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<sst xmlns="http://schemas.openxmlformats.org/spreadsheetml/2006/main" count="21622" uniqueCount="2180">
  <si>
    <t>File opened</t>
  </si>
  <si>
    <t>2025-10-26 14:03:38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</si>
  <si>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</si>
  <si>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</si>
  <si>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</si>
  <si>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</si>
  <si>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</si>
  <si>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</si>
  <si>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</si>
  <si>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</si>
  <si>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</si>
  <si>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</si>
  <si>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</si>
  <si>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</si>
  <si>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</si>
  <si>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</si>
  <si>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</si>
  <si>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Sun Oct 26 11:29</t>
  </si>
  <si>
    <t>H2O rangematch</t>
  </si>
  <si>
    <t>Sun Oct 26 11:36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</si>
  <si>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</si>
  <si>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</si>
  <si>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</si>
  <si>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</si>
  <si>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</si>
  <si>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</si>
  <si>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</si>
  <si>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</si>
  <si>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</si>
  <si>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14:03:38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</si>
  <si>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</si>
  <si>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</si>
  <si>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</si>
  <si>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</si>
  <si>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</si>
  <si>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</si>
  <si>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</si>
  <si>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</si>
  <si>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</si>
  <si>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</si>
  <si>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</si>
  <si>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</si>
  <si>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</si>
  <si>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</si>
  <si>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</si>
  <si>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</si>
  <si>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</si>
  <si>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</si>
  <si>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</si>
  <si>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</si>
  <si>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</si>
  <si>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</si>
  <si>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</si>
  <si>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</si>
  <si>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</si>
  <si>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</si>
  <si>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</si>
  <si>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</si>
  <si>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</si>
  <si>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</si>
  <si>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</si>
  <si>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</si>
  <si>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</si>
  <si>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</si>
  <si>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</si>
  <si>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</si>
  <si>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</si>
  <si>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</si>
  <si>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</si>
  <si>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</si>
  <si>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</si>
  <si>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</si>
  <si>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</si>
  <si>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</si>
  <si>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</si>
  <si>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</si>
  <si>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</si>
  <si>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</si>
  <si>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</si>
  <si>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</si>
  <si>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</si>
  <si>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</si>
  <si>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1.20787 176.104 346.346 614.02 855.756 1064.21 1257.32 1418.42</t>
  </si>
  <si>
    <t>Fs_true</t>
  </si>
  <si>
    <t>-0.606664 213.073 384.388 609.461 801.293 1003.38 1200.74 1401.28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</si>
  <si>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</si>
  <si>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</si>
  <si>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</si>
  <si>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</si>
  <si>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</si>
  <si>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</si>
  <si>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</si>
  <si>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</si>
  <si>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</si>
  <si>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</si>
  <si>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</si>
  <si>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</si>
  <si>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</si>
  <si>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</si>
  <si>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</si>
  <si>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</si>
  <si>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</si>
  <si>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</si>
  <si>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</si>
  <si>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</si>
  <si>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</si>
  <si>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</si>
  <si>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</si>
  <si>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</si>
  <si>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</si>
  <si>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</si>
  <si>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</si>
  <si>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</si>
  <si>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</si>
  <si>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</si>
  <si>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</si>
  <si>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</si>
  <si>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</si>
  <si>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</si>
  <si>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</si>
  <si>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</si>
  <si>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</si>
  <si>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</si>
  <si>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</si>
  <si>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</si>
  <si>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</si>
  <si>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</si>
  <si>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</si>
  <si>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</si>
  <si>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</si>
  <si>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</si>
  <si>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</si>
  <si>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</si>
  <si>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</si>
  <si>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</si>
  <si>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</si>
  <si>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</si>
  <si>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</si>
  <si>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</si>
  <si>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</si>
  <si>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</si>
  <si>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</si>
  <si>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</si>
  <si>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</si>
  <si>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</si>
  <si>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</si>
  <si>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</si>
  <si>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</si>
  <si>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</si>
  <si>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</si>
  <si>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</si>
  <si>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</si>
  <si>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</si>
  <si>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</si>
  <si>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</si>
  <si>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</si>
  <si>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</si>
  <si>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</si>
  <si>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</si>
  <si>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</si>
  <si>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</si>
  <si>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</si>
  <si>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</si>
  <si>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</si>
  <si>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</si>
  <si>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</si>
  <si>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</si>
  <si>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</si>
  <si>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</si>
  <si>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</si>
  <si>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</si>
  <si>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</si>
  <si>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</si>
  <si>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</si>
  <si>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</si>
  <si>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</si>
  <si>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</si>
  <si>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</si>
  <si>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</si>
  <si>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</si>
  <si>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</si>
  <si>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</si>
  <si>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</si>
  <si>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</si>
  <si>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</si>
  <si>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</si>
  <si>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</si>
  <si>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</si>
  <si>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</si>
  <si>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</si>
  <si>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</si>
  <si>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</si>
  <si>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</si>
  <si>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</si>
  <si>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</si>
  <si>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</si>
  <si>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</si>
  <si>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</si>
  <si>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</si>
  <si>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</si>
  <si>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</si>
  <si>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</si>
  <si>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</si>
  <si>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</si>
  <si>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</si>
  <si>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</si>
  <si>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</si>
  <si>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</si>
  <si>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</si>
  <si>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</si>
  <si>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</si>
  <si>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</si>
  <si>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</si>
  <si>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</si>
  <si>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</si>
  <si>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</si>
  <si>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</si>
  <si>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</si>
  <si>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</si>
  <si>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</si>
  <si>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</si>
  <si>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</si>
  <si>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</si>
  <si>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</si>
  <si>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</si>
  <si>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</si>
  <si>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</si>
  <si>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</si>
  <si>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</si>
  <si>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</si>
  <si>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</si>
  <si>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</si>
  <si>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</si>
  <si>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</si>
  <si>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</si>
  <si>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</si>
  <si>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</si>
  <si>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</si>
  <si>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</si>
  <si>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</si>
  <si>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</si>
  <si>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</si>
  <si>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</si>
  <si>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</si>
  <si>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</si>
  <si>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</si>
  <si>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</si>
  <si>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</si>
  <si>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</si>
  <si>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</si>
  <si>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</si>
  <si>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</si>
  <si>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</si>
  <si>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</si>
  <si>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</si>
  <si>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</si>
  <si>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</si>
  <si>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</si>
  <si>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</si>
  <si>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</si>
  <si>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</si>
  <si>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</si>
  <si>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</si>
  <si>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</si>
  <si>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</si>
  <si>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</si>
  <si>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</si>
  <si>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</si>
  <si>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</si>
  <si>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</si>
  <si>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</si>
  <si>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</si>
  <si>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</si>
  <si>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</si>
  <si>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</si>
  <si>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</si>
  <si>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</si>
  <si>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</si>
  <si>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</si>
  <si>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</si>
  <si>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</si>
  <si>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</si>
  <si>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</si>
  <si>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</si>
  <si>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</si>
  <si>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</si>
  <si>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</si>
  <si>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</si>
  <si>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</si>
  <si>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</si>
  <si>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</si>
  <si>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</si>
  <si>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</si>
  <si>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</si>
  <si>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</si>
  <si>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</si>
  <si>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</si>
  <si>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</si>
  <si>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</si>
  <si>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</si>
  <si>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</si>
  <si>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</si>
  <si>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</si>
  <si>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</si>
  <si>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</si>
  <si>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</si>
  <si>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</si>
  <si>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</si>
  <si>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</si>
  <si>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</si>
  <si>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</si>
  <si>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</si>
  <si>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</si>
  <si>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</si>
  <si>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</si>
  <si>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</si>
  <si>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</si>
  <si>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</si>
  <si>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</si>
  <si>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</si>
  <si>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</si>
  <si>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</si>
  <si>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</si>
  <si>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</si>
  <si>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</si>
  <si>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</si>
  <si>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</si>
  <si>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</si>
  <si>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</si>
  <si>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</si>
  <si>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</si>
  <si>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</si>
  <si>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</si>
  <si>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</si>
  <si>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</si>
  <si>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</si>
  <si>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</si>
  <si>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</si>
  <si>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</si>
  <si>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</si>
  <si>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</si>
  <si>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</si>
  <si>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</si>
  <si>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</si>
  <si>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</si>
  <si>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</si>
  <si>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</si>
  <si>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</si>
  <si>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</si>
  <si>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</si>
  <si>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</si>
  <si>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</si>
  <si>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</si>
  <si>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</si>
  <si>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</si>
  <si>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</si>
  <si>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</si>
  <si>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</si>
  <si>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</si>
  <si>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</si>
  <si>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</si>
  <si>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</si>
  <si>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</si>
  <si>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</si>
  <si>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</si>
  <si>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</si>
  <si>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</si>
  <si>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</si>
  <si>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</si>
  <si>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</si>
  <si>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</si>
  <si>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</si>
  <si>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</si>
  <si>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</si>
  <si>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</si>
  <si>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</si>
  <si>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</si>
  <si>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</si>
  <si>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</si>
  <si>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</si>
  <si>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</si>
  <si>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</si>
  <si>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</si>
  <si>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</si>
  <si>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</si>
  <si>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</si>
  <si>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</si>
  <si>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</si>
  <si>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</si>
  <si>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</si>
  <si>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</si>
  <si>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</si>
  <si>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</si>
  <si>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</si>
  <si>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</si>
  <si>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</si>
  <si>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</si>
  <si>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</si>
  <si>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</si>
  <si>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</si>
  <si>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</si>
  <si>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</si>
  <si>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</si>
  <si>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</si>
  <si>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</si>
  <si>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</si>
  <si>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</si>
  <si>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</si>
  <si>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</si>
  <si>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</si>
  <si>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</si>
  <si>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</si>
  <si>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</si>
  <si>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</si>
  <si>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</si>
  <si>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</si>
  <si>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</si>
  <si>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</si>
  <si>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</si>
  <si>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</si>
  <si>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</si>
  <si>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</si>
  <si>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</si>
  <si>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</si>
  <si>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</si>
  <si>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</si>
  <si>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</si>
  <si>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</si>
  <si>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</si>
  <si>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</si>
  <si>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</si>
  <si>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</si>
  <si>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</si>
  <si>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20251026 14:33:30</t>
  </si>
  <si>
    <t>14:33:30</t>
  </si>
  <si>
    <t>gg_14</t>
  </si>
  <si>
    <t>stan</t>
  </si>
  <si>
    <t>-</t>
  </si>
  <si>
    <t>0: Broadleaf</t>
  </si>
  <si>
    <t>--:--:--</t>
  </si>
  <si>
    <t>2/3</t>
  </si>
  <si>
    <t>11111111</t>
  </si>
  <si>
    <t>oooooooo</t>
  </si>
  <si>
    <t>on</t>
  </si>
  <si>
    <t>20251026 14:33:35</t>
  </si>
  <si>
    <t>14:33:35</t>
  </si>
  <si>
    <t>1/3</t>
  </si>
  <si>
    <t>20251026 14:33:40</t>
  </si>
  <si>
    <t>14:33:40</t>
  </si>
  <si>
    <t>20251026 14:33:45</t>
  </si>
  <si>
    <t>14:33:45</t>
  </si>
  <si>
    <t>20251026 14:33:50</t>
  </si>
  <si>
    <t>14:33:50</t>
  </si>
  <si>
    <t>20251026 14:33:55</t>
  </si>
  <si>
    <t>14:33:55</t>
  </si>
  <si>
    <t>0/3</t>
  </si>
  <si>
    <t>20251026 14:34:00</t>
  </si>
  <si>
    <t>14:34:00</t>
  </si>
  <si>
    <t>20251026 14:34:05</t>
  </si>
  <si>
    <t>14:34:05</t>
  </si>
  <si>
    <t>20251026 14:34:10</t>
  </si>
  <si>
    <t>14:34:10</t>
  </si>
  <si>
    <t>20251026 14:34:15</t>
  </si>
  <si>
    <t>14:34:15</t>
  </si>
  <si>
    <t>20251026 14:34:20</t>
  </si>
  <si>
    <t>14:34:20</t>
  </si>
  <si>
    <t>20251026 14:34:25</t>
  </si>
  <si>
    <t>14:34:25</t>
  </si>
  <si>
    <t>20251026 14:34:30</t>
  </si>
  <si>
    <t>14:34:30</t>
  </si>
  <si>
    <t>20251026 14:34:35</t>
  </si>
  <si>
    <t>14:34:35</t>
  </si>
  <si>
    <t>20251026 14:34:40</t>
  </si>
  <si>
    <t>14:34:40</t>
  </si>
  <si>
    <t>20251026 14:34:45</t>
  </si>
  <si>
    <t>14:34:45</t>
  </si>
  <si>
    <t>20251026 14:34:50</t>
  </si>
  <si>
    <t>14:34:50</t>
  </si>
  <si>
    <t>20251026 14:34:55</t>
  </si>
  <si>
    <t>14:34:55</t>
  </si>
  <si>
    <t>20251026 14:35:00</t>
  </si>
  <si>
    <t>14:35:00</t>
  </si>
  <si>
    <t>20251026 14:35:05</t>
  </si>
  <si>
    <t>14:35:05</t>
  </si>
  <si>
    <t>20251026 14:35:10</t>
  </si>
  <si>
    <t>14:35:10</t>
  </si>
  <si>
    <t>20251026 14:35:15</t>
  </si>
  <si>
    <t>14:35:15</t>
  </si>
  <si>
    <t>20251026 14:35:20</t>
  </si>
  <si>
    <t>14:35:20</t>
  </si>
  <si>
    <t>20251026 14:35:25</t>
  </si>
  <si>
    <t>14:35:25</t>
  </si>
  <si>
    <t>20251026 14:37:02</t>
  </si>
  <si>
    <t>14:37:02</t>
  </si>
  <si>
    <t>20251026 14:37:07</t>
  </si>
  <si>
    <t>14:37:07</t>
  </si>
  <si>
    <t>20251026 14:37:12</t>
  </si>
  <si>
    <t>14:37:12</t>
  </si>
  <si>
    <t>20251026 14:37:17</t>
  </si>
  <si>
    <t>14:37:17</t>
  </si>
  <si>
    <t>20251026 14:37:22</t>
  </si>
  <si>
    <t>14:37:22</t>
  </si>
  <si>
    <t>20251026 14:37:27</t>
  </si>
  <si>
    <t>14:37:27</t>
  </si>
  <si>
    <t>20251026 14:37:32</t>
  </si>
  <si>
    <t>14:37:32</t>
  </si>
  <si>
    <t>20251026 14:37:37</t>
  </si>
  <si>
    <t>14:37:37</t>
  </si>
  <si>
    <t>20251026 14:37:42</t>
  </si>
  <si>
    <t>14:37:42</t>
  </si>
  <si>
    <t>20251026 14:37:47</t>
  </si>
  <si>
    <t>14:37:47</t>
  </si>
  <si>
    <t>20251026 14:37:52</t>
  </si>
  <si>
    <t>14:37:52</t>
  </si>
  <si>
    <t>20251026 14:37:57</t>
  </si>
  <si>
    <t>14:37:57</t>
  </si>
  <si>
    <t>20251026 14:38:02</t>
  </si>
  <si>
    <t>14:38:02</t>
  </si>
  <si>
    <t>20251026 14:38:07</t>
  </si>
  <si>
    <t>14:38:07</t>
  </si>
  <si>
    <t>20251026 14:38:12</t>
  </si>
  <si>
    <t>14:38:12</t>
  </si>
  <si>
    <t>20251026 14:38:17</t>
  </si>
  <si>
    <t>14:38:17</t>
  </si>
  <si>
    <t>20251026 14:38:22</t>
  </si>
  <si>
    <t>14:38:22</t>
  </si>
  <si>
    <t>20251026 14:38:27</t>
  </si>
  <si>
    <t>14:38:27</t>
  </si>
  <si>
    <t>20251026 14:38:32</t>
  </si>
  <si>
    <t>14:38:32</t>
  </si>
  <si>
    <t>20251026 14:38:37</t>
  </si>
  <si>
    <t>14:38:37</t>
  </si>
  <si>
    <t>20251026 14:38:42</t>
  </si>
  <si>
    <t>14:38:42</t>
  </si>
  <si>
    <t>20251026 14:38:47</t>
  </si>
  <si>
    <t>14:38:47</t>
  </si>
  <si>
    <t>20251026 14:38:52</t>
  </si>
  <si>
    <t>14:38:52</t>
  </si>
  <si>
    <t>20251026 14:38:57</t>
  </si>
  <si>
    <t>14:38:57</t>
  </si>
  <si>
    <t>20251026 14:39:02</t>
  </si>
  <si>
    <t>14:39:02</t>
  </si>
  <si>
    <t>20251026 14:39:07</t>
  </si>
  <si>
    <t>14:39:07</t>
  </si>
  <si>
    <t>20251026 14:39:12</t>
  </si>
  <si>
    <t>14:39:12</t>
  </si>
  <si>
    <t>20251026 14:39:17</t>
  </si>
  <si>
    <t>14:39:17</t>
  </si>
  <si>
    <t>20251026 14:39:22</t>
  </si>
  <si>
    <t>14:39:22</t>
  </si>
  <si>
    <t>20251026 14:39:27</t>
  </si>
  <si>
    <t>14:39:27</t>
  </si>
  <si>
    <t>20251026 14:39:32</t>
  </si>
  <si>
    <t>14:39:32</t>
  </si>
  <si>
    <t>20251026 14:39:37</t>
  </si>
  <si>
    <t>14:39:37</t>
  </si>
  <si>
    <t>20251026 14:39:42</t>
  </si>
  <si>
    <t>14:39:42</t>
  </si>
  <si>
    <t>20251026 14:39:47</t>
  </si>
  <si>
    <t>14:39:47</t>
  </si>
  <si>
    <t>20251026 14:39:52</t>
  </si>
  <si>
    <t>14:39:52</t>
  </si>
  <si>
    <t>20251026 14:39:57</t>
  </si>
  <si>
    <t>14:39:57</t>
  </si>
  <si>
    <t>20251026 14:40:02</t>
  </si>
  <si>
    <t>14:40:02</t>
  </si>
  <si>
    <t>20251026 14:40:07</t>
  </si>
  <si>
    <t>14:40:07</t>
  </si>
  <si>
    <t>20251026 14:40:12</t>
  </si>
  <si>
    <t>14:40:12</t>
  </si>
  <si>
    <t>20251026 14:40:17</t>
  </si>
  <si>
    <t>14:40:17</t>
  </si>
  <si>
    <t>20251026 14:40:22</t>
  </si>
  <si>
    <t>14:40:22</t>
  </si>
  <si>
    <t>20251026 14:40:27</t>
  </si>
  <si>
    <t>14:40:27</t>
  </si>
  <si>
    <t>20251026 14:40:32</t>
  </si>
  <si>
    <t>14:40:32</t>
  </si>
  <si>
    <t>20251026 14:40:37</t>
  </si>
  <si>
    <t>14:40:37</t>
  </si>
  <si>
    <t>20251026 14:40:42</t>
  </si>
  <si>
    <t>14:40:42</t>
  </si>
  <si>
    <t>20251026 14:40:47</t>
  </si>
  <si>
    <t>14:40:47</t>
  </si>
  <si>
    <t>20251026 14:40:52</t>
  </si>
  <si>
    <t>14:40:52</t>
  </si>
  <si>
    <t>20251026 14:40:57</t>
  </si>
  <si>
    <t>14:40:57</t>
  </si>
  <si>
    <t>20251026 14:41:02</t>
  </si>
  <si>
    <t>14:41:02</t>
  </si>
  <si>
    <t>20251026 14:41:07</t>
  </si>
  <si>
    <t>14:41:07</t>
  </si>
  <si>
    <t>20251026 14:41:12</t>
  </si>
  <si>
    <t>14:41:12</t>
  </si>
  <si>
    <t>20251026 14:41:17</t>
  </si>
  <si>
    <t>14:41:17</t>
  </si>
  <si>
    <t>20251026 14:41:22</t>
  </si>
  <si>
    <t>14:41:22</t>
  </si>
  <si>
    <t>20251026 14:41:27</t>
  </si>
  <si>
    <t>14:41:27</t>
  </si>
  <si>
    <t>20251026 14:41:32</t>
  </si>
  <si>
    <t>14:41:32</t>
  </si>
  <si>
    <t>20251026 14:41:37</t>
  </si>
  <si>
    <t>14:41:37</t>
  </si>
  <si>
    <t>20251026 14:41:42</t>
  </si>
  <si>
    <t>14:41:42</t>
  </si>
  <si>
    <t>20251026 14:41:47</t>
  </si>
  <si>
    <t>14:41:47</t>
  </si>
  <si>
    <t>20251026 14:41:52</t>
  </si>
  <si>
    <t>14:41:52</t>
  </si>
  <si>
    <t>20251026 14:41:57</t>
  </si>
  <si>
    <t>14:41:57</t>
  </si>
  <si>
    <t>20251026 14:42:02</t>
  </si>
  <si>
    <t>14:42:02</t>
  </si>
  <si>
    <t>20251026 14:42:07</t>
  </si>
  <si>
    <t>14:42:07</t>
  </si>
  <si>
    <t>20251026 14:42:12</t>
  </si>
  <si>
    <t>14:42:12</t>
  </si>
  <si>
    <t>20251026 14:42:17</t>
  </si>
  <si>
    <t>14:42:17</t>
  </si>
  <si>
    <t>20251026 14:42:22</t>
  </si>
  <si>
    <t>14:42:22</t>
  </si>
  <si>
    <t>20251026 14:42:27</t>
  </si>
  <si>
    <t>14:42:27</t>
  </si>
  <si>
    <t>20251026 14:42:32</t>
  </si>
  <si>
    <t>14:42:32</t>
  </si>
  <si>
    <t>20251026 14:42:37</t>
  </si>
  <si>
    <t>14:42:37</t>
  </si>
  <si>
    <t>20251026 14:42:42</t>
  </si>
  <si>
    <t>14:42:42</t>
  </si>
  <si>
    <t>20251026 14:42:47</t>
  </si>
  <si>
    <t>14:42:47</t>
  </si>
  <si>
    <t>20251026 14:42:52</t>
  </si>
  <si>
    <t>14:42:52</t>
  </si>
  <si>
    <t>20251026 14:42:57</t>
  </si>
  <si>
    <t>14:42:57</t>
  </si>
  <si>
    <t>20251026 14:49:39</t>
  </si>
  <si>
    <t>14:49:39</t>
  </si>
  <si>
    <t>gg_28</t>
  </si>
  <si>
    <t>20251026 14:49:44</t>
  </si>
  <si>
    <t>14:49:44</t>
  </si>
  <si>
    <t>20251026 14:49:49</t>
  </si>
  <si>
    <t>14:49:49</t>
  </si>
  <si>
    <t>20251026 14:49:54</t>
  </si>
  <si>
    <t>14:49:54</t>
  </si>
  <si>
    <t>20251026 14:49:59</t>
  </si>
  <si>
    <t>14:49:59</t>
  </si>
  <si>
    <t>20251026 14:50:04</t>
  </si>
  <si>
    <t>14:50:04</t>
  </si>
  <si>
    <t>20251026 14:50:09</t>
  </si>
  <si>
    <t>14:50:09</t>
  </si>
  <si>
    <t>20251026 14:50:14</t>
  </si>
  <si>
    <t>14:50:14</t>
  </si>
  <si>
    <t>20251026 14:50:19</t>
  </si>
  <si>
    <t>14:50:19</t>
  </si>
  <si>
    <t>20251026 14:50:24</t>
  </si>
  <si>
    <t>14:50:24</t>
  </si>
  <si>
    <t>20251026 14:50:29</t>
  </si>
  <si>
    <t>14:50:29</t>
  </si>
  <si>
    <t>20251026 14:50:34</t>
  </si>
  <si>
    <t>14:50:34</t>
  </si>
  <si>
    <t>20251026 14:50:39</t>
  </si>
  <si>
    <t>14:50:39</t>
  </si>
  <si>
    <t>20251026 14:50:44</t>
  </si>
  <si>
    <t>14:50:44</t>
  </si>
  <si>
    <t>20251026 14:50:49</t>
  </si>
  <si>
    <t>14:50:49</t>
  </si>
  <si>
    <t>20251026 14:50:54</t>
  </si>
  <si>
    <t>14:50:54</t>
  </si>
  <si>
    <t>20251026 14:50:59</t>
  </si>
  <si>
    <t>14:50:59</t>
  </si>
  <si>
    <t>20251026 14:51:04</t>
  </si>
  <si>
    <t>14:51:04</t>
  </si>
  <si>
    <t>20251026 14:51:09</t>
  </si>
  <si>
    <t>14:51:09</t>
  </si>
  <si>
    <t>20251026 14:51:14</t>
  </si>
  <si>
    <t>14:51:14</t>
  </si>
  <si>
    <t>20251026 14:51:19</t>
  </si>
  <si>
    <t>14:51:19</t>
  </si>
  <si>
    <t>20251026 14:51:24</t>
  </si>
  <si>
    <t>14:51:24</t>
  </si>
  <si>
    <t>20251026 14:51:29</t>
  </si>
  <si>
    <t>14:51:29</t>
  </si>
  <si>
    <t>20251026 14:51:34</t>
  </si>
  <si>
    <t>14:51:34</t>
  </si>
  <si>
    <t>20251026 14:53:11</t>
  </si>
  <si>
    <t>14:53:11</t>
  </si>
  <si>
    <t>20251026 14:53:16</t>
  </si>
  <si>
    <t>14:53:16</t>
  </si>
  <si>
    <t>20251026 14:53:21</t>
  </si>
  <si>
    <t>14:53:21</t>
  </si>
  <si>
    <t>20251026 14:53:26</t>
  </si>
  <si>
    <t>14:53:26</t>
  </si>
  <si>
    <t>20251026 14:53:31</t>
  </si>
  <si>
    <t>14:53:31</t>
  </si>
  <si>
    <t>20251026 14:53:36</t>
  </si>
  <si>
    <t>14:53:36</t>
  </si>
  <si>
    <t>20251026 14:53:41</t>
  </si>
  <si>
    <t>14:53:41</t>
  </si>
  <si>
    <t>20251026 14:53:46</t>
  </si>
  <si>
    <t>14:53:46</t>
  </si>
  <si>
    <t>20251026 14:53:51</t>
  </si>
  <si>
    <t>14:53:51</t>
  </si>
  <si>
    <t>20251026 14:53:56</t>
  </si>
  <si>
    <t>14:53:56</t>
  </si>
  <si>
    <t>20251026 14:54:01</t>
  </si>
  <si>
    <t>14:54:01</t>
  </si>
  <si>
    <t>20251026 14:54:06</t>
  </si>
  <si>
    <t>14:54:06</t>
  </si>
  <si>
    <t>20251026 14:54:11</t>
  </si>
  <si>
    <t>14:54:11</t>
  </si>
  <si>
    <t>20251026 14:54:16</t>
  </si>
  <si>
    <t>14:54:16</t>
  </si>
  <si>
    <t>20251026 14:54:20</t>
  </si>
  <si>
    <t>14:54:20</t>
  </si>
  <si>
    <t>20251026 14:54:25</t>
  </si>
  <si>
    <t>14:54:25</t>
  </si>
  <si>
    <t>20251026 14:54:30</t>
  </si>
  <si>
    <t>14:54:30</t>
  </si>
  <si>
    <t>20251026 14:54:35</t>
  </si>
  <si>
    <t>14:54:35</t>
  </si>
  <si>
    <t>20251026 14:54:40</t>
  </si>
  <si>
    <t>14:54:40</t>
  </si>
  <si>
    <t>20251026 14:54:45</t>
  </si>
  <si>
    <t>14:54:45</t>
  </si>
  <si>
    <t>20251026 14:54:50</t>
  </si>
  <si>
    <t>14:54:50</t>
  </si>
  <si>
    <t>20251026 14:54:55</t>
  </si>
  <si>
    <t>14:54:55</t>
  </si>
  <si>
    <t>20251026 14:55:00</t>
  </si>
  <si>
    <t>14:55:00</t>
  </si>
  <si>
    <t>20251026 14:55:05</t>
  </si>
  <si>
    <t>14:55:05</t>
  </si>
  <si>
    <t>20251026 14:55:10</t>
  </si>
  <si>
    <t>14:55:10</t>
  </si>
  <si>
    <t>20251026 14:55:15</t>
  </si>
  <si>
    <t>14:55:15</t>
  </si>
  <si>
    <t>20251026 14:55:20</t>
  </si>
  <si>
    <t>14:55:20</t>
  </si>
  <si>
    <t>20251026 14:55:25</t>
  </si>
  <si>
    <t>14:55:25</t>
  </si>
  <si>
    <t>20251026 14:55:30</t>
  </si>
  <si>
    <t>14:55:30</t>
  </si>
  <si>
    <t>20251026 14:55:35</t>
  </si>
  <si>
    <t>14:55:35</t>
  </si>
  <si>
    <t>20251026 14:55:40</t>
  </si>
  <si>
    <t>14:55:40</t>
  </si>
  <si>
    <t>20251026 14:55:45</t>
  </si>
  <si>
    <t>14:55:45</t>
  </si>
  <si>
    <t>20251026 14:55:50</t>
  </si>
  <si>
    <t>14:55:50</t>
  </si>
  <si>
    <t>20251026 14:55:55</t>
  </si>
  <si>
    <t>14:55:55</t>
  </si>
  <si>
    <t>20251026 14:56:00</t>
  </si>
  <si>
    <t>14:56:00</t>
  </si>
  <si>
    <t>20251026 14:56:05</t>
  </si>
  <si>
    <t>14:56:05</t>
  </si>
  <si>
    <t>20251026 14:56:10</t>
  </si>
  <si>
    <t>14:56:10</t>
  </si>
  <si>
    <t>20251026 14:56:15</t>
  </si>
  <si>
    <t>14:56:15</t>
  </si>
  <si>
    <t>20251026 14:56:20</t>
  </si>
  <si>
    <t>14:56:20</t>
  </si>
  <si>
    <t>20251026 14:56:25</t>
  </si>
  <si>
    <t>14:56:25</t>
  </si>
  <si>
    <t>20251026 14:56:30</t>
  </si>
  <si>
    <t>14:56:30</t>
  </si>
  <si>
    <t>20251026 14:56:35</t>
  </si>
  <si>
    <t>14:56:35</t>
  </si>
  <si>
    <t>20251026 14:56:40</t>
  </si>
  <si>
    <t>14:56:40</t>
  </si>
  <si>
    <t>20251026 14:56:45</t>
  </si>
  <si>
    <t>14:56:45</t>
  </si>
  <si>
    <t>20251026 14:56:50</t>
  </si>
  <si>
    <t>14:56:50</t>
  </si>
  <si>
    <t>20251026 14:56:55</t>
  </si>
  <si>
    <t>14:56:55</t>
  </si>
  <si>
    <t>20251026 14:57:00</t>
  </si>
  <si>
    <t>14:57:00</t>
  </si>
  <si>
    <t>20251026 14:57:05</t>
  </si>
  <si>
    <t>14:57:05</t>
  </si>
  <si>
    <t>20251026 14:57:10</t>
  </si>
  <si>
    <t>14:57:10</t>
  </si>
  <si>
    <t>20251026 14:57:15</t>
  </si>
  <si>
    <t>14:57:15</t>
  </si>
  <si>
    <t>20251026 14:57:20</t>
  </si>
  <si>
    <t>14:57:20</t>
  </si>
  <si>
    <t>20251026 14:57:25</t>
  </si>
  <si>
    <t>14:57:25</t>
  </si>
  <si>
    <t>20251026 14:57:30</t>
  </si>
  <si>
    <t>14:57:30</t>
  </si>
  <si>
    <t>20251026 14:57:35</t>
  </si>
  <si>
    <t>14:57:35</t>
  </si>
  <si>
    <t>20251026 14:57:40</t>
  </si>
  <si>
    <t>14:57:40</t>
  </si>
  <si>
    <t>20251026 14:57:45</t>
  </si>
  <si>
    <t>14:57:45</t>
  </si>
  <si>
    <t>20251026 14:57:50</t>
  </si>
  <si>
    <t>14:57:50</t>
  </si>
  <si>
    <t>20251026 14:57:55</t>
  </si>
  <si>
    <t>14:57:55</t>
  </si>
  <si>
    <t>20251026 14:58:00</t>
  </si>
  <si>
    <t>14:58:00</t>
  </si>
  <si>
    <t>20251026 14:58:05</t>
  </si>
  <si>
    <t>14:58:05</t>
  </si>
  <si>
    <t>20251026 14:58:10</t>
  </si>
  <si>
    <t>14:58:10</t>
  </si>
  <si>
    <t>20251026 14:58:15</t>
  </si>
  <si>
    <t>14:58:15</t>
  </si>
  <si>
    <t>20251026 14:58:20</t>
  </si>
  <si>
    <t>14:58:20</t>
  </si>
  <si>
    <t>20251026 14:58:25</t>
  </si>
  <si>
    <t>14:58:25</t>
  </si>
  <si>
    <t>20251026 14:58:30</t>
  </si>
  <si>
    <t>14:58:30</t>
  </si>
  <si>
    <t>20251026 14:58:35</t>
  </si>
  <si>
    <t>14:58:35</t>
  </si>
  <si>
    <t>20251026 14:58:40</t>
  </si>
  <si>
    <t>14:58:40</t>
  </si>
  <si>
    <t>20251026 14:58:45</t>
  </si>
  <si>
    <t>14:58:45</t>
  </si>
  <si>
    <t>20251026 14:58:50</t>
  </si>
  <si>
    <t>14:58:50</t>
  </si>
  <si>
    <t>20251026 14:58:55</t>
  </si>
  <si>
    <t>14:58:55</t>
  </si>
  <si>
    <t>20251026 14:59:00</t>
  </si>
  <si>
    <t>14:59:00</t>
  </si>
  <si>
    <t>20251026 14:59:05</t>
  </si>
  <si>
    <t>14:59:05</t>
  </si>
  <si>
    <t>20251026 15:07:13</t>
  </si>
  <si>
    <t>15:07:13</t>
  </si>
  <si>
    <t>gg_34</t>
  </si>
  <si>
    <t>20251026 15:07:18</t>
  </si>
  <si>
    <t>15:07:18</t>
  </si>
  <si>
    <t>20251026 15:07:23</t>
  </si>
  <si>
    <t>15:07:23</t>
  </si>
  <si>
    <t>20251026 15:07:28</t>
  </si>
  <si>
    <t>15:07:28</t>
  </si>
  <si>
    <t>20251026 15:07:33</t>
  </si>
  <si>
    <t>15:07:33</t>
  </si>
  <si>
    <t>20251026 15:07:38</t>
  </si>
  <si>
    <t>15:07:38</t>
  </si>
  <si>
    <t>20251026 15:07:43</t>
  </si>
  <si>
    <t>15:07:43</t>
  </si>
  <si>
    <t>20251026 15:07:48</t>
  </si>
  <si>
    <t>15:07:48</t>
  </si>
  <si>
    <t>20251026 15:07:53</t>
  </si>
  <si>
    <t>15:07:53</t>
  </si>
  <si>
    <t>20251026 15:07:58</t>
  </si>
  <si>
    <t>15:07:58</t>
  </si>
  <si>
    <t>20251026 15:08:03</t>
  </si>
  <si>
    <t>15:08:03</t>
  </si>
  <si>
    <t>20251026 15:08:08</t>
  </si>
  <si>
    <t>15:08:08</t>
  </si>
  <si>
    <t>20251026 15:08:13</t>
  </si>
  <si>
    <t>15:08:13</t>
  </si>
  <si>
    <t>20251026 15:08:18</t>
  </si>
  <si>
    <t>15:08:18</t>
  </si>
  <si>
    <t>20251026 15:08:23</t>
  </si>
  <si>
    <t>15:08:23</t>
  </si>
  <si>
    <t>20251026 15:08:28</t>
  </si>
  <si>
    <t>15:08:28</t>
  </si>
  <si>
    <t>20251026 15:08:33</t>
  </si>
  <si>
    <t>15:08:33</t>
  </si>
  <si>
    <t>20251026 15:08:38</t>
  </si>
  <si>
    <t>15:08:38</t>
  </si>
  <si>
    <t>20251026 15:08:43</t>
  </si>
  <si>
    <t>15:08:43</t>
  </si>
  <si>
    <t>20251026 15:08:48</t>
  </si>
  <si>
    <t>15:08:48</t>
  </si>
  <si>
    <t>20251026 15:08:53</t>
  </si>
  <si>
    <t>15:08:53</t>
  </si>
  <si>
    <t>20251026 15:08:58</t>
  </si>
  <si>
    <t>15:08:58</t>
  </si>
  <si>
    <t>20251026 15:09:03</t>
  </si>
  <si>
    <t>15:09:03</t>
  </si>
  <si>
    <t>20251026 15:09:08</t>
  </si>
  <si>
    <t>15:09:08</t>
  </si>
  <si>
    <t>20251026 15:10:45</t>
  </si>
  <si>
    <t>15:10:45</t>
  </si>
  <si>
    <t>20251026 15:10:50</t>
  </si>
  <si>
    <t>15:10:50</t>
  </si>
  <si>
    <t>20251026 15:10:55</t>
  </si>
  <si>
    <t>15:10:55</t>
  </si>
  <si>
    <t>20251026 15:11:00</t>
  </si>
  <si>
    <t>15:11:00</t>
  </si>
  <si>
    <t>20251026 15:11:05</t>
  </si>
  <si>
    <t>15:11:05</t>
  </si>
  <si>
    <t>20251026 15:11:10</t>
  </si>
  <si>
    <t>15:11:10</t>
  </si>
  <si>
    <t>20251026 15:11:15</t>
  </si>
  <si>
    <t>15:11:15</t>
  </si>
  <si>
    <t>20251026 15:11:20</t>
  </si>
  <si>
    <t>15:11:20</t>
  </si>
  <si>
    <t>20251026 15:11:25</t>
  </si>
  <si>
    <t>15:11:25</t>
  </si>
  <si>
    <t>20251026 15:11:30</t>
  </si>
  <si>
    <t>15:11:30</t>
  </si>
  <si>
    <t>20251026 15:11:35</t>
  </si>
  <si>
    <t>15:11:35</t>
  </si>
  <si>
    <t>20251026 15:11:40</t>
  </si>
  <si>
    <t>15:11:40</t>
  </si>
  <si>
    <t>20251026 15:11:45</t>
  </si>
  <si>
    <t>15:11:45</t>
  </si>
  <si>
    <t>20251026 15:11:50</t>
  </si>
  <si>
    <t>15:11:50</t>
  </si>
  <si>
    <t>20251026 15:11:55</t>
  </si>
  <si>
    <t>15:11:55</t>
  </si>
  <si>
    <t>20251026 15:12:00</t>
  </si>
  <si>
    <t>15:12:00</t>
  </si>
  <si>
    <t>20251026 15:12:05</t>
  </si>
  <si>
    <t>15:12:05</t>
  </si>
  <si>
    <t>20251026 15:12:10</t>
  </si>
  <si>
    <t>15:12:10</t>
  </si>
  <si>
    <t>20251026 15:12:15</t>
  </si>
  <si>
    <t>15:12:15</t>
  </si>
  <si>
    <t>20251026 15:12:20</t>
  </si>
  <si>
    <t>15:12:20</t>
  </si>
  <si>
    <t>20251026 15:12:25</t>
  </si>
  <si>
    <t>15:12:25</t>
  </si>
  <si>
    <t>20251026 15:12:30</t>
  </si>
  <si>
    <t>15:12:30</t>
  </si>
  <si>
    <t>20251026 15:12:35</t>
  </si>
  <si>
    <t>15:12:35</t>
  </si>
  <si>
    <t>20251026 15:12:40</t>
  </si>
  <si>
    <t>15:12:40</t>
  </si>
  <si>
    <t>20251026 15:12:45</t>
  </si>
  <si>
    <t>15:12:45</t>
  </si>
  <si>
    <t>20251026 15:12:50</t>
  </si>
  <si>
    <t>15:12:50</t>
  </si>
  <si>
    <t>20251026 15:12:55</t>
  </si>
  <si>
    <t>15:12:55</t>
  </si>
  <si>
    <t>20251026 15:13:00</t>
  </si>
  <si>
    <t>15:13:00</t>
  </si>
  <si>
    <t>20251026 15:13:05</t>
  </si>
  <si>
    <t>15:13:05</t>
  </si>
  <si>
    <t>20251026 15:13:10</t>
  </si>
  <si>
    <t>15:13:10</t>
  </si>
  <si>
    <t>20251026 15:13:15</t>
  </si>
  <si>
    <t>15:13:15</t>
  </si>
  <si>
    <t>20251026 15:13:19</t>
  </si>
  <si>
    <t>15:13:19</t>
  </si>
  <si>
    <t>20251026 15:13:25</t>
  </si>
  <si>
    <t>15:13:25</t>
  </si>
  <si>
    <t>20251026 15:13:29</t>
  </si>
  <si>
    <t>15:13:29</t>
  </si>
  <si>
    <t>20251026 15:13:35</t>
  </si>
  <si>
    <t>15:13:35</t>
  </si>
  <si>
    <t>20251026 15:13:39</t>
  </si>
  <si>
    <t>15:13:39</t>
  </si>
  <si>
    <t>3/3</t>
  </si>
  <si>
    <t>20251026 15:13:45</t>
  </si>
  <si>
    <t>15:13:45</t>
  </si>
  <si>
    <t>20251026 15:13:49</t>
  </si>
  <si>
    <t>15:13:49</t>
  </si>
  <si>
    <t>20251026 15:13:55</t>
  </si>
  <si>
    <t>15:13:55</t>
  </si>
  <si>
    <t>20251026 15:14:00</t>
  </si>
  <si>
    <t>15:14:00</t>
  </si>
  <si>
    <t>20251026 15:14:05</t>
  </si>
  <si>
    <t>15:14:05</t>
  </si>
  <si>
    <t>20251026 15:14:10</t>
  </si>
  <si>
    <t>15:14:10</t>
  </si>
  <si>
    <t>20251026 15:14:15</t>
  </si>
  <si>
    <t>15:14:15</t>
  </si>
  <si>
    <t>20251026 15:14:20</t>
  </si>
  <si>
    <t>15:14:20</t>
  </si>
  <si>
    <t>20251026 15:14:25</t>
  </si>
  <si>
    <t>15:14:25</t>
  </si>
  <si>
    <t>20251026 15:14:30</t>
  </si>
  <si>
    <t>15:14:30</t>
  </si>
  <si>
    <t>20251026 15:14:35</t>
  </si>
  <si>
    <t>15:14:35</t>
  </si>
  <si>
    <t>20251026 15:14:40</t>
  </si>
  <si>
    <t>15:14:40</t>
  </si>
  <si>
    <t>20251026 15:14:45</t>
  </si>
  <si>
    <t>15:14:45</t>
  </si>
  <si>
    <t>20251026 15:14:50</t>
  </si>
  <si>
    <t>15:14:50</t>
  </si>
  <si>
    <t>20251026 15:14:55</t>
  </si>
  <si>
    <t>15:14:55</t>
  </si>
  <si>
    <t>20251026 15:15:00</t>
  </si>
  <si>
    <t>15:15:00</t>
  </si>
  <si>
    <t>20251026 15:15:05</t>
  </si>
  <si>
    <t>15:15:05</t>
  </si>
  <si>
    <t>20251026 15:15:10</t>
  </si>
  <si>
    <t>15:15:10</t>
  </si>
  <si>
    <t>20251026 15:15:14</t>
  </si>
  <si>
    <t>15:15:14</t>
  </si>
  <si>
    <t>20251026 15:15:19</t>
  </si>
  <si>
    <t>15:15:19</t>
  </si>
  <si>
    <t>20251026 15:15:24</t>
  </si>
  <si>
    <t>15:15:24</t>
  </si>
  <si>
    <t>20251026 15:15:29</t>
  </si>
  <si>
    <t>15:15:29</t>
  </si>
  <si>
    <t>20251026 15:15:34</t>
  </si>
  <si>
    <t>15:15:34</t>
  </si>
  <si>
    <t>20251026 15:15:39</t>
  </si>
  <si>
    <t>15:15:39</t>
  </si>
  <si>
    <t>20251026 15:15:44</t>
  </si>
  <si>
    <t>15:15:44</t>
  </si>
  <si>
    <t>20251026 15:15:49</t>
  </si>
  <si>
    <t>15:15:49</t>
  </si>
  <si>
    <t>20251026 15:15:54</t>
  </si>
  <si>
    <t>15:15:54</t>
  </si>
  <si>
    <t>20251026 15:15:59</t>
  </si>
  <si>
    <t>15:15:59</t>
  </si>
  <si>
    <t>20251026 15:16:04</t>
  </si>
  <si>
    <t>15:16:04</t>
  </si>
  <si>
    <t>20251026 15:16:09</t>
  </si>
  <si>
    <t>15:16:09</t>
  </si>
  <si>
    <t>20251026 15:16:14</t>
  </si>
  <si>
    <t>15:16:14</t>
  </si>
  <si>
    <t>20251026 15:16:19</t>
  </si>
  <si>
    <t>15:16:19</t>
  </si>
  <si>
    <t>20251026 15:16:24</t>
  </si>
  <si>
    <t>15:16:24</t>
  </si>
  <si>
    <t>20251026 15:16:29</t>
  </si>
  <si>
    <t>15:16:29</t>
  </si>
  <si>
    <t>20251026 15:16:34</t>
  </si>
  <si>
    <t>15:16:34</t>
  </si>
  <si>
    <t>20251026 15:16:39</t>
  </si>
  <si>
    <t>15:16:39</t>
  </si>
  <si>
    <t>20251026 15:24:51</t>
  </si>
  <si>
    <t>15:24:51</t>
  </si>
  <si>
    <t>gg_40</t>
  </si>
  <si>
    <t>20251026 15:24:56</t>
  </si>
  <si>
    <t>15:24:56</t>
  </si>
  <si>
    <t>20251026 15:25:01</t>
  </si>
  <si>
    <t>15:25:01</t>
  </si>
  <si>
    <t>20251026 15:25:06</t>
  </si>
  <si>
    <t>15:25:06</t>
  </si>
  <si>
    <t>20251026 15:25:10</t>
  </si>
  <si>
    <t>15:25:10</t>
  </si>
  <si>
    <t>20251026 15:25:15</t>
  </si>
  <si>
    <t>15:25:15</t>
  </si>
  <si>
    <t>20251026 15:25:20</t>
  </si>
  <si>
    <t>15:25:20</t>
  </si>
  <si>
    <t>20251026 15:25:25</t>
  </si>
  <si>
    <t>15:25:25</t>
  </si>
  <si>
    <t>20251026 15:25:30</t>
  </si>
  <si>
    <t>15:25:30</t>
  </si>
  <si>
    <t>20251026 15:25:35</t>
  </si>
  <si>
    <t>15:25:35</t>
  </si>
  <si>
    <t>20251026 15:25:40</t>
  </si>
  <si>
    <t>15:25:40</t>
  </si>
  <si>
    <t>20251026 15:25:45</t>
  </si>
  <si>
    <t>15:25:45</t>
  </si>
  <si>
    <t>20251026 15:25:50</t>
  </si>
  <si>
    <t>15:25:50</t>
  </si>
  <si>
    <t>20251026 15:25:55</t>
  </si>
  <si>
    <t>15:25:55</t>
  </si>
  <si>
    <t>20251026 15:26:00</t>
  </si>
  <si>
    <t>15:26:00</t>
  </si>
  <si>
    <t>20251026 15:26:05</t>
  </si>
  <si>
    <t>15:26:05</t>
  </si>
  <si>
    <t>20251026 15:26:10</t>
  </si>
  <si>
    <t>15:26:10</t>
  </si>
  <si>
    <t>20251026 15:26:15</t>
  </si>
  <si>
    <t>15:26:15</t>
  </si>
  <si>
    <t>20251026 15:26:20</t>
  </si>
  <si>
    <t>15:26:20</t>
  </si>
  <si>
    <t>20251026 15:26:25</t>
  </si>
  <si>
    <t>15:26:25</t>
  </si>
  <si>
    <t>20251026 15:26:30</t>
  </si>
  <si>
    <t>15:26:30</t>
  </si>
  <si>
    <t>20251026 15:26:35</t>
  </si>
  <si>
    <t>15:26:35</t>
  </si>
  <si>
    <t>20251026 15:26:40</t>
  </si>
  <si>
    <t>15:26:40</t>
  </si>
  <si>
    <t>20251026 15:26:45</t>
  </si>
  <si>
    <t>15:26:45</t>
  </si>
  <si>
    <t>20251026 15:28:22</t>
  </si>
  <si>
    <t>15:28:22</t>
  </si>
  <si>
    <t>20251026 15:28:27</t>
  </si>
  <si>
    <t>15:28:27</t>
  </si>
  <si>
    <t>20251026 15:28:32</t>
  </si>
  <si>
    <t>15:28:32</t>
  </si>
  <si>
    <t>20251026 15:28:37</t>
  </si>
  <si>
    <t>15:28:37</t>
  </si>
  <si>
    <t>20251026 15:28:42</t>
  </si>
  <si>
    <t>15:28:42</t>
  </si>
  <si>
    <t>20251026 15:28:47</t>
  </si>
  <si>
    <t>15:28:47</t>
  </si>
  <si>
    <t>20251026 15:28:52</t>
  </si>
  <si>
    <t>15:28:52</t>
  </si>
  <si>
    <t>20251026 15:28:57</t>
  </si>
  <si>
    <t>15:28:57</t>
  </si>
  <si>
    <t>20251026 15:29:02</t>
  </si>
  <si>
    <t>15:29:02</t>
  </si>
  <si>
    <t>20251026 15:29:07</t>
  </si>
  <si>
    <t>15:29:07</t>
  </si>
  <si>
    <t>20251026 15:29:12</t>
  </si>
  <si>
    <t>15:29:12</t>
  </si>
  <si>
    <t>20251026 15:29:17</t>
  </si>
  <si>
    <t>15:29:17</t>
  </si>
  <si>
    <t>20251026 15:29:22</t>
  </si>
  <si>
    <t>15:29:22</t>
  </si>
  <si>
    <t>20251026 15:29:27</t>
  </si>
  <si>
    <t>15:29:27</t>
  </si>
  <si>
    <t>20251026 15:29:32</t>
  </si>
  <si>
    <t>15:29:32</t>
  </si>
  <si>
    <t>20251026 15:29:37</t>
  </si>
  <si>
    <t>15:29:37</t>
  </si>
  <si>
    <t>20251026 15:29:42</t>
  </si>
  <si>
    <t>15:29:42</t>
  </si>
  <si>
    <t>20251026 15:29:47</t>
  </si>
  <si>
    <t>15:29:47</t>
  </si>
  <si>
    <t>20251026 15:29:52</t>
  </si>
  <si>
    <t>15:29:52</t>
  </si>
  <si>
    <t>20251026 15:29:57</t>
  </si>
  <si>
    <t>15:29:57</t>
  </si>
  <si>
    <t>20251026 15:30:02</t>
  </si>
  <si>
    <t>15:30:02</t>
  </si>
  <si>
    <t>20251026 15:30:07</t>
  </si>
  <si>
    <t>15:30:07</t>
  </si>
  <si>
    <t>20251026 15:30:12</t>
  </si>
  <si>
    <t>15:30:12</t>
  </si>
  <si>
    <t>20251026 15:30:17</t>
  </si>
  <si>
    <t>15:30:17</t>
  </si>
  <si>
    <t>20251026 15:30:22</t>
  </si>
  <si>
    <t>15:30:22</t>
  </si>
  <si>
    <t>20251026 15:30:27</t>
  </si>
  <si>
    <t>15:30:27</t>
  </si>
  <si>
    <t>20251026 15:30:32</t>
  </si>
  <si>
    <t>15:30:32</t>
  </si>
  <si>
    <t>20251026 15:30:37</t>
  </si>
  <si>
    <t>15:30:37</t>
  </si>
  <si>
    <t>20251026 15:30:42</t>
  </si>
  <si>
    <t>15:30:42</t>
  </si>
  <si>
    <t>20251026 15:30:47</t>
  </si>
  <si>
    <t>15:30:47</t>
  </si>
  <si>
    <t>20251026 15:30:52</t>
  </si>
  <si>
    <t>15:30:52</t>
  </si>
  <si>
    <t>20251026 15:30:57</t>
  </si>
  <si>
    <t>15:30:57</t>
  </si>
  <si>
    <t>20251026 15:31:02</t>
  </si>
  <si>
    <t>15:31:02</t>
  </si>
  <si>
    <t>20251026 15:31:07</t>
  </si>
  <si>
    <t>15:31:07</t>
  </si>
  <si>
    <t>20251026 15:31:12</t>
  </si>
  <si>
    <t>15:31:12</t>
  </si>
  <si>
    <t>20251026 15:31:17</t>
  </si>
  <si>
    <t>15:31:17</t>
  </si>
  <si>
    <t>20251026 15:31:22</t>
  </si>
  <si>
    <t>15:31:22</t>
  </si>
  <si>
    <t>20251026 15:31:27</t>
  </si>
  <si>
    <t>15:31:27</t>
  </si>
  <si>
    <t>20251026 15:31:32</t>
  </si>
  <si>
    <t>15:31:32</t>
  </si>
  <si>
    <t>20251026 15:31:37</t>
  </si>
  <si>
    <t>15:31:37</t>
  </si>
  <si>
    <t>20251026 15:31:42</t>
  </si>
  <si>
    <t>15:31:42</t>
  </si>
  <si>
    <t>20251026 15:31:47</t>
  </si>
  <si>
    <t>15:31:47</t>
  </si>
  <si>
    <t>20251026 15:31:52</t>
  </si>
  <si>
    <t>15:31:52</t>
  </si>
  <si>
    <t>20251026 15:31:57</t>
  </si>
  <si>
    <t>15:31:57</t>
  </si>
  <si>
    <t>20251026 15:32:02</t>
  </si>
  <si>
    <t>15:32:02</t>
  </si>
  <si>
    <t>20251026 15:32:07</t>
  </si>
  <si>
    <t>15:32:07</t>
  </si>
  <si>
    <t>20251026 15:32:12</t>
  </si>
  <si>
    <t>15:32:12</t>
  </si>
  <si>
    <t>20251026 15:32:17</t>
  </si>
  <si>
    <t>15:32:17</t>
  </si>
  <si>
    <t>20251026 15:32:22</t>
  </si>
  <si>
    <t>15:32:22</t>
  </si>
  <si>
    <t>20251026 15:32:27</t>
  </si>
  <si>
    <t>15:32:27</t>
  </si>
  <si>
    <t>20251026 15:32:32</t>
  </si>
  <si>
    <t>15:32:32</t>
  </si>
  <si>
    <t>20251026 15:32:37</t>
  </si>
  <si>
    <t>15:32:37</t>
  </si>
  <si>
    <t>20251026 15:32:42</t>
  </si>
  <si>
    <t>15:32:42</t>
  </si>
  <si>
    <t>20251026 15:32:47</t>
  </si>
  <si>
    <t>15:32:47</t>
  </si>
  <si>
    <t>20251026 15:32:52</t>
  </si>
  <si>
    <t>15:32:52</t>
  </si>
  <si>
    <t>20251026 15:32:57</t>
  </si>
  <si>
    <t>15:32:57</t>
  </si>
  <si>
    <t>20251026 15:33:02</t>
  </si>
  <si>
    <t>15:33:02</t>
  </si>
  <si>
    <t>20251026 15:33:07</t>
  </si>
  <si>
    <t>15:33:07</t>
  </si>
  <si>
    <t>20251026 15:33:12</t>
  </si>
  <si>
    <t>15:33:12</t>
  </si>
  <si>
    <t>20251026 15:33:17</t>
  </si>
  <si>
    <t>15:33:17</t>
  </si>
  <si>
    <t>20251026 15:33:22</t>
  </si>
  <si>
    <t>15:33:22</t>
  </si>
  <si>
    <t>20251026 15:33:27</t>
  </si>
  <si>
    <t>15:33:27</t>
  </si>
  <si>
    <t>20251026 15:33:32</t>
  </si>
  <si>
    <t>15:33:32</t>
  </si>
  <si>
    <t>20251026 15:33:37</t>
  </si>
  <si>
    <t>15:33:37</t>
  </si>
  <si>
    <t>20251026 15:33:42</t>
  </si>
  <si>
    <t>15:33:42</t>
  </si>
  <si>
    <t>20251026 15:33:47</t>
  </si>
  <si>
    <t>15:33:47</t>
  </si>
  <si>
    <t>20251026 15:33:52</t>
  </si>
  <si>
    <t>15:33:52</t>
  </si>
  <si>
    <t>20251026 15:33:57</t>
  </si>
  <si>
    <t>15:33:57</t>
  </si>
  <si>
    <t>20251026 15:34:02</t>
  </si>
  <si>
    <t>15:34:02</t>
  </si>
  <si>
    <t>20251026 15:34:07</t>
  </si>
  <si>
    <t>15:34:07</t>
  </si>
  <si>
    <t>20251026 15:34:12</t>
  </si>
  <si>
    <t>15:34:12</t>
  </si>
  <si>
    <t>20251026 15:34:17</t>
  </si>
  <si>
    <t>15:34:17</t>
  </si>
  <si>
    <t>20251026 15:55:25</t>
  </si>
  <si>
    <t>15:55:25</t>
  </si>
  <si>
    <t>gg_36</t>
  </si>
  <si>
    <t>20251026 15:55:30</t>
  </si>
  <si>
    <t>15:55:30</t>
  </si>
  <si>
    <t>20251026 15:55:35</t>
  </si>
  <si>
    <t>15:55:35</t>
  </si>
  <si>
    <t>20251026 15:55:40</t>
  </si>
  <si>
    <t>15:55:40</t>
  </si>
  <si>
    <t>20251026 15:55:45</t>
  </si>
  <si>
    <t>15:55:45</t>
  </si>
  <si>
    <t>20251026 15:55:50</t>
  </si>
  <si>
    <t>15:55:50</t>
  </si>
  <si>
    <t>20251026 15:55:55</t>
  </si>
  <si>
    <t>15:55:55</t>
  </si>
  <si>
    <t>20251026 15:56:00</t>
  </si>
  <si>
    <t>15:56:00</t>
  </si>
  <si>
    <t>20251026 15:56:05</t>
  </si>
  <si>
    <t>15:56:05</t>
  </si>
  <si>
    <t>20251026 15:56:10</t>
  </si>
  <si>
    <t>15:56:10</t>
  </si>
  <si>
    <t>20251026 15:56:15</t>
  </si>
  <si>
    <t>15:56:15</t>
  </si>
  <si>
    <t>20251026 15:56:20</t>
  </si>
  <si>
    <t>15:56:20</t>
  </si>
  <si>
    <t>20251026 15:56:25</t>
  </si>
  <si>
    <t>15:56:25</t>
  </si>
  <si>
    <t>20251026 15:56:30</t>
  </si>
  <si>
    <t>15:56:30</t>
  </si>
  <si>
    <t>20251026 15:56:35</t>
  </si>
  <si>
    <t>15:56:35</t>
  </si>
  <si>
    <t>20251026 15:56:40</t>
  </si>
  <si>
    <t>15:56:40</t>
  </si>
  <si>
    <t>20251026 15:56:45</t>
  </si>
  <si>
    <t>15:56:45</t>
  </si>
  <si>
    <t>20251026 15:56:49</t>
  </si>
  <si>
    <t>15:56:49</t>
  </si>
  <si>
    <t>20251026 15:56:54</t>
  </si>
  <si>
    <t>15:56:54</t>
  </si>
  <si>
    <t>20251026 15:56:59</t>
  </si>
  <si>
    <t>15:56:59</t>
  </si>
  <si>
    <t>20251026 15:57:04</t>
  </si>
  <si>
    <t>15:57:04</t>
  </si>
  <si>
    <t>20251026 15:57:09</t>
  </si>
  <si>
    <t>15:57:09</t>
  </si>
  <si>
    <t>20251026 15:57:14</t>
  </si>
  <si>
    <t>15:57:14</t>
  </si>
  <si>
    <t>20251026 15:57:19</t>
  </si>
  <si>
    <t>15:57:19</t>
  </si>
  <si>
    <t>20251026 15:58:56</t>
  </si>
  <si>
    <t>15:58:56</t>
  </si>
  <si>
    <t>20251026 15:59:01</t>
  </si>
  <si>
    <t>15:59:01</t>
  </si>
  <si>
    <t>20251026 15:59:06</t>
  </si>
  <si>
    <t>15:59:06</t>
  </si>
  <si>
    <t>20251026 15:59:11</t>
  </si>
  <si>
    <t>15:59:11</t>
  </si>
  <si>
    <t>20251026 15:59:16</t>
  </si>
  <si>
    <t>15:59:16</t>
  </si>
  <si>
    <t>20251026 15:59:21</t>
  </si>
  <si>
    <t>15:59:21</t>
  </si>
  <si>
    <t>20251026 15:59:26</t>
  </si>
  <si>
    <t>15:59:26</t>
  </si>
  <si>
    <t>20251026 15:59:31</t>
  </si>
  <si>
    <t>15:59:31</t>
  </si>
  <si>
    <t>20251026 15:59:36</t>
  </si>
  <si>
    <t>15:59:36</t>
  </si>
  <si>
    <t>20251026 15:59:41</t>
  </si>
  <si>
    <t>15:59:41</t>
  </si>
  <si>
    <t>20251026 15:59:46</t>
  </si>
  <si>
    <t>15:59:46</t>
  </si>
  <si>
    <t>20251026 15:59:51</t>
  </si>
  <si>
    <t>15:59:51</t>
  </si>
  <si>
    <t>20251026 15:59:56</t>
  </si>
  <si>
    <t>15:59:56</t>
  </si>
  <si>
    <t>20251026 16:00:01</t>
  </si>
  <si>
    <t>16:00:01</t>
  </si>
  <si>
    <t>20251026 16:00:06</t>
  </si>
  <si>
    <t>16:00:06</t>
  </si>
  <si>
    <t>20251026 16:00:11</t>
  </si>
  <si>
    <t>16:00:11</t>
  </si>
  <si>
    <t>20251026 16:00:16</t>
  </si>
  <si>
    <t>16:00:16</t>
  </si>
  <si>
    <t>20251026 16:00:21</t>
  </si>
  <si>
    <t>16:00:21</t>
  </si>
  <si>
    <t>20251026 16:00:26</t>
  </si>
  <si>
    <t>16:00:26</t>
  </si>
  <si>
    <t>20251026 16:00:31</t>
  </si>
  <si>
    <t>16:00:31</t>
  </si>
  <si>
    <t>20251026 16:00:36</t>
  </si>
  <si>
    <t>16:00:36</t>
  </si>
  <si>
    <t>20251026 16:00:41</t>
  </si>
  <si>
    <t>16:00:41</t>
  </si>
  <si>
    <t>20251026 16:00:46</t>
  </si>
  <si>
    <t>16:00:46</t>
  </si>
  <si>
    <t>20251026 16:00:51</t>
  </si>
  <si>
    <t>16:00:51</t>
  </si>
  <si>
    <t>20251026 16:00:56</t>
  </si>
  <si>
    <t>16:00:56</t>
  </si>
  <si>
    <t>20251026 16:01:01</t>
  </si>
  <si>
    <t>16:01:01</t>
  </si>
  <si>
    <t>20251026 16:01:06</t>
  </si>
  <si>
    <t>16:01:06</t>
  </si>
  <si>
    <t>20251026 16:01:11</t>
  </si>
  <si>
    <t>16:01:11</t>
  </si>
  <si>
    <t>20251026 16:01:16</t>
  </si>
  <si>
    <t>16:01:16</t>
  </si>
  <si>
    <t>20251026 16:01:21</t>
  </si>
  <si>
    <t>16:01:21</t>
  </si>
  <si>
    <t>20251026 16:01:26</t>
  </si>
  <si>
    <t>16:01:26</t>
  </si>
  <si>
    <t>20251026 16:01:31</t>
  </si>
  <si>
    <t>16:01:31</t>
  </si>
  <si>
    <t>20251026 16:01:36</t>
  </si>
  <si>
    <t>16:01:36</t>
  </si>
  <si>
    <t>20251026 16:01:41</t>
  </si>
  <si>
    <t>16:01:41</t>
  </si>
  <si>
    <t>20251026 16:01:46</t>
  </si>
  <si>
    <t>16:01:46</t>
  </si>
  <si>
    <t>20251026 16:01:51</t>
  </si>
  <si>
    <t>16:01:51</t>
  </si>
  <si>
    <t>20251026 16:01:56</t>
  </si>
  <si>
    <t>16:01:56</t>
  </si>
  <si>
    <t>20251026 16:02:01</t>
  </si>
  <si>
    <t>16:02:01</t>
  </si>
  <si>
    <t>20251026 16:02:06</t>
  </si>
  <si>
    <t>16:02:06</t>
  </si>
  <si>
    <t>20251026 16:02:11</t>
  </si>
  <si>
    <t>16:02:11</t>
  </si>
  <si>
    <t>20251026 16:02:16</t>
  </si>
  <si>
    <t>16:02:16</t>
  </si>
  <si>
    <t>20251026 16:02:21</t>
  </si>
  <si>
    <t>16:02:21</t>
  </si>
  <si>
    <t>20251026 16:02:26</t>
  </si>
  <si>
    <t>16:02:26</t>
  </si>
  <si>
    <t>20251026 16:02:31</t>
  </si>
  <si>
    <t>16:02:31</t>
  </si>
  <si>
    <t>20251026 16:02:36</t>
  </si>
  <si>
    <t>16:02:36</t>
  </si>
  <si>
    <t>20251026 16:02:41</t>
  </si>
  <si>
    <t>16:02:41</t>
  </si>
  <si>
    <t>20251026 16:02:46</t>
  </si>
  <si>
    <t>16:02:46</t>
  </si>
  <si>
    <t>20251026 16:02:51</t>
  </si>
  <si>
    <t>16:02:51</t>
  </si>
  <si>
    <t>20251026 16:02:56</t>
  </si>
  <si>
    <t>16:02:56</t>
  </si>
  <si>
    <t>20251026 16:03:01</t>
  </si>
  <si>
    <t>16:03:01</t>
  </si>
  <si>
    <t>20251026 16:03:06</t>
  </si>
  <si>
    <t>16:03:06</t>
  </si>
  <si>
    <t>20251026 16:03:11</t>
  </si>
  <si>
    <t>16:03:11</t>
  </si>
  <si>
    <t>20251026 16:03:16</t>
  </si>
  <si>
    <t>16:03:16</t>
  </si>
  <si>
    <t>20251026 16:03:21</t>
  </si>
  <si>
    <t>16:03:21</t>
  </si>
  <si>
    <t>20251026 16:03:26</t>
  </si>
  <si>
    <t>16:03:26</t>
  </si>
  <si>
    <t>20251026 16:03:31</t>
  </si>
  <si>
    <t>16:03:31</t>
  </si>
  <si>
    <t>20251026 16:03:36</t>
  </si>
  <si>
    <t>16:03:36</t>
  </si>
  <si>
    <t>20251026 16:03:41</t>
  </si>
  <si>
    <t>16:03:41</t>
  </si>
  <si>
    <t>20251026 16:03:46</t>
  </si>
  <si>
    <t>16:03:46</t>
  </si>
  <si>
    <t>20251026 16:03:51</t>
  </si>
  <si>
    <t>16:03:51</t>
  </si>
  <si>
    <t>20251026 16:03:56</t>
  </si>
  <si>
    <t>16:03:56</t>
  </si>
  <si>
    <t>20251026 16:04:01</t>
  </si>
  <si>
    <t>16:04:01</t>
  </si>
  <si>
    <t>20251026 16:04:06</t>
  </si>
  <si>
    <t>16:04:06</t>
  </si>
  <si>
    <t>20251026 16:04:11</t>
  </si>
  <si>
    <t>16:04:11</t>
  </si>
  <si>
    <t>20251026 16:04:16</t>
  </si>
  <si>
    <t>16:04:16</t>
  </si>
  <si>
    <t>20251026 16:04:21</t>
  </si>
  <si>
    <t>16:04:21</t>
  </si>
  <si>
    <t>20251026 16:04:26</t>
  </si>
  <si>
    <t>16:04:26</t>
  </si>
  <si>
    <t>20251026 16:04:31</t>
  </si>
  <si>
    <t>16:04:31</t>
  </si>
  <si>
    <t>20251026 16:04:36</t>
  </si>
  <si>
    <t>16:04:36</t>
  </si>
  <si>
    <t>20251026 16:04:41</t>
  </si>
  <si>
    <t>16:04:41</t>
  </si>
  <si>
    <t>20251026 16:04:46</t>
  </si>
  <si>
    <t>16:04:46</t>
  </si>
  <si>
    <t>20251026 16:04:51</t>
  </si>
  <si>
    <t>16:04:51</t>
  </si>
  <si>
    <t>20251026 16:15:16</t>
  </si>
  <si>
    <t>16:15:16</t>
  </si>
  <si>
    <t>gg_32</t>
  </si>
  <si>
    <t>20251026 16:15:21</t>
  </si>
  <si>
    <t>16:15:21</t>
  </si>
  <si>
    <t>20251026 16:15:26</t>
  </si>
  <si>
    <t>16:15:26</t>
  </si>
  <si>
    <t>20251026 16:15:31</t>
  </si>
  <si>
    <t>16:15:31</t>
  </si>
  <si>
    <t>20251026 16:15:36</t>
  </si>
  <si>
    <t>16:15:36</t>
  </si>
  <si>
    <t>20251026 16:15:41</t>
  </si>
  <si>
    <t>16:15:41</t>
  </si>
  <si>
    <t>20251026 16:15:46</t>
  </si>
  <si>
    <t>16:15:46</t>
  </si>
  <si>
    <t>20251026 16:15:51</t>
  </si>
  <si>
    <t>16:15:51</t>
  </si>
  <si>
    <t>20251026 16:15:56</t>
  </si>
  <si>
    <t>16:15:56</t>
  </si>
  <si>
    <t>20251026 16:16:01</t>
  </si>
  <si>
    <t>16:16:01</t>
  </si>
  <si>
    <t>20251026 16:16:06</t>
  </si>
  <si>
    <t>16:16:06</t>
  </si>
  <si>
    <t>20251026 16:16:11</t>
  </si>
  <si>
    <t>16:16:11</t>
  </si>
  <si>
    <t>20251026 16:16:16</t>
  </si>
  <si>
    <t>16:16:16</t>
  </si>
  <si>
    <t>20251026 16:16:21</t>
  </si>
  <si>
    <t>16:16:21</t>
  </si>
  <si>
    <t>20251026 16:16:26</t>
  </si>
  <si>
    <t>16:16:26</t>
  </si>
  <si>
    <t>20251026 16:16:31</t>
  </si>
  <si>
    <t>16:16:31</t>
  </si>
  <si>
    <t>20251026 16:16:36</t>
  </si>
  <si>
    <t>16:16:36</t>
  </si>
  <si>
    <t>20251026 16:16:41</t>
  </si>
  <si>
    <t>16:16:41</t>
  </si>
  <si>
    <t>20251026 16:16:46</t>
  </si>
  <si>
    <t>16:16:46</t>
  </si>
  <si>
    <t>20251026 16:16:51</t>
  </si>
  <si>
    <t>16:16:51</t>
  </si>
  <si>
    <t>20251026 16:16:56</t>
  </si>
  <si>
    <t>16:16:56</t>
  </si>
  <si>
    <t>20251026 16:17:01</t>
  </si>
  <si>
    <t>16:17:01</t>
  </si>
  <si>
    <t>20251026 16:17:06</t>
  </si>
  <si>
    <t>16:17:06</t>
  </si>
  <si>
    <t>20251026 16:17:11</t>
  </si>
  <si>
    <t>16:17:11</t>
  </si>
  <si>
    <t>20251026 16:18:48</t>
  </si>
  <si>
    <t>16:18:48</t>
  </si>
  <si>
    <t>20251026 16:18:53</t>
  </si>
  <si>
    <t>16:18:53</t>
  </si>
  <si>
    <t>20251026 16:18:58</t>
  </si>
  <si>
    <t>16:18:58</t>
  </si>
  <si>
    <t>20251026 16:19:03</t>
  </si>
  <si>
    <t>16:19:03</t>
  </si>
  <si>
    <t>20251026 16:19:08</t>
  </si>
  <si>
    <t>16:19:08</t>
  </si>
  <si>
    <t>20251026 16:19:13</t>
  </si>
  <si>
    <t>16:19:13</t>
  </si>
  <si>
    <t>20251026 16:19:18</t>
  </si>
  <si>
    <t>16:19:18</t>
  </si>
  <si>
    <t>20251026 16:19:23</t>
  </si>
  <si>
    <t>16:19:23</t>
  </si>
  <si>
    <t>20251026 16:19:28</t>
  </si>
  <si>
    <t>16:19:28</t>
  </si>
  <si>
    <t>20251026 16:19:33</t>
  </si>
  <si>
    <t>16:19:33</t>
  </si>
  <si>
    <t>20251026 16:19:38</t>
  </si>
  <si>
    <t>16:19:38</t>
  </si>
  <si>
    <t>20251026 16:19:42</t>
  </si>
  <si>
    <t>16:19:42</t>
  </si>
  <si>
    <t>20251026 16:19:47</t>
  </si>
  <si>
    <t>16:19:47</t>
  </si>
  <si>
    <t>20251026 16:19:52</t>
  </si>
  <si>
    <t>16:19:52</t>
  </si>
  <si>
    <t>20251026 16:19:57</t>
  </si>
  <si>
    <t>16:19:57</t>
  </si>
  <si>
    <t>20251026 16:20:02</t>
  </si>
  <si>
    <t>16:20:02</t>
  </si>
  <si>
    <t>20251026 16:20:07</t>
  </si>
  <si>
    <t>16:20:07</t>
  </si>
  <si>
    <t>20251026 16:20:12</t>
  </si>
  <si>
    <t>16:20:12</t>
  </si>
  <si>
    <t>20251026 16:20:17</t>
  </si>
  <si>
    <t>16:20:17</t>
  </si>
  <si>
    <t>20251026 16:20:22</t>
  </si>
  <si>
    <t>16:20:22</t>
  </si>
  <si>
    <t>20251026 16:20:27</t>
  </si>
  <si>
    <t>16:20:27</t>
  </si>
  <si>
    <t>20251026 16:20:32</t>
  </si>
  <si>
    <t>16:20:32</t>
  </si>
  <si>
    <t>20251026 16:20:37</t>
  </si>
  <si>
    <t>16:20:37</t>
  </si>
  <si>
    <t>20251026 16:20:42</t>
  </si>
  <si>
    <t>16:20:42</t>
  </si>
  <si>
    <t>20251026 16:20:47</t>
  </si>
  <si>
    <t>16:20:47</t>
  </si>
  <si>
    <t>20251026 16:20:52</t>
  </si>
  <si>
    <t>16:20:52</t>
  </si>
  <si>
    <t>20251026 16:20:57</t>
  </si>
  <si>
    <t>16:20:57</t>
  </si>
  <si>
    <t>20251026 16:21:02</t>
  </si>
  <si>
    <t>16:21:02</t>
  </si>
  <si>
    <t>20251026 16:21:07</t>
  </si>
  <si>
    <t>16:21:07</t>
  </si>
  <si>
    <t>20251026 16:21:12</t>
  </si>
  <si>
    <t>16:21:12</t>
  </si>
  <si>
    <t>20251026 16:21:17</t>
  </si>
  <si>
    <t>16:21:17</t>
  </si>
  <si>
    <t>20251026 16:21:22</t>
  </si>
  <si>
    <t>16:21:22</t>
  </si>
  <si>
    <t>20251026 16:21:27</t>
  </si>
  <si>
    <t>16:21:27</t>
  </si>
  <si>
    <t>20251026 16:21:32</t>
  </si>
  <si>
    <t>16:21:32</t>
  </si>
  <si>
    <t>20251026 16:21:37</t>
  </si>
  <si>
    <t>16:21:37</t>
  </si>
  <si>
    <t>20251026 16:21:42</t>
  </si>
  <si>
    <t>16:21:42</t>
  </si>
  <si>
    <t>20251026 16:21:47</t>
  </si>
  <si>
    <t>16:21:47</t>
  </si>
  <si>
    <t>20251026 16:21:52</t>
  </si>
  <si>
    <t>16:21:52</t>
  </si>
  <si>
    <t>20251026 16:21:57</t>
  </si>
  <si>
    <t>16:21:57</t>
  </si>
  <si>
    <t>20251026 16:22:02</t>
  </si>
  <si>
    <t>16:22:02</t>
  </si>
  <si>
    <t>20251026 16:22:07</t>
  </si>
  <si>
    <t>16:22:07</t>
  </si>
  <si>
    <t>20251026 16:22:12</t>
  </si>
  <si>
    <t>16:22:12</t>
  </si>
  <si>
    <t>20251026 16:22:17</t>
  </si>
  <si>
    <t>16:22:17</t>
  </si>
  <si>
    <t>20251026 16:22:22</t>
  </si>
  <si>
    <t>16:22:22</t>
  </si>
  <si>
    <t>20251026 16:22:27</t>
  </si>
  <si>
    <t>16:22:27</t>
  </si>
  <si>
    <t>20251026 16:22:32</t>
  </si>
  <si>
    <t>16:22:32</t>
  </si>
  <si>
    <t>20251026 16:22:37</t>
  </si>
  <si>
    <t>16:22:37</t>
  </si>
  <si>
    <t>20251026 16:22:42</t>
  </si>
  <si>
    <t>16:22:42</t>
  </si>
  <si>
    <t>20251026 16:22:47</t>
  </si>
  <si>
    <t>16:22:47</t>
  </si>
  <si>
    <t>20251026 16:22:52</t>
  </si>
  <si>
    <t>16:22:52</t>
  </si>
  <si>
    <t>20251026 16:22:57</t>
  </si>
  <si>
    <t>16:22:57</t>
  </si>
  <si>
    <t>20251026 16:23:02</t>
  </si>
  <si>
    <t>16:23:02</t>
  </si>
  <si>
    <t>20251026 16:23:07</t>
  </si>
  <si>
    <t>16:23:07</t>
  </si>
  <si>
    <t>20251026 16:23:12</t>
  </si>
  <si>
    <t>16:23:12</t>
  </si>
  <si>
    <t>20251026 16:23:17</t>
  </si>
  <si>
    <t>16:23:17</t>
  </si>
  <si>
    <t>20251026 16:23:22</t>
  </si>
  <si>
    <t>16:23:22</t>
  </si>
  <si>
    <t>20251026 16:23:27</t>
  </si>
  <si>
    <t>16:23:27</t>
  </si>
  <si>
    <t>20251026 16:23:32</t>
  </si>
  <si>
    <t>16:23:32</t>
  </si>
  <si>
    <t>20251026 16:23:37</t>
  </si>
  <si>
    <t>16:23:37</t>
  </si>
  <si>
    <t>20251026 16:23:42</t>
  </si>
  <si>
    <t>16:23:42</t>
  </si>
  <si>
    <t>20251026 16:23:47</t>
  </si>
  <si>
    <t>16:23:47</t>
  </si>
  <si>
    <t>20251026 16:23:52</t>
  </si>
  <si>
    <t>16:23:52</t>
  </si>
  <si>
    <t>20251026 16:23:57</t>
  </si>
  <si>
    <t>16:23:57</t>
  </si>
  <si>
    <t>20251026 16:24:02</t>
  </si>
  <si>
    <t>16:24:02</t>
  </si>
  <si>
    <t>20251026 16:24:07</t>
  </si>
  <si>
    <t>16:24:07</t>
  </si>
  <si>
    <t>20251026 16:24:12</t>
  </si>
  <si>
    <t>16:24:12</t>
  </si>
  <si>
    <t>20251026 16:24:17</t>
  </si>
  <si>
    <t>16:24:17</t>
  </si>
  <si>
    <t>20251026 16:24:22</t>
  </si>
  <si>
    <t>16:24:22</t>
  </si>
  <si>
    <t>20251026 16:24:27</t>
  </si>
  <si>
    <t>16:24:27</t>
  </si>
  <si>
    <t>20251026 16:24:32</t>
  </si>
  <si>
    <t>16:24:32</t>
  </si>
  <si>
    <t>20251026 16:24:37</t>
  </si>
  <si>
    <t>16:24:37</t>
  </si>
  <si>
    <t>20251026 16:24:42</t>
  </si>
  <si>
    <t>16:24:42</t>
  </si>
  <si>
    <t>20251026 16:34:46</t>
  </si>
  <si>
    <t>16:34:46</t>
  </si>
  <si>
    <t>gg_8</t>
  </si>
  <si>
    <t>20251026 16:34:51</t>
  </si>
  <si>
    <t>16:34:51</t>
  </si>
  <si>
    <t>20251026 16:34:56</t>
  </si>
  <si>
    <t>16:34:56</t>
  </si>
  <si>
    <t>20251026 16:35:01</t>
  </si>
  <si>
    <t>16:35:01</t>
  </si>
  <si>
    <t>20251026 16:35:06</t>
  </si>
  <si>
    <t>16:35:06</t>
  </si>
  <si>
    <t>20251026 16:35:11</t>
  </si>
  <si>
    <t>16:35:11</t>
  </si>
  <si>
    <t>20251026 16:35:16</t>
  </si>
  <si>
    <t>16:35:16</t>
  </si>
  <si>
    <t>20251026 16:35:21</t>
  </si>
  <si>
    <t>16:35:21</t>
  </si>
  <si>
    <t>20251026 16:35:26</t>
  </si>
  <si>
    <t>16:35:26</t>
  </si>
  <si>
    <t>20251026 16:35:31</t>
  </si>
  <si>
    <t>16:35:31</t>
  </si>
  <si>
    <t>20251026 16:35:36</t>
  </si>
  <si>
    <t>16:35:36</t>
  </si>
  <si>
    <t>20251026 16:35:41</t>
  </si>
  <si>
    <t>16:35:41</t>
  </si>
  <si>
    <t>20251026 16:35:46</t>
  </si>
  <si>
    <t>16:35:46</t>
  </si>
  <si>
    <t>20251026 16:35:51</t>
  </si>
  <si>
    <t>16:35:51</t>
  </si>
  <si>
    <t>20251026 16:35:56</t>
  </si>
  <si>
    <t>16:35:56</t>
  </si>
  <si>
    <t>20251026 16:36:01</t>
  </si>
  <si>
    <t>16:36:01</t>
  </si>
  <si>
    <t>20251026 16:36:06</t>
  </si>
  <si>
    <t>16:36:06</t>
  </si>
  <si>
    <t>20251026 16:36:11</t>
  </si>
  <si>
    <t>16:36:11</t>
  </si>
  <si>
    <t>20251026 16:36:16</t>
  </si>
  <si>
    <t>16:36:16</t>
  </si>
  <si>
    <t>20251026 16:36:21</t>
  </si>
  <si>
    <t>16:36:21</t>
  </si>
  <si>
    <t>20251026 16:36:26</t>
  </si>
  <si>
    <t>16:36:26</t>
  </si>
  <si>
    <t>20251026 16:36:31</t>
  </si>
  <si>
    <t>16:36:31</t>
  </si>
  <si>
    <t>20251026 16:36:36</t>
  </si>
  <si>
    <t>16:36:36</t>
  </si>
  <si>
    <t>20251026 16:36:41</t>
  </si>
  <si>
    <t>16:36:41</t>
  </si>
  <si>
    <t>20251026 16:38:18</t>
  </si>
  <si>
    <t>16:38:18</t>
  </si>
  <si>
    <t>20251026 16:38:23</t>
  </si>
  <si>
    <t>16:38:23</t>
  </si>
  <si>
    <t>20251026 16:38:28</t>
  </si>
  <si>
    <t>16:38:28</t>
  </si>
  <si>
    <t>20251026 16:38:33</t>
  </si>
  <si>
    <t>16:38:33</t>
  </si>
  <si>
    <t>20251026 16:38:38</t>
  </si>
  <si>
    <t>16:38:38</t>
  </si>
  <si>
    <t>20251026 16:38:43</t>
  </si>
  <si>
    <t>16:38:43</t>
  </si>
  <si>
    <t>20251026 16:38:48</t>
  </si>
  <si>
    <t>16:38:48</t>
  </si>
  <si>
    <t>20251026 16:38:53</t>
  </si>
  <si>
    <t>16:38:53</t>
  </si>
  <si>
    <t>20251026 16:38:58</t>
  </si>
  <si>
    <t>16:38:58</t>
  </si>
  <si>
    <t>20251026 16:39:02</t>
  </si>
  <si>
    <t>16:39:02</t>
  </si>
  <si>
    <t>20251026 16:39:07</t>
  </si>
  <si>
    <t>16:39:07</t>
  </si>
  <si>
    <t>20251026 16:39:12</t>
  </si>
  <si>
    <t>16:39:12</t>
  </si>
  <si>
    <t>20251026 16:39:17</t>
  </si>
  <si>
    <t>16:39:17</t>
  </si>
  <si>
    <t>20251026 16:39:22</t>
  </si>
  <si>
    <t>16:39:22</t>
  </si>
  <si>
    <t>20251026 16:39:27</t>
  </si>
  <si>
    <t>16:39:27</t>
  </si>
  <si>
    <t>20251026 16:39:32</t>
  </si>
  <si>
    <t>16:39:32</t>
  </si>
  <si>
    <t>20251026 16:39:37</t>
  </si>
  <si>
    <t>16:39:37</t>
  </si>
  <si>
    <t>20251026 16:39:42</t>
  </si>
  <si>
    <t>16:39:42</t>
  </si>
  <si>
    <t>20251026 16:39:47</t>
  </si>
  <si>
    <t>16:39:47</t>
  </si>
  <si>
    <t>20251026 16:39:52</t>
  </si>
  <si>
    <t>16:39:52</t>
  </si>
  <si>
    <t>20251026 16:39:57</t>
  </si>
  <si>
    <t>16:39:57</t>
  </si>
  <si>
    <t>20251026 16:40:02</t>
  </si>
  <si>
    <t>16:40:02</t>
  </si>
  <si>
    <t>20251026 16:40:07</t>
  </si>
  <si>
    <t>16:40:07</t>
  </si>
  <si>
    <t>20251026 16:40:12</t>
  </si>
  <si>
    <t>16:40:12</t>
  </si>
  <si>
    <t>20251026 16:40:17</t>
  </si>
  <si>
    <t>16:40:17</t>
  </si>
  <si>
    <t>20251026 16:40:22</t>
  </si>
  <si>
    <t>16:40:22</t>
  </si>
  <si>
    <t>20251026 16:40:27</t>
  </si>
  <si>
    <t>16:40:27</t>
  </si>
  <si>
    <t>20251026 16:40:32</t>
  </si>
  <si>
    <t>16:40:32</t>
  </si>
  <si>
    <t>20251026 16:40:37</t>
  </si>
  <si>
    <t>16:40:37</t>
  </si>
  <si>
    <t>20251026 16:40:42</t>
  </si>
  <si>
    <t>16:40:42</t>
  </si>
  <si>
    <t>20251026 16:40:47</t>
  </si>
  <si>
    <t>16:40:47</t>
  </si>
  <si>
    <t>20251026 16:40:52</t>
  </si>
  <si>
    <t>16:40:52</t>
  </si>
  <si>
    <t>20251026 16:40:57</t>
  </si>
  <si>
    <t>16:40:57</t>
  </si>
  <si>
    <t>20251026 16:41:02</t>
  </si>
  <si>
    <t>16:41:02</t>
  </si>
  <si>
    <t>20251026 16:41:07</t>
  </si>
  <si>
    <t>16:41:07</t>
  </si>
  <si>
    <t>20251026 16:41:12</t>
  </si>
  <si>
    <t>16:41:12</t>
  </si>
  <si>
    <t>20251026 16:41:17</t>
  </si>
  <si>
    <t>16:41:17</t>
  </si>
  <si>
    <t>20251026 16:41:22</t>
  </si>
  <si>
    <t>16:41:22</t>
  </si>
  <si>
    <t>20251026 16:41:27</t>
  </si>
  <si>
    <t>16:41:27</t>
  </si>
  <si>
    <t>20251026 16:41:32</t>
  </si>
  <si>
    <t>16:41:32</t>
  </si>
  <si>
    <t>20251026 16:41:37</t>
  </si>
  <si>
    <t>16:41:37</t>
  </si>
  <si>
    <t>20251026 16:41:42</t>
  </si>
  <si>
    <t>16:41:42</t>
  </si>
  <si>
    <t>20251026 16:41:47</t>
  </si>
  <si>
    <t>16:41:47</t>
  </si>
  <si>
    <t>20251026 16:41:52</t>
  </si>
  <si>
    <t>16:41:52</t>
  </si>
  <si>
    <t>20251026 16:41:57</t>
  </si>
  <si>
    <t>16:41:57</t>
  </si>
  <si>
    <t>20251026 16:42:02</t>
  </si>
  <si>
    <t>16:42:02</t>
  </si>
  <si>
    <t>20251026 16:42:07</t>
  </si>
  <si>
    <t>16:42:07</t>
  </si>
  <si>
    <t>20251026 16:42:12</t>
  </si>
  <si>
    <t>16:42:12</t>
  </si>
  <si>
    <t>20251026 16:42:17</t>
  </si>
  <si>
    <t>16:42:17</t>
  </si>
  <si>
    <t>20251026 16:42:22</t>
  </si>
  <si>
    <t>16:42:22</t>
  </si>
  <si>
    <t>20251026 16:42:27</t>
  </si>
  <si>
    <t>16:42:27</t>
  </si>
  <si>
    <t>20251026 16:42:32</t>
  </si>
  <si>
    <t>16:42:32</t>
  </si>
  <si>
    <t>20251026 16:42:37</t>
  </si>
  <si>
    <t>16:42:37</t>
  </si>
  <si>
    <t>20251026 16:42:42</t>
  </si>
  <si>
    <t>16:42:42</t>
  </si>
  <si>
    <t>20251026 16:42:47</t>
  </si>
  <si>
    <t>16:42:47</t>
  </si>
  <si>
    <t>20251026 16:42:52</t>
  </si>
  <si>
    <t>16:42:52</t>
  </si>
  <si>
    <t>20251026 16:42:57</t>
  </si>
  <si>
    <t>16:42:57</t>
  </si>
  <si>
    <t>20251026 16:43:02</t>
  </si>
  <si>
    <t>16:43:02</t>
  </si>
  <si>
    <t>20251026 16:43:07</t>
  </si>
  <si>
    <t>16:43:07</t>
  </si>
  <si>
    <t>20251026 16:43:12</t>
  </si>
  <si>
    <t>16:43:12</t>
  </si>
  <si>
    <t>20251026 16:43:17</t>
  </si>
  <si>
    <t>16:43:17</t>
  </si>
  <si>
    <t>20251026 16:43:22</t>
  </si>
  <si>
    <t>16:43:22</t>
  </si>
  <si>
    <t>20251026 16:43:27</t>
  </si>
  <si>
    <t>16:43:27</t>
  </si>
  <si>
    <t>20251026 16:43:32</t>
  </si>
  <si>
    <t>16:43:32</t>
  </si>
  <si>
    <t>20251026 16:43:37</t>
  </si>
  <si>
    <t>16:43:37</t>
  </si>
  <si>
    <t>20251026 16:43:42</t>
  </si>
  <si>
    <t>16:43:42</t>
  </si>
  <si>
    <t>20251026 16:43:47</t>
  </si>
  <si>
    <t>16:43:47</t>
  </si>
  <si>
    <t>20251026 16:43:52</t>
  </si>
  <si>
    <t>16:43:52</t>
  </si>
  <si>
    <t>20251026 16:43:57</t>
  </si>
  <si>
    <t>16:43:57</t>
  </si>
  <si>
    <t>20251026 16:44:02</t>
  </si>
  <si>
    <t>16:44:02</t>
  </si>
  <si>
    <t>20251026 16:44:07</t>
  </si>
  <si>
    <t>16:44:07</t>
  </si>
  <si>
    <t>20251026 16:44:12</t>
  </si>
  <si>
    <t>16:44:12</t>
  </si>
  <si>
    <t>20251026 17:04:27</t>
  </si>
  <si>
    <t>17:04:27</t>
  </si>
  <si>
    <t>20251026 17:04:32</t>
  </si>
  <si>
    <t>17:04:32</t>
  </si>
  <si>
    <t>20251026 17:04:37</t>
  </si>
  <si>
    <t>17:04:37</t>
  </si>
  <si>
    <t>20251026 17:04:42</t>
  </si>
  <si>
    <t>17:04:42</t>
  </si>
  <si>
    <t>20251026 17:04:47</t>
  </si>
  <si>
    <t>17:04:47</t>
  </si>
  <si>
    <t>20251026 17:04:52</t>
  </si>
  <si>
    <t>17:04:52</t>
  </si>
  <si>
    <t>20251026 17:04:57</t>
  </si>
  <si>
    <t>17:04:57</t>
  </si>
  <si>
    <t>20251026 17:05:02</t>
  </si>
  <si>
    <t>17:05:02</t>
  </si>
  <si>
    <t>20251026 17:05:07</t>
  </si>
  <si>
    <t>17:05:07</t>
  </si>
  <si>
    <t>20251026 17:05:12</t>
  </si>
  <si>
    <t>17:05:12</t>
  </si>
  <si>
    <t>20251026 17:05:17</t>
  </si>
  <si>
    <t>17:05:17</t>
  </si>
  <si>
    <t>20251026 17:05:22</t>
  </si>
  <si>
    <t>17:05:22</t>
  </si>
  <si>
    <t>20251026 17:05:27</t>
  </si>
  <si>
    <t>17:05:27</t>
  </si>
  <si>
    <t>20251026 17:05:32</t>
  </si>
  <si>
    <t>17:05:32</t>
  </si>
  <si>
    <t>20251026 17:05:37</t>
  </si>
  <si>
    <t>17:05:37</t>
  </si>
  <si>
    <t>20251026 17:05:42</t>
  </si>
  <si>
    <t>17:05:42</t>
  </si>
  <si>
    <t>20251026 17:05:47</t>
  </si>
  <si>
    <t>17:05:47</t>
  </si>
  <si>
    <t>20251026 17:05:52</t>
  </si>
  <si>
    <t>17:05:52</t>
  </si>
  <si>
    <t>20251026 17:05:57</t>
  </si>
  <si>
    <t>17:05:57</t>
  </si>
  <si>
    <t>20251026 17:06:02</t>
  </si>
  <si>
    <t>17:06:02</t>
  </si>
  <si>
    <t>20251026 17:06:07</t>
  </si>
  <si>
    <t>17:06:07</t>
  </si>
  <si>
    <t>20251026 17:06:12</t>
  </si>
  <si>
    <t>17:06:12</t>
  </si>
  <si>
    <t>20251026 17:06:17</t>
  </si>
  <si>
    <t>17:06:17</t>
  </si>
  <si>
    <t>20251026 17:06:22</t>
  </si>
  <si>
    <t>17:06:22</t>
  </si>
  <si>
    <t>20251026 17:07:59</t>
  </si>
  <si>
    <t>17:07:59</t>
  </si>
  <si>
    <t>20251026 17:08:04</t>
  </si>
  <si>
    <t>17:08:04</t>
  </si>
  <si>
    <t>20251026 17:08:09</t>
  </si>
  <si>
    <t>17:08:09</t>
  </si>
  <si>
    <t>20251026 17:08:14</t>
  </si>
  <si>
    <t>17:08:14</t>
  </si>
  <si>
    <t>20251026 17:08:19</t>
  </si>
  <si>
    <t>17:08:19</t>
  </si>
  <si>
    <t>20251026 17:08:24</t>
  </si>
  <si>
    <t>17:08:24</t>
  </si>
  <si>
    <t>20251026 17:08:29</t>
  </si>
  <si>
    <t>17:08:29</t>
  </si>
  <si>
    <t>20251026 17:08:34</t>
  </si>
  <si>
    <t>17:08:34</t>
  </si>
  <si>
    <t>20251026 17:08:39</t>
  </si>
  <si>
    <t>17:08:39</t>
  </si>
  <si>
    <t>20251026 17:08:44</t>
  </si>
  <si>
    <t>17:08:44</t>
  </si>
  <si>
    <t>20251026 17:08:49</t>
  </si>
  <si>
    <t>17:08:49</t>
  </si>
  <si>
    <t>20251026 17:08:54</t>
  </si>
  <si>
    <t>17:08:54</t>
  </si>
  <si>
    <t>20251026 17:08:59</t>
  </si>
  <si>
    <t>17:08:59</t>
  </si>
  <si>
    <t>20251026 17:09:04</t>
  </si>
  <si>
    <t>17:09:04</t>
  </si>
  <si>
    <t>20251026 17:09:09</t>
  </si>
  <si>
    <t>17:09:09</t>
  </si>
  <si>
    <t>20251026 17:09:14</t>
  </si>
  <si>
    <t>17:09:14</t>
  </si>
  <si>
    <t>20251026 17:09:19</t>
  </si>
  <si>
    <t>17:09:19</t>
  </si>
  <si>
    <t>20251026 17:09:24</t>
  </si>
  <si>
    <t>17:09:24</t>
  </si>
  <si>
    <t>20251026 17:09:29</t>
  </si>
  <si>
    <t>17:09:29</t>
  </si>
  <si>
    <t>20251026 17:09:34</t>
  </si>
  <si>
    <t>17:09:34</t>
  </si>
  <si>
    <t>20251026 17:09:39</t>
  </si>
  <si>
    <t>17:09:39</t>
  </si>
  <si>
    <t>20251026 17:09:44</t>
  </si>
  <si>
    <t>17:09:44</t>
  </si>
  <si>
    <t>20251026 17:09:49</t>
  </si>
  <si>
    <t>17:09:49</t>
  </si>
  <si>
    <t>20251026 17:09:54</t>
  </si>
  <si>
    <t>17:09:54</t>
  </si>
  <si>
    <t>20251026 17:09:59</t>
  </si>
  <si>
    <t>17:09:59</t>
  </si>
  <si>
    <t>20251026 17:10:04</t>
  </si>
  <si>
    <t>17:10:04</t>
  </si>
  <si>
    <t>20251026 17:10:09</t>
  </si>
  <si>
    <t>17:10:09</t>
  </si>
  <si>
    <t>20251026 17:10:14</t>
  </si>
  <si>
    <t>17:10:14</t>
  </si>
  <si>
    <t>20251026 17:10:19</t>
  </si>
  <si>
    <t>17:10:19</t>
  </si>
  <si>
    <t>20251026 17:10:24</t>
  </si>
  <si>
    <t>17:10:24</t>
  </si>
  <si>
    <t>20251026 17:10:29</t>
  </si>
  <si>
    <t>17:10:29</t>
  </si>
  <si>
    <t>20251026 17:10:34</t>
  </si>
  <si>
    <t>17:10:34</t>
  </si>
  <si>
    <t>20251026 17:10:39</t>
  </si>
  <si>
    <t>17:10:39</t>
  </si>
  <si>
    <t>20251026 17:10:44</t>
  </si>
  <si>
    <t>17:10:44</t>
  </si>
  <si>
    <t>20251026 17:10:49</t>
  </si>
  <si>
    <t>17:10:49</t>
  </si>
  <si>
    <t>20251026 17:10:54</t>
  </si>
  <si>
    <t>17:10:54</t>
  </si>
  <si>
    <t>20251026 17:10:59</t>
  </si>
  <si>
    <t>17:10:59</t>
  </si>
  <si>
    <t>20251026 17:11:04</t>
  </si>
  <si>
    <t>17:11:04</t>
  </si>
  <si>
    <t>20251026 17:11:09</t>
  </si>
  <si>
    <t>17:11:09</t>
  </si>
  <si>
    <t>20251026 17:11:14</t>
  </si>
  <si>
    <t>17:11:14</t>
  </si>
  <si>
    <t>20251026 17:11:19</t>
  </si>
  <si>
    <t>17:11:19</t>
  </si>
  <si>
    <t>20251026 17:11:24</t>
  </si>
  <si>
    <t>17:11:24</t>
  </si>
  <si>
    <t>20251026 17:11:29</t>
  </si>
  <si>
    <t>17:11:29</t>
  </si>
  <si>
    <t>20251026 17:11:34</t>
  </si>
  <si>
    <t>17:11:34</t>
  </si>
  <si>
    <t>20251026 17:11:39</t>
  </si>
  <si>
    <t>17:11:39</t>
  </si>
  <si>
    <t>20251026 17:11:44</t>
  </si>
  <si>
    <t>17:11:44</t>
  </si>
  <si>
    <t>20251026 17:11:49</t>
  </si>
  <si>
    <t>17:11:49</t>
  </si>
  <si>
    <t>20251026 17:11:54</t>
  </si>
  <si>
    <t>17:11:54</t>
  </si>
  <si>
    <t>20251026 17:11:59</t>
  </si>
  <si>
    <t>17:11:59</t>
  </si>
  <si>
    <t>20251026 17:12:04</t>
  </si>
  <si>
    <t>17:12:04</t>
  </si>
  <si>
    <t>20251026 17:12:09</t>
  </si>
  <si>
    <t>17:12:09</t>
  </si>
  <si>
    <t>20251026 17:12:14</t>
  </si>
  <si>
    <t>17:12:14</t>
  </si>
  <si>
    <t>20251026 17:12:19</t>
  </si>
  <si>
    <t>17:12:19</t>
  </si>
  <si>
    <t>20251026 17:12:24</t>
  </si>
  <si>
    <t>17:12:24</t>
  </si>
  <si>
    <t>20251026 17:12:29</t>
  </si>
  <si>
    <t>17:12:29</t>
  </si>
  <si>
    <t>20251026 17:12:34</t>
  </si>
  <si>
    <t>17:12:34</t>
  </si>
  <si>
    <t>20251026 17:12:39</t>
  </si>
  <si>
    <t>17:12:39</t>
  </si>
  <si>
    <t>20251026 17:12:44</t>
  </si>
  <si>
    <t>17:12:44</t>
  </si>
  <si>
    <t>20251026 17:12:49</t>
  </si>
  <si>
    <t>17:12:49</t>
  </si>
  <si>
    <t>20251026 17:12:54</t>
  </si>
  <si>
    <t>17:12:54</t>
  </si>
  <si>
    <t>20251026 17:12:59</t>
  </si>
  <si>
    <t>17:12:59</t>
  </si>
  <si>
    <t>20251026 17:13:04</t>
  </si>
  <si>
    <t>17:13:04</t>
  </si>
  <si>
    <t>20251026 17:13:09</t>
  </si>
  <si>
    <t>17:13:09</t>
  </si>
  <si>
    <t>20251026 17:13:14</t>
  </si>
  <si>
    <t>17:13:14</t>
  </si>
  <si>
    <t>20251026 17:13:19</t>
  </si>
  <si>
    <t>17:13:19</t>
  </si>
  <si>
    <t>20251026 17:13:24</t>
  </si>
  <si>
    <t>17:13:24</t>
  </si>
  <si>
    <t>20251026 17:13:29</t>
  </si>
  <si>
    <t>17:13:29</t>
  </si>
  <si>
    <t>20251026 17:13:34</t>
  </si>
  <si>
    <t>17:13:34</t>
  </si>
  <si>
    <t>20251026 17:13:39</t>
  </si>
  <si>
    <t>17:13:39</t>
  </si>
  <si>
    <t>20251026 17:13:44</t>
  </si>
  <si>
    <t>17:13:44</t>
  </si>
  <si>
    <t>20251026 17:13:48</t>
  </si>
  <si>
    <t>17:13:48</t>
  </si>
  <si>
    <t>20251026 17:13:54</t>
  </si>
  <si>
    <t>17:13:54</t>
  </si>
  <si>
    <t>20251026 17:26:07</t>
  </si>
  <si>
    <t>17:26:07</t>
  </si>
  <si>
    <t>gg_18</t>
  </si>
  <si>
    <t>20251026 17:26:12</t>
  </si>
  <si>
    <t>17:26:12</t>
  </si>
  <si>
    <t>20251026 17:26:17</t>
  </si>
  <si>
    <t>17:26:17</t>
  </si>
  <si>
    <t>20251026 17:26:22</t>
  </si>
  <si>
    <t>17:26:22</t>
  </si>
  <si>
    <t>20251026 17:26:27</t>
  </si>
  <si>
    <t>17:26:27</t>
  </si>
  <si>
    <t>20251026 17:26:32</t>
  </si>
  <si>
    <t>17:26:32</t>
  </si>
  <si>
    <t>20251026 17:26:37</t>
  </si>
  <si>
    <t>17:26:37</t>
  </si>
  <si>
    <t>20251026 17:26:42</t>
  </si>
  <si>
    <t>17:26:42</t>
  </si>
  <si>
    <t>20251026 17:26:47</t>
  </si>
  <si>
    <t>17:26:47</t>
  </si>
  <si>
    <t>20251026 17:26:52</t>
  </si>
  <si>
    <t>17:26:52</t>
  </si>
  <si>
    <t>20251026 17:26:57</t>
  </si>
  <si>
    <t>17:26:57</t>
  </si>
  <si>
    <t>20251026 17:27:02</t>
  </si>
  <si>
    <t>17:27:02</t>
  </si>
  <si>
    <t>20251026 17:27:07</t>
  </si>
  <si>
    <t>17:27:07</t>
  </si>
  <si>
    <t>20251026 17:27:12</t>
  </si>
  <si>
    <t>17:27:12</t>
  </si>
  <si>
    <t>20251026 17:27:17</t>
  </si>
  <si>
    <t>17:27:17</t>
  </si>
  <si>
    <t>20251026 17:27:22</t>
  </si>
  <si>
    <t>17:27:22</t>
  </si>
  <si>
    <t>20251026 17:27:27</t>
  </si>
  <si>
    <t>17:27:27</t>
  </si>
  <si>
    <t>20251026 17:27:32</t>
  </si>
  <si>
    <t>17:27:32</t>
  </si>
  <si>
    <t>20251026 17:27:37</t>
  </si>
  <si>
    <t>17:27:37</t>
  </si>
  <si>
    <t>20251026 17:27:42</t>
  </si>
  <si>
    <t>17:27:42</t>
  </si>
  <si>
    <t>20251026 17:27:47</t>
  </si>
  <si>
    <t>17:27:47</t>
  </si>
  <si>
    <t>20251026 17:27:52</t>
  </si>
  <si>
    <t>17:27:52</t>
  </si>
  <si>
    <t>20251026 17:27:57</t>
  </si>
  <si>
    <t>17:27:57</t>
  </si>
  <si>
    <t>20251026 17:28:02</t>
  </si>
  <si>
    <t>17:28:02</t>
  </si>
  <si>
    <t>20251026 17:29:39</t>
  </si>
  <si>
    <t>17:29:39</t>
  </si>
  <si>
    <t>20251026 17:29:44</t>
  </si>
  <si>
    <t>17:29:44</t>
  </si>
  <si>
    <t>20251026 17:29:49</t>
  </si>
  <si>
    <t>17:29:49</t>
  </si>
  <si>
    <t>20251026 17:29:54</t>
  </si>
  <si>
    <t>17:29:54</t>
  </si>
  <si>
    <t>20251026 17:29:59</t>
  </si>
  <si>
    <t>17:29:59</t>
  </si>
  <si>
    <t>20251026 17:30:04</t>
  </si>
  <si>
    <t>17:30:04</t>
  </si>
  <si>
    <t>20251026 17:30:09</t>
  </si>
  <si>
    <t>17:30:09</t>
  </si>
  <si>
    <t>20251026 17:30:14</t>
  </si>
  <si>
    <t>17:30:14</t>
  </si>
  <si>
    <t>20251026 17:30:19</t>
  </si>
  <si>
    <t>17:30:19</t>
  </si>
  <si>
    <t>20251026 17:30:24</t>
  </si>
  <si>
    <t>17:30:24</t>
  </si>
  <si>
    <t>20251026 17:30:29</t>
  </si>
  <si>
    <t>17:30:29</t>
  </si>
  <si>
    <t>20251026 17:30:34</t>
  </si>
  <si>
    <t>17:30:34</t>
  </si>
  <si>
    <t>20251026 17:30:39</t>
  </si>
  <si>
    <t>17:30:39</t>
  </si>
  <si>
    <t>20251026 17:30:44</t>
  </si>
  <si>
    <t>17:30:44</t>
  </si>
  <si>
    <t>20251026 17:30:49</t>
  </si>
  <si>
    <t>17:30:49</t>
  </si>
  <si>
    <t>20251026 17:30:54</t>
  </si>
  <si>
    <t>17:30:54</t>
  </si>
  <si>
    <t>20251026 17:30:59</t>
  </si>
  <si>
    <t>17:30:59</t>
  </si>
  <si>
    <t>20251026 17:31:04</t>
  </si>
  <si>
    <t>17:31:04</t>
  </si>
  <si>
    <t>20251026 17:31:09</t>
  </si>
  <si>
    <t>17:31:09</t>
  </si>
  <si>
    <t>20251026 17:31:14</t>
  </si>
  <si>
    <t>17:31:14</t>
  </si>
  <si>
    <t>20251026 17:31:19</t>
  </si>
  <si>
    <t>17:31:19</t>
  </si>
  <si>
    <t>20251026 17:31:24</t>
  </si>
  <si>
    <t>17:31:24</t>
  </si>
  <si>
    <t>20251026 17:31:29</t>
  </si>
  <si>
    <t>17:31:29</t>
  </si>
  <si>
    <t>20251026 17:31:34</t>
  </si>
  <si>
    <t>17:31:34</t>
  </si>
  <si>
    <t>20251026 17:31:39</t>
  </si>
  <si>
    <t>17:31:39</t>
  </si>
  <si>
    <t>20251026 17:31:44</t>
  </si>
  <si>
    <t>17:31:44</t>
  </si>
  <si>
    <t>20251026 17:31:49</t>
  </si>
  <si>
    <t>17:31:49</t>
  </si>
  <si>
    <t>20251026 17:31:54</t>
  </si>
  <si>
    <t>17:31:54</t>
  </si>
  <si>
    <t>20251026 17:31:59</t>
  </si>
  <si>
    <t>17:31:59</t>
  </si>
  <si>
    <t>20251026 17:32:04</t>
  </si>
  <si>
    <t>17:32:04</t>
  </si>
  <si>
    <t>20251026 17:32:09</t>
  </si>
  <si>
    <t>17:32:09</t>
  </si>
  <si>
    <t>20251026 17:32:14</t>
  </si>
  <si>
    <t>17:32:14</t>
  </si>
  <si>
    <t>20251026 17:32:19</t>
  </si>
  <si>
    <t>17:32:19</t>
  </si>
  <si>
    <t>20251026 17:32:24</t>
  </si>
  <si>
    <t>17:32:24</t>
  </si>
  <si>
    <t>20251026 17:32:29</t>
  </si>
  <si>
    <t>17:32:29</t>
  </si>
  <si>
    <t>20251026 17:32:34</t>
  </si>
  <si>
    <t>17:32:34</t>
  </si>
  <si>
    <t>20251026 17:32:39</t>
  </si>
  <si>
    <t>17:32:39</t>
  </si>
  <si>
    <t>20251026 17:32:44</t>
  </si>
  <si>
    <t>17:32:44</t>
  </si>
  <si>
    <t>20251026 17:32:49</t>
  </si>
  <si>
    <t>17:32:49</t>
  </si>
  <si>
    <t>20251026 17:32:54</t>
  </si>
  <si>
    <t>17:32:54</t>
  </si>
  <si>
    <t>20251026 17:32:59</t>
  </si>
  <si>
    <t>17:32:59</t>
  </si>
  <si>
    <t>20251026 17:33:04</t>
  </si>
  <si>
    <t>17:33:04</t>
  </si>
  <si>
    <t>20251026 17:33:09</t>
  </si>
  <si>
    <t>17:33:09</t>
  </si>
  <si>
    <t>20251026 17:33:14</t>
  </si>
  <si>
    <t>17:33:14</t>
  </si>
  <si>
    <t>20251026 17:33:19</t>
  </si>
  <si>
    <t>17:33:19</t>
  </si>
  <si>
    <t>20251026 17:33:24</t>
  </si>
  <si>
    <t>17:33:24</t>
  </si>
  <si>
    <t>20251026 17:33:29</t>
  </si>
  <si>
    <t>17:33:29</t>
  </si>
  <si>
    <t>20251026 17:33:34</t>
  </si>
  <si>
    <t>17:33:34</t>
  </si>
  <si>
    <t>20251026 17:33:39</t>
  </si>
  <si>
    <t>17:33:39</t>
  </si>
  <si>
    <t>20251026 17:33:44</t>
  </si>
  <si>
    <t>17:33:44</t>
  </si>
  <si>
    <t>20251026 17:33:49</t>
  </si>
  <si>
    <t>17:33:49</t>
  </si>
  <si>
    <t>20251026 17:33:54</t>
  </si>
  <si>
    <t>17:33:54</t>
  </si>
  <si>
    <t>20251026 17:33:59</t>
  </si>
  <si>
    <t>17:33:59</t>
  </si>
  <si>
    <t>20251026 17:34:04</t>
  </si>
  <si>
    <t>17:34:04</t>
  </si>
  <si>
    <t>20251026 17:34:09</t>
  </si>
  <si>
    <t>17:34:09</t>
  </si>
  <si>
    <t>20251026 17:34:14</t>
  </si>
  <si>
    <t>17:34:14</t>
  </si>
  <si>
    <t>20251026 17:34:19</t>
  </si>
  <si>
    <t>17:34:19</t>
  </si>
  <si>
    <t>20251026 17:34:24</t>
  </si>
  <si>
    <t>17:34:24</t>
  </si>
  <si>
    <t>20251026 17:34:29</t>
  </si>
  <si>
    <t>17:34:29</t>
  </si>
  <si>
    <t>20251026 17:34:33</t>
  </si>
  <si>
    <t>17:34:33</t>
  </si>
  <si>
    <t>20251026 17:34:38</t>
  </si>
  <si>
    <t>17:34:38</t>
  </si>
  <si>
    <t>20251026 17:34:43</t>
  </si>
  <si>
    <t>17:34:43</t>
  </si>
  <si>
    <t>20251026 17:34:48</t>
  </si>
  <si>
    <t>17:34:48</t>
  </si>
  <si>
    <t>20251026 17:34:53</t>
  </si>
  <si>
    <t>17:34:53</t>
  </si>
  <si>
    <t>20251026 17:34:58</t>
  </si>
  <si>
    <t>17:34:58</t>
  </si>
  <si>
    <t>20251026 17:35:03</t>
  </si>
  <si>
    <t>17:35:03</t>
  </si>
  <si>
    <t>20251026 17:35:08</t>
  </si>
  <si>
    <t>17:35:08</t>
  </si>
  <si>
    <t>20251026 17:35:13</t>
  </si>
  <si>
    <t>17:35:13</t>
  </si>
  <si>
    <t>20251026 17:35:18</t>
  </si>
  <si>
    <t>17:35:18</t>
  </si>
  <si>
    <t>20251026 17:35:23</t>
  </si>
  <si>
    <t>17:35:23</t>
  </si>
  <si>
    <t>20251026 17:35:28</t>
  </si>
  <si>
    <t>17:35:28</t>
  </si>
  <si>
    <t>20251026 17:35:33</t>
  </si>
  <si>
    <t>17:35:33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</si>
</sst>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880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1761507210.5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1761507207.75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424.0172388665732</v>
      </c>
      <c r="AK17">
        <v>411.5927393939392</v>
      </c>
      <c r="AL17">
        <v>3.9224028588497E-05</v>
      </c>
      <c r="AM17">
        <v>65.78380320939183</v>
      </c>
      <c r="AN17">
        <f>(AP17 - AO17 + DY17*1E3/(8.314*(EA17+273.15)) * AR17/DX17 * AQ17) * DX17/(100*DL17) * 1000/(1000 - AP17)</f>
        <v>0</v>
      </c>
      <c r="AO17">
        <v>9.582695624780637</v>
      </c>
      <c r="AP17">
        <v>11.65380666666666</v>
      </c>
      <c r="AQ17">
        <v>-1.843229170604186E-06</v>
      </c>
      <c r="AR17">
        <v>108.0880716642206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 t="s">
        <v>437</v>
      </c>
      <c r="AZ17">
        <v>0</v>
      </c>
      <c r="BA17">
        <v>0</v>
      </c>
      <c r="BB17">
        <f>1-AZ17/BA17</f>
        <v>0</v>
      </c>
      <c r="BC17">
        <v>0</v>
      </c>
      <c r="BD17" t="s">
        <v>437</v>
      </c>
      <c r="BE17" t="s">
        <v>437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2020</v>
      </c>
      <c r="CA17">
        <v>290.0000000000001</v>
      </c>
      <c r="CB17">
        <v>1590.42</v>
      </c>
      <c r="CC17">
        <v>295</v>
      </c>
      <c r="CD17">
        <v>5220.67</v>
      </c>
      <c r="CE17">
        <v>1591.29</v>
      </c>
      <c r="CF17">
        <v>-0.87</v>
      </c>
      <c r="CG17">
        <v>300.0000000000001</v>
      </c>
      <c r="CH17">
        <v>23.8</v>
      </c>
      <c r="CI17">
        <v>1650.734719841875</v>
      </c>
      <c r="CJ17">
        <v>2.032994541366527</v>
      </c>
      <c r="CK17">
        <v>-31.03478562282126</v>
      </c>
      <c r="CL17">
        <v>0.9198548094063967</v>
      </c>
      <c r="CM17">
        <v>0.9759925733019913</v>
      </c>
      <c r="CN17">
        <v>-0.00431141668520578</v>
      </c>
      <c r="CO17">
        <v>289.9999999999999</v>
      </c>
      <c r="CP17">
        <v>1590.91</v>
      </c>
      <c r="CQ17">
        <v>765</v>
      </c>
      <c r="CR17">
        <v>5219.32</v>
      </c>
      <c r="CS17">
        <v>1591.27</v>
      </c>
      <c r="CT17">
        <v>-0.36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438</v>
      </c>
      <c r="DO17">
        <v>2</v>
      </c>
      <c r="DP17" t="b">
        <v>1</v>
      </c>
      <c r="DQ17">
        <v>1761507207.75</v>
      </c>
      <c r="DR17">
        <v>406.7986</v>
      </c>
      <c r="DS17">
        <v>419.9637</v>
      </c>
      <c r="DT17">
        <v>11.65394</v>
      </c>
      <c r="DU17">
        <v>9.58286</v>
      </c>
      <c r="DV17">
        <v>409.0806000000001</v>
      </c>
      <c r="DW17">
        <v>11.64453</v>
      </c>
      <c r="DX17">
        <v>500.0008</v>
      </c>
      <c r="DY17">
        <v>90.32478</v>
      </c>
      <c r="DZ17">
        <v>0.0999597</v>
      </c>
      <c r="EA17">
        <v>18.28407</v>
      </c>
      <c r="EB17">
        <v>17.98963</v>
      </c>
      <c r="EC17">
        <v>999.9</v>
      </c>
      <c r="ED17">
        <v>0</v>
      </c>
      <c r="EE17">
        <v>0</v>
      </c>
      <c r="EF17">
        <v>10010.255</v>
      </c>
      <c r="EG17">
        <v>0</v>
      </c>
      <c r="EH17">
        <v>1015.475</v>
      </c>
      <c r="EI17">
        <v>-13.16523</v>
      </c>
      <c r="EJ17">
        <v>411.5951000000001</v>
      </c>
      <c r="EK17">
        <v>424.0272</v>
      </c>
      <c r="EL17">
        <v>2.071087</v>
      </c>
      <c r="EM17">
        <v>419.9637</v>
      </c>
      <c r="EN17">
        <v>9.58286</v>
      </c>
      <c r="EO17">
        <v>1.05264</v>
      </c>
      <c r="EP17">
        <v>0.8655697</v>
      </c>
      <c r="EQ17">
        <v>7.666093999999999</v>
      </c>
      <c r="ER17">
        <v>4.830671000000001</v>
      </c>
      <c r="ES17">
        <v>1999.971</v>
      </c>
      <c r="ET17">
        <v>0.9799971000000001</v>
      </c>
      <c r="EU17">
        <v>0.020003</v>
      </c>
      <c r="EV17">
        <v>0</v>
      </c>
      <c r="EW17">
        <v>1231.872</v>
      </c>
      <c r="EX17">
        <v>5.000970000000001</v>
      </c>
      <c r="EY17">
        <v>24510.44</v>
      </c>
      <c r="EZ17">
        <v>16707.35</v>
      </c>
      <c r="FA17">
        <v>37.062</v>
      </c>
      <c r="FB17">
        <v>38.2248</v>
      </c>
      <c r="FC17">
        <v>37.3624</v>
      </c>
      <c r="FD17">
        <v>37.3874</v>
      </c>
      <c r="FE17">
        <v>36.9748</v>
      </c>
      <c r="FF17">
        <v>1955.061</v>
      </c>
      <c r="FG17">
        <v>39.90999999999999</v>
      </c>
      <c r="FH17">
        <v>0</v>
      </c>
      <c r="FI17">
        <v>2081.600000143051</v>
      </c>
      <c r="FJ17">
        <v>0</v>
      </c>
      <c r="FK17">
        <v>1232.0648</v>
      </c>
      <c r="FL17">
        <v>-4.528461524157009</v>
      </c>
      <c r="FM17">
        <v>818.6846157220971</v>
      </c>
      <c r="FN17">
        <v>24457.7</v>
      </c>
      <c r="FO17">
        <v>15</v>
      </c>
      <c r="FP17">
        <v>0</v>
      </c>
      <c r="FQ17" t="s">
        <v>439</v>
      </c>
      <c r="FR17">
        <v>1760210915.6</v>
      </c>
      <c r="FS17">
        <v>0</v>
      </c>
      <c r="FT17">
        <v>0</v>
      </c>
      <c r="FU17">
        <v>-0.215</v>
      </c>
      <c r="FV17">
        <v>0</v>
      </c>
      <c r="FW17">
        <v>-0.6919999999999999</v>
      </c>
      <c r="FX17">
        <v>0</v>
      </c>
      <c r="FY17">
        <v>400</v>
      </c>
      <c r="FZ17">
        <v>0</v>
      </c>
      <c r="GA17">
        <v>0.15</v>
      </c>
      <c r="GB17">
        <v>0</v>
      </c>
      <c r="GC17">
        <v>-13.1822275</v>
      </c>
      <c r="GD17">
        <v>0.0884949343339636</v>
      </c>
      <c r="GE17">
        <v>0.03133849061058945</v>
      </c>
      <c r="GF17">
        <v>1</v>
      </c>
      <c r="GG17">
        <v>1232.385882352941</v>
      </c>
      <c r="GH17">
        <v>-5.417570659919902</v>
      </c>
      <c r="GI17">
        <v>0.5868666430693048</v>
      </c>
      <c r="GJ17">
        <v>0</v>
      </c>
      <c r="GK17">
        <v>2.074552</v>
      </c>
      <c r="GL17">
        <v>-0.04001921200750731</v>
      </c>
      <c r="GM17">
        <v>0.004299528578809527</v>
      </c>
      <c r="GN17">
        <v>1</v>
      </c>
      <c r="GO17">
        <v>2</v>
      </c>
      <c r="GP17">
        <v>3</v>
      </c>
      <c r="GQ17" t="s">
        <v>440</v>
      </c>
      <c r="GR17">
        <v>3.1336</v>
      </c>
      <c r="GS17">
        <v>2.76031</v>
      </c>
      <c r="GT17">
        <v>0.0925839</v>
      </c>
      <c r="GU17">
        <v>0.09353839999999999</v>
      </c>
      <c r="GV17">
        <v>0.06347170000000001</v>
      </c>
      <c r="GW17">
        <v>0.054211</v>
      </c>
      <c r="GX17">
        <v>29067.5</v>
      </c>
      <c r="GY17">
        <v>29010.7</v>
      </c>
      <c r="GZ17">
        <v>29759</v>
      </c>
      <c r="HA17">
        <v>29563</v>
      </c>
      <c r="HB17">
        <v>36837.7</v>
      </c>
      <c r="HC17">
        <v>37054.2</v>
      </c>
      <c r="HD17">
        <v>41877.8</v>
      </c>
      <c r="HE17">
        <v>41999.8</v>
      </c>
      <c r="HF17">
        <v>1.95847</v>
      </c>
      <c r="HG17">
        <v>1.89123</v>
      </c>
      <c r="HH17">
        <v>0.00450015</v>
      </c>
      <c r="HI17">
        <v>0</v>
      </c>
      <c r="HJ17">
        <v>17.9184</v>
      </c>
      <c r="HK17">
        <v>999.9</v>
      </c>
      <c r="HL17">
        <v>26.1</v>
      </c>
      <c r="HM17">
        <v>31.4</v>
      </c>
      <c r="HN17">
        <v>13.3366</v>
      </c>
      <c r="HO17">
        <v>62.4993</v>
      </c>
      <c r="HP17">
        <v>32.5521</v>
      </c>
      <c r="HQ17">
        <v>1</v>
      </c>
      <c r="HR17">
        <v>-0.142073</v>
      </c>
      <c r="HS17">
        <v>5.07431</v>
      </c>
      <c r="HT17">
        <v>20.2708</v>
      </c>
      <c r="HU17">
        <v>5.22463</v>
      </c>
      <c r="HV17">
        <v>12.0159</v>
      </c>
      <c r="HW17">
        <v>4.9924</v>
      </c>
      <c r="HX17">
        <v>3.28933</v>
      </c>
      <c r="HY17">
        <v>9999</v>
      </c>
      <c r="HZ17">
        <v>9999</v>
      </c>
      <c r="IA17">
        <v>9999</v>
      </c>
      <c r="IB17">
        <v>999.9</v>
      </c>
      <c r="IC17">
        <v>4.97286</v>
      </c>
      <c r="ID17">
        <v>1.8666</v>
      </c>
      <c r="IE17">
        <v>1.8659</v>
      </c>
      <c r="IF17">
        <v>1.86584</v>
      </c>
      <c r="IG17">
        <v>1.8677</v>
      </c>
      <c r="IH17">
        <v>1.87015</v>
      </c>
      <c r="II17">
        <v>1.86876</v>
      </c>
      <c r="IJ17">
        <v>1.87027</v>
      </c>
      <c r="IK17">
        <v>0</v>
      </c>
      <c r="IL17">
        <v>0</v>
      </c>
      <c r="IM17">
        <v>0</v>
      </c>
      <c r="IN17">
        <v>0</v>
      </c>
      <c r="IO17" t="s">
        <v>441</v>
      </c>
      <c r="IP17" t="s">
        <v>442</v>
      </c>
      <c r="IQ17" t="s">
        <v>443</v>
      </c>
      <c r="IR17" t="s">
        <v>443</v>
      </c>
      <c r="IS17" t="s">
        <v>443</v>
      </c>
      <c r="IT17" t="s">
        <v>443</v>
      </c>
      <c r="IU17">
        <v>0</v>
      </c>
      <c r="IV17">
        <v>100</v>
      </c>
      <c r="IW17">
        <v>100</v>
      </c>
      <c r="IX17">
        <v>-2.282</v>
      </c>
      <c r="IY17">
        <v>0.0094</v>
      </c>
      <c r="IZ17">
        <v>-1.414774939843471</v>
      </c>
      <c r="JA17">
        <v>-0.002262605230658699</v>
      </c>
      <c r="JB17">
        <v>4.117972070868355E-07</v>
      </c>
      <c r="JC17">
        <v>-1.535053720392113E-10</v>
      </c>
      <c r="JD17">
        <v>-0.05773197212917025</v>
      </c>
      <c r="JE17">
        <v>-0.004387372397949352</v>
      </c>
      <c r="JF17">
        <v>0.001148265067849212</v>
      </c>
      <c r="JG17">
        <v>-2.372704636287677E-05</v>
      </c>
      <c r="JH17">
        <v>4</v>
      </c>
      <c r="JI17">
        <v>2346</v>
      </c>
      <c r="JJ17">
        <v>1</v>
      </c>
      <c r="JK17">
        <v>24</v>
      </c>
      <c r="JL17">
        <v>21604.9</v>
      </c>
      <c r="JM17">
        <v>29358453.5</v>
      </c>
      <c r="JN17">
        <v>1.04004</v>
      </c>
      <c r="JO17">
        <v>2.25952</v>
      </c>
      <c r="JP17">
        <v>1.39771</v>
      </c>
      <c r="JQ17">
        <v>2.35352</v>
      </c>
      <c r="JR17">
        <v>1.49536</v>
      </c>
      <c r="JS17">
        <v>2.67334</v>
      </c>
      <c r="JT17">
        <v>35.9879</v>
      </c>
      <c r="JU17">
        <v>24.035</v>
      </c>
      <c r="JV17">
        <v>18</v>
      </c>
      <c r="JW17">
        <v>486.362</v>
      </c>
      <c r="JX17">
        <v>435.481</v>
      </c>
      <c r="JY17">
        <v>12.4056</v>
      </c>
      <c r="JZ17">
        <v>25.6576</v>
      </c>
      <c r="KA17">
        <v>29.9999</v>
      </c>
      <c r="KB17">
        <v>25.5194</v>
      </c>
      <c r="KC17">
        <v>25.4556</v>
      </c>
      <c r="KD17">
        <v>20.8221</v>
      </c>
      <c r="KE17">
        <v>25.9238</v>
      </c>
      <c r="KF17">
        <v>0</v>
      </c>
      <c r="KG17">
        <v>12.4183</v>
      </c>
      <c r="KH17">
        <v>413.313</v>
      </c>
      <c r="KI17">
        <v>9.629099999999999</v>
      </c>
      <c r="KJ17">
        <v>101.709</v>
      </c>
      <c r="KK17">
        <v>100.996</v>
      </c>
    </row>
    <row r="18" spans="1:297">
      <c r="A18">
        <v>2</v>
      </c>
      <c r="B18">
        <v>1761507215.5</v>
      </c>
      <c r="C18">
        <v>5</v>
      </c>
      <c r="D18" t="s">
        <v>444</v>
      </c>
      <c r="E18" t="s">
        <v>445</v>
      </c>
      <c r="F18">
        <v>5</v>
      </c>
      <c r="G18" t="s">
        <v>435</v>
      </c>
      <c r="H18" t="s">
        <v>436</v>
      </c>
      <c r="I18">
        <v>1761507213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424.0557750342927</v>
      </c>
      <c r="AK18">
        <v>411.5496121212121</v>
      </c>
      <c r="AL18">
        <v>-0.0004553153871685403</v>
      </c>
      <c r="AM18">
        <v>65.78380320939183</v>
      </c>
      <c r="AN18">
        <f>(AP18 - AO18 + DY18*1E3/(8.314*(EA18+273.15)) * AR18/DX18 * AQ18) * DX18/(100*DL18) * 1000/(1000 - AP18)</f>
        <v>0</v>
      </c>
      <c r="AO18">
        <v>9.581307910485107</v>
      </c>
      <c r="AP18">
        <v>11.65438363636363</v>
      </c>
      <c r="AQ18">
        <v>4.236918027583042E-06</v>
      </c>
      <c r="AR18">
        <v>108.0880716642206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 t="s">
        <v>437</v>
      </c>
      <c r="AZ18">
        <v>0</v>
      </c>
      <c r="BA18">
        <v>0</v>
      </c>
      <c r="BB18">
        <f>1-AZ18/BA18</f>
        <v>0</v>
      </c>
      <c r="BC18">
        <v>0</v>
      </c>
      <c r="BD18" t="s">
        <v>437</v>
      </c>
      <c r="BE18" t="s">
        <v>437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2020</v>
      </c>
      <c r="CA18">
        <v>290.0000000000001</v>
      </c>
      <c r="CB18">
        <v>1590.42</v>
      </c>
      <c r="CC18">
        <v>295</v>
      </c>
      <c r="CD18">
        <v>5220.67</v>
      </c>
      <c r="CE18">
        <v>1591.29</v>
      </c>
      <c r="CF18">
        <v>-0.87</v>
      </c>
      <c r="CG18">
        <v>300.0000000000001</v>
      </c>
      <c r="CH18">
        <v>23.8</v>
      </c>
      <c r="CI18">
        <v>1650.734719841875</v>
      </c>
      <c r="CJ18">
        <v>2.032994541366527</v>
      </c>
      <c r="CK18">
        <v>-31.03478562282126</v>
      </c>
      <c r="CL18">
        <v>0.9198548094063967</v>
      </c>
      <c r="CM18">
        <v>0.9759925733019913</v>
      </c>
      <c r="CN18">
        <v>-0.00431141668520578</v>
      </c>
      <c r="CO18">
        <v>289.9999999999999</v>
      </c>
      <c r="CP18">
        <v>1590.91</v>
      </c>
      <c r="CQ18">
        <v>765</v>
      </c>
      <c r="CR18">
        <v>5219.32</v>
      </c>
      <c r="CS18">
        <v>1591.27</v>
      </c>
      <c r="CT18">
        <v>-0.36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438</v>
      </c>
      <c r="DO18">
        <v>2</v>
      </c>
      <c r="DP18" t="b">
        <v>1</v>
      </c>
      <c r="DQ18">
        <v>1761507213</v>
      </c>
      <c r="DR18">
        <v>406.7914444444444</v>
      </c>
      <c r="DS18">
        <v>419.5456666666666</v>
      </c>
      <c r="DT18">
        <v>11.65518888888889</v>
      </c>
      <c r="DU18">
        <v>9.581112222222222</v>
      </c>
      <c r="DV18">
        <v>409.0733333333333</v>
      </c>
      <c r="DW18">
        <v>11.64576666666667</v>
      </c>
      <c r="DX18">
        <v>499.9235555555555</v>
      </c>
      <c r="DY18">
        <v>90.32412222222223</v>
      </c>
      <c r="DZ18">
        <v>0.1000044222222222</v>
      </c>
      <c r="EA18">
        <v>18.28016666666667</v>
      </c>
      <c r="EB18">
        <v>17.99498888888889</v>
      </c>
      <c r="EC18">
        <v>999.9000000000001</v>
      </c>
      <c r="ED18">
        <v>0</v>
      </c>
      <c r="EE18">
        <v>0</v>
      </c>
      <c r="EF18">
        <v>9988.616666666665</v>
      </c>
      <c r="EG18">
        <v>0</v>
      </c>
      <c r="EH18">
        <v>1016.337777777778</v>
      </c>
      <c r="EI18">
        <v>-12.75418888888889</v>
      </c>
      <c r="EJ18">
        <v>411.5886666666667</v>
      </c>
      <c r="EK18">
        <v>423.6043333333333</v>
      </c>
      <c r="EL18">
        <v>2.074085555555556</v>
      </c>
      <c r="EM18">
        <v>419.5456666666666</v>
      </c>
      <c r="EN18">
        <v>9.581112222222222</v>
      </c>
      <c r="EO18">
        <v>1.052745555555556</v>
      </c>
      <c r="EP18">
        <v>0.8654054444444444</v>
      </c>
      <c r="EQ18">
        <v>7.667557777777778</v>
      </c>
      <c r="ER18">
        <v>4.827951111111111</v>
      </c>
      <c r="ES18">
        <v>2000</v>
      </c>
      <c r="ET18">
        <v>0.9799970000000001</v>
      </c>
      <c r="EU18">
        <v>0.0200031</v>
      </c>
      <c r="EV18">
        <v>0</v>
      </c>
      <c r="EW18">
        <v>1231.417777777778</v>
      </c>
      <c r="EX18">
        <v>5.00097</v>
      </c>
      <c r="EY18">
        <v>24504.44444444445</v>
      </c>
      <c r="EZ18">
        <v>16707.56666666667</v>
      </c>
      <c r="FA18">
        <v>37.062</v>
      </c>
      <c r="FB18">
        <v>38.187</v>
      </c>
      <c r="FC18">
        <v>37.319</v>
      </c>
      <c r="FD18">
        <v>37.375</v>
      </c>
      <c r="FE18">
        <v>36.937</v>
      </c>
      <c r="FF18">
        <v>1955.09</v>
      </c>
      <c r="FG18">
        <v>39.91</v>
      </c>
      <c r="FH18">
        <v>0</v>
      </c>
      <c r="FI18">
        <v>2086.400000095367</v>
      </c>
      <c r="FJ18">
        <v>0</v>
      </c>
      <c r="FK18">
        <v>1231.7244</v>
      </c>
      <c r="FL18">
        <v>-3.282307674758481</v>
      </c>
      <c r="FM18">
        <v>81.4153853066051</v>
      </c>
      <c r="FN18">
        <v>24503.136</v>
      </c>
      <c r="FO18">
        <v>15</v>
      </c>
      <c r="FP18">
        <v>0</v>
      </c>
      <c r="FQ18" t="s">
        <v>439</v>
      </c>
      <c r="FR18">
        <v>1760210915.6</v>
      </c>
      <c r="FS18">
        <v>0</v>
      </c>
      <c r="FT18">
        <v>0</v>
      </c>
      <c r="FU18">
        <v>-0.215</v>
      </c>
      <c r="FV18">
        <v>0</v>
      </c>
      <c r="FW18">
        <v>-0.6919999999999999</v>
      </c>
      <c r="FX18">
        <v>0</v>
      </c>
      <c r="FY18">
        <v>400</v>
      </c>
      <c r="FZ18">
        <v>0</v>
      </c>
      <c r="GA18">
        <v>0.15</v>
      </c>
      <c r="GB18">
        <v>0</v>
      </c>
      <c r="GC18">
        <v>-13.1533725</v>
      </c>
      <c r="GD18">
        <v>0.6173166979362287</v>
      </c>
      <c r="GE18">
        <v>0.1164496006594699</v>
      </c>
      <c r="GF18">
        <v>0</v>
      </c>
      <c r="GG18">
        <v>1232.059411764706</v>
      </c>
      <c r="GH18">
        <v>-4.295492740106279</v>
      </c>
      <c r="GI18">
        <v>0.4681059531676773</v>
      </c>
      <c r="GJ18">
        <v>0</v>
      </c>
      <c r="GK18">
        <v>2.0731185</v>
      </c>
      <c r="GL18">
        <v>-0.0139488180112593</v>
      </c>
      <c r="GM18">
        <v>0.002900511635901454</v>
      </c>
      <c r="GN18">
        <v>1</v>
      </c>
      <c r="GO18">
        <v>1</v>
      </c>
      <c r="GP18">
        <v>3</v>
      </c>
      <c r="GQ18" t="s">
        <v>446</v>
      </c>
      <c r="GR18">
        <v>3.13369</v>
      </c>
      <c r="GS18">
        <v>2.76014</v>
      </c>
      <c r="GT18">
        <v>0.09256590000000001</v>
      </c>
      <c r="GU18">
        <v>0.09312620000000001</v>
      </c>
      <c r="GV18">
        <v>0.06347029999999999</v>
      </c>
      <c r="GW18">
        <v>0.0542027</v>
      </c>
      <c r="GX18">
        <v>29067.9</v>
      </c>
      <c r="GY18">
        <v>29024</v>
      </c>
      <c r="GZ18">
        <v>29758.8</v>
      </c>
      <c r="HA18">
        <v>29563.1</v>
      </c>
      <c r="HB18">
        <v>36837.5</v>
      </c>
      <c r="HC18">
        <v>37054.5</v>
      </c>
      <c r="HD18">
        <v>41877.4</v>
      </c>
      <c r="HE18">
        <v>41999.9</v>
      </c>
      <c r="HF18">
        <v>1.95863</v>
      </c>
      <c r="HG18">
        <v>1.8905</v>
      </c>
      <c r="HH18">
        <v>0.00492483</v>
      </c>
      <c r="HI18">
        <v>0</v>
      </c>
      <c r="HJ18">
        <v>17.9209</v>
      </c>
      <c r="HK18">
        <v>999.9</v>
      </c>
      <c r="HL18">
        <v>26.1</v>
      </c>
      <c r="HM18">
        <v>31.4</v>
      </c>
      <c r="HN18">
        <v>13.3348</v>
      </c>
      <c r="HO18">
        <v>62.4793</v>
      </c>
      <c r="HP18">
        <v>32.6282</v>
      </c>
      <c r="HQ18">
        <v>1</v>
      </c>
      <c r="HR18">
        <v>-0.142327</v>
      </c>
      <c r="HS18">
        <v>5.04657</v>
      </c>
      <c r="HT18">
        <v>20.2709</v>
      </c>
      <c r="HU18">
        <v>5.21984</v>
      </c>
      <c r="HV18">
        <v>12.0159</v>
      </c>
      <c r="HW18">
        <v>4.99085</v>
      </c>
      <c r="HX18">
        <v>3.2885</v>
      </c>
      <c r="HY18">
        <v>9999</v>
      </c>
      <c r="HZ18">
        <v>9999</v>
      </c>
      <c r="IA18">
        <v>9999</v>
      </c>
      <c r="IB18">
        <v>999.9</v>
      </c>
      <c r="IC18">
        <v>4.97284</v>
      </c>
      <c r="ID18">
        <v>1.86661</v>
      </c>
      <c r="IE18">
        <v>1.86587</v>
      </c>
      <c r="IF18">
        <v>1.86584</v>
      </c>
      <c r="IG18">
        <v>1.86768</v>
      </c>
      <c r="IH18">
        <v>1.87015</v>
      </c>
      <c r="II18">
        <v>1.86874</v>
      </c>
      <c r="IJ18">
        <v>1.87027</v>
      </c>
      <c r="IK18">
        <v>0</v>
      </c>
      <c r="IL18">
        <v>0</v>
      </c>
      <c r="IM18">
        <v>0</v>
      </c>
      <c r="IN18">
        <v>0</v>
      </c>
      <c r="IO18" t="s">
        <v>441</v>
      </c>
      <c r="IP18" t="s">
        <v>442</v>
      </c>
      <c r="IQ18" t="s">
        <v>443</v>
      </c>
      <c r="IR18" t="s">
        <v>443</v>
      </c>
      <c r="IS18" t="s">
        <v>443</v>
      </c>
      <c r="IT18" t="s">
        <v>443</v>
      </c>
      <c r="IU18">
        <v>0</v>
      </c>
      <c r="IV18">
        <v>100</v>
      </c>
      <c r="IW18">
        <v>100</v>
      </c>
      <c r="IX18">
        <v>-2.282</v>
      </c>
      <c r="IY18">
        <v>0.0094</v>
      </c>
      <c r="IZ18">
        <v>-1.414774939843471</v>
      </c>
      <c r="JA18">
        <v>-0.002262605230658699</v>
      </c>
      <c r="JB18">
        <v>4.117972070868355E-07</v>
      </c>
      <c r="JC18">
        <v>-1.535053720392113E-10</v>
      </c>
      <c r="JD18">
        <v>-0.05773197212917025</v>
      </c>
      <c r="JE18">
        <v>-0.004387372397949352</v>
      </c>
      <c r="JF18">
        <v>0.001148265067849212</v>
      </c>
      <c r="JG18">
        <v>-2.372704636287677E-05</v>
      </c>
      <c r="JH18">
        <v>4</v>
      </c>
      <c r="JI18">
        <v>2346</v>
      </c>
      <c r="JJ18">
        <v>1</v>
      </c>
      <c r="JK18">
        <v>24</v>
      </c>
      <c r="JL18">
        <v>21605</v>
      </c>
      <c r="JM18">
        <v>29358453.6</v>
      </c>
      <c r="JN18">
        <v>1.01318</v>
      </c>
      <c r="JO18">
        <v>2.27173</v>
      </c>
      <c r="JP18">
        <v>1.39771</v>
      </c>
      <c r="JQ18">
        <v>2.35474</v>
      </c>
      <c r="JR18">
        <v>1.49536</v>
      </c>
      <c r="JS18">
        <v>2.63428</v>
      </c>
      <c r="JT18">
        <v>35.9879</v>
      </c>
      <c r="JU18">
        <v>24.0262</v>
      </c>
      <c r="JV18">
        <v>18</v>
      </c>
      <c r="JW18">
        <v>486.455</v>
      </c>
      <c r="JX18">
        <v>435.056</v>
      </c>
      <c r="JY18">
        <v>12.4169</v>
      </c>
      <c r="JZ18">
        <v>25.656</v>
      </c>
      <c r="KA18">
        <v>29.9997</v>
      </c>
      <c r="KB18">
        <v>25.5194</v>
      </c>
      <c r="KC18">
        <v>25.4566</v>
      </c>
      <c r="KD18">
        <v>20.284</v>
      </c>
      <c r="KE18">
        <v>25.9238</v>
      </c>
      <c r="KF18">
        <v>0</v>
      </c>
      <c r="KG18">
        <v>12.425</v>
      </c>
      <c r="KH18">
        <v>399.821</v>
      </c>
      <c r="KI18">
        <v>9.63284</v>
      </c>
      <c r="KJ18">
        <v>101.708</v>
      </c>
      <c r="KK18">
        <v>100.996</v>
      </c>
    </row>
    <row r="19" spans="1:297">
      <c r="A19">
        <v>3</v>
      </c>
      <c r="B19">
        <v>1761507220.5</v>
      </c>
      <c r="C19">
        <v>10</v>
      </c>
      <c r="D19" t="s">
        <v>447</v>
      </c>
      <c r="E19" t="s">
        <v>448</v>
      </c>
      <c r="F19">
        <v>5</v>
      </c>
      <c r="G19" t="s">
        <v>435</v>
      </c>
      <c r="H19" t="s">
        <v>436</v>
      </c>
      <c r="I19">
        <v>1761507217.7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417.1133937114892</v>
      </c>
      <c r="AK19">
        <v>408.4054666666664</v>
      </c>
      <c r="AL19">
        <v>-0.7708380772360157</v>
      </c>
      <c r="AM19">
        <v>65.78380320939183</v>
      </c>
      <c r="AN19">
        <f>(AP19 - AO19 + DY19*1E3/(8.314*(EA19+273.15)) * AR19/DX19 * AQ19) * DX19/(100*DL19) * 1000/(1000 - AP19)</f>
        <v>0</v>
      </c>
      <c r="AO19">
        <v>9.579096573094814</v>
      </c>
      <c r="AP19">
        <v>11.65351818181818</v>
      </c>
      <c r="AQ19">
        <v>-3.256441438039213E-06</v>
      </c>
      <c r="AR19">
        <v>108.0880716642206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 t="s">
        <v>437</v>
      </c>
      <c r="AZ19">
        <v>0</v>
      </c>
      <c r="BA19">
        <v>0</v>
      </c>
      <c r="BB19">
        <f>1-AZ19/BA19</f>
        <v>0</v>
      </c>
      <c r="BC19">
        <v>0</v>
      </c>
      <c r="BD19" t="s">
        <v>437</v>
      </c>
      <c r="BE19" t="s">
        <v>437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2020</v>
      </c>
      <c r="CA19">
        <v>290.0000000000001</v>
      </c>
      <c r="CB19">
        <v>1590.42</v>
      </c>
      <c r="CC19">
        <v>295</v>
      </c>
      <c r="CD19">
        <v>5220.67</v>
      </c>
      <c r="CE19">
        <v>1591.29</v>
      </c>
      <c r="CF19">
        <v>-0.87</v>
      </c>
      <c r="CG19">
        <v>300.0000000000001</v>
      </c>
      <c r="CH19">
        <v>23.8</v>
      </c>
      <c r="CI19">
        <v>1650.734719841875</v>
      </c>
      <c r="CJ19">
        <v>2.032994541366527</v>
      </c>
      <c r="CK19">
        <v>-31.03478562282126</v>
      </c>
      <c r="CL19">
        <v>0.9198548094063967</v>
      </c>
      <c r="CM19">
        <v>0.9759925733019913</v>
      </c>
      <c r="CN19">
        <v>-0.00431141668520578</v>
      </c>
      <c r="CO19">
        <v>289.9999999999999</v>
      </c>
      <c r="CP19">
        <v>1590.91</v>
      </c>
      <c r="CQ19">
        <v>765</v>
      </c>
      <c r="CR19">
        <v>5219.32</v>
      </c>
      <c r="CS19">
        <v>1591.27</v>
      </c>
      <c r="CT19">
        <v>-0.36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438</v>
      </c>
      <c r="DO19">
        <v>2</v>
      </c>
      <c r="DP19" t="b">
        <v>1</v>
      </c>
      <c r="DQ19">
        <v>1761507217.7</v>
      </c>
      <c r="DR19">
        <v>405.5455</v>
      </c>
      <c r="DS19">
        <v>412.2239</v>
      </c>
      <c r="DT19">
        <v>11.65358</v>
      </c>
      <c r="DU19">
        <v>9.578968</v>
      </c>
      <c r="DV19">
        <v>407.8247</v>
      </c>
      <c r="DW19">
        <v>11.64418</v>
      </c>
      <c r="DX19">
        <v>499.9919</v>
      </c>
      <c r="DY19">
        <v>90.32534000000001</v>
      </c>
      <c r="DZ19">
        <v>0.09994784000000001</v>
      </c>
      <c r="EA19">
        <v>18.29779</v>
      </c>
      <c r="EB19">
        <v>17.99553</v>
      </c>
      <c r="EC19">
        <v>999.9</v>
      </c>
      <c r="ED19">
        <v>0</v>
      </c>
      <c r="EE19">
        <v>0</v>
      </c>
      <c r="EF19">
        <v>10001.016</v>
      </c>
      <c r="EG19">
        <v>0</v>
      </c>
      <c r="EH19">
        <v>1016.32</v>
      </c>
      <c r="EI19">
        <v>-6.678799000000001</v>
      </c>
      <c r="EJ19">
        <v>410.3270000000001</v>
      </c>
      <c r="EK19">
        <v>416.211</v>
      </c>
      <c r="EL19">
        <v>2.074606</v>
      </c>
      <c r="EM19">
        <v>412.2239</v>
      </c>
      <c r="EN19">
        <v>9.578968</v>
      </c>
      <c r="EO19">
        <v>1.052613</v>
      </c>
      <c r="EP19">
        <v>0.8652237000000002</v>
      </c>
      <c r="EQ19">
        <v>7.665717999999998</v>
      </c>
      <c r="ER19">
        <v>4.824941000000001</v>
      </c>
      <c r="ES19">
        <v>1999.937</v>
      </c>
      <c r="ET19">
        <v>0.9799961999999999</v>
      </c>
      <c r="EU19">
        <v>0.02000389</v>
      </c>
      <c r="EV19">
        <v>0</v>
      </c>
      <c r="EW19">
        <v>1230.82</v>
      </c>
      <c r="EX19">
        <v>5.000970000000001</v>
      </c>
      <c r="EY19">
        <v>24486.6</v>
      </c>
      <c r="EZ19">
        <v>16707.05</v>
      </c>
      <c r="FA19">
        <v>37.0496</v>
      </c>
      <c r="FB19">
        <v>38.187</v>
      </c>
      <c r="FC19">
        <v>37.312</v>
      </c>
      <c r="FD19">
        <v>37.375</v>
      </c>
      <c r="FE19">
        <v>36.937</v>
      </c>
      <c r="FF19">
        <v>1955.027</v>
      </c>
      <c r="FG19">
        <v>39.90999999999999</v>
      </c>
      <c r="FH19">
        <v>0</v>
      </c>
      <c r="FI19">
        <v>2091.800000190735</v>
      </c>
      <c r="FJ19">
        <v>0</v>
      </c>
      <c r="FK19">
        <v>1231.289230769231</v>
      </c>
      <c r="FL19">
        <v>-6.068376051740207</v>
      </c>
      <c r="FM19">
        <v>-157.2615385669039</v>
      </c>
      <c r="FN19">
        <v>24498.90384615385</v>
      </c>
      <c r="FO19">
        <v>15</v>
      </c>
      <c r="FP19">
        <v>0</v>
      </c>
      <c r="FQ19" t="s">
        <v>439</v>
      </c>
      <c r="FR19">
        <v>1760210915.6</v>
      </c>
      <c r="FS19">
        <v>0</v>
      </c>
      <c r="FT19">
        <v>0</v>
      </c>
      <c r="FU19">
        <v>-0.215</v>
      </c>
      <c r="FV19">
        <v>0</v>
      </c>
      <c r="FW19">
        <v>-0.6919999999999999</v>
      </c>
      <c r="FX19">
        <v>0</v>
      </c>
      <c r="FY19">
        <v>400</v>
      </c>
      <c r="FZ19">
        <v>0</v>
      </c>
      <c r="GA19">
        <v>0.15</v>
      </c>
      <c r="GB19">
        <v>0</v>
      </c>
      <c r="GC19">
        <v>-11.7438612195122</v>
      </c>
      <c r="GD19">
        <v>20.34908801393724</v>
      </c>
      <c r="GE19">
        <v>2.751152340662483</v>
      </c>
      <c r="GF19">
        <v>0</v>
      </c>
      <c r="GG19">
        <v>1231.549117647059</v>
      </c>
      <c r="GH19">
        <v>-4.676394186236524</v>
      </c>
      <c r="GI19">
        <v>0.5314816561886696</v>
      </c>
      <c r="GJ19">
        <v>0</v>
      </c>
      <c r="GK19">
        <v>2.072516585365854</v>
      </c>
      <c r="GL19">
        <v>0.01393087108013887</v>
      </c>
      <c r="GM19">
        <v>0.001685036888582393</v>
      </c>
      <c r="GN19">
        <v>1</v>
      </c>
      <c r="GO19">
        <v>1</v>
      </c>
      <c r="GP19">
        <v>3</v>
      </c>
      <c r="GQ19" t="s">
        <v>446</v>
      </c>
      <c r="GR19">
        <v>3.13359</v>
      </c>
      <c r="GS19">
        <v>2.76032</v>
      </c>
      <c r="GT19">
        <v>0.0919262</v>
      </c>
      <c r="GU19">
        <v>0.0908926</v>
      </c>
      <c r="GV19">
        <v>0.06346930000000001</v>
      </c>
      <c r="GW19">
        <v>0.0541911</v>
      </c>
      <c r="GX19">
        <v>29087.7</v>
      </c>
      <c r="GY19">
        <v>29095.5</v>
      </c>
      <c r="GZ19">
        <v>29758.2</v>
      </c>
      <c r="HA19">
        <v>29563.1</v>
      </c>
      <c r="HB19">
        <v>36836.7</v>
      </c>
      <c r="HC19">
        <v>37055</v>
      </c>
      <c r="HD19">
        <v>41876.6</v>
      </c>
      <c r="HE19">
        <v>41999.9</v>
      </c>
      <c r="HF19">
        <v>1.9583</v>
      </c>
      <c r="HG19">
        <v>1.89065</v>
      </c>
      <c r="HH19">
        <v>0.00356138</v>
      </c>
      <c r="HI19">
        <v>0</v>
      </c>
      <c r="HJ19">
        <v>17.923</v>
      </c>
      <c r="HK19">
        <v>999.9</v>
      </c>
      <c r="HL19">
        <v>26.1</v>
      </c>
      <c r="HM19">
        <v>31.4</v>
      </c>
      <c r="HN19">
        <v>13.3355</v>
      </c>
      <c r="HO19">
        <v>62.4593</v>
      </c>
      <c r="HP19">
        <v>32.6562</v>
      </c>
      <c r="HQ19">
        <v>1</v>
      </c>
      <c r="HR19">
        <v>-0.142701</v>
      </c>
      <c r="HS19">
        <v>5.05406</v>
      </c>
      <c r="HT19">
        <v>20.2706</v>
      </c>
      <c r="HU19">
        <v>5.22014</v>
      </c>
      <c r="HV19">
        <v>12.0159</v>
      </c>
      <c r="HW19">
        <v>4.99075</v>
      </c>
      <c r="HX19">
        <v>3.2885</v>
      </c>
      <c r="HY19">
        <v>9999</v>
      </c>
      <c r="HZ19">
        <v>9999</v>
      </c>
      <c r="IA19">
        <v>9999</v>
      </c>
      <c r="IB19">
        <v>999.9</v>
      </c>
      <c r="IC19">
        <v>4.97284</v>
      </c>
      <c r="ID19">
        <v>1.8666</v>
      </c>
      <c r="IE19">
        <v>1.86585</v>
      </c>
      <c r="IF19">
        <v>1.86584</v>
      </c>
      <c r="IG19">
        <v>1.8677</v>
      </c>
      <c r="IH19">
        <v>1.87016</v>
      </c>
      <c r="II19">
        <v>1.86878</v>
      </c>
      <c r="IJ19">
        <v>1.87027</v>
      </c>
      <c r="IK19">
        <v>0</v>
      </c>
      <c r="IL19">
        <v>0</v>
      </c>
      <c r="IM19">
        <v>0</v>
      </c>
      <c r="IN19">
        <v>0</v>
      </c>
      <c r="IO19" t="s">
        <v>441</v>
      </c>
      <c r="IP19" t="s">
        <v>442</v>
      </c>
      <c r="IQ19" t="s">
        <v>443</v>
      </c>
      <c r="IR19" t="s">
        <v>443</v>
      </c>
      <c r="IS19" t="s">
        <v>443</v>
      </c>
      <c r="IT19" t="s">
        <v>443</v>
      </c>
      <c r="IU19">
        <v>0</v>
      </c>
      <c r="IV19">
        <v>100</v>
      </c>
      <c r="IW19">
        <v>100</v>
      </c>
      <c r="IX19">
        <v>-2.275</v>
      </c>
      <c r="IY19">
        <v>0.0094</v>
      </c>
      <c r="IZ19">
        <v>-1.414774939843471</v>
      </c>
      <c r="JA19">
        <v>-0.002262605230658699</v>
      </c>
      <c r="JB19">
        <v>4.117972070868355E-07</v>
      </c>
      <c r="JC19">
        <v>-1.535053720392113E-10</v>
      </c>
      <c r="JD19">
        <v>-0.05773197212917025</v>
      </c>
      <c r="JE19">
        <v>-0.004387372397949352</v>
      </c>
      <c r="JF19">
        <v>0.001148265067849212</v>
      </c>
      <c r="JG19">
        <v>-2.372704636287677E-05</v>
      </c>
      <c r="JH19">
        <v>4</v>
      </c>
      <c r="JI19">
        <v>2346</v>
      </c>
      <c r="JJ19">
        <v>1</v>
      </c>
      <c r="JK19">
        <v>24</v>
      </c>
      <c r="JL19">
        <v>21605.1</v>
      </c>
      <c r="JM19">
        <v>29358453.7</v>
      </c>
      <c r="JN19">
        <v>0.983887</v>
      </c>
      <c r="JO19">
        <v>2.27051</v>
      </c>
      <c r="JP19">
        <v>1.39648</v>
      </c>
      <c r="JQ19">
        <v>2.35352</v>
      </c>
      <c r="JR19">
        <v>1.49536</v>
      </c>
      <c r="JS19">
        <v>2.55859</v>
      </c>
      <c r="JT19">
        <v>35.9879</v>
      </c>
      <c r="JU19">
        <v>24.0175</v>
      </c>
      <c r="JV19">
        <v>18</v>
      </c>
      <c r="JW19">
        <v>486.254</v>
      </c>
      <c r="JX19">
        <v>435.156</v>
      </c>
      <c r="JY19">
        <v>12.4253</v>
      </c>
      <c r="JZ19">
        <v>25.6561</v>
      </c>
      <c r="KA19">
        <v>29.9999</v>
      </c>
      <c r="KB19">
        <v>25.5194</v>
      </c>
      <c r="KC19">
        <v>25.4578</v>
      </c>
      <c r="KD19">
        <v>19.6937</v>
      </c>
      <c r="KE19">
        <v>25.9238</v>
      </c>
      <c r="KF19">
        <v>0</v>
      </c>
      <c r="KG19">
        <v>12.4273</v>
      </c>
      <c r="KH19">
        <v>379.788</v>
      </c>
      <c r="KI19">
        <v>9.63367</v>
      </c>
      <c r="KJ19">
        <v>101.706</v>
      </c>
      <c r="KK19">
        <v>100.996</v>
      </c>
    </row>
    <row r="20" spans="1:297">
      <c r="A20">
        <v>4</v>
      </c>
      <c r="B20">
        <v>1761507225.5</v>
      </c>
      <c r="C20">
        <v>15</v>
      </c>
      <c r="D20" t="s">
        <v>449</v>
      </c>
      <c r="E20" t="s">
        <v>450</v>
      </c>
      <c r="F20">
        <v>5</v>
      </c>
      <c r="G20" t="s">
        <v>435</v>
      </c>
      <c r="H20" t="s">
        <v>436</v>
      </c>
      <c r="I20">
        <v>1761507223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401.9990596599141</v>
      </c>
      <c r="AK20">
        <v>399.4196484848483</v>
      </c>
      <c r="AL20">
        <v>-1.926803862058486</v>
      </c>
      <c r="AM20">
        <v>65.78380320939183</v>
      </c>
      <c r="AN20">
        <f>(AP20 - AO20 + DY20*1E3/(8.314*(EA20+273.15)) * AR20/DX20 * AQ20) * DX20/(100*DL20) * 1000/(1000 - AP20)</f>
        <v>0</v>
      </c>
      <c r="AO20">
        <v>9.575309647276768</v>
      </c>
      <c r="AP20">
        <v>11.66436606060606</v>
      </c>
      <c r="AQ20">
        <v>2.16655783085561E-05</v>
      </c>
      <c r="AR20">
        <v>108.0880716642206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 t="s">
        <v>437</v>
      </c>
      <c r="AZ20">
        <v>0</v>
      </c>
      <c r="BA20">
        <v>0</v>
      </c>
      <c r="BB20">
        <f>1-AZ20/BA20</f>
        <v>0</v>
      </c>
      <c r="BC20">
        <v>0</v>
      </c>
      <c r="BD20" t="s">
        <v>437</v>
      </c>
      <c r="BE20" t="s">
        <v>437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2020</v>
      </c>
      <c r="CA20">
        <v>290.0000000000001</v>
      </c>
      <c r="CB20">
        <v>1590.42</v>
      </c>
      <c r="CC20">
        <v>295</v>
      </c>
      <c r="CD20">
        <v>5220.67</v>
      </c>
      <c r="CE20">
        <v>1591.29</v>
      </c>
      <c r="CF20">
        <v>-0.87</v>
      </c>
      <c r="CG20">
        <v>300.0000000000001</v>
      </c>
      <c r="CH20">
        <v>23.8</v>
      </c>
      <c r="CI20">
        <v>1650.734719841875</v>
      </c>
      <c r="CJ20">
        <v>2.032994541366527</v>
      </c>
      <c r="CK20">
        <v>-31.03478562282126</v>
      </c>
      <c r="CL20">
        <v>0.9198548094063967</v>
      </c>
      <c r="CM20">
        <v>0.9759925733019913</v>
      </c>
      <c r="CN20">
        <v>-0.00431141668520578</v>
      </c>
      <c r="CO20">
        <v>289.9999999999999</v>
      </c>
      <c r="CP20">
        <v>1590.91</v>
      </c>
      <c r="CQ20">
        <v>765</v>
      </c>
      <c r="CR20">
        <v>5219.32</v>
      </c>
      <c r="CS20">
        <v>1591.27</v>
      </c>
      <c r="CT20">
        <v>-0.36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438</v>
      </c>
      <c r="DO20">
        <v>2</v>
      </c>
      <c r="DP20" t="b">
        <v>1</v>
      </c>
      <c r="DQ20">
        <v>1761507223</v>
      </c>
      <c r="DR20">
        <v>398.7424444444445</v>
      </c>
      <c r="DS20">
        <v>396.4754444444445</v>
      </c>
      <c r="DT20">
        <v>11.65895555555556</v>
      </c>
      <c r="DU20">
        <v>9.575134444444444</v>
      </c>
      <c r="DV20">
        <v>401.0082222222223</v>
      </c>
      <c r="DW20">
        <v>11.64946666666667</v>
      </c>
      <c r="DX20">
        <v>500.0238888888889</v>
      </c>
      <c r="DY20">
        <v>90.32652222222222</v>
      </c>
      <c r="DZ20">
        <v>0.1000608</v>
      </c>
      <c r="EA20">
        <v>18.32588888888889</v>
      </c>
      <c r="EB20">
        <v>17.96731111111111</v>
      </c>
      <c r="EC20">
        <v>999.9000000000001</v>
      </c>
      <c r="ED20">
        <v>0</v>
      </c>
      <c r="EE20">
        <v>0</v>
      </c>
      <c r="EF20">
        <v>9996.117777777778</v>
      </c>
      <c r="EG20">
        <v>0</v>
      </c>
      <c r="EH20">
        <v>1016.307777777778</v>
      </c>
      <c r="EI20">
        <v>2.266945666666667</v>
      </c>
      <c r="EJ20">
        <v>403.446</v>
      </c>
      <c r="EK20">
        <v>400.3083333333333</v>
      </c>
      <c r="EL20">
        <v>2.083814444444444</v>
      </c>
      <c r="EM20">
        <v>396.4754444444445</v>
      </c>
      <c r="EN20">
        <v>9.575134444444444</v>
      </c>
      <c r="EO20">
        <v>1.053113333333333</v>
      </c>
      <c r="EP20">
        <v>0.8648887777777777</v>
      </c>
      <c r="EQ20">
        <v>7.672666666666667</v>
      </c>
      <c r="ER20">
        <v>4.819393333333333</v>
      </c>
      <c r="ES20">
        <v>1999.971111111111</v>
      </c>
      <c r="ET20">
        <v>0.9799963333333334</v>
      </c>
      <c r="EU20">
        <v>0.02000377777777778</v>
      </c>
      <c r="EV20">
        <v>0</v>
      </c>
      <c r="EW20">
        <v>1230.023333333333</v>
      </c>
      <c r="EX20">
        <v>5.00097</v>
      </c>
      <c r="EY20">
        <v>24469.47777777778</v>
      </c>
      <c r="EZ20">
        <v>16707.33333333333</v>
      </c>
      <c r="FA20">
        <v>37</v>
      </c>
      <c r="FB20">
        <v>38.17322222222222</v>
      </c>
      <c r="FC20">
        <v>37.29822222222222</v>
      </c>
      <c r="FD20">
        <v>37.375</v>
      </c>
      <c r="FE20">
        <v>36.937</v>
      </c>
      <c r="FF20">
        <v>1955.061111111111</v>
      </c>
      <c r="FG20">
        <v>39.91</v>
      </c>
      <c r="FH20">
        <v>0</v>
      </c>
      <c r="FI20">
        <v>2096.600000143051</v>
      </c>
      <c r="FJ20">
        <v>0</v>
      </c>
      <c r="FK20">
        <v>1230.709615384616</v>
      </c>
      <c r="FL20">
        <v>-8.029743584023223</v>
      </c>
      <c r="FM20">
        <v>-200.3589745639902</v>
      </c>
      <c r="FN20">
        <v>24486.03461538461</v>
      </c>
      <c r="FO20">
        <v>15</v>
      </c>
      <c r="FP20">
        <v>0</v>
      </c>
      <c r="FQ20" t="s">
        <v>439</v>
      </c>
      <c r="FR20">
        <v>1760210915.6</v>
      </c>
      <c r="FS20">
        <v>0</v>
      </c>
      <c r="FT20">
        <v>0</v>
      </c>
      <c r="FU20">
        <v>-0.215</v>
      </c>
      <c r="FV20">
        <v>0</v>
      </c>
      <c r="FW20">
        <v>-0.6919999999999999</v>
      </c>
      <c r="FX20">
        <v>0</v>
      </c>
      <c r="FY20">
        <v>400</v>
      </c>
      <c r="FZ20">
        <v>0</v>
      </c>
      <c r="GA20">
        <v>0.15</v>
      </c>
      <c r="GB20">
        <v>0</v>
      </c>
      <c r="GC20">
        <v>-8.239426073170732</v>
      </c>
      <c r="GD20">
        <v>55.93013563066204</v>
      </c>
      <c r="GE20">
        <v>6.057513374916414</v>
      </c>
      <c r="GF20">
        <v>0</v>
      </c>
      <c r="GG20">
        <v>1231.078235294118</v>
      </c>
      <c r="GH20">
        <v>-6.614514885831486</v>
      </c>
      <c r="GI20">
        <v>0.7155560182298205</v>
      </c>
      <c r="GJ20">
        <v>0</v>
      </c>
      <c r="GK20">
        <v>2.075030243902439</v>
      </c>
      <c r="GL20">
        <v>0.04008125435540635</v>
      </c>
      <c r="GM20">
        <v>0.004609178270663363</v>
      </c>
      <c r="GN20">
        <v>1</v>
      </c>
      <c r="GO20">
        <v>1</v>
      </c>
      <c r="GP20">
        <v>3</v>
      </c>
      <c r="GQ20" t="s">
        <v>446</v>
      </c>
      <c r="GR20">
        <v>3.1337</v>
      </c>
      <c r="GS20">
        <v>2.7602</v>
      </c>
      <c r="GT20">
        <v>0.0902931</v>
      </c>
      <c r="GU20">
        <v>0.08812739999999999</v>
      </c>
      <c r="GV20">
        <v>0.063512</v>
      </c>
      <c r="GW20">
        <v>0.0541738</v>
      </c>
      <c r="GX20">
        <v>29139.8</v>
      </c>
      <c r="GY20">
        <v>29183.8</v>
      </c>
      <c r="GZ20">
        <v>29758</v>
      </c>
      <c r="HA20">
        <v>29563</v>
      </c>
      <c r="HB20">
        <v>36835.1</v>
      </c>
      <c r="HC20">
        <v>37055.6</v>
      </c>
      <c r="HD20">
        <v>41876.6</v>
      </c>
      <c r="HE20">
        <v>41999.9</v>
      </c>
      <c r="HF20">
        <v>1.9584</v>
      </c>
      <c r="HG20">
        <v>1.8907</v>
      </c>
      <c r="HH20">
        <v>0.00137836</v>
      </c>
      <c r="HI20">
        <v>0</v>
      </c>
      <c r="HJ20">
        <v>17.9253</v>
      </c>
      <c r="HK20">
        <v>999.9</v>
      </c>
      <c r="HL20">
        <v>26.1</v>
      </c>
      <c r="HM20">
        <v>31.4</v>
      </c>
      <c r="HN20">
        <v>13.336</v>
      </c>
      <c r="HO20">
        <v>62.5293</v>
      </c>
      <c r="HP20">
        <v>32.7003</v>
      </c>
      <c r="HQ20">
        <v>1</v>
      </c>
      <c r="HR20">
        <v>-0.142703</v>
      </c>
      <c r="HS20">
        <v>5.04671</v>
      </c>
      <c r="HT20">
        <v>20.2709</v>
      </c>
      <c r="HU20">
        <v>5.22028</v>
      </c>
      <c r="HV20">
        <v>12.0159</v>
      </c>
      <c r="HW20">
        <v>4.99035</v>
      </c>
      <c r="HX20">
        <v>3.2885</v>
      </c>
      <c r="HY20">
        <v>9999</v>
      </c>
      <c r="HZ20">
        <v>9999</v>
      </c>
      <c r="IA20">
        <v>9999</v>
      </c>
      <c r="IB20">
        <v>999.9</v>
      </c>
      <c r="IC20">
        <v>4.97284</v>
      </c>
      <c r="ID20">
        <v>1.8666</v>
      </c>
      <c r="IE20">
        <v>1.86589</v>
      </c>
      <c r="IF20">
        <v>1.86585</v>
      </c>
      <c r="IG20">
        <v>1.86769</v>
      </c>
      <c r="IH20">
        <v>1.87013</v>
      </c>
      <c r="II20">
        <v>1.86875</v>
      </c>
      <c r="IJ20">
        <v>1.87027</v>
      </c>
      <c r="IK20">
        <v>0</v>
      </c>
      <c r="IL20">
        <v>0</v>
      </c>
      <c r="IM20">
        <v>0</v>
      </c>
      <c r="IN20">
        <v>0</v>
      </c>
      <c r="IO20" t="s">
        <v>441</v>
      </c>
      <c r="IP20" t="s">
        <v>442</v>
      </c>
      <c r="IQ20" t="s">
        <v>443</v>
      </c>
      <c r="IR20" t="s">
        <v>443</v>
      </c>
      <c r="IS20" t="s">
        <v>443</v>
      </c>
      <c r="IT20" t="s">
        <v>443</v>
      </c>
      <c r="IU20">
        <v>0</v>
      </c>
      <c r="IV20">
        <v>100</v>
      </c>
      <c r="IW20">
        <v>100</v>
      </c>
      <c r="IX20">
        <v>-2.256</v>
      </c>
      <c r="IY20">
        <v>0.0095</v>
      </c>
      <c r="IZ20">
        <v>-1.414774939843471</v>
      </c>
      <c r="JA20">
        <v>-0.002262605230658699</v>
      </c>
      <c r="JB20">
        <v>4.117972070868355E-07</v>
      </c>
      <c r="JC20">
        <v>-1.535053720392113E-10</v>
      </c>
      <c r="JD20">
        <v>-0.05773197212917025</v>
      </c>
      <c r="JE20">
        <v>-0.004387372397949352</v>
      </c>
      <c r="JF20">
        <v>0.001148265067849212</v>
      </c>
      <c r="JG20">
        <v>-2.372704636287677E-05</v>
      </c>
      <c r="JH20">
        <v>4</v>
      </c>
      <c r="JI20">
        <v>2346</v>
      </c>
      <c r="JJ20">
        <v>1</v>
      </c>
      <c r="JK20">
        <v>24</v>
      </c>
      <c r="JL20">
        <v>21605.2</v>
      </c>
      <c r="JM20">
        <v>29358453.8</v>
      </c>
      <c r="JN20">
        <v>0.9484860000000001</v>
      </c>
      <c r="JO20">
        <v>2.27173</v>
      </c>
      <c r="JP20">
        <v>1.39648</v>
      </c>
      <c r="JQ20">
        <v>2.35474</v>
      </c>
      <c r="JR20">
        <v>1.49536</v>
      </c>
      <c r="JS20">
        <v>2.5293</v>
      </c>
      <c r="JT20">
        <v>35.9879</v>
      </c>
      <c r="JU20">
        <v>24.0175</v>
      </c>
      <c r="JV20">
        <v>18</v>
      </c>
      <c r="JW20">
        <v>486.316</v>
      </c>
      <c r="JX20">
        <v>435.185</v>
      </c>
      <c r="JY20">
        <v>12.4317</v>
      </c>
      <c r="JZ20">
        <v>25.6576</v>
      </c>
      <c r="KA20">
        <v>29.9999</v>
      </c>
      <c r="KB20">
        <v>25.5194</v>
      </c>
      <c r="KC20">
        <v>25.4578</v>
      </c>
      <c r="KD20">
        <v>18.9998</v>
      </c>
      <c r="KE20">
        <v>25.9238</v>
      </c>
      <c r="KF20">
        <v>0</v>
      </c>
      <c r="KG20">
        <v>12.4332</v>
      </c>
      <c r="KH20">
        <v>366.414</v>
      </c>
      <c r="KI20">
        <v>9.63186</v>
      </c>
      <c r="KJ20">
        <v>101.706</v>
      </c>
      <c r="KK20">
        <v>100.996</v>
      </c>
    </row>
    <row r="21" spans="1:297">
      <c r="A21">
        <v>5</v>
      </c>
      <c r="B21">
        <v>1761507230.5</v>
      </c>
      <c r="C21">
        <v>20</v>
      </c>
      <c r="D21" t="s">
        <v>451</v>
      </c>
      <c r="E21" t="s">
        <v>452</v>
      </c>
      <c r="F21">
        <v>5</v>
      </c>
      <c r="G21" t="s">
        <v>435</v>
      </c>
      <c r="H21" t="s">
        <v>436</v>
      </c>
      <c r="I21">
        <v>1761507227.7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385.6756286977386</v>
      </c>
      <c r="AK21">
        <v>386.7657393939394</v>
      </c>
      <c r="AL21">
        <v>-2.601958011441178</v>
      </c>
      <c r="AM21">
        <v>65.78380320939183</v>
      </c>
      <c r="AN21">
        <f>(AP21 - AO21 + DY21*1E3/(8.314*(EA21+273.15)) * AR21/DX21 * AQ21) * DX21/(100*DL21) * 1000/(1000 - AP21)</f>
        <v>0</v>
      </c>
      <c r="AO21">
        <v>9.572281124516071</v>
      </c>
      <c r="AP21">
        <v>11.66797393939393</v>
      </c>
      <c r="AQ21">
        <v>3.589803766656475E-06</v>
      </c>
      <c r="AR21">
        <v>108.0880716642206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 t="s">
        <v>437</v>
      </c>
      <c r="AZ21">
        <v>0</v>
      </c>
      <c r="BA21">
        <v>0</v>
      </c>
      <c r="BB21">
        <f>1-AZ21/BA21</f>
        <v>0</v>
      </c>
      <c r="BC21">
        <v>0</v>
      </c>
      <c r="BD21" t="s">
        <v>437</v>
      </c>
      <c r="BE21" t="s">
        <v>437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2020</v>
      </c>
      <c r="CA21">
        <v>290.0000000000001</v>
      </c>
      <c r="CB21">
        <v>1590.42</v>
      </c>
      <c r="CC21">
        <v>295</v>
      </c>
      <c r="CD21">
        <v>5220.67</v>
      </c>
      <c r="CE21">
        <v>1591.29</v>
      </c>
      <c r="CF21">
        <v>-0.87</v>
      </c>
      <c r="CG21">
        <v>300.0000000000001</v>
      </c>
      <c r="CH21">
        <v>23.8</v>
      </c>
      <c r="CI21">
        <v>1650.734719841875</v>
      </c>
      <c r="CJ21">
        <v>2.032994541366527</v>
      </c>
      <c r="CK21">
        <v>-31.03478562282126</v>
      </c>
      <c r="CL21">
        <v>0.9198548094063967</v>
      </c>
      <c r="CM21">
        <v>0.9759925733019913</v>
      </c>
      <c r="CN21">
        <v>-0.00431141668520578</v>
      </c>
      <c r="CO21">
        <v>289.9999999999999</v>
      </c>
      <c r="CP21">
        <v>1590.91</v>
      </c>
      <c r="CQ21">
        <v>765</v>
      </c>
      <c r="CR21">
        <v>5219.32</v>
      </c>
      <c r="CS21">
        <v>1591.27</v>
      </c>
      <c r="CT21">
        <v>-0.36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438</v>
      </c>
      <c r="DO21">
        <v>2</v>
      </c>
      <c r="DP21" t="b">
        <v>1</v>
      </c>
      <c r="DQ21">
        <v>1761507227.7</v>
      </c>
      <c r="DR21">
        <v>388.2162</v>
      </c>
      <c r="DS21">
        <v>381.2516</v>
      </c>
      <c r="DT21">
        <v>11.66572</v>
      </c>
      <c r="DU21">
        <v>9.572337000000001</v>
      </c>
      <c r="DV21">
        <v>390.4607</v>
      </c>
      <c r="DW21">
        <v>11.65615</v>
      </c>
      <c r="DX21">
        <v>499.9757000000001</v>
      </c>
      <c r="DY21">
        <v>90.32688</v>
      </c>
      <c r="DZ21">
        <v>0.09993642</v>
      </c>
      <c r="EA21">
        <v>18.33323</v>
      </c>
      <c r="EB21">
        <v>17.94337</v>
      </c>
      <c r="EC21">
        <v>999.9</v>
      </c>
      <c r="ED21">
        <v>0</v>
      </c>
      <c r="EE21">
        <v>0</v>
      </c>
      <c r="EF21">
        <v>10005.946</v>
      </c>
      <c r="EG21">
        <v>0</v>
      </c>
      <c r="EH21">
        <v>1016.32</v>
      </c>
      <c r="EI21">
        <v>6.964475</v>
      </c>
      <c r="EJ21">
        <v>392.7984</v>
      </c>
      <c r="EK21">
        <v>384.9365</v>
      </c>
      <c r="EL21">
        <v>2.093385</v>
      </c>
      <c r="EM21">
        <v>381.2516</v>
      </c>
      <c r="EN21">
        <v>9.572337000000001</v>
      </c>
      <c r="EO21">
        <v>1.053727</v>
      </c>
      <c r="EP21">
        <v>0.8646393</v>
      </c>
      <c r="EQ21">
        <v>7.68124</v>
      </c>
      <c r="ER21">
        <v>4.815264</v>
      </c>
      <c r="ES21">
        <v>2000.073</v>
      </c>
      <c r="ET21">
        <v>0.9799971000000001</v>
      </c>
      <c r="EU21">
        <v>0.020003</v>
      </c>
      <c r="EV21">
        <v>0</v>
      </c>
      <c r="EW21">
        <v>1229.815</v>
      </c>
      <c r="EX21">
        <v>5.000970000000001</v>
      </c>
      <c r="EY21">
        <v>24464.23</v>
      </c>
      <c r="EZ21">
        <v>16708.2</v>
      </c>
      <c r="FA21">
        <v>36.9874</v>
      </c>
      <c r="FB21">
        <v>38.1312</v>
      </c>
      <c r="FC21">
        <v>37.2748</v>
      </c>
      <c r="FD21">
        <v>37.3183</v>
      </c>
      <c r="FE21">
        <v>36.9122</v>
      </c>
      <c r="FF21">
        <v>1955.163</v>
      </c>
      <c r="FG21">
        <v>39.90999999999999</v>
      </c>
      <c r="FH21">
        <v>0</v>
      </c>
      <c r="FI21">
        <v>2101.400000095367</v>
      </c>
      <c r="FJ21">
        <v>0</v>
      </c>
      <c r="FK21">
        <v>1230.167692307692</v>
      </c>
      <c r="FL21">
        <v>-5.393504247380869</v>
      </c>
      <c r="FM21">
        <v>-135.381196395846</v>
      </c>
      <c r="FN21">
        <v>24473.11923076923</v>
      </c>
      <c r="FO21">
        <v>15</v>
      </c>
      <c r="FP21">
        <v>0</v>
      </c>
      <c r="FQ21" t="s">
        <v>439</v>
      </c>
      <c r="FR21">
        <v>1760210915.6</v>
      </c>
      <c r="FS21">
        <v>0</v>
      </c>
      <c r="FT21">
        <v>0</v>
      </c>
      <c r="FU21">
        <v>-0.215</v>
      </c>
      <c r="FV21">
        <v>0</v>
      </c>
      <c r="FW21">
        <v>-0.6919999999999999</v>
      </c>
      <c r="FX21">
        <v>0</v>
      </c>
      <c r="FY21">
        <v>400</v>
      </c>
      <c r="FZ21">
        <v>0</v>
      </c>
      <c r="GA21">
        <v>0.15</v>
      </c>
      <c r="GB21">
        <v>0</v>
      </c>
      <c r="GC21">
        <v>-2.622342975</v>
      </c>
      <c r="GD21">
        <v>80.49719120825517</v>
      </c>
      <c r="GE21">
        <v>7.834639480441392</v>
      </c>
      <c r="GF21">
        <v>0</v>
      </c>
      <c r="GG21">
        <v>1230.532352941176</v>
      </c>
      <c r="GH21">
        <v>-6.868449183778629</v>
      </c>
      <c r="GI21">
        <v>0.7341023282715495</v>
      </c>
      <c r="GJ21">
        <v>0</v>
      </c>
      <c r="GK21">
        <v>2.08124625</v>
      </c>
      <c r="GL21">
        <v>0.08034540337709981</v>
      </c>
      <c r="GM21">
        <v>0.008321885209344107</v>
      </c>
      <c r="GN21">
        <v>1</v>
      </c>
      <c r="GO21">
        <v>1</v>
      </c>
      <c r="GP21">
        <v>3</v>
      </c>
      <c r="GQ21" t="s">
        <v>446</v>
      </c>
      <c r="GR21">
        <v>3.13368</v>
      </c>
      <c r="GS21">
        <v>2.76035</v>
      </c>
      <c r="GT21">
        <v>0.0880329</v>
      </c>
      <c r="GU21">
        <v>0.0852311</v>
      </c>
      <c r="GV21">
        <v>0.063529</v>
      </c>
      <c r="GW21">
        <v>0.0541637</v>
      </c>
      <c r="GX21">
        <v>29212.8</v>
      </c>
      <c r="GY21">
        <v>29276.5</v>
      </c>
      <c r="GZ21">
        <v>29758.5</v>
      </c>
      <c r="HA21">
        <v>29562.9</v>
      </c>
      <c r="HB21">
        <v>36834.9</v>
      </c>
      <c r="HC21">
        <v>37055.9</v>
      </c>
      <c r="HD21">
        <v>41877.3</v>
      </c>
      <c r="HE21">
        <v>41999.8</v>
      </c>
      <c r="HF21">
        <v>1.95845</v>
      </c>
      <c r="HG21">
        <v>1.8907</v>
      </c>
      <c r="HH21">
        <v>0.0009164210000000001</v>
      </c>
      <c r="HI21">
        <v>0</v>
      </c>
      <c r="HJ21">
        <v>17.9272</v>
      </c>
      <c r="HK21">
        <v>999.9</v>
      </c>
      <c r="HL21">
        <v>26.1</v>
      </c>
      <c r="HM21">
        <v>31.4</v>
      </c>
      <c r="HN21">
        <v>13.3365</v>
      </c>
      <c r="HO21">
        <v>62.7793</v>
      </c>
      <c r="HP21">
        <v>32.5561</v>
      </c>
      <c r="HQ21">
        <v>1</v>
      </c>
      <c r="HR21">
        <v>-0.143064</v>
      </c>
      <c r="HS21">
        <v>4.94842</v>
      </c>
      <c r="HT21">
        <v>20.2742</v>
      </c>
      <c r="HU21">
        <v>5.22043</v>
      </c>
      <c r="HV21">
        <v>12.0159</v>
      </c>
      <c r="HW21">
        <v>4.99015</v>
      </c>
      <c r="HX21">
        <v>3.2885</v>
      </c>
      <c r="HY21">
        <v>9999</v>
      </c>
      <c r="HZ21">
        <v>9999</v>
      </c>
      <c r="IA21">
        <v>9999</v>
      </c>
      <c r="IB21">
        <v>999.9</v>
      </c>
      <c r="IC21">
        <v>4.97284</v>
      </c>
      <c r="ID21">
        <v>1.86661</v>
      </c>
      <c r="IE21">
        <v>1.86586</v>
      </c>
      <c r="IF21">
        <v>1.86584</v>
      </c>
      <c r="IG21">
        <v>1.86768</v>
      </c>
      <c r="IH21">
        <v>1.87012</v>
      </c>
      <c r="II21">
        <v>1.86875</v>
      </c>
      <c r="IJ21">
        <v>1.87027</v>
      </c>
      <c r="IK21">
        <v>0</v>
      </c>
      <c r="IL21">
        <v>0</v>
      </c>
      <c r="IM21">
        <v>0</v>
      </c>
      <c r="IN21">
        <v>0</v>
      </c>
      <c r="IO21" t="s">
        <v>441</v>
      </c>
      <c r="IP21" t="s">
        <v>442</v>
      </c>
      <c r="IQ21" t="s">
        <v>443</v>
      </c>
      <c r="IR21" t="s">
        <v>443</v>
      </c>
      <c r="IS21" t="s">
        <v>443</v>
      </c>
      <c r="IT21" t="s">
        <v>443</v>
      </c>
      <c r="IU21">
        <v>0</v>
      </c>
      <c r="IV21">
        <v>100</v>
      </c>
      <c r="IW21">
        <v>100</v>
      </c>
      <c r="IX21">
        <v>-2.23</v>
      </c>
      <c r="IY21">
        <v>0.009599999999999999</v>
      </c>
      <c r="IZ21">
        <v>-1.414774939843471</v>
      </c>
      <c r="JA21">
        <v>-0.002262605230658699</v>
      </c>
      <c r="JB21">
        <v>4.117972070868355E-07</v>
      </c>
      <c r="JC21">
        <v>-1.535053720392113E-10</v>
      </c>
      <c r="JD21">
        <v>-0.05773197212917025</v>
      </c>
      <c r="JE21">
        <v>-0.004387372397949352</v>
      </c>
      <c r="JF21">
        <v>0.001148265067849212</v>
      </c>
      <c r="JG21">
        <v>-2.372704636287677E-05</v>
      </c>
      <c r="JH21">
        <v>4</v>
      </c>
      <c r="JI21">
        <v>2346</v>
      </c>
      <c r="JJ21">
        <v>1</v>
      </c>
      <c r="JK21">
        <v>24</v>
      </c>
      <c r="JL21">
        <v>21605.2</v>
      </c>
      <c r="JM21">
        <v>29358453.8</v>
      </c>
      <c r="JN21">
        <v>0.916748</v>
      </c>
      <c r="JO21">
        <v>2.25708</v>
      </c>
      <c r="JP21">
        <v>1.39648</v>
      </c>
      <c r="JQ21">
        <v>2.35596</v>
      </c>
      <c r="JR21">
        <v>1.49536</v>
      </c>
      <c r="JS21">
        <v>2.63916</v>
      </c>
      <c r="JT21">
        <v>35.9879</v>
      </c>
      <c r="JU21">
        <v>24.035</v>
      </c>
      <c r="JV21">
        <v>18</v>
      </c>
      <c r="JW21">
        <v>486.365</v>
      </c>
      <c r="JX21">
        <v>435.185</v>
      </c>
      <c r="JY21">
        <v>12.4467</v>
      </c>
      <c r="JZ21">
        <v>25.6581</v>
      </c>
      <c r="KA21">
        <v>29.9999</v>
      </c>
      <c r="KB21">
        <v>25.5216</v>
      </c>
      <c r="KC21">
        <v>25.4578</v>
      </c>
      <c r="KD21">
        <v>18.3727</v>
      </c>
      <c r="KE21">
        <v>25.9238</v>
      </c>
      <c r="KF21">
        <v>0</v>
      </c>
      <c r="KG21">
        <v>12.4599</v>
      </c>
      <c r="KH21">
        <v>346.379</v>
      </c>
      <c r="KI21">
        <v>9.63186</v>
      </c>
      <c r="KJ21">
        <v>101.708</v>
      </c>
      <c r="KK21">
        <v>100.996</v>
      </c>
    </row>
    <row r="22" spans="1:297">
      <c r="A22">
        <v>6</v>
      </c>
      <c r="B22">
        <v>1761507235.5</v>
      </c>
      <c r="C22">
        <v>25</v>
      </c>
      <c r="D22" t="s">
        <v>453</v>
      </c>
      <c r="E22" t="s">
        <v>454</v>
      </c>
      <c r="F22">
        <v>5</v>
      </c>
      <c r="G22" t="s">
        <v>435</v>
      </c>
      <c r="H22" t="s">
        <v>436</v>
      </c>
      <c r="I22">
        <v>1761507233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369.0718808342498</v>
      </c>
      <c r="AK22">
        <v>372.0714606060605</v>
      </c>
      <c r="AL22">
        <v>-2.980517753903509</v>
      </c>
      <c r="AM22">
        <v>65.78380320939183</v>
      </c>
      <c r="AN22">
        <f>(AP22 - AO22 + DY22*1E3/(8.314*(EA22+273.15)) * AR22/DX22 * AQ22) * DX22/(100*DL22) * 1000/(1000 - AP22)</f>
        <v>0</v>
      </c>
      <c r="AO22">
        <v>9.568678789859403</v>
      </c>
      <c r="AP22">
        <v>11.67570909090909</v>
      </c>
      <c r="AQ22">
        <v>1.510738912461591E-05</v>
      </c>
      <c r="AR22">
        <v>108.0880716642206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 t="s">
        <v>437</v>
      </c>
      <c r="AZ22">
        <v>0</v>
      </c>
      <c r="BA22">
        <v>0</v>
      </c>
      <c r="BB22">
        <f>1-AZ22/BA22</f>
        <v>0</v>
      </c>
      <c r="BC22">
        <v>0</v>
      </c>
      <c r="BD22" t="s">
        <v>437</v>
      </c>
      <c r="BE22" t="s">
        <v>437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2020</v>
      </c>
      <c r="CA22">
        <v>290.0000000000001</v>
      </c>
      <c r="CB22">
        <v>1590.42</v>
      </c>
      <c r="CC22">
        <v>295</v>
      </c>
      <c r="CD22">
        <v>5220.67</v>
      </c>
      <c r="CE22">
        <v>1591.29</v>
      </c>
      <c r="CF22">
        <v>-0.87</v>
      </c>
      <c r="CG22">
        <v>300.0000000000001</v>
      </c>
      <c r="CH22">
        <v>23.8</v>
      </c>
      <c r="CI22">
        <v>1650.734719841875</v>
      </c>
      <c r="CJ22">
        <v>2.032994541366527</v>
      </c>
      <c r="CK22">
        <v>-31.03478562282126</v>
      </c>
      <c r="CL22">
        <v>0.9198548094063967</v>
      </c>
      <c r="CM22">
        <v>0.9759925733019913</v>
      </c>
      <c r="CN22">
        <v>-0.00431141668520578</v>
      </c>
      <c r="CO22">
        <v>289.9999999999999</v>
      </c>
      <c r="CP22">
        <v>1590.91</v>
      </c>
      <c r="CQ22">
        <v>765</v>
      </c>
      <c r="CR22">
        <v>5219.32</v>
      </c>
      <c r="CS22">
        <v>1591.27</v>
      </c>
      <c r="CT22">
        <v>-0.36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438</v>
      </c>
      <c r="DO22">
        <v>2</v>
      </c>
      <c r="DP22" t="b">
        <v>1</v>
      </c>
      <c r="DQ22">
        <v>1761507233</v>
      </c>
      <c r="DR22">
        <v>373.6663333333333</v>
      </c>
      <c r="DS22">
        <v>363.8018888888889</v>
      </c>
      <c r="DT22">
        <v>11.67222222222222</v>
      </c>
      <c r="DU22">
        <v>9.569864444444443</v>
      </c>
      <c r="DV22">
        <v>375.8816666666667</v>
      </c>
      <c r="DW22">
        <v>11.66255555555555</v>
      </c>
      <c r="DX22">
        <v>500.0141111111112</v>
      </c>
      <c r="DY22">
        <v>90.32438888888889</v>
      </c>
      <c r="DZ22">
        <v>0.1000268777777778</v>
      </c>
      <c r="EA22">
        <v>18.3258</v>
      </c>
      <c r="EB22">
        <v>17.93737777777778</v>
      </c>
      <c r="EC22">
        <v>999.9000000000001</v>
      </c>
      <c r="ED22">
        <v>0</v>
      </c>
      <c r="EE22">
        <v>0</v>
      </c>
      <c r="EF22">
        <v>9984.93</v>
      </c>
      <c r="EG22">
        <v>0</v>
      </c>
      <c r="EH22">
        <v>1016.311111111111</v>
      </c>
      <c r="EI22">
        <v>9.864281111111111</v>
      </c>
      <c r="EJ22">
        <v>378.0792222222222</v>
      </c>
      <c r="EK22">
        <v>367.3172222222223</v>
      </c>
      <c r="EL22">
        <v>2.102353333333333</v>
      </c>
      <c r="EM22">
        <v>363.8018888888889</v>
      </c>
      <c r="EN22">
        <v>9.569864444444443</v>
      </c>
      <c r="EO22">
        <v>1.054285555555555</v>
      </c>
      <c r="EP22">
        <v>0.8643923333333334</v>
      </c>
      <c r="EQ22">
        <v>7.688996666666666</v>
      </c>
      <c r="ER22">
        <v>4.811170000000001</v>
      </c>
      <c r="ES22">
        <v>2000.006666666667</v>
      </c>
      <c r="ET22">
        <v>0.9799960000000001</v>
      </c>
      <c r="EU22">
        <v>0.0200041</v>
      </c>
      <c r="EV22">
        <v>0</v>
      </c>
      <c r="EW22">
        <v>1230.097777777778</v>
      </c>
      <c r="EX22">
        <v>5.00097</v>
      </c>
      <c r="EY22">
        <v>24466.63333333334</v>
      </c>
      <c r="EZ22">
        <v>16707.63333333333</v>
      </c>
      <c r="FA22">
        <v>36.972</v>
      </c>
      <c r="FB22">
        <v>38.125</v>
      </c>
      <c r="FC22">
        <v>37.25</v>
      </c>
      <c r="FD22">
        <v>37.312</v>
      </c>
      <c r="FE22">
        <v>36.875</v>
      </c>
      <c r="FF22">
        <v>1955.096666666667</v>
      </c>
      <c r="FG22">
        <v>39.91</v>
      </c>
      <c r="FH22">
        <v>0</v>
      </c>
      <c r="FI22">
        <v>2106.200000047684</v>
      </c>
      <c r="FJ22">
        <v>0</v>
      </c>
      <c r="FK22">
        <v>1229.955384615385</v>
      </c>
      <c r="FL22">
        <v>0.2153846260833525</v>
      </c>
      <c r="FM22">
        <v>-20.6495727709115</v>
      </c>
      <c r="FN22">
        <v>24466.84615384615</v>
      </c>
      <c r="FO22">
        <v>15</v>
      </c>
      <c r="FP22">
        <v>0</v>
      </c>
      <c r="FQ22" t="s">
        <v>439</v>
      </c>
      <c r="FR22">
        <v>1760210915.6</v>
      </c>
      <c r="FS22">
        <v>0</v>
      </c>
      <c r="FT22">
        <v>0</v>
      </c>
      <c r="FU22">
        <v>-0.215</v>
      </c>
      <c r="FV22">
        <v>0</v>
      </c>
      <c r="FW22">
        <v>-0.6919999999999999</v>
      </c>
      <c r="FX22">
        <v>0</v>
      </c>
      <c r="FY22">
        <v>400</v>
      </c>
      <c r="FZ22">
        <v>0</v>
      </c>
      <c r="GA22">
        <v>0.15</v>
      </c>
      <c r="GB22">
        <v>0</v>
      </c>
      <c r="GC22">
        <v>1.898225275</v>
      </c>
      <c r="GD22">
        <v>70.75128419887434</v>
      </c>
      <c r="GE22">
        <v>7.002374614981085</v>
      </c>
      <c r="GF22">
        <v>0</v>
      </c>
      <c r="GG22">
        <v>1230.217058823529</v>
      </c>
      <c r="GH22">
        <v>-4.178762410816364</v>
      </c>
      <c r="GI22">
        <v>0.6054290137228719</v>
      </c>
      <c r="GJ22">
        <v>0</v>
      </c>
      <c r="GK22">
        <v>2.0867565</v>
      </c>
      <c r="GL22">
        <v>0.1070098311444647</v>
      </c>
      <c r="GM22">
        <v>0.01049802327821769</v>
      </c>
      <c r="GN22">
        <v>0</v>
      </c>
      <c r="GO22">
        <v>0</v>
      </c>
      <c r="GP22">
        <v>3</v>
      </c>
      <c r="GQ22" t="s">
        <v>455</v>
      </c>
      <c r="GR22">
        <v>3.13365</v>
      </c>
      <c r="GS22">
        <v>2.76018</v>
      </c>
      <c r="GT22">
        <v>0.0853964</v>
      </c>
      <c r="GU22">
        <v>0.0822415</v>
      </c>
      <c r="GV22">
        <v>0.0635604</v>
      </c>
      <c r="GW22">
        <v>0.0541754</v>
      </c>
      <c r="GX22">
        <v>29296.9</v>
      </c>
      <c r="GY22">
        <v>29372.3</v>
      </c>
      <c r="GZ22">
        <v>29758.2</v>
      </c>
      <c r="HA22">
        <v>29563.2</v>
      </c>
      <c r="HB22">
        <v>36833.4</v>
      </c>
      <c r="HC22">
        <v>37055.4</v>
      </c>
      <c r="HD22">
        <v>41877</v>
      </c>
      <c r="HE22">
        <v>41999.9</v>
      </c>
      <c r="HF22">
        <v>1.9584</v>
      </c>
      <c r="HG22">
        <v>1.89107</v>
      </c>
      <c r="HH22">
        <v>0.000216067</v>
      </c>
      <c r="HI22">
        <v>0</v>
      </c>
      <c r="HJ22">
        <v>17.93</v>
      </c>
      <c r="HK22">
        <v>999.9</v>
      </c>
      <c r="HL22">
        <v>26.1</v>
      </c>
      <c r="HM22">
        <v>31.4</v>
      </c>
      <c r="HN22">
        <v>13.3351</v>
      </c>
      <c r="HO22">
        <v>62.5193</v>
      </c>
      <c r="HP22">
        <v>32.5481</v>
      </c>
      <c r="HQ22">
        <v>1</v>
      </c>
      <c r="HR22">
        <v>-0.143336</v>
      </c>
      <c r="HS22">
        <v>4.83271</v>
      </c>
      <c r="HT22">
        <v>20.2775</v>
      </c>
      <c r="HU22">
        <v>5.22014</v>
      </c>
      <c r="HV22">
        <v>12.0159</v>
      </c>
      <c r="HW22">
        <v>4.98975</v>
      </c>
      <c r="HX22">
        <v>3.28848</v>
      </c>
      <c r="HY22">
        <v>9999</v>
      </c>
      <c r="HZ22">
        <v>9999</v>
      </c>
      <c r="IA22">
        <v>9999</v>
      </c>
      <c r="IB22">
        <v>999.9</v>
      </c>
      <c r="IC22">
        <v>4.97286</v>
      </c>
      <c r="ID22">
        <v>1.8666</v>
      </c>
      <c r="IE22">
        <v>1.86586</v>
      </c>
      <c r="IF22">
        <v>1.86584</v>
      </c>
      <c r="IG22">
        <v>1.86768</v>
      </c>
      <c r="IH22">
        <v>1.87014</v>
      </c>
      <c r="II22">
        <v>1.86876</v>
      </c>
      <c r="IJ22">
        <v>1.87027</v>
      </c>
      <c r="IK22">
        <v>0</v>
      </c>
      <c r="IL22">
        <v>0</v>
      </c>
      <c r="IM22">
        <v>0</v>
      </c>
      <c r="IN22">
        <v>0</v>
      </c>
      <c r="IO22" t="s">
        <v>441</v>
      </c>
      <c r="IP22" t="s">
        <v>442</v>
      </c>
      <c r="IQ22" t="s">
        <v>443</v>
      </c>
      <c r="IR22" t="s">
        <v>443</v>
      </c>
      <c r="IS22" t="s">
        <v>443</v>
      </c>
      <c r="IT22" t="s">
        <v>443</v>
      </c>
      <c r="IU22">
        <v>0</v>
      </c>
      <c r="IV22">
        <v>100</v>
      </c>
      <c r="IW22">
        <v>100</v>
      </c>
      <c r="IX22">
        <v>-2.2</v>
      </c>
      <c r="IY22">
        <v>0.0097</v>
      </c>
      <c r="IZ22">
        <v>-1.414774939843471</v>
      </c>
      <c r="JA22">
        <v>-0.002262605230658699</v>
      </c>
      <c r="JB22">
        <v>4.117972070868355E-07</v>
      </c>
      <c r="JC22">
        <v>-1.535053720392113E-10</v>
      </c>
      <c r="JD22">
        <v>-0.05773197212917025</v>
      </c>
      <c r="JE22">
        <v>-0.004387372397949352</v>
      </c>
      <c r="JF22">
        <v>0.001148265067849212</v>
      </c>
      <c r="JG22">
        <v>-2.372704636287677E-05</v>
      </c>
      <c r="JH22">
        <v>4</v>
      </c>
      <c r="JI22">
        <v>2346</v>
      </c>
      <c r="JJ22">
        <v>1</v>
      </c>
      <c r="JK22">
        <v>24</v>
      </c>
      <c r="JL22">
        <v>21605.3</v>
      </c>
      <c r="JM22">
        <v>29358453.9</v>
      </c>
      <c r="JN22">
        <v>0.881348</v>
      </c>
      <c r="JO22">
        <v>2.26196</v>
      </c>
      <c r="JP22">
        <v>1.39648</v>
      </c>
      <c r="JQ22">
        <v>2.35352</v>
      </c>
      <c r="JR22">
        <v>1.49536</v>
      </c>
      <c r="JS22">
        <v>2.62207</v>
      </c>
      <c r="JT22">
        <v>35.9879</v>
      </c>
      <c r="JU22">
        <v>24.035</v>
      </c>
      <c r="JV22">
        <v>18</v>
      </c>
      <c r="JW22">
        <v>486.334</v>
      </c>
      <c r="JX22">
        <v>435.409</v>
      </c>
      <c r="JY22">
        <v>12.4808</v>
      </c>
      <c r="JZ22">
        <v>25.6581</v>
      </c>
      <c r="KA22">
        <v>29.9999</v>
      </c>
      <c r="KB22">
        <v>25.5216</v>
      </c>
      <c r="KC22">
        <v>25.4578</v>
      </c>
      <c r="KD22">
        <v>17.66</v>
      </c>
      <c r="KE22">
        <v>25.6522</v>
      </c>
      <c r="KF22">
        <v>0</v>
      </c>
      <c r="KG22">
        <v>12.5004</v>
      </c>
      <c r="KH22">
        <v>333.022</v>
      </c>
      <c r="KI22">
        <v>9.63186</v>
      </c>
      <c r="KJ22">
        <v>101.707</v>
      </c>
      <c r="KK22">
        <v>100.996</v>
      </c>
    </row>
    <row r="23" spans="1:297">
      <c r="A23">
        <v>7</v>
      </c>
      <c r="B23">
        <v>1761507240.5</v>
      </c>
      <c r="C23">
        <v>30</v>
      </c>
      <c r="D23" t="s">
        <v>456</v>
      </c>
      <c r="E23" t="s">
        <v>457</v>
      </c>
      <c r="F23">
        <v>5</v>
      </c>
      <c r="G23" t="s">
        <v>435</v>
      </c>
      <c r="H23" t="s">
        <v>436</v>
      </c>
      <c r="I23">
        <v>1761507237.7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352.3470831020642</v>
      </c>
      <c r="AK23">
        <v>356.4712484848486</v>
      </c>
      <c r="AL23">
        <v>-3.137903285011453</v>
      </c>
      <c r="AM23">
        <v>65.78380320939183</v>
      </c>
      <c r="AN23">
        <f>(AP23 - AO23 + DY23*1E3/(8.314*(EA23+273.15)) * AR23/DX23 * AQ23) * DX23/(100*DL23) * 1000/(1000 - AP23)</f>
        <v>0</v>
      </c>
      <c r="AO23">
        <v>9.581626801806644</v>
      </c>
      <c r="AP23">
        <v>11.68067939393939</v>
      </c>
      <c r="AQ23">
        <v>6.628080436551842E-06</v>
      </c>
      <c r="AR23">
        <v>108.0880716642206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 t="s">
        <v>437</v>
      </c>
      <c r="AZ23">
        <v>0</v>
      </c>
      <c r="BA23">
        <v>0</v>
      </c>
      <c r="BB23">
        <f>1-AZ23/BA23</f>
        <v>0</v>
      </c>
      <c r="BC23">
        <v>0</v>
      </c>
      <c r="BD23" t="s">
        <v>437</v>
      </c>
      <c r="BE23" t="s">
        <v>437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2020</v>
      </c>
      <c r="CA23">
        <v>290.0000000000001</v>
      </c>
      <c r="CB23">
        <v>1590.42</v>
      </c>
      <c r="CC23">
        <v>295</v>
      </c>
      <c r="CD23">
        <v>5220.67</v>
      </c>
      <c r="CE23">
        <v>1591.29</v>
      </c>
      <c r="CF23">
        <v>-0.87</v>
      </c>
      <c r="CG23">
        <v>300.0000000000001</v>
      </c>
      <c r="CH23">
        <v>23.8</v>
      </c>
      <c r="CI23">
        <v>1650.734719841875</v>
      </c>
      <c r="CJ23">
        <v>2.032994541366527</v>
      </c>
      <c r="CK23">
        <v>-31.03478562282126</v>
      </c>
      <c r="CL23">
        <v>0.9198548094063967</v>
      </c>
      <c r="CM23">
        <v>0.9759925733019913</v>
      </c>
      <c r="CN23">
        <v>-0.00431141668520578</v>
      </c>
      <c r="CO23">
        <v>289.9999999999999</v>
      </c>
      <c r="CP23">
        <v>1590.91</v>
      </c>
      <c r="CQ23">
        <v>765</v>
      </c>
      <c r="CR23">
        <v>5219.32</v>
      </c>
      <c r="CS23">
        <v>1591.27</v>
      </c>
      <c r="CT23">
        <v>-0.36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438</v>
      </c>
      <c r="DO23">
        <v>2</v>
      </c>
      <c r="DP23" t="b">
        <v>1</v>
      </c>
      <c r="DQ23">
        <v>1761507237.7</v>
      </c>
      <c r="DR23">
        <v>359.4518</v>
      </c>
      <c r="DS23">
        <v>348.2291</v>
      </c>
      <c r="DT23">
        <v>11.67837</v>
      </c>
      <c r="DU23">
        <v>9.580114000000002</v>
      </c>
      <c r="DV23">
        <v>361.6382</v>
      </c>
      <c r="DW23">
        <v>11.66866</v>
      </c>
      <c r="DX23">
        <v>499.9682</v>
      </c>
      <c r="DY23">
        <v>90.32482</v>
      </c>
      <c r="DZ23">
        <v>0.09992071</v>
      </c>
      <c r="EA23">
        <v>18.3004</v>
      </c>
      <c r="EB23">
        <v>17.94361</v>
      </c>
      <c r="EC23">
        <v>999.9</v>
      </c>
      <c r="ED23">
        <v>0</v>
      </c>
      <c r="EE23">
        <v>0</v>
      </c>
      <c r="EF23">
        <v>10001.24</v>
      </c>
      <c r="EG23">
        <v>0</v>
      </c>
      <c r="EH23">
        <v>1016.308</v>
      </c>
      <c r="EI23">
        <v>11.22291</v>
      </c>
      <c r="EJ23">
        <v>363.6992</v>
      </c>
      <c r="EK23">
        <v>351.5973</v>
      </c>
      <c r="EL23">
        <v>2.098262</v>
      </c>
      <c r="EM23">
        <v>348.2291</v>
      </c>
      <c r="EN23">
        <v>9.580114000000002</v>
      </c>
      <c r="EO23">
        <v>1.054848</v>
      </c>
      <c r="EP23">
        <v>0.8653219999999999</v>
      </c>
      <c r="EQ23">
        <v>7.696799</v>
      </c>
      <c r="ER23">
        <v>4.826568</v>
      </c>
      <c r="ES23">
        <v>1999.963</v>
      </c>
      <c r="ET23">
        <v>0.9799953</v>
      </c>
      <c r="EU23">
        <v>0.02000478</v>
      </c>
      <c r="EV23">
        <v>0</v>
      </c>
      <c r="EW23">
        <v>1230.729</v>
      </c>
      <c r="EX23">
        <v>5.000970000000001</v>
      </c>
      <c r="EY23">
        <v>24479.2</v>
      </c>
      <c r="EZ23">
        <v>16707.27</v>
      </c>
      <c r="FA23">
        <v>36.937</v>
      </c>
      <c r="FB23">
        <v>38.125</v>
      </c>
      <c r="FC23">
        <v>37.2248</v>
      </c>
      <c r="FD23">
        <v>37.312</v>
      </c>
      <c r="FE23">
        <v>36.875</v>
      </c>
      <c r="FF23">
        <v>1955.053</v>
      </c>
      <c r="FG23">
        <v>39.90999999999999</v>
      </c>
      <c r="FH23">
        <v>0</v>
      </c>
      <c r="FI23">
        <v>2111.600000143051</v>
      </c>
      <c r="FJ23">
        <v>0</v>
      </c>
      <c r="FK23">
        <v>1230.2672</v>
      </c>
      <c r="FL23">
        <v>7.572307700374114</v>
      </c>
      <c r="FM23">
        <v>108.3615384804623</v>
      </c>
      <c r="FN23">
        <v>24470.656</v>
      </c>
      <c r="FO23">
        <v>15</v>
      </c>
      <c r="FP23">
        <v>0</v>
      </c>
      <c r="FQ23" t="s">
        <v>439</v>
      </c>
      <c r="FR23">
        <v>1760210915.6</v>
      </c>
      <c r="FS23">
        <v>0</v>
      </c>
      <c r="FT23">
        <v>0</v>
      </c>
      <c r="FU23">
        <v>-0.215</v>
      </c>
      <c r="FV23">
        <v>0</v>
      </c>
      <c r="FW23">
        <v>-0.6919999999999999</v>
      </c>
      <c r="FX23">
        <v>0</v>
      </c>
      <c r="FY23">
        <v>400</v>
      </c>
      <c r="FZ23">
        <v>0</v>
      </c>
      <c r="GA23">
        <v>0.15</v>
      </c>
      <c r="GB23">
        <v>0</v>
      </c>
      <c r="GC23">
        <v>7.476287525000001</v>
      </c>
      <c r="GD23">
        <v>37.13654205253283</v>
      </c>
      <c r="GE23">
        <v>3.742870286636607</v>
      </c>
      <c r="GF23">
        <v>0</v>
      </c>
      <c r="GG23">
        <v>1230.157058823529</v>
      </c>
      <c r="GH23">
        <v>2.958899928639121</v>
      </c>
      <c r="GI23">
        <v>0.5314493468850168</v>
      </c>
      <c r="GJ23">
        <v>0</v>
      </c>
      <c r="GK23">
        <v>2.094124</v>
      </c>
      <c r="GL23">
        <v>0.06520142589117643</v>
      </c>
      <c r="GM23">
        <v>0.007676813727061529</v>
      </c>
      <c r="GN23">
        <v>1</v>
      </c>
      <c r="GO23">
        <v>1</v>
      </c>
      <c r="GP23">
        <v>3</v>
      </c>
      <c r="GQ23" t="s">
        <v>446</v>
      </c>
      <c r="GR23">
        <v>3.13369</v>
      </c>
      <c r="GS23">
        <v>2.76025</v>
      </c>
      <c r="GT23">
        <v>0.082562</v>
      </c>
      <c r="GU23">
        <v>0.07919379999999999</v>
      </c>
      <c r="GV23">
        <v>0.0635778</v>
      </c>
      <c r="GW23">
        <v>0.0542141</v>
      </c>
      <c r="GX23">
        <v>29387.7</v>
      </c>
      <c r="GY23">
        <v>29470</v>
      </c>
      <c r="GZ23">
        <v>29758.3</v>
      </c>
      <c r="HA23">
        <v>29563.3</v>
      </c>
      <c r="HB23">
        <v>36832.5</v>
      </c>
      <c r="HC23">
        <v>37054</v>
      </c>
      <c r="HD23">
        <v>41876.9</v>
      </c>
      <c r="HE23">
        <v>42000</v>
      </c>
      <c r="HF23">
        <v>1.9584</v>
      </c>
      <c r="HG23">
        <v>1.8907</v>
      </c>
      <c r="HH23">
        <v>0.00156462</v>
      </c>
      <c r="HI23">
        <v>0</v>
      </c>
      <c r="HJ23">
        <v>17.9326</v>
      </c>
      <c r="HK23">
        <v>999.9</v>
      </c>
      <c r="HL23">
        <v>26.1</v>
      </c>
      <c r="HM23">
        <v>31.4</v>
      </c>
      <c r="HN23">
        <v>13.3357</v>
      </c>
      <c r="HO23">
        <v>62.7093</v>
      </c>
      <c r="HP23">
        <v>32.472</v>
      </c>
      <c r="HQ23">
        <v>1</v>
      </c>
      <c r="HR23">
        <v>-0.143953</v>
      </c>
      <c r="HS23">
        <v>4.73842</v>
      </c>
      <c r="HT23">
        <v>20.2802</v>
      </c>
      <c r="HU23">
        <v>5.22118</v>
      </c>
      <c r="HV23">
        <v>12.0159</v>
      </c>
      <c r="HW23">
        <v>4.99</v>
      </c>
      <c r="HX23">
        <v>3.28865</v>
      </c>
      <c r="HY23">
        <v>9999</v>
      </c>
      <c r="HZ23">
        <v>9999</v>
      </c>
      <c r="IA23">
        <v>9999</v>
      </c>
      <c r="IB23">
        <v>999.9</v>
      </c>
      <c r="IC23">
        <v>4.97287</v>
      </c>
      <c r="ID23">
        <v>1.86659</v>
      </c>
      <c r="IE23">
        <v>1.86588</v>
      </c>
      <c r="IF23">
        <v>1.86584</v>
      </c>
      <c r="IG23">
        <v>1.86768</v>
      </c>
      <c r="IH23">
        <v>1.87013</v>
      </c>
      <c r="II23">
        <v>1.86877</v>
      </c>
      <c r="IJ23">
        <v>1.87027</v>
      </c>
      <c r="IK23">
        <v>0</v>
      </c>
      <c r="IL23">
        <v>0</v>
      </c>
      <c r="IM23">
        <v>0</v>
      </c>
      <c r="IN23">
        <v>0</v>
      </c>
      <c r="IO23" t="s">
        <v>441</v>
      </c>
      <c r="IP23" t="s">
        <v>442</v>
      </c>
      <c r="IQ23" t="s">
        <v>443</v>
      </c>
      <c r="IR23" t="s">
        <v>443</v>
      </c>
      <c r="IS23" t="s">
        <v>443</v>
      </c>
      <c r="IT23" t="s">
        <v>443</v>
      </c>
      <c r="IU23">
        <v>0</v>
      </c>
      <c r="IV23">
        <v>100</v>
      </c>
      <c r="IW23">
        <v>100</v>
      </c>
      <c r="IX23">
        <v>-2.169</v>
      </c>
      <c r="IY23">
        <v>0.0098</v>
      </c>
      <c r="IZ23">
        <v>-1.414774939843471</v>
      </c>
      <c r="JA23">
        <v>-0.002262605230658699</v>
      </c>
      <c r="JB23">
        <v>4.117972070868355E-07</v>
      </c>
      <c r="JC23">
        <v>-1.535053720392113E-10</v>
      </c>
      <c r="JD23">
        <v>-0.05773197212917025</v>
      </c>
      <c r="JE23">
        <v>-0.004387372397949352</v>
      </c>
      <c r="JF23">
        <v>0.001148265067849212</v>
      </c>
      <c r="JG23">
        <v>-2.372704636287677E-05</v>
      </c>
      <c r="JH23">
        <v>4</v>
      </c>
      <c r="JI23">
        <v>2346</v>
      </c>
      <c r="JJ23">
        <v>1</v>
      </c>
      <c r="JK23">
        <v>24</v>
      </c>
      <c r="JL23">
        <v>21605.4</v>
      </c>
      <c r="JM23">
        <v>29358454</v>
      </c>
      <c r="JN23">
        <v>0.8496089999999999</v>
      </c>
      <c r="JO23">
        <v>2.26807</v>
      </c>
      <c r="JP23">
        <v>1.39648</v>
      </c>
      <c r="JQ23">
        <v>2.35474</v>
      </c>
      <c r="JR23">
        <v>1.49536</v>
      </c>
      <c r="JS23">
        <v>2.677</v>
      </c>
      <c r="JT23">
        <v>35.9879</v>
      </c>
      <c r="JU23">
        <v>24.035</v>
      </c>
      <c r="JV23">
        <v>18</v>
      </c>
      <c r="JW23">
        <v>486.334</v>
      </c>
      <c r="JX23">
        <v>435.185</v>
      </c>
      <c r="JY23">
        <v>12.5259</v>
      </c>
      <c r="JZ23">
        <v>25.6581</v>
      </c>
      <c r="KA23">
        <v>29.9995</v>
      </c>
      <c r="KB23">
        <v>25.5216</v>
      </c>
      <c r="KC23">
        <v>25.4578</v>
      </c>
      <c r="KD23">
        <v>17.0218</v>
      </c>
      <c r="KE23">
        <v>25.6522</v>
      </c>
      <c r="KF23">
        <v>0</v>
      </c>
      <c r="KG23">
        <v>12.5451</v>
      </c>
      <c r="KH23">
        <v>319.665</v>
      </c>
      <c r="KI23">
        <v>9.63186</v>
      </c>
      <c r="KJ23">
        <v>101.707</v>
      </c>
      <c r="KK23">
        <v>100.997</v>
      </c>
    </row>
    <row r="24" spans="1:297">
      <c r="A24">
        <v>8</v>
      </c>
      <c r="B24">
        <v>1761507245.5</v>
      </c>
      <c r="C24">
        <v>35</v>
      </c>
      <c r="D24" t="s">
        <v>458</v>
      </c>
      <c r="E24" t="s">
        <v>459</v>
      </c>
      <c r="F24">
        <v>5</v>
      </c>
      <c r="G24" t="s">
        <v>435</v>
      </c>
      <c r="H24" t="s">
        <v>436</v>
      </c>
      <c r="I24">
        <v>1761507243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335.5439134793049</v>
      </c>
      <c r="AK24">
        <v>340.5296000000001</v>
      </c>
      <c r="AL24">
        <v>-3.20107910784726</v>
      </c>
      <c r="AM24">
        <v>65.78380320939183</v>
      </c>
      <c r="AN24">
        <f>(AP24 - AO24 + DY24*1E3/(8.314*(EA24+273.15)) * AR24/DX24 * AQ24) * DX24/(100*DL24) * 1000/(1000 - AP24)</f>
        <v>0</v>
      </c>
      <c r="AO24">
        <v>9.58311391241225</v>
      </c>
      <c r="AP24">
        <v>11.68495333333333</v>
      </c>
      <c r="AQ24">
        <v>7.659999269506446E-06</v>
      </c>
      <c r="AR24">
        <v>108.0880716642206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 t="s">
        <v>437</v>
      </c>
      <c r="AZ24">
        <v>0</v>
      </c>
      <c r="BA24">
        <v>0</v>
      </c>
      <c r="BB24">
        <f>1-AZ24/BA24</f>
        <v>0</v>
      </c>
      <c r="BC24">
        <v>0</v>
      </c>
      <c r="BD24" t="s">
        <v>437</v>
      </c>
      <c r="BE24" t="s">
        <v>437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2020</v>
      </c>
      <c r="CA24">
        <v>290.0000000000001</v>
      </c>
      <c r="CB24">
        <v>1590.42</v>
      </c>
      <c r="CC24">
        <v>295</v>
      </c>
      <c r="CD24">
        <v>5220.67</v>
      </c>
      <c r="CE24">
        <v>1591.29</v>
      </c>
      <c r="CF24">
        <v>-0.87</v>
      </c>
      <c r="CG24">
        <v>300.0000000000001</v>
      </c>
      <c r="CH24">
        <v>23.8</v>
      </c>
      <c r="CI24">
        <v>1650.734719841875</v>
      </c>
      <c r="CJ24">
        <v>2.032994541366527</v>
      </c>
      <c r="CK24">
        <v>-31.03478562282126</v>
      </c>
      <c r="CL24">
        <v>0.9198548094063967</v>
      </c>
      <c r="CM24">
        <v>0.9759925733019913</v>
      </c>
      <c r="CN24">
        <v>-0.00431141668520578</v>
      </c>
      <c r="CO24">
        <v>289.9999999999999</v>
      </c>
      <c r="CP24">
        <v>1590.91</v>
      </c>
      <c r="CQ24">
        <v>765</v>
      </c>
      <c r="CR24">
        <v>5219.32</v>
      </c>
      <c r="CS24">
        <v>1591.27</v>
      </c>
      <c r="CT24">
        <v>-0.36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438</v>
      </c>
      <c r="DO24">
        <v>2</v>
      </c>
      <c r="DP24" t="b">
        <v>1</v>
      </c>
      <c r="DQ24">
        <v>1761507243</v>
      </c>
      <c r="DR24">
        <v>342.8941111111111</v>
      </c>
      <c r="DS24">
        <v>330.6133333333333</v>
      </c>
      <c r="DT24">
        <v>11.6833</v>
      </c>
      <c r="DU24">
        <v>9.582734444444446</v>
      </c>
      <c r="DV24">
        <v>345.0467777777778</v>
      </c>
      <c r="DW24">
        <v>11.67352222222222</v>
      </c>
      <c r="DX24">
        <v>500.0225555555556</v>
      </c>
      <c r="DY24">
        <v>90.32578888888889</v>
      </c>
      <c r="DZ24">
        <v>0.09999998888888889</v>
      </c>
      <c r="EA24">
        <v>18.28373333333333</v>
      </c>
      <c r="EB24">
        <v>17.96941111111111</v>
      </c>
      <c r="EC24">
        <v>999.9000000000001</v>
      </c>
      <c r="ED24">
        <v>0</v>
      </c>
      <c r="EE24">
        <v>0</v>
      </c>
      <c r="EF24">
        <v>9999.031111111111</v>
      </c>
      <c r="EG24">
        <v>0</v>
      </c>
      <c r="EH24">
        <v>1016.296666666667</v>
      </c>
      <c r="EI24">
        <v>12.28081111111111</v>
      </c>
      <c r="EJ24">
        <v>346.9475555555555</v>
      </c>
      <c r="EK24">
        <v>333.8118888888889</v>
      </c>
      <c r="EL24">
        <v>2.100572222222222</v>
      </c>
      <c r="EM24">
        <v>330.6133333333333</v>
      </c>
      <c r="EN24">
        <v>9.582734444444446</v>
      </c>
      <c r="EO24">
        <v>1.055304444444444</v>
      </c>
      <c r="EP24">
        <v>0.8655682222222221</v>
      </c>
      <c r="EQ24">
        <v>7.703147777777777</v>
      </c>
      <c r="ER24">
        <v>4.830643333333333</v>
      </c>
      <c r="ES24">
        <v>1999.993333333334</v>
      </c>
      <c r="ET24">
        <v>0.9799953333333333</v>
      </c>
      <c r="EU24">
        <v>0.02000476666666667</v>
      </c>
      <c r="EV24">
        <v>0</v>
      </c>
      <c r="EW24">
        <v>1231.524444444444</v>
      </c>
      <c r="EX24">
        <v>5.00097</v>
      </c>
      <c r="EY24">
        <v>24489.75555555556</v>
      </c>
      <c r="EZ24">
        <v>16707.47777777778</v>
      </c>
      <c r="FA24">
        <v>36.937</v>
      </c>
      <c r="FB24">
        <v>38.125</v>
      </c>
      <c r="FC24">
        <v>37.194</v>
      </c>
      <c r="FD24">
        <v>37.312</v>
      </c>
      <c r="FE24">
        <v>36.875</v>
      </c>
      <c r="FF24">
        <v>1955.083333333333</v>
      </c>
      <c r="FG24">
        <v>39.91</v>
      </c>
      <c r="FH24">
        <v>0</v>
      </c>
      <c r="FI24">
        <v>2116.400000095367</v>
      </c>
      <c r="FJ24">
        <v>0</v>
      </c>
      <c r="FK24">
        <v>1230.8288</v>
      </c>
      <c r="FL24">
        <v>8.783846144414994</v>
      </c>
      <c r="FM24">
        <v>137.176922781622</v>
      </c>
      <c r="FN24">
        <v>24479.444</v>
      </c>
      <c r="FO24">
        <v>15</v>
      </c>
      <c r="FP24">
        <v>0</v>
      </c>
      <c r="FQ24" t="s">
        <v>439</v>
      </c>
      <c r="FR24">
        <v>1760210915.6</v>
      </c>
      <c r="FS24">
        <v>0</v>
      </c>
      <c r="FT24">
        <v>0</v>
      </c>
      <c r="FU24">
        <v>-0.215</v>
      </c>
      <c r="FV24">
        <v>0</v>
      </c>
      <c r="FW24">
        <v>-0.6919999999999999</v>
      </c>
      <c r="FX24">
        <v>0</v>
      </c>
      <c r="FY24">
        <v>400</v>
      </c>
      <c r="FZ24">
        <v>0</v>
      </c>
      <c r="GA24">
        <v>0.15</v>
      </c>
      <c r="GB24">
        <v>0</v>
      </c>
      <c r="GC24">
        <v>9.65554775</v>
      </c>
      <c r="GD24">
        <v>23.18085151969981</v>
      </c>
      <c r="GE24">
        <v>2.321907993929225</v>
      </c>
      <c r="GF24">
        <v>0</v>
      </c>
      <c r="GG24">
        <v>1230.406764705882</v>
      </c>
      <c r="GH24">
        <v>5.953093971455539</v>
      </c>
      <c r="GI24">
        <v>0.7053106140444511</v>
      </c>
      <c r="GJ24">
        <v>0</v>
      </c>
      <c r="GK24">
        <v>2.09776775</v>
      </c>
      <c r="GL24">
        <v>0.02468679174484112</v>
      </c>
      <c r="GM24">
        <v>0.00406727948849105</v>
      </c>
      <c r="GN24">
        <v>1</v>
      </c>
      <c r="GO24">
        <v>1</v>
      </c>
      <c r="GP24">
        <v>3</v>
      </c>
      <c r="GQ24" t="s">
        <v>446</v>
      </c>
      <c r="GR24">
        <v>3.1336</v>
      </c>
      <c r="GS24">
        <v>2.76037</v>
      </c>
      <c r="GT24">
        <v>0.0796106</v>
      </c>
      <c r="GU24">
        <v>0.07607460000000001</v>
      </c>
      <c r="GV24">
        <v>0.06359570000000001</v>
      </c>
      <c r="GW24">
        <v>0.054206</v>
      </c>
      <c r="GX24">
        <v>29482.7</v>
      </c>
      <c r="GY24">
        <v>29569.6</v>
      </c>
      <c r="GZ24">
        <v>29758.8</v>
      </c>
      <c r="HA24">
        <v>29563.1</v>
      </c>
      <c r="HB24">
        <v>36832.3</v>
      </c>
      <c r="HC24">
        <v>37054.1</v>
      </c>
      <c r="HD24">
        <v>41877.5</v>
      </c>
      <c r="HE24">
        <v>41999.8</v>
      </c>
      <c r="HF24">
        <v>1.95842</v>
      </c>
      <c r="HG24">
        <v>1.89043</v>
      </c>
      <c r="HH24">
        <v>0.00242516</v>
      </c>
      <c r="HI24">
        <v>0</v>
      </c>
      <c r="HJ24">
        <v>17.935</v>
      </c>
      <c r="HK24">
        <v>999.9</v>
      </c>
      <c r="HL24">
        <v>26.1</v>
      </c>
      <c r="HM24">
        <v>31.4</v>
      </c>
      <c r="HN24">
        <v>13.336</v>
      </c>
      <c r="HO24">
        <v>62.4493</v>
      </c>
      <c r="HP24">
        <v>32.7043</v>
      </c>
      <c r="HQ24">
        <v>1</v>
      </c>
      <c r="HR24">
        <v>-0.14409</v>
      </c>
      <c r="HS24">
        <v>4.71462</v>
      </c>
      <c r="HT24">
        <v>20.2807</v>
      </c>
      <c r="HU24">
        <v>5.22073</v>
      </c>
      <c r="HV24">
        <v>12.0159</v>
      </c>
      <c r="HW24">
        <v>4.98995</v>
      </c>
      <c r="HX24">
        <v>3.28855</v>
      </c>
      <c r="HY24">
        <v>9999</v>
      </c>
      <c r="HZ24">
        <v>9999</v>
      </c>
      <c r="IA24">
        <v>9999</v>
      </c>
      <c r="IB24">
        <v>999.9</v>
      </c>
      <c r="IC24">
        <v>4.97284</v>
      </c>
      <c r="ID24">
        <v>1.8666</v>
      </c>
      <c r="IE24">
        <v>1.86588</v>
      </c>
      <c r="IF24">
        <v>1.86584</v>
      </c>
      <c r="IG24">
        <v>1.86769</v>
      </c>
      <c r="IH24">
        <v>1.87013</v>
      </c>
      <c r="II24">
        <v>1.86874</v>
      </c>
      <c r="IJ24">
        <v>1.87027</v>
      </c>
      <c r="IK24">
        <v>0</v>
      </c>
      <c r="IL24">
        <v>0</v>
      </c>
      <c r="IM24">
        <v>0</v>
      </c>
      <c r="IN24">
        <v>0</v>
      </c>
      <c r="IO24" t="s">
        <v>441</v>
      </c>
      <c r="IP24" t="s">
        <v>442</v>
      </c>
      <c r="IQ24" t="s">
        <v>443</v>
      </c>
      <c r="IR24" t="s">
        <v>443</v>
      </c>
      <c r="IS24" t="s">
        <v>443</v>
      </c>
      <c r="IT24" t="s">
        <v>443</v>
      </c>
      <c r="IU24">
        <v>0</v>
      </c>
      <c r="IV24">
        <v>100</v>
      </c>
      <c r="IW24">
        <v>100</v>
      </c>
      <c r="IX24">
        <v>-2.136</v>
      </c>
      <c r="IY24">
        <v>0.0098</v>
      </c>
      <c r="IZ24">
        <v>-1.414774939843471</v>
      </c>
      <c r="JA24">
        <v>-0.002262605230658699</v>
      </c>
      <c r="JB24">
        <v>4.117972070868355E-07</v>
      </c>
      <c r="JC24">
        <v>-1.535053720392113E-10</v>
      </c>
      <c r="JD24">
        <v>-0.05773197212917025</v>
      </c>
      <c r="JE24">
        <v>-0.004387372397949352</v>
      </c>
      <c r="JF24">
        <v>0.001148265067849212</v>
      </c>
      <c r="JG24">
        <v>-2.372704636287677E-05</v>
      </c>
      <c r="JH24">
        <v>4</v>
      </c>
      <c r="JI24">
        <v>2346</v>
      </c>
      <c r="JJ24">
        <v>1</v>
      </c>
      <c r="JK24">
        <v>24</v>
      </c>
      <c r="JL24">
        <v>21605.5</v>
      </c>
      <c r="JM24">
        <v>29358454.1</v>
      </c>
      <c r="JN24">
        <v>0.814209</v>
      </c>
      <c r="JO24">
        <v>2.28638</v>
      </c>
      <c r="JP24">
        <v>1.39648</v>
      </c>
      <c r="JQ24">
        <v>2.35596</v>
      </c>
      <c r="JR24">
        <v>1.49536</v>
      </c>
      <c r="JS24">
        <v>2.54883</v>
      </c>
      <c r="JT24">
        <v>35.9645</v>
      </c>
      <c r="JU24">
        <v>24.0262</v>
      </c>
      <c r="JV24">
        <v>18</v>
      </c>
      <c r="JW24">
        <v>486.349</v>
      </c>
      <c r="JX24">
        <v>435.022</v>
      </c>
      <c r="JY24">
        <v>12.5706</v>
      </c>
      <c r="JZ24">
        <v>25.6581</v>
      </c>
      <c r="KA24">
        <v>29.9998</v>
      </c>
      <c r="KB24">
        <v>25.5216</v>
      </c>
      <c r="KC24">
        <v>25.4578</v>
      </c>
      <c r="KD24">
        <v>16.3016</v>
      </c>
      <c r="KE24">
        <v>25.6522</v>
      </c>
      <c r="KF24">
        <v>0</v>
      </c>
      <c r="KG24">
        <v>12.5808</v>
      </c>
      <c r="KH24">
        <v>299.629</v>
      </c>
      <c r="KI24">
        <v>9.63186</v>
      </c>
      <c r="KJ24">
        <v>101.708</v>
      </c>
      <c r="KK24">
        <v>100.996</v>
      </c>
    </row>
    <row r="25" spans="1:297">
      <c r="A25">
        <v>9</v>
      </c>
      <c r="B25">
        <v>1761507250.5</v>
      </c>
      <c r="C25">
        <v>40</v>
      </c>
      <c r="D25" t="s">
        <v>460</v>
      </c>
      <c r="E25" t="s">
        <v>461</v>
      </c>
      <c r="F25">
        <v>5</v>
      </c>
      <c r="G25" t="s">
        <v>435</v>
      </c>
      <c r="H25" t="s">
        <v>436</v>
      </c>
      <c r="I25">
        <v>1761507247.7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318.7602381895763</v>
      </c>
      <c r="AK25">
        <v>324.3091999999999</v>
      </c>
      <c r="AL25">
        <v>-3.24832482347891</v>
      </c>
      <c r="AM25">
        <v>65.78380320939183</v>
      </c>
      <c r="AN25">
        <f>(AP25 - AO25 + DY25*1E3/(8.314*(EA25+273.15)) * AR25/DX25 * AQ25) * DX25/(100*DL25) * 1000/(1000 - AP25)</f>
        <v>0</v>
      </c>
      <c r="AO25">
        <v>9.580002564900294</v>
      </c>
      <c r="AP25">
        <v>11.68479393939394</v>
      </c>
      <c r="AQ25">
        <v>2.012467518466758E-06</v>
      </c>
      <c r="AR25">
        <v>108.0880716642206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 t="s">
        <v>437</v>
      </c>
      <c r="AZ25">
        <v>0</v>
      </c>
      <c r="BA25">
        <v>0</v>
      </c>
      <c r="BB25">
        <f>1-AZ25/BA25</f>
        <v>0</v>
      </c>
      <c r="BC25">
        <v>0</v>
      </c>
      <c r="BD25" t="s">
        <v>437</v>
      </c>
      <c r="BE25" t="s">
        <v>437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2020</v>
      </c>
      <c r="CA25">
        <v>290.0000000000001</v>
      </c>
      <c r="CB25">
        <v>1590.42</v>
      </c>
      <c r="CC25">
        <v>295</v>
      </c>
      <c r="CD25">
        <v>5220.67</v>
      </c>
      <c r="CE25">
        <v>1591.29</v>
      </c>
      <c r="CF25">
        <v>-0.87</v>
      </c>
      <c r="CG25">
        <v>300.0000000000001</v>
      </c>
      <c r="CH25">
        <v>23.8</v>
      </c>
      <c r="CI25">
        <v>1650.734719841875</v>
      </c>
      <c r="CJ25">
        <v>2.032994541366527</v>
      </c>
      <c r="CK25">
        <v>-31.03478562282126</v>
      </c>
      <c r="CL25">
        <v>0.9198548094063967</v>
      </c>
      <c r="CM25">
        <v>0.9759925733019913</v>
      </c>
      <c r="CN25">
        <v>-0.00431141668520578</v>
      </c>
      <c r="CO25">
        <v>289.9999999999999</v>
      </c>
      <c r="CP25">
        <v>1590.91</v>
      </c>
      <c r="CQ25">
        <v>765</v>
      </c>
      <c r="CR25">
        <v>5219.32</v>
      </c>
      <c r="CS25">
        <v>1591.27</v>
      </c>
      <c r="CT25">
        <v>-0.36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438</v>
      </c>
      <c r="DO25">
        <v>2</v>
      </c>
      <c r="DP25" t="b">
        <v>1</v>
      </c>
      <c r="DQ25">
        <v>1761507247.7</v>
      </c>
      <c r="DR25">
        <v>327.9162000000001</v>
      </c>
      <c r="DS25">
        <v>314.9936</v>
      </c>
      <c r="DT25">
        <v>11.68572</v>
      </c>
      <c r="DU25">
        <v>9.579875000000001</v>
      </c>
      <c r="DV25">
        <v>330.0383</v>
      </c>
      <c r="DW25">
        <v>11.6759</v>
      </c>
      <c r="DX25">
        <v>499.9741</v>
      </c>
      <c r="DY25">
        <v>90.32634</v>
      </c>
      <c r="DZ25">
        <v>0.09990222</v>
      </c>
      <c r="EA25">
        <v>18.28034</v>
      </c>
      <c r="EB25">
        <v>17.98634</v>
      </c>
      <c r="EC25">
        <v>999.9</v>
      </c>
      <c r="ED25">
        <v>0</v>
      </c>
      <c r="EE25">
        <v>0</v>
      </c>
      <c r="EF25">
        <v>10022.87</v>
      </c>
      <c r="EG25">
        <v>0</v>
      </c>
      <c r="EH25">
        <v>1016.323</v>
      </c>
      <c r="EI25">
        <v>12.92247</v>
      </c>
      <c r="EJ25">
        <v>331.7933</v>
      </c>
      <c r="EK25">
        <v>318.0406</v>
      </c>
      <c r="EL25">
        <v>2.105843</v>
      </c>
      <c r="EM25">
        <v>314.9936</v>
      </c>
      <c r="EN25">
        <v>9.579875000000001</v>
      </c>
      <c r="EO25">
        <v>1.055528</v>
      </c>
      <c r="EP25">
        <v>0.8653150999999999</v>
      </c>
      <c r="EQ25">
        <v>7.706258999999998</v>
      </c>
      <c r="ER25">
        <v>4.826454</v>
      </c>
      <c r="ES25">
        <v>1999.988</v>
      </c>
      <c r="ET25">
        <v>0.9799950000000001</v>
      </c>
      <c r="EU25">
        <v>0.0200051</v>
      </c>
      <c r="EV25">
        <v>0</v>
      </c>
      <c r="EW25">
        <v>1231.604</v>
      </c>
      <c r="EX25">
        <v>5.000970000000001</v>
      </c>
      <c r="EY25">
        <v>24492.96</v>
      </c>
      <c r="EZ25">
        <v>16707.47</v>
      </c>
      <c r="FA25">
        <v>36.8998</v>
      </c>
      <c r="FB25">
        <v>38.0683</v>
      </c>
      <c r="FC25">
        <v>37.187</v>
      </c>
      <c r="FD25">
        <v>37.2562</v>
      </c>
      <c r="FE25">
        <v>36.8183</v>
      </c>
      <c r="FF25">
        <v>1955.078</v>
      </c>
      <c r="FG25">
        <v>39.90999999999999</v>
      </c>
      <c r="FH25">
        <v>0</v>
      </c>
      <c r="FI25">
        <v>2121.200000047684</v>
      </c>
      <c r="FJ25">
        <v>0</v>
      </c>
      <c r="FK25">
        <v>1231.314</v>
      </c>
      <c r="FL25">
        <v>4.538461541024122</v>
      </c>
      <c r="FM25">
        <v>73.40000006171172</v>
      </c>
      <c r="FN25">
        <v>24487.824</v>
      </c>
      <c r="FO25">
        <v>15</v>
      </c>
      <c r="FP25">
        <v>0</v>
      </c>
      <c r="FQ25" t="s">
        <v>439</v>
      </c>
      <c r="FR25">
        <v>1760210915.6</v>
      </c>
      <c r="FS25">
        <v>0</v>
      </c>
      <c r="FT25">
        <v>0</v>
      </c>
      <c r="FU25">
        <v>-0.215</v>
      </c>
      <c r="FV25">
        <v>0</v>
      </c>
      <c r="FW25">
        <v>-0.6919999999999999</v>
      </c>
      <c r="FX25">
        <v>0</v>
      </c>
      <c r="FY25">
        <v>400</v>
      </c>
      <c r="FZ25">
        <v>0</v>
      </c>
      <c r="GA25">
        <v>0.15</v>
      </c>
      <c r="GB25">
        <v>0</v>
      </c>
      <c r="GC25">
        <v>11.53848825</v>
      </c>
      <c r="GD25">
        <v>12.65391410881799</v>
      </c>
      <c r="GE25">
        <v>1.242548793516551</v>
      </c>
      <c r="GF25">
        <v>0</v>
      </c>
      <c r="GG25">
        <v>1230.922941176471</v>
      </c>
      <c r="GH25">
        <v>6.709854853061306</v>
      </c>
      <c r="GI25">
        <v>0.7387211899897068</v>
      </c>
      <c r="GJ25">
        <v>0</v>
      </c>
      <c r="GK25">
        <v>2.10154325</v>
      </c>
      <c r="GL25">
        <v>0.01823493433395702</v>
      </c>
      <c r="GM25">
        <v>0.003439592553995318</v>
      </c>
      <c r="GN25">
        <v>1</v>
      </c>
      <c r="GO25">
        <v>1</v>
      </c>
      <c r="GP25">
        <v>3</v>
      </c>
      <c r="GQ25" t="s">
        <v>446</v>
      </c>
      <c r="GR25">
        <v>3.13378</v>
      </c>
      <c r="GS25">
        <v>2.76038</v>
      </c>
      <c r="GT25">
        <v>0.07654950000000001</v>
      </c>
      <c r="GU25">
        <v>0.0728859</v>
      </c>
      <c r="GV25">
        <v>0.06359239999999999</v>
      </c>
      <c r="GW25">
        <v>0.0541921</v>
      </c>
      <c r="GX25">
        <v>29580.4</v>
      </c>
      <c r="GY25">
        <v>29671.8</v>
      </c>
      <c r="GZ25">
        <v>29758.4</v>
      </c>
      <c r="HA25">
        <v>29563.2</v>
      </c>
      <c r="HB25">
        <v>36832.3</v>
      </c>
      <c r="HC25">
        <v>37054.6</v>
      </c>
      <c r="HD25">
        <v>41877.4</v>
      </c>
      <c r="HE25">
        <v>41999.9</v>
      </c>
      <c r="HF25">
        <v>1.95863</v>
      </c>
      <c r="HG25">
        <v>1.89035</v>
      </c>
      <c r="HH25">
        <v>0.00327826</v>
      </c>
      <c r="HI25">
        <v>0</v>
      </c>
      <c r="HJ25">
        <v>17.9366</v>
      </c>
      <c r="HK25">
        <v>999.9</v>
      </c>
      <c r="HL25">
        <v>26.1</v>
      </c>
      <c r="HM25">
        <v>31.4</v>
      </c>
      <c r="HN25">
        <v>13.3361</v>
      </c>
      <c r="HO25">
        <v>62.5193</v>
      </c>
      <c r="HP25">
        <v>32.5681</v>
      </c>
      <c r="HQ25">
        <v>1</v>
      </c>
      <c r="HR25">
        <v>-0.144484</v>
      </c>
      <c r="HS25">
        <v>4.76132</v>
      </c>
      <c r="HT25">
        <v>20.2795</v>
      </c>
      <c r="HU25">
        <v>5.22193</v>
      </c>
      <c r="HV25">
        <v>12.0159</v>
      </c>
      <c r="HW25">
        <v>4.9901</v>
      </c>
      <c r="HX25">
        <v>3.28865</v>
      </c>
      <c r="HY25">
        <v>9999</v>
      </c>
      <c r="HZ25">
        <v>9999</v>
      </c>
      <c r="IA25">
        <v>9999</v>
      </c>
      <c r="IB25">
        <v>999.9</v>
      </c>
      <c r="IC25">
        <v>4.97286</v>
      </c>
      <c r="ID25">
        <v>1.86661</v>
      </c>
      <c r="IE25">
        <v>1.86587</v>
      </c>
      <c r="IF25">
        <v>1.86584</v>
      </c>
      <c r="IG25">
        <v>1.86769</v>
      </c>
      <c r="IH25">
        <v>1.87015</v>
      </c>
      <c r="II25">
        <v>1.86877</v>
      </c>
      <c r="IJ25">
        <v>1.87027</v>
      </c>
      <c r="IK25">
        <v>0</v>
      </c>
      <c r="IL25">
        <v>0</v>
      </c>
      <c r="IM25">
        <v>0</v>
      </c>
      <c r="IN25">
        <v>0</v>
      </c>
      <c r="IO25" t="s">
        <v>441</v>
      </c>
      <c r="IP25" t="s">
        <v>442</v>
      </c>
      <c r="IQ25" t="s">
        <v>443</v>
      </c>
      <c r="IR25" t="s">
        <v>443</v>
      </c>
      <c r="IS25" t="s">
        <v>443</v>
      </c>
      <c r="IT25" t="s">
        <v>443</v>
      </c>
      <c r="IU25">
        <v>0</v>
      </c>
      <c r="IV25">
        <v>100</v>
      </c>
      <c r="IW25">
        <v>100</v>
      </c>
      <c r="IX25">
        <v>-2.104</v>
      </c>
      <c r="IY25">
        <v>0.0098</v>
      </c>
      <c r="IZ25">
        <v>-1.414774939843471</v>
      </c>
      <c r="JA25">
        <v>-0.002262605230658699</v>
      </c>
      <c r="JB25">
        <v>4.117972070868355E-07</v>
      </c>
      <c r="JC25">
        <v>-1.535053720392113E-10</v>
      </c>
      <c r="JD25">
        <v>-0.05773197212917025</v>
      </c>
      <c r="JE25">
        <v>-0.004387372397949352</v>
      </c>
      <c r="JF25">
        <v>0.001148265067849212</v>
      </c>
      <c r="JG25">
        <v>-2.372704636287677E-05</v>
      </c>
      <c r="JH25">
        <v>4</v>
      </c>
      <c r="JI25">
        <v>2346</v>
      </c>
      <c r="JJ25">
        <v>1</v>
      </c>
      <c r="JK25">
        <v>24</v>
      </c>
      <c r="JL25">
        <v>21605.6</v>
      </c>
      <c r="JM25">
        <v>29358454.2</v>
      </c>
      <c r="JN25">
        <v>0.78125</v>
      </c>
      <c r="JO25">
        <v>2.27905</v>
      </c>
      <c r="JP25">
        <v>1.39648</v>
      </c>
      <c r="JQ25">
        <v>2.35718</v>
      </c>
      <c r="JR25">
        <v>1.49536</v>
      </c>
      <c r="JS25">
        <v>2.57935</v>
      </c>
      <c r="JT25">
        <v>35.9645</v>
      </c>
      <c r="JU25">
        <v>24.035</v>
      </c>
      <c r="JV25">
        <v>18</v>
      </c>
      <c r="JW25">
        <v>486.473</v>
      </c>
      <c r="JX25">
        <v>434.977</v>
      </c>
      <c r="JY25">
        <v>12.6029</v>
      </c>
      <c r="JZ25">
        <v>25.6581</v>
      </c>
      <c r="KA25">
        <v>29.9999</v>
      </c>
      <c r="KB25">
        <v>25.5216</v>
      </c>
      <c r="KC25">
        <v>25.4578</v>
      </c>
      <c r="KD25">
        <v>15.6568</v>
      </c>
      <c r="KE25">
        <v>25.6522</v>
      </c>
      <c r="KF25">
        <v>0</v>
      </c>
      <c r="KG25">
        <v>12.6006</v>
      </c>
      <c r="KH25">
        <v>286.273</v>
      </c>
      <c r="KI25">
        <v>9.63186</v>
      </c>
      <c r="KJ25">
        <v>101.708</v>
      </c>
      <c r="KK25">
        <v>100.997</v>
      </c>
    </row>
    <row r="26" spans="1:297">
      <c r="A26">
        <v>10</v>
      </c>
      <c r="B26">
        <v>1761507255.5</v>
      </c>
      <c r="C26">
        <v>45</v>
      </c>
      <c r="D26" t="s">
        <v>462</v>
      </c>
      <c r="E26" t="s">
        <v>463</v>
      </c>
      <c r="F26">
        <v>5</v>
      </c>
      <c r="G26" t="s">
        <v>435</v>
      </c>
      <c r="H26" t="s">
        <v>436</v>
      </c>
      <c r="I26">
        <v>1761507253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302.1202482127059</v>
      </c>
      <c r="AK26">
        <v>308.0447696969696</v>
      </c>
      <c r="AL26">
        <v>-3.246839334032285</v>
      </c>
      <c r="AM26">
        <v>65.78380320939183</v>
      </c>
      <c r="AN26">
        <f>(AP26 - AO26 + DY26*1E3/(8.314*(EA26+273.15)) * AR26/DX26 * AQ26) * DX26/(100*DL26) * 1000/(1000 - AP26)</f>
        <v>0</v>
      </c>
      <c r="AO26">
        <v>9.575994859384901</v>
      </c>
      <c r="AP26">
        <v>11.67799939393939</v>
      </c>
      <c r="AQ26">
        <v>-7.150770222325559E-06</v>
      </c>
      <c r="AR26">
        <v>108.0880716642206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 t="s">
        <v>437</v>
      </c>
      <c r="AZ26">
        <v>0</v>
      </c>
      <c r="BA26">
        <v>0</v>
      </c>
      <c r="BB26">
        <f>1-AZ26/BA26</f>
        <v>0</v>
      </c>
      <c r="BC26">
        <v>0</v>
      </c>
      <c r="BD26" t="s">
        <v>437</v>
      </c>
      <c r="BE26" t="s">
        <v>437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2020</v>
      </c>
      <c r="CA26">
        <v>290.0000000000001</v>
      </c>
      <c r="CB26">
        <v>1590.42</v>
      </c>
      <c r="CC26">
        <v>295</v>
      </c>
      <c r="CD26">
        <v>5220.67</v>
      </c>
      <c r="CE26">
        <v>1591.29</v>
      </c>
      <c r="CF26">
        <v>-0.87</v>
      </c>
      <c r="CG26">
        <v>300.0000000000001</v>
      </c>
      <c r="CH26">
        <v>23.8</v>
      </c>
      <c r="CI26">
        <v>1650.734719841875</v>
      </c>
      <c r="CJ26">
        <v>2.032994541366527</v>
      </c>
      <c r="CK26">
        <v>-31.03478562282126</v>
      </c>
      <c r="CL26">
        <v>0.9198548094063967</v>
      </c>
      <c r="CM26">
        <v>0.9759925733019913</v>
      </c>
      <c r="CN26">
        <v>-0.00431141668520578</v>
      </c>
      <c r="CO26">
        <v>289.9999999999999</v>
      </c>
      <c r="CP26">
        <v>1590.91</v>
      </c>
      <c r="CQ26">
        <v>765</v>
      </c>
      <c r="CR26">
        <v>5219.32</v>
      </c>
      <c r="CS26">
        <v>1591.27</v>
      </c>
      <c r="CT26">
        <v>-0.36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438</v>
      </c>
      <c r="DO26">
        <v>2</v>
      </c>
      <c r="DP26" t="b">
        <v>1</v>
      </c>
      <c r="DQ26">
        <v>1761507253</v>
      </c>
      <c r="DR26">
        <v>310.8716666666667</v>
      </c>
      <c r="DS26">
        <v>297.4865555555555</v>
      </c>
      <c r="DT26">
        <v>11.68072222222222</v>
      </c>
      <c r="DU26">
        <v>9.575781111111111</v>
      </c>
      <c r="DV26">
        <v>312.9587777777778</v>
      </c>
      <c r="DW26">
        <v>11.671</v>
      </c>
      <c r="DX26">
        <v>500.0418888888889</v>
      </c>
      <c r="DY26">
        <v>90.32610000000001</v>
      </c>
      <c r="DZ26">
        <v>0.1001629777777778</v>
      </c>
      <c r="EA26">
        <v>18.28203333333333</v>
      </c>
      <c r="EB26">
        <v>18.00591111111111</v>
      </c>
      <c r="EC26">
        <v>999.9000000000001</v>
      </c>
      <c r="ED26">
        <v>0</v>
      </c>
      <c r="EE26">
        <v>0</v>
      </c>
      <c r="EF26">
        <v>9961.875555555556</v>
      </c>
      <c r="EG26">
        <v>0</v>
      </c>
      <c r="EH26">
        <v>1016.335555555556</v>
      </c>
      <c r="EI26">
        <v>13.38512222222222</v>
      </c>
      <c r="EJ26">
        <v>314.5454444444444</v>
      </c>
      <c r="EK26">
        <v>300.3625555555556</v>
      </c>
      <c r="EL26">
        <v>2.104958888888889</v>
      </c>
      <c r="EM26">
        <v>297.4865555555555</v>
      </c>
      <c r="EN26">
        <v>9.575781111111111</v>
      </c>
      <c r="EO26">
        <v>1.055076666666667</v>
      </c>
      <c r="EP26">
        <v>0.8649431111111112</v>
      </c>
      <c r="EQ26">
        <v>7.699972222222221</v>
      </c>
      <c r="ER26">
        <v>4.820292222222221</v>
      </c>
      <c r="ES26">
        <v>2000.022222222222</v>
      </c>
      <c r="ET26">
        <v>0.9799950000000001</v>
      </c>
      <c r="EU26">
        <v>0.0200051</v>
      </c>
      <c r="EV26">
        <v>0</v>
      </c>
      <c r="EW26">
        <v>1231.595555555556</v>
      </c>
      <c r="EX26">
        <v>5.00097</v>
      </c>
      <c r="EY26">
        <v>24491.67777777778</v>
      </c>
      <c r="EZ26">
        <v>16707.75555555556</v>
      </c>
      <c r="FA26">
        <v>36.875</v>
      </c>
      <c r="FB26">
        <v>38.062</v>
      </c>
      <c r="FC26">
        <v>37.15944444444445</v>
      </c>
      <c r="FD26">
        <v>37.25</v>
      </c>
      <c r="FE26">
        <v>36.812</v>
      </c>
      <c r="FF26">
        <v>1955.112222222222</v>
      </c>
      <c r="FG26">
        <v>39.91</v>
      </c>
      <c r="FH26">
        <v>0</v>
      </c>
      <c r="FI26">
        <v>2126.600000143051</v>
      </c>
      <c r="FJ26">
        <v>0</v>
      </c>
      <c r="FK26">
        <v>1231.556923076923</v>
      </c>
      <c r="FL26">
        <v>0.370598283403217</v>
      </c>
      <c r="FM26">
        <v>8.246153800823615</v>
      </c>
      <c r="FN26">
        <v>24491.39230769231</v>
      </c>
      <c r="FO26">
        <v>15</v>
      </c>
      <c r="FP26">
        <v>0</v>
      </c>
      <c r="FQ26" t="s">
        <v>439</v>
      </c>
      <c r="FR26">
        <v>1760210915.6</v>
      </c>
      <c r="FS26">
        <v>0</v>
      </c>
      <c r="FT26">
        <v>0</v>
      </c>
      <c r="FU26">
        <v>-0.215</v>
      </c>
      <c r="FV26">
        <v>0</v>
      </c>
      <c r="FW26">
        <v>-0.6919999999999999</v>
      </c>
      <c r="FX26">
        <v>0</v>
      </c>
      <c r="FY26">
        <v>400</v>
      </c>
      <c r="FZ26">
        <v>0</v>
      </c>
      <c r="GA26">
        <v>0.15</v>
      </c>
      <c r="GB26">
        <v>0</v>
      </c>
      <c r="GC26">
        <v>12.31656585365854</v>
      </c>
      <c r="GD26">
        <v>8.971839721254389</v>
      </c>
      <c r="GE26">
        <v>0.9013455877687121</v>
      </c>
      <c r="GF26">
        <v>0</v>
      </c>
      <c r="GG26">
        <v>1231.312058823529</v>
      </c>
      <c r="GH26">
        <v>3.496562257401376</v>
      </c>
      <c r="GI26">
        <v>0.464072632574363</v>
      </c>
      <c r="GJ26">
        <v>0</v>
      </c>
      <c r="GK26">
        <v>2.102393902439024</v>
      </c>
      <c r="GL26">
        <v>0.02612675958188178</v>
      </c>
      <c r="GM26">
        <v>0.003537395954204635</v>
      </c>
      <c r="GN26">
        <v>1</v>
      </c>
      <c r="GO26">
        <v>1</v>
      </c>
      <c r="GP26">
        <v>3</v>
      </c>
      <c r="GQ26" t="s">
        <v>446</v>
      </c>
      <c r="GR26">
        <v>3.13376</v>
      </c>
      <c r="GS26">
        <v>2.76013</v>
      </c>
      <c r="GT26">
        <v>0.07342460000000001</v>
      </c>
      <c r="GU26">
        <v>0.0696285</v>
      </c>
      <c r="GV26">
        <v>0.063564</v>
      </c>
      <c r="GW26">
        <v>0.0541773</v>
      </c>
      <c r="GX26">
        <v>29680.8</v>
      </c>
      <c r="GY26">
        <v>29776.2</v>
      </c>
      <c r="GZ26">
        <v>29758.7</v>
      </c>
      <c r="HA26">
        <v>29563.4</v>
      </c>
      <c r="HB26">
        <v>36833.5</v>
      </c>
      <c r="HC26">
        <v>37055.3</v>
      </c>
      <c r="HD26">
        <v>41877.5</v>
      </c>
      <c r="HE26">
        <v>42000</v>
      </c>
      <c r="HF26">
        <v>1.95858</v>
      </c>
      <c r="HG26">
        <v>1.8904</v>
      </c>
      <c r="HH26">
        <v>0.00489503</v>
      </c>
      <c r="HI26">
        <v>0</v>
      </c>
      <c r="HJ26">
        <v>17.9378</v>
      </c>
      <c r="HK26">
        <v>999.9</v>
      </c>
      <c r="HL26">
        <v>26.1</v>
      </c>
      <c r="HM26">
        <v>31.4</v>
      </c>
      <c r="HN26">
        <v>13.3358</v>
      </c>
      <c r="HO26">
        <v>62.7693</v>
      </c>
      <c r="HP26">
        <v>32.512</v>
      </c>
      <c r="HQ26">
        <v>1</v>
      </c>
      <c r="HR26">
        <v>-0.143867</v>
      </c>
      <c r="HS26">
        <v>4.82826</v>
      </c>
      <c r="HT26">
        <v>20.2775</v>
      </c>
      <c r="HU26">
        <v>5.22133</v>
      </c>
      <c r="HV26">
        <v>12.0159</v>
      </c>
      <c r="HW26">
        <v>4.9902</v>
      </c>
      <c r="HX26">
        <v>3.28863</v>
      </c>
      <c r="HY26">
        <v>9999</v>
      </c>
      <c r="HZ26">
        <v>9999</v>
      </c>
      <c r="IA26">
        <v>9999</v>
      </c>
      <c r="IB26">
        <v>999.9</v>
      </c>
      <c r="IC26">
        <v>4.97281</v>
      </c>
      <c r="ID26">
        <v>1.86661</v>
      </c>
      <c r="IE26">
        <v>1.8659</v>
      </c>
      <c r="IF26">
        <v>1.86584</v>
      </c>
      <c r="IG26">
        <v>1.86768</v>
      </c>
      <c r="IH26">
        <v>1.87014</v>
      </c>
      <c r="II26">
        <v>1.86876</v>
      </c>
      <c r="IJ26">
        <v>1.87027</v>
      </c>
      <c r="IK26">
        <v>0</v>
      </c>
      <c r="IL26">
        <v>0</v>
      </c>
      <c r="IM26">
        <v>0</v>
      </c>
      <c r="IN26">
        <v>0</v>
      </c>
      <c r="IO26" t="s">
        <v>441</v>
      </c>
      <c r="IP26" t="s">
        <v>442</v>
      </c>
      <c r="IQ26" t="s">
        <v>443</v>
      </c>
      <c r="IR26" t="s">
        <v>443</v>
      </c>
      <c r="IS26" t="s">
        <v>443</v>
      </c>
      <c r="IT26" t="s">
        <v>443</v>
      </c>
      <c r="IU26">
        <v>0</v>
      </c>
      <c r="IV26">
        <v>100</v>
      </c>
      <c r="IW26">
        <v>100</v>
      </c>
      <c r="IX26">
        <v>-2.071</v>
      </c>
      <c r="IY26">
        <v>0.0097</v>
      </c>
      <c r="IZ26">
        <v>-1.414774939843471</v>
      </c>
      <c r="JA26">
        <v>-0.002262605230658699</v>
      </c>
      <c r="JB26">
        <v>4.117972070868355E-07</v>
      </c>
      <c r="JC26">
        <v>-1.535053720392113E-10</v>
      </c>
      <c r="JD26">
        <v>-0.05773197212917025</v>
      </c>
      <c r="JE26">
        <v>-0.004387372397949352</v>
      </c>
      <c r="JF26">
        <v>0.001148265067849212</v>
      </c>
      <c r="JG26">
        <v>-2.372704636287677E-05</v>
      </c>
      <c r="JH26">
        <v>4</v>
      </c>
      <c r="JI26">
        <v>2346</v>
      </c>
      <c r="JJ26">
        <v>1</v>
      </c>
      <c r="JK26">
        <v>24</v>
      </c>
      <c r="JL26">
        <v>21605.7</v>
      </c>
      <c r="JM26">
        <v>29358454.3</v>
      </c>
      <c r="JN26">
        <v>0.744629</v>
      </c>
      <c r="JO26">
        <v>2.27295</v>
      </c>
      <c r="JP26">
        <v>1.39648</v>
      </c>
      <c r="JQ26">
        <v>2.35352</v>
      </c>
      <c r="JR26">
        <v>1.49536</v>
      </c>
      <c r="JS26">
        <v>2.64282</v>
      </c>
      <c r="JT26">
        <v>35.9645</v>
      </c>
      <c r="JU26">
        <v>24.035</v>
      </c>
      <c r="JV26">
        <v>18</v>
      </c>
      <c r="JW26">
        <v>486.442</v>
      </c>
      <c r="JX26">
        <v>435.017</v>
      </c>
      <c r="JY26">
        <v>12.6172</v>
      </c>
      <c r="JZ26">
        <v>25.6603</v>
      </c>
      <c r="KA26">
        <v>30.0003</v>
      </c>
      <c r="KB26">
        <v>25.5216</v>
      </c>
      <c r="KC26">
        <v>25.4592</v>
      </c>
      <c r="KD26">
        <v>14.9249</v>
      </c>
      <c r="KE26">
        <v>25.6522</v>
      </c>
      <c r="KF26">
        <v>0</v>
      </c>
      <c r="KG26">
        <v>12.608</v>
      </c>
      <c r="KH26">
        <v>266.241</v>
      </c>
      <c r="KI26">
        <v>9.63186</v>
      </c>
      <c r="KJ26">
        <v>101.708</v>
      </c>
      <c r="KK26">
        <v>100.997</v>
      </c>
    </row>
    <row r="27" spans="1:297">
      <c r="A27">
        <v>11</v>
      </c>
      <c r="B27">
        <v>1761507260.5</v>
      </c>
      <c r="C27">
        <v>50</v>
      </c>
      <c r="D27" t="s">
        <v>464</v>
      </c>
      <c r="E27" t="s">
        <v>465</v>
      </c>
      <c r="F27">
        <v>5</v>
      </c>
      <c r="G27" t="s">
        <v>435</v>
      </c>
      <c r="H27" t="s">
        <v>436</v>
      </c>
      <c r="I27">
        <v>1761507257.7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285.3296541315872</v>
      </c>
      <c r="AK27">
        <v>291.8272666666668</v>
      </c>
      <c r="AL27">
        <v>-3.245959074873177</v>
      </c>
      <c r="AM27">
        <v>65.78380320939183</v>
      </c>
      <c r="AN27">
        <f>(AP27 - AO27 + DY27*1E3/(8.314*(EA27+273.15)) * AR27/DX27 * AQ27) * DX27/(100*DL27) * 1000/(1000 - AP27)</f>
        <v>0</v>
      </c>
      <c r="AO27">
        <v>9.573534811364706</v>
      </c>
      <c r="AP27">
        <v>11.66829818181818</v>
      </c>
      <c r="AQ27">
        <v>-1.181490065543765E-05</v>
      </c>
      <c r="AR27">
        <v>108.0880716642206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 t="s">
        <v>437</v>
      </c>
      <c r="AZ27">
        <v>0</v>
      </c>
      <c r="BA27">
        <v>0</v>
      </c>
      <c r="BB27">
        <f>1-AZ27/BA27</f>
        <v>0</v>
      </c>
      <c r="BC27">
        <v>0</v>
      </c>
      <c r="BD27" t="s">
        <v>437</v>
      </c>
      <c r="BE27" t="s">
        <v>437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2020</v>
      </c>
      <c r="CA27">
        <v>290.0000000000001</v>
      </c>
      <c r="CB27">
        <v>1590.42</v>
      </c>
      <c r="CC27">
        <v>295</v>
      </c>
      <c r="CD27">
        <v>5220.67</v>
      </c>
      <c r="CE27">
        <v>1591.29</v>
      </c>
      <c r="CF27">
        <v>-0.87</v>
      </c>
      <c r="CG27">
        <v>300.0000000000001</v>
      </c>
      <c r="CH27">
        <v>23.8</v>
      </c>
      <c r="CI27">
        <v>1650.734719841875</v>
      </c>
      <c r="CJ27">
        <v>2.032994541366527</v>
      </c>
      <c r="CK27">
        <v>-31.03478562282126</v>
      </c>
      <c r="CL27">
        <v>0.9198548094063967</v>
      </c>
      <c r="CM27">
        <v>0.9759925733019913</v>
      </c>
      <c r="CN27">
        <v>-0.00431141668520578</v>
      </c>
      <c r="CO27">
        <v>289.9999999999999</v>
      </c>
      <c r="CP27">
        <v>1590.91</v>
      </c>
      <c r="CQ27">
        <v>765</v>
      </c>
      <c r="CR27">
        <v>5219.32</v>
      </c>
      <c r="CS27">
        <v>1591.27</v>
      </c>
      <c r="CT27">
        <v>-0.36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438</v>
      </c>
      <c r="DO27">
        <v>2</v>
      </c>
      <c r="DP27" t="b">
        <v>1</v>
      </c>
      <c r="DQ27">
        <v>1761507257.7</v>
      </c>
      <c r="DR27">
        <v>295.8046000000001</v>
      </c>
      <c r="DS27">
        <v>281.8764</v>
      </c>
      <c r="DT27">
        <v>11.673</v>
      </c>
      <c r="DU27">
        <v>9.573529000000001</v>
      </c>
      <c r="DV27">
        <v>297.8607</v>
      </c>
      <c r="DW27">
        <v>11.66336</v>
      </c>
      <c r="DX27">
        <v>499.991</v>
      </c>
      <c r="DY27">
        <v>90.32523999999999</v>
      </c>
      <c r="DZ27">
        <v>0.09991988</v>
      </c>
      <c r="EA27">
        <v>18.28657</v>
      </c>
      <c r="EB27">
        <v>18.01657</v>
      </c>
      <c r="EC27">
        <v>999.9</v>
      </c>
      <c r="ED27">
        <v>0</v>
      </c>
      <c r="EE27">
        <v>0</v>
      </c>
      <c r="EF27">
        <v>9993.68</v>
      </c>
      <c r="EG27">
        <v>0</v>
      </c>
      <c r="EH27">
        <v>1016.324</v>
      </c>
      <c r="EI27">
        <v>13.92795</v>
      </c>
      <c r="EJ27">
        <v>299.2983</v>
      </c>
      <c r="EK27">
        <v>284.6011</v>
      </c>
      <c r="EL27">
        <v>2.099478</v>
      </c>
      <c r="EM27">
        <v>281.8764</v>
      </c>
      <c r="EN27">
        <v>9.573529000000001</v>
      </c>
      <c r="EO27">
        <v>1.054368</v>
      </c>
      <c r="EP27">
        <v>0.8647311999999999</v>
      </c>
      <c r="EQ27">
        <v>7.690122000000001</v>
      </c>
      <c r="ER27">
        <v>4.816787</v>
      </c>
      <c r="ES27">
        <v>2000.045</v>
      </c>
      <c r="ET27">
        <v>0.9799950000000001</v>
      </c>
      <c r="EU27">
        <v>0.0200051</v>
      </c>
      <c r="EV27">
        <v>0</v>
      </c>
      <c r="EW27">
        <v>1231.264</v>
      </c>
      <c r="EX27">
        <v>5.000970000000001</v>
      </c>
      <c r="EY27">
        <v>24486.8</v>
      </c>
      <c r="EZ27">
        <v>16707.94</v>
      </c>
      <c r="FA27">
        <v>36.875</v>
      </c>
      <c r="FB27">
        <v>38.062</v>
      </c>
      <c r="FC27">
        <v>37.125</v>
      </c>
      <c r="FD27">
        <v>37.25</v>
      </c>
      <c r="FE27">
        <v>36.812</v>
      </c>
      <c r="FF27">
        <v>1955.135</v>
      </c>
      <c r="FG27">
        <v>39.90999999999999</v>
      </c>
      <c r="FH27">
        <v>0</v>
      </c>
      <c r="FI27">
        <v>2131.400000095367</v>
      </c>
      <c r="FJ27">
        <v>0</v>
      </c>
      <c r="FK27">
        <v>1231.452307692308</v>
      </c>
      <c r="FL27">
        <v>-2.155213686254162</v>
      </c>
      <c r="FM27">
        <v>-41.47008541981464</v>
      </c>
      <c r="FN27">
        <v>24490.13846153846</v>
      </c>
      <c r="FO27">
        <v>15</v>
      </c>
      <c r="FP27">
        <v>0</v>
      </c>
      <c r="FQ27" t="s">
        <v>439</v>
      </c>
      <c r="FR27">
        <v>1760210915.6</v>
      </c>
      <c r="FS27">
        <v>0</v>
      </c>
      <c r="FT27">
        <v>0</v>
      </c>
      <c r="FU27">
        <v>-0.215</v>
      </c>
      <c r="FV27">
        <v>0</v>
      </c>
      <c r="FW27">
        <v>-0.6919999999999999</v>
      </c>
      <c r="FX27">
        <v>0</v>
      </c>
      <c r="FY27">
        <v>400</v>
      </c>
      <c r="FZ27">
        <v>0</v>
      </c>
      <c r="GA27">
        <v>0.15</v>
      </c>
      <c r="GB27">
        <v>0</v>
      </c>
      <c r="GC27">
        <v>13.1137725</v>
      </c>
      <c r="GD27">
        <v>6.700037898686663</v>
      </c>
      <c r="GE27">
        <v>0.6484767474580334</v>
      </c>
      <c r="GF27">
        <v>0</v>
      </c>
      <c r="GG27">
        <v>1231.475588235294</v>
      </c>
      <c r="GH27">
        <v>-0.7390374369492559</v>
      </c>
      <c r="GI27">
        <v>0.2536926252315631</v>
      </c>
      <c r="GJ27">
        <v>1</v>
      </c>
      <c r="GK27">
        <v>2.1026685</v>
      </c>
      <c r="GL27">
        <v>-0.004160150093811328</v>
      </c>
      <c r="GM27">
        <v>0.003265868605746404</v>
      </c>
      <c r="GN27">
        <v>1</v>
      </c>
      <c r="GO27">
        <v>2</v>
      </c>
      <c r="GP27">
        <v>3</v>
      </c>
      <c r="GQ27" t="s">
        <v>440</v>
      </c>
      <c r="GR27">
        <v>3.13361</v>
      </c>
      <c r="GS27">
        <v>2.76023</v>
      </c>
      <c r="GT27">
        <v>0.07022630000000001</v>
      </c>
      <c r="GU27">
        <v>0.06630469999999999</v>
      </c>
      <c r="GV27">
        <v>0.0635197</v>
      </c>
      <c r="GW27">
        <v>0.0541688</v>
      </c>
      <c r="GX27">
        <v>29783.7</v>
      </c>
      <c r="GY27">
        <v>29882</v>
      </c>
      <c r="GZ27">
        <v>29759.2</v>
      </c>
      <c r="HA27">
        <v>29562.9</v>
      </c>
      <c r="HB27">
        <v>36835.6</v>
      </c>
      <c r="HC27">
        <v>37055.2</v>
      </c>
      <c r="HD27">
        <v>41878</v>
      </c>
      <c r="HE27">
        <v>41999.6</v>
      </c>
      <c r="HF27">
        <v>1.9583</v>
      </c>
      <c r="HG27">
        <v>1.89035</v>
      </c>
      <c r="HH27">
        <v>0.00432134</v>
      </c>
      <c r="HI27">
        <v>0</v>
      </c>
      <c r="HJ27">
        <v>17.9387</v>
      </c>
      <c r="HK27">
        <v>999.9</v>
      </c>
      <c r="HL27">
        <v>26.1</v>
      </c>
      <c r="HM27">
        <v>31.4</v>
      </c>
      <c r="HN27">
        <v>13.3362</v>
      </c>
      <c r="HO27">
        <v>62.5993</v>
      </c>
      <c r="HP27">
        <v>32.488</v>
      </c>
      <c r="HQ27">
        <v>1</v>
      </c>
      <c r="HR27">
        <v>-0.142119</v>
      </c>
      <c r="HS27">
        <v>5.29156</v>
      </c>
      <c r="HT27">
        <v>20.263</v>
      </c>
      <c r="HU27">
        <v>5.22193</v>
      </c>
      <c r="HV27">
        <v>12.0159</v>
      </c>
      <c r="HW27">
        <v>4.9907</v>
      </c>
      <c r="HX27">
        <v>3.28858</v>
      </c>
      <c r="HY27">
        <v>9999</v>
      </c>
      <c r="HZ27">
        <v>9999</v>
      </c>
      <c r="IA27">
        <v>9999</v>
      </c>
      <c r="IB27">
        <v>999.9</v>
      </c>
      <c r="IC27">
        <v>4.97286</v>
      </c>
      <c r="ID27">
        <v>1.8666</v>
      </c>
      <c r="IE27">
        <v>1.86587</v>
      </c>
      <c r="IF27">
        <v>1.86584</v>
      </c>
      <c r="IG27">
        <v>1.86769</v>
      </c>
      <c r="IH27">
        <v>1.87014</v>
      </c>
      <c r="II27">
        <v>1.86878</v>
      </c>
      <c r="IJ27">
        <v>1.87027</v>
      </c>
      <c r="IK27">
        <v>0</v>
      </c>
      <c r="IL27">
        <v>0</v>
      </c>
      <c r="IM27">
        <v>0</v>
      </c>
      <c r="IN27">
        <v>0</v>
      </c>
      <c r="IO27" t="s">
        <v>441</v>
      </c>
      <c r="IP27" t="s">
        <v>442</v>
      </c>
      <c r="IQ27" t="s">
        <v>443</v>
      </c>
      <c r="IR27" t="s">
        <v>443</v>
      </c>
      <c r="IS27" t="s">
        <v>443</v>
      </c>
      <c r="IT27" t="s">
        <v>443</v>
      </c>
      <c r="IU27">
        <v>0</v>
      </c>
      <c r="IV27">
        <v>100</v>
      </c>
      <c r="IW27">
        <v>100</v>
      </c>
      <c r="IX27">
        <v>-2.038</v>
      </c>
      <c r="IY27">
        <v>0.009599999999999999</v>
      </c>
      <c r="IZ27">
        <v>-1.414774939843471</v>
      </c>
      <c r="JA27">
        <v>-0.002262605230658699</v>
      </c>
      <c r="JB27">
        <v>4.117972070868355E-07</v>
      </c>
      <c r="JC27">
        <v>-1.535053720392113E-10</v>
      </c>
      <c r="JD27">
        <v>-0.05773197212917025</v>
      </c>
      <c r="JE27">
        <v>-0.004387372397949352</v>
      </c>
      <c r="JF27">
        <v>0.001148265067849212</v>
      </c>
      <c r="JG27">
        <v>-2.372704636287677E-05</v>
      </c>
      <c r="JH27">
        <v>4</v>
      </c>
      <c r="JI27">
        <v>2346</v>
      </c>
      <c r="JJ27">
        <v>1</v>
      </c>
      <c r="JK27">
        <v>24</v>
      </c>
      <c r="JL27">
        <v>21605.7</v>
      </c>
      <c r="JM27">
        <v>29358454.3</v>
      </c>
      <c r="JN27">
        <v>0.7128910000000001</v>
      </c>
      <c r="JO27">
        <v>2.28027</v>
      </c>
      <c r="JP27">
        <v>1.39648</v>
      </c>
      <c r="JQ27">
        <v>2.35596</v>
      </c>
      <c r="JR27">
        <v>1.49536</v>
      </c>
      <c r="JS27">
        <v>2.69653</v>
      </c>
      <c r="JT27">
        <v>35.9879</v>
      </c>
      <c r="JU27">
        <v>24.035</v>
      </c>
      <c r="JV27">
        <v>18</v>
      </c>
      <c r="JW27">
        <v>486.272</v>
      </c>
      <c r="JX27">
        <v>434.993</v>
      </c>
      <c r="JY27">
        <v>12.576</v>
      </c>
      <c r="JZ27">
        <v>25.6603</v>
      </c>
      <c r="KA27">
        <v>30.0013</v>
      </c>
      <c r="KB27">
        <v>25.5216</v>
      </c>
      <c r="KC27">
        <v>25.4599</v>
      </c>
      <c r="KD27">
        <v>14.2688</v>
      </c>
      <c r="KE27">
        <v>25.6522</v>
      </c>
      <c r="KF27">
        <v>0</v>
      </c>
      <c r="KG27">
        <v>12.5139</v>
      </c>
      <c r="KH27">
        <v>252.884</v>
      </c>
      <c r="KI27">
        <v>9.63186</v>
      </c>
      <c r="KJ27">
        <v>101.71</v>
      </c>
      <c r="KK27">
        <v>100.996</v>
      </c>
    </row>
    <row r="28" spans="1:297">
      <c r="A28">
        <v>12</v>
      </c>
      <c r="B28">
        <v>1761507265.5</v>
      </c>
      <c r="C28">
        <v>55</v>
      </c>
      <c r="D28" t="s">
        <v>466</v>
      </c>
      <c r="E28" t="s">
        <v>467</v>
      </c>
      <c r="F28">
        <v>5</v>
      </c>
      <c r="G28" t="s">
        <v>435</v>
      </c>
      <c r="H28" t="s">
        <v>436</v>
      </c>
      <c r="I28">
        <v>1761507263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268.7346511128816</v>
      </c>
      <c r="AK28">
        <v>275.5750545454545</v>
      </c>
      <c r="AL28">
        <v>-3.244944653087035</v>
      </c>
      <c r="AM28">
        <v>65.78380320939183</v>
      </c>
      <c r="AN28">
        <f>(AP28 - AO28 + DY28*1E3/(8.314*(EA28+273.15)) * AR28/DX28 * AQ28) * DX28/(100*DL28) * 1000/(1000 - AP28)</f>
        <v>0</v>
      </c>
      <c r="AO28">
        <v>9.570884938587549</v>
      </c>
      <c r="AP28">
        <v>11.65027333333333</v>
      </c>
      <c r="AQ28">
        <v>-2.958651934999437E-05</v>
      </c>
      <c r="AR28">
        <v>108.0880716642206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 t="s">
        <v>437</v>
      </c>
      <c r="AZ28">
        <v>0</v>
      </c>
      <c r="BA28">
        <v>0</v>
      </c>
      <c r="BB28">
        <f>1-AZ28/BA28</f>
        <v>0</v>
      </c>
      <c r="BC28">
        <v>0</v>
      </c>
      <c r="BD28" t="s">
        <v>437</v>
      </c>
      <c r="BE28" t="s">
        <v>437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2020</v>
      </c>
      <c r="CA28">
        <v>290.0000000000001</v>
      </c>
      <c r="CB28">
        <v>1590.42</v>
      </c>
      <c r="CC28">
        <v>295</v>
      </c>
      <c r="CD28">
        <v>5220.67</v>
      </c>
      <c r="CE28">
        <v>1591.29</v>
      </c>
      <c r="CF28">
        <v>-0.87</v>
      </c>
      <c r="CG28">
        <v>300.0000000000001</v>
      </c>
      <c r="CH28">
        <v>23.8</v>
      </c>
      <c r="CI28">
        <v>1650.734719841875</v>
      </c>
      <c r="CJ28">
        <v>2.032994541366527</v>
      </c>
      <c r="CK28">
        <v>-31.03478562282126</v>
      </c>
      <c r="CL28">
        <v>0.9198548094063967</v>
      </c>
      <c r="CM28">
        <v>0.9759925733019913</v>
      </c>
      <c r="CN28">
        <v>-0.00431141668520578</v>
      </c>
      <c r="CO28">
        <v>289.9999999999999</v>
      </c>
      <c r="CP28">
        <v>1590.91</v>
      </c>
      <c r="CQ28">
        <v>765</v>
      </c>
      <c r="CR28">
        <v>5219.32</v>
      </c>
      <c r="CS28">
        <v>1591.27</v>
      </c>
      <c r="CT28">
        <v>-0.36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438</v>
      </c>
      <c r="DO28">
        <v>2</v>
      </c>
      <c r="DP28" t="b">
        <v>1</v>
      </c>
      <c r="DQ28">
        <v>1761507263</v>
      </c>
      <c r="DR28">
        <v>278.771</v>
      </c>
      <c r="DS28">
        <v>264.521</v>
      </c>
      <c r="DT28">
        <v>11.6573</v>
      </c>
      <c r="DU28">
        <v>9.57074222222222</v>
      </c>
      <c r="DV28">
        <v>280.7917777777778</v>
      </c>
      <c r="DW28">
        <v>11.64783333333333</v>
      </c>
      <c r="DX28">
        <v>499.9796666666667</v>
      </c>
      <c r="DY28">
        <v>90.32633333333334</v>
      </c>
      <c r="DZ28">
        <v>0.1000062666666667</v>
      </c>
      <c r="EA28">
        <v>18.28515555555556</v>
      </c>
      <c r="EB28">
        <v>18.01623333333334</v>
      </c>
      <c r="EC28">
        <v>999.9000000000001</v>
      </c>
      <c r="ED28">
        <v>0</v>
      </c>
      <c r="EE28">
        <v>0</v>
      </c>
      <c r="EF28">
        <v>9997.077777777777</v>
      </c>
      <c r="EG28">
        <v>0</v>
      </c>
      <c r="EH28">
        <v>1016.334444444444</v>
      </c>
      <c r="EI28">
        <v>14.25012222222222</v>
      </c>
      <c r="EJ28">
        <v>282.0591111111111</v>
      </c>
      <c r="EK28">
        <v>267.077</v>
      </c>
      <c r="EL28">
        <v>2.086547777777778</v>
      </c>
      <c r="EM28">
        <v>264.521</v>
      </c>
      <c r="EN28">
        <v>9.57074222222222</v>
      </c>
      <c r="EO28">
        <v>1.05296</v>
      </c>
      <c r="EP28">
        <v>0.86449</v>
      </c>
      <c r="EQ28">
        <v>7.670545555555555</v>
      </c>
      <c r="ER28">
        <v>4.812788888888889</v>
      </c>
      <c r="ES28">
        <v>2000.038888888889</v>
      </c>
      <c r="ET28">
        <v>0.9799946666666668</v>
      </c>
      <c r="EU28">
        <v>0.02000543333333334</v>
      </c>
      <c r="EV28">
        <v>0</v>
      </c>
      <c r="EW28">
        <v>1230.901111111111</v>
      </c>
      <c r="EX28">
        <v>5.00097</v>
      </c>
      <c r="EY28">
        <v>24474.01111111111</v>
      </c>
      <c r="EZ28">
        <v>16707.86666666667</v>
      </c>
      <c r="FA28">
        <v>36.819</v>
      </c>
      <c r="FB28">
        <v>38</v>
      </c>
      <c r="FC28">
        <v>37.125</v>
      </c>
      <c r="FD28">
        <v>37.236</v>
      </c>
      <c r="FE28">
        <v>36.78444444444444</v>
      </c>
      <c r="FF28">
        <v>1955.128888888889</v>
      </c>
      <c r="FG28">
        <v>39.91</v>
      </c>
      <c r="FH28">
        <v>0</v>
      </c>
      <c r="FI28">
        <v>2136.200000047684</v>
      </c>
      <c r="FJ28">
        <v>0</v>
      </c>
      <c r="FK28">
        <v>1231.223846153846</v>
      </c>
      <c r="FL28">
        <v>-4.013675220198258</v>
      </c>
      <c r="FM28">
        <v>-101.9452992341569</v>
      </c>
      <c r="FN28">
        <v>24484.15000000001</v>
      </c>
      <c r="FO28">
        <v>15</v>
      </c>
      <c r="FP28">
        <v>0</v>
      </c>
      <c r="FQ28" t="s">
        <v>439</v>
      </c>
      <c r="FR28">
        <v>1760210915.6</v>
      </c>
      <c r="FS28">
        <v>0</v>
      </c>
      <c r="FT28">
        <v>0</v>
      </c>
      <c r="FU28">
        <v>-0.215</v>
      </c>
      <c r="FV28">
        <v>0</v>
      </c>
      <c r="FW28">
        <v>-0.6919999999999999</v>
      </c>
      <c r="FX28">
        <v>0</v>
      </c>
      <c r="FY28">
        <v>400</v>
      </c>
      <c r="FZ28">
        <v>0</v>
      </c>
      <c r="GA28">
        <v>0.15</v>
      </c>
      <c r="GB28">
        <v>0</v>
      </c>
      <c r="GC28">
        <v>13.6152175</v>
      </c>
      <c r="GD28">
        <v>5.413919324577825</v>
      </c>
      <c r="GE28">
        <v>0.5279075756642918</v>
      </c>
      <c r="GF28">
        <v>0</v>
      </c>
      <c r="GG28">
        <v>1231.309705882353</v>
      </c>
      <c r="GH28">
        <v>-2.949579835870879</v>
      </c>
      <c r="GI28">
        <v>0.3807383329804028</v>
      </c>
      <c r="GJ28">
        <v>0</v>
      </c>
      <c r="GK28">
        <v>2.099416</v>
      </c>
      <c r="GL28">
        <v>-0.07342604127579967</v>
      </c>
      <c r="GM28">
        <v>0.00782872812147669</v>
      </c>
      <c r="GN28">
        <v>1</v>
      </c>
      <c r="GO28">
        <v>1</v>
      </c>
      <c r="GP28">
        <v>3</v>
      </c>
      <c r="GQ28" t="s">
        <v>446</v>
      </c>
      <c r="GR28">
        <v>3.13365</v>
      </c>
      <c r="GS28">
        <v>2.76033</v>
      </c>
      <c r="GT28">
        <v>0.0669664</v>
      </c>
      <c r="GU28">
        <v>0.0630064</v>
      </c>
      <c r="GV28">
        <v>0.06344959999999999</v>
      </c>
      <c r="GW28">
        <v>0.0541612</v>
      </c>
      <c r="GX28">
        <v>29887.8</v>
      </c>
      <c r="GY28">
        <v>29987.4</v>
      </c>
      <c r="GZ28">
        <v>29758.9</v>
      </c>
      <c r="HA28">
        <v>29562.8</v>
      </c>
      <c r="HB28">
        <v>36838.2</v>
      </c>
      <c r="HC28">
        <v>37055.1</v>
      </c>
      <c r="HD28">
        <v>41877.9</v>
      </c>
      <c r="HE28">
        <v>41999.3</v>
      </c>
      <c r="HF28">
        <v>1.9583</v>
      </c>
      <c r="HG28">
        <v>1.89028</v>
      </c>
      <c r="HH28">
        <v>0.00501424</v>
      </c>
      <c r="HI28">
        <v>0</v>
      </c>
      <c r="HJ28">
        <v>17.939</v>
      </c>
      <c r="HK28">
        <v>999.9</v>
      </c>
      <c r="HL28">
        <v>26.1</v>
      </c>
      <c r="HM28">
        <v>31.4</v>
      </c>
      <c r="HN28">
        <v>13.3361</v>
      </c>
      <c r="HO28">
        <v>62.8192</v>
      </c>
      <c r="HP28">
        <v>32.6082</v>
      </c>
      <c r="HQ28">
        <v>1</v>
      </c>
      <c r="HR28">
        <v>-0.141146</v>
      </c>
      <c r="HS28">
        <v>5.22226</v>
      </c>
      <c r="HT28">
        <v>20.2651</v>
      </c>
      <c r="HU28">
        <v>5.22148</v>
      </c>
      <c r="HV28">
        <v>12.0159</v>
      </c>
      <c r="HW28">
        <v>4.99095</v>
      </c>
      <c r="HX28">
        <v>3.2885</v>
      </c>
      <c r="HY28">
        <v>9999</v>
      </c>
      <c r="HZ28">
        <v>9999</v>
      </c>
      <c r="IA28">
        <v>9999</v>
      </c>
      <c r="IB28">
        <v>999.9</v>
      </c>
      <c r="IC28">
        <v>4.97283</v>
      </c>
      <c r="ID28">
        <v>1.86661</v>
      </c>
      <c r="IE28">
        <v>1.86586</v>
      </c>
      <c r="IF28">
        <v>1.86585</v>
      </c>
      <c r="IG28">
        <v>1.86768</v>
      </c>
      <c r="IH28">
        <v>1.87013</v>
      </c>
      <c r="II28">
        <v>1.86876</v>
      </c>
      <c r="IJ28">
        <v>1.87028</v>
      </c>
      <c r="IK28">
        <v>0</v>
      </c>
      <c r="IL28">
        <v>0</v>
      </c>
      <c r="IM28">
        <v>0</v>
      </c>
      <c r="IN28">
        <v>0</v>
      </c>
      <c r="IO28" t="s">
        <v>441</v>
      </c>
      <c r="IP28" t="s">
        <v>442</v>
      </c>
      <c r="IQ28" t="s">
        <v>443</v>
      </c>
      <c r="IR28" t="s">
        <v>443</v>
      </c>
      <c r="IS28" t="s">
        <v>443</v>
      </c>
      <c r="IT28" t="s">
        <v>443</v>
      </c>
      <c r="IU28">
        <v>0</v>
      </c>
      <c r="IV28">
        <v>100</v>
      </c>
      <c r="IW28">
        <v>100</v>
      </c>
      <c r="IX28">
        <v>-2.004</v>
      </c>
      <c r="IY28">
        <v>0.009299999999999999</v>
      </c>
      <c r="IZ28">
        <v>-1.414774939843471</v>
      </c>
      <c r="JA28">
        <v>-0.002262605230658699</v>
      </c>
      <c r="JB28">
        <v>4.117972070868355E-07</v>
      </c>
      <c r="JC28">
        <v>-1.535053720392113E-10</v>
      </c>
      <c r="JD28">
        <v>-0.05773197212917025</v>
      </c>
      <c r="JE28">
        <v>-0.004387372397949352</v>
      </c>
      <c r="JF28">
        <v>0.001148265067849212</v>
      </c>
      <c r="JG28">
        <v>-2.372704636287677E-05</v>
      </c>
      <c r="JH28">
        <v>4</v>
      </c>
      <c r="JI28">
        <v>2346</v>
      </c>
      <c r="JJ28">
        <v>1</v>
      </c>
      <c r="JK28">
        <v>24</v>
      </c>
      <c r="JL28">
        <v>21605.8</v>
      </c>
      <c r="JM28">
        <v>29358454.4</v>
      </c>
      <c r="JN28">
        <v>0.67749</v>
      </c>
      <c r="JO28">
        <v>2.29614</v>
      </c>
      <c r="JP28">
        <v>1.39648</v>
      </c>
      <c r="JQ28">
        <v>2.35718</v>
      </c>
      <c r="JR28">
        <v>1.49536</v>
      </c>
      <c r="JS28">
        <v>2.63062</v>
      </c>
      <c r="JT28">
        <v>35.9645</v>
      </c>
      <c r="JU28">
        <v>24.0262</v>
      </c>
      <c r="JV28">
        <v>18</v>
      </c>
      <c r="JW28">
        <v>486.273</v>
      </c>
      <c r="JX28">
        <v>434.948</v>
      </c>
      <c r="JY28">
        <v>12.5136</v>
      </c>
      <c r="JZ28">
        <v>25.6603</v>
      </c>
      <c r="KA28">
        <v>30.001</v>
      </c>
      <c r="KB28">
        <v>25.5216</v>
      </c>
      <c r="KC28">
        <v>25.4599</v>
      </c>
      <c r="KD28">
        <v>13.5634</v>
      </c>
      <c r="KE28">
        <v>25.3596</v>
      </c>
      <c r="KF28">
        <v>0</v>
      </c>
      <c r="KG28">
        <v>12.4989</v>
      </c>
      <c r="KH28">
        <v>232.135</v>
      </c>
      <c r="KI28">
        <v>9.64321</v>
      </c>
      <c r="KJ28">
        <v>101.709</v>
      </c>
      <c r="KK28">
        <v>100.995</v>
      </c>
    </row>
    <row r="29" spans="1:297">
      <c r="A29">
        <v>13</v>
      </c>
      <c r="B29">
        <v>1761507270.5</v>
      </c>
      <c r="C29">
        <v>60</v>
      </c>
      <c r="D29" t="s">
        <v>468</v>
      </c>
      <c r="E29" t="s">
        <v>469</v>
      </c>
      <c r="F29">
        <v>5</v>
      </c>
      <c r="G29" t="s">
        <v>435</v>
      </c>
      <c r="H29" t="s">
        <v>436</v>
      </c>
      <c r="I29">
        <v>1761507267.7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252.8101915061449</v>
      </c>
      <c r="AK29">
        <v>259.6934484848484</v>
      </c>
      <c r="AL29">
        <v>-3.162564137124203</v>
      </c>
      <c r="AM29">
        <v>65.78380320939183</v>
      </c>
      <c r="AN29">
        <f>(AP29 - AO29 + DY29*1E3/(8.314*(EA29+273.15)) * AR29/DX29 * AQ29) * DX29/(100*DL29) * 1000/(1000 - AP29)</f>
        <v>0</v>
      </c>
      <c r="AO29">
        <v>9.58993074311187</v>
      </c>
      <c r="AP29">
        <v>11.64100060606061</v>
      </c>
      <c r="AQ29">
        <v>-1.810860133471038E-05</v>
      </c>
      <c r="AR29">
        <v>108.0880716642206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 t="s">
        <v>437</v>
      </c>
      <c r="AZ29">
        <v>0</v>
      </c>
      <c r="BA29">
        <v>0</v>
      </c>
      <c r="BB29">
        <f>1-AZ29/BA29</f>
        <v>0</v>
      </c>
      <c r="BC29">
        <v>0</v>
      </c>
      <c r="BD29" t="s">
        <v>437</v>
      </c>
      <c r="BE29" t="s">
        <v>437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2020</v>
      </c>
      <c r="CA29">
        <v>290.0000000000001</v>
      </c>
      <c r="CB29">
        <v>1590.42</v>
      </c>
      <c r="CC29">
        <v>295</v>
      </c>
      <c r="CD29">
        <v>5220.67</v>
      </c>
      <c r="CE29">
        <v>1591.29</v>
      </c>
      <c r="CF29">
        <v>-0.87</v>
      </c>
      <c r="CG29">
        <v>300.0000000000001</v>
      </c>
      <c r="CH29">
        <v>23.8</v>
      </c>
      <c r="CI29">
        <v>1650.734719841875</v>
      </c>
      <c r="CJ29">
        <v>2.032994541366527</v>
      </c>
      <c r="CK29">
        <v>-31.03478562282126</v>
      </c>
      <c r="CL29">
        <v>0.9198548094063967</v>
      </c>
      <c r="CM29">
        <v>0.9759925733019913</v>
      </c>
      <c r="CN29">
        <v>-0.00431141668520578</v>
      </c>
      <c r="CO29">
        <v>289.9999999999999</v>
      </c>
      <c r="CP29">
        <v>1590.91</v>
      </c>
      <c r="CQ29">
        <v>765</v>
      </c>
      <c r="CR29">
        <v>5219.32</v>
      </c>
      <c r="CS29">
        <v>1591.27</v>
      </c>
      <c r="CT29">
        <v>-0.36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438</v>
      </c>
      <c r="DO29">
        <v>2</v>
      </c>
      <c r="DP29" t="b">
        <v>1</v>
      </c>
      <c r="DQ29">
        <v>1761507267.7</v>
      </c>
      <c r="DR29">
        <v>263.861</v>
      </c>
      <c r="DS29">
        <v>249.5968</v>
      </c>
      <c r="DT29">
        <v>11.64408</v>
      </c>
      <c r="DU29">
        <v>9.589915</v>
      </c>
      <c r="DV29">
        <v>265.8511</v>
      </c>
      <c r="DW29">
        <v>11.63477</v>
      </c>
      <c r="DX29">
        <v>500.0195</v>
      </c>
      <c r="DY29">
        <v>90.32737999999999</v>
      </c>
      <c r="DZ29">
        <v>0.10002376</v>
      </c>
      <c r="EA29">
        <v>18.27767</v>
      </c>
      <c r="EB29">
        <v>18.02266</v>
      </c>
      <c r="EC29">
        <v>999.9</v>
      </c>
      <c r="ED29">
        <v>0</v>
      </c>
      <c r="EE29">
        <v>0</v>
      </c>
      <c r="EF29">
        <v>9990.317999999999</v>
      </c>
      <c r="EG29">
        <v>0</v>
      </c>
      <c r="EH29">
        <v>1016.327</v>
      </c>
      <c r="EI29">
        <v>14.26411</v>
      </c>
      <c r="EJ29">
        <v>266.9696</v>
      </c>
      <c r="EK29">
        <v>252.0135</v>
      </c>
      <c r="EL29">
        <v>2.054163</v>
      </c>
      <c r="EM29">
        <v>249.5968</v>
      </c>
      <c r="EN29">
        <v>9.589915</v>
      </c>
      <c r="EO29">
        <v>1.05178</v>
      </c>
      <c r="EP29">
        <v>0.8662319999999999</v>
      </c>
      <c r="EQ29">
        <v>7.654097</v>
      </c>
      <c r="ER29">
        <v>4.841611</v>
      </c>
      <c r="ES29">
        <v>2000.003</v>
      </c>
      <c r="ET29">
        <v>0.9799941000000001</v>
      </c>
      <c r="EU29">
        <v>0.02000601</v>
      </c>
      <c r="EV29">
        <v>0</v>
      </c>
      <c r="EW29">
        <v>1230.213</v>
      </c>
      <c r="EX29">
        <v>5.000970000000001</v>
      </c>
      <c r="EY29">
        <v>24456.83</v>
      </c>
      <c r="EZ29">
        <v>16707.56</v>
      </c>
      <c r="FA29">
        <v>36.812</v>
      </c>
      <c r="FB29">
        <v>38</v>
      </c>
      <c r="FC29">
        <v>37.0872</v>
      </c>
      <c r="FD29">
        <v>37.187</v>
      </c>
      <c r="FE29">
        <v>36.75</v>
      </c>
      <c r="FF29">
        <v>1955.093</v>
      </c>
      <c r="FG29">
        <v>39.90999999999999</v>
      </c>
      <c r="FH29">
        <v>0</v>
      </c>
      <c r="FI29">
        <v>2141.600000143051</v>
      </c>
      <c r="FJ29">
        <v>0</v>
      </c>
      <c r="FK29">
        <v>1230.6696</v>
      </c>
      <c r="FL29">
        <v>-6.715384620274512</v>
      </c>
      <c r="FM29">
        <v>-191.2076924519762</v>
      </c>
      <c r="FN29">
        <v>24470.392</v>
      </c>
      <c r="FO29">
        <v>15</v>
      </c>
      <c r="FP29">
        <v>0</v>
      </c>
      <c r="FQ29" t="s">
        <v>439</v>
      </c>
      <c r="FR29">
        <v>1760210915.6</v>
      </c>
      <c r="FS29">
        <v>0</v>
      </c>
      <c r="FT29">
        <v>0</v>
      </c>
      <c r="FU29">
        <v>-0.215</v>
      </c>
      <c r="FV29">
        <v>0</v>
      </c>
      <c r="FW29">
        <v>-0.6919999999999999</v>
      </c>
      <c r="FX29">
        <v>0</v>
      </c>
      <c r="FY29">
        <v>400</v>
      </c>
      <c r="FZ29">
        <v>0</v>
      </c>
      <c r="GA29">
        <v>0.15</v>
      </c>
      <c r="GB29">
        <v>0</v>
      </c>
      <c r="GC29">
        <v>13.8780275</v>
      </c>
      <c r="GD29">
        <v>3.827089305816083</v>
      </c>
      <c r="GE29">
        <v>0.4022927702479253</v>
      </c>
      <c r="GF29">
        <v>0</v>
      </c>
      <c r="GG29">
        <v>1231.075294117647</v>
      </c>
      <c r="GH29">
        <v>-4.837280366483919</v>
      </c>
      <c r="GI29">
        <v>0.5387143480444434</v>
      </c>
      <c r="GJ29">
        <v>0</v>
      </c>
      <c r="GK29">
        <v>2.09015025</v>
      </c>
      <c r="GL29">
        <v>-0.1671612382739258</v>
      </c>
      <c r="GM29">
        <v>0.01800998743579518</v>
      </c>
      <c r="GN29">
        <v>0</v>
      </c>
      <c r="GO29">
        <v>0</v>
      </c>
      <c r="GP29">
        <v>3</v>
      </c>
      <c r="GQ29" t="s">
        <v>455</v>
      </c>
      <c r="GR29">
        <v>3.13368</v>
      </c>
      <c r="GS29">
        <v>2.76021</v>
      </c>
      <c r="GT29">
        <v>0.06370430000000001</v>
      </c>
      <c r="GU29">
        <v>0.0595981</v>
      </c>
      <c r="GV29">
        <v>0.0634209</v>
      </c>
      <c r="GW29">
        <v>0.0543423</v>
      </c>
      <c r="GX29">
        <v>29992</v>
      </c>
      <c r="GY29">
        <v>30096.4</v>
      </c>
      <c r="GZ29">
        <v>29758.6</v>
      </c>
      <c r="HA29">
        <v>29562.7</v>
      </c>
      <c r="HB29">
        <v>36838.9</v>
      </c>
      <c r="HC29">
        <v>37047.9</v>
      </c>
      <c r="HD29">
        <v>41877.4</v>
      </c>
      <c r="HE29">
        <v>41999.3</v>
      </c>
      <c r="HF29">
        <v>1.95833</v>
      </c>
      <c r="HG29">
        <v>1.8905</v>
      </c>
      <c r="HH29">
        <v>0.00470504</v>
      </c>
      <c r="HI29">
        <v>0</v>
      </c>
      <c r="HJ29">
        <v>17.9403</v>
      </c>
      <c r="HK29">
        <v>999.9</v>
      </c>
      <c r="HL29">
        <v>26.1</v>
      </c>
      <c r="HM29">
        <v>31.4</v>
      </c>
      <c r="HN29">
        <v>13.3347</v>
      </c>
      <c r="HO29">
        <v>62.7393</v>
      </c>
      <c r="HP29">
        <v>32.6402</v>
      </c>
      <c r="HQ29">
        <v>1</v>
      </c>
      <c r="HR29">
        <v>-0.141382</v>
      </c>
      <c r="HS29">
        <v>5.19124</v>
      </c>
      <c r="HT29">
        <v>20.2664</v>
      </c>
      <c r="HU29">
        <v>5.22148</v>
      </c>
      <c r="HV29">
        <v>12.0159</v>
      </c>
      <c r="HW29">
        <v>4.9912</v>
      </c>
      <c r="HX29">
        <v>3.2885</v>
      </c>
      <c r="HY29">
        <v>9999</v>
      </c>
      <c r="HZ29">
        <v>9999</v>
      </c>
      <c r="IA29">
        <v>9999</v>
      </c>
      <c r="IB29">
        <v>999.9</v>
      </c>
      <c r="IC29">
        <v>4.97284</v>
      </c>
      <c r="ID29">
        <v>1.86661</v>
      </c>
      <c r="IE29">
        <v>1.8659</v>
      </c>
      <c r="IF29">
        <v>1.86585</v>
      </c>
      <c r="IG29">
        <v>1.86769</v>
      </c>
      <c r="IH29">
        <v>1.87014</v>
      </c>
      <c r="II29">
        <v>1.86879</v>
      </c>
      <c r="IJ29">
        <v>1.87027</v>
      </c>
      <c r="IK29">
        <v>0</v>
      </c>
      <c r="IL29">
        <v>0</v>
      </c>
      <c r="IM29">
        <v>0</v>
      </c>
      <c r="IN29">
        <v>0</v>
      </c>
      <c r="IO29" t="s">
        <v>441</v>
      </c>
      <c r="IP29" t="s">
        <v>442</v>
      </c>
      <c r="IQ29" t="s">
        <v>443</v>
      </c>
      <c r="IR29" t="s">
        <v>443</v>
      </c>
      <c r="IS29" t="s">
        <v>443</v>
      </c>
      <c r="IT29" t="s">
        <v>443</v>
      </c>
      <c r="IU29">
        <v>0</v>
      </c>
      <c r="IV29">
        <v>100</v>
      </c>
      <c r="IW29">
        <v>100</v>
      </c>
      <c r="IX29">
        <v>-1.972</v>
      </c>
      <c r="IY29">
        <v>0.009299999999999999</v>
      </c>
      <c r="IZ29">
        <v>-1.414774939843471</v>
      </c>
      <c r="JA29">
        <v>-0.002262605230658699</v>
      </c>
      <c r="JB29">
        <v>4.117972070868355E-07</v>
      </c>
      <c r="JC29">
        <v>-1.535053720392113E-10</v>
      </c>
      <c r="JD29">
        <v>-0.05773197212917025</v>
      </c>
      <c r="JE29">
        <v>-0.004387372397949352</v>
      </c>
      <c r="JF29">
        <v>0.001148265067849212</v>
      </c>
      <c r="JG29">
        <v>-2.372704636287677E-05</v>
      </c>
      <c r="JH29">
        <v>4</v>
      </c>
      <c r="JI29">
        <v>2346</v>
      </c>
      <c r="JJ29">
        <v>1</v>
      </c>
      <c r="JK29">
        <v>24</v>
      </c>
      <c r="JL29">
        <v>21605.9</v>
      </c>
      <c r="JM29">
        <v>29358454.5</v>
      </c>
      <c r="JN29">
        <v>0.643311</v>
      </c>
      <c r="JO29">
        <v>2.29858</v>
      </c>
      <c r="JP29">
        <v>1.39648</v>
      </c>
      <c r="JQ29">
        <v>2.35596</v>
      </c>
      <c r="JR29">
        <v>1.49536</v>
      </c>
      <c r="JS29">
        <v>2.53906</v>
      </c>
      <c r="JT29">
        <v>35.9645</v>
      </c>
      <c r="JU29">
        <v>24.0262</v>
      </c>
      <c r="JV29">
        <v>18</v>
      </c>
      <c r="JW29">
        <v>486.301</v>
      </c>
      <c r="JX29">
        <v>435.082</v>
      </c>
      <c r="JY29">
        <v>12.4822</v>
      </c>
      <c r="JZ29">
        <v>25.6603</v>
      </c>
      <c r="KA29">
        <v>30.0003</v>
      </c>
      <c r="KB29">
        <v>25.5231</v>
      </c>
      <c r="KC29">
        <v>25.4599</v>
      </c>
      <c r="KD29">
        <v>12.8863</v>
      </c>
      <c r="KE29">
        <v>25.3596</v>
      </c>
      <c r="KF29">
        <v>0</v>
      </c>
      <c r="KG29">
        <v>12.4809</v>
      </c>
      <c r="KH29">
        <v>218.768</v>
      </c>
      <c r="KI29">
        <v>9.648149999999999</v>
      </c>
      <c r="KJ29">
        <v>101.708</v>
      </c>
      <c r="KK29">
        <v>100.995</v>
      </c>
    </row>
    <row r="30" spans="1:297">
      <c r="A30">
        <v>14</v>
      </c>
      <c r="B30">
        <v>1761507275.5</v>
      </c>
      <c r="C30">
        <v>65</v>
      </c>
      <c r="D30" t="s">
        <v>470</v>
      </c>
      <c r="E30" t="s">
        <v>471</v>
      </c>
      <c r="F30">
        <v>5</v>
      </c>
      <c r="G30" t="s">
        <v>435</v>
      </c>
      <c r="H30" t="s">
        <v>436</v>
      </c>
      <c r="I30">
        <v>1761507273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236.1471465061329</v>
      </c>
      <c r="AK30">
        <v>243.7164969696969</v>
      </c>
      <c r="AL30">
        <v>-3.198348318998952</v>
      </c>
      <c r="AM30">
        <v>65.78380320939183</v>
      </c>
      <c r="AN30">
        <f>(AP30 - AO30 + DY30*1E3/(8.314*(EA30+273.15)) * AR30/DX30 * AQ30) * DX30/(100*DL30) * 1000/(1000 - AP30)</f>
        <v>0</v>
      </c>
      <c r="AO30">
        <v>9.613176483624153</v>
      </c>
      <c r="AP30">
        <v>11.64584242424242</v>
      </c>
      <c r="AQ30">
        <v>9.46954842667525E-06</v>
      </c>
      <c r="AR30">
        <v>108.0880716642206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 t="s">
        <v>437</v>
      </c>
      <c r="AZ30">
        <v>0</v>
      </c>
      <c r="BA30">
        <v>0</v>
      </c>
      <c r="BB30">
        <f>1-AZ30/BA30</f>
        <v>0</v>
      </c>
      <c r="BC30">
        <v>0</v>
      </c>
      <c r="BD30" t="s">
        <v>437</v>
      </c>
      <c r="BE30" t="s">
        <v>437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2020</v>
      </c>
      <c r="CA30">
        <v>290.0000000000001</v>
      </c>
      <c r="CB30">
        <v>1590.42</v>
      </c>
      <c r="CC30">
        <v>295</v>
      </c>
      <c r="CD30">
        <v>5220.67</v>
      </c>
      <c r="CE30">
        <v>1591.29</v>
      </c>
      <c r="CF30">
        <v>-0.87</v>
      </c>
      <c r="CG30">
        <v>300.0000000000001</v>
      </c>
      <c r="CH30">
        <v>23.8</v>
      </c>
      <c r="CI30">
        <v>1650.734719841875</v>
      </c>
      <c r="CJ30">
        <v>2.032994541366527</v>
      </c>
      <c r="CK30">
        <v>-31.03478562282126</v>
      </c>
      <c r="CL30">
        <v>0.9198548094063967</v>
      </c>
      <c r="CM30">
        <v>0.9759925733019913</v>
      </c>
      <c r="CN30">
        <v>-0.00431141668520578</v>
      </c>
      <c r="CO30">
        <v>289.9999999999999</v>
      </c>
      <c r="CP30">
        <v>1590.91</v>
      </c>
      <c r="CQ30">
        <v>765</v>
      </c>
      <c r="CR30">
        <v>5219.32</v>
      </c>
      <c r="CS30">
        <v>1591.27</v>
      </c>
      <c r="CT30">
        <v>-0.36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438</v>
      </c>
      <c r="DO30">
        <v>2</v>
      </c>
      <c r="DP30" t="b">
        <v>1</v>
      </c>
      <c r="DQ30">
        <v>1761507273</v>
      </c>
      <c r="DR30">
        <v>247.2026666666667</v>
      </c>
      <c r="DS30">
        <v>232.1602222222222</v>
      </c>
      <c r="DT30">
        <v>11.64448888888889</v>
      </c>
      <c r="DU30">
        <v>9.613245555555556</v>
      </c>
      <c r="DV30">
        <v>249.158</v>
      </c>
      <c r="DW30">
        <v>11.6352</v>
      </c>
      <c r="DX30">
        <v>500.0053333333333</v>
      </c>
      <c r="DY30">
        <v>90.32672222222223</v>
      </c>
      <c r="DZ30">
        <v>0.1000262111111111</v>
      </c>
      <c r="EA30">
        <v>18.27652222222222</v>
      </c>
      <c r="EB30">
        <v>18.02106666666667</v>
      </c>
      <c r="EC30">
        <v>999.9000000000001</v>
      </c>
      <c r="ED30">
        <v>0</v>
      </c>
      <c r="EE30">
        <v>0</v>
      </c>
      <c r="EF30">
        <v>9976.735555555555</v>
      </c>
      <c r="EG30">
        <v>0</v>
      </c>
      <c r="EH30">
        <v>1016.326666666667</v>
      </c>
      <c r="EI30">
        <v>15.04235555555556</v>
      </c>
      <c r="EJ30">
        <v>250.1151111111111</v>
      </c>
      <c r="EK30">
        <v>234.4137777777778</v>
      </c>
      <c r="EL30">
        <v>2.031241111111111</v>
      </c>
      <c r="EM30">
        <v>232.1602222222222</v>
      </c>
      <c r="EN30">
        <v>9.613245555555556</v>
      </c>
      <c r="EO30">
        <v>1.05181</v>
      </c>
      <c r="EP30">
        <v>0.8683331111111111</v>
      </c>
      <c r="EQ30">
        <v>7.654508888888889</v>
      </c>
      <c r="ER30">
        <v>4.876343333333334</v>
      </c>
      <c r="ES30">
        <v>1999.984444444445</v>
      </c>
      <c r="ET30">
        <v>0.9799936666666667</v>
      </c>
      <c r="EU30">
        <v>0.02000643333333333</v>
      </c>
      <c r="EV30">
        <v>0</v>
      </c>
      <c r="EW30">
        <v>1228.791111111111</v>
      </c>
      <c r="EX30">
        <v>5.00097</v>
      </c>
      <c r="EY30">
        <v>24429.26666666667</v>
      </c>
      <c r="EZ30">
        <v>16707.38888888889</v>
      </c>
      <c r="FA30">
        <v>36.79822222222222</v>
      </c>
      <c r="FB30">
        <v>38</v>
      </c>
      <c r="FC30">
        <v>37.062</v>
      </c>
      <c r="FD30">
        <v>37.187</v>
      </c>
      <c r="FE30">
        <v>36.75</v>
      </c>
      <c r="FF30">
        <v>1955.074444444445</v>
      </c>
      <c r="FG30">
        <v>39.91</v>
      </c>
      <c r="FH30">
        <v>0</v>
      </c>
      <c r="FI30">
        <v>2146.400000095367</v>
      </c>
      <c r="FJ30">
        <v>0</v>
      </c>
      <c r="FK30">
        <v>1229.8844</v>
      </c>
      <c r="FL30">
        <v>-12.35153845417111</v>
      </c>
      <c r="FM30">
        <v>-276.36153814579</v>
      </c>
      <c r="FN30">
        <v>24451.396</v>
      </c>
      <c r="FO30">
        <v>15</v>
      </c>
      <c r="FP30">
        <v>0</v>
      </c>
      <c r="FQ30" t="s">
        <v>439</v>
      </c>
      <c r="FR30">
        <v>1760210915.6</v>
      </c>
      <c r="FS30">
        <v>0</v>
      </c>
      <c r="FT30">
        <v>0</v>
      </c>
      <c r="FU30">
        <v>-0.215</v>
      </c>
      <c r="FV30">
        <v>0</v>
      </c>
      <c r="FW30">
        <v>-0.6919999999999999</v>
      </c>
      <c r="FX30">
        <v>0</v>
      </c>
      <c r="FY30">
        <v>400</v>
      </c>
      <c r="FZ30">
        <v>0</v>
      </c>
      <c r="GA30">
        <v>0.15</v>
      </c>
      <c r="GB30">
        <v>0</v>
      </c>
      <c r="GC30">
        <v>14.29855365853659</v>
      </c>
      <c r="GD30">
        <v>3.910034843205597</v>
      </c>
      <c r="GE30">
        <v>0.4220850157674346</v>
      </c>
      <c r="GF30">
        <v>0</v>
      </c>
      <c r="GG30">
        <v>1230.435882352941</v>
      </c>
      <c r="GH30">
        <v>-8.605653174241866</v>
      </c>
      <c r="GI30">
        <v>0.9170737273814623</v>
      </c>
      <c r="GJ30">
        <v>0</v>
      </c>
      <c r="GK30">
        <v>2.070546341463415</v>
      </c>
      <c r="GL30">
        <v>-0.2757579094076641</v>
      </c>
      <c r="GM30">
        <v>0.0284410921161873</v>
      </c>
      <c r="GN30">
        <v>0</v>
      </c>
      <c r="GO30">
        <v>0</v>
      </c>
      <c r="GP30">
        <v>3</v>
      </c>
      <c r="GQ30" t="s">
        <v>455</v>
      </c>
      <c r="GR30">
        <v>3.13369</v>
      </c>
      <c r="GS30">
        <v>2.76011</v>
      </c>
      <c r="GT30">
        <v>0.0603384</v>
      </c>
      <c r="GU30">
        <v>0.0560377</v>
      </c>
      <c r="GV30">
        <v>0.0634335</v>
      </c>
      <c r="GW30">
        <v>0.0543479</v>
      </c>
      <c r="GX30">
        <v>30099.1</v>
      </c>
      <c r="GY30">
        <v>30210.5</v>
      </c>
      <c r="GZ30">
        <v>29757.9</v>
      </c>
      <c r="HA30">
        <v>29562.8</v>
      </c>
      <c r="HB30">
        <v>36837.6</v>
      </c>
      <c r="HC30">
        <v>37047.8</v>
      </c>
      <c r="HD30">
        <v>41876.6</v>
      </c>
      <c r="HE30">
        <v>41999.4</v>
      </c>
      <c r="HF30">
        <v>1.95837</v>
      </c>
      <c r="HG30">
        <v>1.89045</v>
      </c>
      <c r="HH30">
        <v>0.00496954</v>
      </c>
      <c r="HI30">
        <v>0</v>
      </c>
      <c r="HJ30">
        <v>17.9403</v>
      </c>
      <c r="HK30">
        <v>999.9</v>
      </c>
      <c r="HL30">
        <v>26.1</v>
      </c>
      <c r="HM30">
        <v>31.4</v>
      </c>
      <c r="HN30">
        <v>13.3358</v>
      </c>
      <c r="HO30">
        <v>62.5093</v>
      </c>
      <c r="HP30">
        <v>32.4559</v>
      </c>
      <c r="HQ30">
        <v>1</v>
      </c>
      <c r="HR30">
        <v>-0.141679</v>
      </c>
      <c r="HS30">
        <v>5.18674</v>
      </c>
      <c r="HT30">
        <v>20.2665</v>
      </c>
      <c r="HU30">
        <v>5.22058</v>
      </c>
      <c r="HV30">
        <v>12.0159</v>
      </c>
      <c r="HW30">
        <v>4.9906</v>
      </c>
      <c r="HX30">
        <v>3.28838</v>
      </c>
      <c r="HY30">
        <v>9999</v>
      </c>
      <c r="HZ30">
        <v>9999</v>
      </c>
      <c r="IA30">
        <v>9999</v>
      </c>
      <c r="IB30">
        <v>999.9</v>
      </c>
      <c r="IC30">
        <v>4.97284</v>
      </c>
      <c r="ID30">
        <v>1.86661</v>
      </c>
      <c r="IE30">
        <v>1.86588</v>
      </c>
      <c r="IF30">
        <v>1.86584</v>
      </c>
      <c r="IG30">
        <v>1.86769</v>
      </c>
      <c r="IH30">
        <v>1.87015</v>
      </c>
      <c r="II30">
        <v>1.86876</v>
      </c>
      <c r="IJ30">
        <v>1.87027</v>
      </c>
      <c r="IK30">
        <v>0</v>
      </c>
      <c r="IL30">
        <v>0</v>
      </c>
      <c r="IM30">
        <v>0</v>
      </c>
      <c r="IN30">
        <v>0</v>
      </c>
      <c r="IO30" t="s">
        <v>441</v>
      </c>
      <c r="IP30" t="s">
        <v>442</v>
      </c>
      <c r="IQ30" t="s">
        <v>443</v>
      </c>
      <c r="IR30" t="s">
        <v>443</v>
      </c>
      <c r="IS30" t="s">
        <v>443</v>
      </c>
      <c r="IT30" t="s">
        <v>443</v>
      </c>
      <c r="IU30">
        <v>0</v>
      </c>
      <c r="IV30">
        <v>100</v>
      </c>
      <c r="IW30">
        <v>100</v>
      </c>
      <c r="IX30">
        <v>-1.939</v>
      </c>
      <c r="IY30">
        <v>0.0094</v>
      </c>
      <c r="IZ30">
        <v>-1.414774939843471</v>
      </c>
      <c r="JA30">
        <v>-0.002262605230658699</v>
      </c>
      <c r="JB30">
        <v>4.117972070868355E-07</v>
      </c>
      <c r="JC30">
        <v>-1.535053720392113E-10</v>
      </c>
      <c r="JD30">
        <v>-0.05773197212917025</v>
      </c>
      <c r="JE30">
        <v>-0.004387372397949352</v>
      </c>
      <c r="JF30">
        <v>0.001148265067849212</v>
      </c>
      <c r="JG30">
        <v>-2.372704636287677E-05</v>
      </c>
      <c r="JH30">
        <v>4</v>
      </c>
      <c r="JI30">
        <v>2346</v>
      </c>
      <c r="JJ30">
        <v>1</v>
      </c>
      <c r="JK30">
        <v>24</v>
      </c>
      <c r="JL30">
        <v>21606</v>
      </c>
      <c r="JM30">
        <v>29358454.6</v>
      </c>
      <c r="JN30">
        <v>0.606689</v>
      </c>
      <c r="JO30">
        <v>2.2876</v>
      </c>
      <c r="JP30">
        <v>1.39648</v>
      </c>
      <c r="JQ30">
        <v>2.35718</v>
      </c>
      <c r="JR30">
        <v>1.49536</v>
      </c>
      <c r="JS30">
        <v>2.68555</v>
      </c>
      <c r="JT30">
        <v>35.9645</v>
      </c>
      <c r="JU30">
        <v>24.035</v>
      </c>
      <c r="JV30">
        <v>18</v>
      </c>
      <c r="JW30">
        <v>486.337</v>
      </c>
      <c r="JX30">
        <v>435.052</v>
      </c>
      <c r="JY30">
        <v>12.4589</v>
      </c>
      <c r="JZ30">
        <v>25.6608</v>
      </c>
      <c r="KA30">
        <v>30.0001</v>
      </c>
      <c r="KB30">
        <v>25.5237</v>
      </c>
      <c r="KC30">
        <v>25.4599</v>
      </c>
      <c r="KD30">
        <v>12.1413</v>
      </c>
      <c r="KE30">
        <v>25.3596</v>
      </c>
      <c r="KF30">
        <v>0</v>
      </c>
      <c r="KG30">
        <v>12.4589</v>
      </c>
      <c r="KH30">
        <v>198.698</v>
      </c>
      <c r="KI30">
        <v>9.6548</v>
      </c>
      <c r="KJ30">
        <v>101.706</v>
      </c>
      <c r="KK30">
        <v>100.995</v>
      </c>
    </row>
    <row r="31" spans="1:297">
      <c r="A31">
        <v>15</v>
      </c>
      <c r="B31">
        <v>1761507280.5</v>
      </c>
      <c r="C31">
        <v>70</v>
      </c>
      <c r="D31" t="s">
        <v>472</v>
      </c>
      <c r="E31" t="s">
        <v>473</v>
      </c>
      <c r="F31">
        <v>5</v>
      </c>
      <c r="G31" t="s">
        <v>435</v>
      </c>
      <c r="H31" t="s">
        <v>436</v>
      </c>
      <c r="I31">
        <v>1761507277.7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219.4629381931321</v>
      </c>
      <c r="AK31">
        <v>227.556696969697</v>
      </c>
      <c r="AL31">
        <v>-3.236227356187384</v>
      </c>
      <c r="AM31">
        <v>65.78380320939183</v>
      </c>
      <c r="AN31">
        <f>(AP31 - AO31 + DY31*1E3/(8.314*(EA31+273.15)) * AR31/DX31 * AQ31) * DX31/(100*DL31) * 1000/(1000 - AP31)</f>
        <v>0</v>
      </c>
      <c r="AO31">
        <v>9.613220903460297</v>
      </c>
      <c r="AP31">
        <v>11.64573393939394</v>
      </c>
      <c r="AQ31">
        <v>-8.870782314273399E-07</v>
      </c>
      <c r="AR31">
        <v>108.0880716642206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 t="s">
        <v>437</v>
      </c>
      <c r="AZ31">
        <v>0</v>
      </c>
      <c r="BA31">
        <v>0</v>
      </c>
      <c r="BB31">
        <f>1-AZ31/BA31</f>
        <v>0</v>
      </c>
      <c r="BC31">
        <v>0</v>
      </c>
      <c r="BD31" t="s">
        <v>437</v>
      </c>
      <c r="BE31" t="s">
        <v>437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2020</v>
      </c>
      <c r="CA31">
        <v>290.0000000000001</v>
      </c>
      <c r="CB31">
        <v>1590.42</v>
      </c>
      <c r="CC31">
        <v>295</v>
      </c>
      <c r="CD31">
        <v>5220.67</v>
      </c>
      <c r="CE31">
        <v>1591.29</v>
      </c>
      <c r="CF31">
        <v>-0.87</v>
      </c>
      <c r="CG31">
        <v>300.0000000000001</v>
      </c>
      <c r="CH31">
        <v>23.8</v>
      </c>
      <c r="CI31">
        <v>1650.734719841875</v>
      </c>
      <c r="CJ31">
        <v>2.032994541366527</v>
      </c>
      <c r="CK31">
        <v>-31.03478562282126</v>
      </c>
      <c r="CL31">
        <v>0.9198548094063967</v>
      </c>
      <c r="CM31">
        <v>0.9759925733019913</v>
      </c>
      <c r="CN31">
        <v>-0.00431141668520578</v>
      </c>
      <c r="CO31">
        <v>289.9999999999999</v>
      </c>
      <c r="CP31">
        <v>1590.91</v>
      </c>
      <c r="CQ31">
        <v>765</v>
      </c>
      <c r="CR31">
        <v>5219.32</v>
      </c>
      <c r="CS31">
        <v>1591.27</v>
      </c>
      <c r="CT31">
        <v>-0.36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438</v>
      </c>
      <c r="DO31">
        <v>2</v>
      </c>
      <c r="DP31" t="b">
        <v>1</v>
      </c>
      <c r="DQ31">
        <v>1761507277.7</v>
      </c>
      <c r="DR31">
        <v>232.2606</v>
      </c>
      <c r="DS31">
        <v>216.62</v>
      </c>
      <c r="DT31">
        <v>11.64523</v>
      </c>
      <c r="DU31">
        <v>9.613164000000001</v>
      </c>
      <c r="DV31">
        <v>234.1846</v>
      </c>
      <c r="DW31">
        <v>11.63593</v>
      </c>
      <c r="DX31">
        <v>500.0006999999999</v>
      </c>
      <c r="DY31">
        <v>90.32416000000001</v>
      </c>
      <c r="DZ31">
        <v>0.09998421999999998</v>
      </c>
      <c r="EA31">
        <v>18.27384</v>
      </c>
      <c r="EB31">
        <v>18.0204</v>
      </c>
      <c r="EC31">
        <v>999.9</v>
      </c>
      <c r="ED31">
        <v>0</v>
      </c>
      <c r="EE31">
        <v>0</v>
      </c>
      <c r="EF31">
        <v>9995.307000000001</v>
      </c>
      <c r="EG31">
        <v>0</v>
      </c>
      <c r="EH31">
        <v>1016.331</v>
      </c>
      <c r="EI31">
        <v>15.64059</v>
      </c>
      <c r="EJ31">
        <v>234.9972</v>
      </c>
      <c r="EK31">
        <v>218.7225</v>
      </c>
      <c r="EL31">
        <v>2.03207</v>
      </c>
      <c r="EM31">
        <v>216.62</v>
      </c>
      <c r="EN31">
        <v>9.613164000000001</v>
      </c>
      <c r="EO31">
        <v>1.051846</v>
      </c>
      <c r="EP31">
        <v>0.868301</v>
      </c>
      <c r="EQ31">
        <v>7.655033</v>
      </c>
      <c r="ER31">
        <v>4.875812</v>
      </c>
      <c r="ES31">
        <v>2000.022</v>
      </c>
      <c r="ET31">
        <v>0.9799938000000001</v>
      </c>
      <c r="EU31">
        <v>0.02000629</v>
      </c>
      <c r="EV31">
        <v>0</v>
      </c>
      <c r="EW31">
        <v>1227.176</v>
      </c>
      <c r="EX31">
        <v>5.000970000000001</v>
      </c>
      <c r="EY31">
        <v>24394.99</v>
      </c>
      <c r="EZ31">
        <v>16707.72</v>
      </c>
      <c r="FA31">
        <v>36.7562</v>
      </c>
      <c r="FB31">
        <v>37.9748</v>
      </c>
      <c r="FC31">
        <v>37.062</v>
      </c>
      <c r="FD31">
        <v>37.187</v>
      </c>
      <c r="FE31">
        <v>36.7374</v>
      </c>
      <c r="FF31">
        <v>1955.112</v>
      </c>
      <c r="FG31">
        <v>39.90999999999999</v>
      </c>
      <c r="FH31">
        <v>0</v>
      </c>
      <c r="FI31">
        <v>2151.200000047684</v>
      </c>
      <c r="FJ31">
        <v>0</v>
      </c>
      <c r="FK31">
        <v>1228.6184</v>
      </c>
      <c r="FL31">
        <v>-18.83307695899913</v>
      </c>
      <c r="FM31">
        <v>-381.2076928768745</v>
      </c>
      <c r="FN31">
        <v>24424.908</v>
      </c>
      <c r="FO31">
        <v>15</v>
      </c>
      <c r="FP31">
        <v>0</v>
      </c>
      <c r="FQ31" t="s">
        <v>439</v>
      </c>
      <c r="FR31">
        <v>1760210915.6</v>
      </c>
      <c r="FS31">
        <v>0</v>
      </c>
      <c r="FT31">
        <v>0</v>
      </c>
      <c r="FU31">
        <v>-0.215</v>
      </c>
      <c r="FV31">
        <v>0</v>
      </c>
      <c r="FW31">
        <v>-0.6919999999999999</v>
      </c>
      <c r="FX31">
        <v>0</v>
      </c>
      <c r="FY31">
        <v>400</v>
      </c>
      <c r="FZ31">
        <v>0</v>
      </c>
      <c r="GA31">
        <v>0.15</v>
      </c>
      <c r="GB31">
        <v>0</v>
      </c>
      <c r="GC31">
        <v>14.787825</v>
      </c>
      <c r="GD31">
        <v>5.947697560975607</v>
      </c>
      <c r="GE31">
        <v>0.6051608392609356</v>
      </c>
      <c r="GF31">
        <v>0</v>
      </c>
      <c r="GG31">
        <v>1229.377352941176</v>
      </c>
      <c r="GH31">
        <v>-14.40168068139416</v>
      </c>
      <c r="GI31">
        <v>1.469440287247301</v>
      </c>
      <c r="GJ31">
        <v>0</v>
      </c>
      <c r="GK31">
        <v>2.05107175</v>
      </c>
      <c r="GL31">
        <v>-0.224670956848032</v>
      </c>
      <c r="GM31">
        <v>0.02436350107101807</v>
      </c>
      <c r="GN31">
        <v>0</v>
      </c>
      <c r="GO31">
        <v>0</v>
      </c>
      <c r="GP31">
        <v>3</v>
      </c>
      <c r="GQ31" t="s">
        <v>455</v>
      </c>
      <c r="GR31">
        <v>3.13368</v>
      </c>
      <c r="GS31">
        <v>2.76024</v>
      </c>
      <c r="GT31">
        <v>0.0568586</v>
      </c>
      <c r="GU31">
        <v>0.0523848</v>
      </c>
      <c r="GV31">
        <v>0.0634316</v>
      </c>
      <c r="GW31">
        <v>0.0543402</v>
      </c>
      <c r="GX31">
        <v>30210.7</v>
      </c>
      <c r="GY31">
        <v>30327.7</v>
      </c>
      <c r="GZ31">
        <v>29758.1</v>
      </c>
      <c r="HA31">
        <v>29563.1</v>
      </c>
      <c r="HB31">
        <v>36837.4</v>
      </c>
      <c r="HC31">
        <v>37048.1</v>
      </c>
      <c r="HD31">
        <v>41876.4</v>
      </c>
      <c r="HE31">
        <v>41999.6</v>
      </c>
      <c r="HF31">
        <v>1.95833</v>
      </c>
      <c r="HG31">
        <v>1.8908</v>
      </c>
      <c r="HH31">
        <v>0.00420585</v>
      </c>
      <c r="HI31">
        <v>0</v>
      </c>
      <c r="HJ31">
        <v>17.9403</v>
      </c>
      <c r="HK31">
        <v>999.9</v>
      </c>
      <c r="HL31">
        <v>26.1</v>
      </c>
      <c r="HM31">
        <v>31.4</v>
      </c>
      <c r="HN31">
        <v>13.3361</v>
      </c>
      <c r="HO31">
        <v>62.6993</v>
      </c>
      <c r="HP31">
        <v>32.5401</v>
      </c>
      <c r="HQ31">
        <v>1</v>
      </c>
      <c r="HR31">
        <v>-0.141623</v>
      </c>
      <c r="HS31">
        <v>5.19313</v>
      </c>
      <c r="HT31">
        <v>20.2676</v>
      </c>
      <c r="HU31">
        <v>5.22103</v>
      </c>
      <c r="HV31">
        <v>12.0159</v>
      </c>
      <c r="HW31">
        <v>4.991</v>
      </c>
      <c r="HX31">
        <v>3.28848</v>
      </c>
      <c r="HY31">
        <v>9999</v>
      </c>
      <c r="HZ31">
        <v>9999</v>
      </c>
      <c r="IA31">
        <v>9999</v>
      </c>
      <c r="IB31">
        <v>999.9</v>
      </c>
      <c r="IC31">
        <v>4.97286</v>
      </c>
      <c r="ID31">
        <v>1.86661</v>
      </c>
      <c r="IE31">
        <v>1.86586</v>
      </c>
      <c r="IF31">
        <v>1.86584</v>
      </c>
      <c r="IG31">
        <v>1.86768</v>
      </c>
      <c r="IH31">
        <v>1.87012</v>
      </c>
      <c r="II31">
        <v>1.86876</v>
      </c>
      <c r="IJ31">
        <v>1.87027</v>
      </c>
      <c r="IK31">
        <v>0</v>
      </c>
      <c r="IL31">
        <v>0</v>
      </c>
      <c r="IM31">
        <v>0</v>
      </c>
      <c r="IN31">
        <v>0</v>
      </c>
      <c r="IO31" t="s">
        <v>441</v>
      </c>
      <c r="IP31" t="s">
        <v>442</v>
      </c>
      <c r="IQ31" t="s">
        <v>443</v>
      </c>
      <c r="IR31" t="s">
        <v>443</v>
      </c>
      <c r="IS31" t="s">
        <v>443</v>
      </c>
      <c r="IT31" t="s">
        <v>443</v>
      </c>
      <c r="IU31">
        <v>0</v>
      </c>
      <c r="IV31">
        <v>100</v>
      </c>
      <c r="IW31">
        <v>100</v>
      </c>
      <c r="IX31">
        <v>-1.905</v>
      </c>
      <c r="IY31">
        <v>0.009299999999999999</v>
      </c>
      <c r="IZ31">
        <v>-1.414774939843471</v>
      </c>
      <c r="JA31">
        <v>-0.002262605230658699</v>
      </c>
      <c r="JB31">
        <v>4.117972070868355E-07</v>
      </c>
      <c r="JC31">
        <v>-1.535053720392113E-10</v>
      </c>
      <c r="JD31">
        <v>-0.05773197212917025</v>
      </c>
      <c r="JE31">
        <v>-0.004387372397949352</v>
      </c>
      <c r="JF31">
        <v>0.001148265067849212</v>
      </c>
      <c r="JG31">
        <v>-2.372704636287677E-05</v>
      </c>
      <c r="JH31">
        <v>4</v>
      </c>
      <c r="JI31">
        <v>2346</v>
      </c>
      <c r="JJ31">
        <v>1</v>
      </c>
      <c r="JK31">
        <v>24</v>
      </c>
      <c r="JL31">
        <v>21606.1</v>
      </c>
      <c r="JM31">
        <v>29358454.7</v>
      </c>
      <c r="JN31">
        <v>0.57251</v>
      </c>
      <c r="JO31">
        <v>2.29004</v>
      </c>
      <c r="JP31">
        <v>1.39648</v>
      </c>
      <c r="JQ31">
        <v>2.35474</v>
      </c>
      <c r="JR31">
        <v>1.49536</v>
      </c>
      <c r="JS31">
        <v>2.62939</v>
      </c>
      <c r="JT31">
        <v>35.9645</v>
      </c>
      <c r="JU31">
        <v>24.035</v>
      </c>
      <c r="JV31">
        <v>18</v>
      </c>
      <c r="JW31">
        <v>486.306</v>
      </c>
      <c r="JX31">
        <v>435.261</v>
      </c>
      <c r="JY31">
        <v>12.4383</v>
      </c>
      <c r="JZ31">
        <v>25.6625</v>
      </c>
      <c r="KA31">
        <v>30.0001</v>
      </c>
      <c r="KB31">
        <v>25.5237</v>
      </c>
      <c r="KC31">
        <v>25.4599</v>
      </c>
      <c r="KD31">
        <v>11.4509</v>
      </c>
      <c r="KE31">
        <v>25.3596</v>
      </c>
      <c r="KF31">
        <v>0</v>
      </c>
      <c r="KG31">
        <v>12.4372</v>
      </c>
      <c r="KH31">
        <v>185.341</v>
      </c>
      <c r="KI31">
        <v>9.6594</v>
      </c>
      <c r="KJ31">
        <v>101.706</v>
      </c>
      <c r="KK31">
        <v>100.996</v>
      </c>
    </row>
    <row r="32" spans="1:297">
      <c r="A32">
        <v>16</v>
      </c>
      <c r="B32">
        <v>1761507285.5</v>
      </c>
      <c r="C32">
        <v>75</v>
      </c>
      <c r="D32" t="s">
        <v>474</v>
      </c>
      <c r="E32" t="s">
        <v>475</v>
      </c>
      <c r="F32">
        <v>5</v>
      </c>
      <c r="G32" t="s">
        <v>435</v>
      </c>
      <c r="H32" t="s">
        <v>436</v>
      </c>
      <c r="I32">
        <v>1761507283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202.7633064881492</v>
      </c>
      <c r="AK32">
        <v>211.2735575757575</v>
      </c>
      <c r="AL32">
        <v>-3.262713553997056</v>
      </c>
      <c r="AM32">
        <v>65.78380320939183</v>
      </c>
      <c r="AN32">
        <f>(AP32 - AO32 + DY32*1E3/(8.314*(EA32+273.15)) * AR32/DX32 * AQ32) * DX32/(100*DL32) * 1000/(1000 - AP32)</f>
        <v>0</v>
      </c>
      <c r="AO32">
        <v>9.611525487018339</v>
      </c>
      <c r="AP32">
        <v>11.64482484848484</v>
      </c>
      <c r="AQ32">
        <v>-2.036806124129318E-06</v>
      </c>
      <c r="AR32">
        <v>108.0880716642206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 t="s">
        <v>437</v>
      </c>
      <c r="AZ32">
        <v>0</v>
      </c>
      <c r="BA32">
        <v>0</v>
      </c>
      <c r="BB32">
        <f>1-AZ32/BA32</f>
        <v>0</v>
      </c>
      <c r="BC32">
        <v>0</v>
      </c>
      <c r="BD32" t="s">
        <v>437</v>
      </c>
      <c r="BE32" t="s">
        <v>437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2020</v>
      </c>
      <c r="CA32">
        <v>290.0000000000001</v>
      </c>
      <c r="CB32">
        <v>1590.42</v>
      </c>
      <c r="CC32">
        <v>295</v>
      </c>
      <c r="CD32">
        <v>5220.67</v>
      </c>
      <c r="CE32">
        <v>1591.29</v>
      </c>
      <c r="CF32">
        <v>-0.87</v>
      </c>
      <c r="CG32">
        <v>300.0000000000001</v>
      </c>
      <c r="CH32">
        <v>23.8</v>
      </c>
      <c r="CI32">
        <v>1650.734719841875</v>
      </c>
      <c r="CJ32">
        <v>2.032994541366527</v>
      </c>
      <c r="CK32">
        <v>-31.03478562282126</v>
      </c>
      <c r="CL32">
        <v>0.9198548094063967</v>
      </c>
      <c r="CM32">
        <v>0.9759925733019913</v>
      </c>
      <c r="CN32">
        <v>-0.00431141668520578</v>
      </c>
      <c r="CO32">
        <v>289.9999999999999</v>
      </c>
      <c r="CP32">
        <v>1590.91</v>
      </c>
      <c r="CQ32">
        <v>765</v>
      </c>
      <c r="CR32">
        <v>5219.32</v>
      </c>
      <c r="CS32">
        <v>1591.27</v>
      </c>
      <c r="CT32">
        <v>-0.36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438</v>
      </c>
      <c r="DO32">
        <v>2</v>
      </c>
      <c r="DP32" t="b">
        <v>1</v>
      </c>
      <c r="DQ32">
        <v>1761507283</v>
      </c>
      <c r="DR32">
        <v>215.2746666666667</v>
      </c>
      <c r="DS32">
        <v>199.0731111111111</v>
      </c>
      <c r="DT32">
        <v>11.64492222222222</v>
      </c>
      <c r="DU32">
        <v>9.611226666666665</v>
      </c>
      <c r="DV32">
        <v>217.1631111111111</v>
      </c>
      <c r="DW32">
        <v>11.63562222222222</v>
      </c>
      <c r="DX32">
        <v>499.9763333333333</v>
      </c>
      <c r="DY32">
        <v>90.32555555555555</v>
      </c>
      <c r="DZ32">
        <v>0.09992724444444444</v>
      </c>
      <c r="EA32">
        <v>18.26671111111111</v>
      </c>
      <c r="EB32">
        <v>18.01121111111111</v>
      </c>
      <c r="EC32">
        <v>999.9000000000001</v>
      </c>
      <c r="ED32">
        <v>0</v>
      </c>
      <c r="EE32">
        <v>0</v>
      </c>
      <c r="EF32">
        <v>10010.9</v>
      </c>
      <c r="EG32">
        <v>0</v>
      </c>
      <c r="EH32">
        <v>1016.318888888889</v>
      </c>
      <c r="EI32">
        <v>16.20172222222222</v>
      </c>
      <c r="EJ32">
        <v>217.8114444444444</v>
      </c>
      <c r="EK32">
        <v>201.0048888888889</v>
      </c>
      <c r="EL32">
        <v>2.033705555555556</v>
      </c>
      <c r="EM32">
        <v>199.0731111111111</v>
      </c>
      <c r="EN32">
        <v>9.611226666666665</v>
      </c>
      <c r="EO32">
        <v>1.051835555555556</v>
      </c>
      <c r="EP32">
        <v>0.8681394444444445</v>
      </c>
      <c r="EQ32">
        <v>7.654881111111113</v>
      </c>
      <c r="ER32">
        <v>4.873144444444445</v>
      </c>
      <c r="ES32">
        <v>1999.895555555555</v>
      </c>
      <c r="ET32">
        <v>0.9799953333333333</v>
      </c>
      <c r="EU32">
        <v>0.02000477777777777</v>
      </c>
      <c r="EV32">
        <v>0</v>
      </c>
      <c r="EW32">
        <v>1224.438888888889</v>
      </c>
      <c r="EX32">
        <v>5.00097</v>
      </c>
      <c r="EY32">
        <v>24344.47777777778</v>
      </c>
      <c r="EZ32">
        <v>16706.67777777778</v>
      </c>
      <c r="FA32">
        <v>36.77755555555555</v>
      </c>
      <c r="FB32">
        <v>38.06933333333333</v>
      </c>
      <c r="FC32">
        <v>37.118</v>
      </c>
      <c r="FD32">
        <v>37.31233333333333</v>
      </c>
      <c r="FE32">
        <v>36.95111111111111</v>
      </c>
      <c r="FF32">
        <v>1954.987777777778</v>
      </c>
      <c r="FG32">
        <v>39.90777777777777</v>
      </c>
      <c r="FH32">
        <v>0</v>
      </c>
      <c r="FI32">
        <v>2156.600000143051</v>
      </c>
      <c r="FJ32">
        <v>0</v>
      </c>
      <c r="FK32">
        <v>1226.648461538461</v>
      </c>
      <c r="FL32">
        <v>-27.0570940485155</v>
      </c>
      <c r="FM32">
        <v>-512.0136755075114</v>
      </c>
      <c r="FN32">
        <v>24386.66153846154</v>
      </c>
      <c r="FO32">
        <v>15</v>
      </c>
      <c r="FP32">
        <v>0</v>
      </c>
      <c r="FQ32" t="s">
        <v>439</v>
      </c>
      <c r="FR32">
        <v>1760210915.6</v>
      </c>
      <c r="FS32">
        <v>0</v>
      </c>
      <c r="FT32">
        <v>0</v>
      </c>
      <c r="FU32">
        <v>-0.215</v>
      </c>
      <c r="FV32">
        <v>0</v>
      </c>
      <c r="FW32">
        <v>-0.6919999999999999</v>
      </c>
      <c r="FX32">
        <v>0</v>
      </c>
      <c r="FY32">
        <v>400</v>
      </c>
      <c r="FZ32">
        <v>0</v>
      </c>
      <c r="GA32">
        <v>0.15</v>
      </c>
      <c r="GB32">
        <v>0</v>
      </c>
      <c r="GC32">
        <v>15.2723025</v>
      </c>
      <c r="GD32">
        <v>7.627003001876148</v>
      </c>
      <c r="GE32">
        <v>0.7372222885560027</v>
      </c>
      <c r="GF32">
        <v>0</v>
      </c>
      <c r="GG32">
        <v>1227.715294117647</v>
      </c>
      <c r="GH32">
        <v>-22.27410238175037</v>
      </c>
      <c r="GI32">
        <v>2.234685443444302</v>
      </c>
      <c r="GJ32">
        <v>0</v>
      </c>
      <c r="GK32">
        <v>2.037653</v>
      </c>
      <c r="GL32">
        <v>-0.0767322326454105</v>
      </c>
      <c r="GM32">
        <v>0.01255231476660776</v>
      </c>
      <c r="GN32">
        <v>1</v>
      </c>
      <c r="GO32">
        <v>1</v>
      </c>
      <c r="GP32">
        <v>3</v>
      </c>
      <c r="GQ32" t="s">
        <v>446</v>
      </c>
      <c r="GR32">
        <v>3.13377</v>
      </c>
      <c r="GS32">
        <v>2.76034</v>
      </c>
      <c r="GT32">
        <v>0.0532744</v>
      </c>
      <c r="GU32">
        <v>0.048628</v>
      </c>
      <c r="GV32">
        <v>0.0634324</v>
      </c>
      <c r="GW32">
        <v>0.0543305</v>
      </c>
      <c r="GX32">
        <v>30325.8</v>
      </c>
      <c r="GY32">
        <v>30447.8</v>
      </c>
      <c r="GZ32">
        <v>29758.4</v>
      </c>
      <c r="HA32">
        <v>29563</v>
      </c>
      <c r="HB32">
        <v>36838.2</v>
      </c>
      <c r="HC32">
        <v>37048.5</v>
      </c>
      <c r="HD32">
        <v>41877.4</v>
      </c>
      <c r="HE32">
        <v>41999.7</v>
      </c>
      <c r="HF32">
        <v>1.95815</v>
      </c>
      <c r="HG32">
        <v>1.8902</v>
      </c>
      <c r="HH32">
        <v>0.0048317</v>
      </c>
      <c r="HI32">
        <v>0</v>
      </c>
      <c r="HJ32">
        <v>17.9388</v>
      </c>
      <c r="HK32">
        <v>999.9</v>
      </c>
      <c r="HL32">
        <v>26.1</v>
      </c>
      <c r="HM32">
        <v>31.4</v>
      </c>
      <c r="HN32">
        <v>13.3358</v>
      </c>
      <c r="HO32">
        <v>62.6793</v>
      </c>
      <c r="HP32">
        <v>32.4599</v>
      </c>
      <c r="HQ32">
        <v>1</v>
      </c>
      <c r="HR32">
        <v>-0.141438</v>
      </c>
      <c r="HS32">
        <v>5.1865</v>
      </c>
      <c r="HT32">
        <v>20.2686</v>
      </c>
      <c r="HU32">
        <v>5.22163</v>
      </c>
      <c r="HV32">
        <v>12.0159</v>
      </c>
      <c r="HW32">
        <v>4.9912</v>
      </c>
      <c r="HX32">
        <v>3.28858</v>
      </c>
      <c r="HY32">
        <v>9999</v>
      </c>
      <c r="HZ32">
        <v>9999</v>
      </c>
      <c r="IA32">
        <v>9999</v>
      </c>
      <c r="IB32">
        <v>999.9</v>
      </c>
      <c r="IC32">
        <v>4.97289</v>
      </c>
      <c r="ID32">
        <v>1.86661</v>
      </c>
      <c r="IE32">
        <v>1.86587</v>
      </c>
      <c r="IF32">
        <v>1.86584</v>
      </c>
      <c r="IG32">
        <v>1.86768</v>
      </c>
      <c r="IH32">
        <v>1.87012</v>
      </c>
      <c r="II32">
        <v>1.86882</v>
      </c>
      <c r="IJ32">
        <v>1.87027</v>
      </c>
      <c r="IK32">
        <v>0</v>
      </c>
      <c r="IL32">
        <v>0</v>
      </c>
      <c r="IM32">
        <v>0</v>
      </c>
      <c r="IN32">
        <v>0</v>
      </c>
      <c r="IO32" t="s">
        <v>441</v>
      </c>
      <c r="IP32" t="s">
        <v>442</v>
      </c>
      <c r="IQ32" t="s">
        <v>443</v>
      </c>
      <c r="IR32" t="s">
        <v>443</v>
      </c>
      <c r="IS32" t="s">
        <v>443</v>
      </c>
      <c r="IT32" t="s">
        <v>443</v>
      </c>
      <c r="IU32">
        <v>0</v>
      </c>
      <c r="IV32">
        <v>100</v>
      </c>
      <c r="IW32">
        <v>100</v>
      </c>
      <c r="IX32">
        <v>-1.871</v>
      </c>
      <c r="IY32">
        <v>0.009299999999999999</v>
      </c>
      <c r="IZ32">
        <v>-1.414774939843471</v>
      </c>
      <c r="JA32">
        <v>-0.002262605230658699</v>
      </c>
      <c r="JB32">
        <v>4.117972070868355E-07</v>
      </c>
      <c r="JC32">
        <v>-1.535053720392113E-10</v>
      </c>
      <c r="JD32">
        <v>-0.05773197212917025</v>
      </c>
      <c r="JE32">
        <v>-0.004387372397949352</v>
      </c>
      <c r="JF32">
        <v>0.001148265067849212</v>
      </c>
      <c r="JG32">
        <v>-2.372704636287677E-05</v>
      </c>
      <c r="JH32">
        <v>4</v>
      </c>
      <c r="JI32">
        <v>2346</v>
      </c>
      <c r="JJ32">
        <v>1</v>
      </c>
      <c r="JK32">
        <v>24</v>
      </c>
      <c r="JL32">
        <v>21606.2</v>
      </c>
      <c r="JM32">
        <v>29358454.8</v>
      </c>
      <c r="JN32">
        <v>0.534668</v>
      </c>
      <c r="JO32">
        <v>2.29736</v>
      </c>
      <c r="JP32">
        <v>1.39648</v>
      </c>
      <c r="JQ32">
        <v>2.35596</v>
      </c>
      <c r="JR32">
        <v>1.49536</v>
      </c>
      <c r="JS32">
        <v>2.70142</v>
      </c>
      <c r="JT32">
        <v>35.9645</v>
      </c>
      <c r="JU32">
        <v>24.035</v>
      </c>
      <c r="JV32">
        <v>18</v>
      </c>
      <c r="JW32">
        <v>486.199</v>
      </c>
      <c r="JX32">
        <v>434.904</v>
      </c>
      <c r="JY32">
        <v>12.4193</v>
      </c>
      <c r="JZ32">
        <v>25.6625</v>
      </c>
      <c r="KA32">
        <v>30.0001</v>
      </c>
      <c r="KB32">
        <v>25.5237</v>
      </c>
      <c r="KC32">
        <v>25.4599</v>
      </c>
      <c r="KD32">
        <v>10.6979</v>
      </c>
      <c r="KE32">
        <v>25.3596</v>
      </c>
      <c r="KF32">
        <v>0</v>
      </c>
      <c r="KG32">
        <v>12.4196</v>
      </c>
      <c r="KH32">
        <v>165.305</v>
      </c>
      <c r="KI32">
        <v>9.66173</v>
      </c>
      <c r="KJ32">
        <v>101.708</v>
      </c>
      <c r="KK32">
        <v>100.996</v>
      </c>
    </row>
    <row r="33" spans="1:297">
      <c r="A33">
        <v>17</v>
      </c>
      <c r="B33">
        <v>1761507290.5</v>
      </c>
      <c r="C33">
        <v>80</v>
      </c>
      <c r="D33" t="s">
        <v>476</v>
      </c>
      <c r="E33" t="s">
        <v>477</v>
      </c>
      <c r="F33">
        <v>5</v>
      </c>
      <c r="G33" t="s">
        <v>435</v>
      </c>
      <c r="H33" t="s">
        <v>436</v>
      </c>
      <c r="I33">
        <v>1761507287.7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185.9354349533796</v>
      </c>
      <c r="AK33">
        <v>195.105806060606</v>
      </c>
      <c r="AL33">
        <v>-3.233037695831832</v>
      </c>
      <c r="AM33">
        <v>65.78380320939183</v>
      </c>
      <c r="AN33">
        <f>(AP33 - AO33 + DY33*1E3/(8.314*(EA33+273.15)) * AR33/DX33 * AQ33) * DX33/(100*DL33) * 1000/(1000 - AP33)</f>
        <v>0</v>
      </c>
      <c r="AO33">
        <v>9.608642010040946</v>
      </c>
      <c r="AP33">
        <v>11.64139575757576</v>
      </c>
      <c r="AQ33">
        <v>-5.999417105041638E-06</v>
      </c>
      <c r="AR33">
        <v>108.0880716642206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 t="s">
        <v>437</v>
      </c>
      <c r="AZ33">
        <v>0</v>
      </c>
      <c r="BA33">
        <v>0</v>
      </c>
      <c r="BB33">
        <f>1-AZ33/BA33</f>
        <v>0</v>
      </c>
      <c r="BC33">
        <v>0</v>
      </c>
      <c r="BD33" t="s">
        <v>437</v>
      </c>
      <c r="BE33" t="s">
        <v>437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2020</v>
      </c>
      <c r="CA33">
        <v>290.0000000000001</v>
      </c>
      <c r="CB33">
        <v>1590.42</v>
      </c>
      <c r="CC33">
        <v>295</v>
      </c>
      <c r="CD33">
        <v>5220.67</v>
      </c>
      <c r="CE33">
        <v>1591.29</v>
      </c>
      <c r="CF33">
        <v>-0.87</v>
      </c>
      <c r="CG33">
        <v>300.0000000000001</v>
      </c>
      <c r="CH33">
        <v>23.8</v>
      </c>
      <c r="CI33">
        <v>1650.734719841875</v>
      </c>
      <c r="CJ33">
        <v>2.032994541366527</v>
      </c>
      <c r="CK33">
        <v>-31.03478562282126</v>
      </c>
      <c r="CL33">
        <v>0.9198548094063967</v>
      </c>
      <c r="CM33">
        <v>0.9759925733019913</v>
      </c>
      <c r="CN33">
        <v>-0.00431141668520578</v>
      </c>
      <c r="CO33">
        <v>289.9999999999999</v>
      </c>
      <c r="CP33">
        <v>1590.91</v>
      </c>
      <c r="CQ33">
        <v>765</v>
      </c>
      <c r="CR33">
        <v>5219.32</v>
      </c>
      <c r="CS33">
        <v>1591.27</v>
      </c>
      <c r="CT33">
        <v>-0.36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438</v>
      </c>
      <c r="DO33">
        <v>2</v>
      </c>
      <c r="DP33" t="b">
        <v>1</v>
      </c>
      <c r="DQ33">
        <v>1761507287.7</v>
      </c>
      <c r="DR33">
        <v>200.192</v>
      </c>
      <c r="DS33">
        <v>183.423</v>
      </c>
      <c r="DT33">
        <v>11.64264</v>
      </c>
      <c r="DU33">
        <v>9.608720999999999</v>
      </c>
      <c r="DV33">
        <v>202.0484</v>
      </c>
      <c r="DW33">
        <v>11.63335</v>
      </c>
      <c r="DX33">
        <v>500.0005</v>
      </c>
      <c r="DY33">
        <v>90.32646</v>
      </c>
      <c r="DZ33">
        <v>0.09999540999999999</v>
      </c>
      <c r="EA33">
        <v>18.26377</v>
      </c>
      <c r="EB33">
        <v>18.01537</v>
      </c>
      <c r="EC33">
        <v>999.9</v>
      </c>
      <c r="ED33">
        <v>0</v>
      </c>
      <c r="EE33">
        <v>0</v>
      </c>
      <c r="EF33">
        <v>9994.376</v>
      </c>
      <c r="EG33">
        <v>0</v>
      </c>
      <c r="EH33">
        <v>1016.332</v>
      </c>
      <c r="EI33">
        <v>16.76915</v>
      </c>
      <c r="EJ33">
        <v>202.5503</v>
      </c>
      <c r="EK33">
        <v>185.2022</v>
      </c>
      <c r="EL33">
        <v>2.033909</v>
      </c>
      <c r="EM33">
        <v>183.423</v>
      </c>
      <c r="EN33">
        <v>9.608720999999999</v>
      </c>
      <c r="EO33">
        <v>1.051638</v>
      </c>
      <c r="EP33">
        <v>0.8679216999999999</v>
      </c>
      <c r="EQ33">
        <v>7.652125000000001</v>
      </c>
      <c r="ER33">
        <v>4.869549</v>
      </c>
      <c r="ES33">
        <v>1999.838</v>
      </c>
      <c r="ET33">
        <v>0.9799992</v>
      </c>
      <c r="EU33">
        <v>0.02000094</v>
      </c>
      <c r="EV33">
        <v>0</v>
      </c>
      <c r="EW33">
        <v>1220.811</v>
      </c>
      <c r="EX33">
        <v>5.000970000000001</v>
      </c>
      <c r="EY33">
        <v>24287.87</v>
      </c>
      <c r="EZ33">
        <v>16706.22</v>
      </c>
      <c r="FA33">
        <v>36.9059</v>
      </c>
      <c r="FB33">
        <v>38.24339999999999</v>
      </c>
      <c r="FC33">
        <v>37.206</v>
      </c>
      <c r="FD33">
        <v>37.481</v>
      </c>
      <c r="FE33">
        <v>37.1622</v>
      </c>
      <c r="FF33">
        <v>1954.938</v>
      </c>
      <c r="FG33">
        <v>39.89999999999999</v>
      </c>
      <c r="FH33">
        <v>0</v>
      </c>
      <c r="FI33">
        <v>2161.400000095367</v>
      </c>
      <c r="FJ33">
        <v>0</v>
      </c>
      <c r="FK33">
        <v>1223.965</v>
      </c>
      <c r="FL33">
        <v>-38.89606832548148</v>
      </c>
      <c r="FM33">
        <v>-653.1829050497986</v>
      </c>
      <c r="FN33">
        <v>24339.8</v>
      </c>
      <c r="FO33">
        <v>15</v>
      </c>
      <c r="FP33">
        <v>0</v>
      </c>
      <c r="FQ33" t="s">
        <v>439</v>
      </c>
      <c r="FR33">
        <v>1760210915.6</v>
      </c>
      <c r="FS33">
        <v>0</v>
      </c>
      <c r="FT33">
        <v>0</v>
      </c>
      <c r="FU33">
        <v>-0.215</v>
      </c>
      <c r="FV33">
        <v>0</v>
      </c>
      <c r="FW33">
        <v>-0.6919999999999999</v>
      </c>
      <c r="FX33">
        <v>0</v>
      </c>
      <c r="FY33">
        <v>400</v>
      </c>
      <c r="FZ33">
        <v>0</v>
      </c>
      <c r="GA33">
        <v>0.15</v>
      </c>
      <c r="GB33">
        <v>0</v>
      </c>
      <c r="GC33">
        <v>15.7783575</v>
      </c>
      <c r="GD33">
        <v>7.141113320825512</v>
      </c>
      <c r="GE33">
        <v>0.6882823613487057</v>
      </c>
      <c r="GF33">
        <v>0</v>
      </c>
      <c r="GG33">
        <v>1225.784705882353</v>
      </c>
      <c r="GH33">
        <v>-30.5851795253146</v>
      </c>
      <c r="GI33">
        <v>3.074022307789727</v>
      </c>
      <c r="GJ33">
        <v>0</v>
      </c>
      <c r="GK33">
        <v>2.032581</v>
      </c>
      <c r="GL33">
        <v>0.01250926829268033</v>
      </c>
      <c r="GM33">
        <v>0.001462926519002232</v>
      </c>
      <c r="GN33">
        <v>1</v>
      </c>
      <c r="GO33">
        <v>1</v>
      </c>
      <c r="GP33">
        <v>3</v>
      </c>
      <c r="GQ33" t="s">
        <v>446</v>
      </c>
      <c r="GR33">
        <v>3.13359</v>
      </c>
      <c r="GS33">
        <v>2.7602</v>
      </c>
      <c r="GT33">
        <v>0.0496189</v>
      </c>
      <c r="GU33">
        <v>0.0447811</v>
      </c>
      <c r="GV33">
        <v>0.0634184</v>
      </c>
      <c r="GW33">
        <v>0.0543213</v>
      </c>
      <c r="GX33">
        <v>30442.9</v>
      </c>
      <c r="GY33">
        <v>30571.1</v>
      </c>
      <c r="GZ33">
        <v>29758.3</v>
      </c>
      <c r="HA33">
        <v>29563.2</v>
      </c>
      <c r="HB33">
        <v>36838.3</v>
      </c>
      <c r="HC33">
        <v>37049</v>
      </c>
      <c r="HD33">
        <v>41876.9</v>
      </c>
      <c r="HE33">
        <v>41999.8</v>
      </c>
      <c r="HF33">
        <v>1.95807</v>
      </c>
      <c r="HG33">
        <v>1.89015</v>
      </c>
      <c r="HH33">
        <v>0.00407919</v>
      </c>
      <c r="HI33">
        <v>0</v>
      </c>
      <c r="HJ33">
        <v>17.9381</v>
      </c>
      <c r="HK33">
        <v>999.9</v>
      </c>
      <c r="HL33">
        <v>26.1</v>
      </c>
      <c r="HM33">
        <v>31.4</v>
      </c>
      <c r="HN33">
        <v>13.3367</v>
      </c>
      <c r="HO33">
        <v>62.8393</v>
      </c>
      <c r="HP33">
        <v>32.504</v>
      </c>
      <c r="HQ33">
        <v>1</v>
      </c>
      <c r="HR33">
        <v>-0.141771</v>
      </c>
      <c r="HS33">
        <v>5.17168</v>
      </c>
      <c r="HT33">
        <v>20.269</v>
      </c>
      <c r="HU33">
        <v>5.22253</v>
      </c>
      <c r="HV33">
        <v>12.0159</v>
      </c>
      <c r="HW33">
        <v>4.9914</v>
      </c>
      <c r="HX33">
        <v>3.28863</v>
      </c>
      <c r="HY33">
        <v>9999</v>
      </c>
      <c r="HZ33">
        <v>9999</v>
      </c>
      <c r="IA33">
        <v>9999</v>
      </c>
      <c r="IB33">
        <v>999.9</v>
      </c>
      <c r="IC33">
        <v>4.97287</v>
      </c>
      <c r="ID33">
        <v>1.86661</v>
      </c>
      <c r="IE33">
        <v>1.8659</v>
      </c>
      <c r="IF33">
        <v>1.86584</v>
      </c>
      <c r="IG33">
        <v>1.86769</v>
      </c>
      <c r="IH33">
        <v>1.87014</v>
      </c>
      <c r="II33">
        <v>1.8688</v>
      </c>
      <c r="IJ33">
        <v>1.87027</v>
      </c>
      <c r="IK33">
        <v>0</v>
      </c>
      <c r="IL33">
        <v>0</v>
      </c>
      <c r="IM33">
        <v>0</v>
      </c>
      <c r="IN33">
        <v>0</v>
      </c>
      <c r="IO33" t="s">
        <v>441</v>
      </c>
      <c r="IP33" t="s">
        <v>442</v>
      </c>
      <c r="IQ33" t="s">
        <v>443</v>
      </c>
      <c r="IR33" t="s">
        <v>443</v>
      </c>
      <c r="IS33" t="s">
        <v>443</v>
      </c>
      <c r="IT33" t="s">
        <v>443</v>
      </c>
      <c r="IU33">
        <v>0</v>
      </c>
      <c r="IV33">
        <v>100</v>
      </c>
      <c r="IW33">
        <v>100</v>
      </c>
      <c r="IX33">
        <v>-1.838</v>
      </c>
      <c r="IY33">
        <v>0.009299999999999999</v>
      </c>
      <c r="IZ33">
        <v>-1.414774939843471</v>
      </c>
      <c r="JA33">
        <v>-0.002262605230658699</v>
      </c>
      <c r="JB33">
        <v>4.117972070868355E-07</v>
      </c>
      <c r="JC33">
        <v>-1.535053720392113E-10</v>
      </c>
      <c r="JD33">
        <v>-0.05773197212917025</v>
      </c>
      <c r="JE33">
        <v>-0.004387372397949352</v>
      </c>
      <c r="JF33">
        <v>0.001148265067849212</v>
      </c>
      <c r="JG33">
        <v>-2.372704636287677E-05</v>
      </c>
      <c r="JH33">
        <v>4</v>
      </c>
      <c r="JI33">
        <v>2346</v>
      </c>
      <c r="JJ33">
        <v>1</v>
      </c>
      <c r="JK33">
        <v>24</v>
      </c>
      <c r="JL33">
        <v>21606.2</v>
      </c>
      <c r="JM33">
        <v>29358454.8</v>
      </c>
      <c r="JN33">
        <v>0.500488</v>
      </c>
      <c r="JO33">
        <v>2.30591</v>
      </c>
      <c r="JP33">
        <v>1.39648</v>
      </c>
      <c r="JQ33">
        <v>2.35718</v>
      </c>
      <c r="JR33">
        <v>1.49536</v>
      </c>
      <c r="JS33">
        <v>2.69287</v>
      </c>
      <c r="JT33">
        <v>35.9645</v>
      </c>
      <c r="JU33">
        <v>24.035</v>
      </c>
      <c r="JV33">
        <v>18</v>
      </c>
      <c r="JW33">
        <v>486.151</v>
      </c>
      <c r="JX33">
        <v>434.874</v>
      </c>
      <c r="JY33">
        <v>12.4045</v>
      </c>
      <c r="JZ33">
        <v>25.6625</v>
      </c>
      <c r="KA33">
        <v>30.0001</v>
      </c>
      <c r="KB33">
        <v>25.5237</v>
      </c>
      <c r="KC33">
        <v>25.4599</v>
      </c>
      <c r="KD33">
        <v>9.997960000000001</v>
      </c>
      <c r="KE33">
        <v>25.3596</v>
      </c>
      <c r="KF33">
        <v>0</v>
      </c>
      <c r="KG33">
        <v>12.4065</v>
      </c>
      <c r="KH33">
        <v>151.947</v>
      </c>
      <c r="KI33">
        <v>9.67089</v>
      </c>
      <c r="KJ33">
        <v>101.707</v>
      </c>
      <c r="KK33">
        <v>100.996</v>
      </c>
    </row>
    <row r="34" spans="1:297">
      <c r="A34">
        <v>18</v>
      </c>
      <c r="B34">
        <v>1761507295.5</v>
      </c>
      <c r="C34">
        <v>85</v>
      </c>
      <c r="D34" t="s">
        <v>478</v>
      </c>
      <c r="E34" t="s">
        <v>479</v>
      </c>
      <c r="F34">
        <v>5</v>
      </c>
      <c r="G34" t="s">
        <v>435</v>
      </c>
      <c r="H34" t="s">
        <v>436</v>
      </c>
      <c r="I34">
        <v>1761507293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169.2399394713912</v>
      </c>
      <c r="AK34">
        <v>178.8178606060606</v>
      </c>
      <c r="AL34">
        <v>-3.253468966124294</v>
      </c>
      <c r="AM34">
        <v>65.78380320939183</v>
      </c>
      <c r="AN34">
        <f>(AP34 - AO34 + DY34*1E3/(8.314*(EA34+273.15)) * AR34/DX34 * AQ34) * DX34/(100*DL34) * 1000/(1000 - AP34)</f>
        <v>0</v>
      </c>
      <c r="AO34">
        <v>9.607015014553308</v>
      </c>
      <c r="AP34">
        <v>11.64116</v>
      </c>
      <c r="AQ34">
        <v>3.382930413776976E-08</v>
      </c>
      <c r="AR34">
        <v>108.0880716642206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 t="s">
        <v>437</v>
      </c>
      <c r="AZ34">
        <v>0</v>
      </c>
      <c r="BA34">
        <v>0</v>
      </c>
      <c r="BB34">
        <f>1-AZ34/BA34</f>
        <v>0</v>
      </c>
      <c r="BC34">
        <v>0</v>
      </c>
      <c r="BD34" t="s">
        <v>437</v>
      </c>
      <c r="BE34" t="s">
        <v>437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2020</v>
      </c>
      <c r="CA34">
        <v>290.0000000000001</v>
      </c>
      <c r="CB34">
        <v>1590.42</v>
      </c>
      <c r="CC34">
        <v>295</v>
      </c>
      <c r="CD34">
        <v>5220.67</v>
      </c>
      <c r="CE34">
        <v>1591.29</v>
      </c>
      <c r="CF34">
        <v>-0.87</v>
      </c>
      <c r="CG34">
        <v>300.0000000000001</v>
      </c>
      <c r="CH34">
        <v>23.8</v>
      </c>
      <c r="CI34">
        <v>1650.734719841875</v>
      </c>
      <c r="CJ34">
        <v>2.032994541366527</v>
      </c>
      <c r="CK34">
        <v>-31.03478562282126</v>
      </c>
      <c r="CL34">
        <v>0.9198548094063967</v>
      </c>
      <c r="CM34">
        <v>0.9759925733019913</v>
      </c>
      <c r="CN34">
        <v>-0.00431141668520578</v>
      </c>
      <c r="CO34">
        <v>289.9999999999999</v>
      </c>
      <c r="CP34">
        <v>1590.91</v>
      </c>
      <c r="CQ34">
        <v>765</v>
      </c>
      <c r="CR34">
        <v>5219.32</v>
      </c>
      <c r="CS34">
        <v>1591.27</v>
      </c>
      <c r="CT34">
        <v>-0.36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438</v>
      </c>
      <c r="DO34">
        <v>2</v>
      </c>
      <c r="DP34" t="b">
        <v>1</v>
      </c>
      <c r="DQ34">
        <v>1761507293</v>
      </c>
      <c r="DR34">
        <v>183.1574444444444</v>
      </c>
      <c r="DS34">
        <v>165.8778888888889</v>
      </c>
      <c r="DT34">
        <v>11.64128888888889</v>
      </c>
      <c r="DU34">
        <v>9.6068</v>
      </c>
      <c r="DV34">
        <v>184.9776666666666</v>
      </c>
      <c r="DW34">
        <v>11.63201111111111</v>
      </c>
      <c r="DX34">
        <v>500.015</v>
      </c>
      <c r="DY34">
        <v>90.32554444444443</v>
      </c>
      <c r="DZ34">
        <v>0.09993387777777778</v>
      </c>
      <c r="EA34">
        <v>18.26158888888889</v>
      </c>
      <c r="EB34">
        <v>18.00563333333334</v>
      </c>
      <c r="EC34">
        <v>999.9000000000001</v>
      </c>
      <c r="ED34">
        <v>0</v>
      </c>
      <c r="EE34">
        <v>0</v>
      </c>
      <c r="EF34">
        <v>10010.9</v>
      </c>
      <c r="EG34">
        <v>0</v>
      </c>
      <c r="EH34">
        <v>1016.34</v>
      </c>
      <c r="EI34">
        <v>17.27964444444445</v>
      </c>
      <c r="EJ34">
        <v>185.3147777777777</v>
      </c>
      <c r="EK34">
        <v>167.4867777777778</v>
      </c>
      <c r="EL34">
        <v>2.03447</v>
      </c>
      <c r="EM34">
        <v>165.8778888888889</v>
      </c>
      <c r="EN34">
        <v>9.6068</v>
      </c>
      <c r="EO34">
        <v>1.051505555555555</v>
      </c>
      <c r="EP34">
        <v>0.8677393333333333</v>
      </c>
      <c r="EQ34">
        <v>7.650266666666665</v>
      </c>
      <c r="ER34">
        <v>4.866542222222222</v>
      </c>
      <c r="ES34">
        <v>1999.931111111111</v>
      </c>
      <c r="ET34">
        <v>0.9800033333333332</v>
      </c>
      <c r="EU34">
        <v>0.01999686666666666</v>
      </c>
      <c r="EV34">
        <v>0</v>
      </c>
      <c r="EW34">
        <v>1215.997777777778</v>
      </c>
      <c r="EX34">
        <v>5.00097</v>
      </c>
      <c r="EY34">
        <v>24203.66666666667</v>
      </c>
      <c r="EZ34">
        <v>16707</v>
      </c>
      <c r="FA34">
        <v>37.04133333333333</v>
      </c>
      <c r="FB34">
        <v>38.44433333333333</v>
      </c>
      <c r="FC34">
        <v>37.31911111111111</v>
      </c>
      <c r="FD34">
        <v>37.64555555555555</v>
      </c>
      <c r="FE34">
        <v>37.33311111111111</v>
      </c>
      <c r="FF34">
        <v>1955.041111111111</v>
      </c>
      <c r="FG34">
        <v>39.89</v>
      </c>
      <c r="FH34">
        <v>0</v>
      </c>
      <c r="FI34">
        <v>2166.200000047684</v>
      </c>
      <c r="FJ34">
        <v>0</v>
      </c>
      <c r="FK34">
        <v>1220.470384615385</v>
      </c>
      <c r="FL34">
        <v>-49.82598294541445</v>
      </c>
      <c r="FM34">
        <v>-835.7299150558256</v>
      </c>
      <c r="FN34">
        <v>24279.85769230769</v>
      </c>
      <c r="FO34">
        <v>15</v>
      </c>
      <c r="FP34">
        <v>0</v>
      </c>
      <c r="FQ34" t="s">
        <v>439</v>
      </c>
      <c r="FR34">
        <v>1760210915.6</v>
      </c>
      <c r="FS34">
        <v>0</v>
      </c>
      <c r="FT34">
        <v>0</v>
      </c>
      <c r="FU34">
        <v>-0.215</v>
      </c>
      <c r="FV34">
        <v>0</v>
      </c>
      <c r="FW34">
        <v>-0.6919999999999999</v>
      </c>
      <c r="FX34">
        <v>0</v>
      </c>
      <c r="FY34">
        <v>400</v>
      </c>
      <c r="FZ34">
        <v>0</v>
      </c>
      <c r="GA34">
        <v>0.15</v>
      </c>
      <c r="GB34">
        <v>0</v>
      </c>
      <c r="GC34">
        <v>16.38252195121951</v>
      </c>
      <c r="GD34">
        <v>6.57153240418116</v>
      </c>
      <c r="GE34">
        <v>0.6488671762733674</v>
      </c>
      <c r="GF34">
        <v>0</v>
      </c>
      <c r="GG34">
        <v>1222.482647058824</v>
      </c>
      <c r="GH34">
        <v>-42.52543929025786</v>
      </c>
      <c r="GI34">
        <v>4.228766548592074</v>
      </c>
      <c r="GJ34">
        <v>0</v>
      </c>
      <c r="GK34">
        <v>2.033381951219512</v>
      </c>
      <c r="GL34">
        <v>0.008869965156792489</v>
      </c>
      <c r="GM34">
        <v>0.001084779891155141</v>
      </c>
      <c r="GN34">
        <v>1</v>
      </c>
      <c r="GO34">
        <v>1</v>
      </c>
      <c r="GP34">
        <v>3</v>
      </c>
      <c r="GQ34" t="s">
        <v>446</v>
      </c>
      <c r="GR34">
        <v>3.13364</v>
      </c>
      <c r="GS34">
        <v>2.76035</v>
      </c>
      <c r="GT34">
        <v>0.0458649</v>
      </c>
      <c r="GU34">
        <v>0.0408521</v>
      </c>
      <c r="GV34">
        <v>0.0634141</v>
      </c>
      <c r="GW34">
        <v>0.0543109</v>
      </c>
      <c r="GX34">
        <v>30562.9</v>
      </c>
      <c r="GY34">
        <v>30696.8</v>
      </c>
      <c r="GZ34">
        <v>29758.1</v>
      </c>
      <c r="HA34">
        <v>29563</v>
      </c>
      <c r="HB34">
        <v>36838.1</v>
      </c>
      <c r="HC34">
        <v>37049.2</v>
      </c>
      <c r="HD34">
        <v>41876.5</v>
      </c>
      <c r="HE34">
        <v>41999.6</v>
      </c>
      <c r="HF34">
        <v>1.9581</v>
      </c>
      <c r="HG34">
        <v>1.89037</v>
      </c>
      <c r="HH34">
        <v>0.00423193</v>
      </c>
      <c r="HI34">
        <v>0</v>
      </c>
      <c r="HJ34">
        <v>17.9369</v>
      </c>
      <c r="HK34">
        <v>999.9</v>
      </c>
      <c r="HL34">
        <v>26.1</v>
      </c>
      <c r="HM34">
        <v>31.4</v>
      </c>
      <c r="HN34">
        <v>13.3361</v>
      </c>
      <c r="HO34">
        <v>62.7593</v>
      </c>
      <c r="HP34">
        <v>32.496</v>
      </c>
      <c r="HQ34">
        <v>1</v>
      </c>
      <c r="HR34">
        <v>-0.141583</v>
      </c>
      <c r="HS34">
        <v>5.17496</v>
      </c>
      <c r="HT34">
        <v>20.2689</v>
      </c>
      <c r="HU34">
        <v>5.22163</v>
      </c>
      <c r="HV34">
        <v>12.0159</v>
      </c>
      <c r="HW34">
        <v>4.9912</v>
      </c>
      <c r="HX34">
        <v>3.28865</v>
      </c>
      <c r="HY34">
        <v>9999</v>
      </c>
      <c r="HZ34">
        <v>9999</v>
      </c>
      <c r="IA34">
        <v>9999</v>
      </c>
      <c r="IB34">
        <v>999.9</v>
      </c>
      <c r="IC34">
        <v>4.97281</v>
      </c>
      <c r="ID34">
        <v>1.86661</v>
      </c>
      <c r="IE34">
        <v>1.86589</v>
      </c>
      <c r="IF34">
        <v>1.86584</v>
      </c>
      <c r="IG34">
        <v>1.86768</v>
      </c>
      <c r="IH34">
        <v>1.87012</v>
      </c>
      <c r="II34">
        <v>1.86878</v>
      </c>
      <c r="IJ34">
        <v>1.87028</v>
      </c>
      <c r="IK34">
        <v>0</v>
      </c>
      <c r="IL34">
        <v>0</v>
      </c>
      <c r="IM34">
        <v>0</v>
      </c>
      <c r="IN34">
        <v>0</v>
      </c>
      <c r="IO34" t="s">
        <v>441</v>
      </c>
      <c r="IP34" t="s">
        <v>442</v>
      </c>
      <c r="IQ34" t="s">
        <v>443</v>
      </c>
      <c r="IR34" t="s">
        <v>443</v>
      </c>
      <c r="IS34" t="s">
        <v>443</v>
      </c>
      <c r="IT34" t="s">
        <v>443</v>
      </c>
      <c r="IU34">
        <v>0</v>
      </c>
      <c r="IV34">
        <v>100</v>
      </c>
      <c r="IW34">
        <v>100</v>
      </c>
      <c r="IX34">
        <v>-1.803</v>
      </c>
      <c r="IY34">
        <v>0.009299999999999999</v>
      </c>
      <c r="IZ34">
        <v>-1.414774939843471</v>
      </c>
      <c r="JA34">
        <v>-0.002262605230658699</v>
      </c>
      <c r="JB34">
        <v>4.117972070868355E-07</v>
      </c>
      <c r="JC34">
        <v>-1.535053720392113E-10</v>
      </c>
      <c r="JD34">
        <v>-0.05773197212917025</v>
      </c>
      <c r="JE34">
        <v>-0.004387372397949352</v>
      </c>
      <c r="JF34">
        <v>0.001148265067849212</v>
      </c>
      <c r="JG34">
        <v>-2.372704636287677E-05</v>
      </c>
      <c r="JH34">
        <v>4</v>
      </c>
      <c r="JI34">
        <v>2346</v>
      </c>
      <c r="JJ34">
        <v>1</v>
      </c>
      <c r="JK34">
        <v>24</v>
      </c>
      <c r="JL34">
        <v>21606.3</v>
      </c>
      <c r="JM34">
        <v>29358454.9</v>
      </c>
      <c r="JN34">
        <v>0.461426</v>
      </c>
      <c r="JO34">
        <v>2.30469</v>
      </c>
      <c r="JP34">
        <v>1.39648</v>
      </c>
      <c r="JQ34">
        <v>2.35474</v>
      </c>
      <c r="JR34">
        <v>1.49536</v>
      </c>
      <c r="JS34">
        <v>2.68677</v>
      </c>
      <c r="JT34">
        <v>35.9645</v>
      </c>
      <c r="JU34">
        <v>24.035</v>
      </c>
      <c r="JV34">
        <v>18</v>
      </c>
      <c r="JW34">
        <v>486.167</v>
      </c>
      <c r="JX34">
        <v>435.008</v>
      </c>
      <c r="JY34">
        <v>12.3938</v>
      </c>
      <c r="JZ34">
        <v>25.6625</v>
      </c>
      <c r="KA34">
        <v>30.0001</v>
      </c>
      <c r="KB34">
        <v>25.5237</v>
      </c>
      <c r="KC34">
        <v>25.4599</v>
      </c>
      <c r="KD34">
        <v>9.23664</v>
      </c>
      <c r="KE34">
        <v>25.0795</v>
      </c>
      <c r="KF34">
        <v>0</v>
      </c>
      <c r="KG34">
        <v>12.3938</v>
      </c>
      <c r="KH34">
        <v>131.912</v>
      </c>
      <c r="KI34">
        <v>9.67657</v>
      </c>
      <c r="KJ34">
        <v>101.706</v>
      </c>
      <c r="KK34">
        <v>100.996</v>
      </c>
    </row>
    <row r="35" spans="1:297">
      <c r="A35">
        <v>19</v>
      </c>
      <c r="B35">
        <v>1761507300.5</v>
      </c>
      <c r="C35">
        <v>90</v>
      </c>
      <c r="D35" t="s">
        <v>480</v>
      </c>
      <c r="E35" t="s">
        <v>481</v>
      </c>
      <c r="F35">
        <v>5</v>
      </c>
      <c r="G35" t="s">
        <v>435</v>
      </c>
      <c r="H35" t="s">
        <v>436</v>
      </c>
      <c r="I35">
        <v>1761507297.7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152.480495596857</v>
      </c>
      <c r="AK35">
        <v>162.5898424242424</v>
      </c>
      <c r="AL35">
        <v>-3.251294120231759</v>
      </c>
      <c r="AM35">
        <v>65.78380320939183</v>
      </c>
      <c r="AN35">
        <f>(AP35 - AO35 + DY35*1E3/(8.314*(EA35+273.15)) * AR35/DX35 * AQ35) * DX35/(100*DL35) * 1000/(1000 - AP35)</f>
        <v>0</v>
      </c>
      <c r="AO35">
        <v>9.60594199022824</v>
      </c>
      <c r="AP35">
        <v>11.63729212121212</v>
      </c>
      <c r="AQ35">
        <v>-6.278280595541755E-06</v>
      </c>
      <c r="AR35">
        <v>108.0880716642206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 t="s">
        <v>437</v>
      </c>
      <c r="AZ35">
        <v>0</v>
      </c>
      <c r="BA35">
        <v>0</v>
      </c>
      <c r="BB35">
        <f>1-AZ35/BA35</f>
        <v>0</v>
      </c>
      <c r="BC35">
        <v>0</v>
      </c>
      <c r="BD35" t="s">
        <v>437</v>
      </c>
      <c r="BE35" t="s">
        <v>437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2020</v>
      </c>
      <c r="CA35">
        <v>290.0000000000001</v>
      </c>
      <c r="CB35">
        <v>1590.42</v>
      </c>
      <c r="CC35">
        <v>295</v>
      </c>
      <c r="CD35">
        <v>5220.67</v>
      </c>
      <c r="CE35">
        <v>1591.29</v>
      </c>
      <c r="CF35">
        <v>-0.87</v>
      </c>
      <c r="CG35">
        <v>300.0000000000001</v>
      </c>
      <c r="CH35">
        <v>23.8</v>
      </c>
      <c r="CI35">
        <v>1650.734719841875</v>
      </c>
      <c r="CJ35">
        <v>2.032994541366527</v>
      </c>
      <c r="CK35">
        <v>-31.03478562282126</v>
      </c>
      <c r="CL35">
        <v>0.9198548094063967</v>
      </c>
      <c r="CM35">
        <v>0.9759925733019913</v>
      </c>
      <c r="CN35">
        <v>-0.00431141668520578</v>
      </c>
      <c r="CO35">
        <v>289.9999999999999</v>
      </c>
      <c r="CP35">
        <v>1590.91</v>
      </c>
      <c r="CQ35">
        <v>765</v>
      </c>
      <c r="CR35">
        <v>5219.32</v>
      </c>
      <c r="CS35">
        <v>1591.27</v>
      </c>
      <c r="CT35">
        <v>-0.36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438</v>
      </c>
      <c r="DO35">
        <v>2</v>
      </c>
      <c r="DP35" t="b">
        <v>1</v>
      </c>
      <c r="DQ35">
        <v>1761507297.7</v>
      </c>
      <c r="DR35">
        <v>168.0872</v>
      </c>
      <c r="DS35">
        <v>150.2835</v>
      </c>
      <c r="DT35">
        <v>11.6386</v>
      </c>
      <c r="DU35">
        <v>9.607820999999998</v>
      </c>
      <c r="DV35">
        <v>169.8753</v>
      </c>
      <c r="DW35">
        <v>11.62937</v>
      </c>
      <c r="DX35">
        <v>500.0098</v>
      </c>
      <c r="DY35">
        <v>90.32534000000001</v>
      </c>
      <c r="DZ35">
        <v>0.10005442</v>
      </c>
      <c r="EA35">
        <v>18.25757</v>
      </c>
      <c r="EB35">
        <v>18.00611</v>
      </c>
      <c r="EC35">
        <v>999.9</v>
      </c>
      <c r="ED35">
        <v>0</v>
      </c>
      <c r="EE35">
        <v>0</v>
      </c>
      <c r="EF35">
        <v>10002.75</v>
      </c>
      <c r="EG35">
        <v>0</v>
      </c>
      <c r="EH35">
        <v>1016.336</v>
      </c>
      <c r="EI35">
        <v>17.80377</v>
      </c>
      <c r="EJ35">
        <v>170.0666</v>
      </c>
      <c r="EK35">
        <v>151.7414</v>
      </c>
      <c r="EL35">
        <v>2.030769</v>
      </c>
      <c r="EM35">
        <v>150.2835</v>
      </c>
      <c r="EN35">
        <v>9.607820999999998</v>
      </c>
      <c r="EO35">
        <v>1.05126</v>
      </c>
      <c r="EP35">
        <v>0.8678299</v>
      </c>
      <c r="EQ35">
        <v>7.646860000000001</v>
      </c>
      <c r="ER35">
        <v>4.868029</v>
      </c>
      <c r="ES35">
        <v>1999.95</v>
      </c>
      <c r="ET35">
        <v>0.9800055000000001</v>
      </c>
      <c r="EU35">
        <v>0.01999473</v>
      </c>
      <c r="EV35">
        <v>0</v>
      </c>
      <c r="EW35">
        <v>1210.563</v>
      </c>
      <c r="EX35">
        <v>5.000970000000001</v>
      </c>
      <c r="EY35">
        <v>24106.72</v>
      </c>
      <c r="EZ35">
        <v>16707.2</v>
      </c>
      <c r="FA35">
        <v>37.1559</v>
      </c>
      <c r="FB35">
        <v>38.606</v>
      </c>
      <c r="FC35">
        <v>37.39980000000001</v>
      </c>
      <c r="FD35">
        <v>37.7935</v>
      </c>
      <c r="FE35">
        <v>37.4498</v>
      </c>
      <c r="FF35">
        <v>1955.06</v>
      </c>
      <c r="FG35">
        <v>39.89</v>
      </c>
      <c r="FH35">
        <v>0</v>
      </c>
      <c r="FI35">
        <v>2171.600000143051</v>
      </c>
      <c r="FJ35">
        <v>0</v>
      </c>
      <c r="FK35">
        <v>1215.0432</v>
      </c>
      <c r="FL35">
        <v>-64.08615383459859</v>
      </c>
      <c r="FM35">
        <v>-1137.138461583717</v>
      </c>
      <c r="FN35">
        <v>24186.424</v>
      </c>
      <c r="FO35">
        <v>15</v>
      </c>
      <c r="FP35">
        <v>0</v>
      </c>
      <c r="FQ35" t="s">
        <v>439</v>
      </c>
      <c r="FR35">
        <v>1760210915.6</v>
      </c>
      <c r="FS35">
        <v>0</v>
      </c>
      <c r="FT35">
        <v>0</v>
      </c>
      <c r="FU35">
        <v>-0.215</v>
      </c>
      <c r="FV35">
        <v>0</v>
      </c>
      <c r="FW35">
        <v>-0.6919999999999999</v>
      </c>
      <c r="FX35">
        <v>0</v>
      </c>
      <c r="FY35">
        <v>400</v>
      </c>
      <c r="FZ35">
        <v>0</v>
      </c>
      <c r="GA35">
        <v>0.15</v>
      </c>
      <c r="GB35">
        <v>0</v>
      </c>
      <c r="GC35">
        <v>17.006585</v>
      </c>
      <c r="GD35">
        <v>6.451940712945531</v>
      </c>
      <c r="GE35">
        <v>0.6215693567696204</v>
      </c>
      <c r="GF35">
        <v>0</v>
      </c>
      <c r="GG35">
        <v>1218.042352941176</v>
      </c>
      <c r="GH35">
        <v>-56.14087091238324</v>
      </c>
      <c r="GI35">
        <v>5.554045191847071</v>
      </c>
      <c r="GJ35">
        <v>0</v>
      </c>
      <c r="GK35">
        <v>2.033181</v>
      </c>
      <c r="GL35">
        <v>-0.0113954971857436</v>
      </c>
      <c r="GM35">
        <v>0.002646443651393303</v>
      </c>
      <c r="GN35">
        <v>1</v>
      </c>
      <c r="GO35">
        <v>1</v>
      </c>
      <c r="GP35">
        <v>3</v>
      </c>
      <c r="GQ35" t="s">
        <v>446</v>
      </c>
      <c r="GR35">
        <v>3.13373</v>
      </c>
      <c r="GS35">
        <v>2.76024</v>
      </c>
      <c r="GT35">
        <v>0.0420269</v>
      </c>
      <c r="GU35">
        <v>0.0368268</v>
      </c>
      <c r="GV35">
        <v>0.063401</v>
      </c>
      <c r="GW35">
        <v>0.0543603</v>
      </c>
      <c r="GX35">
        <v>30685.4</v>
      </c>
      <c r="GY35">
        <v>30825.3</v>
      </c>
      <c r="GZ35">
        <v>29757.6</v>
      </c>
      <c r="HA35">
        <v>29562.8</v>
      </c>
      <c r="HB35">
        <v>36837.9</v>
      </c>
      <c r="HC35">
        <v>37046.5</v>
      </c>
      <c r="HD35">
        <v>41875.9</v>
      </c>
      <c r="HE35">
        <v>41999</v>
      </c>
      <c r="HF35">
        <v>1.95833</v>
      </c>
      <c r="HG35">
        <v>1.89008</v>
      </c>
      <c r="HH35">
        <v>0.00398979</v>
      </c>
      <c r="HI35">
        <v>0</v>
      </c>
      <c r="HJ35">
        <v>17.9353</v>
      </c>
      <c r="HK35">
        <v>999.9</v>
      </c>
      <c r="HL35">
        <v>26.1</v>
      </c>
      <c r="HM35">
        <v>31.4</v>
      </c>
      <c r="HN35">
        <v>13.3355</v>
      </c>
      <c r="HO35">
        <v>62.8293</v>
      </c>
      <c r="HP35">
        <v>32.484</v>
      </c>
      <c r="HQ35">
        <v>1</v>
      </c>
      <c r="HR35">
        <v>-0.141954</v>
      </c>
      <c r="HS35">
        <v>5.14915</v>
      </c>
      <c r="HT35">
        <v>20.2695</v>
      </c>
      <c r="HU35">
        <v>5.22193</v>
      </c>
      <c r="HV35">
        <v>12.0159</v>
      </c>
      <c r="HW35">
        <v>4.9912</v>
      </c>
      <c r="HX35">
        <v>3.28865</v>
      </c>
      <c r="HY35">
        <v>9999</v>
      </c>
      <c r="HZ35">
        <v>9999</v>
      </c>
      <c r="IA35">
        <v>9999</v>
      </c>
      <c r="IB35">
        <v>999.9</v>
      </c>
      <c r="IC35">
        <v>4.97284</v>
      </c>
      <c r="ID35">
        <v>1.86661</v>
      </c>
      <c r="IE35">
        <v>1.8659</v>
      </c>
      <c r="IF35">
        <v>1.86586</v>
      </c>
      <c r="IG35">
        <v>1.8677</v>
      </c>
      <c r="IH35">
        <v>1.87012</v>
      </c>
      <c r="II35">
        <v>1.86881</v>
      </c>
      <c r="IJ35">
        <v>1.87029</v>
      </c>
      <c r="IK35">
        <v>0</v>
      </c>
      <c r="IL35">
        <v>0</v>
      </c>
      <c r="IM35">
        <v>0</v>
      </c>
      <c r="IN35">
        <v>0</v>
      </c>
      <c r="IO35" t="s">
        <v>441</v>
      </c>
      <c r="IP35" t="s">
        <v>442</v>
      </c>
      <c r="IQ35" t="s">
        <v>443</v>
      </c>
      <c r="IR35" t="s">
        <v>443</v>
      </c>
      <c r="IS35" t="s">
        <v>443</v>
      </c>
      <c r="IT35" t="s">
        <v>443</v>
      </c>
      <c r="IU35">
        <v>0</v>
      </c>
      <c r="IV35">
        <v>100</v>
      </c>
      <c r="IW35">
        <v>100</v>
      </c>
      <c r="IX35">
        <v>-1.769</v>
      </c>
      <c r="IY35">
        <v>0.0092</v>
      </c>
      <c r="IZ35">
        <v>-1.414774939843471</v>
      </c>
      <c r="JA35">
        <v>-0.002262605230658699</v>
      </c>
      <c r="JB35">
        <v>4.117972070868355E-07</v>
      </c>
      <c r="JC35">
        <v>-1.535053720392113E-10</v>
      </c>
      <c r="JD35">
        <v>-0.05773197212917025</v>
      </c>
      <c r="JE35">
        <v>-0.004387372397949352</v>
      </c>
      <c r="JF35">
        <v>0.001148265067849212</v>
      </c>
      <c r="JG35">
        <v>-2.372704636287677E-05</v>
      </c>
      <c r="JH35">
        <v>4</v>
      </c>
      <c r="JI35">
        <v>2346</v>
      </c>
      <c r="JJ35">
        <v>1</v>
      </c>
      <c r="JK35">
        <v>24</v>
      </c>
      <c r="JL35">
        <v>21606.4</v>
      </c>
      <c r="JM35">
        <v>29358455</v>
      </c>
      <c r="JN35">
        <v>0.426025</v>
      </c>
      <c r="JO35">
        <v>2.31201</v>
      </c>
      <c r="JP35">
        <v>1.39648</v>
      </c>
      <c r="JQ35">
        <v>2.35352</v>
      </c>
      <c r="JR35">
        <v>1.49536</v>
      </c>
      <c r="JS35">
        <v>2.69165</v>
      </c>
      <c r="JT35">
        <v>35.9645</v>
      </c>
      <c r="JU35">
        <v>24.035</v>
      </c>
      <c r="JV35">
        <v>18</v>
      </c>
      <c r="JW35">
        <v>486.306</v>
      </c>
      <c r="JX35">
        <v>434.829</v>
      </c>
      <c r="JY35">
        <v>12.3846</v>
      </c>
      <c r="JZ35">
        <v>25.6625</v>
      </c>
      <c r="KA35">
        <v>30</v>
      </c>
      <c r="KB35">
        <v>25.5237</v>
      </c>
      <c r="KC35">
        <v>25.4599</v>
      </c>
      <c r="KD35">
        <v>8.52887</v>
      </c>
      <c r="KE35">
        <v>25.0795</v>
      </c>
      <c r="KF35">
        <v>0</v>
      </c>
      <c r="KG35">
        <v>12.3878</v>
      </c>
      <c r="KH35">
        <v>118.557</v>
      </c>
      <c r="KI35">
        <v>9.684990000000001</v>
      </c>
      <c r="KJ35">
        <v>101.704</v>
      </c>
      <c r="KK35">
        <v>100.995</v>
      </c>
    </row>
    <row r="36" spans="1:297">
      <c r="A36">
        <v>20</v>
      </c>
      <c r="B36">
        <v>1761507305.5</v>
      </c>
      <c r="C36">
        <v>95</v>
      </c>
      <c r="D36" t="s">
        <v>482</v>
      </c>
      <c r="E36" t="s">
        <v>483</v>
      </c>
      <c r="F36">
        <v>5</v>
      </c>
      <c r="G36" t="s">
        <v>435</v>
      </c>
      <c r="H36" t="s">
        <v>436</v>
      </c>
      <c r="I36">
        <v>1761507303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135.7169210725461</v>
      </c>
      <c r="AK36">
        <v>146.4100666666666</v>
      </c>
      <c r="AL36">
        <v>-3.236110475517554</v>
      </c>
      <c r="AM36">
        <v>65.78380320939183</v>
      </c>
      <c r="AN36">
        <f>(AP36 - AO36 + DY36*1E3/(8.314*(EA36+273.15)) * AR36/DX36 * AQ36) * DX36/(100*DL36) * 1000/(1000 - AP36)</f>
        <v>0</v>
      </c>
      <c r="AO36">
        <v>9.622479964756065</v>
      </c>
      <c r="AP36">
        <v>11.63996</v>
      </c>
      <c r="AQ36">
        <v>1.542631759413006E-06</v>
      </c>
      <c r="AR36">
        <v>108.0880716642206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 t="s">
        <v>437</v>
      </c>
      <c r="AZ36">
        <v>0</v>
      </c>
      <c r="BA36">
        <v>0</v>
      </c>
      <c r="BB36">
        <f>1-AZ36/BA36</f>
        <v>0</v>
      </c>
      <c r="BC36">
        <v>0</v>
      </c>
      <c r="BD36" t="s">
        <v>437</v>
      </c>
      <c r="BE36" t="s">
        <v>437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2020</v>
      </c>
      <c r="CA36">
        <v>290.0000000000001</v>
      </c>
      <c r="CB36">
        <v>1590.42</v>
      </c>
      <c r="CC36">
        <v>295</v>
      </c>
      <c r="CD36">
        <v>5220.67</v>
      </c>
      <c r="CE36">
        <v>1591.29</v>
      </c>
      <c r="CF36">
        <v>-0.87</v>
      </c>
      <c r="CG36">
        <v>300.0000000000001</v>
      </c>
      <c r="CH36">
        <v>23.8</v>
      </c>
      <c r="CI36">
        <v>1650.734719841875</v>
      </c>
      <c r="CJ36">
        <v>2.032994541366527</v>
      </c>
      <c r="CK36">
        <v>-31.03478562282126</v>
      </c>
      <c r="CL36">
        <v>0.9198548094063967</v>
      </c>
      <c r="CM36">
        <v>0.9759925733019913</v>
      </c>
      <c r="CN36">
        <v>-0.00431141668520578</v>
      </c>
      <c r="CO36">
        <v>289.9999999999999</v>
      </c>
      <c r="CP36">
        <v>1590.91</v>
      </c>
      <c r="CQ36">
        <v>765</v>
      </c>
      <c r="CR36">
        <v>5219.32</v>
      </c>
      <c r="CS36">
        <v>1591.27</v>
      </c>
      <c r="CT36">
        <v>-0.36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438</v>
      </c>
      <c r="DO36">
        <v>2</v>
      </c>
      <c r="DP36" t="b">
        <v>1</v>
      </c>
      <c r="DQ36">
        <v>1761507303</v>
      </c>
      <c r="DR36">
        <v>151.1028888888889</v>
      </c>
      <c r="DS36">
        <v>132.6761111111111</v>
      </c>
      <c r="DT36">
        <v>11.6384</v>
      </c>
      <c r="DU36">
        <v>9.622093333333332</v>
      </c>
      <c r="DV36">
        <v>152.8544444444445</v>
      </c>
      <c r="DW36">
        <v>11.62917777777778</v>
      </c>
      <c r="DX36">
        <v>499.9762222222222</v>
      </c>
      <c r="DY36">
        <v>90.3250888888889</v>
      </c>
      <c r="DZ36">
        <v>0.0999438</v>
      </c>
      <c r="EA36">
        <v>18.26137777777778</v>
      </c>
      <c r="EB36">
        <v>17.99506666666667</v>
      </c>
      <c r="EC36">
        <v>999.9000000000001</v>
      </c>
      <c r="ED36">
        <v>0</v>
      </c>
      <c r="EE36">
        <v>0</v>
      </c>
      <c r="EF36">
        <v>10011.38888888889</v>
      </c>
      <c r="EG36">
        <v>0</v>
      </c>
      <c r="EH36">
        <v>1016.336666666667</v>
      </c>
      <c r="EI36">
        <v>18.42674444444445</v>
      </c>
      <c r="EJ36">
        <v>152.8821111111111</v>
      </c>
      <c r="EK36">
        <v>133.9651111111111</v>
      </c>
      <c r="EL36">
        <v>2.016311111111111</v>
      </c>
      <c r="EM36">
        <v>132.6761111111111</v>
      </c>
      <c r="EN36">
        <v>9.622093333333332</v>
      </c>
      <c r="EO36">
        <v>1.051242222222222</v>
      </c>
      <c r="EP36">
        <v>0.8691164444444445</v>
      </c>
      <c r="EQ36">
        <v>7.646581111111112</v>
      </c>
      <c r="ER36">
        <v>4.889263333333334</v>
      </c>
      <c r="ES36">
        <v>1999.928888888889</v>
      </c>
      <c r="ET36">
        <v>0.9800053333333333</v>
      </c>
      <c r="EU36">
        <v>0.01999486666666667</v>
      </c>
      <c r="EV36">
        <v>0</v>
      </c>
      <c r="EW36">
        <v>1203.255555555555</v>
      </c>
      <c r="EX36">
        <v>5.00097</v>
      </c>
      <c r="EY36">
        <v>23970.9</v>
      </c>
      <c r="EZ36">
        <v>16707.01111111111</v>
      </c>
      <c r="FA36">
        <v>37.27755555555555</v>
      </c>
      <c r="FB36">
        <v>38.78455555555556</v>
      </c>
      <c r="FC36">
        <v>37.51377777777778</v>
      </c>
      <c r="FD36">
        <v>37.95811111111111</v>
      </c>
      <c r="FE36">
        <v>37.58311111111111</v>
      </c>
      <c r="FF36">
        <v>1955.04</v>
      </c>
      <c r="FG36">
        <v>39.88777777777778</v>
      </c>
      <c r="FH36">
        <v>0</v>
      </c>
      <c r="FI36">
        <v>2176.400000095367</v>
      </c>
      <c r="FJ36">
        <v>0</v>
      </c>
      <c r="FK36">
        <v>1209.4172</v>
      </c>
      <c r="FL36">
        <v>-78.13692294794456</v>
      </c>
      <c r="FM36">
        <v>-1428.430767045241</v>
      </c>
      <c r="FN36">
        <v>24084.056</v>
      </c>
      <c r="FO36">
        <v>15</v>
      </c>
      <c r="FP36">
        <v>0</v>
      </c>
      <c r="FQ36" t="s">
        <v>439</v>
      </c>
      <c r="FR36">
        <v>1760210915.6</v>
      </c>
      <c r="FS36">
        <v>0</v>
      </c>
      <c r="FT36">
        <v>0</v>
      </c>
      <c r="FU36">
        <v>-0.215</v>
      </c>
      <c r="FV36">
        <v>0</v>
      </c>
      <c r="FW36">
        <v>-0.6919999999999999</v>
      </c>
      <c r="FX36">
        <v>0</v>
      </c>
      <c r="FY36">
        <v>400</v>
      </c>
      <c r="FZ36">
        <v>0</v>
      </c>
      <c r="GA36">
        <v>0.15</v>
      </c>
      <c r="GB36">
        <v>0</v>
      </c>
      <c r="GC36">
        <v>17.560935</v>
      </c>
      <c r="GD36">
        <v>6.495802626641639</v>
      </c>
      <c r="GE36">
        <v>0.6259537449165071</v>
      </c>
      <c r="GF36">
        <v>0</v>
      </c>
      <c r="GG36">
        <v>1213.033529411765</v>
      </c>
      <c r="GH36">
        <v>-68.20351407412663</v>
      </c>
      <c r="GI36">
        <v>6.73273429393026</v>
      </c>
      <c r="GJ36">
        <v>0</v>
      </c>
      <c r="GK36">
        <v>2.02896175</v>
      </c>
      <c r="GL36">
        <v>-0.06537242026266732</v>
      </c>
      <c r="GM36">
        <v>0.00756577784748533</v>
      </c>
      <c r="GN36">
        <v>1</v>
      </c>
      <c r="GO36">
        <v>1</v>
      </c>
      <c r="GP36">
        <v>3</v>
      </c>
      <c r="GQ36" t="s">
        <v>446</v>
      </c>
      <c r="GR36">
        <v>3.13364</v>
      </c>
      <c r="GS36">
        <v>2.76034</v>
      </c>
      <c r="GT36">
        <v>0.0381205</v>
      </c>
      <c r="GU36">
        <v>0.0327033</v>
      </c>
      <c r="GV36">
        <v>0.063412</v>
      </c>
      <c r="GW36">
        <v>0.0543865</v>
      </c>
      <c r="GX36">
        <v>30810.8</v>
      </c>
      <c r="GY36">
        <v>30956.8</v>
      </c>
      <c r="GZ36">
        <v>29757.9</v>
      </c>
      <c r="HA36">
        <v>29562.3</v>
      </c>
      <c r="HB36">
        <v>36837.8</v>
      </c>
      <c r="HC36">
        <v>37045</v>
      </c>
      <c r="HD36">
        <v>41876.3</v>
      </c>
      <c r="HE36">
        <v>41998.5</v>
      </c>
      <c r="HF36">
        <v>1.95825</v>
      </c>
      <c r="HG36">
        <v>1.89005</v>
      </c>
      <c r="HH36">
        <v>0.00342727</v>
      </c>
      <c r="HI36">
        <v>0</v>
      </c>
      <c r="HJ36">
        <v>17.9329</v>
      </c>
      <c r="HK36">
        <v>999.9</v>
      </c>
      <c r="HL36">
        <v>26.1</v>
      </c>
      <c r="HM36">
        <v>31.4</v>
      </c>
      <c r="HN36">
        <v>13.3356</v>
      </c>
      <c r="HO36">
        <v>62.7493</v>
      </c>
      <c r="HP36">
        <v>32.6883</v>
      </c>
      <c r="HQ36">
        <v>1</v>
      </c>
      <c r="HR36">
        <v>-0.141852</v>
      </c>
      <c r="HS36">
        <v>5.1349</v>
      </c>
      <c r="HT36">
        <v>20.2699</v>
      </c>
      <c r="HU36">
        <v>5.22148</v>
      </c>
      <c r="HV36">
        <v>12.0159</v>
      </c>
      <c r="HW36">
        <v>4.9907</v>
      </c>
      <c r="HX36">
        <v>3.28855</v>
      </c>
      <c r="HY36">
        <v>9999</v>
      </c>
      <c r="HZ36">
        <v>9999</v>
      </c>
      <c r="IA36">
        <v>9999</v>
      </c>
      <c r="IB36">
        <v>999.9</v>
      </c>
      <c r="IC36">
        <v>4.97286</v>
      </c>
      <c r="ID36">
        <v>1.86661</v>
      </c>
      <c r="IE36">
        <v>1.86588</v>
      </c>
      <c r="IF36">
        <v>1.86584</v>
      </c>
      <c r="IG36">
        <v>1.86769</v>
      </c>
      <c r="IH36">
        <v>1.87014</v>
      </c>
      <c r="II36">
        <v>1.86881</v>
      </c>
      <c r="IJ36">
        <v>1.87027</v>
      </c>
      <c r="IK36">
        <v>0</v>
      </c>
      <c r="IL36">
        <v>0</v>
      </c>
      <c r="IM36">
        <v>0</v>
      </c>
      <c r="IN36">
        <v>0</v>
      </c>
      <c r="IO36" t="s">
        <v>441</v>
      </c>
      <c r="IP36" t="s">
        <v>442</v>
      </c>
      <c r="IQ36" t="s">
        <v>443</v>
      </c>
      <c r="IR36" t="s">
        <v>443</v>
      </c>
      <c r="IS36" t="s">
        <v>443</v>
      </c>
      <c r="IT36" t="s">
        <v>443</v>
      </c>
      <c r="IU36">
        <v>0</v>
      </c>
      <c r="IV36">
        <v>100</v>
      </c>
      <c r="IW36">
        <v>100</v>
      </c>
      <c r="IX36">
        <v>-1.735</v>
      </c>
      <c r="IY36">
        <v>0.009299999999999999</v>
      </c>
      <c r="IZ36">
        <v>-1.414774939843471</v>
      </c>
      <c r="JA36">
        <v>-0.002262605230658699</v>
      </c>
      <c r="JB36">
        <v>4.117972070868355E-07</v>
      </c>
      <c r="JC36">
        <v>-1.535053720392113E-10</v>
      </c>
      <c r="JD36">
        <v>-0.05773197212917025</v>
      </c>
      <c r="JE36">
        <v>-0.004387372397949352</v>
      </c>
      <c r="JF36">
        <v>0.001148265067849212</v>
      </c>
      <c r="JG36">
        <v>-2.372704636287677E-05</v>
      </c>
      <c r="JH36">
        <v>4</v>
      </c>
      <c r="JI36">
        <v>2346</v>
      </c>
      <c r="JJ36">
        <v>1</v>
      </c>
      <c r="JK36">
        <v>24</v>
      </c>
      <c r="JL36">
        <v>21606.5</v>
      </c>
      <c r="JM36">
        <v>29358455.1</v>
      </c>
      <c r="JN36">
        <v>0.388184</v>
      </c>
      <c r="JO36">
        <v>2.33765</v>
      </c>
      <c r="JP36">
        <v>1.39648</v>
      </c>
      <c r="JQ36">
        <v>2.35596</v>
      </c>
      <c r="JR36">
        <v>1.49536</v>
      </c>
      <c r="JS36">
        <v>2.56592</v>
      </c>
      <c r="JT36">
        <v>35.9645</v>
      </c>
      <c r="JU36">
        <v>24.0262</v>
      </c>
      <c r="JV36">
        <v>18</v>
      </c>
      <c r="JW36">
        <v>486.26</v>
      </c>
      <c r="JX36">
        <v>434.814</v>
      </c>
      <c r="JY36">
        <v>12.3798</v>
      </c>
      <c r="JZ36">
        <v>25.6625</v>
      </c>
      <c r="KA36">
        <v>30.0001</v>
      </c>
      <c r="KB36">
        <v>25.5237</v>
      </c>
      <c r="KC36">
        <v>25.4599</v>
      </c>
      <c r="KD36">
        <v>7.75992</v>
      </c>
      <c r="KE36">
        <v>25.0795</v>
      </c>
      <c r="KF36">
        <v>0</v>
      </c>
      <c r="KG36">
        <v>12.3828</v>
      </c>
      <c r="KH36">
        <v>98.5205</v>
      </c>
      <c r="KI36">
        <v>9.686590000000001</v>
      </c>
      <c r="KJ36">
        <v>101.705</v>
      </c>
      <c r="KK36">
        <v>100.993</v>
      </c>
    </row>
    <row r="37" spans="1:297">
      <c r="A37">
        <v>21</v>
      </c>
      <c r="B37">
        <v>1761507310.5</v>
      </c>
      <c r="C37">
        <v>100</v>
      </c>
      <c r="D37" t="s">
        <v>484</v>
      </c>
      <c r="E37" t="s">
        <v>485</v>
      </c>
      <c r="F37">
        <v>5</v>
      </c>
      <c r="G37" t="s">
        <v>435</v>
      </c>
      <c r="H37" t="s">
        <v>436</v>
      </c>
      <c r="I37">
        <v>1761507307.7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118.8491130721686</v>
      </c>
      <c r="AK37">
        <v>130.1399454545454</v>
      </c>
      <c r="AL37">
        <v>-3.254921013083389</v>
      </c>
      <c r="AM37">
        <v>65.78380320939183</v>
      </c>
      <c r="AN37">
        <f>(AP37 - AO37 + DY37*1E3/(8.314*(EA37+273.15)) * AR37/DX37 * AQ37) * DX37/(100*DL37) * 1000/(1000 - AP37)</f>
        <v>0</v>
      </c>
      <c r="AO37">
        <v>9.622290114641874</v>
      </c>
      <c r="AP37">
        <v>11.64268181818181</v>
      </c>
      <c r="AQ37">
        <v>3.756046314295253E-06</v>
      </c>
      <c r="AR37">
        <v>108.0880716642206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 t="s">
        <v>437</v>
      </c>
      <c r="AZ37">
        <v>0</v>
      </c>
      <c r="BA37">
        <v>0</v>
      </c>
      <c r="BB37">
        <f>1-AZ37/BA37</f>
        <v>0</v>
      </c>
      <c r="BC37">
        <v>0</v>
      </c>
      <c r="BD37" t="s">
        <v>437</v>
      </c>
      <c r="BE37" t="s">
        <v>437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2020</v>
      </c>
      <c r="CA37">
        <v>290.0000000000001</v>
      </c>
      <c r="CB37">
        <v>1590.42</v>
      </c>
      <c r="CC37">
        <v>295</v>
      </c>
      <c r="CD37">
        <v>5220.67</v>
      </c>
      <c r="CE37">
        <v>1591.29</v>
      </c>
      <c r="CF37">
        <v>-0.87</v>
      </c>
      <c r="CG37">
        <v>300.0000000000001</v>
      </c>
      <c r="CH37">
        <v>23.8</v>
      </c>
      <c r="CI37">
        <v>1650.734719841875</v>
      </c>
      <c r="CJ37">
        <v>2.032994541366527</v>
      </c>
      <c r="CK37">
        <v>-31.03478562282126</v>
      </c>
      <c r="CL37">
        <v>0.9198548094063967</v>
      </c>
      <c r="CM37">
        <v>0.9759925733019913</v>
      </c>
      <c r="CN37">
        <v>-0.00431141668520578</v>
      </c>
      <c r="CO37">
        <v>289.9999999999999</v>
      </c>
      <c r="CP37">
        <v>1590.91</v>
      </c>
      <c r="CQ37">
        <v>765</v>
      </c>
      <c r="CR37">
        <v>5219.32</v>
      </c>
      <c r="CS37">
        <v>1591.27</v>
      </c>
      <c r="CT37">
        <v>-0.36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438</v>
      </c>
      <c r="DO37">
        <v>2</v>
      </c>
      <c r="DP37" t="b">
        <v>1</v>
      </c>
      <c r="DQ37">
        <v>1761507307.7</v>
      </c>
      <c r="DR37">
        <v>136.0172</v>
      </c>
      <c r="DS37">
        <v>116.9739</v>
      </c>
      <c r="DT37">
        <v>11.64167</v>
      </c>
      <c r="DU37">
        <v>9.623213999999999</v>
      </c>
      <c r="DV37">
        <v>137.7363</v>
      </c>
      <c r="DW37">
        <v>11.63241</v>
      </c>
      <c r="DX37">
        <v>500.0074</v>
      </c>
      <c r="DY37">
        <v>90.32624</v>
      </c>
      <c r="DZ37">
        <v>0.09999759</v>
      </c>
      <c r="EA37">
        <v>18.25313</v>
      </c>
      <c r="EB37">
        <v>17.98782</v>
      </c>
      <c r="EC37">
        <v>999.9</v>
      </c>
      <c r="ED37">
        <v>0</v>
      </c>
      <c r="EE37">
        <v>0</v>
      </c>
      <c r="EF37">
        <v>10009.44</v>
      </c>
      <c r="EG37">
        <v>0</v>
      </c>
      <c r="EH37">
        <v>1016.356</v>
      </c>
      <c r="EI37">
        <v>19.04345</v>
      </c>
      <c r="EJ37">
        <v>137.6193</v>
      </c>
      <c r="EK37">
        <v>118.1105</v>
      </c>
      <c r="EL37">
        <v>2.018456</v>
      </c>
      <c r="EM37">
        <v>116.9739</v>
      </c>
      <c r="EN37">
        <v>9.623213999999999</v>
      </c>
      <c r="EO37">
        <v>1.05155</v>
      </c>
      <c r="EP37">
        <v>0.8692287000000001</v>
      </c>
      <c r="EQ37">
        <v>7.650885000000001</v>
      </c>
      <c r="ER37">
        <v>4.891114999999999</v>
      </c>
      <c r="ES37">
        <v>2000.012</v>
      </c>
      <c r="ET37">
        <v>0.9799932</v>
      </c>
      <c r="EU37">
        <v>0.02000646</v>
      </c>
      <c r="EV37">
        <v>0</v>
      </c>
      <c r="EW37">
        <v>1195.15</v>
      </c>
      <c r="EX37">
        <v>5.000970000000001</v>
      </c>
      <c r="EY37">
        <v>23825.52</v>
      </c>
      <c r="EZ37">
        <v>16707.63</v>
      </c>
      <c r="FA37">
        <v>37.3935</v>
      </c>
      <c r="FB37">
        <v>38.9498</v>
      </c>
      <c r="FC37">
        <v>37.5998</v>
      </c>
      <c r="FD37">
        <v>38.081</v>
      </c>
      <c r="FE37">
        <v>37.6748</v>
      </c>
      <c r="FF37">
        <v>1955.098</v>
      </c>
      <c r="FG37">
        <v>39.90999999999999</v>
      </c>
      <c r="FH37">
        <v>0</v>
      </c>
      <c r="FI37">
        <v>2181.200000047684</v>
      </c>
      <c r="FJ37">
        <v>0</v>
      </c>
      <c r="FK37">
        <v>1202.5176</v>
      </c>
      <c r="FL37">
        <v>-93.30230783212393</v>
      </c>
      <c r="FM37">
        <v>-1708.65384882123</v>
      </c>
      <c r="FN37">
        <v>23958.8</v>
      </c>
      <c r="FO37">
        <v>15</v>
      </c>
      <c r="FP37">
        <v>0</v>
      </c>
      <c r="FQ37" t="s">
        <v>439</v>
      </c>
      <c r="FR37">
        <v>1760210915.6</v>
      </c>
      <c r="FS37">
        <v>0</v>
      </c>
      <c r="FT37">
        <v>0</v>
      </c>
      <c r="FU37">
        <v>-0.215</v>
      </c>
      <c r="FV37">
        <v>0</v>
      </c>
      <c r="FW37">
        <v>-0.6919999999999999</v>
      </c>
      <c r="FX37">
        <v>0</v>
      </c>
      <c r="FY37">
        <v>400</v>
      </c>
      <c r="FZ37">
        <v>0</v>
      </c>
      <c r="GA37">
        <v>0.15</v>
      </c>
      <c r="GB37">
        <v>0</v>
      </c>
      <c r="GC37">
        <v>18.0150875</v>
      </c>
      <c r="GD37">
        <v>6.966149718574066</v>
      </c>
      <c r="GE37">
        <v>0.6716004955282193</v>
      </c>
      <c r="GF37">
        <v>0</v>
      </c>
      <c r="GG37">
        <v>1207.792941176471</v>
      </c>
      <c r="GH37">
        <v>-80.91917497150341</v>
      </c>
      <c r="GI37">
        <v>7.979780525292289</v>
      </c>
      <c r="GJ37">
        <v>0</v>
      </c>
      <c r="GK37">
        <v>2.02587675</v>
      </c>
      <c r="GL37">
        <v>-0.0724024390243948</v>
      </c>
      <c r="GM37">
        <v>0.007990311128954861</v>
      </c>
      <c r="GN37">
        <v>1</v>
      </c>
      <c r="GO37">
        <v>1</v>
      </c>
      <c r="GP37">
        <v>3</v>
      </c>
      <c r="GQ37" t="s">
        <v>446</v>
      </c>
      <c r="GR37">
        <v>3.13381</v>
      </c>
      <c r="GS37">
        <v>2.76045</v>
      </c>
      <c r="GT37">
        <v>0.0341143</v>
      </c>
      <c r="GU37">
        <v>0.0284735</v>
      </c>
      <c r="GV37">
        <v>0.06342739999999999</v>
      </c>
      <c r="GW37">
        <v>0.0544154</v>
      </c>
      <c r="GX37">
        <v>30939.8</v>
      </c>
      <c r="GY37">
        <v>31092.2</v>
      </c>
      <c r="GZ37">
        <v>29758.6</v>
      </c>
      <c r="HA37">
        <v>29562.3</v>
      </c>
      <c r="HB37">
        <v>36837.8</v>
      </c>
      <c r="HC37">
        <v>37043.7</v>
      </c>
      <c r="HD37">
        <v>41877.1</v>
      </c>
      <c r="HE37">
        <v>41998.4</v>
      </c>
      <c r="HF37">
        <v>1.95828</v>
      </c>
      <c r="HG37">
        <v>1.8903</v>
      </c>
      <c r="HH37">
        <v>0.00304356</v>
      </c>
      <c r="HI37">
        <v>0</v>
      </c>
      <c r="HJ37">
        <v>17.9307</v>
      </c>
      <c r="HK37">
        <v>999.9</v>
      </c>
      <c r="HL37">
        <v>26</v>
      </c>
      <c r="HM37">
        <v>31.4</v>
      </c>
      <c r="HN37">
        <v>13.2856</v>
      </c>
      <c r="HO37">
        <v>62.6393</v>
      </c>
      <c r="HP37">
        <v>32.6282</v>
      </c>
      <c r="HQ37">
        <v>1</v>
      </c>
      <c r="HR37">
        <v>-0.142693</v>
      </c>
      <c r="HS37">
        <v>4.83109</v>
      </c>
      <c r="HT37">
        <v>20.2792</v>
      </c>
      <c r="HU37">
        <v>5.22193</v>
      </c>
      <c r="HV37">
        <v>12.0159</v>
      </c>
      <c r="HW37">
        <v>4.991</v>
      </c>
      <c r="HX37">
        <v>3.28863</v>
      </c>
      <c r="HY37">
        <v>9999</v>
      </c>
      <c r="HZ37">
        <v>9999</v>
      </c>
      <c r="IA37">
        <v>9999</v>
      </c>
      <c r="IB37">
        <v>999.9</v>
      </c>
      <c r="IC37">
        <v>4.97289</v>
      </c>
      <c r="ID37">
        <v>1.86661</v>
      </c>
      <c r="IE37">
        <v>1.8659</v>
      </c>
      <c r="IF37">
        <v>1.86584</v>
      </c>
      <c r="IG37">
        <v>1.86768</v>
      </c>
      <c r="IH37">
        <v>1.87016</v>
      </c>
      <c r="II37">
        <v>1.86878</v>
      </c>
      <c r="IJ37">
        <v>1.87029</v>
      </c>
      <c r="IK37">
        <v>0</v>
      </c>
      <c r="IL37">
        <v>0</v>
      </c>
      <c r="IM37">
        <v>0</v>
      </c>
      <c r="IN37">
        <v>0</v>
      </c>
      <c r="IO37" t="s">
        <v>441</v>
      </c>
      <c r="IP37" t="s">
        <v>442</v>
      </c>
      <c r="IQ37" t="s">
        <v>443</v>
      </c>
      <c r="IR37" t="s">
        <v>443</v>
      </c>
      <c r="IS37" t="s">
        <v>443</v>
      </c>
      <c r="IT37" t="s">
        <v>443</v>
      </c>
      <c r="IU37">
        <v>0</v>
      </c>
      <c r="IV37">
        <v>100</v>
      </c>
      <c r="IW37">
        <v>100</v>
      </c>
      <c r="IX37">
        <v>-1.7</v>
      </c>
      <c r="IY37">
        <v>0.009299999999999999</v>
      </c>
      <c r="IZ37">
        <v>-1.414774939843471</v>
      </c>
      <c r="JA37">
        <v>-0.002262605230658699</v>
      </c>
      <c r="JB37">
        <v>4.117972070868355E-07</v>
      </c>
      <c r="JC37">
        <v>-1.535053720392113E-10</v>
      </c>
      <c r="JD37">
        <v>-0.05773197212917025</v>
      </c>
      <c r="JE37">
        <v>-0.004387372397949352</v>
      </c>
      <c r="JF37">
        <v>0.001148265067849212</v>
      </c>
      <c r="JG37">
        <v>-2.372704636287677E-05</v>
      </c>
      <c r="JH37">
        <v>4</v>
      </c>
      <c r="JI37">
        <v>2346</v>
      </c>
      <c r="JJ37">
        <v>1</v>
      </c>
      <c r="JK37">
        <v>24</v>
      </c>
      <c r="JL37">
        <v>21606.6</v>
      </c>
      <c r="JM37">
        <v>29358455.2</v>
      </c>
      <c r="JN37">
        <v>0.352783</v>
      </c>
      <c r="JO37">
        <v>2.34375</v>
      </c>
      <c r="JP37">
        <v>1.39771</v>
      </c>
      <c r="JQ37">
        <v>2.35107</v>
      </c>
      <c r="JR37">
        <v>1.49536</v>
      </c>
      <c r="JS37">
        <v>2.53784</v>
      </c>
      <c r="JT37">
        <v>35.9645</v>
      </c>
      <c r="JU37">
        <v>24.035</v>
      </c>
      <c r="JV37">
        <v>18</v>
      </c>
      <c r="JW37">
        <v>486.275</v>
      </c>
      <c r="JX37">
        <v>434.963</v>
      </c>
      <c r="JY37">
        <v>12.4068</v>
      </c>
      <c r="JZ37">
        <v>25.6646</v>
      </c>
      <c r="KA37">
        <v>29.9994</v>
      </c>
      <c r="KB37">
        <v>25.5237</v>
      </c>
      <c r="KC37">
        <v>25.4599</v>
      </c>
      <c r="KD37">
        <v>7.0516</v>
      </c>
      <c r="KE37">
        <v>24.798</v>
      </c>
      <c r="KF37">
        <v>0</v>
      </c>
      <c r="KG37">
        <v>12.4466</v>
      </c>
      <c r="KH37">
        <v>85.1486</v>
      </c>
      <c r="KI37">
        <v>9.68988</v>
      </c>
      <c r="KJ37">
        <v>101.707</v>
      </c>
      <c r="KK37">
        <v>100.993</v>
      </c>
    </row>
    <row r="38" spans="1:297">
      <c r="A38">
        <v>22</v>
      </c>
      <c r="B38">
        <v>1761507315.5</v>
      </c>
      <c r="C38">
        <v>105</v>
      </c>
      <c r="D38" t="s">
        <v>486</v>
      </c>
      <c r="E38" t="s">
        <v>487</v>
      </c>
      <c r="F38">
        <v>5</v>
      </c>
      <c r="G38" t="s">
        <v>435</v>
      </c>
      <c r="H38" t="s">
        <v>436</v>
      </c>
      <c r="I38">
        <v>1761507313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101.9236622301488</v>
      </c>
      <c r="AK38">
        <v>113.9030909090909</v>
      </c>
      <c r="AL38">
        <v>-3.254396404746942</v>
      </c>
      <c r="AM38">
        <v>65.78380320939183</v>
      </c>
      <c r="AN38">
        <f>(AP38 - AO38 + DY38*1E3/(8.314*(EA38+273.15)) * AR38/DX38 * AQ38) * DX38/(100*DL38) * 1000/(1000 - AP38)</f>
        <v>0</v>
      </c>
      <c r="AO38">
        <v>9.647504586313238</v>
      </c>
      <c r="AP38">
        <v>11.65429696969696</v>
      </c>
      <c r="AQ38">
        <v>1.670853528036034E-05</v>
      </c>
      <c r="AR38">
        <v>108.0880716642206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 t="s">
        <v>437</v>
      </c>
      <c r="AZ38">
        <v>0</v>
      </c>
      <c r="BA38">
        <v>0</v>
      </c>
      <c r="BB38">
        <f>1-AZ38/BA38</f>
        <v>0</v>
      </c>
      <c r="BC38">
        <v>0</v>
      </c>
      <c r="BD38" t="s">
        <v>437</v>
      </c>
      <c r="BE38" t="s">
        <v>437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2020</v>
      </c>
      <c r="CA38">
        <v>290.0000000000001</v>
      </c>
      <c r="CB38">
        <v>1590.42</v>
      </c>
      <c r="CC38">
        <v>295</v>
      </c>
      <c r="CD38">
        <v>5220.67</v>
      </c>
      <c r="CE38">
        <v>1591.29</v>
      </c>
      <c r="CF38">
        <v>-0.87</v>
      </c>
      <c r="CG38">
        <v>300.0000000000001</v>
      </c>
      <c r="CH38">
        <v>23.8</v>
      </c>
      <c r="CI38">
        <v>1650.734719841875</v>
      </c>
      <c r="CJ38">
        <v>2.032994541366527</v>
      </c>
      <c r="CK38">
        <v>-31.03478562282126</v>
      </c>
      <c r="CL38">
        <v>0.9198548094063967</v>
      </c>
      <c r="CM38">
        <v>0.9759925733019913</v>
      </c>
      <c r="CN38">
        <v>-0.00431141668520578</v>
      </c>
      <c r="CO38">
        <v>289.9999999999999</v>
      </c>
      <c r="CP38">
        <v>1590.91</v>
      </c>
      <c r="CQ38">
        <v>765</v>
      </c>
      <c r="CR38">
        <v>5219.32</v>
      </c>
      <c r="CS38">
        <v>1591.27</v>
      </c>
      <c r="CT38">
        <v>-0.36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438</v>
      </c>
      <c r="DO38">
        <v>2</v>
      </c>
      <c r="DP38" t="b">
        <v>1</v>
      </c>
      <c r="DQ38">
        <v>1761507313</v>
      </c>
      <c r="DR38">
        <v>119.0196666666667</v>
      </c>
      <c r="DS38">
        <v>99.18953333333334</v>
      </c>
      <c r="DT38">
        <v>11.64962222222222</v>
      </c>
      <c r="DU38">
        <v>9.647377777777779</v>
      </c>
      <c r="DV38">
        <v>120.7017777777778</v>
      </c>
      <c r="DW38">
        <v>11.64025555555556</v>
      </c>
      <c r="DX38">
        <v>500.016</v>
      </c>
      <c r="DY38">
        <v>90.32666666666667</v>
      </c>
      <c r="DZ38">
        <v>0.1000535</v>
      </c>
      <c r="EA38">
        <v>18.24727777777778</v>
      </c>
      <c r="EB38">
        <v>17.98496666666666</v>
      </c>
      <c r="EC38">
        <v>999.9000000000001</v>
      </c>
      <c r="ED38">
        <v>0</v>
      </c>
      <c r="EE38">
        <v>0</v>
      </c>
      <c r="EF38">
        <v>10005.55333333334</v>
      </c>
      <c r="EG38">
        <v>0</v>
      </c>
      <c r="EH38">
        <v>1016.356666666667</v>
      </c>
      <c r="EI38">
        <v>19.83021111111111</v>
      </c>
      <c r="EJ38">
        <v>120.4226666666667</v>
      </c>
      <c r="EK38">
        <v>100.1555666666667</v>
      </c>
      <c r="EL38">
        <v>2.00224</v>
      </c>
      <c r="EM38">
        <v>99.18953333333334</v>
      </c>
      <c r="EN38">
        <v>9.647377777777779</v>
      </c>
      <c r="EO38">
        <v>1.05227</v>
      </c>
      <c r="EP38">
        <v>0.8714154444444444</v>
      </c>
      <c r="EQ38">
        <v>7.660952222222223</v>
      </c>
      <c r="ER38">
        <v>4.927125555555556</v>
      </c>
      <c r="ES38">
        <v>1999.923333333333</v>
      </c>
      <c r="ET38">
        <v>0.979994</v>
      </c>
      <c r="EU38">
        <v>0.0200056</v>
      </c>
      <c r="EV38">
        <v>0</v>
      </c>
      <c r="EW38">
        <v>1185.016666666667</v>
      </c>
      <c r="EX38">
        <v>5.00097</v>
      </c>
      <c r="EY38">
        <v>23631.1</v>
      </c>
      <c r="EZ38">
        <v>16706.88888888889</v>
      </c>
      <c r="FA38">
        <v>37.50677777777778</v>
      </c>
      <c r="FB38">
        <v>39.08311111111111</v>
      </c>
      <c r="FC38">
        <v>37.715</v>
      </c>
      <c r="FD38">
        <v>38.24277777777777</v>
      </c>
      <c r="FE38">
        <v>37.79133333333333</v>
      </c>
      <c r="FF38">
        <v>1955.013333333333</v>
      </c>
      <c r="FG38">
        <v>39.91</v>
      </c>
      <c r="FH38">
        <v>0</v>
      </c>
      <c r="FI38">
        <v>2186.600000143051</v>
      </c>
      <c r="FJ38">
        <v>0</v>
      </c>
      <c r="FK38">
        <v>1193.875769230769</v>
      </c>
      <c r="FL38">
        <v>-109.9121368396449</v>
      </c>
      <c r="FM38">
        <v>-2037.83589896273</v>
      </c>
      <c r="FN38">
        <v>23798.31153846154</v>
      </c>
      <c r="FO38">
        <v>15</v>
      </c>
      <c r="FP38">
        <v>0</v>
      </c>
      <c r="FQ38" t="s">
        <v>439</v>
      </c>
      <c r="FR38">
        <v>1760210915.6</v>
      </c>
      <c r="FS38">
        <v>0</v>
      </c>
      <c r="FT38">
        <v>0</v>
      </c>
      <c r="FU38">
        <v>-0.215</v>
      </c>
      <c r="FV38">
        <v>0</v>
      </c>
      <c r="FW38">
        <v>-0.6919999999999999</v>
      </c>
      <c r="FX38">
        <v>0</v>
      </c>
      <c r="FY38">
        <v>400</v>
      </c>
      <c r="FZ38">
        <v>0</v>
      </c>
      <c r="GA38">
        <v>0.15</v>
      </c>
      <c r="GB38">
        <v>0</v>
      </c>
      <c r="GC38">
        <v>18.66535609756097</v>
      </c>
      <c r="GD38">
        <v>7.7874355400697</v>
      </c>
      <c r="GE38">
        <v>0.7695392200812817</v>
      </c>
      <c r="GF38">
        <v>0</v>
      </c>
      <c r="GG38">
        <v>1199.717352941176</v>
      </c>
      <c r="GH38">
        <v>-97.84064171874148</v>
      </c>
      <c r="GI38">
        <v>9.63616481826894</v>
      </c>
      <c r="GJ38">
        <v>0</v>
      </c>
      <c r="GK38">
        <v>2.01871731707317</v>
      </c>
      <c r="GL38">
        <v>-0.09604829268292725</v>
      </c>
      <c r="GM38">
        <v>0.01048099139427092</v>
      </c>
      <c r="GN38">
        <v>1</v>
      </c>
      <c r="GO38">
        <v>1</v>
      </c>
      <c r="GP38">
        <v>3</v>
      </c>
      <c r="GQ38" t="s">
        <v>446</v>
      </c>
      <c r="GR38">
        <v>3.13375</v>
      </c>
      <c r="GS38">
        <v>2.7604</v>
      </c>
      <c r="GT38">
        <v>0.0300202</v>
      </c>
      <c r="GU38">
        <v>0.0241384</v>
      </c>
      <c r="GV38">
        <v>0.0634745</v>
      </c>
      <c r="GW38">
        <v>0.0545362</v>
      </c>
      <c r="GX38">
        <v>31071.2</v>
      </c>
      <c r="GY38">
        <v>31231.4</v>
      </c>
      <c r="GZ38">
        <v>29758.8</v>
      </c>
      <c r="HA38">
        <v>29562.8</v>
      </c>
      <c r="HB38">
        <v>36835.9</v>
      </c>
      <c r="HC38">
        <v>37039.5</v>
      </c>
      <c r="HD38">
        <v>41877.1</v>
      </c>
      <c r="HE38">
        <v>41999.1</v>
      </c>
      <c r="HF38">
        <v>1.95833</v>
      </c>
      <c r="HG38">
        <v>1.88985</v>
      </c>
      <c r="HH38">
        <v>0.00333786</v>
      </c>
      <c r="HI38">
        <v>0</v>
      </c>
      <c r="HJ38">
        <v>17.9282</v>
      </c>
      <c r="HK38">
        <v>999.9</v>
      </c>
      <c r="HL38">
        <v>26</v>
      </c>
      <c r="HM38">
        <v>31.4</v>
      </c>
      <c r="HN38">
        <v>13.2839</v>
      </c>
      <c r="HO38">
        <v>62.7093</v>
      </c>
      <c r="HP38">
        <v>32.6002</v>
      </c>
      <c r="HQ38">
        <v>1</v>
      </c>
      <c r="HR38">
        <v>-0.14315</v>
      </c>
      <c r="HS38">
        <v>4.87969</v>
      </c>
      <c r="HT38">
        <v>20.278</v>
      </c>
      <c r="HU38">
        <v>5.22118</v>
      </c>
      <c r="HV38">
        <v>12.0159</v>
      </c>
      <c r="HW38">
        <v>4.99105</v>
      </c>
      <c r="HX38">
        <v>3.28845</v>
      </c>
      <c r="HY38">
        <v>9999</v>
      </c>
      <c r="HZ38">
        <v>9999</v>
      </c>
      <c r="IA38">
        <v>9999</v>
      </c>
      <c r="IB38">
        <v>999.9</v>
      </c>
      <c r="IC38">
        <v>4.97285</v>
      </c>
      <c r="ID38">
        <v>1.86661</v>
      </c>
      <c r="IE38">
        <v>1.86588</v>
      </c>
      <c r="IF38">
        <v>1.86585</v>
      </c>
      <c r="IG38">
        <v>1.8677</v>
      </c>
      <c r="IH38">
        <v>1.87014</v>
      </c>
      <c r="II38">
        <v>1.86878</v>
      </c>
      <c r="IJ38">
        <v>1.87027</v>
      </c>
      <c r="IK38">
        <v>0</v>
      </c>
      <c r="IL38">
        <v>0</v>
      </c>
      <c r="IM38">
        <v>0</v>
      </c>
      <c r="IN38">
        <v>0</v>
      </c>
      <c r="IO38" t="s">
        <v>441</v>
      </c>
      <c r="IP38" t="s">
        <v>442</v>
      </c>
      <c r="IQ38" t="s">
        <v>443</v>
      </c>
      <c r="IR38" t="s">
        <v>443</v>
      </c>
      <c r="IS38" t="s">
        <v>443</v>
      </c>
      <c r="IT38" t="s">
        <v>443</v>
      </c>
      <c r="IU38">
        <v>0</v>
      </c>
      <c r="IV38">
        <v>100</v>
      </c>
      <c r="IW38">
        <v>100</v>
      </c>
      <c r="IX38">
        <v>-1.664</v>
      </c>
      <c r="IY38">
        <v>0.0094</v>
      </c>
      <c r="IZ38">
        <v>-1.414774939843471</v>
      </c>
      <c r="JA38">
        <v>-0.002262605230658699</v>
      </c>
      <c r="JB38">
        <v>4.117972070868355E-07</v>
      </c>
      <c r="JC38">
        <v>-1.535053720392113E-10</v>
      </c>
      <c r="JD38">
        <v>-0.05773197212917025</v>
      </c>
      <c r="JE38">
        <v>-0.004387372397949352</v>
      </c>
      <c r="JF38">
        <v>0.001148265067849212</v>
      </c>
      <c r="JG38">
        <v>-2.372704636287677E-05</v>
      </c>
      <c r="JH38">
        <v>4</v>
      </c>
      <c r="JI38">
        <v>2346</v>
      </c>
      <c r="JJ38">
        <v>1</v>
      </c>
      <c r="JK38">
        <v>24</v>
      </c>
      <c r="JL38">
        <v>21606.7</v>
      </c>
      <c r="JM38">
        <v>29358455.3</v>
      </c>
      <c r="JN38">
        <v>0.314941</v>
      </c>
      <c r="JO38">
        <v>2.35107</v>
      </c>
      <c r="JP38">
        <v>1.39771</v>
      </c>
      <c r="JQ38">
        <v>2.35596</v>
      </c>
      <c r="JR38">
        <v>1.49536</v>
      </c>
      <c r="JS38">
        <v>2.61597</v>
      </c>
      <c r="JT38">
        <v>35.9645</v>
      </c>
      <c r="JU38">
        <v>24.035</v>
      </c>
      <c r="JV38">
        <v>18</v>
      </c>
      <c r="JW38">
        <v>486.306</v>
      </c>
      <c r="JX38">
        <v>434.695</v>
      </c>
      <c r="JY38">
        <v>12.4472</v>
      </c>
      <c r="JZ38">
        <v>25.6647</v>
      </c>
      <c r="KA38">
        <v>29.9996</v>
      </c>
      <c r="KB38">
        <v>25.5237</v>
      </c>
      <c r="KC38">
        <v>25.4599</v>
      </c>
      <c r="KD38">
        <v>6.28952</v>
      </c>
      <c r="KE38">
        <v>24.798</v>
      </c>
      <c r="KF38">
        <v>0</v>
      </c>
      <c r="KG38">
        <v>12.4563</v>
      </c>
      <c r="KH38">
        <v>65.1126</v>
      </c>
      <c r="KI38">
        <v>9.68333</v>
      </c>
      <c r="KJ38">
        <v>101.708</v>
      </c>
      <c r="KK38">
        <v>100.995</v>
      </c>
    </row>
    <row r="39" spans="1:297">
      <c r="A39">
        <v>23</v>
      </c>
      <c r="B39">
        <v>1761507320.5</v>
      </c>
      <c r="C39">
        <v>110</v>
      </c>
      <c r="D39" t="s">
        <v>488</v>
      </c>
      <c r="E39" t="s">
        <v>489</v>
      </c>
      <c r="F39">
        <v>5</v>
      </c>
      <c r="G39" t="s">
        <v>435</v>
      </c>
      <c r="H39" t="s">
        <v>436</v>
      </c>
      <c r="I39">
        <v>1761507317.7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85.03588254517551</v>
      </c>
      <c r="AK39">
        <v>97.59891090909092</v>
      </c>
      <c r="AL39">
        <v>-3.25348982512541</v>
      </c>
      <c r="AM39">
        <v>65.78380320939183</v>
      </c>
      <c r="AN39">
        <f>(AP39 - AO39 + DY39*1E3/(8.314*(EA39+273.15)) * AR39/DX39 * AQ39) * DX39/(100*DL39) * 1000/(1000 - AP39)</f>
        <v>0</v>
      </c>
      <c r="AO39">
        <v>9.657959166215111</v>
      </c>
      <c r="AP39">
        <v>11.66505515151515</v>
      </c>
      <c r="AQ39">
        <v>1.221114308504728E-05</v>
      </c>
      <c r="AR39">
        <v>108.0880716642206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 t="s">
        <v>437</v>
      </c>
      <c r="AZ39">
        <v>0</v>
      </c>
      <c r="BA39">
        <v>0</v>
      </c>
      <c r="BB39">
        <f>1-AZ39/BA39</f>
        <v>0</v>
      </c>
      <c r="BC39">
        <v>0</v>
      </c>
      <c r="BD39" t="s">
        <v>437</v>
      </c>
      <c r="BE39" t="s">
        <v>437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2020</v>
      </c>
      <c r="CA39">
        <v>290.0000000000001</v>
      </c>
      <c r="CB39">
        <v>1590.42</v>
      </c>
      <c r="CC39">
        <v>295</v>
      </c>
      <c r="CD39">
        <v>5220.67</v>
      </c>
      <c r="CE39">
        <v>1591.29</v>
      </c>
      <c r="CF39">
        <v>-0.87</v>
      </c>
      <c r="CG39">
        <v>300.0000000000001</v>
      </c>
      <c r="CH39">
        <v>23.8</v>
      </c>
      <c r="CI39">
        <v>1650.734719841875</v>
      </c>
      <c r="CJ39">
        <v>2.032994541366527</v>
      </c>
      <c r="CK39">
        <v>-31.03478562282126</v>
      </c>
      <c r="CL39">
        <v>0.9198548094063967</v>
      </c>
      <c r="CM39">
        <v>0.9759925733019913</v>
      </c>
      <c r="CN39">
        <v>-0.00431141668520578</v>
      </c>
      <c r="CO39">
        <v>289.9999999999999</v>
      </c>
      <c r="CP39">
        <v>1590.91</v>
      </c>
      <c r="CQ39">
        <v>765</v>
      </c>
      <c r="CR39">
        <v>5219.32</v>
      </c>
      <c r="CS39">
        <v>1591.27</v>
      </c>
      <c r="CT39">
        <v>-0.36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438</v>
      </c>
      <c r="DO39">
        <v>2</v>
      </c>
      <c r="DP39" t="b">
        <v>1</v>
      </c>
      <c r="DQ39">
        <v>1761507317.7</v>
      </c>
      <c r="DR39">
        <v>103.84579</v>
      </c>
      <c r="DS39">
        <v>83.47513000000001</v>
      </c>
      <c r="DT39">
        <v>11.66003</v>
      </c>
      <c r="DU39">
        <v>9.657807</v>
      </c>
      <c r="DV39">
        <v>105.49505</v>
      </c>
      <c r="DW39">
        <v>11.65055</v>
      </c>
      <c r="DX39">
        <v>500.0030999999999</v>
      </c>
      <c r="DY39">
        <v>90.32703999999998</v>
      </c>
      <c r="DZ39">
        <v>0.10003433</v>
      </c>
      <c r="EA39">
        <v>18.24789</v>
      </c>
      <c r="EB39">
        <v>17.98987</v>
      </c>
      <c r="EC39">
        <v>999.9</v>
      </c>
      <c r="ED39">
        <v>0</v>
      </c>
      <c r="EE39">
        <v>0</v>
      </c>
      <c r="EF39">
        <v>9992.246999999999</v>
      </c>
      <c r="EG39">
        <v>0</v>
      </c>
      <c r="EH39">
        <v>1016.362</v>
      </c>
      <c r="EI39">
        <v>20.37072</v>
      </c>
      <c r="EJ39">
        <v>105.07109</v>
      </c>
      <c r="EK39">
        <v>84.28918999999999</v>
      </c>
      <c r="EL39">
        <v>2.002226</v>
      </c>
      <c r="EM39">
        <v>83.47513000000001</v>
      </c>
      <c r="EN39">
        <v>9.657807</v>
      </c>
      <c r="EO39">
        <v>1.053216</v>
      </c>
      <c r="EP39">
        <v>0.8723610000000001</v>
      </c>
      <c r="EQ39">
        <v>7.674115</v>
      </c>
      <c r="ER39">
        <v>4.942683000000001</v>
      </c>
      <c r="ES39">
        <v>1999.956</v>
      </c>
      <c r="ET39">
        <v>0.9799958</v>
      </c>
      <c r="EU39">
        <v>0.02000379</v>
      </c>
      <c r="EV39">
        <v>0</v>
      </c>
      <c r="EW39">
        <v>1174.524</v>
      </c>
      <c r="EX39">
        <v>5.000970000000001</v>
      </c>
      <c r="EY39">
        <v>23438.89</v>
      </c>
      <c r="EZ39">
        <v>16707.21</v>
      </c>
      <c r="FA39">
        <v>37.5998</v>
      </c>
      <c r="FB39">
        <v>39.231</v>
      </c>
      <c r="FC39">
        <v>37.7998</v>
      </c>
      <c r="FD39">
        <v>38.3872</v>
      </c>
      <c r="FE39">
        <v>37.8935</v>
      </c>
      <c r="FF39">
        <v>1955.046</v>
      </c>
      <c r="FG39">
        <v>39.90999999999999</v>
      </c>
      <c r="FH39">
        <v>0</v>
      </c>
      <c r="FI39">
        <v>2191.400000095367</v>
      </c>
      <c r="FJ39">
        <v>0</v>
      </c>
      <c r="FK39">
        <v>1184.439615384616</v>
      </c>
      <c r="FL39">
        <v>-125.3856408565175</v>
      </c>
      <c r="FM39">
        <v>-2342.427347309718</v>
      </c>
      <c r="FN39">
        <v>23623.67692307692</v>
      </c>
      <c r="FO39">
        <v>15</v>
      </c>
      <c r="FP39">
        <v>0</v>
      </c>
      <c r="FQ39" t="s">
        <v>439</v>
      </c>
      <c r="FR39">
        <v>1760210915.6</v>
      </c>
      <c r="FS39">
        <v>0</v>
      </c>
      <c r="FT39">
        <v>0</v>
      </c>
      <c r="FU39">
        <v>-0.215</v>
      </c>
      <c r="FV39">
        <v>0</v>
      </c>
      <c r="FW39">
        <v>-0.6919999999999999</v>
      </c>
      <c r="FX39">
        <v>0</v>
      </c>
      <c r="FY39">
        <v>400</v>
      </c>
      <c r="FZ39">
        <v>0</v>
      </c>
      <c r="GA39">
        <v>0.15</v>
      </c>
      <c r="GB39">
        <v>0</v>
      </c>
      <c r="GC39">
        <v>19.4024325</v>
      </c>
      <c r="GD39">
        <v>7.993833771106889</v>
      </c>
      <c r="GE39">
        <v>0.770348472571829</v>
      </c>
      <c r="GF39">
        <v>0</v>
      </c>
      <c r="GG39">
        <v>1190.087647058824</v>
      </c>
      <c r="GH39">
        <v>-115.5022153339464</v>
      </c>
      <c r="GI39">
        <v>11.36865998074465</v>
      </c>
      <c r="GJ39">
        <v>0</v>
      </c>
      <c r="GK39">
        <v>2.0102265</v>
      </c>
      <c r="GL39">
        <v>-0.06792360225141099</v>
      </c>
      <c r="GM39">
        <v>0.008189154580907592</v>
      </c>
      <c r="GN39">
        <v>1</v>
      </c>
      <c r="GO39">
        <v>1</v>
      </c>
      <c r="GP39">
        <v>3</v>
      </c>
      <c r="GQ39" t="s">
        <v>446</v>
      </c>
      <c r="GR39">
        <v>3.1336</v>
      </c>
      <c r="GS39">
        <v>2.76019</v>
      </c>
      <c r="GT39">
        <v>0.0258471</v>
      </c>
      <c r="GU39">
        <v>0.0197831</v>
      </c>
      <c r="GV39">
        <v>0.06351320000000001</v>
      </c>
      <c r="GW39">
        <v>0.0545372</v>
      </c>
      <c r="GX39">
        <v>31204.7</v>
      </c>
      <c r="GY39">
        <v>31371</v>
      </c>
      <c r="GZ39">
        <v>29758.6</v>
      </c>
      <c r="HA39">
        <v>29562.9</v>
      </c>
      <c r="HB39">
        <v>36834</v>
      </c>
      <c r="HC39">
        <v>37039.4</v>
      </c>
      <c r="HD39">
        <v>41876.8</v>
      </c>
      <c r="HE39">
        <v>41999.2</v>
      </c>
      <c r="HF39">
        <v>1.95805</v>
      </c>
      <c r="HG39">
        <v>1.89028</v>
      </c>
      <c r="HH39">
        <v>0.00461936</v>
      </c>
      <c r="HI39">
        <v>0</v>
      </c>
      <c r="HJ39">
        <v>17.9255</v>
      </c>
      <c r="HK39">
        <v>999.9</v>
      </c>
      <c r="HL39">
        <v>26</v>
      </c>
      <c r="HM39">
        <v>31.4</v>
      </c>
      <c r="HN39">
        <v>13.2849</v>
      </c>
      <c r="HO39">
        <v>62.9593</v>
      </c>
      <c r="HP39">
        <v>32.6322</v>
      </c>
      <c r="HQ39">
        <v>1</v>
      </c>
      <c r="HR39">
        <v>-0.143303</v>
      </c>
      <c r="HS39">
        <v>4.90538</v>
      </c>
      <c r="HT39">
        <v>20.277</v>
      </c>
      <c r="HU39">
        <v>5.22133</v>
      </c>
      <c r="HV39">
        <v>12.0159</v>
      </c>
      <c r="HW39">
        <v>4.99075</v>
      </c>
      <c r="HX39">
        <v>3.2885</v>
      </c>
      <c r="HY39">
        <v>9999</v>
      </c>
      <c r="HZ39">
        <v>9999</v>
      </c>
      <c r="IA39">
        <v>9999</v>
      </c>
      <c r="IB39">
        <v>999.9</v>
      </c>
      <c r="IC39">
        <v>4.97286</v>
      </c>
      <c r="ID39">
        <v>1.86661</v>
      </c>
      <c r="IE39">
        <v>1.86589</v>
      </c>
      <c r="IF39">
        <v>1.86584</v>
      </c>
      <c r="IG39">
        <v>1.86769</v>
      </c>
      <c r="IH39">
        <v>1.87014</v>
      </c>
      <c r="II39">
        <v>1.86879</v>
      </c>
      <c r="IJ39">
        <v>1.87028</v>
      </c>
      <c r="IK39">
        <v>0</v>
      </c>
      <c r="IL39">
        <v>0</v>
      </c>
      <c r="IM39">
        <v>0</v>
      </c>
      <c r="IN39">
        <v>0</v>
      </c>
      <c r="IO39" t="s">
        <v>441</v>
      </c>
      <c r="IP39" t="s">
        <v>442</v>
      </c>
      <c r="IQ39" t="s">
        <v>443</v>
      </c>
      <c r="IR39" t="s">
        <v>443</v>
      </c>
      <c r="IS39" t="s">
        <v>443</v>
      </c>
      <c r="IT39" t="s">
        <v>443</v>
      </c>
      <c r="IU39">
        <v>0</v>
      </c>
      <c r="IV39">
        <v>100</v>
      </c>
      <c r="IW39">
        <v>100</v>
      </c>
      <c r="IX39">
        <v>-1.629</v>
      </c>
      <c r="IY39">
        <v>0.009599999999999999</v>
      </c>
      <c r="IZ39">
        <v>-1.414774939843471</v>
      </c>
      <c r="JA39">
        <v>-0.002262605230658699</v>
      </c>
      <c r="JB39">
        <v>4.117972070868355E-07</v>
      </c>
      <c r="JC39">
        <v>-1.535053720392113E-10</v>
      </c>
      <c r="JD39">
        <v>-0.05773197212917025</v>
      </c>
      <c r="JE39">
        <v>-0.004387372397949352</v>
      </c>
      <c r="JF39">
        <v>0.001148265067849212</v>
      </c>
      <c r="JG39">
        <v>-2.372704636287677E-05</v>
      </c>
      <c r="JH39">
        <v>4</v>
      </c>
      <c r="JI39">
        <v>2346</v>
      </c>
      <c r="JJ39">
        <v>1</v>
      </c>
      <c r="JK39">
        <v>24</v>
      </c>
      <c r="JL39">
        <v>21606.7</v>
      </c>
      <c r="JM39">
        <v>29358455.3</v>
      </c>
      <c r="JN39">
        <v>0.27832</v>
      </c>
      <c r="JO39">
        <v>2.36694</v>
      </c>
      <c r="JP39">
        <v>1.39648</v>
      </c>
      <c r="JQ39">
        <v>2.35474</v>
      </c>
      <c r="JR39">
        <v>1.49536</v>
      </c>
      <c r="JS39">
        <v>2.5354</v>
      </c>
      <c r="JT39">
        <v>35.9645</v>
      </c>
      <c r="JU39">
        <v>24.035</v>
      </c>
      <c r="JV39">
        <v>18</v>
      </c>
      <c r="JW39">
        <v>486.136</v>
      </c>
      <c r="JX39">
        <v>434.949</v>
      </c>
      <c r="JY39">
        <v>12.4671</v>
      </c>
      <c r="JZ39">
        <v>25.6647</v>
      </c>
      <c r="KA39">
        <v>29.9999</v>
      </c>
      <c r="KB39">
        <v>25.5237</v>
      </c>
      <c r="KC39">
        <v>25.4599</v>
      </c>
      <c r="KD39">
        <v>5.5837</v>
      </c>
      <c r="KE39">
        <v>24.798</v>
      </c>
      <c r="KF39">
        <v>0</v>
      </c>
      <c r="KG39">
        <v>12.4669</v>
      </c>
      <c r="KH39">
        <v>51.7569</v>
      </c>
      <c r="KI39">
        <v>9.68337</v>
      </c>
      <c r="KJ39">
        <v>101.707</v>
      </c>
      <c r="KK39">
        <v>100.995</v>
      </c>
    </row>
    <row r="40" spans="1:297">
      <c r="A40">
        <v>24</v>
      </c>
      <c r="B40">
        <v>1761507325.5</v>
      </c>
      <c r="C40">
        <v>115</v>
      </c>
      <c r="D40" t="s">
        <v>490</v>
      </c>
      <c r="E40" t="s">
        <v>491</v>
      </c>
      <c r="F40">
        <v>5</v>
      </c>
      <c r="G40" t="s">
        <v>435</v>
      </c>
      <c r="H40" t="s">
        <v>436</v>
      </c>
      <c r="I40">
        <v>1761507323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68.09746680872138</v>
      </c>
      <c r="AK40">
        <v>81.37000363636365</v>
      </c>
      <c r="AL40">
        <v>-3.250942912937358</v>
      </c>
      <c r="AM40">
        <v>65.78380320939183</v>
      </c>
      <c r="AN40">
        <f>(AP40 - AO40 + DY40*1E3/(8.314*(EA40+273.15)) * AR40/DX40 * AQ40) * DX40/(100*DL40) * 1000/(1000 - AP40)</f>
        <v>0</v>
      </c>
      <c r="AO40">
        <v>9.6565695179483</v>
      </c>
      <c r="AP40">
        <v>11.66956969696969</v>
      </c>
      <c r="AQ40">
        <v>7.547492252824532E-06</v>
      </c>
      <c r="AR40">
        <v>108.0880716642206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 t="s">
        <v>437</v>
      </c>
      <c r="AZ40">
        <v>0</v>
      </c>
      <c r="BA40">
        <v>0</v>
      </c>
      <c r="BB40">
        <f>1-AZ40/BA40</f>
        <v>0</v>
      </c>
      <c r="BC40">
        <v>0</v>
      </c>
      <c r="BD40" t="s">
        <v>437</v>
      </c>
      <c r="BE40" t="s">
        <v>437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2020</v>
      </c>
      <c r="CA40">
        <v>290.0000000000001</v>
      </c>
      <c r="CB40">
        <v>1590.42</v>
      </c>
      <c r="CC40">
        <v>295</v>
      </c>
      <c r="CD40">
        <v>5220.67</v>
      </c>
      <c r="CE40">
        <v>1591.29</v>
      </c>
      <c r="CF40">
        <v>-0.87</v>
      </c>
      <c r="CG40">
        <v>300.0000000000001</v>
      </c>
      <c r="CH40">
        <v>23.8</v>
      </c>
      <c r="CI40">
        <v>1650.734719841875</v>
      </c>
      <c r="CJ40">
        <v>2.032994541366527</v>
      </c>
      <c r="CK40">
        <v>-31.03478562282126</v>
      </c>
      <c r="CL40">
        <v>0.9198548094063967</v>
      </c>
      <c r="CM40">
        <v>0.9759925733019913</v>
      </c>
      <c r="CN40">
        <v>-0.00431141668520578</v>
      </c>
      <c r="CO40">
        <v>289.9999999999999</v>
      </c>
      <c r="CP40">
        <v>1590.91</v>
      </c>
      <c r="CQ40">
        <v>765</v>
      </c>
      <c r="CR40">
        <v>5219.32</v>
      </c>
      <c r="CS40">
        <v>1591.27</v>
      </c>
      <c r="CT40">
        <v>-0.36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438</v>
      </c>
      <c r="DO40">
        <v>2</v>
      </c>
      <c r="DP40" t="b">
        <v>1</v>
      </c>
      <c r="DQ40">
        <v>1761507323</v>
      </c>
      <c r="DR40">
        <v>86.85435555555556</v>
      </c>
      <c r="DS40">
        <v>65.66142222222221</v>
      </c>
      <c r="DT40">
        <v>11.66788888888889</v>
      </c>
      <c r="DU40">
        <v>9.656513333333331</v>
      </c>
      <c r="DV40">
        <v>88.46616666666667</v>
      </c>
      <c r="DW40">
        <v>11.65831111111111</v>
      </c>
      <c r="DX40">
        <v>499.9844444444444</v>
      </c>
      <c r="DY40">
        <v>90.32761111111111</v>
      </c>
      <c r="DZ40">
        <v>0.0998786888888889</v>
      </c>
      <c r="EA40">
        <v>18.24961111111111</v>
      </c>
      <c r="EB40">
        <v>17.99333333333333</v>
      </c>
      <c r="EC40">
        <v>999.9000000000001</v>
      </c>
      <c r="ED40">
        <v>0</v>
      </c>
      <c r="EE40">
        <v>0</v>
      </c>
      <c r="EF40">
        <v>10018.18888888889</v>
      </c>
      <c r="EG40">
        <v>0</v>
      </c>
      <c r="EH40">
        <v>1016.364444444444</v>
      </c>
      <c r="EI40">
        <v>21.19293333333333</v>
      </c>
      <c r="EJ40">
        <v>87.87971111111112</v>
      </c>
      <c r="EK40">
        <v>66.30166666666668</v>
      </c>
      <c r="EL40">
        <v>2.011386666666667</v>
      </c>
      <c r="EM40">
        <v>65.66142222222221</v>
      </c>
      <c r="EN40">
        <v>9.656513333333331</v>
      </c>
      <c r="EO40">
        <v>1.053933333333333</v>
      </c>
      <c r="EP40">
        <v>0.87225</v>
      </c>
      <c r="EQ40">
        <v>7.684096666666666</v>
      </c>
      <c r="ER40">
        <v>4.940855555555554</v>
      </c>
      <c r="ES40">
        <v>1999.905555555556</v>
      </c>
      <c r="ET40">
        <v>0.9799970000000001</v>
      </c>
      <c r="EU40">
        <v>0.0200026</v>
      </c>
      <c r="EV40">
        <v>0</v>
      </c>
      <c r="EW40">
        <v>1161.275555555555</v>
      </c>
      <c r="EX40">
        <v>5.00097</v>
      </c>
      <c r="EY40">
        <v>23188.63333333333</v>
      </c>
      <c r="EZ40">
        <v>16706.76666666667</v>
      </c>
      <c r="FA40">
        <v>37.70099999999999</v>
      </c>
      <c r="FB40">
        <v>39.38844444444445</v>
      </c>
      <c r="FC40">
        <v>37.90944444444445</v>
      </c>
      <c r="FD40">
        <v>38.53444444444445</v>
      </c>
      <c r="FE40">
        <v>37.99277777777777</v>
      </c>
      <c r="FF40">
        <v>1955.001111111111</v>
      </c>
      <c r="FG40">
        <v>39.9</v>
      </c>
      <c r="FH40">
        <v>0</v>
      </c>
      <c r="FI40">
        <v>2196.200000047684</v>
      </c>
      <c r="FJ40">
        <v>0</v>
      </c>
      <c r="FK40">
        <v>1173.878461538462</v>
      </c>
      <c r="FL40">
        <v>-140.1969231665941</v>
      </c>
      <c r="FM40">
        <v>-2622.406839333295</v>
      </c>
      <c r="FN40">
        <v>23425</v>
      </c>
      <c r="FO40">
        <v>15</v>
      </c>
      <c r="FP40">
        <v>0</v>
      </c>
      <c r="FQ40" t="s">
        <v>439</v>
      </c>
      <c r="FR40">
        <v>1760210915.6</v>
      </c>
      <c r="FS40">
        <v>0</v>
      </c>
      <c r="FT40">
        <v>0</v>
      </c>
      <c r="FU40">
        <v>-0.215</v>
      </c>
      <c r="FV40">
        <v>0</v>
      </c>
      <c r="FW40">
        <v>-0.6919999999999999</v>
      </c>
      <c r="FX40">
        <v>0</v>
      </c>
      <c r="FY40">
        <v>400</v>
      </c>
      <c r="FZ40">
        <v>0</v>
      </c>
      <c r="GA40">
        <v>0.15</v>
      </c>
      <c r="GB40">
        <v>0</v>
      </c>
      <c r="GC40">
        <v>20.0899</v>
      </c>
      <c r="GD40">
        <v>8.265210506566596</v>
      </c>
      <c r="GE40">
        <v>0.7976918045210195</v>
      </c>
      <c r="GF40">
        <v>0</v>
      </c>
      <c r="GG40">
        <v>1178.939411764706</v>
      </c>
      <c r="GH40">
        <v>-132.4021390310498</v>
      </c>
      <c r="GI40">
        <v>13.01767326756353</v>
      </c>
      <c r="GJ40">
        <v>0</v>
      </c>
      <c r="GK40">
        <v>2.00878025</v>
      </c>
      <c r="GL40">
        <v>-0.02690938086304512</v>
      </c>
      <c r="GM40">
        <v>0.007433534989323707</v>
      </c>
      <c r="GN40">
        <v>1</v>
      </c>
      <c r="GO40">
        <v>1</v>
      </c>
      <c r="GP40">
        <v>3</v>
      </c>
      <c r="GQ40" t="s">
        <v>446</v>
      </c>
      <c r="GR40">
        <v>3.13366</v>
      </c>
      <c r="GS40">
        <v>2.76041</v>
      </c>
      <c r="GT40">
        <v>0.0216245</v>
      </c>
      <c r="GU40">
        <v>0.0152864</v>
      </c>
      <c r="GV40">
        <v>0.0635394</v>
      </c>
      <c r="GW40">
        <v>0.0545281</v>
      </c>
      <c r="GX40">
        <v>31340.4</v>
      </c>
      <c r="GY40">
        <v>31515.1</v>
      </c>
      <c r="GZ40">
        <v>29759</v>
      </c>
      <c r="HA40">
        <v>29563.1</v>
      </c>
      <c r="HB40">
        <v>36833.7</v>
      </c>
      <c r="HC40">
        <v>37039.8</v>
      </c>
      <c r="HD40">
        <v>41877.7</v>
      </c>
      <c r="HE40">
        <v>41999.3</v>
      </c>
      <c r="HF40">
        <v>1.95795</v>
      </c>
      <c r="HG40">
        <v>1.88993</v>
      </c>
      <c r="HH40">
        <v>0.00401959</v>
      </c>
      <c r="HI40">
        <v>0</v>
      </c>
      <c r="HJ40">
        <v>17.9223</v>
      </c>
      <c r="HK40">
        <v>999.9</v>
      </c>
      <c r="HL40">
        <v>26</v>
      </c>
      <c r="HM40">
        <v>31.4</v>
      </c>
      <c r="HN40">
        <v>13.2844</v>
      </c>
      <c r="HO40">
        <v>62.6993</v>
      </c>
      <c r="HP40">
        <v>32.7204</v>
      </c>
      <c r="HQ40">
        <v>1</v>
      </c>
      <c r="HR40">
        <v>-0.143224</v>
      </c>
      <c r="HS40">
        <v>4.94479</v>
      </c>
      <c r="HT40">
        <v>20.2757</v>
      </c>
      <c r="HU40">
        <v>5.22133</v>
      </c>
      <c r="HV40">
        <v>12.0159</v>
      </c>
      <c r="HW40">
        <v>4.9911</v>
      </c>
      <c r="HX40">
        <v>3.2885</v>
      </c>
      <c r="HY40">
        <v>9999</v>
      </c>
      <c r="HZ40">
        <v>9999</v>
      </c>
      <c r="IA40">
        <v>9999</v>
      </c>
      <c r="IB40">
        <v>999.9</v>
      </c>
      <c r="IC40">
        <v>4.97283</v>
      </c>
      <c r="ID40">
        <v>1.86658</v>
      </c>
      <c r="IE40">
        <v>1.86586</v>
      </c>
      <c r="IF40">
        <v>1.86585</v>
      </c>
      <c r="IG40">
        <v>1.8677</v>
      </c>
      <c r="IH40">
        <v>1.87013</v>
      </c>
      <c r="II40">
        <v>1.86876</v>
      </c>
      <c r="IJ40">
        <v>1.87027</v>
      </c>
      <c r="IK40">
        <v>0</v>
      </c>
      <c r="IL40">
        <v>0</v>
      </c>
      <c r="IM40">
        <v>0</v>
      </c>
      <c r="IN40">
        <v>0</v>
      </c>
      <c r="IO40" t="s">
        <v>441</v>
      </c>
      <c r="IP40" t="s">
        <v>442</v>
      </c>
      <c r="IQ40" t="s">
        <v>443</v>
      </c>
      <c r="IR40" t="s">
        <v>443</v>
      </c>
      <c r="IS40" t="s">
        <v>443</v>
      </c>
      <c r="IT40" t="s">
        <v>443</v>
      </c>
      <c r="IU40">
        <v>0</v>
      </c>
      <c r="IV40">
        <v>100</v>
      </c>
      <c r="IW40">
        <v>100</v>
      </c>
      <c r="IX40">
        <v>-1.594</v>
      </c>
      <c r="IY40">
        <v>0.009599999999999999</v>
      </c>
      <c r="IZ40">
        <v>-1.414774939843471</v>
      </c>
      <c r="JA40">
        <v>-0.002262605230658699</v>
      </c>
      <c r="JB40">
        <v>4.117972070868355E-07</v>
      </c>
      <c r="JC40">
        <v>-1.535053720392113E-10</v>
      </c>
      <c r="JD40">
        <v>-0.05773197212917025</v>
      </c>
      <c r="JE40">
        <v>-0.004387372397949352</v>
      </c>
      <c r="JF40">
        <v>0.001148265067849212</v>
      </c>
      <c r="JG40">
        <v>-2.372704636287677E-05</v>
      </c>
      <c r="JH40">
        <v>4</v>
      </c>
      <c r="JI40">
        <v>2346</v>
      </c>
      <c r="JJ40">
        <v>1</v>
      </c>
      <c r="JK40">
        <v>24</v>
      </c>
      <c r="JL40">
        <v>21606.8</v>
      </c>
      <c r="JM40">
        <v>29358455.4</v>
      </c>
      <c r="JN40">
        <v>0.241699</v>
      </c>
      <c r="JO40">
        <v>2.37915</v>
      </c>
      <c r="JP40">
        <v>1.39648</v>
      </c>
      <c r="JQ40">
        <v>2.35596</v>
      </c>
      <c r="JR40">
        <v>1.49536</v>
      </c>
      <c r="JS40">
        <v>2.53906</v>
      </c>
      <c r="JT40">
        <v>35.9645</v>
      </c>
      <c r="JU40">
        <v>24.0262</v>
      </c>
      <c r="JV40">
        <v>18</v>
      </c>
      <c r="JW40">
        <v>486.075</v>
      </c>
      <c r="JX40">
        <v>434.739</v>
      </c>
      <c r="JY40">
        <v>12.4764</v>
      </c>
      <c r="JZ40">
        <v>25.6647</v>
      </c>
      <c r="KA40">
        <v>30</v>
      </c>
      <c r="KB40">
        <v>25.5237</v>
      </c>
      <c r="KC40">
        <v>25.4599</v>
      </c>
      <c r="KD40">
        <v>4.83101</v>
      </c>
      <c r="KE40">
        <v>24.798</v>
      </c>
      <c r="KF40">
        <v>0</v>
      </c>
      <c r="KG40">
        <v>12.4715</v>
      </c>
      <c r="KH40">
        <v>31.721</v>
      </c>
      <c r="KI40">
        <v>9.68337</v>
      </c>
      <c r="KJ40">
        <v>101.709</v>
      </c>
      <c r="KK40">
        <v>100.996</v>
      </c>
    </row>
    <row r="41" spans="1:297">
      <c r="A41">
        <v>25</v>
      </c>
      <c r="B41">
        <v>1761507422.5</v>
      </c>
      <c r="C41">
        <v>212</v>
      </c>
      <c r="D41" t="s">
        <v>492</v>
      </c>
      <c r="E41" t="s">
        <v>493</v>
      </c>
      <c r="F41">
        <v>5</v>
      </c>
      <c r="G41" t="s">
        <v>435</v>
      </c>
      <c r="H41" t="s">
        <v>436</v>
      </c>
      <c r="I41">
        <v>1761507419.5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424.0937946155613</v>
      </c>
      <c r="AK41">
        <v>411.548121212121</v>
      </c>
      <c r="AL41">
        <v>0.002075675810679753</v>
      </c>
      <c r="AM41">
        <v>65.78380320939183</v>
      </c>
      <c r="AN41">
        <f>(AP41 - AO41 + DY41*1E3/(8.314*(EA41+273.15)) * AR41/DX41 * AQ41) * DX41/(100*DL41) * 1000/(1000 - AP41)</f>
        <v>0</v>
      </c>
      <c r="AO41">
        <v>9.653815583879124</v>
      </c>
      <c r="AP41">
        <v>11.67882</v>
      </c>
      <c r="AQ41">
        <v>2.044238577853593E-06</v>
      </c>
      <c r="AR41">
        <v>108.0880716642206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 t="s">
        <v>437</v>
      </c>
      <c r="AZ41">
        <v>0</v>
      </c>
      <c r="BA41">
        <v>0</v>
      </c>
      <c r="BB41">
        <f>1-AZ41/BA41</f>
        <v>0</v>
      </c>
      <c r="BC41">
        <v>0</v>
      </c>
      <c r="BD41" t="s">
        <v>437</v>
      </c>
      <c r="BE41" t="s">
        <v>437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2020</v>
      </c>
      <c r="CA41">
        <v>290.0000000000001</v>
      </c>
      <c r="CB41">
        <v>1590.42</v>
      </c>
      <c r="CC41">
        <v>295</v>
      </c>
      <c r="CD41">
        <v>5220.67</v>
      </c>
      <c r="CE41">
        <v>1591.29</v>
      </c>
      <c r="CF41">
        <v>-0.87</v>
      </c>
      <c r="CG41">
        <v>300.0000000000001</v>
      </c>
      <c r="CH41">
        <v>23.8</v>
      </c>
      <c r="CI41">
        <v>1650.734719841875</v>
      </c>
      <c r="CJ41">
        <v>2.032994541366527</v>
      </c>
      <c r="CK41">
        <v>-31.03478562282126</v>
      </c>
      <c r="CL41">
        <v>0.9198548094063967</v>
      </c>
      <c r="CM41">
        <v>0.9759925733019913</v>
      </c>
      <c r="CN41">
        <v>-0.00431141668520578</v>
      </c>
      <c r="CO41">
        <v>289.9999999999999</v>
      </c>
      <c r="CP41">
        <v>1590.91</v>
      </c>
      <c r="CQ41">
        <v>765</v>
      </c>
      <c r="CR41">
        <v>5219.32</v>
      </c>
      <c r="CS41">
        <v>1591.27</v>
      </c>
      <c r="CT41">
        <v>-0.36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438</v>
      </c>
      <c r="DO41">
        <v>2</v>
      </c>
      <c r="DP41" t="b">
        <v>1</v>
      </c>
      <c r="DQ41">
        <v>1761507419.5</v>
      </c>
      <c r="DR41">
        <v>406.7066363636364</v>
      </c>
      <c r="DS41">
        <v>420.009090909091</v>
      </c>
      <c r="DT41">
        <v>11.67745454545454</v>
      </c>
      <c r="DU41">
        <v>9.653739090909092</v>
      </c>
      <c r="DV41">
        <v>408.9883636363637</v>
      </c>
      <c r="DW41">
        <v>11.66772727272727</v>
      </c>
      <c r="DX41">
        <v>499.9894545454545</v>
      </c>
      <c r="DY41">
        <v>90.32440909090909</v>
      </c>
      <c r="DZ41">
        <v>0.1000601636363636</v>
      </c>
      <c r="EA41">
        <v>18.34527272727273</v>
      </c>
      <c r="EB41">
        <v>17.98536363636364</v>
      </c>
      <c r="EC41">
        <v>999.9</v>
      </c>
      <c r="ED41">
        <v>0</v>
      </c>
      <c r="EE41">
        <v>0</v>
      </c>
      <c r="EF41">
        <v>9999.842727272728</v>
      </c>
      <c r="EG41">
        <v>0</v>
      </c>
      <c r="EH41">
        <v>1016.394545454545</v>
      </c>
      <c r="EI41">
        <v>-13.30240909090909</v>
      </c>
      <c r="EJ41">
        <v>411.5119090909091</v>
      </c>
      <c r="EK41">
        <v>424.1031818181818</v>
      </c>
      <c r="EL41">
        <v>2.023701818181818</v>
      </c>
      <c r="EM41">
        <v>420.009090909091</v>
      </c>
      <c r="EN41">
        <v>9.653739090909092</v>
      </c>
      <c r="EO41">
        <v>1.054757272727273</v>
      </c>
      <c r="EP41">
        <v>0.8719681818181818</v>
      </c>
      <c r="EQ41">
        <v>7.695554545454545</v>
      </c>
      <c r="ER41">
        <v>4.936221818181818</v>
      </c>
      <c r="ES41">
        <v>1999.990909090909</v>
      </c>
      <c r="ET41">
        <v>0.9800016363636362</v>
      </c>
      <c r="EU41">
        <v>0.01999858181818182</v>
      </c>
      <c r="EV41">
        <v>0</v>
      </c>
      <c r="EW41">
        <v>1132.546363636364</v>
      </c>
      <c r="EX41">
        <v>5.000970000000001</v>
      </c>
      <c r="EY41">
        <v>22763.06363636363</v>
      </c>
      <c r="EZ41">
        <v>16707.50909090909</v>
      </c>
      <c r="FA41">
        <v>39.54509090909091</v>
      </c>
      <c r="FB41">
        <v>41.30654545454546</v>
      </c>
      <c r="FC41">
        <v>39.53381818181818</v>
      </c>
      <c r="FD41">
        <v>40.95427272727272</v>
      </c>
      <c r="FE41">
        <v>39.72136363636363</v>
      </c>
      <c r="FF41">
        <v>1955.09</v>
      </c>
      <c r="FG41">
        <v>39.90000000000001</v>
      </c>
      <c r="FH41">
        <v>0</v>
      </c>
      <c r="FI41">
        <v>2293.400000095367</v>
      </c>
      <c r="FJ41">
        <v>0</v>
      </c>
      <c r="FK41">
        <v>1130.783461538462</v>
      </c>
      <c r="FL41">
        <v>25.05333329374059</v>
      </c>
      <c r="FM41">
        <v>565.6649564524425</v>
      </c>
      <c r="FN41">
        <v>22721.59615384615</v>
      </c>
      <c r="FO41">
        <v>15</v>
      </c>
      <c r="FP41">
        <v>0</v>
      </c>
      <c r="FQ41" t="s">
        <v>439</v>
      </c>
      <c r="FR41">
        <v>1760210915.6</v>
      </c>
      <c r="FS41">
        <v>0</v>
      </c>
      <c r="FT41">
        <v>0</v>
      </c>
      <c r="FU41">
        <v>-0.215</v>
      </c>
      <c r="FV41">
        <v>0</v>
      </c>
      <c r="FW41">
        <v>-0.6919999999999999</v>
      </c>
      <c r="FX41">
        <v>0</v>
      </c>
      <c r="FY41">
        <v>400</v>
      </c>
      <c r="FZ41">
        <v>0</v>
      </c>
      <c r="GA41">
        <v>0.15</v>
      </c>
      <c r="GB41">
        <v>0</v>
      </c>
      <c r="GC41">
        <v>-13.3906</v>
      </c>
      <c r="GD41">
        <v>0.6821448405253396</v>
      </c>
      <c r="GE41">
        <v>0.07354199820510726</v>
      </c>
      <c r="GF41">
        <v>0</v>
      </c>
      <c r="GG41">
        <v>1129.607058823529</v>
      </c>
      <c r="GH41">
        <v>24.02108477522677</v>
      </c>
      <c r="GI41">
        <v>2.380115579758751</v>
      </c>
      <c r="GJ41">
        <v>0</v>
      </c>
      <c r="GK41">
        <v>2.025447</v>
      </c>
      <c r="GL41">
        <v>-0.03173358348968393</v>
      </c>
      <c r="GM41">
        <v>0.004084467651971321</v>
      </c>
      <c r="GN41">
        <v>1</v>
      </c>
      <c r="GO41">
        <v>1</v>
      </c>
      <c r="GP41">
        <v>3</v>
      </c>
      <c r="GQ41" t="s">
        <v>446</v>
      </c>
      <c r="GR41">
        <v>3.13361</v>
      </c>
      <c r="GS41">
        <v>2.7601</v>
      </c>
      <c r="GT41">
        <v>0.09257319999999999</v>
      </c>
      <c r="GU41">
        <v>0.09355479999999999</v>
      </c>
      <c r="GV41">
        <v>0.0635763</v>
      </c>
      <c r="GW41">
        <v>0.054519</v>
      </c>
      <c r="GX41">
        <v>29068.7</v>
      </c>
      <c r="GY41">
        <v>29011.2</v>
      </c>
      <c r="GZ41">
        <v>29759.9</v>
      </c>
      <c r="HA41">
        <v>29564</v>
      </c>
      <c r="HB41">
        <v>36834.4</v>
      </c>
      <c r="HC41">
        <v>37043.6</v>
      </c>
      <c r="HD41">
        <v>41878.7</v>
      </c>
      <c r="HE41">
        <v>42001.5</v>
      </c>
      <c r="HF41">
        <v>1.95837</v>
      </c>
      <c r="HG41">
        <v>1.89147</v>
      </c>
      <c r="HH41">
        <v>0.00517815</v>
      </c>
      <c r="HI41">
        <v>0</v>
      </c>
      <c r="HJ41">
        <v>17.8963</v>
      </c>
      <c r="HK41">
        <v>999.9</v>
      </c>
      <c r="HL41">
        <v>26</v>
      </c>
      <c r="HM41">
        <v>31.4</v>
      </c>
      <c r="HN41">
        <v>13.2866</v>
      </c>
      <c r="HO41">
        <v>62.6293</v>
      </c>
      <c r="HP41">
        <v>32.6162</v>
      </c>
      <c r="HQ41">
        <v>1</v>
      </c>
      <c r="HR41">
        <v>-0.144045</v>
      </c>
      <c r="HS41">
        <v>4.91255</v>
      </c>
      <c r="HT41">
        <v>20.2766</v>
      </c>
      <c r="HU41">
        <v>5.22238</v>
      </c>
      <c r="HV41">
        <v>12.0159</v>
      </c>
      <c r="HW41">
        <v>4.9922</v>
      </c>
      <c r="HX41">
        <v>3.28925</v>
      </c>
      <c r="HY41">
        <v>9999</v>
      </c>
      <c r="HZ41">
        <v>9999</v>
      </c>
      <c r="IA41">
        <v>9999</v>
      </c>
      <c r="IB41">
        <v>999.9</v>
      </c>
      <c r="IC41">
        <v>4.97285</v>
      </c>
      <c r="ID41">
        <v>1.86661</v>
      </c>
      <c r="IE41">
        <v>1.86586</v>
      </c>
      <c r="IF41">
        <v>1.86584</v>
      </c>
      <c r="IG41">
        <v>1.86768</v>
      </c>
      <c r="IH41">
        <v>1.87013</v>
      </c>
      <c r="II41">
        <v>1.8688</v>
      </c>
      <c r="IJ41">
        <v>1.87027</v>
      </c>
      <c r="IK41">
        <v>0</v>
      </c>
      <c r="IL41">
        <v>0</v>
      </c>
      <c r="IM41">
        <v>0</v>
      </c>
      <c r="IN41">
        <v>0</v>
      </c>
      <c r="IO41" t="s">
        <v>441</v>
      </c>
      <c r="IP41" t="s">
        <v>442</v>
      </c>
      <c r="IQ41" t="s">
        <v>443</v>
      </c>
      <c r="IR41" t="s">
        <v>443</v>
      </c>
      <c r="IS41" t="s">
        <v>443</v>
      </c>
      <c r="IT41" t="s">
        <v>443</v>
      </c>
      <c r="IU41">
        <v>0</v>
      </c>
      <c r="IV41">
        <v>100</v>
      </c>
      <c r="IW41">
        <v>100</v>
      </c>
      <c r="IX41">
        <v>-2.282</v>
      </c>
      <c r="IY41">
        <v>0.0097</v>
      </c>
      <c r="IZ41">
        <v>-1.414774939843471</v>
      </c>
      <c r="JA41">
        <v>-0.002262605230658699</v>
      </c>
      <c r="JB41">
        <v>4.117972070868355E-07</v>
      </c>
      <c r="JC41">
        <v>-1.535053720392113E-10</v>
      </c>
      <c r="JD41">
        <v>-0.05773197212917025</v>
      </c>
      <c r="JE41">
        <v>-0.004387372397949352</v>
      </c>
      <c r="JF41">
        <v>0.001148265067849212</v>
      </c>
      <c r="JG41">
        <v>-2.372704636287677E-05</v>
      </c>
      <c r="JH41">
        <v>4</v>
      </c>
      <c r="JI41">
        <v>2346</v>
      </c>
      <c r="JJ41">
        <v>1</v>
      </c>
      <c r="JK41">
        <v>24</v>
      </c>
      <c r="JL41">
        <v>21608.4</v>
      </c>
      <c r="JM41">
        <v>29358457</v>
      </c>
      <c r="JN41">
        <v>1.03882</v>
      </c>
      <c r="JO41">
        <v>2.28394</v>
      </c>
      <c r="JP41">
        <v>1.39648</v>
      </c>
      <c r="JQ41">
        <v>2.35596</v>
      </c>
      <c r="JR41">
        <v>1.49536</v>
      </c>
      <c r="JS41">
        <v>2.55005</v>
      </c>
      <c r="JT41">
        <v>35.9645</v>
      </c>
      <c r="JU41">
        <v>24.035</v>
      </c>
      <c r="JV41">
        <v>18</v>
      </c>
      <c r="JW41">
        <v>486.264</v>
      </c>
      <c r="JX41">
        <v>435.597</v>
      </c>
      <c r="JY41">
        <v>12.527</v>
      </c>
      <c r="JZ41">
        <v>25.6497</v>
      </c>
      <c r="KA41">
        <v>29.9997</v>
      </c>
      <c r="KB41">
        <v>25.5151</v>
      </c>
      <c r="KC41">
        <v>25.4514</v>
      </c>
      <c r="KD41">
        <v>20.8147</v>
      </c>
      <c r="KE41">
        <v>24.798</v>
      </c>
      <c r="KF41">
        <v>0</v>
      </c>
      <c r="KG41">
        <v>12.5503</v>
      </c>
      <c r="KH41">
        <v>426.686</v>
      </c>
      <c r="KI41">
        <v>9.68337</v>
      </c>
      <c r="KJ41">
        <v>101.712</v>
      </c>
      <c r="KK41">
        <v>101</v>
      </c>
    </row>
    <row r="42" spans="1:297">
      <c r="A42">
        <v>26</v>
      </c>
      <c r="B42">
        <v>1761507427.5</v>
      </c>
      <c r="C42">
        <v>217</v>
      </c>
      <c r="D42" t="s">
        <v>494</v>
      </c>
      <c r="E42" t="s">
        <v>495</v>
      </c>
      <c r="F42">
        <v>5</v>
      </c>
      <c r="G42" t="s">
        <v>435</v>
      </c>
      <c r="H42" t="s">
        <v>436</v>
      </c>
      <c r="I42">
        <v>1761507425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424.1269408161303</v>
      </c>
      <c r="AK42">
        <v>411.6020545454543</v>
      </c>
      <c r="AL42">
        <v>0.001968561102666932</v>
      </c>
      <c r="AM42">
        <v>65.78380320939183</v>
      </c>
      <c r="AN42">
        <f>(AP42 - AO42 + DY42*1E3/(8.314*(EA42+273.15)) * AR42/DX42 * AQ42) * DX42/(100*DL42) * 1000/(1000 - AP42)</f>
        <v>0</v>
      </c>
      <c r="AO42">
        <v>9.653505690037804</v>
      </c>
      <c r="AP42">
        <v>11.68636363636363</v>
      </c>
      <c r="AQ42">
        <v>8.335819900062627E-06</v>
      </c>
      <c r="AR42">
        <v>108.0880716642206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 t="s">
        <v>437</v>
      </c>
      <c r="AZ42">
        <v>0</v>
      </c>
      <c r="BA42">
        <v>0</v>
      </c>
      <c r="BB42">
        <f>1-AZ42/BA42</f>
        <v>0</v>
      </c>
      <c r="BC42">
        <v>0</v>
      </c>
      <c r="BD42" t="s">
        <v>437</v>
      </c>
      <c r="BE42" t="s">
        <v>437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2020</v>
      </c>
      <c r="CA42">
        <v>290.0000000000001</v>
      </c>
      <c r="CB42">
        <v>1590.42</v>
      </c>
      <c r="CC42">
        <v>295</v>
      </c>
      <c r="CD42">
        <v>5220.67</v>
      </c>
      <c r="CE42">
        <v>1591.29</v>
      </c>
      <c r="CF42">
        <v>-0.87</v>
      </c>
      <c r="CG42">
        <v>300.0000000000001</v>
      </c>
      <c r="CH42">
        <v>23.8</v>
      </c>
      <c r="CI42">
        <v>1650.734719841875</v>
      </c>
      <c r="CJ42">
        <v>2.032994541366527</v>
      </c>
      <c r="CK42">
        <v>-31.03478562282126</v>
      </c>
      <c r="CL42">
        <v>0.9198548094063967</v>
      </c>
      <c r="CM42">
        <v>0.9759925733019913</v>
      </c>
      <c r="CN42">
        <v>-0.00431141668520578</v>
      </c>
      <c r="CO42">
        <v>289.9999999999999</v>
      </c>
      <c r="CP42">
        <v>1590.91</v>
      </c>
      <c r="CQ42">
        <v>765</v>
      </c>
      <c r="CR42">
        <v>5219.32</v>
      </c>
      <c r="CS42">
        <v>1591.27</v>
      </c>
      <c r="CT42">
        <v>-0.36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438</v>
      </c>
      <c r="DO42">
        <v>2</v>
      </c>
      <c r="DP42" t="b">
        <v>1</v>
      </c>
      <c r="DQ42">
        <v>1761507425</v>
      </c>
      <c r="DR42">
        <v>406.742</v>
      </c>
      <c r="DS42">
        <v>420.4795555555556</v>
      </c>
      <c r="DT42">
        <v>11.68375555555556</v>
      </c>
      <c r="DU42">
        <v>9.653445555555555</v>
      </c>
      <c r="DV42">
        <v>409.0235555555556</v>
      </c>
      <c r="DW42">
        <v>11.67397777777778</v>
      </c>
      <c r="DX42">
        <v>499.8997777777778</v>
      </c>
      <c r="DY42">
        <v>90.32484444444445</v>
      </c>
      <c r="DZ42">
        <v>0.09990177777777778</v>
      </c>
      <c r="EA42">
        <v>18.3427</v>
      </c>
      <c r="EB42">
        <v>17.98334444444445</v>
      </c>
      <c r="EC42">
        <v>999.9000000000001</v>
      </c>
      <c r="ED42">
        <v>0</v>
      </c>
      <c r="EE42">
        <v>0</v>
      </c>
      <c r="EF42">
        <v>9985.21111111111</v>
      </c>
      <c r="EG42">
        <v>0</v>
      </c>
      <c r="EH42">
        <v>1016.405555555556</v>
      </c>
      <c r="EI42">
        <v>-13.7377</v>
      </c>
      <c r="EJ42">
        <v>411.5503333333334</v>
      </c>
      <c r="EK42">
        <v>424.5781111111111</v>
      </c>
      <c r="EL42">
        <v>2.030327777777778</v>
      </c>
      <c r="EM42">
        <v>420.4795555555556</v>
      </c>
      <c r="EN42">
        <v>9.653445555555555</v>
      </c>
      <c r="EO42">
        <v>1.055335555555556</v>
      </c>
      <c r="EP42">
        <v>0.8719461111111111</v>
      </c>
      <c r="EQ42">
        <v>7.703575555555555</v>
      </c>
      <c r="ER42">
        <v>4.935857777777778</v>
      </c>
      <c r="ES42">
        <v>2000.005555555555</v>
      </c>
      <c r="ET42">
        <v>0.9799966666666666</v>
      </c>
      <c r="EU42">
        <v>0.02000371111111111</v>
      </c>
      <c r="EV42">
        <v>0</v>
      </c>
      <c r="EW42">
        <v>1135.254444444445</v>
      </c>
      <c r="EX42">
        <v>5.00097</v>
      </c>
      <c r="EY42">
        <v>22816.41111111111</v>
      </c>
      <c r="EZ42">
        <v>16707.58888888889</v>
      </c>
      <c r="FA42">
        <v>39.65255555555555</v>
      </c>
      <c r="FB42">
        <v>41.38877777777778</v>
      </c>
      <c r="FC42">
        <v>39.618</v>
      </c>
      <c r="FD42">
        <v>41.06911111111111</v>
      </c>
      <c r="FE42">
        <v>39.812</v>
      </c>
      <c r="FF42">
        <v>1955.1</v>
      </c>
      <c r="FG42">
        <v>39.90555555555555</v>
      </c>
      <c r="FH42">
        <v>0</v>
      </c>
      <c r="FI42">
        <v>2298.200000047684</v>
      </c>
      <c r="FJ42">
        <v>0</v>
      </c>
      <c r="FK42">
        <v>1132.878076923077</v>
      </c>
      <c r="FL42">
        <v>25.43418805649912</v>
      </c>
      <c r="FM42">
        <v>558.0102568326164</v>
      </c>
      <c r="FN42">
        <v>22767.53846153846</v>
      </c>
      <c r="FO42">
        <v>15</v>
      </c>
      <c r="FP42">
        <v>0</v>
      </c>
      <c r="FQ42" t="s">
        <v>439</v>
      </c>
      <c r="FR42">
        <v>1760210915.6</v>
      </c>
      <c r="FS42">
        <v>0</v>
      </c>
      <c r="FT42">
        <v>0</v>
      </c>
      <c r="FU42">
        <v>-0.215</v>
      </c>
      <c r="FV42">
        <v>0</v>
      </c>
      <c r="FW42">
        <v>-0.6919999999999999</v>
      </c>
      <c r="FX42">
        <v>0</v>
      </c>
      <c r="FY42">
        <v>400</v>
      </c>
      <c r="FZ42">
        <v>0</v>
      </c>
      <c r="GA42">
        <v>0.15</v>
      </c>
      <c r="GB42">
        <v>0</v>
      </c>
      <c r="GC42">
        <v>-13.40904390243903</v>
      </c>
      <c r="GD42">
        <v>-0.405754703832756</v>
      </c>
      <c r="GE42">
        <v>0.1890544057050199</v>
      </c>
      <c r="GF42">
        <v>1</v>
      </c>
      <c r="GG42">
        <v>1131.597352941176</v>
      </c>
      <c r="GH42">
        <v>25.53078687231085</v>
      </c>
      <c r="GI42">
        <v>2.524828833829797</v>
      </c>
      <c r="GJ42">
        <v>0</v>
      </c>
      <c r="GK42">
        <v>2.025017073170732</v>
      </c>
      <c r="GL42">
        <v>0.01231923344948074</v>
      </c>
      <c r="GM42">
        <v>0.003379614095376931</v>
      </c>
      <c r="GN42">
        <v>1</v>
      </c>
      <c r="GO42">
        <v>2</v>
      </c>
      <c r="GP42">
        <v>3</v>
      </c>
      <c r="GQ42" t="s">
        <v>440</v>
      </c>
      <c r="GR42">
        <v>3.13374</v>
      </c>
      <c r="GS42">
        <v>2.76022</v>
      </c>
      <c r="GT42">
        <v>0.0926015</v>
      </c>
      <c r="GU42">
        <v>0.0939712</v>
      </c>
      <c r="GV42">
        <v>0.0636065</v>
      </c>
      <c r="GW42">
        <v>0.0545199</v>
      </c>
      <c r="GX42">
        <v>29068</v>
      </c>
      <c r="GY42">
        <v>28998</v>
      </c>
      <c r="GZ42">
        <v>29760</v>
      </c>
      <c r="HA42">
        <v>29564.1</v>
      </c>
      <c r="HB42">
        <v>36833.8</v>
      </c>
      <c r="HC42">
        <v>37043.6</v>
      </c>
      <c r="HD42">
        <v>41879.4</v>
      </c>
      <c r="HE42">
        <v>42001.5</v>
      </c>
      <c r="HF42">
        <v>1.9588</v>
      </c>
      <c r="HG42">
        <v>1.89147</v>
      </c>
      <c r="HH42">
        <v>0.00543147</v>
      </c>
      <c r="HI42">
        <v>0</v>
      </c>
      <c r="HJ42">
        <v>17.897</v>
      </c>
      <c r="HK42">
        <v>999.9</v>
      </c>
      <c r="HL42">
        <v>26</v>
      </c>
      <c r="HM42">
        <v>31.4</v>
      </c>
      <c r="HN42">
        <v>13.2853</v>
      </c>
      <c r="HO42">
        <v>62.4893</v>
      </c>
      <c r="HP42">
        <v>32.5681</v>
      </c>
      <c r="HQ42">
        <v>1</v>
      </c>
      <c r="HR42">
        <v>-0.144682</v>
      </c>
      <c r="HS42">
        <v>4.84653</v>
      </c>
      <c r="HT42">
        <v>20.2781</v>
      </c>
      <c r="HU42">
        <v>5.22014</v>
      </c>
      <c r="HV42">
        <v>12.0159</v>
      </c>
      <c r="HW42">
        <v>4.99115</v>
      </c>
      <c r="HX42">
        <v>3.28865</v>
      </c>
      <c r="HY42">
        <v>9999</v>
      </c>
      <c r="HZ42">
        <v>9999</v>
      </c>
      <c r="IA42">
        <v>9999</v>
      </c>
      <c r="IB42">
        <v>999.9</v>
      </c>
      <c r="IC42">
        <v>4.97284</v>
      </c>
      <c r="ID42">
        <v>1.86661</v>
      </c>
      <c r="IE42">
        <v>1.86585</v>
      </c>
      <c r="IF42">
        <v>1.86584</v>
      </c>
      <c r="IG42">
        <v>1.86771</v>
      </c>
      <c r="IH42">
        <v>1.87012</v>
      </c>
      <c r="II42">
        <v>1.86877</v>
      </c>
      <c r="IJ42">
        <v>1.87028</v>
      </c>
      <c r="IK42">
        <v>0</v>
      </c>
      <c r="IL42">
        <v>0</v>
      </c>
      <c r="IM42">
        <v>0</v>
      </c>
      <c r="IN42">
        <v>0</v>
      </c>
      <c r="IO42" t="s">
        <v>441</v>
      </c>
      <c r="IP42" t="s">
        <v>442</v>
      </c>
      <c r="IQ42" t="s">
        <v>443</v>
      </c>
      <c r="IR42" t="s">
        <v>443</v>
      </c>
      <c r="IS42" t="s">
        <v>443</v>
      </c>
      <c r="IT42" t="s">
        <v>443</v>
      </c>
      <c r="IU42">
        <v>0</v>
      </c>
      <c r="IV42">
        <v>100</v>
      </c>
      <c r="IW42">
        <v>100</v>
      </c>
      <c r="IX42">
        <v>-2.283</v>
      </c>
      <c r="IY42">
        <v>0.009900000000000001</v>
      </c>
      <c r="IZ42">
        <v>-1.414774939843471</v>
      </c>
      <c r="JA42">
        <v>-0.002262605230658699</v>
      </c>
      <c r="JB42">
        <v>4.117972070868355E-07</v>
      </c>
      <c r="JC42">
        <v>-1.535053720392113E-10</v>
      </c>
      <c r="JD42">
        <v>-0.05773197212917025</v>
      </c>
      <c r="JE42">
        <v>-0.004387372397949352</v>
      </c>
      <c r="JF42">
        <v>0.001148265067849212</v>
      </c>
      <c r="JG42">
        <v>-2.372704636287677E-05</v>
      </c>
      <c r="JH42">
        <v>4</v>
      </c>
      <c r="JI42">
        <v>2346</v>
      </c>
      <c r="JJ42">
        <v>1</v>
      </c>
      <c r="JK42">
        <v>24</v>
      </c>
      <c r="JL42">
        <v>21608.5</v>
      </c>
      <c r="JM42">
        <v>29358457.1</v>
      </c>
      <c r="JN42">
        <v>1.06567</v>
      </c>
      <c r="JO42">
        <v>2.2876</v>
      </c>
      <c r="JP42">
        <v>1.39771</v>
      </c>
      <c r="JQ42">
        <v>2.35474</v>
      </c>
      <c r="JR42">
        <v>1.49536</v>
      </c>
      <c r="JS42">
        <v>2.61841</v>
      </c>
      <c r="JT42">
        <v>35.9645</v>
      </c>
      <c r="JU42">
        <v>24.035</v>
      </c>
      <c r="JV42">
        <v>18</v>
      </c>
      <c r="JW42">
        <v>486.527</v>
      </c>
      <c r="JX42">
        <v>435.582</v>
      </c>
      <c r="JY42">
        <v>12.5409</v>
      </c>
      <c r="JZ42">
        <v>25.6485</v>
      </c>
      <c r="KA42">
        <v>29.9996</v>
      </c>
      <c r="KB42">
        <v>25.5151</v>
      </c>
      <c r="KC42">
        <v>25.4494</v>
      </c>
      <c r="KD42">
        <v>21.3473</v>
      </c>
      <c r="KE42">
        <v>24.798</v>
      </c>
      <c r="KF42">
        <v>0</v>
      </c>
      <c r="KG42">
        <v>12.5626</v>
      </c>
      <c r="KH42">
        <v>440.064</v>
      </c>
      <c r="KI42">
        <v>9.68337</v>
      </c>
      <c r="KJ42">
        <v>101.713</v>
      </c>
      <c r="KK42">
        <v>101</v>
      </c>
    </row>
    <row r="43" spans="1:297">
      <c r="A43">
        <v>27</v>
      </c>
      <c r="B43">
        <v>1761507432.5</v>
      </c>
      <c r="C43">
        <v>222</v>
      </c>
      <c r="D43" t="s">
        <v>496</v>
      </c>
      <c r="E43" t="s">
        <v>497</v>
      </c>
      <c r="F43">
        <v>5</v>
      </c>
      <c r="G43" t="s">
        <v>435</v>
      </c>
      <c r="H43" t="s">
        <v>436</v>
      </c>
      <c r="I43">
        <v>1761507429.7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431.1502430131155</v>
      </c>
      <c r="AK43">
        <v>414.8030606060606</v>
      </c>
      <c r="AL43">
        <v>0.7761413921321875</v>
      </c>
      <c r="AM43">
        <v>65.78380320939183</v>
      </c>
      <c r="AN43">
        <f>(AP43 - AO43 + DY43*1E3/(8.314*(EA43+273.15)) * AR43/DX43 * AQ43) * DX43/(100*DL43) * 1000/(1000 - AP43)</f>
        <v>0</v>
      </c>
      <c r="AO43">
        <v>9.653498138227393</v>
      </c>
      <c r="AP43">
        <v>11.69058787878788</v>
      </c>
      <c r="AQ43">
        <v>2.605946007917694E-06</v>
      </c>
      <c r="AR43">
        <v>108.0880716642206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 t="s">
        <v>437</v>
      </c>
      <c r="AZ43">
        <v>0</v>
      </c>
      <c r="BA43">
        <v>0</v>
      </c>
      <c r="BB43">
        <f>1-AZ43/BA43</f>
        <v>0</v>
      </c>
      <c r="BC43">
        <v>0</v>
      </c>
      <c r="BD43" t="s">
        <v>437</v>
      </c>
      <c r="BE43" t="s">
        <v>437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2020</v>
      </c>
      <c r="CA43">
        <v>290.0000000000001</v>
      </c>
      <c r="CB43">
        <v>1590.42</v>
      </c>
      <c r="CC43">
        <v>295</v>
      </c>
      <c r="CD43">
        <v>5220.67</v>
      </c>
      <c r="CE43">
        <v>1591.29</v>
      </c>
      <c r="CF43">
        <v>-0.87</v>
      </c>
      <c r="CG43">
        <v>300.0000000000001</v>
      </c>
      <c r="CH43">
        <v>23.8</v>
      </c>
      <c r="CI43">
        <v>1650.734719841875</v>
      </c>
      <c r="CJ43">
        <v>2.032994541366527</v>
      </c>
      <c r="CK43">
        <v>-31.03478562282126</v>
      </c>
      <c r="CL43">
        <v>0.9198548094063967</v>
      </c>
      <c r="CM43">
        <v>0.9759925733019913</v>
      </c>
      <c r="CN43">
        <v>-0.00431141668520578</v>
      </c>
      <c r="CO43">
        <v>289.9999999999999</v>
      </c>
      <c r="CP43">
        <v>1590.91</v>
      </c>
      <c r="CQ43">
        <v>765</v>
      </c>
      <c r="CR43">
        <v>5219.32</v>
      </c>
      <c r="CS43">
        <v>1591.27</v>
      </c>
      <c r="CT43">
        <v>-0.36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438</v>
      </c>
      <c r="DO43">
        <v>2</v>
      </c>
      <c r="DP43" t="b">
        <v>1</v>
      </c>
      <c r="DQ43">
        <v>1761507429.7</v>
      </c>
      <c r="DR43">
        <v>408.0549999999999</v>
      </c>
      <c r="DS43">
        <v>427.8693</v>
      </c>
      <c r="DT43">
        <v>11.68923</v>
      </c>
      <c r="DU43">
        <v>9.653357</v>
      </c>
      <c r="DV43">
        <v>410.3396</v>
      </c>
      <c r="DW43">
        <v>11.67939</v>
      </c>
      <c r="DX43">
        <v>499.9804</v>
      </c>
      <c r="DY43">
        <v>90.32444999999998</v>
      </c>
      <c r="DZ43">
        <v>0.10000163</v>
      </c>
      <c r="EA43">
        <v>18.34057</v>
      </c>
      <c r="EB43">
        <v>17.99678</v>
      </c>
      <c r="EC43">
        <v>999.9</v>
      </c>
      <c r="ED43">
        <v>0</v>
      </c>
      <c r="EE43">
        <v>0</v>
      </c>
      <c r="EF43">
        <v>9993.814</v>
      </c>
      <c r="EG43">
        <v>0</v>
      </c>
      <c r="EH43">
        <v>1016.413</v>
      </c>
      <c r="EI43">
        <v>-19.81421</v>
      </c>
      <c r="EJ43">
        <v>412.8813</v>
      </c>
      <c r="EK43">
        <v>432.0399</v>
      </c>
      <c r="EL43">
        <v>2.035879</v>
      </c>
      <c r="EM43">
        <v>427.8693</v>
      </c>
      <c r="EN43">
        <v>9.653357</v>
      </c>
      <c r="EO43">
        <v>1.055824</v>
      </c>
      <c r="EP43">
        <v>0.8719338000000001</v>
      </c>
      <c r="EQ43">
        <v>7.710364</v>
      </c>
      <c r="ER43">
        <v>4.935657</v>
      </c>
      <c r="ES43">
        <v>1999.975</v>
      </c>
      <c r="ET43">
        <v>0.979997</v>
      </c>
      <c r="EU43">
        <v>0.02000342</v>
      </c>
      <c r="EV43">
        <v>0</v>
      </c>
      <c r="EW43">
        <v>1136.905</v>
      </c>
      <c r="EX43">
        <v>5.000970000000001</v>
      </c>
      <c r="EY43">
        <v>22857.59</v>
      </c>
      <c r="EZ43">
        <v>16707.35</v>
      </c>
      <c r="FA43">
        <v>39.7374</v>
      </c>
      <c r="FB43">
        <v>41.4622</v>
      </c>
      <c r="FC43">
        <v>39.6934</v>
      </c>
      <c r="FD43">
        <v>41.14980000000001</v>
      </c>
      <c r="FE43">
        <v>39.8935</v>
      </c>
      <c r="FF43">
        <v>1955.071</v>
      </c>
      <c r="FG43">
        <v>39.904</v>
      </c>
      <c r="FH43">
        <v>0</v>
      </c>
      <c r="FI43">
        <v>2303.600000143051</v>
      </c>
      <c r="FJ43">
        <v>0</v>
      </c>
      <c r="FK43">
        <v>1135.1704</v>
      </c>
      <c r="FL43">
        <v>25.24846155643338</v>
      </c>
      <c r="FM43">
        <v>555.8769231210326</v>
      </c>
      <c r="FN43">
        <v>22819.232</v>
      </c>
      <c r="FO43">
        <v>15</v>
      </c>
      <c r="FP43">
        <v>0</v>
      </c>
      <c r="FQ43" t="s">
        <v>439</v>
      </c>
      <c r="FR43">
        <v>1760210915.6</v>
      </c>
      <c r="FS43">
        <v>0</v>
      </c>
      <c r="FT43">
        <v>0</v>
      </c>
      <c r="FU43">
        <v>-0.215</v>
      </c>
      <c r="FV43">
        <v>0</v>
      </c>
      <c r="FW43">
        <v>-0.6919999999999999</v>
      </c>
      <c r="FX43">
        <v>0</v>
      </c>
      <c r="FY43">
        <v>400</v>
      </c>
      <c r="FZ43">
        <v>0</v>
      </c>
      <c r="GA43">
        <v>0.15</v>
      </c>
      <c r="GB43">
        <v>0</v>
      </c>
      <c r="GC43">
        <v>-15.0665425</v>
      </c>
      <c r="GD43">
        <v>-24.46034409005627</v>
      </c>
      <c r="GE43">
        <v>3.12671870479961</v>
      </c>
      <c r="GF43">
        <v>0</v>
      </c>
      <c r="GG43">
        <v>1133.839117647059</v>
      </c>
      <c r="GH43">
        <v>24.50557679341957</v>
      </c>
      <c r="GI43">
        <v>2.426070858340436</v>
      </c>
      <c r="GJ43">
        <v>0</v>
      </c>
      <c r="GK43">
        <v>2.027805</v>
      </c>
      <c r="GL43">
        <v>0.05873696060037437</v>
      </c>
      <c r="GM43">
        <v>0.005788005701448481</v>
      </c>
      <c r="GN43">
        <v>1</v>
      </c>
      <c r="GO43">
        <v>1</v>
      </c>
      <c r="GP43">
        <v>3</v>
      </c>
      <c r="GQ43" t="s">
        <v>446</v>
      </c>
      <c r="GR43">
        <v>3.13377</v>
      </c>
      <c r="GS43">
        <v>2.76025</v>
      </c>
      <c r="GT43">
        <v>0.09324109999999999</v>
      </c>
      <c r="GU43">
        <v>0.09617729999999999</v>
      </c>
      <c r="GV43">
        <v>0.0636198</v>
      </c>
      <c r="GW43">
        <v>0.0545168</v>
      </c>
      <c r="GX43">
        <v>29047.9</v>
      </c>
      <c r="GY43">
        <v>28927.8</v>
      </c>
      <c r="GZ43">
        <v>29760.4</v>
      </c>
      <c r="HA43">
        <v>29564.5</v>
      </c>
      <c r="HB43">
        <v>36833.5</v>
      </c>
      <c r="HC43">
        <v>37044.2</v>
      </c>
      <c r="HD43">
        <v>41879.6</v>
      </c>
      <c r="HE43">
        <v>42002.1</v>
      </c>
      <c r="HF43">
        <v>1.95877</v>
      </c>
      <c r="HG43">
        <v>1.8912</v>
      </c>
      <c r="HH43">
        <v>0.00644475</v>
      </c>
      <c r="HI43">
        <v>0</v>
      </c>
      <c r="HJ43">
        <v>17.8979</v>
      </c>
      <c r="HK43">
        <v>999.9</v>
      </c>
      <c r="HL43">
        <v>26</v>
      </c>
      <c r="HM43">
        <v>31.4</v>
      </c>
      <c r="HN43">
        <v>13.2841</v>
      </c>
      <c r="HO43">
        <v>62.8593</v>
      </c>
      <c r="HP43">
        <v>32.4279</v>
      </c>
      <c r="HQ43">
        <v>1</v>
      </c>
      <c r="HR43">
        <v>-0.144967</v>
      </c>
      <c r="HS43">
        <v>4.83331</v>
      </c>
      <c r="HT43">
        <v>20.2785</v>
      </c>
      <c r="HU43">
        <v>5.21999</v>
      </c>
      <c r="HV43">
        <v>12.0159</v>
      </c>
      <c r="HW43">
        <v>4.99085</v>
      </c>
      <c r="HX43">
        <v>3.28858</v>
      </c>
      <c r="HY43">
        <v>9999</v>
      </c>
      <c r="HZ43">
        <v>9999</v>
      </c>
      <c r="IA43">
        <v>9999</v>
      </c>
      <c r="IB43">
        <v>999.9</v>
      </c>
      <c r="IC43">
        <v>4.97286</v>
      </c>
      <c r="ID43">
        <v>1.86661</v>
      </c>
      <c r="IE43">
        <v>1.86589</v>
      </c>
      <c r="IF43">
        <v>1.86585</v>
      </c>
      <c r="IG43">
        <v>1.8677</v>
      </c>
      <c r="IH43">
        <v>1.87012</v>
      </c>
      <c r="II43">
        <v>1.8688</v>
      </c>
      <c r="IJ43">
        <v>1.87027</v>
      </c>
      <c r="IK43">
        <v>0</v>
      </c>
      <c r="IL43">
        <v>0</v>
      </c>
      <c r="IM43">
        <v>0</v>
      </c>
      <c r="IN43">
        <v>0</v>
      </c>
      <c r="IO43" t="s">
        <v>441</v>
      </c>
      <c r="IP43" t="s">
        <v>442</v>
      </c>
      <c r="IQ43" t="s">
        <v>443</v>
      </c>
      <c r="IR43" t="s">
        <v>443</v>
      </c>
      <c r="IS43" t="s">
        <v>443</v>
      </c>
      <c r="IT43" t="s">
        <v>443</v>
      </c>
      <c r="IU43">
        <v>0</v>
      </c>
      <c r="IV43">
        <v>100</v>
      </c>
      <c r="IW43">
        <v>100</v>
      </c>
      <c r="IX43">
        <v>-2.29</v>
      </c>
      <c r="IY43">
        <v>0.009900000000000001</v>
      </c>
      <c r="IZ43">
        <v>-1.414774939843471</v>
      </c>
      <c r="JA43">
        <v>-0.002262605230658699</v>
      </c>
      <c r="JB43">
        <v>4.117972070868355E-07</v>
      </c>
      <c r="JC43">
        <v>-1.535053720392113E-10</v>
      </c>
      <c r="JD43">
        <v>-0.05773197212917025</v>
      </c>
      <c r="JE43">
        <v>-0.004387372397949352</v>
      </c>
      <c r="JF43">
        <v>0.001148265067849212</v>
      </c>
      <c r="JG43">
        <v>-2.372704636287677E-05</v>
      </c>
      <c r="JH43">
        <v>4</v>
      </c>
      <c r="JI43">
        <v>2346</v>
      </c>
      <c r="JJ43">
        <v>1</v>
      </c>
      <c r="JK43">
        <v>24</v>
      </c>
      <c r="JL43">
        <v>21608.6</v>
      </c>
      <c r="JM43">
        <v>29358457.2</v>
      </c>
      <c r="JN43">
        <v>1.09497</v>
      </c>
      <c r="JO43">
        <v>2.26929</v>
      </c>
      <c r="JP43">
        <v>1.39648</v>
      </c>
      <c r="JQ43">
        <v>2.3584</v>
      </c>
      <c r="JR43">
        <v>1.49536</v>
      </c>
      <c r="JS43">
        <v>2.64282</v>
      </c>
      <c r="JT43">
        <v>35.9645</v>
      </c>
      <c r="JU43">
        <v>24.035</v>
      </c>
      <c r="JV43">
        <v>18</v>
      </c>
      <c r="JW43">
        <v>486.504</v>
      </c>
      <c r="JX43">
        <v>435.416</v>
      </c>
      <c r="JY43">
        <v>12.5579</v>
      </c>
      <c r="JZ43">
        <v>25.6474</v>
      </c>
      <c r="KA43">
        <v>29.9996</v>
      </c>
      <c r="KB43">
        <v>25.5143</v>
      </c>
      <c r="KC43">
        <v>25.4493</v>
      </c>
      <c r="KD43">
        <v>21.928</v>
      </c>
      <c r="KE43">
        <v>24.798</v>
      </c>
      <c r="KF43">
        <v>0</v>
      </c>
      <c r="KG43">
        <v>12.5676</v>
      </c>
      <c r="KH43">
        <v>460.138</v>
      </c>
      <c r="KI43">
        <v>9.68337</v>
      </c>
      <c r="KJ43">
        <v>101.714</v>
      </c>
      <c r="KK43">
        <v>101.001</v>
      </c>
    </row>
    <row r="44" spans="1:297">
      <c r="A44">
        <v>28</v>
      </c>
      <c r="B44">
        <v>1761507437.5</v>
      </c>
      <c r="C44">
        <v>227</v>
      </c>
      <c r="D44" t="s">
        <v>498</v>
      </c>
      <c r="E44" t="s">
        <v>499</v>
      </c>
      <c r="F44">
        <v>5</v>
      </c>
      <c r="G44" t="s">
        <v>435</v>
      </c>
      <c r="H44" t="s">
        <v>436</v>
      </c>
      <c r="I44">
        <v>1761507435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446.2713641557968</v>
      </c>
      <c r="AK44">
        <v>423.9237757575758</v>
      </c>
      <c r="AL44">
        <v>1.963629432395818</v>
      </c>
      <c r="AM44">
        <v>65.78380320939183</v>
      </c>
      <c r="AN44">
        <f>(AP44 - AO44 + DY44*1E3/(8.314*(EA44+273.15)) * AR44/DX44 * AQ44) * DX44/(100*DL44) * 1000/(1000 - AP44)</f>
        <v>0</v>
      </c>
      <c r="AO44">
        <v>9.652804386059021</v>
      </c>
      <c r="AP44">
        <v>11.69312727272727</v>
      </c>
      <c r="AQ44">
        <v>1.079529984825255E-06</v>
      </c>
      <c r="AR44">
        <v>108.0880716642206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 t="s">
        <v>437</v>
      </c>
      <c r="AZ44">
        <v>0</v>
      </c>
      <c r="BA44">
        <v>0</v>
      </c>
      <c r="BB44">
        <f>1-AZ44/BA44</f>
        <v>0</v>
      </c>
      <c r="BC44">
        <v>0</v>
      </c>
      <c r="BD44" t="s">
        <v>437</v>
      </c>
      <c r="BE44" t="s">
        <v>437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2020</v>
      </c>
      <c r="CA44">
        <v>290.0000000000001</v>
      </c>
      <c r="CB44">
        <v>1590.42</v>
      </c>
      <c r="CC44">
        <v>295</v>
      </c>
      <c r="CD44">
        <v>5220.67</v>
      </c>
      <c r="CE44">
        <v>1591.29</v>
      </c>
      <c r="CF44">
        <v>-0.87</v>
      </c>
      <c r="CG44">
        <v>300.0000000000001</v>
      </c>
      <c r="CH44">
        <v>23.8</v>
      </c>
      <c r="CI44">
        <v>1650.734719841875</v>
      </c>
      <c r="CJ44">
        <v>2.032994541366527</v>
      </c>
      <c r="CK44">
        <v>-31.03478562282126</v>
      </c>
      <c r="CL44">
        <v>0.9198548094063967</v>
      </c>
      <c r="CM44">
        <v>0.9759925733019913</v>
      </c>
      <c r="CN44">
        <v>-0.00431141668520578</v>
      </c>
      <c r="CO44">
        <v>289.9999999999999</v>
      </c>
      <c r="CP44">
        <v>1590.91</v>
      </c>
      <c r="CQ44">
        <v>765</v>
      </c>
      <c r="CR44">
        <v>5219.32</v>
      </c>
      <c r="CS44">
        <v>1591.27</v>
      </c>
      <c r="CT44">
        <v>-0.36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438</v>
      </c>
      <c r="DO44">
        <v>2</v>
      </c>
      <c r="DP44" t="b">
        <v>1</v>
      </c>
      <c r="DQ44">
        <v>1761507435</v>
      </c>
      <c r="DR44">
        <v>414.9073333333333</v>
      </c>
      <c r="DS44">
        <v>443.6706666666666</v>
      </c>
      <c r="DT44">
        <v>11.69233333333333</v>
      </c>
      <c r="DU44">
        <v>9.652624444444445</v>
      </c>
      <c r="DV44">
        <v>417.2054444444444</v>
      </c>
      <c r="DW44">
        <v>11.68242222222222</v>
      </c>
      <c r="DX44">
        <v>499.9936666666667</v>
      </c>
      <c r="DY44">
        <v>90.32468888888889</v>
      </c>
      <c r="DZ44">
        <v>0.09997114444444444</v>
      </c>
      <c r="EA44">
        <v>18.34484444444444</v>
      </c>
      <c r="EB44">
        <v>18.00924444444444</v>
      </c>
      <c r="EC44">
        <v>999.9000000000001</v>
      </c>
      <c r="ED44">
        <v>0</v>
      </c>
      <c r="EE44">
        <v>0</v>
      </c>
      <c r="EF44">
        <v>9999.856666666667</v>
      </c>
      <c r="EG44">
        <v>0</v>
      </c>
      <c r="EH44">
        <v>1016.422222222222</v>
      </c>
      <c r="EI44">
        <v>-28.76295555555556</v>
      </c>
      <c r="EJ44">
        <v>419.8161111111111</v>
      </c>
      <c r="EK44">
        <v>447.9946666666667</v>
      </c>
      <c r="EL44">
        <v>2.039691111111112</v>
      </c>
      <c r="EM44">
        <v>443.6706666666666</v>
      </c>
      <c r="EN44">
        <v>9.652624444444445</v>
      </c>
      <c r="EO44">
        <v>1.056104444444444</v>
      </c>
      <c r="EP44">
        <v>0.8718705555555556</v>
      </c>
      <c r="EQ44">
        <v>7.714272222222222</v>
      </c>
      <c r="ER44">
        <v>4.934616666666667</v>
      </c>
      <c r="ES44">
        <v>1999.961111111111</v>
      </c>
      <c r="ET44">
        <v>0.979994888888889</v>
      </c>
      <c r="EU44">
        <v>0.0200055</v>
      </c>
      <c r="EV44">
        <v>0</v>
      </c>
      <c r="EW44">
        <v>1138.805555555556</v>
      </c>
      <c r="EX44">
        <v>5.00097</v>
      </c>
      <c r="EY44">
        <v>22898.97777777778</v>
      </c>
      <c r="EZ44">
        <v>16707.24444444444</v>
      </c>
      <c r="FA44">
        <v>39.84</v>
      </c>
      <c r="FB44">
        <v>41.54133333333333</v>
      </c>
      <c r="FC44">
        <v>39.79133333333333</v>
      </c>
      <c r="FD44">
        <v>41.27755555555555</v>
      </c>
      <c r="FE44">
        <v>39.993</v>
      </c>
      <c r="FF44">
        <v>1955.051111111111</v>
      </c>
      <c r="FG44">
        <v>39.91</v>
      </c>
      <c r="FH44">
        <v>0</v>
      </c>
      <c r="FI44">
        <v>2308.400000095367</v>
      </c>
      <c r="FJ44">
        <v>0</v>
      </c>
      <c r="FK44">
        <v>1137.0788</v>
      </c>
      <c r="FL44">
        <v>21.166923071762</v>
      </c>
      <c r="FM44">
        <v>498.984614721279</v>
      </c>
      <c r="FN44">
        <v>22861.45599999999</v>
      </c>
      <c r="FO44">
        <v>15</v>
      </c>
      <c r="FP44">
        <v>0</v>
      </c>
      <c r="FQ44" t="s">
        <v>439</v>
      </c>
      <c r="FR44">
        <v>1760210915.6</v>
      </c>
      <c r="FS44">
        <v>0</v>
      </c>
      <c r="FT44">
        <v>0</v>
      </c>
      <c r="FU44">
        <v>-0.215</v>
      </c>
      <c r="FV44">
        <v>0</v>
      </c>
      <c r="FW44">
        <v>-0.6919999999999999</v>
      </c>
      <c r="FX44">
        <v>0</v>
      </c>
      <c r="FY44">
        <v>400</v>
      </c>
      <c r="FZ44">
        <v>0</v>
      </c>
      <c r="GA44">
        <v>0.15</v>
      </c>
      <c r="GB44">
        <v>0</v>
      </c>
      <c r="GC44">
        <v>-17.93927</v>
      </c>
      <c r="GD44">
        <v>-54.50410581613505</v>
      </c>
      <c r="GE44">
        <v>5.808326911219788</v>
      </c>
      <c r="GF44">
        <v>0</v>
      </c>
      <c r="GG44">
        <v>1135.3</v>
      </c>
      <c r="GH44">
        <v>23.6406417297957</v>
      </c>
      <c r="GI44">
        <v>2.341835629938015</v>
      </c>
      <c r="GJ44">
        <v>0</v>
      </c>
      <c r="GK44">
        <v>2.03140725</v>
      </c>
      <c r="GL44">
        <v>0.062727016885553</v>
      </c>
      <c r="GM44">
        <v>0.006128573238323903</v>
      </c>
      <c r="GN44">
        <v>1</v>
      </c>
      <c r="GO44">
        <v>1</v>
      </c>
      <c r="GP44">
        <v>3</v>
      </c>
      <c r="GQ44" t="s">
        <v>446</v>
      </c>
      <c r="GR44">
        <v>3.13376</v>
      </c>
      <c r="GS44">
        <v>2.76028</v>
      </c>
      <c r="GT44">
        <v>0.094865</v>
      </c>
      <c r="GU44">
        <v>0.0988227</v>
      </c>
      <c r="GV44">
        <v>0.06362760000000001</v>
      </c>
      <c r="GW44">
        <v>0.0545113</v>
      </c>
      <c r="GX44">
        <v>28995.9</v>
      </c>
      <c r="GY44">
        <v>28843.2</v>
      </c>
      <c r="GZ44">
        <v>29760.5</v>
      </c>
      <c r="HA44">
        <v>29564.5</v>
      </c>
      <c r="HB44">
        <v>36833.3</v>
      </c>
      <c r="HC44">
        <v>37044.3</v>
      </c>
      <c r="HD44">
        <v>41879.7</v>
      </c>
      <c r="HE44">
        <v>42001.9</v>
      </c>
      <c r="HF44">
        <v>1.95893</v>
      </c>
      <c r="HG44">
        <v>1.89155</v>
      </c>
      <c r="HH44">
        <v>0.00692904</v>
      </c>
      <c r="HI44">
        <v>0</v>
      </c>
      <c r="HJ44">
        <v>17.8989</v>
      </c>
      <c r="HK44">
        <v>999.9</v>
      </c>
      <c r="HL44">
        <v>26</v>
      </c>
      <c r="HM44">
        <v>31.3</v>
      </c>
      <c r="HN44">
        <v>13.2104</v>
      </c>
      <c r="HO44">
        <v>62.7493</v>
      </c>
      <c r="HP44">
        <v>32.6643</v>
      </c>
      <c r="HQ44">
        <v>1</v>
      </c>
      <c r="HR44">
        <v>-0.145147</v>
      </c>
      <c r="HS44">
        <v>4.88016</v>
      </c>
      <c r="HT44">
        <v>20.2772</v>
      </c>
      <c r="HU44">
        <v>5.22028</v>
      </c>
      <c r="HV44">
        <v>12.0159</v>
      </c>
      <c r="HW44">
        <v>4.9909</v>
      </c>
      <c r="HX44">
        <v>3.28863</v>
      </c>
      <c r="HY44">
        <v>9999</v>
      </c>
      <c r="HZ44">
        <v>9999</v>
      </c>
      <c r="IA44">
        <v>9999</v>
      </c>
      <c r="IB44">
        <v>999.9</v>
      </c>
      <c r="IC44">
        <v>4.97283</v>
      </c>
      <c r="ID44">
        <v>1.86661</v>
      </c>
      <c r="IE44">
        <v>1.86588</v>
      </c>
      <c r="IF44">
        <v>1.86585</v>
      </c>
      <c r="IG44">
        <v>1.86768</v>
      </c>
      <c r="IH44">
        <v>1.87013</v>
      </c>
      <c r="II44">
        <v>1.8688</v>
      </c>
      <c r="IJ44">
        <v>1.87027</v>
      </c>
      <c r="IK44">
        <v>0</v>
      </c>
      <c r="IL44">
        <v>0</v>
      </c>
      <c r="IM44">
        <v>0</v>
      </c>
      <c r="IN44">
        <v>0</v>
      </c>
      <c r="IO44" t="s">
        <v>441</v>
      </c>
      <c r="IP44" t="s">
        <v>442</v>
      </c>
      <c r="IQ44" t="s">
        <v>443</v>
      </c>
      <c r="IR44" t="s">
        <v>443</v>
      </c>
      <c r="IS44" t="s">
        <v>443</v>
      </c>
      <c r="IT44" t="s">
        <v>443</v>
      </c>
      <c r="IU44">
        <v>0</v>
      </c>
      <c r="IV44">
        <v>100</v>
      </c>
      <c r="IW44">
        <v>100</v>
      </c>
      <c r="IX44">
        <v>-2.309</v>
      </c>
      <c r="IY44">
        <v>0.009900000000000001</v>
      </c>
      <c r="IZ44">
        <v>-1.414774939843471</v>
      </c>
      <c r="JA44">
        <v>-0.002262605230658699</v>
      </c>
      <c r="JB44">
        <v>4.117972070868355E-07</v>
      </c>
      <c r="JC44">
        <v>-1.535053720392113E-10</v>
      </c>
      <c r="JD44">
        <v>-0.05773197212917025</v>
      </c>
      <c r="JE44">
        <v>-0.004387372397949352</v>
      </c>
      <c r="JF44">
        <v>0.001148265067849212</v>
      </c>
      <c r="JG44">
        <v>-2.372704636287677E-05</v>
      </c>
      <c r="JH44">
        <v>4</v>
      </c>
      <c r="JI44">
        <v>2346</v>
      </c>
      <c r="JJ44">
        <v>1</v>
      </c>
      <c r="JK44">
        <v>24</v>
      </c>
      <c r="JL44">
        <v>21608.7</v>
      </c>
      <c r="JM44">
        <v>29358457.3</v>
      </c>
      <c r="JN44">
        <v>1.12915</v>
      </c>
      <c r="JO44">
        <v>2.28516</v>
      </c>
      <c r="JP44">
        <v>1.39771</v>
      </c>
      <c r="JQ44">
        <v>2.35596</v>
      </c>
      <c r="JR44">
        <v>1.49536</v>
      </c>
      <c r="JS44">
        <v>2.5415</v>
      </c>
      <c r="JT44">
        <v>35.9645</v>
      </c>
      <c r="JU44">
        <v>24.035</v>
      </c>
      <c r="JV44">
        <v>18</v>
      </c>
      <c r="JW44">
        <v>486.585</v>
      </c>
      <c r="JX44">
        <v>435.625</v>
      </c>
      <c r="JY44">
        <v>12.5684</v>
      </c>
      <c r="JZ44">
        <v>25.6453</v>
      </c>
      <c r="KA44">
        <v>29.9999</v>
      </c>
      <c r="KB44">
        <v>25.513</v>
      </c>
      <c r="KC44">
        <v>25.4493</v>
      </c>
      <c r="KD44">
        <v>22.6092</v>
      </c>
      <c r="KE44">
        <v>24.798</v>
      </c>
      <c r="KF44">
        <v>0</v>
      </c>
      <c r="KG44">
        <v>12.5537</v>
      </c>
      <c r="KH44">
        <v>473.497</v>
      </c>
      <c r="KI44">
        <v>9.68337</v>
      </c>
      <c r="KJ44">
        <v>101.714</v>
      </c>
      <c r="KK44">
        <v>101.001</v>
      </c>
    </row>
    <row r="45" spans="1:297">
      <c r="A45">
        <v>29</v>
      </c>
      <c r="B45">
        <v>1761507442.5</v>
      </c>
      <c r="C45">
        <v>232</v>
      </c>
      <c r="D45" t="s">
        <v>500</v>
      </c>
      <c r="E45" t="s">
        <v>501</v>
      </c>
      <c r="F45">
        <v>5</v>
      </c>
      <c r="G45" t="s">
        <v>435</v>
      </c>
      <c r="H45" t="s">
        <v>436</v>
      </c>
      <c r="I45">
        <v>1761507439.7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462.7664569451617</v>
      </c>
      <c r="AK45">
        <v>436.7743575757575</v>
      </c>
      <c r="AL45">
        <v>2.644784951398691</v>
      </c>
      <c r="AM45">
        <v>65.78380320939183</v>
      </c>
      <c r="AN45">
        <f>(AP45 - AO45 + DY45*1E3/(8.314*(EA45+273.15)) * AR45/DX45 * AQ45) * DX45/(100*DL45) * 1000/(1000 - AP45)</f>
        <v>0</v>
      </c>
      <c r="AO45">
        <v>9.651459201433113</v>
      </c>
      <c r="AP45">
        <v>11.69458545454546</v>
      </c>
      <c r="AQ45">
        <v>6.46976751609265E-07</v>
      </c>
      <c r="AR45">
        <v>108.0880716642206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 t="s">
        <v>437</v>
      </c>
      <c r="AZ45">
        <v>0</v>
      </c>
      <c r="BA45">
        <v>0</v>
      </c>
      <c r="BB45">
        <f>1-AZ45/BA45</f>
        <v>0</v>
      </c>
      <c r="BC45">
        <v>0</v>
      </c>
      <c r="BD45" t="s">
        <v>437</v>
      </c>
      <c r="BE45" t="s">
        <v>437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2020</v>
      </c>
      <c r="CA45">
        <v>290.0000000000001</v>
      </c>
      <c r="CB45">
        <v>1590.42</v>
      </c>
      <c r="CC45">
        <v>295</v>
      </c>
      <c r="CD45">
        <v>5220.67</v>
      </c>
      <c r="CE45">
        <v>1591.29</v>
      </c>
      <c r="CF45">
        <v>-0.87</v>
      </c>
      <c r="CG45">
        <v>300.0000000000001</v>
      </c>
      <c r="CH45">
        <v>23.8</v>
      </c>
      <c r="CI45">
        <v>1650.734719841875</v>
      </c>
      <c r="CJ45">
        <v>2.032994541366527</v>
      </c>
      <c r="CK45">
        <v>-31.03478562282126</v>
      </c>
      <c r="CL45">
        <v>0.9198548094063967</v>
      </c>
      <c r="CM45">
        <v>0.9759925733019913</v>
      </c>
      <c r="CN45">
        <v>-0.00431141668520578</v>
      </c>
      <c r="CO45">
        <v>289.9999999999999</v>
      </c>
      <c r="CP45">
        <v>1590.91</v>
      </c>
      <c r="CQ45">
        <v>765</v>
      </c>
      <c r="CR45">
        <v>5219.32</v>
      </c>
      <c r="CS45">
        <v>1591.27</v>
      </c>
      <c r="CT45">
        <v>-0.36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438</v>
      </c>
      <c r="DO45">
        <v>2</v>
      </c>
      <c r="DP45" t="b">
        <v>1</v>
      </c>
      <c r="DQ45">
        <v>1761507439.7</v>
      </c>
      <c r="DR45">
        <v>425.6057</v>
      </c>
      <c r="DS45">
        <v>459.0565</v>
      </c>
      <c r="DT45">
        <v>11.69386</v>
      </c>
      <c r="DU45">
        <v>9.651658000000001</v>
      </c>
      <c r="DV45">
        <v>427.9251</v>
      </c>
      <c r="DW45">
        <v>11.68394</v>
      </c>
      <c r="DX45">
        <v>500.0213</v>
      </c>
      <c r="DY45">
        <v>90.32414999999999</v>
      </c>
      <c r="DZ45">
        <v>0.10001904</v>
      </c>
      <c r="EA45">
        <v>18.34848</v>
      </c>
      <c r="EB45">
        <v>18.01701</v>
      </c>
      <c r="EC45">
        <v>999.9</v>
      </c>
      <c r="ED45">
        <v>0</v>
      </c>
      <c r="EE45">
        <v>0</v>
      </c>
      <c r="EF45">
        <v>10001.928</v>
      </c>
      <c r="EG45">
        <v>0</v>
      </c>
      <c r="EH45">
        <v>1016.411</v>
      </c>
      <c r="EI45">
        <v>-33.45075</v>
      </c>
      <c r="EJ45">
        <v>430.6415</v>
      </c>
      <c r="EK45">
        <v>463.5304</v>
      </c>
      <c r="EL45">
        <v>2.042207</v>
      </c>
      <c r="EM45">
        <v>459.0565</v>
      </c>
      <c r="EN45">
        <v>9.651658000000001</v>
      </c>
      <c r="EO45">
        <v>1.056237</v>
      </c>
      <c r="EP45">
        <v>0.8717777999999999</v>
      </c>
      <c r="EQ45">
        <v>7.716126</v>
      </c>
      <c r="ER45">
        <v>4.933091999999999</v>
      </c>
      <c r="ES45">
        <v>2000.024</v>
      </c>
      <c r="ET45">
        <v>0.9799966000000001</v>
      </c>
      <c r="EU45">
        <v>0.0200038</v>
      </c>
      <c r="EV45">
        <v>0</v>
      </c>
      <c r="EW45">
        <v>1140.084</v>
      </c>
      <c r="EX45">
        <v>5.000970000000001</v>
      </c>
      <c r="EY45">
        <v>22934.28</v>
      </c>
      <c r="EZ45">
        <v>16707.74</v>
      </c>
      <c r="FA45">
        <v>39.9122</v>
      </c>
      <c r="FB45">
        <v>41.6124</v>
      </c>
      <c r="FC45">
        <v>39.8624</v>
      </c>
      <c r="FD45">
        <v>41.37480000000001</v>
      </c>
      <c r="FE45">
        <v>40.0496</v>
      </c>
      <c r="FF45">
        <v>1955.114</v>
      </c>
      <c r="FG45">
        <v>39.90999999999999</v>
      </c>
      <c r="FH45">
        <v>0</v>
      </c>
      <c r="FI45">
        <v>2313.200000047684</v>
      </c>
      <c r="FJ45">
        <v>0</v>
      </c>
      <c r="FK45">
        <v>1138.6616</v>
      </c>
      <c r="FL45">
        <v>18.59307696798678</v>
      </c>
      <c r="FM45">
        <v>455.9923084558776</v>
      </c>
      <c r="FN45">
        <v>22899.636</v>
      </c>
      <c r="FO45">
        <v>15</v>
      </c>
      <c r="FP45">
        <v>0</v>
      </c>
      <c r="FQ45" t="s">
        <v>439</v>
      </c>
      <c r="FR45">
        <v>1760210915.6</v>
      </c>
      <c r="FS45">
        <v>0</v>
      </c>
      <c r="FT45">
        <v>0</v>
      </c>
      <c r="FU45">
        <v>-0.215</v>
      </c>
      <c r="FV45">
        <v>0</v>
      </c>
      <c r="FW45">
        <v>-0.6919999999999999</v>
      </c>
      <c r="FX45">
        <v>0</v>
      </c>
      <c r="FY45">
        <v>400</v>
      </c>
      <c r="FZ45">
        <v>0</v>
      </c>
      <c r="GA45">
        <v>0.15</v>
      </c>
      <c r="GB45">
        <v>0</v>
      </c>
      <c r="GC45">
        <v>-23.8698975</v>
      </c>
      <c r="GD45">
        <v>-80.50930694183862</v>
      </c>
      <c r="GE45">
        <v>7.837213165644007</v>
      </c>
      <c r="GF45">
        <v>0</v>
      </c>
      <c r="GG45">
        <v>1137.517941176471</v>
      </c>
      <c r="GH45">
        <v>20.61833462142725</v>
      </c>
      <c r="GI45">
        <v>2.042460712289382</v>
      </c>
      <c r="GJ45">
        <v>0</v>
      </c>
      <c r="GK45">
        <v>2.036913</v>
      </c>
      <c r="GL45">
        <v>0.04812833020637373</v>
      </c>
      <c r="GM45">
        <v>0.004766528191461801</v>
      </c>
      <c r="GN45">
        <v>1</v>
      </c>
      <c r="GO45">
        <v>1</v>
      </c>
      <c r="GP45">
        <v>3</v>
      </c>
      <c r="GQ45" t="s">
        <v>446</v>
      </c>
      <c r="GR45">
        <v>3.13373</v>
      </c>
      <c r="GS45">
        <v>2.76027</v>
      </c>
      <c r="GT45">
        <v>0.0970592</v>
      </c>
      <c r="GU45">
        <v>0.101497</v>
      </c>
      <c r="GV45">
        <v>0.06363729999999999</v>
      </c>
      <c r="GW45">
        <v>0.0545136</v>
      </c>
      <c r="GX45">
        <v>28925.9</v>
      </c>
      <c r="GY45">
        <v>28757.2</v>
      </c>
      <c r="GZ45">
        <v>29760.7</v>
      </c>
      <c r="HA45">
        <v>29564.1</v>
      </c>
      <c r="HB45">
        <v>36833.3</v>
      </c>
      <c r="HC45">
        <v>37043.9</v>
      </c>
      <c r="HD45">
        <v>41880.1</v>
      </c>
      <c r="HE45">
        <v>42001.5</v>
      </c>
      <c r="HF45">
        <v>1.95875</v>
      </c>
      <c r="HG45">
        <v>1.8917</v>
      </c>
      <c r="HH45">
        <v>0.00751764</v>
      </c>
      <c r="HI45">
        <v>0</v>
      </c>
      <c r="HJ45">
        <v>17.8994</v>
      </c>
      <c r="HK45">
        <v>999.9</v>
      </c>
      <c r="HL45">
        <v>26</v>
      </c>
      <c r="HM45">
        <v>31.4</v>
      </c>
      <c r="HN45">
        <v>13.2849</v>
      </c>
      <c r="HO45">
        <v>62.6993</v>
      </c>
      <c r="HP45">
        <v>32.5841</v>
      </c>
      <c r="HQ45">
        <v>1</v>
      </c>
      <c r="HR45">
        <v>-0.145056</v>
      </c>
      <c r="HS45">
        <v>4.94774</v>
      </c>
      <c r="HT45">
        <v>20.2754</v>
      </c>
      <c r="HU45">
        <v>5.21969</v>
      </c>
      <c r="HV45">
        <v>12.0159</v>
      </c>
      <c r="HW45">
        <v>4.9908</v>
      </c>
      <c r="HX45">
        <v>3.28845</v>
      </c>
      <c r="HY45">
        <v>9999</v>
      </c>
      <c r="HZ45">
        <v>9999</v>
      </c>
      <c r="IA45">
        <v>9999</v>
      </c>
      <c r="IB45">
        <v>999.9</v>
      </c>
      <c r="IC45">
        <v>4.97283</v>
      </c>
      <c r="ID45">
        <v>1.86661</v>
      </c>
      <c r="IE45">
        <v>1.86588</v>
      </c>
      <c r="IF45">
        <v>1.86585</v>
      </c>
      <c r="IG45">
        <v>1.8677</v>
      </c>
      <c r="IH45">
        <v>1.87014</v>
      </c>
      <c r="II45">
        <v>1.8688</v>
      </c>
      <c r="IJ45">
        <v>1.87027</v>
      </c>
      <c r="IK45">
        <v>0</v>
      </c>
      <c r="IL45">
        <v>0</v>
      </c>
      <c r="IM45">
        <v>0</v>
      </c>
      <c r="IN45">
        <v>0</v>
      </c>
      <c r="IO45" t="s">
        <v>441</v>
      </c>
      <c r="IP45" t="s">
        <v>442</v>
      </c>
      <c r="IQ45" t="s">
        <v>443</v>
      </c>
      <c r="IR45" t="s">
        <v>443</v>
      </c>
      <c r="IS45" t="s">
        <v>443</v>
      </c>
      <c r="IT45" t="s">
        <v>443</v>
      </c>
      <c r="IU45">
        <v>0</v>
      </c>
      <c r="IV45">
        <v>100</v>
      </c>
      <c r="IW45">
        <v>100</v>
      </c>
      <c r="IX45">
        <v>-2.334</v>
      </c>
      <c r="IY45">
        <v>0.009900000000000001</v>
      </c>
      <c r="IZ45">
        <v>-1.414774939843471</v>
      </c>
      <c r="JA45">
        <v>-0.002262605230658699</v>
      </c>
      <c r="JB45">
        <v>4.117972070868355E-07</v>
      </c>
      <c r="JC45">
        <v>-1.535053720392113E-10</v>
      </c>
      <c r="JD45">
        <v>-0.05773197212917025</v>
      </c>
      <c r="JE45">
        <v>-0.004387372397949352</v>
      </c>
      <c r="JF45">
        <v>0.001148265067849212</v>
      </c>
      <c r="JG45">
        <v>-2.372704636287677E-05</v>
      </c>
      <c r="JH45">
        <v>4</v>
      </c>
      <c r="JI45">
        <v>2346</v>
      </c>
      <c r="JJ45">
        <v>1</v>
      </c>
      <c r="JK45">
        <v>24</v>
      </c>
      <c r="JL45">
        <v>21608.8</v>
      </c>
      <c r="JM45">
        <v>29358457.4</v>
      </c>
      <c r="JN45">
        <v>1.15845</v>
      </c>
      <c r="JO45">
        <v>2.27173</v>
      </c>
      <c r="JP45">
        <v>1.39648</v>
      </c>
      <c r="JQ45">
        <v>2.35596</v>
      </c>
      <c r="JR45">
        <v>1.49536</v>
      </c>
      <c r="JS45">
        <v>2.56958</v>
      </c>
      <c r="JT45">
        <v>35.9645</v>
      </c>
      <c r="JU45">
        <v>24.035</v>
      </c>
      <c r="JV45">
        <v>18</v>
      </c>
      <c r="JW45">
        <v>486.477</v>
      </c>
      <c r="JX45">
        <v>435.715</v>
      </c>
      <c r="JY45">
        <v>12.5599</v>
      </c>
      <c r="JZ45">
        <v>25.6452</v>
      </c>
      <c r="KA45">
        <v>30</v>
      </c>
      <c r="KB45">
        <v>25.513</v>
      </c>
      <c r="KC45">
        <v>25.4493</v>
      </c>
      <c r="KD45">
        <v>23.2162</v>
      </c>
      <c r="KE45">
        <v>24.798</v>
      </c>
      <c r="KF45">
        <v>0</v>
      </c>
      <c r="KG45">
        <v>12.5384</v>
      </c>
      <c r="KH45">
        <v>493.532</v>
      </c>
      <c r="KI45">
        <v>9.68337</v>
      </c>
      <c r="KJ45">
        <v>101.715</v>
      </c>
      <c r="KK45">
        <v>101</v>
      </c>
    </row>
    <row r="46" spans="1:297">
      <c r="A46">
        <v>30</v>
      </c>
      <c r="B46">
        <v>1761507447.5</v>
      </c>
      <c r="C46">
        <v>237</v>
      </c>
      <c r="D46" t="s">
        <v>502</v>
      </c>
      <c r="E46" t="s">
        <v>503</v>
      </c>
      <c r="F46">
        <v>5</v>
      </c>
      <c r="G46" t="s">
        <v>435</v>
      </c>
      <c r="H46" t="s">
        <v>436</v>
      </c>
      <c r="I46">
        <v>1761507445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479.6353362274572</v>
      </c>
      <c r="AK46">
        <v>451.5163575757576</v>
      </c>
      <c r="AL46">
        <v>2.979074287457554</v>
      </c>
      <c r="AM46">
        <v>65.78380320939183</v>
      </c>
      <c r="AN46">
        <f>(AP46 - AO46 + DY46*1E3/(8.314*(EA46+273.15)) * AR46/DX46 * AQ46) * DX46/(100*DL46) * 1000/(1000 - AP46)</f>
        <v>0</v>
      </c>
      <c r="AO46">
        <v>9.65175818592771</v>
      </c>
      <c r="AP46">
        <v>11.6971103030303</v>
      </c>
      <c r="AQ46">
        <v>3.333946768536084E-06</v>
      </c>
      <c r="AR46">
        <v>108.0880716642206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 t="s">
        <v>437</v>
      </c>
      <c r="AZ46">
        <v>0</v>
      </c>
      <c r="BA46">
        <v>0</v>
      </c>
      <c r="BB46">
        <f>1-AZ46/BA46</f>
        <v>0</v>
      </c>
      <c r="BC46">
        <v>0</v>
      </c>
      <c r="BD46" t="s">
        <v>437</v>
      </c>
      <c r="BE46" t="s">
        <v>437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2020</v>
      </c>
      <c r="CA46">
        <v>290.0000000000001</v>
      </c>
      <c r="CB46">
        <v>1590.42</v>
      </c>
      <c r="CC46">
        <v>295</v>
      </c>
      <c r="CD46">
        <v>5220.67</v>
      </c>
      <c r="CE46">
        <v>1591.29</v>
      </c>
      <c r="CF46">
        <v>-0.87</v>
      </c>
      <c r="CG46">
        <v>300.0000000000001</v>
      </c>
      <c r="CH46">
        <v>23.8</v>
      </c>
      <c r="CI46">
        <v>1650.734719841875</v>
      </c>
      <c r="CJ46">
        <v>2.032994541366527</v>
      </c>
      <c r="CK46">
        <v>-31.03478562282126</v>
      </c>
      <c r="CL46">
        <v>0.9198548094063967</v>
      </c>
      <c r="CM46">
        <v>0.9759925733019913</v>
      </c>
      <c r="CN46">
        <v>-0.00431141668520578</v>
      </c>
      <c r="CO46">
        <v>289.9999999999999</v>
      </c>
      <c r="CP46">
        <v>1590.91</v>
      </c>
      <c r="CQ46">
        <v>765</v>
      </c>
      <c r="CR46">
        <v>5219.32</v>
      </c>
      <c r="CS46">
        <v>1591.27</v>
      </c>
      <c r="CT46">
        <v>-0.36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438</v>
      </c>
      <c r="DO46">
        <v>2</v>
      </c>
      <c r="DP46" t="b">
        <v>1</v>
      </c>
      <c r="DQ46">
        <v>1761507445</v>
      </c>
      <c r="DR46">
        <v>440.3011111111111</v>
      </c>
      <c r="DS46">
        <v>476.7684444444445</v>
      </c>
      <c r="DT46">
        <v>11.69664444444444</v>
      </c>
      <c r="DU46">
        <v>9.651844444444443</v>
      </c>
      <c r="DV46">
        <v>442.6503333333333</v>
      </c>
      <c r="DW46">
        <v>11.6867</v>
      </c>
      <c r="DX46">
        <v>499.9493333333333</v>
      </c>
      <c r="DY46">
        <v>90.3242</v>
      </c>
      <c r="DZ46">
        <v>0.09990238888888889</v>
      </c>
      <c r="EA46">
        <v>18.36625555555556</v>
      </c>
      <c r="EB46">
        <v>18.03275555555555</v>
      </c>
      <c r="EC46">
        <v>999.9000000000001</v>
      </c>
      <c r="ED46">
        <v>0</v>
      </c>
      <c r="EE46">
        <v>0</v>
      </c>
      <c r="EF46">
        <v>10006.51333333333</v>
      </c>
      <c r="EG46">
        <v>0</v>
      </c>
      <c r="EH46">
        <v>1016.447777777778</v>
      </c>
      <c r="EI46">
        <v>-36.46709999999999</v>
      </c>
      <c r="EJ46">
        <v>445.5123333333333</v>
      </c>
      <c r="EK46">
        <v>481.4150000000001</v>
      </c>
      <c r="EL46">
        <v>2.044805555555556</v>
      </c>
      <c r="EM46">
        <v>476.7684444444445</v>
      </c>
      <c r="EN46">
        <v>9.651844444444443</v>
      </c>
      <c r="EO46">
        <v>1.056491111111111</v>
      </c>
      <c r="EP46">
        <v>0.8717952222222223</v>
      </c>
      <c r="EQ46">
        <v>7.719626666666667</v>
      </c>
      <c r="ER46">
        <v>4.93338</v>
      </c>
      <c r="ES46">
        <v>1999.935555555556</v>
      </c>
      <c r="ET46">
        <v>0.9799970000000001</v>
      </c>
      <c r="EU46">
        <v>0.0200035</v>
      </c>
      <c r="EV46">
        <v>0</v>
      </c>
      <c r="EW46">
        <v>1141.188888888889</v>
      </c>
      <c r="EX46">
        <v>5.00097</v>
      </c>
      <c r="EY46">
        <v>22962.43333333333</v>
      </c>
      <c r="EZ46">
        <v>16707</v>
      </c>
      <c r="FA46">
        <v>40.01377777777778</v>
      </c>
      <c r="FB46">
        <v>41.68011111111111</v>
      </c>
      <c r="FC46">
        <v>39.965</v>
      </c>
      <c r="FD46">
        <v>41.479</v>
      </c>
      <c r="FE46">
        <v>40.13877777777778</v>
      </c>
      <c r="FF46">
        <v>1955.026666666667</v>
      </c>
      <c r="FG46">
        <v>39.90888888888888</v>
      </c>
      <c r="FH46">
        <v>0</v>
      </c>
      <c r="FI46">
        <v>2318.600000143051</v>
      </c>
      <c r="FJ46">
        <v>0</v>
      </c>
      <c r="FK46">
        <v>1140.063461538462</v>
      </c>
      <c r="FL46">
        <v>13.73982906679309</v>
      </c>
      <c r="FM46">
        <v>367.8632481503949</v>
      </c>
      <c r="FN46">
        <v>22933.71538461539</v>
      </c>
      <c r="FO46">
        <v>15</v>
      </c>
      <c r="FP46">
        <v>0</v>
      </c>
      <c r="FQ46" t="s">
        <v>439</v>
      </c>
      <c r="FR46">
        <v>1760210915.6</v>
      </c>
      <c r="FS46">
        <v>0</v>
      </c>
      <c r="FT46">
        <v>0</v>
      </c>
      <c r="FU46">
        <v>-0.215</v>
      </c>
      <c r="FV46">
        <v>0</v>
      </c>
      <c r="FW46">
        <v>-0.6919999999999999</v>
      </c>
      <c r="FX46">
        <v>0</v>
      </c>
      <c r="FY46">
        <v>400</v>
      </c>
      <c r="FZ46">
        <v>0</v>
      </c>
      <c r="GA46">
        <v>0.15</v>
      </c>
      <c r="GB46">
        <v>0</v>
      </c>
      <c r="GC46">
        <v>-28.4056975</v>
      </c>
      <c r="GD46">
        <v>-71.01031632270166</v>
      </c>
      <c r="GE46">
        <v>7.0230996606373</v>
      </c>
      <c r="GF46">
        <v>0</v>
      </c>
      <c r="GG46">
        <v>1138.866764705882</v>
      </c>
      <c r="GH46">
        <v>17.5912910506766</v>
      </c>
      <c r="GI46">
        <v>1.760296967907639</v>
      </c>
      <c r="GJ46">
        <v>0</v>
      </c>
      <c r="GK46">
        <v>2.03994325</v>
      </c>
      <c r="GL46">
        <v>0.03640424015008673</v>
      </c>
      <c r="GM46">
        <v>0.00355755561270656</v>
      </c>
      <c r="GN46">
        <v>1</v>
      </c>
      <c r="GO46">
        <v>1</v>
      </c>
      <c r="GP46">
        <v>3</v>
      </c>
      <c r="GQ46" t="s">
        <v>446</v>
      </c>
      <c r="GR46">
        <v>3.13366</v>
      </c>
      <c r="GS46">
        <v>2.76028</v>
      </c>
      <c r="GT46">
        <v>0.0995062</v>
      </c>
      <c r="GU46">
        <v>0.104176</v>
      </c>
      <c r="GV46">
        <v>0.0636501</v>
      </c>
      <c r="GW46">
        <v>0.0545119</v>
      </c>
      <c r="GX46">
        <v>28847.1</v>
      </c>
      <c r="GY46">
        <v>28671.3</v>
      </c>
      <c r="GZ46">
        <v>29760.3</v>
      </c>
      <c r="HA46">
        <v>29563.9</v>
      </c>
      <c r="HB46">
        <v>36832.9</v>
      </c>
      <c r="HC46">
        <v>37044</v>
      </c>
      <c r="HD46">
        <v>41880.2</v>
      </c>
      <c r="HE46">
        <v>42001.4</v>
      </c>
      <c r="HF46">
        <v>1.95863</v>
      </c>
      <c r="HG46">
        <v>1.89172</v>
      </c>
      <c r="HH46">
        <v>0.00770763</v>
      </c>
      <c r="HI46">
        <v>0</v>
      </c>
      <c r="HJ46">
        <v>17.8997</v>
      </c>
      <c r="HK46">
        <v>999.9</v>
      </c>
      <c r="HL46">
        <v>26</v>
      </c>
      <c r="HM46">
        <v>31.4</v>
      </c>
      <c r="HN46">
        <v>13.2868</v>
      </c>
      <c r="HO46">
        <v>62.8593</v>
      </c>
      <c r="HP46">
        <v>32.496</v>
      </c>
      <c r="HQ46">
        <v>1</v>
      </c>
      <c r="HR46">
        <v>-0.1447</v>
      </c>
      <c r="HS46">
        <v>5.0245</v>
      </c>
      <c r="HT46">
        <v>20.2729</v>
      </c>
      <c r="HU46">
        <v>5.21984</v>
      </c>
      <c r="HV46">
        <v>12.0159</v>
      </c>
      <c r="HW46">
        <v>4.9899</v>
      </c>
      <c r="HX46">
        <v>3.28848</v>
      </c>
      <c r="HY46">
        <v>9999</v>
      </c>
      <c r="HZ46">
        <v>9999</v>
      </c>
      <c r="IA46">
        <v>9999</v>
      </c>
      <c r="IB46">
        <v>999.9</v>
      </c>
      <c r="IC46">
        <v>4.97284</v>
      </c>
      <c r="ID46">
        <v>1.8666</v>
      </c>
      <c r="IE46">
        <v>1.86585</v>
      </c>
      <c r="IF46">
        <v>1.86584</v>
      </c>
      <c r="IG46">
        <v>1.86768</v>
      </c>
      <c r="IH46">
        <v>1.87012</v>
      </c>
      <c r="II46">
        <v>1.86877</v>
      </c>
      <c r="IJ46">
        <v>1.87027</v>
      </c>
      <c r="IK46">
        <v>0</v>
      </c>
      <c r="IL46">
        <v>0</v>
      </c>
      <c r="IM46">
        <v>0</v>
      </c>
      <c r="IN46">
        <v>0</v>
      </c>
      <c r="IO46" t="s">
        <v>441</v>
      </c>
      <c r="IP46" t="s">
        <v>442</v>
      </c>
      <c r="IQ46" t="s">
        <v>443</v>
      </c>
      <c r="IR46" t="s">
        <v>443</v>
      </c>
      <c r="IS46" t="s">
        <v>443</v>
      </c>
      <c r="IT46" t="s">
        <v>443</v>
      </c>
      <c r="IU46">
        <v>0</v>
      </c>
      <c r="IV46">
        <v>100</v>
      </c>
      <c r="IW46">
        <v>100</v>
      </c>
      <c r="IX46">
        <v>-2.364</v>
      </c>
      <c r="IY46">
        <v>0.01</v>
      </c>
      <c r="IZ46">
        <v>-1.414774939843471</v>
      </c>
      <c r="JA46">
        <v>-0.002262605230658699</v>
      </c>
      <c r="JB46">
        <v>4.117972070868355E-07</v>
      </c>
      <c r="JC46">
        <v>-1.535053720392113E-10</v>
      </c>
      <c r="JD46">
        <v>-0.05773197212917025</v>
      </c>
      <c r="JE46">
        <v>-0.004387372397949352</v>
      </c>
      <c r="JF46">
        <v>0.001148265067849212</v>
      </c>
      <c r="JG46">
        <v>-2.372704636287677E-05</v>
      </c>
      <c r="JH46">
        <v>4</v>
      </c>
      <c r="JI46">
        <v>2346</v>
      </c>
      <c r="JJ46">
        <v>1</v>
      </c>
      <c r="JK46">
        <v>24</v>
      </c>
      <c r="JL46">
        <v>21608.9</v>
      </c>
      <c r="JM46">
        <v>29358457.5</v>
      </c>
      <c r="JN46">
        <v>1.19263</v>
      </c>
      <c r="JO46">
        <v>2.26807</v>
      </c>
      <c r="JP46">
        <v>1.39648</v>
      </c>
      <c r="JQ46">
        <v>2.35596</v>
      </c>
      <c r="JR46">
        <v>1.49536</v>
      </c>
      <c r="JS46">
        <v>2.66479</v>
      </c>
      <c r="JT46">
        <v>35.9645</v>
      </c>
      <c r="JU46">
        <v>24.0437</v>
      </c>
      <c r="JV46">
        <v>18</v>
      </c>
      <c r="JW46">
        <v>486.4</v>
      </c>
      <c r="JX46">
        <v>435.713</v>
      </c>
      <c r="JY46">
        <v>12.5422</v>
      </c>
      <c r="JZ46">
        <v>25.6431</v>
      </c>
      <c r="KA46">
        <v>30.0003</v>
      </c>
      <c r="KB46">
        <v>25.513</v>
      </c>
      <c r="KC46">
        <v>25.4472</v>
      </c>
      <c r="KD46">
        <v>23.8941</v>
      </c>
      <c r="KE46">
        <v>24.798</v>
      </c>
      <c r="KF46">
        <v>0</v>
      </c>
      <c r="KG46">
        <v>12.5084</v>
      </c>
      <c r="KH46">
        <v>506.89</v>
      </c>
      <c r="KI46">
        <v>9.68337</v>
      </c>
      <c r="KJ46">
        <v>101.714</v>
      </c>
      <c r="KK46">
        <v>101</v>
      </c>
    </row>
    <row r="47" spans="1:297">
      <c r="A47">
        <v>31</v>
      </c>
      <c r="B47">
        <v>1761507452.5</v>
      </c>
      <c r="C47">
        <v>242</v>
      </c>
      <c r="D47" t="s">
        <v>504</v>
      </c>
      <c r="E47" t="s">
        <v>505</v>
      </c>
      <c r="F47">
        <v>5</v>
      </c>
      <c r="G47" t="s">
        <v>435</v>
      </c>
      <c r="H47" t="s">
        <v>436</v>
      </c>
      <c r="I47">
        <v>1761507449.7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496.6976188961462</v>
      </c>
      <c r="AK47">
        <v>467.4065333333332</v>
      </c>
      <c r="AL47">
        <v>3.196584839965922</v>
      </c>
      <c r="AM47">
        <v>65.78380320939183</v>
      </c>
      <c r="AN47">
        <f>(AP47 - AO47 + DY47*1E3/(8.314*(EA47+273.15)) * AR47/DX47 * AQ47) * DX47/(100*DL47) * 1000/(1000 - AP47)</f>
        <v>0</v>
      </c>
      <c r="AO47">
        <v>9.652320377662607</v>
      </c>
      <c r="AP47">
        <v>11.70150242424243</v>
      </c>
      <c r="AQ47">
        <v>4.163781592162945E-06</v>
      </c>
      <c r="AR47">
        <v>108.0880716642206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 t="s">
        <v>437</v>
      </c>
      <c r="AZ47">
        <v>0</v>
      </c>
      <c r="BA47">
        <v>0</v>
      </c>
      <c r="BB47">
        <f>1-AZ47/BA47</f>
        <v>0</v>
      </c>
      <c r="BC47">
        <v>0</v>
      </c>
      <c r="BD47" t="s">
        <v>437</v>
      </c>
      <c r="BE47" t="s">
        <v>437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2020</v>
      </c>
      <c r="CA47">
        <v>290.0000000000001</v>
      </c>
      <c r="CB47">
        <v>1590.42</v>
      </c>
      <c r="CC47">
        <v>295</v>
      </c>
      <c r="CD47">
        <v>5220.67</v>
      </c>
      <c r="CE47">
        <v>1591.29</v>
      </c>
      <c r="CF47">
        <v>-0.87</v>
      </c>
      <c r="CG47">
        <v>300.0000000000001</v>
      </c>
      <c r="CH47">
        <v>23.8</v>
      </c>
      <c r="CI47">
        <v>1650.734719841875</v>
      </c>
      <c r="CJ47">
        <v>2.032994541366527</v>
      </c>
      <c r="CK47">
        <v>-31.03478562282126</v>
      </c>
      <c r="CL47">
        <v>0.9198548094063967</v>
      </c>
      <c r="CM47">
        <v>0.9759925733019913</v>
      </c>
      <c r="CN47">
        <v>-0.00431141668520578</v>
      </c>
      <c r="CO47">
        <v>289.9999999999999</v>
      </c>
      <c r="CP47">
        <v>1590.91</v>
      </c>
      <c r="CQ47">
        <v>765</v>
      </c>
      <c r="CR47">
        <v>5219.32</v>
      </c>
      <c r="CS47">
        <v>1591.27</v>
      </c>
      <c r="CT47">
        <v>-0.36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438</v>
      </c>
      <c r="DO47">
        <v>2</v>
      </c>
      <c r="DP47" t="b">
        <v>1</v>
      </c>
      <c r="DQ47">
        <v>1761507449.7</v>
      </c>
      <c r="DR47">
        <v>454.6625</v>
      </c>
      <c r="DS47">
        <v>492.6409</v>
      </c>
      <c r="DT47">
        <v>11.69966</v>
      </c>
      <c r="DU47">
        <v>9.652153000000002</v>
      </c>
      <c r="DV47">
        <v>457.0399</v>
      </c>
      <c r="DW47">
        <v>11.68968</v>
      </c>
      <c r="DX47">
        <v>500.0251</v>
      </c>
      <c r="DY47">
        <v>90.32419999999999</v>
      </c>
      <c r="DZ47">
        <v>0.10005115</v>
      </c>
      <c r="EA47">
        <v>18.40545</v>
      </c>
      <c r="EB47">
        <v>18.01263</v>
      </c>
      <c r="EC47">
        <v>999.9</v>
      </c>
      <c r="ED47">
        <v>0</v>
      </c>
      <c r="EE47">
        <v>0</v>
      </c>
      <c r="EF47">
        <v>10005.75</v>
      </c>
      <c r="EG47">
        <v>0</v>
      </c>
      <c r="EH47">
        <v>1016.438</v>
      </c>
      <c r="EI47">
        <v>-37.97844</v>
      </c>
      <c r="EJ47">
        <v>460.0448</v>
      </c>
      <c r="EK47">
        <v>497.4423</v>
      </c>
      <c r="EL47">
        <v>2.047523</v>
      </c>
      <c r="EM47">
        <v>492.6409</v>
      </c>
      <c r="EN47">
        <v>9.652153000000002</v>
      </c>
      <c r="EO47">
        <v>1.056764</v>
      </c>
      <c r="EP47">
        <v>0.8718232</v>
      </c>
      <c r="EQ47">
        <v>7.723419</v>
      </c>
      <c r="ER47">
        <v>4.93384</v>
      </c>
      <c r="ES47">
        <v>2000</v>
      </c>
      <c r="ET47">
        <v>0.9799987</v>
      </c>
      <c r="EU47">
        <v>0.02000171</v>
      </c>
      <c r="EV47">
        <v>0</v>
      </c>
      <c r="EW47">
        <v>1141.891</v>
      </c>
      <c r="EX47">
        <v>5.000970000000001</v>
      </c>
      <c r="EY47">
        <v>22979.19</v>
      </c>
      <c r="EZ47">
        <v>16707.56</v>
      </c>
      <c r="FA47">
        <v>40.0998</v>
      </c>
      <c r="FB47">
        <v>41.7561</v>
      </c>
      <c r="FC47">
        <v>40.02480000000001</v>
      </c>
      <c r="FD47">
        <v>41.5748</v>
      </c>
      <c r="FE47">
        <v>40.2248</v>
      </c>
      <c r="FF47">
        <v>1955.099</v>
      </c>
      <c r="FG47">
        <v>39.89999999999999</v>
      </c>
      <c r="FH47">
        <v>0</v>
      </c>
      <c r="FI47">
        <v>2323.400000095367</v>
      </c>
      <c r="FJ47">
        <v>0</v>
      </c>
      <c r="FK47">
        <v>1141.058461538461</v>
      </c>
      <c r="FL47">
        <v>10.62905980860421</v>
      </c>
      <c r="FM47">
        <v>267.0153843725087</v>
      </c>
      <c r="FN47">
        <v>22959.64615384616</v>
      </c>
      <c r="FO47">
        <v>15</v>
      </c>
      <c r="FP47">
        <v>0</v>
      </c>
      <c r="FQ47" t="s">
        <v>439</v>
      </c>
      <c r="FR47">
        <v>1760210915.6</v>
      </c>
      <c r="FS47">
        <v>0</v>
      </c>
      <c r="FT47">
        <v>0</v>
      </c>
      <c r="FU47">
        <v>-0.215</v>
      </c>
      <c r="FV47">
        <v>0</v>
      </c>
      <c r="FW47">
        <v>-0.6919999999999999</v>
      </c>
      <c r="FX47">
        <v>0</v>
      </c>
      <c r="FY47">
        <v>400</v>
      </c>
      <c r="FZ47">
        <v>0</v>
      </c>
      <c r="GA47">
        <v>0.15</v>
      </c>
      <c r="GB47">
        <v>0</v>
      </c>
      <c r="GC47">
        <v>-34.06158000000001</v>
      </c>
      <c r="GD47">
        <v>-38.16812983114441</v>
      </c>
      <c r="GE47">
        <v>3.824883986489002</v>
      </c>
      <c r="GF47">
        <v>0</v>
      </c>
      <c r="GG47">
        <v>1140.367058823529</v>
      </c>
      <c r="GH47">
        <v>12.89503436996435</v>
      </c>
      <c r="GI47">
        <v>1.323101368691713</v>
      </c>
      <c r="GJ47">
        <v>0</v>
      </c>
      <c r="GK47">
        <v>2.04350175</v>
      </c>
      <c r="GL47">
        <v>0.03217181988742974</v>
      </c>
      <c r="GM47">
        <v>0.003140475989002294</v>
      </c>
      <c r="GN47">
        <v>1</v>
      </c>
      <c r="GO47">
        <v>1</v>
      </c>
      <c r="GP47">
        <v>3</v>
      </c>
      <c r="GQ47" t="s">
        <v>446</v>
      </c>
      <c r="GR47">
        <v>3.13359</v>
      </c>
      <c r="GS47">
        <v>2.76022</v>
      </c>
      <c r="GT47">
        <v>0.102092</v>
      </c>
      <c r="GU47">
        <v>0.106807</v>
      </c>
      <c r="GV47">
        <v>0.0636645</v>
      </c>
      <c r="GW47">
        <v>0.0545136</v>
      </c>
      <c r="GX47">
        <v>28764.3</v>
      </c>
      <c r="GY47">
        <v>28586.9</v>
      </c>
      <c r="GZ47">
        <v>29760.3</v>
      </c>
      <c r="HA47">
        <v>29563.7</v>
      </c>
      <c r="HB47">
        <v>36832.3</v>
      </c>
      <c r="HC47">
        <v>37043.5</v>
      </c>
      <c r="HD47">
        <v>41880.1</v>
      </c>
      <c r="HE47">
        <v>42000.9</v>
      </c>
      <c r="HF47">
        <v>1.95863</v>
      </c>
      <c r="HG47">
        <v>1.8917</v>
      </c>
      <c r="HH47">
        <v>0.00533834</v>
      </c>
      <c r="HI47">
        <v>0</v>
      </c>
      <c r="HJ47">
        <v>17.901</v>
      </c>
      <c r="HK47">
        <v>999.9</v>
      </c>
      <c r="HL47">
        <v>26</v>
      </c>
      <c r="HM47">
        <v>31.3</v>
      </c>
      <c r="HN47">
        <v>13.2097</v>
      </c>
      <c r="HO47">
        <v>62.7793</v>
      </c>
      <c r="HP47">
        <v>32.504</v>
      </c>
      <c r="HQ47">
        <v>1</v>
      </c>
      <c r="HR47">
        <v>-0.14421</v>
      </c>
      <c r="HS47">
        <v>5.08895</v>
      </c>
      <c r="HT47">
        <v>20.2703</v>
      </c>
      <c r="HU47">
        <v>5.21684</v>
      </c>
      <c r="HV47">
        <v>12.0159</v>
      </c>
      <c r="HW47">
        <v>4.98945</v>
      </c>
      <c r="HX47">
        <v>3.28788</v>
      </c>
      <c r="HY47">
        <v>9999</v>
      </c>
      <c r="HZ47">
        <v>9999</v>
      </c>
      <c r="IA47">
        <v>9999</v>
      </c>
      <c r="IB47">
        <v>999.9</v>
      </c>
      <c r="IC47">
        <v>4.97282</v>
      </c>
      <c r="ID47">
        <v>1.86661</v>
      </c>
      <c r="IE47">
        <v>1.86588</v>
      </c>
      <c r="IF47">
        <v>1.86584</v>
      </c>
      <c r="IG47">
        <v>1.86768</v>
      </c>
      <c r="IH47">
        <v>1.87014</v>
      </c>
      <c r="II47">
        <v>1.86879</v>
      </c>
      <c r="IJ47">
        <v>1.87027</v>
      </c>
      <c r="IK47">
        <v>0</v>
      </c>
      <c r="IL47">
        <v>0</v>
      </c>
      <c r="IM47">
        <v>0</v>
      </c>
      <c r="IN47">
        <v>0</v>
      </c>
      <c r="IO47" t="s">
        <v>441</v>
      </c>
      <c r="IP47" t="s">
        <v>442</v>
      </c>
      <c r="IQ47" t="s">
        <v>443</v>
      </c>
      <c r="IR47" t="s">
        <v>443</v>
      </c>
      <c r="IS47" t="s">
        <v>443</v>
      </c>
      <c r="IT47" t="s">
        <v>443</v>
      </c>
      <c r="IU47">
        <v>0</v>
      </c>
      <c r="IV47">
        <v>100</v>
      </c>
      <c r="IW47">
        <v>100</v>
      </c>
      <c r="IX47">
        <v>-2.395</v>
      </c>
      <c r="IY47">
        <v>0.01</v>
      </c>
      <c r="IZ47">
        <v>-1.414774939843471</v>
      </c>
      <c r="JA47">
        <v>-0.002262605230658699</v>
      </c>
      <c r="JB47">
        <v>4.117972070868355E-07</v>
      </c>
      <c r="JC47">
        <v>-1.535053720392113E-10</v>
      </c>
      <c r="JD47">
        <v>-0.05773197212917025</v>
      </c>
      <c r="JE47">
        <v>-0.004387372397949352</v>
      </c>
      <c r="JF47">
        <v>0.001148265067849212</v>
      </c>
      <c r="JG47">
        <v>-2.372704636287677E-05</v>
      </c>
      <c r="JH47">
        <v>4</v>
      </c>
      <c r="JI47">
        <v>2346</v>
      </c>
      <c r="JJ47">
        <v>1</v>
      </c>
      <c r="JK47">
        <v>24</v>
      </c>
      <c r="JL47">
        <v>21608.9</v>
      </c>
      <c r="JM47">
        <v>29358457.5</v>
      </c>
      <c r="JN47">
        <v>1.22314</v>
      </c>
      <c r="JO47">
        <v>2.28271</v>
      </c>
      <c r="JP47">
        <v>1.39771</v>
      </c>
      <c r="JQ47">
        <v>2.35718</v>
      </c>
      <c r="JR47">
        <v>1.49536</v>
      </c>
      <c r="JS47">
        <v>2.52197</v>
      </c>
      <c r="JT47">
        <v>35.9645</v>
      </c>
      <c r="JU47">
        <v>24.0262</v>
      </c>
      <c r="JV47">
        <v>18</v>
      </c>
      <c r="JW47">
        <v>486.382</v>
      </c>
      <c r="JX47">
        <v>435.699</v>
      </c>
      <c r="JY47">
        <v>12.5147</v>
      </c>
      <c r="JZ47">
        <v>25.6431</v>
      </c>
      <c r="KA47">
        <v>30.0004</v>
      </c>
      <c r="KB47">
        <v>25.5109</v>
      </c>
      <c r="KC47">
        <v>25.4472</v>
      </c>
      <c r="KD47">
        <v>24.4889</v>
      </c>
      <c r="KE47">
        <v>24.798</v>
      </c>
      <c r="KF47">
        <v>0</v>
      </c>
      <c r="KG47">
        <v>12.4885</v>
      </c>
      <c r="KH47">
        <v>526.9299999999999</v>
      </c>
      <c r="KI47">
        <v>9.7041</v>
      </c>
      <c r="KJ47">
        <v>101.714</v>
      </c>
      <c r="KK47">
        <v>100.999</v>
      </c>
    </row>
    <row r="48" spans="1:297">
      <c r="A48">
        <v>32</v>
      </c>
      <c r="B48">
        <v>1761507457.5</v>
      </c>
      <c r="C48">
        <v>247</v>
      </c>
      <c r="D48" t="s">
        <v>506</v>
      </c>
      <c r="E48" t="s">
        <v>507</v>
      </c>
      <c r="F48">
        <v>5</v>
      </c>
      <c r="G48" t="s">
        <v>435</v>
      </c>
      <c r="H48" t="s">
        <v>436</v>
      </c>
      <c r="I48">
        <v>1761507455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513.6441207088449</v>
      </c>
      <c r="AK48">
        <v>483.6371090909092</v>
      </c>
      <c r="AL48">
        <v>3.249830656141147</v>
      </c>
      <c r="AM48">
        <v>65.78380320939183</v>
      </c>
      <c r="AN48">
        <f>(AP48 - AO48 + DY48*1E3/(8.314*(EA48+273.15)) * AR48/DX48 * AQ48) * DX48/(100*DL48) * 1000/(1000 - AP48)</f>
        <v>0</v>
      </c>
      <c r="AO48">
        <v>9.651994790140478</v>
      </c>
      <c r="AP48">
        <v>11.70558606060606</v>
      </c>
      <c r="AQ48">
        <v>4.895225488913611E-06</v>
      </c>
      <c r="AR48">
        <v>108.0880716642206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 t="s">
        <v>437</v>
      </c>
      <c r="AZ48">
        <v>0</v>
      </c>
      <c r="BA48">
        <v>0</v>
      </c>
      <c r="BB48">
        <f>1-AZ48/BA48</f>
        <v>0</v>
      </c>
      <c r="BC48">
        <v>0</v>
      </c>
      <c r="BD48" t="s">
        <v>437</v>
      </c>
      <c r="BE48" t="s">
        <v>437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2020</v>
      </c>
      <c r="CA48">
        <v>290.0000000000001</v>
      </c>
      <c r="CB48">
        <v>1590.42</v>
      </c>
      <c r="CC48">
        <v>295</v>
      </c>
      <c r="CD48">
        <v>5220.67</v>
      </c>
      <c r="CE48">
        <v>1591.29</v>
      </c>
      <c r="CF48">
        <v>-0.87</v>
      </c>
      <c r="CG48">
        <v>300.0000000000001</v>
      </c>
      <c r="CH48">
        <v>23.8</v>
      </c>
      <c r="CI48">
        <v>1650.734719841875</v>
      </c>
      <c r="CJ48">
        <v>2.032994541366527</v>
      </c>
      <c r="CK48">
        <v>-31.03478562282126</v>
      </c>
      <c r="CL48">
        <v>0.9198548094063967</v>
      </c>
      <c r="CM48">
        <v>0.9759925733019913</v>
      </c>
      <c r="CN48">
        <v>-0.00431141668520578</v>
      </c>
      <c r="CO48">
        <v>289.9999999999999</v>
      </c>
      <c r="CP48">
        <v>1590.91</v>
      </c>
      <c r="CQ48">
        <v>765</v>
      </c>
      <c r="CR48">
        <v>5219.32</v>
      </c>
      <c r="CS48">
        <v>1591.27</v>
      </c>
      <c r="CT48">
        <v>-0.36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438</v>
      </c>
      <c r="DO48">
        <v>2</v>
      </c>
      <c r="DP48" t="b">
        <v>1</v>
      </c>
      <c r="DQ48">
        <v>1761507455</v>
      </c>
      <c r="DR48">
        <v>471.5516666666667</v>
      </c>
      <c r="DS48">
        <v>510.4424444444444</v>
      </c>
      <c r="DT48">
        <v>11.70334444444445</v>
      </c>
      <c r="DU48">
        <v>9.651998888888889</v>
      </c>
      <c r="DV48">
        <v>473.9626666666666</v>
      </c>
      <c r="DW48">
        <v>11.69331111111111</v>
      </c>
      <c r="DX48">
        <v>499.9807777777777</v>
      </c>
      <c r="DY48">
        <v>90.32567777777778</v>
      </c>
      <c r="DZ48">
        <v>0.1000145888888889</v>
      </c>
      <c r="EA48">
        <v>18.40804444444445</v>
      </c>
      <c r="EB48">
        <v>17.98034444444444</v>
      </c>
      <c r="EC48">
        <v>999.9000000000001</v>
      </c>
      <c r="ED48">
        <v>0</v>
      </c>
      <c r="EE48">
        <v>0</v>
      </c>
      <c r="EF48">
        <v>10014.57777777778</v>
      </c>
      <c r="EG48">
        <v>0</v>
      </c>
      <c r="EH48">
        <v>1016.402222222222</v>
      </c>
      <c r="EI48">
        <v>-38.89071111111111</v>
      </c>
      <c r="EJ48">
        <v>477.1356666666667</v>
      </c>
      <c r="EK48">
        <v>515.4172222222222</v>
      </c>
      <c r="EL48">
        <v>2.051337777777777</v>
      </c>
      <c r="EM48">
        <v>510.4424444444444</v>
      </c>
      <c r="EN48">
        <v>9.651998888888889</v>
      </c>
      <c r="EO48">
        <v>1.057111111111111</v>
      </c>
      <c r="EP48">
        <v>0.8718231111111111</v>
      </c>
      <c r="EQ48">
        <v>7.728243333333334</v>
      </c>
      <c r="ER48">
        <v>4.933836666666667</v>
      </c>
      <c r="ES48">
        <v>2000.001111111111</v>
      </c>
      <c r="ET48">
        <v>0.98</v>
      </c>
      <c r="EU48">
        <v>0.0200005</v>
      </c>
      <c r="EV48">
        <v>0</v>
      </c>
      <c r="EW48">
        <v>1143.22</v>
      </c>
      <c r="EX48">
        <v>5.00097</v>
      </c>
      <c r="EY48">
        <v>23011.68888888889</v>
      </c>
      <c r="EZ48">
        <v>16707.57777777778</v>
      </c>
      <c r="FA48">
        <v>40.16633333333333</v>
      </c>
      <c r="FB48">
        <v>41.84</v>
      </c>
      <c r="FC48">
        <v>40.104</v>
      </c>
      <c r="FD48">
        <v>41.66633333333333</v>
      </c>
      <c r="FE48">
        <v>40.30511111111111</v>
      </c>
      <c r="FF48">
        <v>1955.101111111111</v>
      </c>
      <c r="FG48">
        <v>39.9</v>
      </c>
      <c r="FH48">
        <v>0</v>
      </c>
      <c r="FI48">
        <v>2328.200000047684</v>
      </c>
      <c r="FJ48">
        <v>0</v>
      </c>
      <c r="FK48">
        <v>1142.052307692308</v>
      </c>
      <c r="FL48">
        <v>12.19008547893999</v>
      </c>
      <c r="FM48">
        <v>296.4170942348918</v>
      </c>
      <c r="FN48">
        <v>22984.19230769231</v>
      </c>
      <c r="FO48">
        <v>15</v>
      </c>
      <c r="FP48">
        <v>0</v>
      </c>
      <c r="FQ48" t="s">
        <v>439</v>
      </c>
      <c r="FR48">
        <v>1760210915.6</v>
      </c>
      <c r="FS48">
        <v>0</v>
      </c>
      <c r="FT48">
        <v>0</v>
      </c>
      <c r="FU48">
        <v>-0.215</v>
      </c>
      <c r="FV48">
        <v>0</v>
      </c>
      <c r="FW48">
        <v>-0.6919999999999999</v>
      </c>
      <c r="FX48">
        <v>0</v>
      </c>
      <c r="FY48">
        <v>400</v>
      </c>
      <c r="FZ48">
        <v>0</v>
      </c>
      <c r="GA48">
        <v>0.15</v>
      </c>
      <c r="GB48">
        <v>0</v>
      </c>
      <c r="GC48">
        <v>-36.26598249999999</v>
      </c>
      <c r="GD48">
        <v>-23.92522063789864</v>
      </c>
      <c r="GE48">
        <v>2.398749693787109</v>
      </c>
      <c r="GF48">
        <v>0</v>
      </c>
      <c r="GG48">
        <v>1141.297647058824</v>
      </c>
      <c r="GH48">
        <v>11.74851031865416</v>
      </c>
      <c r="GI48">
        <v>1.206046186861987</v>
      </c>
      <c r="GJ48">
        <v>0</v>
      </c>
      <c r="GK48">
        <v>2.045799</v>
      </c>
      <c r="GL48">
        <v>0.03441883677298267</v>
      </c>
      <c r="GM48">
        <v>0.003364669225941835</v>
      </c>
      <c r="GN48">
        <v>1</v>
      </c>
      <c r="GO48">
        <v>1</v>
      </c>
      <c r="GP48">
        <v>3</v>
      </c>
      <c r="GQ48" t="s">
        <v>446</v>
      </c>
      <c r="GR48">
        <v>3.13384</v>
      </c>
      <c r="GS48">
        <v>2.76042</v>
      </c>
      <c r="GT48">
        <v>0.104683</v>
      </c>
      <c r="GU48">
        <v>0.109387</v>
      </c>
      <c r="GV48">
        <v>0.063683</v>
      </c>
      <c r="GW48">
        <v>0.0545154</v>
      </c>
      <c r="GX48">
        <v>28680.3</v>
      </c>
      <c r="GY48">
        <v>28504.5</v>
      </c>
      <c r="GZ48">
        <v>29759.2</v>
      </c>
      <c r="HA48">
        <v>29563.8</v>
      </c>
      <c r="HB48">
        <v>36829.7</v>
      </c>
      <c r="HC48">
        <v>37043.7</v>
      </c>
      <c r="HD48">
        <v>41878</v>
      </c>
      <c r="HE48">
        <v>42001.2</v>
      </c>
      <c r="HF48">
        <v>1.95893</v>
      </c>
      <c r="HG48">
        <v>1.89183</v>
      </c>
      <c r="HH48">
        <v>0.0044629</v>
      </c>
      <c r="HI48">
        <v>0</v>
      </c>
      <c r="HJ48">
        <v>17.9021</v>
      </c>
      <c r="HK48">
        <v>999.9</v>
      </c>
      <c r="HL48">
        <v>26</v>
      </c>
      <c r="HM48">
        <v>31.3</v>
      </c>
      <c r="HN48">
        <v>13.2103</v>
      </c>
      <c r="HO48">
        <v>62.9693</v>
      </c>
      <c r="HP48">
        <v>32.6362</v>
      </c>
      <c r="HQ48">
        <v>1</v>
      </c>
      <c r="HR48">
        <v>-0.144327</v>
      </c>
      <c r="HS48">
        <v>5.00034</v>
      </c>
      <c r="HT48">
        <v>20.2737</v>
      </c>
      <c r="HU48">
        <v>5.22103</v>
      </c>
      <c r="HV48">
        <v>12.0159</v>
      </c>
      <c r="HW48">
        <v>4.9902</v>
      </c>
      <c r="HX48">
        <v>3.2885</v>
      </c>
      <c r="HY48">
        <v>9999</v>
      </c>
      <c r="HZ48">
        <v>9999</v>
      </c>
      <c r="IA48">
        <v>9999</v>
      </c>
      <c r="IB48">
        <v>999.9</v>
      </c>
      <c r="IC48">
        <v>4.97283</v>
      </c>
      <c r="ID48">
        <v>1.86661</v>
      </c>
      <c r="IE48">
        <v>1.86586</v>
      </c>
      <c r="IF48">
        <v>1.86584</v>
      </c>
      <c r="IG48">
        <v>1.86768</v>
      </c>
      <c r="IH48">
        <v>1.87014</v>
      </c>
      <c r="II48">
        <v>1.86879</v>
      </c>
      <c r="IJ48">
        <v>1.87028</v>
      </c>
      <c r="IK48">
        <v>0</v>
      </c>
      <c r="IL48">
        <v>0</v>
      </c>
      <c r="IM48">
        <v>0</v>
      </c>
      <c r="IN48">
        <v>0</v>
      </c>
      <c r="IO48" t="s">
        <v>441</v>
      </c>
      <c r="IP48" t="s">
        <v>442</v>
      </c>
      <c r="IQ48" t="s">
        <v>443</v>
      </c>
      <c r="IR48" t="s">
        <v>443</v>
      </c>
      <c r="IS48" t="s">
        <v>443</v>
      </c>
      <c r="IT48" t="s">
        <v>443</v>
      </c>
      <c r="IU48">
        <v>0</v>
      </c>
      <c r="IV48">
        <v>100</v>
      </c>
      <c r="IW48">
        <v>100</v>
      </c>
      <c r="IX48">
        <v>-2.427</v>
      </c>
      <c r="IY48">
        <v>0.01</v>
      </c>
      <c r="IZ48">
        <v>-1.414774939843471</v>
      </c>
      <c r="JA48">
        <v>-0.002262605230658699</v>
      </c>
      <c r="JB48">
        <v>4.117972070868355E-07</v>
      </c>
      <c r="JC48">
        <v>-1.535053720392113E-10</v>
      </c>
      <c r="JD48">
        <v>-0.05773197212917025</v>
      </c>
      <c r="JE48">
        <v>-0.004387372397949352</v>
      </c>
      <c r="JF48">
        <v>0.001148265067849212</v>
      </c>
      <c r="JG48">
        <v>-2.372704636287677E-05</v>
      </c>
      <c r="JH48">
        <v>4</v>
      </c>
      <c r="JI48">
        <v>2346</v>
      </c>
      <c r="JJ48">
        <v>1</v>
      </c>
      <c r="JK48">
        <v>24</v>
      </c>
      <c r="JL48">
        <v>21609</v>
      </c>
      <c r="JM48">
        <v>29358457.6</v>
      </c>
      <c r="JN48">
        <v>1.2561</v>
      </c>
      <c r="JO48">
        <v>2.27539</v>
      </c>
      <c r="JP48">
        <v>1.39771</v>
      </c>
      <c r="JQ48">
        <v>2.35229</v>
      </c>
      <c r="JR48">
        <v>1.49536</v>
      </c>
      <c r="JS48">
        <v>2.55615</v>
      </c>
      <c r="JT48">
        <v>35.9412</v>
      </c>
      <c r="JU48">
        <v>24.035</v>
      </c>
      <c r="JV48">
        <v>18</v>
      </c>
      <c r="JW48">
        <v>486.567</v>
      </c>
      <c r="JX48">
        <v>435.773</v>
      </c>
      <c r="JY48">
        <v>12.4885</v>
      </c>
      <c r="JZ48">
        <v>25.6409</v>
      </c>
      <c r="KA48">
        <v>30.0001</v>
      </c>
      <c r="KB48">
        <v>25.5109</v>
      </c>
      <c r="KC48">
        <v>25.4472</v>
      </c>
      <c r="KD48">
        <v>25.1582</v>
      </c>
      <c r="KE48">
        <v>24.798</v>
      </c>
      <c r="KF48">
        <v>0</v>
      </c>
      <c r="KG48">
        <v>12.5239</v>
      </c>
      <c r="KH48">
        <v>540.288</v>
      </c>
      <c r="KI48">
        <v>9.704969999999999</v>
      </c>
      <c r="KJ48">
        <v>101.71</v>
      </c>
      <c r="KK48">
        <v>100.999</v>
      </c>
    </row>
    <row r="49" spans="1:297">
      <c r="A49">
        <v>33</v>
      </c>
      <c r="B49">
        <v>1761507462.6</v>
      </c>
      <c r="C49">
        <v>252.0999999046326</v>
      </c>
      <c r="D49" t="s">
        <v>508</v>
      </c>
      <c r="E49" t="s">
        <v>509</v>
      </c>
      <c r="F49">
        <v>5</v>
      </c>
      <c r="G49" t="s">
        <v>435</v>
      </c>
      <c r="H49" t="s">
        <v>436</v>
      </c>
      <c r="I49">
        <v>1761507460.13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530.93394198383</v>
      </c>
      <c r="AK49">
        <v>500.4818103347069</v>
      </c>
      <c r="AL49">
        <v>3.316056126924269</v>
      </c>
      <c r="AM49">
        <v>65.78380320939183</v>
      </c>
      <c r="AN49">
        <f>(AP49 - AO49 + DY49*1E3/(8.314*(EA49+273.15)) * AR49/DX49 * AQ49) * DX49/(100*DL49) * 1000/(1000 - AP49)</f>
        <v>0</v>
      </c>
      <c r="AO49">
        <v>9.651621546604126</v>
      </c>
      <c r="AP49">
        <v>11.71303536265581</v>
      </c>
      <c r="AQ49">
        <v>5.847527746717906E-06</v>
      </c>
      <c r="AR49">
        <v>108.0880716642206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 t="s">
        <v>437</v>
      </c>
      <c r="AZ49">
        <v>0</v>
      </c>
      <c r="BA49">
        <v>0</v>
      </c>
      <c r="BB49">
        <f>1-AZ49/BA49</f>
        <v>0</v>
      </c>
      <c r="BC49">
        <v>0</v>
      </c>
      <c r="BD49" t="s">
        <v>437</v>
      </c>
      <c r="BE49" t="s">
        <v>437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2020</v>
      </c>
      <c r="CA49">
        <v>290.0000000000001</v>
      </c>
      <c r="CB49">
        <v>1590.42</v>
      </c>
      <c r="CC49">
        <v>295</v>
      </c>
      <c r="CD49">
        <v>5220.67</v>
      </c>
      <c r="CE49">
        <v>1591.29</v>
      </c>
      <c r="CF49">
        <v>-0.87</v>
      </c>
      <c r="CG49">
        <v>300.0000000000001</v>
      </c>
      <c r="CH49">
        <v>23.8</v>
      </c>
      <c r="CI49">
        <v>1650.734719841875</v>
      </c>
      <c r="CJ49">
        <v>2.032994541366527</v>
      </c>
      <c r="CK49">
        <v>-31.03478562282126</v>
      </c>
      <c r="CL49">
        <v>0.9198548094063967</v>
      </c>
      <c r="CM49">
        <v>0.9759925733019913</v>
      </c>
      <c r="CN49">
        <v>-0.00431141668520578</v>
      </c>
      <c r="CO49">
        <v>289.9999999999999</v>
      </c>
      <c r="CP49">
        <v>1590.91</v>
      </c>
      <c r="CQ49">
        <v>765</v>
      </c>
      <c r="CR49">
        <v>5219.32</v>
      </c>
      <c r="CS49">
        <v>1591.27</v>
      </c>
      <c r="CT49">
        <v>-0.36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438</v>
      </c>
      <c r="DO49">
        <v>2</v>
      </c>
      <c r="DP49" t="b">
        <v>1</v>
      </c>
      <c r="DQ49">
        <v>1761507460.13</v>
      </c>
      <c r="DR49">
        <v>488.1792</v>
      </c>
      <c r="DS49">
        <v>527.6591</v>
      </c>
      <c r="DT49">
        <v>11.7092</v>
      </c>
      <c r="DU49">
        <v>9.65156</v>
      </c>
      <c r="DV49">
        <v>490.6227</v>
      </c>
      <c r="DW49">
        <v>11.69907</v>
      </c>
      <c r="DX49">
        <v>500.0328000000001</v>
      </c>
      <c r="DY49">
        <v>90.3249</v>
      </c>
      <c r="DZ49">
        <v>0.09999180999999999</v>
      </c>
      <c r="EA49">
        <v>18.37924</v>
      </c>
      <c r="EB49">
        <v>17.97649</v>
      </c>
      <c r="EC49">
        <v>999.9</v>
      </c>
      <c r="ED49">
        <v>0</v>
      </c>
      <c r="EE49">
        <v>0</v>
      </c>
      <c r="EF49">
        <v>10000.628</v>
      </c>
      <c r="EG49">
        <v>0</v>
      </c>
      <c r="EH49">
        <v>1016.424</v>
      </c>
      <c r="EI49">
        <v>-39.47994</v>
      </c>
      <c r="EJ49">
        <v>493.9629999999999</v>
      </c>
      <c r="EK49">
        <v>532.8014999999999</v>
      </c>
      <c r="EL49">
        <v>2.057637</v>
      </c>
      <c r="EM49">
        <v>527.6591</v>
      </c>
      <c r="EN49">
        <v>9.65156</v>
      </c>
      <c r="EO49">
        <v>1.057632</v>
      </c>
      <c r="EP49">
        <v>0.8717760999999999</v>
      </c>
      <c r="EQ49">
        <v>7.735456999999999</v>
      </c>
      <c r="ER49">
        <v>4.933063</v>
      </c>
      <c r="ES49">
        <v>1999.976</v>
      </c>
      <c r="ET49">
        <v>0.9800006000000001</v>
      </c>
      <c r="EU49">
        <v>0.01999962</v>
      </c>
      <c r="EV49">
        <v>0</v>
      </c>
      <c r="EW49">
        <v>1144.783</v>
      </c>
      <c r="EX49">
        <v>5.000970000000001</v>
      </c>
      <c r="EY49">
        <v>23051.43</v>
      </c>
      <c r="EZ49">
        <v>16707.38</v>
      </c>
      <c r="FA49">
        <v>40.2624</v>
      </c>
      <c r="FB49">
        <v>41.91840000000001</v>
      </c>
      <c r="FC49">
        <v>40.1808</v>
      </c>
      <c r="FD49">
        <v>41.781</v>
      </c>
      <c r="FE49">
        <v>40.3874</v>
      </c>
      <c r="FF49">
        <v>1955.076</v>
      </c>
      <c r="FG49">
        <v>39.89999999999999</v>
      </c>
      <c r="FH49">
        <v>0</v>
      </c>
      <c r="FI49">
        <v>2333.600000143051</v>
      </c>
      <c r="FJ49">
        <v>0</v>
      </c>
      <c r="FK49">
        <v>1143.432</v>
      </c>
      <c r="FL49">
        <v>17.59769232089593</v>
      </c>
      <c r="FM49">
        <v>427.046153982515</v>
      </c>
      <c r="FN49">
        <v>23017.772</v>
      </c>
      <c r="FO49">
        <v>15</v>
      </c>
      <c r="FP49">
        <v>0</v>
      </c>
      <c r="FQ49" t="s">
        <v>439</v>
      </c>
      <c r="FR49">
        <v>1760210915.6</v>
      </c>
      <c r="FS49">
        <v>0</v>
      </c>
      <c r="FT49">
        <v>0</v>
      </c>
      <c r="FU49">
        <v>-0.215</v>
      </c>
      <c r="FV49">
        <v>0</v>
      </c>
      <c r="FW49">
        <v>-0.6919999999999999</v>
      </c>
      <c r="FX49">
        <v>0</v>
      </c>
      <c r="FY49">
        <v>400</v>
      </c>
      <c r="FZ49">
        <v>0</v>
      </c>
      <c r="GA49">
        <v>0.15</v>
      </c>
      <c r="GB49">
        <v>0</v>
      </c>
      <c r="GC49">
        <v>-38.19693658536585</v>
      </c>
      <c r="GD49">
        <v>-12.07389156214547</v>
      </c>
      <c r="GE49">
        <v>1.229069988432875</v>
      </c>
      <c r="GF49">
        <v>0</v>
      </c>
      <c r="GG49">
        <v>1142.697058823529</v>
      </c>
      <c r="GH49">
        <v>14.41100077241731</v>
      </c>
      <c r="GI49">
        <v>1.475873678262091</v>
      </c>
      <c r="GJ49">
        <v>0</v>
      </c>
      <c r="GK49">
        <v>2.050352926829268</v>
      </c>
      <c r="GL49">
        <v>0.05047844078103339</v>
      </c>
      <c r="GM49">
        <v>0.005067516948075867</v>
      </c>
      <c r="GN49">
        <v>1</v>
      </c>
      <c r="GO49">
        <v>1</v>
      </c>
      <c r="GP49">
        <v>3</v>
      </c>
      <c r="GQ49" t="s">
        <v>446</v>
      </c>
      <c r="GR49">
        <v>3.13369</v>
      </c>
      <c r="GS49">
        <v>2.76028</v>
      </c>
      <c r="GT49">
        <v>0.107322</v>
      </c>
      <c r="GU49">
        <v>0.111975</v>
      </c>
      <c r="GV49">
        <v>0.0637107</v>
      </c>
      <c r="GW49">
        <v>0.0545091</v>
      </c>
      <c r="GX49">
        <v>28596.3</v>
      </c>
      <c r="GY49">
        <v>28421.9</v>
      </c>
      <c r="GZ49">
        <v>29759.8</v>
      </c>
      <c r="HA49">
        <v>29564</v>
      </c>
      <c r="HB49">
        <v>36829.5</v>
      </c>
      <c r="HC49">
        <v>37044.3</v>
      </c>
      <c r="HD49">
        <v>41878.9</v>
      </c>
      <c r="HE49">
        <v>42001.5</v>
      </c>
      <c r="HF49">
        <v>1.95855</v>
      </c>
      <c r="HG49">
        <v>1.89207</v>
      </c>
      <c r="HH49">
        <v>0.00484288</v>
      </c>
      <c r="HI49">
        <v>0</v>
      </c>
      <c r="HJ49">
        <v>17.9033</v>
      </c>
      <c r="HK49">
        <v>999.9</v>
      </c>
      <c r="HL49">
        <v>26</v>
      </c>
      <c r="HM49">
        <v>31.4</v>
      </c>
      <c r="HN49">
        <v>13.2854</v>
      </c>
      <c r="HO49">
        <v>62.562</v>
      </c>
      <c r="HP49">
        <v>32.5962</v>
      </c>
      <c r="HQ49">
        <v>1</v>
      </c>
      <c r="HR49">
        <v>-0.144967</v>
      </c>
      <c r="HS49">
        <v>4.86292</v>
      </c>
      <c r="HT49">
        <v>20.2776</v>
      </c>
      <c r="HU49">
        <v>5.21984</v>
      </c>
      <c r="HV49">
        <v>12.0159</v>
      </c>
      <c r="HW49">
        <v>4.9898</v>
      </c>
      <c r="HX49">
        <v>3.28842</v>
      </c>
      <c r="HY49">
        <v>9999</v>
      </c>
      <c r="HZ49">
        <v>9999</v>
      </c>
      <c r="IA49">
        <v>9999</v>
      </c>
      <c r="IB49">
        <v>999.9</v>
      </c>
      <c r="IC49">
        <v>4.97286</v>
      </c>
      <c r="ID49">
        <v>1.86661</v>
      </c>
      <c r="IE49">
        <v>1.86585</v>
      </c>
      <c r="IF49">
        <v>1.86584</v>
      </c>
      <c r="IG49">
        <v>1.8677</v>
      </c>
      <c r="IH49">
        <v>1.87014</v>
      </c>
      <c r="II49">
        <v>1.8688</v>
      </c>
      <c r="IJ49">
        <v>1.87027</v>
      </c>
      <c r="IK49">
        <v>0</v>
      </c>
      <c r="IL49">
        <v>0</v>
      </c>
      <c r="IM49">
        <v>0</v>
      </c>
      <c r="IN49">
        <v>0</v>
      </c>
      <c r="IO49" t="s">
        <v>441</v>
      </c>
      <c r="IP49" t="s">
        <v>442</v>
      </c>
      <c r="IQ49" t="s">
        <v>443</v>
      </c>
      <c r="IR49" t="s">
        <v>443</v>
      </c>
      <c r="IS49" t="s">
        <v>443</v>
      </c>
      <c r="IT49" t="s">
        <v>443</v>
      </c>
      <c r="IU49">
        <v>0</v>
      </c>
      <c r="IV49">
        <v>100</v>
      </c>
      <c r="IW49">
        <v>100</v>
      </c>
      <c r="IX49">
        <v>-2.46</v>
      </c>
      <c r="IY49">
        <v>0.0102</v>
      </c>
      <c r="IZ49">
        <v>-1.414774939843471</v>
      </c>
      <c r="JA49">
        <v>-0.002262605230658699</v>
      </c>
      <c r="JB49">
        <v>4.117972070868355E-07</v>
      </c>
      <c r="JC49">
        <v>-1.535053720392113E-10</v>
      </c>
      <c r="JD49">
        <v>-0.05773197212917025</v>
      </c>
      <c r="JE49">
        <v>-0.004387372397949352</v>
      </c>
      <c r="JF49">
        <v>0.001148265067849212</v>
      </c>
      <c r="JG49">
        <v>-2.372704636287677E-05</v>
      </c>
      <c r="JH49">
        <v>4</v>
      </c>
      <c r="JI49">
        <v>2346</v>
      </c>
      <c r="JJ49">
        <v>1</v>
      </c>
      <c r="JK49">
        <v>24</v>
      </c>
      <c r="JL49">
        <v>21609.1</v>
      </c>
      <c r="JM49">
        <v>29358457.7</v>
      </c>
      <c r="JN49">
        <v>1.2854</v>
      </c>
      <c r="JO49">
        <v>2.26318</v>
      </c>
      <c r="JP49">
        <v>1.39648</v>
      </c>
      <c r="JQ49">
        <v>2.35474</v>
      </c>
      <c r="JR49">
        <v>1.49536</v>
      </c>
      <c r="JS49">
        <v>2.64771</v>
      </c>
      <c r="JT49">
        <v>35.9645</v>
      </c>
      <c r="JU49">
        <v>24.0437</v>
      </c>
      <c r="JV49">
        <v>18</v>
      </c>
      <c r="JW49">
        <v>486.336</v>
      </c>
      <c r="JX49">
        <v>435.923</v>
      </c>
      <c r="JY49">
        <v>12.5102</v>
      </c>
      <c r="JZ49">
        <v>25.6409</v>
      </c>
      <c r="KA49">
        <v>29.9997</v>
      </c>
      <c r="KB49">
        <v>25.5109</v>
      </c>
      <c r="KC49">
        <v>25.4472</v>
      </c>
      <c r="KD49">
        <v>25.7464</v>
      </c>
      <c r="KE49">
        <v>24.798</v>
      </c>
      <c r="KF49">
        <v>0</v>
      </c>
      <c r="KG49">
        <v>12.5405</v>
      </c>
      <c r="KH49">
        <v>560.323</v>
      </c>
      <c r="KI49">
        <v>9.70063</v>
      </c>
      <c r="KJ49">
        <v>101.712</v>
      </c>
      <c r="KK49">
        <v>101</v>
      </c>
    </row>
    <row r="50" spans="1:297">
      <c r="A50">
        <v>34</v>
      </c>
      <c r="B50">
        <v>1761507467.6</v>
      </c>
      <c r="C50">
        <v>257.0999999046326</v>
      </c>
      <c r="D50" t="s">
        <v>510</v>
      </c>
      <c r="E50" t="s">
        <v>511</v>
      </c>
      <c r="F50">
        <v>5</v>
      </c>
      <c r="G50" t="s">
        <v>435</v>
      </c>
      <c r="H50" t="s">
        <v>436</v>
      </c>
      <c r="I50">
        <v>1761507465.1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547.9961379145057</v>
      </c>
      <c r="AK50">
        <v>517.0740969696972</v>
      </c>
      <c r="AL50">
        <v>3.32655362311127</v>
      </c>
      <c r="AM50">
        <v>65.78380320939183</v>
      </c>
      <c r="AN50">
        <f>(AP50 - AO50 + DY50*1E3/(8.314*(EA50+273.15)) * AR50/DX50 * AQ50) * DX50/(100*DL50) * 1000/(1000 - AP50)</f>
        <v>0</v>
      </c>
      <c r="AO50">
        <v>9.650559537523257</v>
      </c>
      <c r="AP50">
        <v>11.71825272727273</v>
      </c>
      <c r="AQ50">
        <v>4.786096258249421E-06</v>
      </c>
      <c r="AR50">
        <v>108.0880716642206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 t="s">
        <v>437</v>
      </c>
      <c r="AZ50">
        <v>0</v>
      </c>
      <c r="BA50">
        <v>0</v>
      </c>
      <c r="BB50">
        <f>1-AZ50/BA50</f>
        <v>0</v>
      </c>
      <c r="BC50">
        <v>0</v>
      </c>
      <c r="BD50" t="s">
        <v>437</v>
      </c>
      <c r="BE50" t="s">
        <v>437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2020</v>
      </c>
      <c r="CA50">
        <v>290.0000000000001</v>
      </c>
      <c r="CB50">
        <v>1590.42</v>
      </c>
      <c r="CC50">
        <v>295</v>
      </c>
      <c r="CD50">
        <v>5220.67</v>
      </c>
      <c r="CE50">
        <v>1591.29</v>
      </c>
      <c r="CF50">
        <v>-0.87</v>
      </c>
      <c r="CG50">
        <v>300.0000000000001</v>
      </c>
      <c r="CH50">
        <v>23.8</v>
      </c>
      <c r="CI50">
        <v>1650.734719841875</v>
      </c>
      <c r="CJ50">
        <v>2.032994541366527</v>
      </c>
      <c r="CK50">
        <v>-31.03478562282126</v>
      </c>
      <c r="CL50">
        <v>0.9198548094063967</v>
      </c>
      <c r="CM50">
        <v>0.9759925733019913</v>
      </c>
      <c r="CN50">
        <v>-0.00431141668520578</v>
      </c>
      <c r="CO50">
        <v>289.9999999999999</v>
      </c>
      <c r="CP50">
        <v>1590.91</v>
      </c>
      <c r="CQ50">
        <v>765</v>
      </c>
      <c r="CR50">
        <v>5219.32</v>
      </c>
      <c r="CS50">
        <v>1591.27</v>
      </c>
      <c r="CT50">
        <v>-0.36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438</v>
      </c>
      <c r="DO50">
        <v>2</v>
      </c>
      <c r="DP50" t="b">
        <v>1</v>
      </c>
      <c r="DQ50">
        <v>1761507465.1</v>
      </c>
      <c r="DR50">
        <v>504.4332222222222</v>
      </c>
      <c r="DS50">
        <v>544.4505555555556</v>
      </c>
      <c r="DT50">
        <v>11.71601111111111</v>
      </c>
      <c r="DU50">
        <v>9.65079888888889</v>
      </c>
      <c r="DV50">
        <v>506.9088888888889</v>
      </c>
      <c r="DW50">
        <v>11.70581111111111</v>
      </c>
      <c r="DX50">
        <v>500.0003333333333</v>
      </c>
      <c r="DY50">
        <v>90.32419999999999</v>
      </c>
      <c r="DZ50">
        <v>0.1000020444444444</v>
      </c>
      <c r="EA50">
        <v>18.37998888888889</v>
      </c>
      <c r="EB50">
        <v>18.00008888888889</v>
      </c>
      <c r="EC50">
        <v>999.9000000000001</v>
      </c>
      <c r="ED50">
        <v>0</v>
      </c>
      <c r="EE50">
        <v>0</v>
      </c>
      <c r="EF50">
        <v>10000.63666666667</v>
      </c>
      <c r="EG50">
        <v>0</v>
      </c>
      <c r="EH50">
        <v>1016.448888888889</v>
      </c>
      <c r="EI50">
        <v>-40.01755555555555</v>
      </c>
      <c r="EJ50">
        <v>510.4131111111111</v>
      </c>
      <c r="EK50">
        <v>549.7562222222223</v>
      </c>
      <c r="EL50">
        <v>2.065218888888889</v>
      </c>
      <c r="EM50">
        <v>544.4505555555556</v>
      </c>
      <c r="EN50">
        <v>9.65079888888889</v>
      </c>
      <c r="EO50">
        <v>1.058238888888889</v>
      </c>
      <c r="EP50">
        <v>0.8717005555555555</v>
      </c>
      <c r="EQ50">
        <v>7.743888888888888</v>
      </c>
      <c r="ER50">
        <v>4.931823333333334</v>
      </c>
      <c r="ES50">
        <v>1999.948888888889</v>
      </c>
      <c r="ET50">
        <v>0.9800011111111111</v>
      </c>
      <c r="EU50">
        <v>0.01999882222222223</v>
      </c>
      <c r="EV50">
        <v>0</v>
      </c>
      <c r="EW50">
        <v>1146.082222222222</v>
      </c>
      <c r="EX50">
        <v>5.00097</v>
      </c>
      <c r="EY50">
        <v>23082.72222222222</v>
      </c>
      <c r="EZ50">
        <v>16707.15555555555</v>
      </c>
      <c r="FA50">
        <v>40.354</v>
      </c>
      <c r="FB50">
        <v>41.979</v>
      </c>
      <c r="FC50">
        <v>40.27755555555555</v>
      </c>
      <c r="FD50">
        <v>41.868</v>
      </c>
      <c r="FE50">
        <v>40.45099999999999</v>
      </c>
      <c r="FF50">
        <v>1955.048888888889</v>
      </c>
      <c r="FG50">
        <v>39.9</v>
      </c>
      <c r="FH50">
        <v>0</v>
      </c>
      <c r="FI50">
        <v>2338.400000095367</v>
      </c>
      <c r="FJ50">
        <v>0</v>
      </c>
      <c r="FK50">
        <v>1144.7956</v>
      </c>
      <c r="FL50">
        <v>17.7661538244848</v>
      </c>
      <c r="FM50">
        <v>420.1999994521815</v>
      </c>
      <c r="FN50">
        <v>23050.532</v>
      </c>
      <c r="FO50">
        <v>15</v>
      </c>
      <c r="FP50">
        <v>0</v>
      </c>
      <c r="FQ50" t="s">
        <v>439</v>
      </c>
      <c r="FR50">
        <v>1760210915.6</v>
      </c>
      <c r="FS50">
        <v>0</v>
      </c>
      <c r="FT50">
        <v>0</v>
      </c>
      <c r="FU50">
        <v>-0.215</v>
      </c>
      <c r="FV50">
        <v>0</v>
      </c>
      <c r="FW50">
        <v>-0.6919999999999999</v>
      </c>
      <c r="FX50">
        <v>0</v>
      </c>
      <c r="FY50">
        <v>400</v>
      </c>
      <c r="FZ50">
        <v>0</v>
      </c>
      <c r="GA50">
        <v>0.15</v>
      </c>
      <c r="GB50">
        <v>0</v>
      </c>
      <c r="GC50">
        <v>-38.94066341463414</v>
      </c>
      <c r="GD50">
        <v>-8.415315067670159</v>
      </c>
      <c r="GE50">
        <v>0.8240806732223387</v>
      </c>
      <c r="GF50">
        <v>0</v>
      </c>
      <c r="GG50">
        <v>1143.706764705883</v>
      </c>
      <c r="GH50">
        <v>16.92085562044435</v>
      </c>
      <c r="GI50">
        <v>1.684499787139202</v>
      </c>
      <c r="GJ50">
        <v>0</v>
      </c>
      <c r="GK50">
        <v>2.054265365853658</v>
      </c>
      <c r="GL50">
        <v>0.06634959217361153</v>
      </c>
      <c r="GM50">
        <v>0.006527098521552536</v>
      </c>
      <c r="GN50">
        <v>1</v>
      </c>
      <c r="GO50">
        <v>1</v>
      </c>
      <c r="GP50">
        <v>3</v>
      </c>
      <c r="GQ50" t="s">
        <v>446</v>
      </c>
      <c r="GR50">
        <v>3.13377</v>
      </c>
      <c r="GS50">
        <v>2.76033</v>
      </c>
      <c r="GT50">
        <v>0.109885</v>
      </c>
      <c r="GU50">
        <v>0.114485</v>
      </c>
      <c r="GV50">
        <v>0.06373139999999999</v>
      </c>
      <c r="GW50">
        <v>0.0545108</v>
      </c>
      <c r="GX50">
        <v>28514.3</v>
      </c>
      <c r="GY50">
        <v>28341.9</v>
      </c>
      <c r="GZ50">
        <v>29759.8</v>
      </c>
      <c r="HA50">
        <v>29564.4</v>
      </c>
      <c r="HB50">
        <v>36829.1</v>
      </c>
      <c r="HC50">
        <v>37044.6</v>
      </c>
      <c r="HD50">
        <v>41879.4</v>
      </c>
      <c r="HE50">
        <v>42001.8</v>
      </c>
      <c r="HF50">
        <v>1.95875</v>
      </c>
      <c r="HG50">
        <v>1.89202</v>
      </c>
      <c r="HH50">
        <v>0.00637025</v>
      </c>
      <c r="HI50">
        <v>0</v>
      </c>
      <c r="HJ50">
        <v>17.9049</v>
      </c>
      <c r="HK50">
        <v>999.9</v>
      </c>
      <c r="HL50">
        <v>26</v>
      </c>
      <c r="HM50">
        <v>31.3</v>
      </c>
      <c r="HN50">
        <v>13.2091</v>
      </c>
      <c r="HO50">
        <v>62.872</v>
      </c>
      <c r="HP50">
        <v>32.4399</v>
      </c>
      <c r="HQ50">
        <v>1</v>
      </c>
      <c r="HR50">
        <v>-0.145531</v>
      </c>
      <c r="HS50">
        <v>4.83799</v>
      </c>
      <c r="HT50">
        <v>20.2783</v>
      </c>
      <c r="HU50">
        <v>5.22103</v>
      </c>
      <c r="HV50">
        <v>12.0159</v>
      </c>
      <c r="HW50">
        <v>4.9899</v>
      </c>
      <c r="HX50">
        <v>3.28863</v>
      </c>
      <c r="HY50">
        <v>9999</v>
      </c>
      <c r="HZ50">
        <v>9999</v>
      </c>
      <c r="IA50">
        <v>9999</v>
      </c>
      <c r="IB50">
        <v>999.9</v>
      </c>
      <c r="IC50">
        <v>4.97283</v>
      </c>
      <c r="ID50">
        <v>1.86661</v>
      </c>
      <c r="IE50">
        <v>1.86586</v>
      </c>
      <c r="IF50">
        <v>1.86584</v>
      </c>
      <c r="IG50">
        <v>1.86769</v>
      </c>
      <c r="IH50">
        <v>1.87012</v>
      </c>
      <c r="II50">
        <v>1.86879</v>
      </c>
      <c r="IJ50">
        <v>1.87027</v>
      </c>
      <c r="IK50">
        <v>0</v>
      </c>
      <c r="IL50">
        <v>0</v>
      </c>
      <c r="IM50">
        <v>0</v>
      </c>
      <c r="IN50">
        <v>0</v>
      </c>
      <c r="IO50" t="s">
        <v>441</v>
      </c>
      <c r="IP50" t="s">
        <v>442</v>
      </c>
      <c r="IQ50" t="s">
        <v>443</v>
      </c>
      <c r="IR50" t="s">
        <v>443</v>
      </c>
      <c r="IS50" t="s">
        <v>443</v>
      </c>
      <c r="IT50" t="s">
        <v>443</v>
      </c>
      <c r="IU50">
        <v>0</v>
      </c>
      <c r="IV50">
        <v>100</v>
      </c>
      <c r="IW50">
        <v>100</v>
      </c>
      <c r="IX50">
        <v>-2.492</v>
      </c>
      <c r="IY50">
        <v>0.0102</v>
      </c>
      <c r="IZ50">
        <v>-1.414774939843471</v>
      </c>
      <c r="JA50">
        <v>-0.002262605230658699</v>
      </c>
      <c r="JB50">
        <v>4.117972070868355E-07</v>
      </c>
      <c r="JC50">
        <v>-1.535053720392113E-10</v>
      </c>
      <c r="JD50">
        <v>-0.05773197212917025</v>
      </c>
      <c r="JE50">
        <v>-0.004387372397949352</v>
      </c>
      <c r="JF50">
        <v>0.001148265067849212</v>
      </c>
      <c r="JG50">
        <v>-2.372704636287677E-05</v>
      </c>
      <c r="JH50">
        <v>4</v>
      </c>
      <c r="JI50">
        <v>2346</v>
      </c>
      <c r="JJ50">
        <v>1</v>
      </c>
      <c r="JK50">
        <v>24</v>
      </c>
      <c r="JL50">
        <v>21609.2</v>
      </c>
      <c r="JM50">
        <v>29358457.8</v>
      </c>
      <c r="JN50">
        <v>1.31958</v>
      </c>
      <c r="JO50">
        <v>2.27295</v>
      </c>
      <c r="JP50">
        <v>1.39648</v>
      </c>
      <c r="JQ50">
        <v>2.35718</v>
      </c>
      <c r="JR50">
        <v>1.49536</v>
      </c>
      <c r="JS50">
        <v>2.66357</v>
      </c>
      <c r="JT50">
        <v>35.9645</v>
      </c>
      <c r="JU50">
        <v>24.0437</v>
      </c>
      <c r="JV50">
        <v>18</v>
      </c>
      <c r="JW50">
        <v>486.455</v>
      </c>
      <c r="JX50">
        <v>435.889</v>
      </c>
      <c r="JY50">
        <v>12.5331</v>
      </c>
      <c r="JZ50">
        <v>25.6398</v>
      </c>
      <c r="KA50">
        <v>29.9996</v>
      </c>
      <c r="KB50">
        <v>25.5103</v>
      </c>
      <c r="KC50">
        <v>25.4468</v>
      </c>
      <c r="KD50">
        <v>26.4058</v>
      </c>
      <c r="KE50">
        <v>24.798</v>
      </c>
      <c r="KF50">
        <v>0</v>
      </c>
      <c r="KG50">
        <v>12.5455</v>
      </c>
      <c r="KH50">
        <v>573.731</v>
      </c>
      <c r="KI50">
        <v>9.70274</v>
      </c>
      <c r="KJ50">
        <v>101.713</v>
      </c>
      <c r="KK50">
        <v>101.001</v>
      </c>
    </row>
    <row r="51" spans="1:297">
      <c r="A51">
        <v>35</v>
      </c>
      <c r="B51">
        <v>1761507472.6</v>
      </c>
      <c r="C51">
        <v>262.0999999046326</v>
      </c>
      <c r="D51" t="s">
        <v>512</v>
      </c>
      <c r="E51" t="s">
        <v>513</v>
      </c>
      <c r="F51">
        <v>5</v>
      </c>
      <c r="G51" t="s">
        <v>435</v>
      </c>
      <c r="H51" t="s">
        <v>436</v>
      </c>
      <c r="I51">
        <v>1761507469.8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564.8965959558383</v>
      </c>
      <c r="AK51">
        <v>533.7703151515151</v>
      </c>
      <c r="AL51">
        <v>3.339213958450387</v>
      </c>
      <c r="AM51">
        <v>65.78380320939183</v>
      </c>
      <c r="AN51">
        <f>(AP51 - AO51 + DY51*1E3/(8.314*(EA51+273.15)) * AR51/DX51 * AQ51) * DX51/(100*DL51) * 1000/(1000 - AP51)</f>
        <v>0</v>
      </c>
      <c r="AO51">
        <v>9.650487808914701</v>
      </c>
      <c r="AP51">
        <v>11.72138303030303</v>
      </c>
      <c r="AQ51">
        <v>1.838602237392749E-06</v>
      </c>
      <c r="AR51">
        <v>108.0880716642206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 t="s">
        <v>437</v>
      </c>
      <c r="AZ51">
        <v>0</v>
      </c>
      <c r="BA51">
        <v>0</v>
      </c>
      <c r="BB51">
        <f>1-AZ51/BA51</f>
        <v>0</v>
      </c>
      <c r="BC51">
        <v>0</v>
      </c>
      <c r="BD51" t="s">
        <v>437</v>
      </c>
      <c r="BE51" t="s">
        <v>437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2020</v>
      </c>
      <c r="CA51">
        <v>290.0000000000001</v>
      </c>
      <c r="CB51">
        <v>1590.42</v>
      </c>
      <c r="CC51">
        <v>295</v>
      </c>
      <c r="CD51">
        <v>5220.67</v>
      </c>
      <c r="CE51">
        <v>1591.29</v>
      </c>
      <c r="CF51">
        <v>-0.87</v>
      </c>
      <c r="CG51">
        <v>300.0000000000001</v>
      </c>
      <c r="CH51">
        <v>23.8</v>
      </c>
      <c r="CI51">
        <v>1650.734719841875</v>
      </c>
      <c r="CJ51">
        <v>2.032994541366527</v>
      </c>
      <c r="CK51">
        <v>-31.03478562282126</v>
      </c>
      <c r="CL51">
        <v>0.9198548094063967</v>
      </c>
      <c r="CM51">
        <v>0.9759925733019913</v>
      </c>
      <c r="CN51">
        <v>-0.00431141668520578</v>
      </c>
      <c r="CO51">
        <v>289.9999999999999</v>
      </c>
      <c r="CP51">
        <v>1590.91</v>
      </c>
      <c r="CQ51">
        <v>765</v>
      </c>
      <c r="CR51">
        <v>5219.32</v>
      </c>
      <c r="CS51">
        <v>1591.27</v>
      </c>
      <c r="CT51">
        <v>-0.36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438</v>
      </c>
      <c r="DO51">
        <v>2</v>
      </c>
      <c r="DP51" t="b">
        <v>1</v>
      </c>
      <c r="DQ51">
        <v>1761507469.8</v>
      </c>
      <c r="DR51">
        <v>519.9199000000001</v>
      </c>
      <c r="DS51">
        <v>560.2009</v>
      </c>
      <c r="DT51">
        <v>11.7199</v>
      </c>
      <c r="DU51">
        <v>9.650546</v>
      </c>
      <c r="DV51">
        <v>522.4264000000001</v>
      </c>
      <c r="DW51">
        <v>11.70967</v>
      </c>
      <c r="DX51">
        <v>500.0191</v>
      </c>
      <c r="DY51">
        <v>90.3254</v>
      </c>
      <c r="DZ51">
        <v>0.10000151</v>
      </c>
      <c r="EA51">
        <v>18.38957</v>
      </c>
      <c r="EB51">
        <v>18.0208</v>
      </c>
      <c r="EC51">
        <v>999.9</v>
      </c>
      <c r="ED51">
        <v>0</v>
      </c>
      <c r="EE51">
        <v>0</v>
      </c>
      <c r="EF51">
        <v>9998.314999999999</v>
      </c>
      <c r="EG51">
        <v>0</v>
      </c>
      <c r="EH51">
        <v>1016.421</v>
      </c>
      <c r="EI51">
        <v>-40.28087</v>
      </c>
      <c r="EJ51">
        <v>526.0858000000001</v>
      </c>
      <c r="EK51">
        <v>565.6598</v>
      </c>
      <c r="EL51">
        <v>2.069363</v>
      </c>
      <c r="EM51">
        <v>560.2009</v>
      </c>
      <c r="EN51">
        <v>9.650546</v>
      </c>
      <c r="EO51">
        <v>1.058605</v>
      </c>
      <c r="EP51">
        <v>0.8716895000000001</v>
      </c>
      <c r="EQ51">
        <v>7.748955</v>
      </c>
      <c r="ER51">
        <v>4.931641</v>
      </c>
      <c r="ES51">
        <v>1999.988</v>
      </c>
      <c r="ET51">
        <v>0.9800020000000002</v>
      </c>
      <c r="EU51">
        <v>0.0199975</v>
      </c>
      <c r="EV51">
        <v>0</v>
      </c>
      <c r="EW51">
        <v>1146.84</v>
      </c>
      <c r="EX51">
        <v>5.000970000000001</v>
      </c>
      <c r="EY51">
        <v>23103.86</v>
      </c>
      <c r="EZ51">
        <v>16707.51</v>
      </c>
      <c r="FA51">
        <v>40.4246</v>
      </c>
      <c r="FB51">
        <v>42.0372</v>
      </c>
      <c r="FC51">
        <v>40.3498</v>
      </c>
      <c r="FD51">
        <v>41.931</v>
      </c>
      <c r="FE51">
        <v>40.5248</v>
      </c>
      <c r="FF51">
        <v>1955.088</v>
      </c>
      <c r="FG51">
        <v>39.892</v>
      </c>
      <c r="FH51">
        <v>0</v>
      </c>
      <c r="FI51">
        <v>2343.800000190735</v>
      </c>
      <c r="FJ51">
        <v>0</v>
      </c>
      <c r="FK51">
        <v>1146.011538461539</v>
      </c>
      <c r="FL51">
        <v>12.44923076481216</v>
      </c>
      <c r="FM51">
        <v>307.0529914204755</v>
      </c>
      <c r="FN51">
        <v>23080.89615384616</v>
      </c>
      <c r="FO51">
        <v>15</v>
      </c>
      <c r="FP51">
        <v>0</v>
      </c>
      <c r="FQ51" t="s">
        <v>439</v>
      </c>
      <c r="FR51">
        <v>1760210915.6</v>
      </c>
      <c r="FS51">
        <v>0</v>
      </c>
      <c r="FT51">
        <v>0</v>
      </c>
      <c r="FU51">
        <v>-0.215</v>
      </c>
      <c r="FV51">
        <v>0</v>
      </c>
      <c r="FW51">
        <v>-0.6919999999999999</v>
      </c>
      <c r="FX51">
        <v>0</v>
      </c>
      <c r="FY51">
        <v>400</v>
      </c>
      <c r="FZ51">
        <v>0</v>
      </c>
      <c r="GA51">
        <v>0.15</v>
      </c>
      <c r="GB51">
        <v>0</v>
      </c>
      <c r="GC51">
        <v>-39.64206341463415</v>
      </c>
      <c r="GD51">
        <v>-5.716259438917925</v>
      </c>
      <c r="GE51">
        <v>0.5549909776265529</v>
      </c>
      <c r="GF51">
        <v>0</v>
      </c>
      <c r="GG51">
        <v>1145.220882352941</v>
      </c>
      <c r="GH51">
        <v>15.03361344904946</v>
      </c>
      <c r="GI51">
        <v>1.526141554700197</v>
      </c>
      <c r="GJ51">
        <v>0</v>
      </c>
      <c r="GK51">
        <v>2.060599512195122</v>
      </c>
      <c r="GL51">
        <v>0.07409518007289548</v>
      </c>
      <c r="GM51">
        <v>0.007153944827248426</v>
      </c>
      <c r="GN51">
        <v>1</v>
      </c>
      <c r="GO51">
        <v>1</v>
      </c>
      <c r="GP51">
        <v>3</v>
      </c>
      <c r="GQ51" t="s">
        <v>446</v>
      </c>
      <c r="GR51">
        <v>3.13365</v>
      </c>
      <c r="GS51">
        <v>2.7601</v>
      </c>
      <c r="GT51">
        <v>0.112421</v>
      </c>
      <c r="GU51">
        <v>0.116947</v>
      </c>
      <c r="GV51">
        <v>0.0637482</v>
      </c>
      <c r="GW51">
        <v>0.0545058</v>
      </c>
      <c r="GX51">
        <v>28433.3</v>
      </c>
      <c r="GY51">
        <v>28263</v>
      </c>
      <c r="GZ51">
        <v>29760</v>
      </c>
      <c r="HA51">
        <v>29564.2</v>
      </c>
      <c r="HB51">
        <v>36828.5</v>
      </c>
      <c r="HC51">
        <v>37044.7</v>
      </c>
      <c r="HD51">
        <v>41879.4</v>
      </c>
      <c r="HE51">
        <v>42001.7</v>
      </c>
      <c r="HF51">
        <v>1.95872</v>
      </c>
      <c r="HG51">
        <v>1.89215</v>
      </c>
      <c r="HH51">
        <v>0.00727549</v>
      </c>
      <c r="HI51">
        <v>0</v>
      </c>
      <c r="HJ51">
        <v>17.9059</v>
      </c>
      <c r="HK51">
        <v>999.9</v>
      </c>
      <c r="HL51">
        <v>26</v>
      </c>
      <c r="HM51">
        <v>31.3</v>
      </c>
      <c r="HN51">
        <v>13.2101</v>
      </c>
      <c r="HO51">
        <v>62.732</v>
      </c>
      <c r="HP51">
        <v>32.4279</v>
      </c>
      <c r="HQ51">
        <v>1</v>
      </c>
      <c r="HR51">
        <v>-0.145747</v>
      </c>
      <c r="HS51">
        <v>4.88491</v>
      </c>
      <c r="HT51">
        <v>20.2752</v>
      </c>
      <c r="HU51">
        <v>5.22103</v>
      </c>
      <c r="HV51">
        <v>12.0159</v>
      </c>
      <c r="HW51">
        <v>4.98995</v>
      </c>
      <c r="HX51">
        <v>3.28865</v>
      </c>
      <c r="HY51">
        <v>9999</v>
      </c>
      <c r="HZ51">
        <v>9999</v>
      </c>
      <c r="IA51">
        <v>9999</v>
      </c>
      <c r="IB51">
        <v>999.9</v>
      </c>
      <c r="IC51">
        <v>4.97284</v>
      </c>
      <c r="ID51">
        <v>1.86661</v>
      </c>
      <c r="IE51">
        <v>1.86586</v>
      </c>
      <c r="IF51">
        <v>1.86585</v>
      </c>
      <c r="IG51">
        <v>1.86769</v>
      </c>
      <c r="IH51">
        <v>1.87012</v>
      </c>
      <c r="II51">
        <v>1.86879</v>
      </c>
      <c r="IJ51">
        <v>1.87027</v>
      </c>
      <c r="IK51">
        <v>0</v>
      </c>
      <c r="IL51">
        <v>0</v>
      </c>
      <c r="IM51">
        <v>0</v>
      </c>
      <c r="IN51">
        <v>0</v>
      </c>
      <c r="IO51" t="s">
        <v>441</v>
      </c>
      <c r="IP51" t="s">
        <v>442</v>
      </c>
      <c r="IQ51" t="s">
        <v>443</v>
      </c>
      <c r="IR51" t="s">
        <v>443</v>
      </c>
      <c r="IS51" t="s">
        <v>443</v>
      </c>
      <c r="IT51" t="s">
        <v>443</v>
      </c>
      <c r="IU51">
        <v>0</v>
      </c>
      <c r="IV51">
        <v>100</v>
      </c>
      <c r="IW51">
        <v>100</v>
      </c>
      <c r="IX51">
        <v>-2.524</v>
      </c>
      <c r="IY51">
        <v>0.0103</v>
      </c>
      <c r="IZ51">
        <v>-1.414774939843471</v>
      </c>
      <c r="JA51">
        <v>-0.002262605230658699</v>
      </c>
      <c r="JB51">
        <v>4.117972070868355E-07</v>
      </c>
      <c r="JC51">
        <v>-1.535053720392113E-10</v>
      </c>
      <c r="JD51">
        <v>-0.05773197212917025</v>
      </c>
      <c r="JE51">
        <v>-0.004387372397949352</v>
      </c>
      <c r="JF51">
        <v>0.001148265067849212</v>
      </c>
      <c r="JG51">
        <v>-2.372704636287677E-05</v>
      </c>
      <c r="JH51">
        <v>4</v>
      </c>
      <c r="JI51">
        <v>2346</v>
      </c>
      <c r="JJ51">
        <v>1</v>
      </c>
      <c r="JK51">
        <v>24</v>
      </c>
      <c r="JL51">
        <v>21609.3</v>
      </c>
      <c r="JM51">
        <v>29358457.9</v>
      </c>
      <c r="JN51">
        <v>1.34888</v>
      </c>
      <c r="JO51">
        <v>2.26562</v>
      </c>
      <c r="JP51">
        <v>1.39771</v>
      </c>
      <c r="JQ51">
        <v>2.35352</v>
      </c>
      <c r="JR51">
        <v>1.49536</v>
      </c>
      <c r="JS51">
        <v>2.70264</v>
      </c>
      <c r="JT51">
        <v>35.9645</v>
      </c>
      <c r="JU51">
        <v>24.035</v>
      </c>
      <c r="JV51">
        <v>18</v>
      </c>
      <c r="JW51">
        <v>486.426</v>
      </c>
      <c r="JX51">
        <v>435.951</v>
      </c>
      <c r="JY51">
        <v>12.5463</v>
      </c>
      <c r="JZ51">
        <v>25.6387</v>
      </c>
      <c r="KA51">
        <v>29.9999</v>
      </c>
      <c r="KB51">
        <v>25.5087</v>
      </c>
      <c r="KC51">
        <v>25.4451</v>
      </c>
      <c r="KD51">
        <v>26.9882</v>
      </c>
      <c r="KE51">
        <v>24.798</v>
      </c>
      <c r="KF51">
        <v>0</v>
      </c>
      <c r="KG51">
        <v>12.5339</v>
      </c>
      <c r="KH51">
        <v>593.798</v>
      </c>
      <c r="KI51">
        <v>9.699540000000001</v>
      </c>
      <c r="KJ51">
        <v>101.713</v>
      </c>
      <c r="KK51">
        <v>101</v>
      </c>
    </row>
    <row r="52" spans="1:297">
      <c r="A52">
        <v>36</v>
      </c>
      <c r="B52">
        <v>1761507477.1</v>
      </c>
      <c r="C52">
        <v>266.5999999046326</v>
      </c>
      <c r="D52" t="s">
        <v>514</v>
      </c>
      <c r="E52" t="s">
        <v>515</v>
      </c>
      <c r="F52">
        <v>5</v>
      </c>
      <c r="G52" t="s">
        <v>435</v>
      </c>
      <c r="H52" t="s">
        <v>436</v>
      </c>
      <c r="I52">
        <v>1761507474.25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580.1631673172921</v>
      </c>
      <c r="AK52">
        <v>548.8493636363633</v>
      </c>
      <c r="AL52">
        <v>3.352899279860359</v>
      </c>
      <c r="AM52">
        <v>65.78380320939183</v>
      </c>
      <c r="AN52">
        <f>(AP52 - AO52 + DY52*1E3/(8.314*(EA52+273.15)) * AR52/DX52 * AQ52) * DX52/(100*DL52) * 1000/(1000 - AP52)</f>
        <v>0</v>
      </c>
      <c r="AO52">
        <v>9.649822974984096</v>
      </c>
      <c r="AP52">
        <v>11.72872909090909</v>
      </c>
      <c r="AQ52">
        <v>6.324691371476271E-06</v>
      </c>
      <c r="AR52">
        <v>108.0880716642206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 t="s">
        <v>437</v>
      </c>
      <c r="AZ52">
        <v>0</v>
      </c>
      <c r="BA52">
        <v>0</v>
      </c>
      <c r="BB52">
        <f>1-AZ52/BA52</f>
        <v>0</v>
      </c>
      <c r="BC52">
        <v>0</v>
      </c>
      <c r="BD52" t="s">
        <v>437</v>
      </c>
      <c r="BE52" t="s">
        <v>437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2020</v>
      </c>
      <c r="CA52">
        <v>290.0000000000001</v>
      </c>
      <c r="CB52">
        <v>1590.42</v>
      </c>
      <c r="CC52">
        <v>295</v>
      </c>
      <c r="CD52">
        <v>5220.67</v>
      </c>
      <c r="CE52">
        <v>1591.29</v>
      </c>
      <c r="CF52">
        <v>-0.87</v>
      </c>
      <c r="CG52">
        <v>300.0000000000001</v>
      </c>
      <c r="CH52">
        <v>23.8</v>
      </c>
      <c r="CI52">
        <v>1650.734719841875</v>
      </c>
      <c r="CJ52">
        <v>2.032994541366527</v>
      </c>
      <c r="CK52">
        <v>-31.03478562282126</v>
      </c>
      <c r="CL52">
        <v>0.9198548094063967</v>
      </c>
      <c r="CM52">
        <v>0.9759925733019913</v>
      </c>
      <c r="CN52">
        <v>-0.00431141668520578</v>
      </c>
      <c r="CO52">
        <v>289.9999999999999</v>
      </c>
      <c r="CP52">
        <v>1590.91</v>
      </c>
      <c r="CQ52">
        <v>765</v>
      </c>
      <c r="CR52">
        <v>5219.32</v>
      </c>
      <c r="CS52">
        <v>1591.27</v>
      </c>
      <c r="CT52">
        <v>-0.36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438</v>
      </c>
      <c r="DO52">
        <v>2</v>
      </c>
      <c r="DP52" t="b">
        <v>1</v>
      </c>
      <c r="DQ52">
        <v>1761507474.25</v>
      </c>
      <c r="DR52">
        <v>534.6358</v>
      </c>
      <c r="DS52">
        <v>575.152</v>
      </c>
      <c r="DT52">
        <v>11.72432</v>
      </c>
      <c r="DU52">
        <v>9.649907000000001</v>
      </c>
      <c r="DV52">
        <v>537.1711</v>
      </c>
      <c r="DW52">
        <v>11.71401</v>
      </c>
      <c r="DX52">
        <v>499.9836999999999</v>
      </c>
      <c r="DY52">
        <v>90.32604000000001</v>
      </c>
      <c r="DZ52">
        <v>0.09994968000000001</v>
      </c>
      <c r="EA52">
        <v>18.42949</v>
      </c>
      <c r="EB52">
        <v>18.01713</v>
      </c>
      <c r="EC52">
        <v>999.9</v>
      </c>
      <c r="ED52">
        <v>0</v>
      </c>
      <c r="EE52">
        <v>0</v>
      </c>
      <c r="EF52">
        <v>9997.179999999998</v>
      </c>
      <c r="EG52">
        <v>0</v>
      </c>
      <c r="EH52">
        <v>1016.414</v>
      </c>
      <c r="EI52">
        <v>-40.51623000000001</v>
      </c>
      <c r="EJ52">
        <v>540.9784000000001</v>
      </c>
      <c r="EK52">
        <v>580.7563</v>
      </c>
      <c r="EL52">
        <v>2.074412</v>
      </c>
      <c r="EM52">
        <v>575.152</v>
      </c>
      <c r="EN52">
        <v>9.649907000000001</v>
      </c>
      <c r="EO52">
        <v>1.059012</v>
      </c>
      <c r="EP52">
        <v>0.8716379</v>
      </c>
      <c r="EQ52">
        <v>7.754581</v>
      </c>
      <c r="ER52">
        <v>4.930794</v>
      </c>
      <c r="ES52">
        <v>2000.066</v>
      </c>
      <c r="ET52">
        <v>0.980001</v>
      </c>
      <c r="EU52">
        <v>0.019999</v>
      </c>
      <c r="EV52">
        <v>0</v>
      </c>
      <c r="EW52">
        <v>1147.42</v>
      </c>
      <c r="EX52">
        <v>5.000970000000001</v>
      </c>
      <c r="EY52">
        <v>23112.25</v>
      </c>
      <c r="EZ52">
        <v>16708.16</v>
      </c>
      <c r="FA52">
        <v>40.437</v>
      </c>
      <c r="FB52">
        <v>41.9434</v>
      </c>
      <c r="FC52">
        <v>40.375</v>
      </c>
      <c r="FD52">
        <v>41.7561</v>
      </c>
      <c r="FE52">
        <v>40.3498</v>
      </c>
      <c r="FF52">
        <v>1955.166</v>
      </c>
      <c r="FG52">
        <v>39.89899999999999</v>
      </c>
      <c r="FH52">
        <v>0</v>
      </c>
      <c r="FI52">
        <v>2348</v>
      </c>
      <c r="FJ52">
        <v>0</v>
      </c>
      <c r="FK52">
        <v>1146.8724</v>
      </c>
      <c r="FL52">
        <v>9.472307701637822</v>
      </c>
      <c r="FM52">
        <v>193.9307695068513</v>
      </c>
      <c r="FN52">
        <v>23100.028</v>
      </c>
      <c r="FO52">
        <v>15</v>
      </c>
      <c r="FP52">
        <v>0</v>
      </c>
      <c r="FQ52" t="s">
        <v>439</v>
      </c>
      <c r="FR52">
        <v>1760210915.6</v>
      </c>
      <c r="FS52">
        <v>0</v>
      </c>
      <c r="FT52">
        <v>0</v>
      </c>
      <c r="FU52">
        <v>-0.215</v>
      </c>
      <c r="FV52">
        <v>0</v>
      </c>
      <c r="FW52">
        <v>-0.6919999999999999</v>
      </c>
      <c r="FX52">
        <v>0</v>
      </c>
      <c r="FY52">
        <v>400</v>
      </c>
      <c r="FZ52">
        <v>0</v>
      </c>
      <c r="GA52">
        <v>0.15</v>
      </c>
      <c r="GB52">
        <v>0</v>
      </c>
      <c r="GC52">
        <v>-39.98019756097561</v>
      </c>
      <c r="GD52">
        <v>-4.496130220511657</v>
      </c>
      <c r="GE52">
        <v>0.4413001088733289</v>
      </c>
      <c r="GF52">
        <v>0</v>
      </c>
      <c r="GG52">
        <v>1146.038529411765</v>
      </c>
      <c r="GH52">
        <v>11.89136744705406</v>
      </c>
      <c r="GI52">
        <v>1.223224120566215</v>
      </c>
      <c r="GJ52">
        <v>0</v>
      </c>
      <c r="GK52">
        <v>2.065218780487805</v>
      </c>
      <c r="GL52">
        <v>0.07104836266968839</v>
      </c>
      <c r="GM52">
        <v>0.006926710828599234</v>
      </c>
      <c r="GN52">
        <v>1</v>
      </c>
      <c r="GO52">
        <v>1</v>
      </c>
      <c r="GP52">
        <v>3</v>
      </c>
      <c r="GQ52" t="s">
        <v>446</v>
      </c>
      <c r="GR52">
        <v>3.13377</v>
      </c>
      <c r="GS52">
        <v>2.76031</v>
      </c>
      <c r="GT52">
        <v>0.114678</v>
      </c>
      <c r="GU52">
        <v>0.119141</v>
      </c>
      <c r="GV52">
        <v>0.0637804</v>
      </c>
      <c r="GW52">
        <v>0.0545066</v>
      </c>
      <c r="GX52">
        <v>28361.2</v>
      </c>
      <c r="GY52">
        <v>28192.7</v>
      </c>
      <c r="GZ52">
        <v>29760.2</v>
      </c>
      <c r="HA52">
        <v>29564</v>
      </c>
      <c r="HB52">
        <v>36827.6</v>
      </c>
      <c r="HC52">
        <v>37044.6</v>
      </c>
      <c r="HD52">
        <v>41879.8</v>
      </c>
      <c r="HE52">
        <v>42001.6</v>
      </c>
      <c r="HF52">
        <v>1.95903</v>
      </c>
      <c r="HG52">
        <v>1.89205</v>
      </c>
      <c r="HH52">
        <v>0.00543892</v>
      </c>
      <c r="HI52">
        <v>0</v>
      </c>
      <c r="HJ52">
        <v>17.9074</v>
      </c>
      <c r="HK52">
        <v>999.9</v>
      </c>
      <c r="HL52">
        <v>26</v>
      </c>
      <c r="HM52">
        <v>31.4</v>
      </c>
      <c r="HN52">
        <v>13.2852</v>
      </c>
      <c r="HO52">
        <v>62.592</v>
      </c>
      <c r="HP52">
        <v>32.5761</v>
      </c>
      <c r="HQ52">
        <v>1</v>
      </c>
      <c r="HR52">
        <v>-0.14561</v>
      </c>
      <c r="HS52">
        <v>4.96474</v>
      </c>
      <c r="HT52">
        <v>20.2724</v>
      </c>
      <c r="HU52">
        <v>5.22103</v>
      </c>
      <c r="HV52">
        <v>12.0159</v>
      </c>
      <c r="HW52">
        <v>4.98985</v>
      </c>
      <c r="HX52">
        <v>3.28855</v>
      </c>
      <c r="HY52">
        <v>9999</v>
      </c>
      <c r="HZ52">
        <v>9999</v>
      </c>
      <c r="IA52">
        <v>9999</v>
      </c>
      <c r="IB52">
        <v>999.9</v>
      </c>
      <c r="IC52">
        <v>4.97283</v>
      </c>
      <c r="ID52">
        <v>1.86661</v>
      </c>
      <c r="IE52">
        <v>1.86586</v>
      </c>
      <c r="IF52">
        <v>1.86586</v>
      </c>
      <c r="IG52">
        <v>1.8677</v>
      </c>
      <c r="IH52">
        <v>1.87013</v>
      </c>
      <c r="II52">
        <v>1.86879</v>
      </c>
      <c r="IJ52">
        <v>1.87028</v>
      </c>
      <c r="IK52">
        <v>0</v>
      </c>
      <c r="IL52">
        <v>0</v>
      </c>
      <c r="IM52">
        <v>0</v>
      </c>
      <c r="IN52">
        <v>0</v>
      </c>
      <c r="IO52" t="s">
        <v>441</v>
      </c>
      <c r="IP52" t="s">
        <v>442</v>
      </c>
      <c r="IQ52" t="s">
        <v>443</v>
      </c>
      <c r="IR52" t="s">
        <v>443</v>
      </c>
      <c r="IS52" t="s">
        <v>443</v>
      </c>
      <c r="IT52" t="s">
        <v>443</v>
      </c>
      <c r="IU52">
        <v>0</v>
      </c>
      <c r="IV52">
        <v>100</v>
      </c>
      <c r="IW52">
        <v>100</v>
      </c>
      <c r="IX52">
        <v>-2.554</v>
      </c>
      <c r="IY52">
        <v>0.0103</v>
      </c>
      <c r="IZ52">
        <v>-1.414774939843471</v>
      </c>
      <c r="JA52">
        <v>-0.002262605230658699</v>
      </c>
      <c r="JB52">
        <v>4.117972070868355E-07</v>
      </c>
      <c r="JC52">
        <v>-1.535053720392113E-10</v>
      </c>
      <c r="JD52">
        <v>-0.05773197212917025</v>
      </c>
      <c r="JE52">
        <v>-0.004387372397949352</v>
      </c>
      <c r="JF52">
        <v>0.001148265067849212</v>
      </c>
      <c r="JG52">
        <v>-2.372704636287677E-05</v>
      </c>
      <c r="JH52">
        <v>4</v>
      </c>
      <c r="JI52">
        <v>2346</v>
      </c>
      <c r="JJ52">
        <v>1</v>
      </c>
      <c r="JK52">
        <v>24</v>
      </c>
      <c r="JL52">
        <v>21609.4</v>
      </c>
      <c r="JM52">
        <v>29358458</v>
      </c>
      <c r="JN52">
        <v>1.37817</v>
      </c>
      <c r="JO52">
        <v>2.26685</v>
      </c>
      <c r="JP52">
        <v>1.39771</v>
      </c>
      <c r="JQ52">
        <v>2.34863</v>
      </c>
      <c r="JR52">
        <v>1.49536</v>
      </c>
      <c r="JS52">
        <v>2.55615</v>
      </c>
      <c r="JT52">
        <v>35.9412</v>
      </c>
      <c r="JU52">
        <v>24.035</v>
      </c>
      <c r="JV52">
        <v>18</v>
      </c>
      <c r="JW52">
        <v>486.611</v>
      </c>
      <c r="JX52">
        <v>435.891</v>
      </c>
      <c r="JY52">
        <v>12.5415</v>
      </c>
      <c r="JZ52">
        <v>25.6387</v>
      </c>
      <c r="KA52">
        <v>30.0001</v>
      </c>
      <c r="KB52">
        <v>25.5087</v>
      </c>
      <c r="KC52">
        <v>25.4451</v>
      </c>
      <c r="KD52">
        <v>27.5932</v>
      </c>
      <c r="KE52">
        <v>24.798</v>
      </c>
      <c r="KF52">
        <v>0</v>
      </c>
      <c r="KG52">
        <v>12.5145</v>
      </c>
      <c r="KH52">
        <v>607.172</v>
      </c>
      <c r="KI52">
        <v>9.699299999999999</v>
      </c>
      <c r="KJ52">
        <v>101.714</v>
      </c>
      <c r="KK52">
        <v>101</v>
      </c>
    </row>
    <row r="53" spans="1:297">
      <c r="A53">
        <v>37</v>
      </c>
      <c r="B53">
        <v>1761507482.1</v>
      </c>
      <c r="C53">
        <v>271.5999999046326</v>
      </c>
      <c r="D53" t="s">
        <v>516</v>
      </c>
      <c r="E53" t="s">
        <v>517</v>
      </c>
      <c r="F53">
        <v>5</v>
      </c>
      <c r="G53" t="s">
        <v>435</v>
      </c>
      <c r="H53" t="s">
        <v>436</v>
      </c>
      <c r="I53">
        <v>1761507479.6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597.1619105433344</v>
      </c>
      <c r="AK53">
        <v>565.6666242424243</v>
      </c>
      <c r="AL53">
        <v>3.365548416376637</v>
      </c>
      <c r="AM53">
        <v>65.78380320939183</v>
      </c>
      <c r="AN53">
        <f>(AP53 - AO53 + DY53*1E3/(8.314*(EA53+273.15)) * AR53/DX53 * AQ53) * DX53/(100*DL53) * 1000/(1000 - AP53)</f>
        <v>0</v>
      </c>
      <c r="AO53">
        <v>9.649577523335658</v>
      </c>
      <c r="AP53">
        <v>11.73467818181818</v>
      </c>
      <c r="AQ53">
        <v>5.355281882332575E-06</v>
      </c>
      <c r="AR53">
        <v>108.0880716642206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 t="s">
        <v>437</v>
      </c>
      <c r="AZ53">
        <v>0</v>
      </c>
      <c r="BA53">
        <v>0</v>
      </c>
      <c r="BB53">
        <f>1-AZ53/BA53</f>
        <v>0</v>
      </c>
      <c r="BC53">
        <v>0</v>
      </c>
      <c r="BD53" t="s">
        <v>437</v>
      </c>
      <c r="BE53" t="s">
        <v>437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2020</v>
      </c>
      <c r="CA53">
        <v>290.0000000000001</v>
      </c>
      <c r="CB53">
        <v>1590.42</v>
      </c>
      <c r="CC53">
        <v>295</v>
      </c>
      <c r="CD53">
        <v>5220.67</v>
      </c>
      <c r="CE53">
        <v>1591.29</v>
      </c>
      <c r="CF53">
        <v>-0.87</v>
      </c>
      <c r="CG53">
        <v>300.0000000000001</v>
      </c>
      <c r="CH53">
        <v>23.8</v>
      </c>
      <c r="CI53">
        <v>1650.734719841875</v>
      </c>
      <c r="CJ53">
        <v>2.032994541366527</v>
      </c>
      <c r="CK53">
        <v>-31.03478562282126</v>
      </c>
      <c r="CL53">
        <v>0.9198548094063967</v>
      </c>
      <c r="CM53">
        <v>0.9759925733019913</v>
      </c>
      <c r="CN53">
        <v>-0.00431141668520578</v>
      </c>
      <c r="CO53">
        <v>289.9999999999999</v>
      </c>
      <c r="CP53">
        <v>1590.91</v>
      </c>
      <c r="CQ53">
        <v>765</v>
      </c>
      <c r="CR53">
        <v>5219.32</v>
      </c>
      <c r="CS53">
        <v>1591.27</v>
      </c>
      <c r="CT53">
        <v>-0.36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438</v>
      </c>
      <c r="DO53">
        <v>2</v>
      </c>
      <c r="DP53" t="b">
        <v>1</v>
      </c>
      <c r="DQ53">
        <v>1761507479.6</v>
      </c>
      <c r="DR53">
        <v>552.3728888888888</v>
      </c>
      <c r="DS53">
        <v>593.1623333333332</v>
      </c>
      <c r="DT53">
        <v>11.73292222222222</v>
      </c>
      <c r="DU53">
        <v>9.649481111111109</v>
      </c>
      <c r="DV53">
        <v>554.9427777777778</v>
      </c>
      <c r="DW53">
        <v>11.72252222222222</v>
      </c>
      <c r="DX53">
        <v>499.9810000000001</v>
      </c>
      <c r="DY53">
        <v>90.32586666666667</v>
      </c>
      <c r="DZ53">
        <v>0.09995159999999999</v>
      </c>
      <c r="EA53">
        <v>18.43742222222222</v>
      </c>
      <c r="EB53">
        <v>17.98842222222222</v>
      </c>
      <c r="EC53">
        <v>999.9000000000001</v>
      </c>
      <c r="ED53">
        <v>0</v>
      </c>
      <c r="EE53">
        <v>0</v>
      </c>
      <c r="EF53">
        <v>10014.52222222222</v>
      </c>
      <c r="EG53">
        <v>0</v>
      </c>
      <c r="EH53">
        <v>1016.41</v>
      </c>
      <c r="EI53">
        <v>-40.78926666666666</v>
      </c>
      <c r="EJ53">
        <v>558.9307777777778</v>
      </c>
      <c r="EK53">
        <v>598.9418888888888</v>
      </c>
      <c r="EL53">
        <v>2.083435555555555</v>
      </c>
      <c r="EM53">
        <v>593.1623333333332</v>
      </c>
      <c r="EN53">
        <v>9.649481111111109</v>
      </c>
      <c r="EO53">
        <v>1.059785555555556</v>
      </c>
      <c r="EP53">
        <v>0.8715975555555555</v>
      </c>
      <c r="EQ53">
        <v>7.765301111111111</v>
      </c>
      <c r="ER53">
        <v>4.930127777777778</v>
      </c>
      <c r="ES53">
        <v>2000.12</v>
      </c>
      <c r="ET53">
        <v>0.9799976666666667</v>
      </c>
      <c r="EU53">
        <v>0.02000283333333333</v>
      </c>
      <c r="EV53">
        <v>0</v>
      </c>
      <c r="EW53">
        <v>1148.89</v>
      </c>
      <c r="EX53">
        <v>5.00097</v>
      </c>
      <c r="EY53">
        <v>23136.35555555556</v>
      </c>
      <c r="EZ53">
        <v>16708.56666666667</v>
      </c>
      <c r="FA53">
        <v>40.38877777777778</v>
      </c>
      <c r="FB53">
        <v>41.74277777777777</v>
      </c>
      <c r="FC53">
        <v>40.375</v>
      </c>
      <c r="FD53">
        <v>41.49277777777777</v>
      </c>
      <c r="FE53">
        <v>40.13177777777778</v>
      </c>
      <c r="FF53">
        <v>1955.21</v>
      </c>
      <c r="FG53">
        <v>39.91</v>
      </c>
      <c r="FH53">
        <v>0</v>
      </c>
      <c r="FI53">
        <v>2352.800000190735</v>
      </c>
      <c r="FJ53">
        <v>0</v>
      </c>
      <c r="FK53">
        <v>1147.8028</v>
      </c>
      <c r="FL53">
        <v>11.61461536708995</v>
      </c>
      <c r="FM53">
        <v>201.6538458632835</v>
      </c>
      <c r="FN53">
        <v>23118.052</v>
      </c>
      <c r="FO53">
        <v>15</v>
      </c>
      <c r="FP53">
        <v>0</v>
      </c>
      <c r="FQ53" t="s">
        <v>439</v>
      </c>
      <c r="FR53">
        <v>1760210915.6</v>
      </c>
      <c r="FS53">
        <v>0</v>
      </c>
      <c r="FT53">
        <v>0</v>
      </c>
      <c r="FU53">
        <v>-0.215</v>
      </c>
      <c r="FV53">
        <v>0</v>
      </c>
      <c r="FW53">
        <v>-0.6919999999999999</v>
      </c>
      <c r="FX53">
        <v>0</v>
      </c>
      <c r="FY53">
        <v>400</v>
      </c>
      <c r="FZ53">
        <v>0</v>
      </c>
      <c r="GA53">
        <v>0.15</v>
      </c>
      <c r="GB53">
        <v>0</v>
      </c>
      <c r="GC53">
        <v>-40.35448292682926</v>
      </c>
      <c r="GD53">
        <v>-3.461807665505372</v>
      </c>
      <c r="GE53">
        <v>0.3459943760310165</v>
      </c>
      <c r="GF53">
        <v>0</v>
      </c>
      <c r="GG53">
        <v>1147.191176470588</v>
      </c>
      <c r="GH53">
        <v>10.91153551995308</v>
      </c>
      <c r="GI53">
        <v>1.118803890469045</v>
      </c>
      <c r="GJ53">
        <v>0</v>
      </c>
      <c r="GK53">
        <v>2.072411463414634</v>
      </c>
      <c r="GL53">
        <v>0.07386083623693374</v>
      </c>
      <c r="GM53">
        <v>0.007371786215345551</v>
      </c>
      <c r="GN53">
        <v>1</v>
      </c>
      <c r="GO53">
        <v>1</v>
      </c>
      <c r="GP53">
        <v>3</v>
      </c>
      <c r="GQ53" t="s">
        <v>446</v>
      </c>
      <c r="GR53">
        <v>3.13381</v>
      </c>
      <c r="GS53">
        <v>2.76033</v>
      </c>
      <c r="GT53">
        <v>0.117158</v>
      </c>
      <c r="GU53">
        <v>0.12154</v>
      </c>
      <c r="GV53">
        <v>0.06380420000000001</v>
      </c>
      <c r="GW53">
        <v>0.054504</v>
      </c>
      <c r="GX53">
        <v>28281.9</v>
      </c>
      <c r="GY53">
        <v>28115.8</v>
      </c>
      <c r="GZ53">
        <v>29760.3</v>
      </c>
      <c r="HA53">
        <v>29563.9</v>
      </c>
      <c r="HB53">
        <v>36826.7</v>
      </c>
      <c r="HC53">
        <v>37044.3</v>
      </c>
      <c r="HD53">
        <v>41879.7</v>
      </c>
      <c r="HE53">
        <v>42001.1</v>
      </c>
      <c r="HF53">
        <v>1.95912</v>
      </c>
      <c r="HG53">
        <v>1.89215</v>
      </c>
      <c r="HH53">
        <v>0.00454485</v>
      </c>
      <c r="HI53">
        <v>0</v>
      </c>
      <c r="HJ53">
        <v>17.909</v>
      </c>
      <c r="HK53">
        <v>999.9</v>
      </c>
      <c r="HL53">
        <v>26</v>
      </c>
      <c r="HM53">
        <v>31.3</v>
      </c>
      <c r="HN53">
        <v>13.2092</v>
      </c>
      <c r="HO53">
        <v>62.512</v>
      </c>
      <c r="HP53">
        <v>32.4279</v>
      </c>
      <c r="HQ53">
        <v>1</v>
      </c>
      <c r="HR53">
        <v>-0.145036</v>
      </c>
      <c r="HS53">
        <v>4.99898</v>
      </c>
      <c r="HT53">
        <v>20.2713</v>
      </c>
      <c r="HU53">
        <v>5.22028</v>
      </c>
      <c r="HV53">
        <v>12.0159</v>
      </c>
      <c r="HW53">
        <v>4.99</v>
      </c>
      <c r="HX53">
        <v>3.2885</v>
      </c>
      <c r="HY53">
        <v>9999</v>
      </c>
      <c r="HZ53">
        <v>9999</v>
      </c>
      <c r="IA53">
        <v>9999</v>
      </c>
      <c r="IB53">
        <v>999.9</v>
      </c>
      <c r="IC53">
        <v>4.97283</v>
      </c>
      <c r="ID53">
        <v>1.8666</v>
      </c>
      <c r="IE53">
        <v>1.86587</v>
      </c>
      <c r="IF53">
        <v>1.86584</v>
      </c>
      <c r="IG53">
        <v>1.86768</v>
      </c>
      <c r="IH53">
        <v>1.87013</v>
      </c>
      <c r="II53">
        <v>1.86878</v>
      </c>
      <c r="IJ53">
        <v>1.87027</v>
      </c>
      <c r="IK53">
        <v>0</v>
      </c>
      <c r="IL53">
        <v>0</v>
      </c>
      <c r="IM53">
        <v>0</v>
      </c>
      <c r="IN53">
        <v>0</v>
      </c>
      <c r="IO53" t="s">
        <v>441</v>
      </c>
      <c r="IP53" t="s">
        <v>442</v>
      </c>
      <c r="IQ53" t="s">
        <v>443</v>
      </c>
      <c r="IR53" t="s">
        <v>443</v>
      </c>
      <c r="IS53" t="s">
        <v>443</v>
      </c>
      <c r="IT53" t="s">
        <v>443</v>
      </c>
      <c r="IU53">
        <v>0</v>
      </c>
      <c r="IV53">
        <v>100</v>
      </c>
      <c r="IW53">
        <v>100</v>
      </c>
      <c r="IX53">
        <v>-2.586</v>
      </c>
      <c r="IY53">
        <v>0.0105</v>
      </c>
      <c r="IZ53">
        <v>-1.414774939843471</v>
      </c>
      <c r="JA53">
        <v>-0.002262605230658699</v>
      </c>
      <c r="JB53">
        <v>4.117972070868355E-07</v>
      </c>
      <c r="JC53">
        <v>-1.535053720392113E-10</v>
      </c>
      <c r="JD53">
        <v>-0.05773197212917025</v>
      </c>
      <c r="JE53">
        <v>-0.004387372397949352</v>
      </c>
      <c r="JF53">
        <v>0.001148265067849212</v>
      </c>
      <c r="JG53">
        <v>-2.372704636287677E-05</v>
      </c>
      <c r="JH53">
        <v>4</v>
      </c>
      <c r="JI53">
        <v>2346</v>
      </c>
      <c r="JJ53">
        <v>1</v>
      </c>
      <c r="JK53">
        <v>24</v>
      </c>
      <c r="JL53">
        <v>21609.4</v>
      </c>
      <c r="JM53">
        <v>29358458</v>
      </c>
      <c r="JN53">
        <v>1.40747</v>
      </c>
      <c r="JO53">
        <v>2.27539</v>
      </c>
      <c r="JP53">
        <v>1.39648</v>
      </c>
      <c r="JQ53">
        <v>2.35474</v>
      </c>
      <c r="JR53">
        <v>1.49536</v>
      </c>
      <c r="JS53">
        <v>2.5647</v>
      </c>
      <c r="JT53">
        <v>35.9645</v>
      </c>
      <c r="JU53">
        <v>24.035</v>
      </c>
      <c r="JV53">
        <v>18</v>
      </c>
      <c r="JW53">
        <v>486.673</v>
      </c>
      <c r="JX53">
        <v>435.951</v>
      </c>
      <c r="JY53">
        <v>12.5239</v>
      </c>
      <c r="JZ53">
        <v>25.6374</v>
      </c>
      <c r="KA53">
        <v>30.0004</v>
      </c>
      <c r="KB53">
        <v>25.5087</v>
      </c>
      <c r="KC53">
        <v>25.4451</v>
      </c>
      <c r="KD53">
        <v>28.1751</v>
      </c>
      <c r="KE53">
        <v>24.798</v>
      </c>
      <c r="KF53">
        <v>0</v>
      </c>
      <c r="KG53">
        <v>12.5308</v>
      </c>
      <c r="KH53">
        <v>620.53</v>
      </c>
      <c r="KI53">
        <v>9.699299999999999</v>
      </c>
      <c r="KJ53">
        <v>101.714</v>
      </c>
      <c r="KK53">
        <v>100.999</v>
      </c>
    </row>
    <row r="54" spans="1:297">
      <c r="A54">
        <v>38</v>
      </c>
      <c r="B54">
        <v>1761507487.1</v>
      </c>
      <c r="C54">
        <v>276.5999999046326</v>
      </c>
      <c r="D54" t="s">
        <v>518</v>
      </c>
      <c r="E54" t="s">
        <v>519</v>
      </c>
      <c r="F54">
        <v>5</v>
      </c>
      <c r="G54" t="s">
        <v>435</v>
      </c>
      <c r="H54" t="s">
        <v>436</v>
      </c>
      <c r="I54">
        <v>1761507484.3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614.1607124535603</v>
      </c>
      <c r="AK54">
        <v>582.379012121212</v>
      </c>
      <c r="AL54">
        <v>3.344856058441981</v>
      </c>
      <c r="AM54">
        <v>65.78380320939183</v>
      </c>
      <c r="AN54">
        <f>(AP54 - AO54 + DY54*1E3/(8.314*(EA54+273.15)) * AR54/DX54 * AQ54) * DX54/(100*DL54) * 1000/(1000 - AP54)</f>
        <v>0</v>
      </c>
      <c r="AO54">
        <v>9.648301405777765</v>
      </c>
      <c r="AP54">
        <v>11.73851757575757</v>
      </c>
      <c r="AQ54">
        <v>3.004867933223011E-06</v>
      </c>
      <c r="AR54">
        <v>108.0880716642206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 t="s">
        <v>437</v>
      </c>
      <c r="AZ54">
        <v>0</v>
      </c>
      <c r="BA54">
        <v>0</v>
      </c>
      <c r="BB54">
        <f>1-AZ54/BA54</f>
        <v>0</v>
      </c>
      <c r="BC54">
        <v>0</v>
      </c>
      <c r="BD54" t="s">
        <v>437</v>
      </c>
      <c r="BE54" t="s">
        <v>437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2020</v>
      </c>
      <c r="CA54">
        <v>290.0000000000001</v>
      </c>
      <c r="CB54">
        <v>1590.42</v>
      </c>
      <c r="CC54">
        <v>295</v>
      </c>
      <c r="CD54">
        <v>5220.67</v>
      </c>
      <c r="CE54">
        <v>1591.29</v>
      </c>
      <c r="CF54">
        <v>-0.87</v>
      </c>
      <c r="CG54">
        <v>300.0000000000001</v>
      </c>
      <c r="CH54">
        <v>23.8</v>
      </c>
      <c r="CI54">
        <v>1650.734719841875</v>
      </c>
      <c r="CJ54">
        <v>2.032994541366527</v>
      </c>
      <c r="CK54">
        <v>-31.03478562282126</v>
      </c>
      <c r="CL54">
        <v>0.9198548094063967</v>
      </c>
      <c r="CM54">
        <v>0.9759925733019913</v>
      </c>
      <c r="CN54">
        <v>-0.00431141668520578</v>
      </c>
      <c r="CO54">
        <v>289.9999999999999</v>
      </c>
      <c r="CP54">
        <v>1590.91</v>
      </c>
      <c r="CQ54">
        <v>765</v>
      </c>
      <c r="CR54">
        <v>5219.32</v>
      </c>
      <c r="CS54">
        <v>1591.27</v>
      </c>
      <c r="CT54">
        <v>-0.36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438</v>
      </c>
      <c r="DO54">
        <v>2</v>
      </c>
      <c r="DP54" t="b">
        <v>1</v>
      </c>
      <c r="DQ54">
        <v>1761507484.3</v>
      </c>
      <c r="DR54">
        <v>567.9530999999999</v>
      </c>
      <c r="DS54">
        <v>608.9522999999999</v>
      </c>
      <c r="DT54">
        <v>11.73714</v>
      </c>
      <c r="DU54">
        <v>9.64846</v>
      </c>
      <c r="DV54">
        <v>570.5534</v>
      </c>
      <c r="DW54">
        <v>11.72669</v>
      </c>
      <c r="DX54">
        <v>499.9863</v>
      </c>
      <c r="DY54">
        <v>90.32443000000001</v>
      </c>
      <c r="DZ54">
        <v>0.10005446</v>
      </c>
      <c r="EA54">
        <v>18.40921</v>
      </c>
      <c r="EB54">
        <v>17.99459</v>
      </c>
      <c r="EC54">
        <v>999.9</v>
      </c>
      <c r="ED54">
        <v>0</v>
      </c>
      <c r="EE54">
        <v>0</v>
      </c>
      <c r="EF54">
        <v>9999.064999999999</v>
      </c>
      <c r="EG54">
        <v>0</v>
      </c>
      <c r="EH54">
        <v>1016.414</v>
      </c>
      <c r="EI54">
        <v>-40.99925</v>
      </c>
      <c r="EJ54">
        <v>574.6985999999999</v>
      </c>
      <c r="EK54">
        <v>614.8851999999999</v>
      </c>
      <c r="EL54">
        <v>2.088693</v>
      </c>
      <c r="EM54">
        <v>608.9522999999999</v>
      </c>
      <c r="EN54">
        <v>9.64846</v>
      </c>
      <c r="EO54">
        <v>1.060151</v>
      </c>
      <c r="EP54">
        <v>0.8714915999999999</v>
      </c>
      <c r="EQ54">
        <v>7.770362999999999</v>
      </c>
      <c r="ER54">
        <v>4.928387</v>
      </c>
      <c r="ES54">
        <v>2000.046</v>
      </c>
      <c r="ET54">
        <v>0.9799946</v>
      </c>
      <c r="EU54">
        <v>0.0200059</v>
      </c>
      <c r="EV54">
        <v>0</v>
      </c>
      <c r="EW54">
        <v>1150.467</v>
      </c>
      <c r="EX54">
        <v>5.000970000000001</v>
      </c>
      <c r="EY54">
        <v>23163.76</v>
      </c>
      <c r="EZ54">
        <v>16707.95</v>
      </c>
      <c r="FA54">
        <v>40.3183</v>
      </c>
      <c r="FB54">
        <v>41.56849999999999</v>
      </c>
      <c r="FC54">
        <v>40.375</v>
      </c>
      <c r="FD54">
        <v>41.33110000000001</v>
      </c>
      <c r="FE54">
        <v>40.0247</v>
      </c>
      <c r="FF54">
        <v>1955.136</v>
      </c>
      <c r="FG54">
        <v>39.90999999999999</v>
      </c>
      <c r="FH54">
        <v>0</v>
      </c>
      <c r="FI54">
        <v>2358.200000047684</v>
      </c>
      <c r="FJ54">
        <v>0</v>
      </c>
      <c r="FK54">
        <v>1149.055384615385</v>
      </c>
      <c r="FL54">
        <v>18.76581197753065</v>
      </c>
      <c r="FM54">
        <v>307.0666668745915</v>
      </c>
      <c r="FN54">
        <v>23139.31153846154</v>
      </c>
      <c r="FO54">
        <v>15</v>
      </c>
      <c r="FP54">
        <v>0</v>
      </c>
      <c r="FQ54" t="s">
        <v>439</v>
      </c>
      <c r="FR54">
        <v>1760210915.6</v>
      </c>
      <c r="FS54">
        <v>0</v>
      </c>
      <c r="FT54">
        <v>0</v>
      </c>
      <c r="FU54">
        <v>-0.215</v>
      </c>
      <c r="FV54">
        <v>0</v>
      </c>
      <c r="FW54">
        <v>-0.6919999999999999</v>
      </c>
      <c r="FX54">
        <v>0</v>
      </c>
      <c r="FY54">
        <v>400</v>
      </c>
      <c r="FZ54">
        <v>0</v>
      </c>
      <c r="GA54">
        <v>0.15</v>
      </c>
      <c r="GB54">
        <v>0</v>
      </c>
      <c r="GC54">
        <v>-40.62744390243903</v>
      </c>
      <c r="GD54">
        <v>-2.969098954703919</v>
      </c>
      <c r="GE54">
        <v>0.2945865254885312</v>
      </c>
      <c r="GF54">
        <v>0</v>
      </c>
      <c r="GG54">
        <v>1148.412647058824</v>
      </c>
      <c r="GH54">
        <v>14.48968678727434</v>
      </c>
      <c r="GI54">
        <v>1.47785876270073</v>
      </c>
      <c r="GJ54">
        <v>0</v>
      </c>
      <c r="GK54">
        <v>2.078506341463415</v>
      </c>
      <c r="GL54">
        <v>0.08047212543554504</v>
      </c>
      <c r="GM54">
        <v>0.007987669996999375</v>
      </c>
      <c r="GN54">
        <v>1</v>
      </c>
      <c r="GO54">
        <v>1</v>
      </c>
      <c r="GP54">
        <v>3</v>
      </c>
      <c r="GQ54" t="s">
        <v>446</v>
      </c>
      <c r="GR54">
        <v>3.13374</v>
      </c>
      <c r="GS54">
        <v>2.76034</v>
      </c>
      <c r="GT54">
        <v>0.119584</v>
      </c>
      <c r="GU54">
        <v>0.123888</v>
      </c>
      <c r="GV54">
        <v>0.0638147</v>
      </c>
      <c r="GW54">
        <v>0.0544959</v>
      </c>
      <c r="GX54">
        <v>28204.2</v>
      </c>
      <c r="GY54">
        <v>28040.9</v>
      </c>
      <c r="GZ54">
        <v>29760.3</v>
      </c>
      <c r="HA54">
        <v>29564.2</v>
      </c>
      <c r="HB54">
        <v>36826.3</v>
      </c>
      <c r="HC54">
        <v>37045</v>
      </c>
      <c r="HD54">
        <v>41879.8</v>
      </c>
      <c r="HE54">
        <v>42001.5</v>
      </c>
      <c r="HF54">
        <v>1.9588</v>
      </c>
      <c r="HG54">
        <v>1.89217</v>
      </c>
      <c r="HH54">
        <v>0.00603497</v>
      </c>
      <c r="HI54">
        <v>0</v>
      </c>
      <c r="HJ54">
        <v>17.9114</v>
      </c>
      <c r="HK54">
        <v>999.9</v>
      </c>
      <c r="HL54">
        <v>26</v>
      </c>
      <c r="HM54">
        <v>31.4</v>
      </c>
      <c r="HN54">
        <v>13.2866</v>
      </c>
      <c r="HO54">
        <v>62.432</v>
      </c>
      <c r="HP54">
        <v>32.4559</v>
      </c>
      <c r="HQ54">
        <v>1</v>
      </c>
      <c r="HR54">
        <v>-0.145572</v>
      </c>
      <c r="HS54">
        <v>4.9268</v>
      </c>
      <c r="HT54">
        <v>20.2736</v>
      </c>
      <c r="HU54">
        <v>5.22014</v>
      </c>
      <c r="HV54">
        <v>12.0159</v>
      </c>
      <c r="HW54">
        <v>4.9895</v>
      </c>
      <c r="HX54">
        <v>3.28833</v>
      </c>
      <c r="HY54">
        <v>9999</v>
      </c>
      <c r="HZ54">
        <v>9999</v>
      </c>
      <c r="IA54">
        <v>9999</v>
      </c>
      <c r="IB54">
        <v>999.9</v>
      </c>
      <c r="IC54">
        <v>4.97284</v>
      </c>
      <c r="ID54">
        <v>1.86661</v>
      </c>
      <c r="IE54">
        <v>1.86588</v>
      </c>
      <c r="IF54">
        <v>1.86584</v>
      </c>
      <c r="IG54">
        <v>1.86769</v>
      </c>
      <c r="IH54">
        <v>1.87013</v>
      </c>
      <c r="II54">
        <v>1.86877</v>
      </c>
      <c r="IJ54">
        <v>1.87027</v>
      </c>
      <c r="IK54">
        <v>0</v>
      </c>
      <c r="IL54">
        <v>0</v>
      </c>
      <c r="IM54">
        <v>0</v>
      </c>
      <c r="IN54">
        <v>0</v>
      </c>
      <c r="IO54" t="s">
        <v>441</v>
      </c>
      <c r="IP54" t="s">
        <v>442</v>
      </c>
      <c r="IQ54" t="s">
        <v>443</v>
      </c>
      <c r="IR54" t="s">
        <v>443</v>
      </c>
      <c r="IS54" t="s">
        <v>443</v>
      </c>
      <c r="IT54" t="s">
        <v>443</v>
      </c>
      <c r="IU54">
        <v>0</v>
      </c>
      <c r="IV54">
        <v>100</v>
      </c>
      <c r="IW54">
        <v>100</v>
      </c>
      <c r="IX54">
        <v>-2.618</v>
      </c>
      <c r="IY54">
        <v>0.0104</v>
      </c>
      <c r="IZ54">
        <v>-1.414774939843471</v>
      </c>
      <c r="JA54">
        <v>-0.002262605230658699</v>
      </c>
      <c r="JB54">
        <v>4.117972070868355E-07</v>
      </c>
      <c r="JC54">
        <v>-1.535053720392113E-10</v>
      </c>
      <c r="JD54">
        <v>-0.05773197212917025</v>
      </c>
      <c r="JE54">
        <v>-0.004387372397949352</v>
      </c>
      <c r="JF54">
        <v>0.001148265067849212</v>
      </c>
      <c r="JG54">
        <v>-2.372704636287677E-05</v>
      </c>
      <c r="JH54">
        <v>4</v>
      </c>
      <c r="JI54">
        <v>2346</v>
      </c>
      <c r="JJ54">
        <v>1</v>
      </c>
      <c r="JK54">
        <v>24</v>
      </c>
      <c r="JL54">
        <v>21609.5</v>
      </c>
      <c r="JM54">
        <v>29358458.1</v>
      </c>
      <c r="JN54">
        <v>1.44043</v>
      </c>
      <c r="JO54">
        <v>2.27417</v>
      </c>
      <c r="JP54">
        <v>1.39771</v>
      </c>
      <c r="JQ54">
        <v>2.35352</v>
      </c>
      <c r="JR54">
        <v>1.49536</v>
      </c>
      <c r="JS54">
        <v>2.57568</v>
      </c>
      <c r="JT54">
        <v>35.9645</v>
      </c>
      <c r="JU54">
        <v>24.0262</v>
      </c>
      <c r="JV54">
        <v>18</v>
      </c>
      <c r="JW54">
        <v>486.473</v>
      </c>
      <c r="JX54">
        <v>435.966</v>
      </c>
      <c r="JY54">
        <v>12.5263</v>
      </c>
      <c r="JZ54">
        <v>25.6366</v>
      </c>
      <c r="KA54">
        <v>30</v>
      </c>
      <c r="KB54">
        <v>25.5087</v>
      </c>
      <c r="KC54">
        <v>25.4451</v>
      </c>
      <c r="KD54">
        <v>28.833</v>
      </c>
      <c r="KE54">
        <v>24.798</v>
      </c>
      <c r="KF54">
        <v>0</v>
      </c>
      <c r="KG54">
        <v>12.5363</v>
      </c>
      <c r="KH54">
        <v>641.0119999999999</v>
      </c>
      <c r="KI54">
        <v>9.699299999999999</v>
      </c>
      <c r="KJ54">
        <v>101.714</v>
      </c>
      <c r="KK54">
        <v>101</v>
      </c>
    </row>
    <row r="55" spans="1:297">
      <c r="A55">
        <v>39</v>
      </c>
      <c r="B55">
        <v>1761507492.1</v>
      </c>
      <c r="C55">
        <v>281.5999999046326</v>
      </c>
      <c r="D55" t="s">
        <v>520</v>
      </c>
      <c r="E55" t="s">
        <v>521</v>
      </c>
      <c r="F55">
        <v>5</v>
      </c>
      <c r="G55" t="s">
        <v>435</v>
      </c>
      <c r="H55" t="s">
        <v>436</v>
      </c>
      <c r="I55">
        <v>1761507489.6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631.2345169406034</v>
      </c>
      <c r="AK55">
        <v>599.247812121212</v>
      </c>
      <c r="AL55">
        <v>3.373998996337768</v>
      </c>
      <c r="AM55">
        <v>65.78380320939183</v>
      </c>
      <c r="AN55">
        <f>(AP55 - AO55 + DY55*1E3/(8.314*(EA55+273.15)) * AR55/DX55 * AQ55) * DX55/(100*DL55) * 1000/(1000 - AP55)</f>
        <v>0</v>
      </c>
      <c r="AO55">
        <v>9.647969276575218</v>
      </c>
      <c r="AP55">
        <v>11.73882181818181</v>
      </c>
      <c r="AQ55">
        <v>2.363049675758906E-07</v>
      </c>
      <c r="AR55">
        <v>108.0880716642206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 t="s">
        <v>437</v>
      </c>
      <c r="AZ55">
        <v>0</v>
      </c>
      <c r="BA55">
        <v>0</v>
      </c>
      <c r="BB55">
        <f>1-AZ55/BA55</f>
        <v>0</v>
      </c>
      <c r="BC55">
        <v>0</v>
      </c>
      <c r="BD55" t="s">
        <v>437</v>
      </c>
      <c r="BE55" t="s">
        <v>437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2020</v>
      </c>
      <c r="CA55">
        <v>290.0000000000001</v>
      </c>
      <c r="CB55">
        <v>1590.42</v>
      </c>
      <c r="CC55">
        <v>295</v>
      </c>
      <c r="CD55">
        <v>5220.67</v>
      </c>
      <c r="CE55">
        <v>1591.29</v>
      </c>
      <c r="CF55">
        <v>-0.87</v>
      </c>
      <c r="CG55">
        <v>300.0000000000001</v>
      </c>
      <c r="CH55">
        <v>23.8</v>
      </c>
      <c r="CI55">
        <v>1650.734719841875</v>
      </c>
      <c r="CJ55">
        <v>2.032994541366527</v>
      </c>
      <c r="CK55">
        <v>-31.03478562282126</v>
      </c>
      <c r="CL55">
        <v>0.9198548094063967</v>
      </c>
      <c r="CM55">
        <v>0.9759925733019913</v>
      </c>
      <c r="CN55">
        <v>-0.00431141668520578</v>
      </c>
      <c r="CO55">
        <v>289.9999999999999</v>
      </c>
      <c r="CP55">
        <v>1590.91</v>
      </c>
      <c r="CQ55">
        <v>765</v>
      </c>
      <c r="CR55">
        <v>5219.32</v>
      </c>
      <c r="CS55">
        <v>1591.27</v>
      </c>
      <c r="CT55">
        <v>-0.36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438</v>
      </c>
      <c r="DO55">
        <v>2</v>
      </c>
      <c r="DP55" t="b">
        <v>1</v>
      </c>
      <c r="DQ55">
        <v>1761507489.6</v>
      </c>
      <c r="DR55">
        <v>585.5355555555556</v>
      </c>
      <c r="DS55">
        <v>626.9065555555555</v>
      </c>
      <c r="DT55">
        <v>11.73844444444445</v>
      </c>
      <c r="DU55">
        <v>9.647834444444445</v>
      </c>
      <c r="DV55">
        <v>588.1700000000001</v>
      </c>
      <c r="DW55">
        <v>11.72795555555556</v>
      </c>
      <c r="DX55">
        <v>500.0314444444445</v>
      </c>
      <c r="DY55">
        <v>90.32414444444446</v>
      </c>
      <c r="DZ55">
        <v>0.1000637</v>
      </c>
      <c r="EA55">
        <v>18.40867777777778</v>
      </c>
      <c r="EB55">
        <v>18.01524444444444</v>
      </c>
      <c r="EC55">
        <v>999.9000000000001</v>
      </c>
      <c r="ED55">
        <v>0</v>
      </c>
      <c r="EE55">
        <v>0</v>
      </c>
      <c r="EF55">
        <v>9993.897777777776</v>
      </c>
      <c r="EG55">
        <v>0</v>
      </c>
      <c r="EH55">
        <v>1016.406666666667</v>
      </c>
      <c r="EI55">
        <v>-41.37082222222222</v>
      </c>
      <c r="EJ55">
        <v>592.4905555555556</v>
      </c>
      <c r="EK55">
        <v>633.0138888888889</v>
      </c>
      <c r="EL55">
        <v>2.0906</v>
      </c>
      <c r="EM55">
        <v>626.9065555555555</v>
      </c>
      <c r="EN55">
        <v>9.647834444444445</v>
      </c>
      <c r="EO55">
        <v>1.060263333333333</v>
      </c>
      <c r="EP55">
        <v>0.8714324444444445</v>
      </c>
      <c r="EQ55">
        <v>7.771922222222222</v>
      </c>
      <c r="ER55">
        <v>4.927414444444445</v>
      </c>
      <c r="ES55">
        <v>2000.041111111111</v>
      </c>
      <c r="ET55">
        <v>0.9799979999999999</v>
      </c>
      <c r="EU55">
        <v>0.02000231111111111</v>
      </c>
      <c r="EV55">
        <v>0</v>
      </c>
      <c r="EW55">
        <v>1152.023333333333</v>
      </c>
      <c r="EX55">
        <v>5.00097</v>
      </c>
      <c r="EY55">
        <v>23189.05555555555</v>
      </c>
      <c r="EZ55">
        <v>16707.92222222222</v>
      </c>
      <c r="FA55">
        <v>40.243</v>
      </c>
      <c r="FB55">
        <v>41.39555555555555</v>
      </c>
      <c r="FC55">
        <v>40.312</v>
      </c>
      <c r="FD55">
        <v>41.13155555555555</v>
      </c>
      <c r="FE55">
        <v>39.91633333333333</v>
      </c>
      <c r="FF55">
        <v>1955.132222222222</v>
      </c>
      <c r="FG55">
        <v>39.90666666666667</v>
      </c>
      <c r="FH55">
        <v>0</v>
      </c>
      <c r="FI55">
        <v>2363</v>
      </c>
      <c r="FJ55">
        <v>0</v>
      </c>
      <c r="FK55">
        <v>1150.509615384615</v>
      </c>
      <c r="FL55">
        <v>19.08547006981306</v>
      </c>
      <c r="FM55">
        <v>318.6905983831113</v>
      </c>
      <c r="FN55">
        <v>23163.36538461538</v>
      </c>
      <c r="FO55">
        <v>15</v>
      </c>
      <c r="FP55">
        <v>0</v>
      </c>
      <c r="FQ55" t="s">
        <v>439</v>
      </c>
      <c r="FR55">
        <v>1760210915.6</v>
      </c>
      <c r="FS55">
        <v>0</v>
      </c>
      <c r="FT55">
        <v>0</v>
      </c>
      <c r="FU55">
        <v>-0.215</v>
      </c>
      <c r="FV55">
        <v>0</v>
      </c>
      <c r="FW55">
        <v>-0.6919999999999999</v>
      </c>
      <c r="FX55">
        <v>0</v>
      </c>
      <c r="FY55">
        <v>400</v>
      </c>
      <c r="FZ55">
        <v>0</v>
      </c>
      <c r="GA55">
        <v>0.15</v>
      </c>
      <c r="GB55">
        <v>0</v>
      </c>
      <c r="GC55">
        <v>-40.84099024390244</v>
      </c>
      <c r="GD55">
        <v>-3.132654355400726</v>
      </c>
      <c r="GE55">
        <v>0.3138051203587267</v>
      </c>
      <c r="GF55">
        <v>0</v>
      </c>
      <c r="GG55">
        <v>1149.469117647059</v>
      </c>
      <c r="GH55">
        <v>17.49075628124006</v>
      </c>
      <c r="GI55">
        <v>1.743752491285702</v>
      </c>
      <c r="GJ55">
        <v>0</v>
      </c>
      <c r="GK55">
        <v>2.082884390243902</v>
      </c>
      <c r="GL55">
        <v>0.07006327526132387</v>
      </c>
      <c r="GM55">
        <v>0.007124449845693891</v>
      </c>
      <c r="GN55">
        <v>1</v>
      </c>
      <c r="GO55">
        <v>1</v>
      </c>
      <c r="GP55">
        <v>3</v>
      </c>
      <c r="GQ55" t="s">
        <v>446</v>
      </c>
      <c r="GR55">
        <v>3.13383</v>
      </c>
      <c r="GS55">
        <v>2.76017</v>
      </c>
      <c r="GT55">
        <v>0.122001</v>
      </c>
      <c r="GU55">
        <v>0.126259</v>
      </c>
      <c r="GV55">
        <v>0.06381969999999999</v>
      </c>
      <c r="GW55">
        <v>0.054495</v>
      </c>
      <c r="GX55">
        <v>28127.2</v>
      </c>
      <c r="GY55">
        <v>27965</v>
      </c>
      <c r="GZ55">
        <v>29760.7</v>
      </c>
      <c r="HA55">
        <v>29564</v>
      </c>
      <c r="HB55">
        <v>36826.5</v>
      </c>
      <c r="HC55">
        <v>37045</v>
      </c>
      <c r="HD55">
        <v>41880.2</v>
      </c>
      <c r="HE55">
        <v>42001.4</v>
      </c>
      <c r="HF55">
        <v>1.95915</v>
      </c>
      <c r="HG55">
        <v>1.8923</v>
      </c>
      <c r="HH55">
        <v>0.00657514</v>
      </c>
      <c r="HI55">
        <v>0</v>
      </c>
      <c r="HJ55">
        <v>17.9129</v>
      </c>
      <c r="HK55">
        <v>999.9</v>
      </c>
      <c r="HL55">
        <v>26</v>
      </c>
      <c r="HM55">
        <v>31.4</v>
      </c>
      <c r="HN55">
        <v>13.2854</v>
      </c>
      <c r="HO55">
        <v>62.712</v>
      </c>
      <c r="HP55">
        <v>32.472</v>
      </c>
      <c r="HQ55">
        <v>1</v>
      </c>
      <c r="HR55">
        <v>-0.145663</v>
      </c>
      <c r="HS55">
        <v>4.91645</v>
      </c>
      <c r="HT55">
        <v>20.2741</v>
      </c>
      <c r="HU55">
        <v>5.22073</v>
      </c>
      <c r="HV55">
        <v>12.0159</v>
      </c>
      <c r="HW55">
        <v>4.99005</v>
      </c>
      <c r="HX55">
        <v>3.28845</v>
      </c>
      <c r="HY55">
        <v>9999</v>
      </c>
      <c r="HZ55">
        <v>9999</v>
      </c>
      <c r="IA55">
        <v>9999</v>
      </c>
      <c r="IB55">
        <v>999.9</v>
      </c>
      <c r="IC55">
        <v>4.97284</v>
      </c>
      <c r="ID55">
        <v>1.8666</v>
      </c>
      <c r="IE55">
        <v>1.86585</v>
      </c>
      <c r="IF55">
        <v>1.86584</v>
      </c>
      <c r="IG55">
        <v>1.86768</v>
      </c>
      <c r="IH55">
        <v>1.87012</v>
      </c>
      <c r="II55">
        <v>1.86876</v>
      </c>
      <c r="IJ55">
        <v>1.87028</v>
      </c>
      <c r="IK55">
        <v>0</v>
      </c>
      <c r="IL55">
        <v>0</v>
      </c>
      <c r="IM55">
        <v>0</v>
      </c>
      <c r="IN55">
        <v>0</v>
      </c>
      <c r="IO55" t="s">
        <v>441</v>
      </c>
      <c r="IP55" t="s">
        <v>442</v>
      </c>
      <c r="IQ55" t="s">
        <v>443</v>
      </c>
      <c r="IR55" t="s">
        <v>443</v>
      </c>
      <c r="IS55" t="s">
        <v>443</v>
      </c>
      <c r="IT55" t="s">
        <v>443</v>
      </c>
      <c r="IU55">
        <v>0</v>
      </c>
      <c r="IV55">
        <v>100</v>
      </c>
      <c r="IW55">
        <v>100</v>
      </c>
      <c r="IX55">
        <v>-2.65</v>
      </c>
      <c r="IY55">
        <v>0.0105</v>
      </c>
      <c r="IZ55">
        <v>-1.414774939843471</v>
      </c>
      <c r="JA55">
        <v>-0.002262605230658699</v>
      </c>
      <c r="JB55">
        <v>4.117972070868355E-07</v>
      </c>
      <c r="JC55">
        <v>-1.535053720392113E-10</v>
      </c>
      <c r="JD55">
        <v>-0.05773197212917025</v>
      </c>
      <c r="JE55">
        <v>-0.004387372397949352</v>
      </c>
      <c r="JF55">
        <v>0.001148265067849212</v>
      </c>
      <c r="JG55">
        <v>-2.372704636287677E-05</v>
      </c>
      <c r="JH55">
        <v>4</v>
      </c>
      <c r="JI55">
        <v>2346</v>
      </c>
      <c r="JJ55">
        <v>1</v>
      </c>
      <c r="JK55">
        <v>24</v>
      </c>
      <c r="JL55">
        <v>21609.6</v>
      </c>
      <c r="JM55">
        <v>29358458.2</v>
      </c>
      <c r="JN55">
        <v>1.46973</v>
      </c>
      <c r="JO55">
        <v>2.26685</v>
      </c>
      <c r="JP55">
        <v>1.39648</v>
      </c>
      <c r="JQ55">
        <v>2.34985</v>
      </c>
      <c r="JR55">
        <v>1.49536</v>
      </c>
      <c r="JS55">
        <v>2.69409</v>
      </c>
      <c r="JT55">
        <v>35.9645</v>
      </c>
      <c r="JU55">
        <v>24.035</v>
      </c>
      <c r="JV55">
        <v>18</v>
      </c>
      <c r="JW55">
        <v>486.672</v>
      </c>
      <c r="JX55">
        <v>436.04</v>
      </c>
      <c r="JY55">
        <v>12.5325</v>
      </c>
      <c r="JZ55">
        <v>25.6366</v>
      </c>
      <c r="KA55">
        <v>30</v>
      </c>
      <c r="KB55">
        <v>25.5069</v>
      </c>
      <c r="KC55">
        <v>25.4451</v>
      </c>
      <c r="KD55">
        <v>29.4132</v>
      </c>
      <c r="KE55">
        <v>24.798</v>
      </c>
      <c r="KF55">
        <v>0</v>
      </c>
      <c r="KG55">
        <v>12.531</v>
      </c>
      <c r="KH55">
        <v>654.369</v>
      </c>
      <c r="KI55">
        <v>9.699299999999999</v>
      </c>
      <c r="KJ55">
        <v>101.715</v>
      </c>
      <c r="KK55">
        <v>101</v>
      </c>
    </row>
    <row r="56" spans="1:297">
      <c r="A56">
        <v>40</v>
      </c>
      <c r="B56">
        <v>1761507497.1</v>
      </c>
      <c r="C56">
        <v>286.5999999046326</v>
      </c>
      <c r="D56" t="s">
        <v>522</v>
      </c>
      <c r="E56" t="s">
        <v>523</v>
      </c>
      <c r="F56">
        <v>5</v>
      </c>
      <c r="G56" t="s">
        <v>435</v>
      </c>
      <c r="H56" t="s">
        <v>436</v>
      </c>
      <c r="I56">
        <v>1761507494.3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648.1448057197512</v>
      </c>
      <c r="AK56">
        <v>616.1120969696968</v>
      </c>
      <c r="AL56">
        <v>3.376831706909289</v>
      </c>
      <c r="AM56">
        <v>65.78380320939183</v>
      </c>
      <c r="AN56">
        <f>(AP56 - AO56 + DY56*1E3/(8.314*(EA56+273.15)) * AR56/DX56 * AQ56) * DX56/(100*DL56) * 1000/(1000 - AP56)</f>
        <v>0</v>
      </c>
      <c r="AO56">
        <v>9.647403090658603</v>
      </c>
      <c r="AP56">
        <v>11.7416406060606</v>
      </c>
      <c r="AQ56">
        <v>3.976658125076141E-06</v>
      </c>
      <c r="AR56">
        <v>108.0880716642206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 t="s">
        <v>437</v>
      </c>
      <c r="AZ56">
        <v>0</v>
      </c>
      <c r="BA56">
        <v>0</v>
      </c>
      <c r="BB56">
        <f>1-AZ56/BA56</f>
        <v>0</v>
      </c>
      <c r="BC56">
        <v>0</v>
      </c>
      <c r="BD56" t="s">
        <v>437</v>
      </c>
      <c r="BE56" t="s">
        <v>437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2020</v>
      </c>
      <c r="CA56">
        <v>290.0000000000001</v>
      </c>
      <c r="CB56">
        <v>1590.42</v>
      </c>
      <c r="CC56">
        <v>295</v>
      </c>
      <c r="CD56">
        <v>5220.67</v>
      </c>
      <c r="CE56">
        <v>1591.29</v>
      </c>
      <c r="CF56">
        <v>-0.87</v>
      </c>
      <c r="CG56">
        <v>300.0000000000001</v>
      </c>
      <c r="CH56">
        <v>23.8</v>
      </c>
      <c r="CI56">
        <v>1650.734719841875</v>
      </c>
      <c r="CJ56">
        <v>2.032994541366527</v>
      </c>
      <c r="CK56">
        <v>-31.03478562282126</v>
      </c>
      <c r="CL56">
        <v>0.9198548094063967</v>
      </c>
      <c r="CM56">
        <v>0.9759925733019913</v>
      </c>
      <c r="CN56">
        <v>-0.00431141668520578</v>
      </c>
      <c r="CO56">
        <v>289.9999999999999</v>
      </c>
      <c r="CP56">
        <v>1590.91</v>
      </c>
      <c r="CQ56">
        <v>765</v>
      </c>
      <c r="CR56">
        <v>5219.32</v>
      </c>
      <c r="CS56">
        <v>1591.27</v>
      </c>
      <c r="CT56">
        <v>-0.36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438</v>
      </c>
      <c r="DO56">
        <v>2</v>
      </c>
      <c r="DP56" t="b">
        <v>1</v>
      </c>
      <c r="DQ56">
        <v>1761507494.3</v>
      </c>
      <c r="DR56">
        <v>601.1987999999999</v>
      </c>
      <c r="DS56">
        <v>642.7064</v>
      </c>
      <c r="DT56">
        <v>11.74115</v>
      </c>
      <c r="DU56">
        <v>9.647425</v>
      </c>
      <c r="DV56">
        <v>603.8638000000001</v>
      </c>
      <c r="DW56">
        <v>11.73065</v>
      </c>
      <c r="DX56">
        <v>500.0102</v>
      </c>
      <c r="DY56">
        <v>90.32415</v>
      </c>
      <c r="DZ56">
        <v>0.1000007</v>
      </c>
      <c r="EA56">
        <v>18.41281</v>
      </c>
      <c r="EB56">
        <v>18.02664</v>
      </c>
      <c r="EC56">
        <v>999.9</v>
      </c>
      <c r="ED56">
        <v>0</v>
      </c>
      <c r="EE56">
        <v>0</v>
      </c>
      <c r="EF56">
        <v>9987.124999999998</v>
      </c>
      <c r="EG56">
        <v>0</v>
      </c>
      <c r="EH56">
        <v>1016.403</v>
      </c>
      <c r="EI56">
        <v>-41.50736</v>
      </c>
      <c r="EJ56">
        <v>608.3415</v>
      </c>
      <c r="EK56">
        <v>648.9671</v>
      </c>
      <c r="EL56">
        <v>2.093725</v>
      </c>
      <c r="EM56">
        <v>642.7064</v>
      </c>
      <c r="EN56">
        <v>9.647425</v>
      </c>
      <c r="EO56">
        <v>1.06051</v>
      </c>
      <c r="EP56">
        <v>0.8713953</v>
      </c>
      <c r="EQ56">
        <v>7.775316000000001</v>
      </c>
      <c r="ER56">
        <v>4.926804</v>
      </c>
      <c r="ES56">
        <v>2000.047</v>
      </c>
      <c r="ET56">
        <v>0.9800023999999998</v>
      </c>
      <c r="EU56">
        <v>0.01999782</v>
      </c>
      <c r="EV56">
        <v>0</v>
      </c>
      <c r="EW56">
        <v>1153.268</v>
      </c>
      <c r="EX56">
        <v>5.000970000000001</v>
      </c>
      <c r="EY56">
        <v>23210.16</v>
      </c>
      <c r="EZ56">
        <v>16707.98</v>
      </c>
      <c r="FA56">
        <v>40.1684</v>
      </c>
      <c r="FB56">
        <v>41.2497</v>
      </c>
      <c r="FC56">
        <v>40.2934</v>
      </c>
      <c r="FD56">
        <v>40.9685</v>
      </c>
      <c r="FE56">
        <v>39.8309</v>
      </c>
      <c r="FF56">
        <v>1955.148</v>
      </c>
      <c r="FG56">
        <v>39.899</v>
      </c>
      <c r="FH56">
        <v>0</v>
      </c>
      <c r="FI56">
        <v>2367.800000190735</v>
      </c>
      <c r="FJ56">
        <v>0</v>
      </c>
      <c r="FK56">
        <v>1151.95</v>
      </c>
      <c r="FL56">
        <v>16.70290597606007</v>
      </c>
      <c r="FM56">
        <v>273.6478632601768</v>
      </c>
      <c r="FN56">
        <v>23187.26923076923</v>
      </c>
      <c r="FO56">
        <v>15</v>
      </c>
      <c r="FP56">
        <v>0</v>
      </c>
      <c r="FQ56" t="s">
        <v>439</v>
      </c>
      <c r="FR56">
        <v>1760210915.6</v>
      </c>
      <c r="FS56">
        <v>0</v>
      </c>
      <c r="FT56">
        <v>0</v>
      </c>
      <c r="FU56">
        <v>-0.215</v>
      </c>
      <c r="FV56">
        <v>0</v>
      </c>
      <c r="FW56">
        <v>-0.6919999999999999</v>
      </c>
      <c r="FX56">
        <v>0</v>
      </c>
      <c r="FY56">
        <v>400</v>
      </c>
      <c r="FZ56">
        <v>0</v>
      </c>
      <c r="GA56">
        <v>0.15</v>
      </c>
      <c r="GB56">
        <v>0</v>
      </c>
      <c r="GC56">
        <v>-41.13168</v>
      </c>
      <c r="GD56">
        <v>-2.999698311444513</v>
      </c>
      <c r="GE56">
        <v>0.2967684107178521</v>
      </c>
      <c r="GF56">
        <v>0</v>
      </c>
      <c r="GG56">
        <v>1151.022941176471</v>
      </c>
      <c r="GH56">
        <v>17.77601221995016</v>
      </c>
      <c r="GI56">
        <v>1.764312112930689</v>
      </c>
      <c r="GJ56">
        <v>0</v>
      </c>
      <c r="GK56">
        <v>2.08866925</v>
      </c>
      <c r="GL56">
        <v>0.04309902439023835</v>
      </c>
      <c r="GM56">
        <v>0.004309241457321727</v>
      </c>
      <c r="GN56">
        <v>1</v>
      </c>
      <c r="GO56">
        <v>1</v>
      </c>
      <c r="GP56">
        <v>3</v>
      </c>
      <c r="GQ56" t="s">
        <v>446</v>
      </c>
      <c r="GR56">
        <v>3.13367</v>
      </c>
      <c r="GS56">
        <v>2.7603</v>
      </c>
      <c r="GT56">
        <v>0.124385</v>
      </c>
      <c r="GU56">
        <v>0.128577</v>
      </c>
      <c r="GV56">
        <v>0.0638263</v>
      </c>
      <c r="GW56">
        <v>0.0544941</v>
      </c>
      <c r="GX56">
        <v>28050.9</v>
      </c>
      <c r="GY56">
        <v>27890.8</v>
      </c>
      <c r="GZ56">
        <v>29760.8</v>
      </c>
      <c r="HA56">
        <v>29564.1</v>
      </c>
      <c r="HB56">
        <v>36826.5</v>
      </c>
      <c r="HC56">
        <v>37045.3</v>
      </c>
      <c r="HD56">
        <v>41880.4</v>
      </c>
      <c r="HE56">
        <v>42001.6</v>
      </c>
      <c r="HF56">
        <v>1.9587</v>
      </c>
      <c r="HG56">
        <v>1.89212</v>
      </c>
      <c r="HH56">
        <v>0.00715256</v>
      </c>
      <c r="HI56">
        <v>0</v>
      </c>
      <c r="HJ56">
        <v>17.9152</v>
      </c>
      <c r="HK56">
        <v>999.9</v>
      </c>
      <c r="HL56">
        <v>26</v>
      </c>
      <c r="HM56">
        <v>31.3</v>
      </c>
      <c r="HN56">
        <v>13.2098</v>
      </c>
      <c r="HO56">
        <v>62.542</v>
      </c>
      <c r="HP56">
        <v>32.484</v>
      </c>
      <c r="HQ56">
        <v>1</v>
      </c>
      <c r="HR56">
        <v>-0.145549</v>
      </c>
      <c r="HS56">
        <v>4.97301</v>
      </c>
      <c r="HT56">
        <v>20.2725</v>
      </c>
      <c r="HU56">
        <v>5.22133</v>
      </c>
      <c r="HV56">
        <v>12.0159</v>
      </c>
      <c r="HW56">
        <v>4.9909</v>
      </c>
      <c r="HX56">
        <v>3.28863</v>
      </c>
      <c r="HY56">
        <v>9999</v>
      </c>
      <c r="HZ56">
        <v>9999</v>
      </c>
      <c r="IA56">
        <v>9999</v>
      </c>
      <c r="IB56">
        <v>999.9</v>
      </c>
      <c r="IC56">
        <v>4.9728</v>
      </c>
      <c r="ID56">
        <v>1.8666</v>
      </c>
      <c r="IE56">
        <v>1.86584</v>
      </c>
      <c r="IF56">
        <v>1.86584</v>
      </c>
      <c r="IG56">
        <v>1.86769</v>
      </c>
      <c r="IH56">
        <v>1.87012</v>
      </c>
      <c r="II56">
        <v>1.86883</v>
      </c>
      <c r="IJ56">
        <v>1.87028</v>
      </c>
      <c r="IK56">
        <v>0</v>
      </c>
      <c r="IL56">
        <v>0</v>
      </c>
      <c r="IM56">
        <v>0</v>
      </c>
      <c r="IN56">
        <v>0</v>
      </c>
      <c r="IO56" t="s">
        <v>441</v>
      </c>
      <c r="IP56" t="s">
        <v>442</v>
      </c>
      <c r="IQ56" t="s">
        <v>443</v>
      </c>
      <c r="IR56" t="s">
        <v>443</v>
      </c>
      <c r="IS56" t="s">
        <v>443</v>
      </c>
      <c r="IT56" t="s">
        <v>443</v>
      </c>
      <c r="IU56">
        <v>0</v>
      </c>
      <c r="IV56">
        <v>100</v>
      </c>
      <c r="IW56">
        <v>100</v>
      </c>
      <c r="IX56">
        <v>-2.683</v>
      </c>
      <c r="IY56">
        <v>0.0105</v>
      </c>
      <c r="IZ56">
        <v>-1.414774939843471</v>
      </c>
      <c r="JA56">
        <v>-0.002262605230658699</v>
      </c>
      <c r="JB56">
        <v>4.117972070868355E-07</v>
      </c>
      <c r="JC56">
        <v>-1.535053720392113E-10</v>
      </c>
      <c r="JD56">
        <v>-0.05773197212917025</v>
      </c>
      <c r="JE56">
        <v>-0.004387372397949352</v>
      </c>
      <c r="JF56">
        <v>0.001148265067849212</v>
      </c>
      <c r="JG56">
        <v>-2.372704636287677E-05</v>
      </c>
      <c r="JH56">
        <v>4</v>
      </c>
      <c r="JI56">
        <v>2346</v>
      </c>
      <c r="JJ56">
        <v>1</v>
      </c>
      <c r="JK56">
        <v>24</v>
      </c>
      <c r="JL56">
        <v>21609.7</v>
      </c>
      <c r="JM56">
        <v>29358458.3</v>
      </c>
      <c r="JN56">
        <v>1.50146</v>
      </c>
      <c r="JO56">
        <v>2.25952</v>
      </c>
      <c r="JP56">
        <v>1.39648</v>
      </c>
      <c r="JQ56">
        <v>2.35474</v>
      </c>
      <c r="JR56">
        <v>1.49536</v>
      </c>
      <c r="JS56">
        <v>2.68555</v>
      </c>
      <c r="JT56">
        <v>35.9645</v>
      </c>
      <c r="JU56">
        <v>24.0262</v>
      </c>
      <c r="JV56">
        <v>18</v>
      </c>
      <c r="JW56">
        <v>486.392</v>
      </c>
      <c r="JX56">
        <v>435.926</v>
      </c>
      <c r="JY56">
        <v>12.5325</v>
      </c>
      <c r="JZ56">
        <v>25.6366</v>
      </c>
      <c r="KA56">
        <v>30.0001</v>
      </c>
      <c r="KB56">
        <v>25.5066</v>
      </c>
      <c r="KC56">
        <v>25.4439</v>
      </c>
      <c r="KD56">
        <v>30.0496</v>
      </c>
      <c r="KE56">
        <v>24.798</v>
      </c>
      <c r="KF56">
        <v>0</v>
      </c>
      <c r="KG56">
        <v>12.5053</v>
      </c>
      <c r="KH56">
        <v>674.4059999999999</v>
      </c>
      <c r="KI56">
        <v>9.699299999999999</v>
      </c>
      <c r="KJ56">
        <v>101.715</v>
      </c>
      <c r="KK56">
        <v>101</v>
      </c>
    </row>
    <row r="57" spans="1:297">
      <c r="A57">
        <v>41</v>
      </c>
      <c r="B57">
        <v>1761507502.1</v>
      </c>
      <c r="C57">
        <v>291.5999999046326</v>
      </c>
      <c r="D57" t="s">
        <v>524</v>
      </c>
      <c r="E57" t="s">
        <v>525</v>
      </c>
      <c r="F57">
        <v>5</v>
      </c>
      <c r="G57" t="s">
        <v>435</v>
      </c>
      <c r="H57" t="s">
        <v>436</v>
      </c>
      <c r="I57">
        <v>1761507499.6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665.3579886466501</v>
      </c>
      <c r="AK57">
        <v>633.1116727272725</v>
      </c>
      <c r="AL57">
        <v>3.399208926084305</v>
      </c>
      <c r="AM57">
        <v>65.78380320939183</v>
      </c>
      <c r="AN57">
        <f>(AP57 - AO57 + DY57*1E3/(8.314*(EA57+273.15)) * AR57/DX57 * AQ57) * DX57/(100*DL57) * 1000/(1000 - AP57)</f>
        <v>0</v>
      </c>
      <c r="AO57">
        <v>9.648204514883062</v>
      </c>
      <c r="AP57">
        <v>11.73991696969697</v>
      </c>
      <c r="AQ57">
        <v>-5.43585511043095E-07</v>
      </c>
      <c r="AR57">
        <v>108.0880716642206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 t="s">
        <v>437</v>
      </c>
      <c r="AZ57">
        <v>0</v>
      </c>
      <c r="BA57">
        <v>0</v>
      </c>
      <c r="BB57">
        <f>1-AZ57/BA57</f>
        <v>0</v>
      </c>
      <c r="BC57">
        <v>0</v>
      </c>
      <c r="BD57" t="s">
        <v>437</v>
      </c>
      <c r="BE57" t="s">
        <v>437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2020</v>
      </c>
      <c r="CA57">
        <v>290.0000000000001</v>
      </c>
      <c r="CB57">
        <v>1590.42</v>
      </c>
      <c r="CC57">
        <v>295</v>
      </c>
      <c r="CD57">
        <v>5220.67</v>
      </c>
      <c r="CE57">
        <v>1591.29</v>
      </c>
      <c r="CF57">
        <v>-0.87</v>
      </c>
      <c r="CG57">
        <v>300.0000000000001</v>
      </c>
      <c r="CH57">
        <v>23.8</v>
      </c>
      <c r="CI57">
        <v>1650.734719841875</v>
      </c>
      <c r="CJ57">
        <v>2.032994541366527</v>
      </c>
      <c r="CK57">
        <v>-31.03478562282126</v>
      </c>
      <c r="CL57">
        <v>0.9198548094063967</v>
      </c>
      <c r="CM57">
        <v>0.9759925733019913</v>
      </c>
      <c r="CN57">
        <v>-0.00431141668520578</v>
      </c>
      <c r="CO57">
        <v>289.9999999999999</v>
      </c>
      <c r="CP57">
        <v>1590.91</v>
      </c>
      <c r="CQ57">
        <v>765</v>
      </c>
      <c r="CR57">
        <v>5219.32</v>
      </c>
      <c r="CS57">
        <v>1591.27</v>
      </c>
      <c r="CT57">
        <v>-0.36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438</v>
      </c>
      <c r="DO57">
        <v>2</v>
      </c>
      <c r="DP57" t="b">
        <v>1</v>
      </c>
      <c r="DQ57">
        <v>1761507499.6</v>
      </c>
      <c r="DR57">
        <v>618.9797777777778</v>
      </c>
      <c r="DS57">
        <v>660.6892222222223</v>
      </c>
      <c r="DT57">
        <v>11.74114444444444</v>
      </c>
      <c r="DU57">
        <v>9.648072222222222</v>
      </c>
      <c r="DV57">
        <v>621.679</v>
      </c>
      <c r="DW57">
        <v>11.73064444444444</v>
      </c>
      <c r="DX57">
        <v>499.9587777777778</v>
      </c>
      <c r="DY57">
        <v>90.32389999999999</v>
      </c>
      <c r="DZ57">
        <v>0.09986274444444446</v>
      </c>
      <c r="EA57">
        <v>18.41736666666667</v>
      </c>
      <c r="EB57">
        <v>18.04295555555555</v>
      </c>
      <c r="EC57">
        <v>999.9000000000001</v>
      </c>
      <c r="ED57">
        <v>0</v>
      </c>
      <c r="EE57">
        <v>0</v>
      </c>
      <c r="EF57">
        <v>10010.01111111111</v>
      </c>
      <c r="EG57">
        <v>0</v>
      </c>
      <c r="EH57">
        <v>1016.414444444444</v>
      </c>
      <c r="EI57">
        <v>-41.70916666666667</v>
      </c>
      <c r="EJ57">
        <v>626.3337777777778</v>
      </c>
      <c r="EK57">
        <v>667.1255555555557</v>
      </c>
      <c r="EL57">
        <v>2.093095555555555</v>
      </c>
      <c r="EM57">
        <v>660.6892222222223</v>
      </c>
      <c r="EN57">
        <v>9.648072222222222</v>
      </c>
      <c r="EO57">
        <v>1.060507777777778</v>
      </c>
      <c r="EP57">
        <v>0.8714515555555555</v>
      </c>
      <c r="EQ57">
        <v>7.775293333333333</v>
      </c>
      <c r="ER57">
        <v>4.927724444444444</v>
      </c>
      <c r="ES57">
        <v>2000.07</v>
      </c>
      <c r="ET57">
        <v>0.980006</v>
      </c>
      <c r="EU57">
        <v>0.0199941</v>
      </c>
      <c r="EV57">
        <v>0</v>
      </c>
      <c r="EW57">
        <v>1154.563333333333</v>
      </c>
      <c r="EX57">
        <v>5.00097</v>
      </c>
      <c r="EY57">
        <v>23231.63333333333</v>
      </c>
      <c r="EZ57">
        <v>16708.22222222222</v>
      </c>
      <c r="FA57">
        <v>40.10400000000001</v>
      </c>
      <c r="FB57">
        <v>41.10377777777777</v>
      </c>
      <c r="FC57">
        <v>40.22900000000001</v>
      </c>
      <c r="FD57">
        <v>40.80533333333333</v>
      </c>
      <c r="FE57">
        <v>39.743</v>
      </c>
      <c r="FF57">
        <v>1955.18</v>
      </c>
      <c r="FG57">
        <v>39.89</v>
      </c>
      <c r="FH57">
        <v>0</v>
      </c>
      <c r="FI57">
        <v>2373.200000047684</v>
      </c>
      <c r="FJ57">
        <v>0</v>
      </c>
      <c r="FK57">
        <v>1153.4476</v>
      </c>
      <c r="FL57">
        <v>14.81846155221154</v>
      </c>
      <c r="FM57">
        <v>252.1230773055143</v>
      </c>
      <c r="FN57">
        <v>23212.516</v>
      </c>
      <c r="FO57">
        <v>15</v>
      </c>
      <c r="FP57">
        <v>0</v>
      </c>
      <c r="FQ57" t="s">
        <v>439</v>
      </c>
      <c r="FR57">
        <v>1760210915.6</v>
      </c>
      <c r="FS57">
        <v>0</v>
      </c>
      <c r="FT57">
        <v>0</v>
      </c>
      <c r="FU57">
        <v>-0.215</v>
      </c>
      <c r="FV57">
        <v>0</v>
      </c>
      <c r="FW57">
        <v>-0.6919999999999999</v>
      </c>
      <c r="FX57">
        <v>0</v>
      </c>
      <c r="FY57">
        <v>400</v>
      </c>
      <c r="FZ57">
        <v>0</v>
      </c>
      <c r="GA57">
        <v>0.15</v>
      </c>
      <c r="GB57">
        <v>0</v>
      </c>
      <c r="GC57">
        <v>-41.37754390243902</v>
      </c>
      <c r="GD57">
        <v>-2.750115679442568</v>
      </c>
      <c r="GE57">
        <v>0.2856250015093394</v>
      </c>
      <c r="GF57">
        <v>0</v>
      </c>
      <c r="GG57">
        <v>1152.559411764706</v>
      </c>
      <c r="GH57">
        <v>15.88479755531435</v>
      </c>
      <c r="GI57">
        <v>1.577675022781503</v>
      </c>
      <c r="GJ57">
        <v>0</v>
      </c>
      <c r="GK57">
        <v>2.091431463414634</v>
      </c>
      <c r="GL57">
        <v>0.0206354006968651</v>
      </c>
      <c r="GM57">
        <v>0.002382646162665843</v>
      </c>
      <c r="GN57">
        <v>1</v>
      </c>
      <c r="GO57">
        <v>1</v>
      </c>
      <c r="GP57">
        <v>3</v>
      </c>
      <c r="GQ57" t="s">
        <v>446</v>
      </c>
      <c r="GR57">
        <v>3.13345</v>
      </c>
      <c r="GS57">
        <v>2.76014</v>
      </c>
      <c r="GT57">
        <v>0.126751</v>
      </c>
      <c r="GU57">
        <v>0.130851</v>
      </c>
      <c r="GV57">
        <v>0.0638174</v>
      </c>
      <c r="GW57">
        <v>0.0544975</v>
      </c>
      <c r="GX57">
        <v>27975.7</v>
      </c>
      <c r="GY57">
        <v>27818.6</v>
      </c>
      <c r="GZ57">
        <v>29761.4</v>
      </c>
      <c r="HA57">
        <v>29564.6</v>
      </c>
      <c r="HB57">
        <v>36827.4</v>
      </c>
      <c r="HC57">
        <v>37045.8</v>
      </c>
      <c r="HD57">
        <v>41881</v>
      </c>
      <c r="HE57">
        <v>42002.3</v>
      </c>
      <c r="HF57">
        <v>1.95847</v>
      </c>
      <c r="HG57">
        <v>1.89258</v>
      </c>
      <c r="HH57">
        <v>0.00827014</v>
      </c>
      <c r="HI57">
        <v>0</v>
      </c>
      <c r="HJ57">
        <v>17.9167</v>
      </c>
      <c r="HK57">
        <v>999.9</v>
      </c>
      <c r="HL57">
        <v>26</v>
      </c>
      <c r="HM57">
        <v>31.3</v>
      </c>
      <c r="HN57">
        <v>13.2102</v>
      </c>
      <c r="HO57">
        <v>62.732</v>
      </c>
      <c r="HP57">
        <v>32.7083</v>
      </c>
      <c r="HQ57">
        <v>1</v>
      </c>
      <c r="HR57">
        <v>-0.145117</v>
      </c>
      <c r="HS57">
        <v>5.08962</v>
      </c>
      <c r="HT57">
        <v>20.2688</v>
      </c>
      <c r="HU57">
        <v>5.22073</v>
      </c>
      <c r="HV57">
        <v>12.0159</v>
      </c>
      <c r="HW57">
        <v>4.98975</v>
      </c>
      <c r="HX57">
        <v>3.28858</v>
      </c>
      <c r="HY57">
        <v>9999</v>
      </c>
      <c r="HZ57">
        <v>9999</v>
      </c>
      <c r="IA57">
        <v>9999</v>
      </c>
      <c r="IB57">
        <v>999.9</v>
      </c>
      <c r="IC57">
        <v>4.97283</v>
      </c>
      <c r="ID57">
        <v>1.86661</v>
      </c>
      <c r="IE57">
        <v>1.86585</v>
      </c>
      <c r="IF57">
        <v>1.86584</v>
      </c>
      <c r="IG57">
        <v>1.86768</v>
      </c>
      <c r="IH57">
        <v>1.87013</v>
      </c>
      <c r="II57">
        <v>1.86877</v>
      </c>
      <c r="IJ57">
        <v>1.87027</v>
      </c>
      <c r="IK57">
        <v>0</v>
      </c>
      <c r="IL57">
        <v>0</v>
      </c>
      <c r="IM57">
        <v>0</v>
      </c>
      <c r="IN57">
        <v>0</v>
      </c>
      <c r="IO57" t="s">
        <v>441</v>
      </c>
      <c r="IP57" t="s">
        <v>442</v>
      </c>
      <c r="IQ57" t="s">
        <v>443</v>
      </c>
      <c r="IR57" t="s">
        <v>443</v>
      </c>
      <c r="IS57" t="s">
        <v>443</v>
      </c>
      <c r="IT57" t="s">
        <v>443</v>
      </c>
      <c r="IU57">
        <v>0</v>
      </c>
      <c r="IV57">
        <v>100</v>
      </c>
      <c r="IW57">
        <v>100</v>
      </c>
      <c r="IX57">
        <v>-2.715</v>
      </c>
      <c r="IY57">
        <v>0.0104</v>
      </c>
      <c r="IZ57">
        <v>-1.414774939843471</v>
      </c>
      <c r="JA57">
        <v>-0.002262605230658699</v>
      </c>
      <c r="JB57">
        <v>4.117972070868355E-07</v>
      </c>
      <c r="JC57">
        <v>-1.535053720392113E-10</v>
      </c>
      <c r="JD57">
        <v>-0.05773197212917025</v>
      </c>
      <c r="JE57">
        <v>-0.004387372397949352</v>
      </c>
      <c r="JF57">
        <v>0.001148265067849212</v>
      </c>
      <c r="JG57">
        <v>-2.372704636287677E-05</v>
      </c>
      <c r="JH57">
        <v>4</v>
      </c>
      <c r="JI57">
        <v>2346</v>
      </c>
      <c r="JJ57">
        <v>1</v>
      </c>
      <c r="JK57">
        <v>24</v>
      </c>
      <c r="JL57">
        <v>21609.8</v>
      </c>
      <c r="JM57">
        <v>29358458.4</v>
      </c>
      <c r="JN57">
        <v>1.52954</v>
      </c>
      <c r="JO57">
        <v>2.25342</v>
      </c>
      <c r="JP57">
        <v>1.39648</v>
      </c>
      <c r="JQ57">
        <v>2.35596</v>
      </c>
      <c r="JR57">
        <v>1.49536</v>
      </c>
      <c r="JS57">
        <v>2.64771</v>
      </c>
      <c r="JT57">
        <v>35.9645</v>
      </c>
      <c r="JU57">
        <v>24.035</v>
      </c>
      <c r="JV57">
        <v>18</v>
      </c>
      <c r="JW57">
        <v>486.253</v>
      </c>
      <c r="JX57">
        <v>436.188</v>
      </c>
      <c r="JY57">
        <v>12.5134</v>
      </c>
      <c r="JZ57">
        <v>25.6344</v>
      </c>
      <c r="KA57">
        <v>30.0004</v>
      </c>
      <c r="KB57">
        <v>25.5066</v>
      </c>
      <c r="KC57">
        <v>25.443</v>
      </c>
      <c r="KD57">
        <v>30.6178</v>
      </c>
      <c r="KE57">
        <v>24.798</v>
      </c>
      <c r="KF57">
        <v>0</v>
      </c>
      <c r="KG57">
        <v>12.4654</v>
      </c>
      <c r="KH57">
        <v>687.763</v>
      </c>
      <c r="KI57">
        <v>9.699299999999999</v>
      </c>
      <c r="KJ57">
        <v>101.717</v>
      </c>
      <c r="KK57">
        <v>101.002</v>
      </c>
    </row>
    <row r="58" spans="1:297">
      <c r="A58">
        <v>42</v>
      </c>
      <c r="B58">
        <v>1761507507.1</v>
      </c>
      <c r="C58">
        <v>296.5999999046326</v>
      </c>
      <c r="D58" t="s">
        <v>526</v>
      </c>
      <c r="E58" t="s">
        <v>527</v>
      </c>
      <c r="F58">
        <v>5</v>
      </c>
      <c r="G58" t="s">
        <v>435</v>
      </c>
      <c r="H58" t="s">
        <v>436</v>
      </c>
      <c r="I58">
        <v>1761507504.3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682.4030834096644</v>
      </c>
      <c r="AK58">
        <v>649.8653030303028</v>
      </c>
      <c r="AL58">
        <v>3.360967363253248</v>
      </c>
      <c r="AM58">
        <v>65.78380320939183</v>
      </c>
      <c r="AN58">
        <f>(AP58 - AO58 + DY58*1E3/(8.314*(EA58+273.15)) * AR58/DX58 * AQ58) * DX58/(100*DL58) * 1000/(1000 - AP58)</f>
        <v>0</v>
      </c>
      <c r="AO58">
        <v>9.648017517352734</v>
      </c>
      <c r="AP58">
        <v>11.73892606060606</v>
      </c>
      <c r="AQ58">
        <v>3.156774100180706E-07</v>
      </c>
      <c r="AR58">
        <v>108.0880716642206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 t="s">
        <v>437</v>
      </c>
      <c r="AZ58">
        <v>0</v>
      </c>
      <c r="BA58">
        <v>0</v>
      </c>
      <c r="BB58">
        <f>1-AZ58/BA58</f>
        <v>0</v>
      </c>
      <c r="BC58">
        <v>0</v>
      </c>
      <c r="BD58" t="s">
        <v>437</v>
      </c>
      <c r="BE58" t="s">
        <v>437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2020</v>
      </c>
      <c r="CA58">
        <v>290.0000000000001</v>
      </c>
      <c r="CB58">
        <v>1590.42</v>
      </c>
      <c r="CC58">
        <v>295</v>
      </c>
      <c r="CD58">
        <v>5220.67</v>
      </c>
      <c r="CE58">
        <v>1591.29</v>
      </c>
      <c r="CF58">
        <v>-0.87</v>
      </c>
      <c r="CG58">
        <v>300.0000000000001</v>
      </c>
      <c r="CH58">
        <v>23.8</v>
      </c>
      <c r="CI58">
        <v>1650.734719841875</v>
      </c>
      <c r="CJ58">
        <v>2.032994541366527</v>
      </c>
      <c r="CK58">
        <v>-31.03478562282126</v>
      </c>
      <c r="CL58">
        <v>0.9198548094063967</v>
      </c>
      <c r="CM58">
        <v>0.9759925733019913</v>
      </c>
      <c r="CN58">
        <v>-0.00431141668520578</v>
      </c>
      <c r="CO58">
        <v>289.9999999999999</v>
      </c>
      <c r="CP58">
        <v>1590.91</v>
      </c>
      <c r="CQ58">
        <v>765</v>
      </c>
      <c r="CR58">
        <v>5219.32</v>
      </c>
      <c r="CS58">
        <v>1591.27</v>
      </c>
      <c r="CT58">
        <v>-0.36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438</v>
      </c>
      <c r="DO58">
        <v>2</v>
      </c>
      <c r="DP58" t="b">
        <v>1</v>
      </c>
      <c r="DQ58">
        <v>1761507504.3</v>
      </c>
      <c r="DR58">
        <v>634.6011</v>
      </c>
      <c r="DS58">
        <v>676.5131</v>
      </c>
      <c r="DT58">
        <v>11.73917</v>
      </c>
      <c r="DU58">
        <v>9.647976</v>
      </c>
      <c r="DV58">
        <v>637.3303000000001</v>
      </c>
      <c r="DW58">
        <v>11.72869</v>
      </c>
      <c r="DX58">
        <v>499.9567999999999</v>
      </c>
      <c r="DY58">
        <v>90.32386</v>
      </c>
      <c r="DZ58">
        <v>0.100034</v>
      </c>
      <c r="EA58">
        <v>18.41785</v>
      </c>
      <c r="EB58">
        <v>18.05361</v>
      </c>
      <c r="EC58">
        <v>999.9</v>
      </c>
      <c r="ED58">
        <v>0</v>
      </c>
      <c r="EE58">
        <v>0</v>
      </c>
      <c r="EF58">
        <v>10000.385</v>
      </c>
      <c r="EG58">
        <v>0</v>
      </c>
      <c r="EH58">
        <v>1016.429</v>
      </c>
      <c r="EI58">
        <v>-41.91201</v>
      </c>
      <c r="EJ58">
        <v>642.1392</v>
      </c>
      <c r="EK58">
        <v>683.1034999999999</v>
      </c>
      <c r="EL58">
        <v>2.091223</v>
      </c>
      <c r="EM58">
        <v>676.5131</v>
      </c>
      <c r="EN58">
        <v>9.647976</v>
      </c>
      <c r="EO58">
        <v>1.060329</v>
      </c>
      <c r="EP58">
        <v>0.8714424</v>
      </c>
      <c r="EQ58">
        <v>7.772827000000001</v>
      </c>
      <c r="ER58">
        <v>4.927573999999999</v>
      </c>
      <c r="ES58">
        <v>2000.049</v>
      </c>
      <c r="ET58">
        <v>0.9800048</v>
      </c>
      <c r="EU58">
        <v>0.01999531</v>
      </c>
      <c r="EV58">
        <v>0</v>
      </c>
      <c r="EW58">
        <v>1155.668</v>
      </c>
      <c r="EX58">
        <v>5.000970000000001</v>
      </c>
      <c r="EY58">
        <v>23248.81</v>
      </c>
      <c r="EZ58">
        <v>16708.01</v>
      </c>
      <c r="FA58">
        <v>40.031</v>
      </c>
      <c r="FB58">
        <v>40.9873</v>
      </c>
      <c r="FC58">
        <v>40.187</v>
      </c>
      <c r="FD58">
        <v>40.656</v>
      </c>
      <c r="FE58">
        <v>39.6808</v>
      </c>
      <c r="FF58">
        <v>1955.159</v>
      </c>
      <c r="FG58">
        <v>39.89</v>
      </c>
      <c r="FH58">
        <v>0</v>
      </c>
      <c r="FI58">
        <v>2378</v>
      </c>
      <c r="FJ58">
        <v>0</v>
      </c>
      <c r="FK58">
        <v>1154.6176</v>
      </c>
      <c r="FL58">
        <v>14.21461541736667</v>
      </c>
      <c r="FM58">
        <v>236.5307695251912</v>
      </c>
      <c r="FN58">
        <v>23231.864</v>
      </c>
      <c r="FO58">
        <v>15</v>
      </c>
      <c r="FP58">
        <v>0</v>
      </c>
      <c r="FQ58" t="s">
        <v>439</v>
      </c>
      <c r="FR58">
        <v>1760210915.6</v>
      </c>
      <c r="FS58">
        <v>0</v>
      </c>
      <c r="FT58">
        <v>0</v>
      </c>
      <c r="FU58">
        <v>-0.215</v>
      </c>
      <c r="FV58">
        <v>0</v>
      </c>
      <c r="FW58">
        <v>-0.6919999999999999</v>
      </c>
      <c r="FX58">
        <v>0</v>
      </c>
      <c r="FY58">
        <v>400</v>
      </c>
      <c r="FZ58">
        <v>0</v>
      </c>
      <c r="GA58">
        <v>0.15</v>
      </c>
      <c r="GB58">
        <v>0</v>
      </c>
      <c r="GC58">
        <v>-41.60567073170731</v>
      </c>
      <c r="GD58">
        <v>-2.386411149825789</v>
      </c>
      <c r="GE58">
        <v>0.2499157157863944</v>
      </c>
      <c r="GF58">
        <v>0</v>
      </c>
      <c r="GG58">
        <v>1153.955882352941</v>
      </c>
      <c r="GH58">
        <v>14.51795264163759</v>
      </c>
      <c r="GI58">
        <v>1.44803948119528</v>
      </c>
      <c r="GJ58">
        <v>0</v>
      </c>
      <c r="GK58">
        <v>2.092141219512195</v>
      </c>
      <c r="GL58">
        <v>0.001990662020914429</v>
      </c>
      <c r="GM58">
        <v>0.001485510826358722</v>
      </c>
      <c r="GN58">
        <v>1</v>
      </c>
      <c r="GO58">
        <v>1</v>
      </c>
      <c r="GP58">
        <v>3</v>
      </c>
      <c r="GQ58" t="s">
        <v>446</v>
      </c>
      <c r="GR58">
        <v>3.13382</v>
      </c>
      <c r="GS58">
        <v>2.76041</v>
      </c>
      <c r="GT58">
        <v>0.129055</v>
      </c>
      <c r="GU58">
        <v>0.133082</v>
      </c>
      <c r="GV58">
        <v>0.06381580000000001</v>
      </c>
      <c r="GW58">
        <v>0.0544948</v>
      </c>
      <c r="GX58">
        <v>27902</v>
      </c>
      <c r="GY58">
        <v>27746.8</v>
      </c>
      <c r="GZ58">
        <v>29761.4</v>
      </c>
      <c r="HA58">
        <v>29564.2</v>
      </c>
      <c r="HB58">
        <v>36827.7</v>
      </c>
      <c r="HC58">
        <v>37045.4</v>
      </c>
      <c r="HD58">
        <v>41881.2</v>
      </c>
      <c r="HE58">
        <v>42001.7</v>
      </c>
      <c r="HF58">
        <v>1.95895</v>
      </c>
      <c r="HG58">
        <v>1.89198</v>
      </c>
      <c r="HH58">
        <v>0.00769272</v>
      </c>
      <c r="HI58">
        <v>0</v>
      </c>
      <c r="HJ58">
        <v>17.918</v>
      </c>
      <c r="HK58">
        <v>999.9</v>
      </c>
      <c r="HL58">
        <v>26</v>
      </c>
      <c r="HM58">
        <v>31.3</v>
      </c>
      <c r="HN58">
        <v>13.2103</v>
      </c>
      <c r="HO58">
        <v>62.892</v>
      </c>
      <c r="HP58">
        <v>32.5721</v>
      </c>
      <c r="HQ58">
        <v>1</v>
      </c>
      <c r="HR58">
        <v>-0.144398</v>
      </c>
      <c r="HS58">
        <v>5.22179</v>
      </c>
      <c r="HT58">
        <v>20.2649</v>
      </c>
      <c r="HU58">
        <v>5.22148</v>
      </c>
      <c r="HV58">
        <v>12.0159</v>
      </c>
      <c r="HW58">
        <v>4.9909</v>
      </c>
      <c r="HX58">
        <v>3.28863</v>
      </c>
      <c r="HY58">
        <v>9999</v>
      </c>
      <c r="HZ58">
        <v>9999</v>
      </c>
      <c r="IA58">
        <v>9999</v>
      </c>
      <c r="IB58">
        <v>999.9</v>
      </c>
      <c r="IC58">
        <v>4.97284</v>
      </c>
      <c r="ID58">
        <v>1.86661</v>
      </c>
      <c r="IE58">
        <v>1.86585</v>
      </c>
      <c r="IF58">
        <v>1.86584</v>
      </c>
      <c r="IG58">
        <v>1.86769</v>
      </c>
      <c r="IH58">
        <v>1.87013</v>
      </c>
      <c r="II58">
        <v>1.86876</v>
      </c>
      <c r="IJ58">
        <v>1.87027</v>
      </c>
      <c r="IK58">
        <v>0</v>
      </c>
      <c r="IL58">
        <v>0</v>
      </c>
      <c r="IM58">
        <v>0</v>
      </c>
      <c r="IN58">
        <v>0</v>
      </c>
      <c r="IO58" t="s">
        <v>441</v>
      </c>
      <c r="IP58" t="s">
        <v>442</v>
      </c>
      <c r="IQ58" t="s">
        <v>443</v>
      </c>
      <c r="IR58" t="s">
        <v>443</v>
      </c>
      <c r="IS58" t="s">
        <v>443</v>
      </c>
      <c r="IT58" t="s">
        <v>443</v>
      </c>
      <c r="IU58">
        <v>0</v>
      </c>
      <c r="IV58">
        <v>100</v>
      </c>
      <c r="IW58">
        <v>100</v>
      </c>
      <c r="IX58">
        <v>-2.747</v>
      </c>
      <c r="IY58">
        <v>0.0105</v>
      </c>
      <c r="IZ58">
        <v>-1.414774939843471</v>
      </c>
      <c r="JA58">
        <v>-0.002262605230658699</v>
      </c>
      <c r="JB58">
        <v>4.117972070868355E-07</v>
      </c>
      <c r="JC58">
        <v>-1.535053720392113E-10</v>
      </c>
      <c r="JD58">
        <v>-0.05773197212917025</v>
      </c>
      <c r="JE58">
        <v>-0.004387372397949352</v>
      </c>
      <c r="JF58">
        <v>0.001148265067849212</v>
      </c>
      <c r="JG58">
        <v>-2.372704636287677E-05</v>
      </c>
      <c r="JH58">
        <v>4</v>
      </c>
      <c r="JI58">
        <v>2346</v>
      </c>
      <c r="JJ58">
        <v>1</v>
      </c>
      <c r="JK58">
        <v>24</v>
      </c>
      <c r="JL58">
        <v>21609.9</v>
      </c>
      <c r="JM58">
        <v>29358458.5</v>
      </c>
      <c r="JN58">
        <v>1.56128</v>
      </c>
      <c r="JO58">
        <v>2.25586</v>
      </c>
      <c r="JP58">
        <v>1.39648</v>
      </c>
      <c r="JQ58">
        <v>2.35474</v>
      </c>
      <c r="JR58">
        <v>1.49536</v>
      </c>
      <c r="JS58">
        <v>2.70508</v>
      </c>
      <c r="JT58">
        <v>35.9645</v>
      </c>
      <c r="JU58">
        <v>24.0262</v>
      </c>
      <c r="JV58">
        <v>18</v>
      </c>
      <c r="JW58">
        <v>486.547</v>
      </c>
      <c r="JX58">
        <v>435.829</v>
      </c>
      <c r="JY58">
        <v>12.4754</v>
      </c>
      <c r="JZ58">
        <v>25.6344</v>
      </c>
      <c r="KA58">
        <v>30.0006</v>
      </c>
      <c r="KB58">
        <v>25.5066</v>
      </c>
      <c r="KC58">
        <v>25.443</v>
      </c>
      <c r="KD58">
        <v>31.2484</v>
      </c>
      <c r="KE58">
        <v>24.798</v>
      </c>
      <c r="KF58">
        <v>0</v>
      </c>
      <c r="KG58">
        <v>12.4111</v>
      </c>
      <c r="KH58">
        <v>707.798</v>
      </c>
      <c r="KI58">
        <v>9.699299999999999</v>
      </c>
      <c r="KJ58">
        <v>101.717</v>
      </c>
      <c r="KK58">
        <v>101</v>
      </c>
    </row>
    <row r="59" spans="1:297">
      <c r="A59">
        <v>43</v>
      </c>
      <c r="B59">
        <v>1761507512.1</v>
      </c>
      <c r="C59">
        <v>301.5999999046326</v>
      </c>
      <c r="D59" t="s">
        <v>528</v>
      </c>
      <c r="E59" t="s">
        <v>529</v>
      </c>
      <c r="F59">
        <v>5</v>
      </c>
      <c r="G59" t="s">
        <v>435</v>
      </c>
      <c r="H59" t="s">
        <v>436</v>
      </c>
      <c r="I59">
        <v>1761507509.6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699.1786167750383</v>
      </c>
      <c r="AK59">
        <v>666.6501030303031</v>
      </c>
      <c r="AL59">
        <v>3.356368340196445</v>
      </c>
      <c r="AM59">
        <v>65.78380320939183</v>
      </c>
      <c r="AN59">
        <f>(AP59 - AO59 + DY59*1E3/(8.314*(EA59+273.15)) * AR59/DX59 * AQ59) * DX59/(100*DL59) * 1000/(1000 - AP59)</f>
        <v>0</v>
      </c>
      <c r="AO59">
        <v>9.647157485240557</v>
      </c>
      <c r="AP59">
        <v>11.73427757575758</v>
      </c>
      <c r="AQ59">
        <v>-5.464587205434497E-06</v>
      </c>
      <c r="AR59">
        <v>108.0880716642206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 t="s">
        <v>437</v>
      </c>
      <c r="AZ59">
        <v>0</v>
      </c>
      <c r="BA59">
        <v>0</v>
      </c>
      <c r="BB59">
        <f>1-AZ59/BA59</f>
        <v>0</v>
      </c>
      <c r="BC59">
        <v>0</v>
      </c>
      <c r="BD59" t="s">
        <v>437</v>
      </c>
      <c r="BE59" t="s">
        <v>437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2020</v>
      </c>
      <c r="CA59">
        <v>290.0000000000001</v>
      </c>
      <c r="CB59">
        <v>1590.42</v>
      </c>
      <c r="CC59">
        <v>295</v>
      </c>
      <c r="CD59">
        <v>5220.67</v>
      </c>
      <c r="CE59">
        <v>1591.29</v>
      </c>
      <c r="CF59">
        <v>-0.87</v>
      </c>
      <c r="CG59">
        <v>300.0000000000001</v>
      </c>
      <c r="CH59">
        <v>23.8</v>
      </c>
      <c r="CI59">
        <v>1650.734719841875</v>
      </c>
      <c r="CJ59">
        <v>2.032994541366527</v>
      </c>
      <c r="CK59">
        <v>-31.03478562282126</v>
      </c>
      <c r="CL59">
        <v>0.9198548094063967</v>
      </c>
      <c r="CM59">
        <v>0.9759925733019913</v>
      </c>
      <c r="CN59">
        <v>-0.00431141668520578</v>
      </c>
      <c r="CO59">
        <v>289.9999999999999</v>
      </c>
      <c r="CP59">
        <v>1590.91</v>
      </c>
      <c r="CQ59">
        <v>765</v>
      </c>
      <c r="CR59">
        <v>5219.32</v>
      </c>
      <c r="CS59">
        <v>1591.27</v>
      </c>
      <c r="CT59">
        <v>-0.36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438</v>
      </c>
      <c r="DO59">
        <v>2</v>
      </c>
      <c r="DP59" t="b">
        <v>1</v>
      </c>
      <c r="DQ59">
        <v>1761507509.6</v>
      </c>
      <c r="DR59">
        <v>652.1847777777779</v>
      </c>
      <c r="DS59">
        <v>694.1951111111113</v>
      </c>
      <c r="DT59">
        <v>11.7362</v>
      </c>
      <c r="DU59">
        <v>9.647181111111109</v>
      </c>
      <c r="DV59">
        <v>654.9479999999999</v>
      </c>
      <c r="DW59">
        <v>11.72574444444444</v>
      </c>
      <c r="DX59">
        <v>500.0251111111112</v>
      </c>
      <c r="DY59">
        <v>90.32600000000001</v>
      </c>
      <c r="DZ59">
        <v>0.0999631</v>
      </c>
      <c r="EA59">
        <v>18.41996666666667</v>
      </c>
      <c r="EB59">
        <v>18.04686666666667</v>
      </c>
      <c r="EC59">
        <v>999.9000000000001</v>
      </c>
      <c r="ED59">
        <v>0</v>
      </c>
      <c r="EE59">
        <v>0</v>
      </c>
      <c r="EF59">
        <v>10020.97777777778</v>
      </c>
      <c r="EG59">
        <v>0</v>
      </c>
      <c r="EH59">
        <v>1016.424444444444</v>
      </c>
      <c r="EI59">
        <v>-42.01008888888889</v>
      </c>
      <c r="EJ59">
        <v>659.9298888888889</v>
      </c>
      <c r="EK59">
        <v>700.9571111111111</v>
      </c>
      <c r="EL59">
        <v>2.089024444444445</v>
      </c>
      <c r="EM59">
        <v>694.1951111111113</v>
      </c>
      <c r="EN59">
        <v>9.647181111111109</v>
      </c>
      <c r="EO59">
        <v>1.060084444444445</v>
      </c>
      <c r="EP59">
        <v>0.8713912222222222</v>
      </c>
      <c r="EQ59">
        <v>7.769436666666667</v>
      </c>
      <c r="ER59">
        <v>4.926735555555556</v>
      </c>
      <c r="ES59">
        <v>1999.981111111111</v>
      </c>
      <c r="ET59">
        <v>0.980003</v>
      </c>
      <c r="EU59">
        <v>0.0199971</v>
      </c>
      <c r="EV59">
        <v>0</v>
      </c>
      <c r="EW59">
        <v>1157.154444444444</v>
      </c>
      <c r="EX59">
        <v>5.00097</v>
      </c>
      <c r="EY59">
        <v>23266.47777777778</v>
      </c>
      <c r="EZ59">
        <v>16707.43333333333</v>
      </c>
      <c r="FA59">
        <v>39.965</v>
      </c>
      <c r="FB59">
        <v>40.875</v>
      </c>
      <c r="FC59">
        <v>40.125</v>
      </c>
      <c r="FD59">
        <v>40.49277777777777</v>
      </c>
      <c r="FE59">
        <v>39.60400000000001</v>
      </c>
      <c r="FF59">
        <v>1955.087777777778</v>
      </c>
      <c r="FG59">
        <v>39.89</v>
      </c>
      <c r="FH59">
        <v>0</v>
      </c>
      <c r="FI59">
        <v>2382.800000190735</v>
      </c>
      <c r="FJ59">
        <v>0</v>
      </c>
      <c r="FK59">
        <v>1155.8048</v>
      </c>
      <c r="FL59">
        <v>14.76384613812187</v>
      </c>
      <c r="FM59">
        <v>211.6769227191313</v>
      </c>
      <c r="FN59">
        <v>23249.716</v>
      </c>
      <c r="FO59">
        <v>15</v>
      </c>
      <c r="FP59">
        <v>0</v>
      </c>
      <c r="FQ59" t="s">
        <v>439</v>
      </c>
      <c r="FR59">
        <v>1760210915.6</v>
      </c>
      <c r="FS59">
        <v>0</v>
      </c>
      <c r="FT59">
        <v>0</v>
      </c>
      <c r="FU59">
        <v>-0.215</v>
      </c>
      <c r="FV59">
        <v>0</v>
      </c>
      <c r="FW59">
        <v>-0.6919999999999999</v>
      </c>
      <c r="FX59">
        <v>0</v>
      </c>
      <c r="FY59">
        <v>400</v>
      </c>
      <c r="FZ59">
        <v>0</v>
      </c>
      <c r="GA59">
        <v>0.15</v>
      </c>
      <c r="GB59">
        <v>0</v>
      </c>
      <c r="GC59">
        <v>-41.74865365853658</v>
      </c>
      <c r="GD59">
        <v>-1.895126132404246</v>
      </c>
      <c r="GE59">
        <v>0.1997107348355777</v>
      </c>
      <c r="GF59">
        <v>0</v>
      </c>
      <c r="GG59">
        <v>1154.877058823529</v>
      </c>
      <c r="GH59">
        <v>14.99312453552924</v>
      </c>
      <c r="GI59">
        <v>1.500775347478292</v>
      </c>
      <c r="GJ59">
        <v>0</v>
      </c>
      <c r="GK59">
        <v>2.092010975609756</v>
      </c>
      <c r="GL59">
        <v>-0.01220341463414255</v>
      </c>
      <c r="GM59">
        <v>0.001750660927287726</v>
      </c>
      <c r="GN59">
        <v>1</v>
      </c>
      <c r="GO59">
        <v>1</v>
      </c>
      <c r="GP59">
        <v>3</v>
      </c>
      <c r="GQ59" t="s">
        <v>446</v>
      </c>
      <c r="GR59">
        <v>3.13382</v>
      </c>
      <c r="GS59">
        <v>2.76043</v>
      </c>
      <c r="GT59">
        <v>0.131331</v>
      </c>
      <c r="GU59">
        <v>0.135297</v>
      </c>
      <c r="GV59">
        <v>0.0637973</v>
      </c>
      <c r="GW59">
        <v>0.054492</v>
      </c>
      <c r="GX59">
        <v>27829.1</v>
      </c>
      <c r="GY59">
        <v>27676.2</v>
      </c>
      <c r="GZ59">
        <v>29761.4</v>
      </c>
      <c r="HA59">
        <v>29564.4</v>
      </c>
      <c r="HB59">
        <v>36828.3</v>
      </c>
      <c r="HC59">
        <v>37045.8</v>
      </c>
      <c r="HD59">
        <v>41881</v>
      </c>
      <c r="HE59">
        <v>42002</v>
      </c>
      <c r="HF59">
        <v>1.95925</v>
      </c>
      <c r="HG59">
        <v>1.89212</v>
      </c>
      <c r="HH59">
        <v>0.00761822</v>
      </c>
      <c r="HI59">
        <v>0</v>
      </c>
      <c r="HJ59">
        <v>17.9199</v>
      </c>
      <c r="HK59">
        <v>999.9</v>
      </c>
      <c r="HL59">
        <v>26</v>
      </c>
      <c r="HM59">
        <v>31.3</v>
      </c>
      <c r="HN59">
        <v>13.2098</v>
      </c>
      <c r="HO59">
        <v>62.512</v>
      </c>
      <c r="HP59">
        <v>32.4319</v>
      </c>
      <c r="HQ59">
        <v>1</v>
      </c>
      <c r="HR59">
        <v>-0.143615</v>
      </c>
      <c r="HS59">
        <v>5.33426</v>
      </c>
      <c r="HT59">
        <v>20.2614</v>
      </c>
      <c r="HU59">
        <v>5.22148</v>
      </c>
      <c r="HV59">
        <v>12.0159</v>
      </c>
      <c r="HW59">
        <v>4.9909</v>
      </c>
      <c r="HX59">
        <v>3.28865</v>
      </c>
      <c r="HY59">
        <v>9999</v>
      </c>
      <c r="HZ59">
        <v>9999</v>
      </c>
      <c r="IA59">
        <v>9999</v>
      </c>
      <c r="IB59">
        <v>999.9</v>
      </c>
      <c r="IC59">
        <v>4.97283</v>
      </c>
      <c r="ID59">
        <v>1.86661</v>
      </c>
      <c r="IE59">
        <v>1.86586</v>
      </c>
      <c r="IF59">
        <v>1.86584</v>
      </c>
      <c r="IG59">
        <v>1.86768</v>
      </c>
      <c r="IH59">
        <v>1.87012</v>
      </c>
      <c r="II59">
        <v>1.86878</v>
      </c>
      <c r="IJ59">
        <v>1.87027</v>
      </c>
      <c r="IK59">
        <v>0</v>
      </c>
      <c r="IL59">
        <v>0</v>
      </c>
      <c r="IM59">
        <v>0</v>
      </c>
      <c r="IN59">
        <v>0</v>
      </c>
      <c r="IO59" t="s">
        <v>441</v>
      </c>
      <c r="IP59" t="s">
        <v>442</v>
      </c>
      <c r="IQ59" t="s">
        <v>443</v>
      </c>
      <c r="IR59" t="s">
        <v>443</v>
      </c>
      <c r="IS59" t="s">
        <v>443</v>
      </c>
      <c r="IT59" t="s">
        <v>443</v>
      </c>
      <c r="IU59">
        <v>0</v>
      </c>
      <c r="IV59">
        <v>100</v>
      </c>
      <c r="IW59">
        <v>100</v>
      </c>
      <c r="IX59">
        <v>-2.779</v>
      </c>
      <c r="IY59">
        <v>0.0104</v>
      </c>
      <c r="IZ59">
        <v>-1.414774939843471</v>
      </c>
      <c r="JA59">
        <v>-0.002262605230658699</v>
      </c>
      <c r="JB59">
        <v>4.117972070868355E-07</v>
      </c>
      <c r="JC59">
        <v>-1.535053720392113E-10</v>
      </c>
      <c r="JD59">
        <v>-0.05773197212917025</v>
      </c>
      <c r="JE59">
        <v>-0.004387372397949352</v>
      </c>
      <c r="JF59">
        <v>0.001148265067849212</v>
      </c>
      <c r="JG59">
        <v>-2.372704636287677E-05</v>
      </c>
      <c r="JH59">
        <v>4</v>
      </c>
      <c r="JI59">
        <v>2346</v>
      </c>
      <c r="JJ59">
        <v>1</v>
      </c>
      <c r="JK59">
        <v>24</v>
      </c>
      <c r="JL59">
        <v>21609.9</v>
      </c>
      <c r="JM59">
        <v>29358458.5</v>
      </c>
      <c r="JN59">
        <v>1.58936</v>
      </c>
      <c r="JO59">
        <v>2.26562</v>
      </c>
      <c r="JP59">
        <v>1.39648</v>
      </c>
      <c r="JQ59">
        <v>2.35596</v>
      </c>
      <c r="JR59">
        <v>1.49536</v>
      </c>
      <c r="JS59">
        <v>2.60986</v>
      </c>
      <c r="JT59">
        <v>35.9645</v>
      </c>
      <c r="JU59">
        <v>24.0262</v>
      </c>
      <c r="JV59">
        <v>18</v>
      </c>
      <c r="JW59">
        <v>486.731</v>
      </c>
      <c r="JX59">
        <v>435.919</v>
      </c>
      <c r="JY59">
        <v>12.4202</v>
      </c>
      <c r="JZ59">
        <v>25.6344</v>
      </c>
      <c r="KA59">
        <v>30.0007</v>
      </c>
      <c r="KB59">
        <v>25.5066</v>
      </c>
      <c r="KC59">
        <v>25.443</v>
      </c>
      <c r="KD59">
        <v>31.8134</v>
      </c>
      <c r="KE59">
        <v>24.798</v>
      </c>
      <c r="KF59">
        <v>0</v>
      </c>
      <c r="KG59">
        <v>12.3646</v>
      </c>
      <c r="KH59">
        <v>721.1559999999999</v>
      </c>
      <c r="KI59">
        <v>9.699299999999999</v>
      </c>
      <c r="KJ59">
        <v>101.717</v>
      </c>
      <c r="KK59">
        <v>101.001</v>
      </c>
    </row>
    <row r="60" spans="1:297">
      <c r="A60">
        <v>44</v>
      </c>
      <c r="B60">
        <v>1761507517.1</v>
      </c>
      <c r="C60">
        <v>306.5999999046326</v>
      </c>
      <c r="D60" t="s">
        <v>530</v>
      </c>
      <c r="E60" t="s">
        <v>531</v>
      </c>
      <c r="F60">
        <v>5</v>
      </c>
      <c r="G60" t="s">
        <v>435</v>
      </c>
      <c r="H60" t="s">
        <v>436</v>
      </c>
      <c r="I60">
        <v>1761507514.3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716.1251422420123</v>
      </c>
      <c r="AK60">
        <v>683.4285090909088</v>
      </c>
      <c r="AL60">
        <v>3.357969780475535</v>
      </c>
      <c r="AM60">
        <v>65.78380320939183</v>
      </c>
      <c r="AN60">
        <f>(AP60 - AO60 + DY60*1E3/(8.314*(EA60+273.15)) * AR60/DX60 * AQ60) * DX60/(100*DL60) * 1000/(1000 - AP60)</f>
        <v>0</v>
      </c>
      <c r="AO60">
        <v>9.647151219841048</v>
      </c>
      <c r="AP60">
        <v>11.73070545454545</v>
      </c>
      <c r="AQ60">
        <v>-2.319992503708534E-06</v>
      </c>
      <c r="AR60">
        <v>108.0880716642206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 t="s">
        <v>437</v>
      </c>
      <c r="AZ60">
        <v>0</v>
      </c>
      <c r="BA60">
        <v>0</v>
      </c>
      <c r="BB60">
        <f>1-AZ60/BA60</f>
        <v>0</v>
      </c>
      <c r="BC60">
        <v>0</v>
      </c>
      <c r="BD60" t="s">
        <v>437</v>
      </c>
      <c r="BE60" t="s">
        <v>437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2020</v>
      </c>
      <c r="CA60">
        <v>290.0000000000001</v>
      </c>
      <c r="CB60">
        <v>1590.42</v>
      </c>
      <c r="CC60">
        <v>295</v>
      </c>
      <c r="CD60">
        <v>5220.67</v>
      </c>
      <c r="CE60">
        <v>1591.29</v>
      </c>
      <c r="CF60">
        <v>-0.87</v>
      </c>
      <c r="CG60">
        <v>300.0000000000001</v>
      </c>
      <c r="CH60">
        <v>23.8</v>
      </c>
      <c r="CI60">
        <v>1650.734719841875</v>
      </c>
      <c r="CJ60">
        <v>2.032994541366527</v>
      </c>
      <c r="CK60">
        <v>-31.03478562282126</v>
      </c>
      <c r="CL60">
        <v>0.9198548094063967</v>
      </c>
      <c r="CM60">
        <v>0.9759925733019913</v>
      </c>
      <c r="CN60">
        <v>-0.00431141668520578</v>
      </c>
      <c r="CO60">
        <v>289.9999999999999</v>
      </c>
      <c r="CP60">
        <v>1590.91</v>
      </c>
      <c r="CQ60">
        <v>765</v>
      </c>
      <c r="CR60">
        <v>5219.32</v>
      </c>
      <c r="CS60">
        <v>1591.27</v>
      </c>
      <c r="CT60">
        <v>-0.36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438</v>
      </c>
      <c r="DO60">
        <v>2</v>
      </c>
      <c r="DP60" t="b">
        <v>1</v>
      </c>
      <c r="DQ60">
        <v>1761507514.3</v>
      </c>
      <c r="DR60">
        <v>667.7570999999999</v>
      </c>
      <c r="DS60">
        <v>709.9648999999999</v>
      </c>
      <c r="DT60">
        <v>11.73295</v>
      </c>
      <c r="DU60">
        <v>9.647267999999999</v>
      </c>
      <c r="DV60">
        <v>670.5503999999999</v>
      </c>
      <c r="DW60">
        <v>11.72254</v>
      </c>
      <c r="DX60">
        <v>500.0406</v>
      </c>
      <c r="DY60">
        <v>90.32304000000001</v>
      </c>
      <c r="DZ60">
        <v>0.10001734</v>
      </c>
      <c r="EA60">
        <v>18.42549</v>
      </c>
      <c r="EB60">
        <v>18.04293</v>
      </c>
      <c r="EC60">
        <v>999.9</v>
      </c>
      <c r="ED60">
        <v>0</v>
      </c>
      <c r="EE60">
        <v>0</v>
      </c>
      <c r="EF60">
        <v>10012.18</v>
      </c>
      <c r="EG60">
        <v>0</v>
      </c>
      <c r="EH60">
        <v>1016.416</v>
      </c>
      <c r="EI60">
        <v>-42.20752</v>
      </c>
      <c r="EJ60">
        <v>675.6850999999999</v>
      </c>
      <c r="EK60">
        <v>716.8808</v>
      </c>
      <c r="EL60">
        <v>2.085687</v>
      </c>
      <c r="EM60">
        <v>709.9648999999999</v>
      </c>
      <c r="EN60">
        <v>9.647267999999999</v>
      </c>
      <c r="EO60">
        <v>1.059756</v>
      </c>
      <c r="EP60">
        <v>0.8713706999999999</v>
      </c>
      <c r="EQ60">
        <v>7.764892000000001</v>
      </c>
      <c r="ER60">
        <v>4.926394</v>
      </c>
      <c r="ES60">
        <v>2000.069</v>
      </c>
      <c r="ET60">
        <v>0.980003</v>
      </c>
      <c r="EU60">
        <v>0.0199971</v>
      </c>
      <c r="EV60">
        <v>0</v>
      </c>
      <c r="EW60">
        <v>1158.009</v>
      </c>
      <c r="EX60">
        <v>5.000970000000001</v>
      </c>
      <c r="EY60">
        <v>23283.21</v>
      </c>
      <c r="EZ60">
        <v>16708.15</v>
      </c>
      <c r="FA60">
        <v>39.9184</v>
      </c>
      <c r="FB60">
        <v>40.7749</v>
      </c>
      <c r="FC60">
        <v>40.0683</v>
      </c>
      <c r="FD60">
        <v>40.3623</v>
      </c>
      <c r="FE60">
        <v>39.5558</v>
      </c>
      <c r="FF60">
        <v>1955.169</v>
      </c>
      <c r="FG60">
        <v>39.89899999999999</v>
      </c>
      <c r="FH60">
        <v>0</v>
      </c>
      <c r="FI60">
        <v>2388.200000047684</v>
      </c>
      <c r="FJ60">
        <v>0</v>
      </c>
      <c r="FK60">
        <v>1157.013076923077</v>
      </c>
      <c r="FL60">
        <v>13.82290600441935</v>
      </c>
      <c r="FM60">
        <v>206.119658206502</v>
      </c>
      <c r="FN60">
        <v>23267.56153846154</v>
      </c>
      <c r="FO60">
        <v>15</v>
      </c>
      <c r="FP60">
        <v>0</v>
      </c>
      <c r="FQ60" t="s">
        <v>439</v>
      </c>
      <c r="FR60">
        <v>1760210915.6</v>
      </c>
      <c r="FS60">
        <v>0</v>
      </c>
      <c r="FT60">
        <v>0</v>
      </c>
      <c r="FU60">
        <v>-0.215</v>
      </c>
      <c r="FV60">
        <v>0</v>
      </c>
      <c r="FW60">
        <v>-0.6919999999999999</v>
      </c>
      <c r="FX60">
        <v>0</v>
      </c>
      <c r="FY60">
        <v>400</v>
      </c>
      <c r="FZ60">
        <v>0</v>
      </c>
      <c r="GA60">
        <v>0.15</v>
      </c>
      <c r="GB60">
        <v>0</v>
      </c>
      <c r="GC60">
        <v>-41.946235</v>
      </c>
      <c r="GD60">
        <v>-1.829486679174511</v>
      </c>
      <c r="GE60">
        <v>0.1857680335122271</v>
      </c>
      <c r="GF60">
        <v>0</v>
      </c>
      <c r="GG60">
        <v>1156.166176470588</v>
      </c>
      <c r="GH60">
        <v>14.32406417967183</v>
      </c>
      <c r="GI60">
        <v>1.435378643846657</v>
      </c>
      <c r="GJ60">
        <v>0</v>
      </c>
      <c r="GK60">
        <v>2.090091</v>
      </c>
      <c r="GL60">
        <v>-0.02861178236398233</v>
      </c>
      <c r="GM60">
        <v>0.002876001390820217</v>
      </c>
      <c r="GN60">
        <v>1</v>
      </c>
      <c r="GO60">
        <v>1</v>
      </c>
      <c r="GP60">
        <v>3</v>
      </c>
      <c r="GQ60" t="s">
        <v>446</v>
      </c>
      <c r="GR60">
        <v>3.1337</v>
      </c>
      <c r="GS60">
        <v>2.7603</v>
      </c>
      <c r="GT60">
        <v>0.133579</v>
      </c>
      <c r="GU60">
        <v>0.137474</v>
      </c>
      <c r="GV60">
        <v>0.0637783</v>
      </c>
      <c r="GW60">
        <v>0.0544931</v>
      </c>
      <c r="GX60">
        <v>27756.1</v>
      </c>
      <c r="GY60">
        <v>27606.8</v>
      </c>
      <c r="GZ60">
        <v>29760.3</v>
      </c>
      <c r="HA60">
        <v>29564.7</v>
      </c>
      <c r="HB60">
        <v>36827.9</v>
      </c>
      <c r="HC60">
        <v>37046</v>
      </c>
      <c r="HD60">
        <v>41879.6</v>
      </c>
      <c r="HE60">
        <v>42002.2</v>
      </c>
      <c r="HF60">
        <v>1.95893</v>
      </c>
      <c r="HG60">
        <v>1.89242</v>
      </c>
      <c r="HH60">
        <v>0.00717118</v>
      </c>
      <c r="HI60">
        <v>0</v>
      </c>
      <c r="HJ60">
        <v>17.9212</v>
      </c>
      <c r="HK60">
        <v>999.9</v>
      </c>
      <c r="HL60">
        <v>26</v>
      </c>
      <c r="HM60">
        <v>31.3</v>
      </c>
      <c r="HN60">
        <v>13.2089</v>
      </c>
      <c r="HO60">
        <v>62.582</v>
      </c>
      <c r="HP60">
        <v>32.6402</v>
      </c>
      <c r="HQ60">
        <v>1</v>
      </c>
      <c r="HR60">
        <v>-0.143377</v>
      </c>
      <c r="HS60">
        <v>5.38393</v>
      </c>
      <c r="HT60">
        <v>20.26</v>
      </c>
      <c r="HU60">
        <v>5.22103</v>
      </c>
      <c r="HV60">
        <v>12.0159</v>
      </c>
      <c r="HW60">
        <v>4.9909</v>
      </c>
      <c r="HX60">
        <v>3.28855</v>
      </c>
      <c r="HY60">
        <v>9999</v>
      </c>
      <c r="HZ60">
        <v>9999</v>
      </c>
      <c r="IA60">
        <v>9999</v>
      </c>
      <c r="IB60">
        <v>999.9</v>
      </c>
      <c r="IC60">
        <v>4.97287</v>
      </c>
      <c r="ID60">
        <v>1.86661</v>
      </c>
      <c r="IE60">
        <v>1.86585</v>
      </c>
      <c r="IF60">
        <v>1.86584</v>
      </c>
      <c r="IG60">
        <v>1.86769</v>
      </c>
      <c r="IH60">
        <v>1.87012</v>
      </c>
      <c r="II60">
        <v>1.86877</v>
      </c>
      <c r="IJ60">
        <v>1.87027</v>
      </c>
      <c r="IK60">
        <v>0</v>
      </c>
      <c r="IL60">
        <v>0</v>
      </c>
      <c r="IM60">
        <v>0</v>
      </c>
      <c r="IN60">
        <v>0</v>
      </c>
      <c r="IO60" t="s">
        <v>441</v>
      </c>
      <c r="IP60" t="s">
        <v>442</v>
      </c>
      <c r="IQ60" t="s">
        <v>443</v>
      </c>
      <c r="IR60" t="s">
        <v>443</v>
      </c>
      <c r="IS60" t="s">
        <v>443</v>
      </c>
      <c r="IT60" t="s">
        <v>443</v>
      </c>
      <c r="IU60">
        <v>0</v>
      </c>
      <c r="IV60">
        <v>100</v>
      </c>
      <c r="IW60">
        <v>100</v>
      </c>
      <c r="IX60">
        <v>-2.811</v>
      </c>
      <c r="IY60">
        <v>0.0104</v>
      </c>
      <c r="IZ60">
        <v>-1.414774939843471</v>
      </c>
      <c r="JA60">
        <v>-0.002262605230658699</v>
      </c>
      <c r="JB60">
        <v>4.117972070868355E-07</v>
      </c>
      <c r="JC60">
        <v>-1.535053720392113E-10</v>
      </c>
      <c r="JD60">
        <v>-0.05773197212917025</v>
      </c>
      <c r="JE60">
        <v>-0.004387372397949352</v>
      </c>
      <c r="JF60">
        <v>0.001148265067849212</v>
      </c>
      <c r="JG60">
        <v>-2.372704636287677E-05</v>
      </c>
      <c r="JH60">
        <v>4</v>
      </c>
      <c r="JI60">
        <v>2346</v>
      </c>
      <c r="JJ60">
        <v>1</v>
      </c>
      <c r="JK60">
        <v>24</v>
      </c>
      <c r="JL60">
        <v>21610</v>
      </c>
      <c r="JM60">
        <v>29358458.6</v>
      </c>
      <c r="JN60">
        <v>1.62109</v>
      </c>
      <c r="JO60">
        <v>2.27539</v>
      </c>
      <c r="JP60">
        <v>1.39648</v>
      </c>
      <c r="JQ60">
        <v>2.35596</v>
      </c>
      <c r="JR60">
        <v>1.49536</v>
      </c>
      <c r="JS60">
        <v>2.68188</v>
      </c>
      <c r="JT60">
        <v>35.9645</v>
      </c>
      <c r="JU60">
        <v>24.0262</v>
      </c>
      <c r="JV60">
        <v>18</v>
      </c>
      <c r="JW60">
        <v>486.531</v>
      </c>
      <c r="JX60">
        <v>436.098</v>
      </c>
      <c r="JY60">
        <v>12.3659</v>
      </c>
      <c r="JZ60">
        <v>25.6344</v>
      </c>
      <c r="KA60">
        <v>30.0004</v>
      </c>
      <c r="KB60">
        <v>25.5066</v>
      </c>
      <c r="KC60">
        <v>25.443</v>
      </c>
      <c r="KD60">
        <v>32.4385</v>
      </c>
      <c r="KE60">
        <v>24.798</v>
      </c>
      <c r="KF60">
        <v>0</v>
      </c>
      <c r="KG60">
        <v>12.3212</v>
      </c>
      <c r="KH60">
        <v>741.197</v>
      </c>
      <c r="KI60">
        <v>9.699299999999999</v>
      </c>
      <c r="KJ60">
        <v>101.714</v>
      </c>
      <c r="KK60">
        <v>101.002</v>
      </c>
    </row>
    <row r="61" spans="1:297">
      <c r="A61">
        <v>45</v>
      </c>
      <c r="B61">
        <v>1761507522.1</v>
      </c>
      <c r="C61">
        <v>311.5999999046326</v>
      </c>
      <c r="D61" t="s">
        <v>532</v>
      </c>
      <c r="E61" t="s">
        <v>533</v>
      </c>
      <c r="F61">
        <v>5</v>
      </c>
      <c r="G61" t="s">
        <v>435</v>
      </c>
      <c r="H61" t="s">
        <v>436</v>
      </c>
      <c r="I61">
        <v>1761507519.6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732.9225088845815</v>
      </c>
      <c r="AK61">
        <v>700.1337393939394</v>
      </c>
      <c r="AL61">
        <v>3.339840411519214</v>
      </c>
      <c r="AM61">
        <v>65.78380320939183</v>
      </c>
      <c r="AN61">
        <f>(AP61 - AO61 + DY61*1E3/(8.314*(EA61+273.15)) * AR61/DX61 * AQ61) * DX61/(100*DL61) * 1000/(1000 - AP61)</f>
        <v>0</v>
      </c>
      <c r="AO61">
        <v>9.647001850275196</v>
      </c>
      <c r="AP61">
        <v>11.72591757575757</v>
      </c>
      <c r="AQ61">
        <v>-3.951445972351627E-06</v>
      </c>
      <c r="AR61">
        <v>108.0880716642206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 t="s">
        <v>437</v>
      </c>
      <c r="AZ61">
        <v>0</v>
      </c>
      <c r="BA61">
        <v>0</v>
      </c>
      <c r="BB61">
        <f>1-AZ61/BA61</f>
        <v>0</v>
      </c>
      <c r="BC61">
        <v>0</v>
      </c>
      <c r="BD61" t="s">
        <v>437</v>
      </c>
      <c r="BE61" t="s">
        <v>437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2020</v>
      </c>
      <c r="CA61">
        <v>290.0000000000001</v>
      </c>
      <c r="CB61">
        <v>1590.42</v>
      </c>
      <c r="CC61">
        <v>295</v>
      </c>
      <c r="CD61">
        <v>5220.67</v>
      </c>
      <c r="CE61">
        <v>1591.29</v>
      </c>
      <c r="CF61">
        <v>-0.87</v>
      </c>
      <c r="CG61">
        <v>300.0000000000001</v>
      </c>
      <c r="CH61">
        <v>23.8</v>
      </c>
      <c r="CI61">
        <v>1650.734719841875</v>
      </c>
      <c r="CJ61">
        <v>2.032994541366527</v>
      </c>
      <c r="CK61">
        <v>-31.03478562282126</v>
      </c>
      <c r="CL61">
        <v>0.9198548094063967</v>
      </c>
      <c r="CM61">
        <v>0.9759925733019913</v>
      </c>
      <c r="CN61">
        <v>-0.00431141668520578</v>
      </c>
      <c r="CO61">
        <v>289.9999999999999</v>
      </c>
      <c r="CP61">
        <v>1590.91</v>
      </c>
      <c r="CQ61">
        <v>765</v>
      </c>
      <c r="CR61">
        <v>5219.32</v>
      </c>
      <c r="CS61">
        <v>1591.27</v>
      </c>
      <c r="CT61">
        <v>-0.36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438</v>
      </c>
      <c r="DO61">
        <v>2</v>
      </c>
      <c r="DP61" t="b">
        <v>1</v>
      </c>
      <c r="DQ61">
        <v>1761507519.6</v>
      </c>
      <c r="DR61">
        <v>685.3268888888888</v>
      </c>
      <c r="DS61">
        <v>727.5782222222223</v>
      </c>
      <c r="DT61">
        <v>11.72782222222222</v>
      </c>
      <c r="DU61">
        <v>9.647046666666668</v>
      </c>
      <c r="DV61">
        <v>688.1537777777778</v>
      </c>
      <c r="DW61">
        <v>11.71746666666667</v>
      </c>
      <c r="DX61">
        <v>500.0275555555556</v>
      </c>
      <c r="DY61">
        <v>90.32442222222224</v>
      </c>
      <c r="DZ61">
        <v>0.1000471888888889</v>
      </c>
      <c r="EA61">
        <v>18.42708888888889</v>
      </c>
      <c r="EB61">
        <v>18.05022222222222</v>
      </c>
      <c r="EC61">
        <v>999.9000000000001</v>
      </c>
      <c r="ED61">
        <v>0</v>
      </c>
      <c r="EE61">
        <v>0</v>
      </c>
      <c r="EF61">
        <v>9975.624444444444</v>
      </c>
      <c r="EG61">
        <v>0</v>
      </c>
      <c r="EH61">
        <v>1016.404444444444</v>
      </c>
      <c r="EI61">
        <v>-42.25106666666667</v>
      </c>
      <c r="EJ61">
        <v>693.4596666666667</v>
      </c>
      <c r="EK61">
        <v>734.6654444444445</v>
      </c>
      <c r="EL61">
        <v>2.080763333333334</v>
      </c>
      <c r="EM61">
        <v>727.5782222222223</v>
      </c>
      <c r="EN61">
        <v>9.647046666666668</v>
      </c>
      <c r="EO61">
        <v>1.059306666666667</v>
      </c>
      <c r="EP61">
        <v>0.8713638888888889</v>
      </c>
      <c r="EQ61">
        <v>7.758683333333333</v>
      </c>
      <c r="ER61">
        <v>4.926285555555555</v>
      </c>
      <c r="ES61">
        <v>2000.06</v>
      </c>
      <c r="ET61">
        <v>0.9800019999999999</v>
      </c>
      <c r="EU61">
        <v>0.01999806666666666</v>
      </c>
      <c r="EV61">
        <v>0</v>
      </c>
      <c r="EW61">
        <v>1159.187777777778</v>
      </c>
      <c r="EX61">
        <v>5.00097</v>
      </c>
      <c r="EY61">
        <v>23300.58888888889</v>
      </c>
      <c r="EZ61">
        <v>16708.07777777778</v>
      </c>
      <c r="FA61">
        <v>39.84</v>
      </c>
      <c r="FB61">
        <v>40.66633333333333</v>
      </c>
      <c r="FC61">
        <v>40.01377777777778</v>
      </c>
      <c r="FD61">
        <v>40.215</v>
      </c>
      <c r="FE61">
        <v>39.47900000000001</v>
      </c>
      <c r="FF61">
        <v>1955.16</v>
      </c>
      <c r="FG61">
        <v>39.9</v>
      </c>
      <c r="FH61">
        <v>0</v>
      </c>
      <c r="FI61">
        <v>2393</v>
      </c>
      <c r="FJ61">
        <v>0</v>
      </c>
      <c r="FK61">
        <v>1158.107307692308</v>
      </c>
      <c r="FL61">
        <v>12.55692308558576</v>
      </c>
      <c r="FM61">
        <v>200.6119658579845</v>
      </c>
      <c r="FN61">
        <v>23283.64230769231</v>
      </c>
      <c r="FO61">
        <v>15</v>
      </c>
      <c r="FP61">
        <v>0</v>
      </c>
      <c r="FQ61" t="s">
        <v>439</v>
      </c>
      <c r="FR61">
        <v>1760210915.6</v>
      </c>
      <c r="FS61">
        <v>0</v>
      </c>
      <c r="FT61">
        <v>0</v>
      </c>
      <c r="FU61">
        <v>-0.215</v>
      </c>
      <c r="FV61">
        <v>0</v>
      </c>
      <c r="FW61">
        <v>-0.6919999999999999</v>
      </c>
      <c r="FX61">
        <v>0</v>
      </c>
      <c r="FY61">
        <v>400</v>
      </c>
      <c r="FZ61">
        <v>0</v>
      </c>
      <c r="GA61">
        <v>0.15</v>
      </c>
      <c r="GB61">
        <v>0</v>
      </c>
      <c r="GC61">
        <v>-42.08656097560976</v>
      </c>
      <c r="GD61">
        <v>-1.519948432055761</v>
      </c>
      <c r="GE61">
        <v>0.158497393804916</v>
      </c>
      <c r="GF61">
        <v>0</v>
      </c>
      <c r="GG61">
        <v>1157.40205882353</v>
      </c>
      <c r="GH61">
        <v>13.7984721209664</v>
      </c>
      <c r="GI61">
        <v>1.386987381535896</v>
      </c>
      <c r="GJ61">
        <v>0</v>
      </c>
      <c r="GK61">
        <v>2.086880975609756</v>
      </c>
      <c r="GL61">
        <v>-0.04027212543553922</v>
      </c>
      <c r="GM61">
        <v>0.004112472287624324</v>
      </c>
      <c r="GN61">
        <v>1</v>
      </c>
      <c r="GO61">
        <v>1</v>
      </c>
      <c r="GP61">
        <v>3</v>
      </c>
      <c r="GQ61" t="s">
        <v>446</v>
      </c>
      <c r="GR61">
        <v>3.13374</v>
      </c>
      <c r="GS61">
        <v>2.76019</v>
      </c>
      <c r="GT61">
        <v>0.135803</v>
      </c>
      <c r="GU61">
        <v>0.139613</v>
      </c>
      <c r="GV61">
        <v>0.06376179999999999</v>
      </c>
      <c r="GW61">
        <v>0.0544944</v>
      </c>
      <c r="GX61">
        <v>27685.6</v>
      </c>
      <c r="GY61">
        <v>27538.2</v>
      </c>
      <c r="GZ61">
        <v>29761</v>
      </c>
      <c r="HA61">
        <v>29564.5</v>
      </c>
      <c r="HB61">
        <v>36829.1</v>
      </c>
      <c r="HC61">
        <v>37045.9</v>
      </c>
      <c r="HD61">
        <v>41880.2</v>
      </c>
      <c r="HE61">
        <v>42002.1</v>
      </c>
      <c r="HF61">
        <v>1.95888</v>
      </c>
      <c r="HG61">
        <v>1.8928</v>
      </c>
      <c r="HH61">
        <v>0.00780448</v>
      </c>
      <c r="HI61">
        <v>0</v>
      </c>
      <c r="HJ61">
        <v>17.9227</v>
      </c>
      <c r="HK61">
        <v>999.9</v>
      </c>
      <c r="HL61">
        <v>26</v>
      </c>
      <c r="HM61">
        <v>31.3</v>
      </c>
      <c r="HN61">
        <v>13.2096</v>
      </c>
      <c r="HO61">
        <v>62.742</v>
      </c>
      <c r="HP61">
        <v>32.472</v>
      </c>
      <c r="HQ61">
        <v>1</v>
      </c>
      <c r="HR61">
        <v>-0.143013</v>
      </c>
      <c r="HS61">
        <v>5.4205</v>
      </c>
      <c r="HT61">
        <v>20.2587</v>
      </c>
      <c r="HU61">
        <v>5.22058</v>
      </c>
      <c r="HV61">
        <v>12.0159</v>
      </c>
      <c r="HW61">
        <v>4.99065</v>
      </c>
      <c r="HX61">
        <v>3.28848</v>
      </c>
      <c r="HY61">
        <v>9999</v>
      </c>
      <c r="HZ61">
        <v>9999</v>
      </c>
      <c r="IA61">
        <v>9999</v>
      </c>
      <c r="IB61">
        <v>999.9</v>
      </c>
      <c r="IC61">
        <v>4.97284</v>
      </c>
      <c r="ID61">
        <v>1.8666</v>
      </c>
      <c r="IE61">
        <v>1.86587</v>
      </c>
      <c r="IF61">
        <v>1.86584</v>
      </c>
      <c r="IG61">
        <v>1.86769</v>
      </c>
      <c r="IH61">
        <v>1.87012</v>
      </c>
      <c r="II61">
        <v>1.86878</v>
      </c>
      <c r="IJ61">
        <v>1.87028</v>
      </c>
      <c r="IK61">
        <v>0</v>
      </c>
      <c r="IL61">
        <v>0</v>
      </c>
      <c r="IM61">
        <v>0</v>
      </c>
      <c r="IN61">
        <v>0</v>
      </c>
      <c r="IO61" t="s">
        <v>441</v>
      </c>
      <c r="IP61" t="s">
        <v>442</v>
      </c>
      <c r="IQ61" t="s">
        <v>443</v>
      </c>
      <c r="IR61" t="s">
        <v>443</v>
      </c>
      <c r="IS61" t="s">
        <v>443</v>
      </c>
      <c r="IT61" t="s">
        <v>443</v>
      </c>
      <c r="IU61">
        <v>0</v>
      </c>
      <c r="IV61">
        <v>100</v>
      </c>
      <c r="IW61">
        <v>100</v>
      </c>
      <c r="IX61">
        <v>-2.843</v>
      </c>
      <c r="IY61">
        <v>0.0103</v>
      </c>
      <c r="IZ61">
        <v>-1.414774939843471</v>
      </c>
      <c r="JA61">
        <v>-0.002262605230658699</v>
      </c>
      <c r="JB61">
        <v>4.117972070868355E-07</v>
      </c>
      <c r="JC61">
        <v>-1.535053720392113E-10</v>
      </c>
      <c r="JD61">
        <v>-0.05773197212917025</v>
      </c>
      <c r="JE61">
        <v>-0.004387372397949352</v>
      </c>
      <c r="JF61">
        <v>0.001148265067849212</v>
      </c>
      <c r="JG61">
        <v>-2.372704636287677E-05</v>
      </c>
      <c r="JH61">
        <v>4</v>
      </c>
      <c r="JI61">
        <v>2346</v>
      </c>
      <c r="JJ61">
        <v>1</v>
      </c>
      <c r="JK61">
        <v>24</v>
      </c>
      <c r="JL61">
        <v>21610.1</v>
      </c>
      <c r="JM61">
        <v>29358458.7</v>
      </c>
      <c r="JN61">
        <v>1.64917</v>
      </c>
      <c r="JO61">
        <v>2.26318</v>
      </c>
      <c r="JP61">
        <v>1.39771</v>
      </c>
      <c r="JQ61">
        <v>2.35474</v>
      </c>
      <c r="JR61">
        <v>1.49536</v>
      </c>
      <c r="JS61">
        <v>2.55737</v>
      </c>
      <c r="JT61">
        <v>35.9645</v>
      </c>
      <c r="JU61">
        <v>24.0262</v>
      </c>
      <c r="JV61">
        <v>18</v>
      </c>
      <c r="JW61">
        <v>486.482</v>
      </c>
      <c r="JX61">
        <v>436.322</v>
      </c>
      <c r="JY61">
        <v>12.3174</v>
      </c>
      <c r="JZ61">
        <v>25.6344</v>
      </c>
      <c r="KA61">
        <v>30.0003</v>
      </c>
      <c r="KB61">
        <v>25.5045</v>
      </c>
      <c r="KC61">
        <v>25.443</v>
      </c>
      <c r="KD61">
        <v>33.0084</v>
      </c>
      <c r="KE61">
        <v>24.798</v>
      </c>
      <c r="KF61">
        <v>0</v>
      </c>
      <c r="KG61">
        <v>12.2733</v>
      </c>
      <c r="KH61">
        <v>754.5549999999999</v>
      </c>
      <c r="KI61">
        <v>9.70063</v>
      </c>
      <c r="KJ61">
        <v>101.715</v>
      </c>
      <c r="KK61">
        <v>101.002</v>
      </c>
    </row>
    <row r="62" spans="1:297">
      <c r="A62">
        <v>46</v>
      </c>
      <c r="B62">
        <v>1761507527.1</v>
      </c>
      <c r="C62">
        <v>316.5999999046326</v>
      </c>
      <c r="D62" t="s">
        <v>534</v>
      </c>
      <c r="E62" t="s">
        <v>535</v>
      </c>
      <c r="F62">
        <v>5</v>
      </c>
      <c r="G62" t="s">
        <v>435</v>
      </c>
      <c r="H62" t="s">
        <v>436</v>
      </c>
      <c r="I62">
        <v>1761507524.3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749.8604975928291</v>
      </c>
      <c r="AK62">
        <v>716.9519393939394</v>
      </c>
      <c r="AL62">
        <v>3.361889010874883</v>
      </c>
      <c r="AM62">
        <v>65.78380320939183</v>
      </c>
      <c r="AN62">
        <f>(AP62 - AO62 + DY62*1E3/(8.314*(EA62+273.15)) * AR62/DX62 * AQ62) * DX62/(100*DL62) * 1000/(1000 - AP62)</f>
        <v>0</v>
      </c>
      <c r="AO62">
        <v>9.647259433233616</v>
      </c>
      <c r="AP62">
        <v>11.72721878787879</v>
      </c>
      <c r="AQ62">
        <v>2.649318536878866E-06</v>
      </c>
      <c r="AR62">
        <v>108.0880716642206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 t="s">
        <v>437</v>
      </c>
      <c r="AZ62">
        <v>0</v>
      </c>
      <c r="BA62">
        <v>0</v>
      </c>
      <c r="BB62">
        <f>1-AZ62/BA62</f>
        <v>0</v>
      </c>
      <c r="BC62">
        <v>0</v>
      </c>
      <c r="BD62" t="s">
        <v>437</v>
      </c>
      <c r="BE62" t="s">
        <v>437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2020</v>
      </c>
      <c r="CA62">
        <v>290.0000000000001</v>
      </c>
      <c r="CB62">
        <v>1590.42</v>
      </c>
      <c r="CC62">
        <v>295</v>
      </c>
      <c r="CD62">
        <v>5220.67</v>
      </c>
      <c r="CE62">
        <v>1591.29</v>
      </c>
      <c r="CF62">
        <v>-0.87</v>
      </c>
      <c r="CG62">
        <v>300.0000000000001</v>
      </c>
      <c r="CH62">
        <v>23.8</v>
      </c>
      <c r="CI62">
        <v>1650.734719841875</v>
      </c>
      <c r="CJ62">
        <v>2.032994541366527</v>
      </c>
      <c r="CK62">
        <v>-31.03478562282126</v>
      </c>
      <c r="CL62">
        <v>0.9198548094063967</v>
      </c>
      <c r="CM62">
        <v>0.9759925733019913</v>
      </c>
      <c r="CN62">
        <v>-0.00431141668520578</v>
      </c>
      <c r="CO62">
        <v>289.9999999999999</v>
      </c>
      <c r="CP62">
        <v>1590.91</v>
      </c>
      <c r="CQ62">
        <v>765</v>
      </c>
      <c r="CR62">
        <v>5219.32</v>
      </c>
      <c r="CS62">
        <v>1591.27</v>
      </c>
      <c r="CT62">
        <v>-0.36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438</v>
      </c>
      <c r="DO62">
        <v>2</v>
      </c>
      <c r="DP62" t="b">
        <v>1</v>
      </c>
      <c r="DQ62">
        <v>1761507524.3</v>
      </c>
      <c r="DR62">
        <v>700.9017</v>
      </c>
      <c r="DS62">
        <v>743.3932</v>
      </c>
      <c r="DT62">
        <v>11.72622</v>
      </c>
      <c r="DU62">
        <v>9.647383999999999</v>
      </c>
      <c r="DV62">
        <v>703.7583999999999</v>
      </c>
      <c r="DW62">
        <v>11.7159</v>
      </c>
      <c r="DX62">
        <v>499.9558</v>
      </c>
      <c r="DY62">
        <v>90.32487</v>
      </c>
      <c r="DZ62">
        <v>0.09994803999999999</v>
      </c>
      <c r="EA62">
        <v>18.42147</v>
      </c>
      <c r="EB62">
        <v>18.04177</v>
      </c>
      <c r="EC62">
        <v>999.9</v>
      </c>
      <c r="ED62">
        <v>0</v>
      </c>
      <c r="EE62">
        <v>0</v>
      </c>
      <c r="EF62">
        <v>10000.633</v>
      </c>
      <c r="EG62">
        <v>0</v>
      </c>
      <c r="EH62">
        <v>1016.419</v>
      </c>
      <c r="EI62">
        <v>-42.49152</v>
      </c>
      <c r="EJ62">
        <v>709.2183</v>
      </c>
      <c r="EK62">
        <v>750.6351000000001</v>
      </c>
      <c r="EL62">
        <v>2.078836</v>
      </c>
      <c r="EM62">
        <v>743.3932</v>
      </c>
      <c r="EN62">
        <v>9.647383999999999</v>
      </c>
      <c r="EO62">
        <v>1.059171</v>
      </c>
      <c r="EP62">
        <v>0.8713987</v>
      </c>
      <c r="EQ62">
        <v>7.756764</v>
      </c>
      <c r="ER62">
        <v>4.926855999999999</v>
      </c>
      <c r="ES62">
        <v>2000.066</v>
      </c>
      <c r="ET62">
        <v>0.9800012</v>
      </c>
      <c r="EU62">
        <v>0.01999884</v>
      </c>
      <c r="EV62">
        <v>0</v>
      </c>
      <c r="EW62">
        <v>1160.387</v>
      </c>
      <c r="EX62">
        <v>5.000970000000001</v>
      </c>
      <c r="EY62">
        <v>23315.94</v>
      </c>
      <c r="EZ62">
        <v>16708.13</v>
      </c>
      <c r="FA62">
        <v>39.7686</v>
      </c>
      <c r="FB62">
        <v>40.5935</v>
      </c>
      <c r="FC62">
        <v>39.9685</v>
      </c>
      <c r="FD62">
        <v>40.0997</v>
      </c>
      <c r="FE62">
        <v>39.4184</v>
      </c>
      <c r="FF62">
        <v>1955.166</v>
      </c>
      <c r="FG62">
        <v>39.89999999999999</v>
      </c>
      <c r="FH62">
        <v>0</v>
      </c>
      <c r="FI62">
        <v>2397.800000190735</v>
      </c>
      <c r="FJ62">
        <v>0</v>
      </c>
      <c r="FK62">
        <v>1159.123076923077</v>
      </c>
      <c r="FL62">
        <v>13.46324784669645</v>
      </c>
      <c r="FM62">
        <v>193.6786325741995</v>
      </c>
      <c r="FN62">
        <v>23299.50384615385</v>
      </c>
      <c r="FO62">
        <v>15</v>
      </c>
      <c r="FP62">
        <v>0</v>
      </c>
      <c r="FQ62" t="s">
        <v>439</v>
      </c>
      <c r="FR62">
        <v>1760210915.6</v>
      </c>
      <c r="FS62">
        <v>0</v>
      </c>
      <c r="FT62">
        <v>0</v>
      </c>
      <c r="FU62">
        <v>-0.215</v>
      </c>
      <c r="FV62">
        <v>0</v>
      </c>
      <c r="FW62">
        <v>-0.6919999999999999</v>
      </c>
      <c r="FX62">
        <v>0</v>
      </c>
      <c r="FY62">
        <v>400</v>
      </c>
      <c r="FZ62">
        <v>0</v>
      </c>
      <c r="GA62">
        <v>0.15</v>
      </c>
      <c r="GB62">
        <v>0</v>
      </c>
      <c r="GC62">
        <v>-42.2201125</v>
      </c>
      <c r="GD62">
        <v>-1.798787617260702</v>
      </c>
      <c r="GE62">
        <v>0.1847065905530985</v>
      </c>
      <c r="GF62">
        <v>0</v>
      </c>
      <c r="GG62">
        <v>1158.494705882353</v>
      </c>
      <c r="GH62">
        <v>12.8479755518637</v>
      </c>
      <c r="GI62">
        <v>1.296836048629206</v>
      </c>
      <c r="GJ62">
        <v>0</v>
      </c>
      <c r="GK62">
        <v>2.08393925</v>
      </c>
      <c r="GL62">
        <v>-0.04411598499062637</v>
      </c>
      <c r="GM62">
        <v>0.004368932013375783</v>
      </c>
      <c r="GN62">
        <v>1</v>
      </c>
      <c r="GO62">
        <v>1</v>
      </c>
      <c r="GP62">
        <v>3</v>
      </c>
      <c r="GQ62" t="s">
        <v>446</v>
      </c>
      <c r="GR62">
        <v>3.13368</v>
      </c>
      <c r="GS62">
        <v>2.76035</v>
      </c>
      <c r="GT62">
        <v>0.137998</v>
      </c>
      <c r="GU62">
        <v>0.14178</v>
      </c>
      <c r="GV62">
        <v>0.0637689</v>
      </c>
      <c r="GW62">
        <v>0.0544951</v>
      </c>
      <c r="GX62">
        <v>27614.7</v>
      </c>
      <c r="GY62">
        <v>27469</v>
      </c>
      <c r="GZ62">
        <v>29760.4</v>
      </c>
      <c r="HA62">
        <v>29564.6</v>
      </c>
      <c r="HB62">
        <v>36828.4</v>
      </c>
      <c r="HC62">
        <v>37046.2</v>
      </c>
      <c r="HD62">
        <v>41879.7</v>
      </c>
      <c r="HE62">
        <v>42002.4</v>
      </c>
      <c r="HF62">
        <v>1.95898</v>
      </c>
      <c r="HG62">
        <v>1.89263</v>
      </c>
      <c r="HH62">
        <v>0.00672415</v>
      </c>
      <c r="HI62">
        <v>0</v>
      </c>
      <c r="HJ62">
        <v>17.9235</v>
      </c>
      <c r="HK62">
        <v>999.9</v>
      </c>
      <c r="HL62">
        <v>26</v>
      </c>
      <c r="HM62">
        <v>31.3</v>
      </c>
      <c r="HN62">
        <v>13.209</v>
      </c>
      <c r="HO62">
        <v>62.992</v>
      </c>
      <c r="HP62">
        <v>32.5962</v>
      </c>
      <c r="HQ62">
        <v>1</v>
      </c>
      <c r="HR62">
        <v>-0.143064</v>
      </c>
      <c r="HS62">
        <v>5.46061</v>
      </c>
      <c r="HT62">
        <v>20.2576</v>
      </c>
      <c r="HU62">
        <v>5.22163</v>
      </c>
      <c r="HV62">
        <v>12.0159</v>
      </c>
      <c r="HW62">
        <v>4.99085</v>
      </c>
      <c r="HX62">
        <v>3.2885</v>
      </c>
      <c r="HY62">
        <v>9999</v>
      </c>
      <c r="HZ62">
        <v>9999</v>
      </c>
      <c r="IA62">
        <v>9999</v>
      </c>
      <c r="IB62">
        <v>999.9</v>
      </c>
      <c r="IC62">
        <v>4.97287</v>
      </c>
      <c r="ID62">
        <v>1.86661</v>
      </c>
      <c r="IE62">
        <v>1.86586</v>
      </c>
      <c r="IF62">
        <v>1.86584</v>
      </c>
      <c r="IG62">
        <v>1.8677</v>
      </c>
      <c r="IH62">
        <v>1.87013</v>
      </c>
      <c r="II62">
        <v>1.86878</v>
      </c>
      <c r="IJ62">
        <v>1.87027</v>
      </c>
      <c r="IK62">
        <v>0</v>
      </c>
      <c r="IL62">
        <v>0</v>
      </c>
      <c r="IM62">
        <v>0</v>
      </c>
      <c r="IN62">
        <v>0</v>
      </c>
      <c r="IO62" t="s">
        <v>441</v>
      </c>
      <c r="IP62" t="s">
        <v>442</v>
      </c>
      <c r="IQ62" t="s">
        <v>443</v>
      </c>
      <c r="IR62" t="s">
        <v>443</v>
      </c>
      <c r="IS62" t="s">
        <v>443</v>
      </c>
      <c r="IT62" t="s">
        <v>443</v>
      </c>
      <c r="IU62">
        <v>0</v>
      </c>
      <c r="IV62">
        <v>100</v>
      </c>
      <c r="IW62">
        <v>100</v>
      </c>
      <c r="IX62">
        <v>-2.875</v>
      </c>
      <c r="IY62">
        <v>0.0103</v>
      </c>
      <c r="IZ62">
        <v>-1.414774939843471</v>
      </c>
      <c r="JA62">
        <v>-0.002262605230658699</v>
      </c>
      <c r="JB62">
        <v>4.117972070868355E-07</v>
      </c>
      <c r="JC62">
        <v>-1.535053720392113E-10</v>
      </c>
      <c r="JD62">
        <v>-0.05773197212917025</v>
      </c>
      <c r="JE62">
        <v>-0.004387372397949352</v>
      </c>
      <c r="JF62">
        <v>0.001148265067849212</v>
      </c>
      <c r="JG62">
        <v>-2.372704636287677E-05</v>
      </c>
      <c r="JH62">
        <v>4</v>
      </c>
      <c r="JI62">
        <v>2346</v>
      </c>
      <c r="JJ62">
        <v>1</v>
      </c>
      <c r="JK62">
        <v>24</v>
      </c>
      <c r="JL62">
        <v>21610.2</v>
      </c>
      <c r="JM62">
        <v>29358458.8</v>
      </c>
      <c r="JN62">
        <v>1.67847</v>
      </c>
      <c r="JO62">
        <v>2.32178</v>
      </c>
      <c r="JP62">
        <v>1.39648</v>
      </c>
      <c r="JQ62">
        <v>2.35474</v>
      </c>
      <c r="JR62">
        <v>1.49536</v>
      </c>
      <c r="JS62">
        <v>2.65381</v>
      </c>
      <c r="JT62">
        <v>35.9645</v>
      </c>
      <c r="JU62">
        <v>24.0175</v>
      </c>
      <c r="JV62">
        <v>18</v>
      </c>
      <c r="JW62">
        <v>486.543</v>
      </c>
      <c r="JX62">
        <v>436.218</v>
      </c>
      <c r="JY62">
        <v>12.2689</v>
      </c>
      <c r="JZ62">
        <v>25.6344</v>
      </c>
      <c r="KA62">
        <v>30.0002</v>
      </c>
      <c r="KB62">
        <v>25.5045</v>
      </c>
      <c r="KC62">
        <v>25.443</v>
      </c>
      <c r="KD62">
        <v>33.623</v>
      </c>
      <c r="KE62">
        <v>24.798</v>
      </c>
      <c r="KF62">
        <v>0</v>
      </c>
      <c r="KG62">
        <v>12.2299</v>
      </c>
      <c r="KH62">
        <v>774.59</v>
      </c>
      <c r="KI62">
        <v>9.699389999999999</v>
      </c>
      <c r="KJ62">
        <v>101.714</v>
      </c>
      <c r="KK62">
        <v>101.002</v>
      </c>
    </row>
    <row r="63" spans="1:297">
      <c r="A63">
        <v>47</v>
      </c>
      <c r="B63">
        <v>1761507532.1</v>
      </c>
      <c r="C63">
        <v>321.5999999046326</v>
      </c>
      <c r="D63" t="s">
        <v>536</v>
      </c>
      <c r="E63" t="s">
        <v>537</v>
      </c>
      <c r="F63">
        <v>5</v>
      </c>
      <c r="G63" t="s">
        <v>435</v>
      </c>
      <c r="H63" t="s">
        <v>436</v>
      </c>
      <c r="I63">
        <v>1761507529.6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766.9859536781387</v>
      </c>
      <c r="AK63">
        <v>733.7899515151511</v>
      </c>
      <c r="AL63">
        <v>3.364319327776971</v>
      </c>
      <c r="AM63">
        <v>65.78380320939183</v>
      </c>
      <c r="AN63">
        <f>(AP63 - AO63 + DY63*1E3/(8.314*(EA63+273.15)) * AR63/DX63 * AQ63) * DX63/(100*DL63) * 1000/(1000 - AP63)</f>
        <v>0</v>
      </c>
      <c r="AO63">
        <v>9.647809888176338</v>
      </c>
      <c r="AP63">
        <v>11.72767333333333</v>
      </c>
      <c r="AQ63">
        <v>-9.539555681265277E-07</v>
      </c>
      <c r="AR63">
        <v>108.0880716642206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 t="s">
        <v>437</v>
      </c>
      <c r="AZ63">
        <v>0</v>
      </c>
      <c r="BA63">
        <v>0</v>
      </c>
      <c r="BB63">
        <f>1-AZ63/BA63</f>
        <v>0</v>
      </c>
      <c r="BC63">
        <v>0</v>
      </c>
      <c r="BD63" t="s">
        <v>437</v>
      </c>
      <c r="BE63" t="s">
        <v>437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2020</v>
      </c>
      <c r="CA63">
        <v>290.0000000000001</v>
      </c>
      <c r="CB63">
        <v>1590.42</v>
      </c>
      <c r="CC63">
        <v>295</v>
      </c>
      <c r="CD63">
        <v>5220.67</v>
      </c>
      <c r="CE63">
        <v>1591.29</v>
      </c>
      <c r="CF63">
        <v>-0.87</v>
      </c>
      <c r="CG63">
        <v>300.0000000000001</v>
      </c>
      <c r="CH63">
        <v>23.8</v>
      </c>
      <c r="CI63">
        <v>1650.734719841875</v>
      </c>
      <c r="CJ63">
        <v>2.032994541366527</v>
      </c>
      <c r="CK63">
        <v>-31.03478562282126</v>
      </c>
      <c r="CL63">
        <v>0.9198548094063967</v>
      </c>
      <c r="CM63">
        <v>0.9759925733019913</v>
      </c>
      <c r="CN63">
        <v>-0.00431141668520578</v>
      </c>
      <c r="CO63">
        <v>289.9999999999999</v>
      </c>
      <c r="CP63">
        <v>1590.91</v>
      </c>
      <c r="CQ63">
        <v>765</v>
      </c>
      <c r="CR63">
        <v>5219.32</v>
      </c>
      <c r="CS63">
        <v>1591.27</v>
      </c>
      <c r="CT63">
        <v>-0.36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438</v>
      </c>
      <c r="DO63">
        <v>2</v>
      </c>
      <c r="DP63" t="b">
        <v>1</v>
      </c>
      <c r="DQ63">
        <v>1761507529.6</v>
      </c>
      <c r="DR63">
        <v>718.5522222222221</v>
      </c>
      <c r="DS63">
        <v>761.3126666666666</v>
      </c>
      <c r="DT63">
        <v>11.72698888888889</v>
      </c>
      <c r="DU63">
        <v>9.647738888888888</v>
      </c>
      <c r="DV63">
        <v>721.4427777777778</v>
      </c>
      <c r="DW63">
        <v>11.71666666666667</v>
      </c>
      <c r="DX63">
        <v>500.0172222222222</v>
      </c>
      <c r="DY63">
        <v>90.32323333333335</v>
      </c>
      <c r="DZ63">
        <v>0.1000222</v>
      </c>
      <c r="EA63">
        <v>18.41362222222222</v>
      </c>
      <c r="EB63">
        <v>18.03971111111111</v>
      </c>
      <c r="EC63">
        <v>999.9000000000001</v>
      </c>
      <c r="ED63">
        <v>0</v>
      </c>
      <c r="EE63">
        <v>0</v>
      </c>
      <c r="EF63">
        <v>10008.82222222222</v>
      </c>
      <c r="EG63">
        <v>0</v>
      </c>
      <c r="EH63">
        <v>1016.413333333333</v>
      </c>
      <c r="EI63">
        <v>-42.76050000000001</v>
      </c>
      <c r="EJ63">
        <v>727.0786666666667</v>
      </c>
      <c r="EK63">
        <v>768.7293333333332</v>
      </c>
      <c r="EL63">
        <v>2.079258888888889</v>
      </c>
      <c r="EM63">
        <v>761.3126666666666</v>
      </c>
      <c r="EN63">
        <v>9.647738888888888</v>
      </c>
      <c r="EO63">
        <v>1.05922</v>
      </c>
      <c r="EP63">
        <v>0.8714148888888889</v>
      </c>
      <c r="EQ63">
        <v>7.757473333333333</v>
      </c>
      <c r="ER63">
        <v>4.927122222222222</v>
      </c>
      <c r="ES63">
        <v>2000.031111111111</v>
      </c>
      <c r="ET63">
        <v>0.98</v>
      </c>
      <c r="EU63">
        <v>0.02</v>
      </c>
      <c r="EV63">
        <v>0</v>
      </c>
      <c r="EW63">
        <v>1161.152222222222</v>
      </c>
      <c r="EX63">
        <v>5.00097</v>
      </c>
      <c r="EY63">
        <v>23332.68888888889</v>
      </c>
      <c r="EZ63">
        <v>16707.83333333333</v>
      </c>
      <c r="FA63">
        <v>39.715</v>
      </c>
      <c r="FB63">
        <v>40.493</v>
      </c>
      <c r="FC63">
        <v>39.88877777777778</v>
      </c>
      <c r="FD63">
        <v>39.99277777777777</v>
      </c>
      <c r="FE63">
        <v>39.35400000000001</v>
      </c>
      <c r="FF63">
        <v>1955.131111111111</v>
      </c>
      <c r="FG63">
        <v>39.9</v>
      </c>
      <c r="FH63">
        <v>0</v>
      </c>
      <c r="FI63">
        <v>2403.200000047684</v>
      </c>
      <c r="FJ63">
        <v>0</v>
      </c>
      <c r="FK63">
        <v>1160.2908</v>
      </c>
      <c r="FL63">
        <v>11.71153846285741</v>
      </c>
      <c r="FM63">
        <v>195.1384619679599</v>
      </c>
      <c r="FN63">
        <v>23317.924</v>
      </c>
      <c r="FO63">
        <v>15</v>
      </c>
      <c r="FP63">
        <v>0</v>
      </c>
      <c r="FQ63" t="s">
        <v>439</v>
      </c>
      <c r="FR63">
        <v>1760210915.6</v>
      </c>
      <c r="FS63">
        <v>0</v>
      </c>
      <c r="FT63">
        <v>0</v>
      </c>
      <c r="FU63">
        <v>-0.215</v>
      </c>
      <c r="FV63">
        <v>0</v>
      </c>
      <c r="FW63">
        <v>-0.6919999999999999</v>
      </c>
      <c r="FX63">
        <v>0</v>
      </c>
      <c r="FY63">
        <v>400</v>
      </c>
      <c r="FZ63">
        <v>0</v>
      </c>
      <c r="GA63">
        <v>0.15</v>
      </c>
      <c r="GB63">
        <v>0</v>
      </c>
      <c r="GC63">
        <v>-42.4116225</v>
      </c>
      <c r="GD63">
        <v>-2.21452570356464</v>
      </c>
      <c r="GE63">
        <v>0.2283556113690878</v>
      </c>
      <c r="GF63">
        <v>0</v>
      </c>
      <c r="GG63">
        <v>1159.487647058823</v>
      </c>
      <c r="GH63">
        <v>12.9454545430705</v>
      </c>
      <c r="GI63">
        <v>1.298039378591301</v>
      </c>
      <c r="GJ63">
        <v>0</v>
      </c>
      <c r="GK63">
        <v>2.08134725</v>
      </c>
      <c r="GL63">
        <v>-0.02739590994371154</v>
      </c>
      <c r="GM63">
        <v>0.003080315720425422</v>
      </c>
      <c r="GN63">
        <v>1</v>
      </c>
      <c r="GO63">
        <v>1</v>
      </c>
      <c r="GP63">
        <v>3</v>
      </c>
      <c r="GQ63" t="s">
        <v>446</v>
      </c>
      <c r="GR63">
        <v>3.13374</v>
      </c>
      <c r="GS63">
        <v>2.7603</v>
      </c>
      <c r="GT63">
        <v>0.140177</v>
      </c>
      <c r="GU63">
        <v>0.143889</v>
      </c>
      <c r="GV63">
        <v>0.0637721</v>
      </c>
      <c r="GW63">
        <v>0.0544952</v>
      </c>
      <c r="GX63">
        <v>27545.1</v>
      </c>
      <c r="GY63">
        <v>27401.4</v>
      </c>
      <c r="GZ63">
        <v>29760.6</v>
      </c>
      <c r="HA63">
        <v>29564.4</v>
      </c>
      <c r="HB63">
        <v>36828.8</v>
      </c>
      <c r="HC63">
        <v>37046.1</v>
      </c>
      <c r="HD63">
        <v>41880.3</v>
      </c>
      <c r="HE63">
        <v>42002.2</v>
      </c>
      <c r="HF63">
        <v>1.95895</v>
      </c>
      <c r="HG63">
        <v>1.89245</v>
      </c>
      <c r="HH63">
        <v>0.00681728</v>
      </c>
      <c r="HI63">
        <v>0</v>
      </c>
      <c r="HJ63">
        <v>17.9246</v>
      </c>
      <c r="HK63">
        <v>999.9</v>
      </c>
      <c r="HL63">
        <v>26</v>
      </c>
      <c r="HM63">
        <v>31.3</v>
      </c>
      <c r="HN63">
        <v>13.2088</v>
      </c>
      <c r="HO63">
        <v>62.672</v>
      </c>
      <c r="HP63">
        <v>32.4679</v>
      </c>
      <c r="HQ63">
        <v>1</v>
      </c>
      <c r="HR63">
        <v>-0.142876</v>
      </c>
      <c r="HS63">
        <v>5.49082</v>
      </c>
      <c r="HT63">
        <v>20.2567</v>
      </c>
      <c r="HU63">
        <v>5.22118</v>
      </c>
      <c r="HV63">
        <v>12.0159</v>
      </c>
      <c r="HW63">
        <v>4.99075</v>
      </c>
      <c r="HX63">
        <v>3.2885</v>
      </c>
      <c r="HY63">
        <v>9999</v>
      </c>
      <c r="HZ63">
        <v>9999</v>
      </c>
      <c r="IA63">
        <v>9999</v>
      </c>
      <c r="IB63">
        <v>999.9</v>
      </c>
      <c r="IC63">
        <v>4.97283</v>
      </c>
      <c r="ID63">
        <v>1.86661</v>
      </c>
      <c r="IE63">
        <v>1.86588</v>
      </c>
      <c r="IF63">
        <v>1.86584</v>
      </c>
      <c r="IG63">
        <v>1.86769</v>
      </c>
      <c r="IH63">
        <v>1.87012</v>
      </c>
      <c r="II63">
        <v>1.86878</v>
      </c>
      <c r="IJ63">
        <v>1.87027</v>
      </c>
      <c r="IK63">
        <v>0</v>
      </c>
      <c r="IL63">
        <v>0</v>
      </c>
      <c r="IM63">
        <v>0</v>
      </c>
      <c r="IN63">
        <v>0</v>
      </c>
      <c r="IO63" t="s">
        <v>441</v>
      </c>
      <c r="IP63" t="s">
        <v>442</v>
      </c>
      <c r="IQ63" t="s">
        <v>443</v>
      </c>
      <c r="IR63" t="s">
        <v>443</v>
      </c>
      <c r="IS63" t="s">
        <v>443</v>
      </c>
      <c r="IT63" t="s">
        <v>443</v>
      </c>
      <c r="IU63">
        <v>0</v>
      </c>
      <c r="IV63">
        <v>100</v>
      </c>
      <c r="IW63">
        <v>100</v>
      </c>
      <c r="IX63">
        <v>-2.906</v>
      </c>
      <c r="IY63">
        <v>0.0103</v>
      </c>
      <c r="IZ63">
        <v>-1.414774939843471</v>
      </c>
      <c r="JA63">
        <v>-0.002262605230658699</v>
      </c>
      <c r="JB63">
        <v>4.117972070868355E-07</v>
      </c>
      <c r="JC63">
        <v>-1.535053720392113E-10</v>
      </c>
      <c r="JD63">
        <v>-0.05773197212917025</v>
      </c>
      <c r="JE63">
        <v>-0.004387372397949352</v>
      </c>
      <c r="JF63">
        <v>0.001148265067849212</v>
      </c>
      <c r="JG63">
        <v>-2.372704636287677E-05</v>
      </c>
      <c r="JH63">
        <v>4</v>
      </c>
      <c r="JI63">
        <v>2346</v>
      </c>
      <c r="JJ63">
        <v>1</v>
      </c>
      <c r="JK63">
        <v>24</v>
      </c>
      <c r="JL63">
        <v>21610.3</v>
      </c>
      <c r="JM63">
        <v>29358458.9</v>
      </c>
      <c r="JN63">
        <v>1.70776</v>
      </c>
      <c r="JO63">
        <v>2.25342</v>
      </c>
      <c r="JP63">
        <v>1.39648</v>
      </c>
      <c r="JQ63">
        <v>2.35718</v>
      </c>
      <c r="JR63">
        <v>1.49536</v>
      </c>
      <c r="JS63">
        <v>2.69287</v>
      </c>
      <c r="JT63">
        <v>35.9645</v>
      </c>
      <c r="JU63">
        <v>24.0262</v>
      </c>
      <c r="JV63">
        <v>18</v>
      </c>
      <c r="JW63">
        <v>486.528</v>
      </c>
      <c r="JX63">
        <v>436.113</v>
      </c>
      <c r="JY63">
        <v>12.2247</v>
      </c>
      <c r="JZ63">
        <v>25.6323</v>
      </c>
      <c r="KA63">
        <v>30.0003</v>
      </c>
      <c r="KB63">
        <v>25.5045</v>
      </c>
      <c r="KC63">
        <v>25.443</v>
      </c>
      <c r="KD63">
        <v>34.1763</v>
      </c>
      <c r="KE63">
        <v>24.798</v>
      </c>
      <c r="KF63">
        <v>0</v>
      </c>
      <c r="KG63">
        <v>12.1913</v>
      </c>
      <c r="KH63">
        <v>787.947</v>
      </c>
      <c r="KI63">
        <v>9.69942</v>
      </c>
      <c r="KJ63">
        <v>101.715</v>
      </c>
      <c r="KK63">
        <v>101.001</v>
      </c>
    </row>
    <row r="64" spans="1:297">
      <c r="A64">
        <v>48</v>
      </c>
      <c r="B64">
        <v>1761507537.1</v>
      </c>
      <c r="C64">
        <v>326.5999999046326</v>
      </c>
      <c r="D64" t="s">
        <v>538</v>
      </c>
      <c r="E64" t="s">
        <v>539</v>
      </c>
      <c r="F64">
        <v>5</v>
      </c>
      <c r="G64" t="s">
        <v>435</v>
      </c>
      <c r="H64" t="s">
        <v>436</v>
      </c>
      <c r="I64">
        <v>1761507534.3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783.8323523690294</v>
      </c>
      <c r="AK64">
        <v>750.6163757575756</v>
      </c>
      <c r="AL64">
        <v>3.372234493255599</v>
      </c>
      <c r="AM64">
        <v>65.78380320939183</v>
      </c>
      <c r="AN64">
        <f>(AP64 - AO64 + DY64*1E3/(8.314*(EA64+273.15)) * AR64/DX64 * AQ64) * DX64/(100*DL64) * 1000/(1000 - AP64)</f>
        <v>0</v>
      </c>
      <c r="AO64">
        <v>9.647322371376209</v>
      </c>
      <c r="AP64">
        <v>11.72685515151515</v>
      </c>
      <c r="AQ64">
        <v>-5.838621652153285E-07</v>
      </c>
      <c r="AR64">
        <v>108.0880716642206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 t="s">
        <v>437</v>
      </c>
      <c r="AZ64">
        <v>0</v>
      </c>
      <c r="BA64">
        <v>0</v>
      </c>
      <c r="BB64">
        <f>1-AZ64/BA64</f>
        <v>0</v>
      </c>
      <c r="BC64">
        <v>0</v>
      </c>
      <c r="BD64" t="s">
        <v>437</v>
      </c>
      <c r="BE64" t="s">
        <v>437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2020</v>
      </c>
      <c r="CA64">
        <v>290.0000000000001</v>
      </c>
      <c r="CB64">
        <v>1590.42</v>
      </c>
      <c r="CC64">
        <v>295</v>
      </c>
      <c r="CD64">
        <v>5220.67</v>
      </c>
      <c r="CE64">
        <v>1591.29</v>
      </c>
      <c r="CF64">
        <v>-0.87</v>
      </c>
      <c r="CG64">
        <v>300.0000000000001</v>
      </c>
      <c r="CH64">
        <v>23.8</v>
      </c>
      <c r="CI64">
        <v>1650.734719841875</v>
      </c>
      <c r="CJ64">
        <v>2.032994541366527</v>
      </c>
      <c r="CK64">
        <v>-31.03478562282126</v>
      </c>
      <c r="CL64">
        <v>0.9198548094063967</v>
      </c>
      <c r="CM64">
        <v>0.9759925733019913</v>
      </c>
      <c r="CN64">
        <v>-0.00431141668520578</v>
      </c>
      <c r="CO64">
        <v>289.9999999999999</v>
      </c>
      <c r="CP64">
        <v>1590.91</v>
      </c>
      <c r="CQ64">
        <v>765</v>
      </c>
      <c r="CR64">
        <v>5219.32</v>
      </c>
      <c r="CS64">
        <v>1591.27</v>
      </c>
      <c r="CT64">
        <v>-0.36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438</v>
      </c>
      <c r="DO64">
        <v>2</v>
      </c>
      <c r="DP64" t="b">
        <v>1</v>
      </c>
      <c r="DQ64">
        <v>1761507534.3</v>
      </c>
      <c r="DR64">
        <v>734.1437000000001</v>
      </c>
      <c r="DS64">
        <v>777.0085</v>
      </c>
      <c r="DT64">
        <v>11.72784</v>
      </c>
      <c r="DU64">
        <v>9.647383999999999</v>
      </c>
      <c r="DV64">
        <v>737.0639</v>
      </c>
      <c r="DW64">
        <v>11.71751</v>
      </c>
      <c r="DX64">
        <v>500.0424</v>
      </c>
      <c r="DY64">
        <v>90.32312999999999</v>
      </c>
      <c r="DZ64">
        <v>0.10002548</v>
      </c>
      <c r="EA64">
        <v>18.41096</v>
      </c>
      <c r="EB64">
        <v>18.0368</v>
      </c>
      <c r="EC64">
        <v>999.9</v>
      </c>
      <c r="ED64">
        <v>0</v>
      </c>
      <c r="EE64">
        <v>0</v>
      </c>
      <c r="EF64">
        <v>10004.252</v>
      </c>
      <c r="EG64">
        <v>0</v>
      </c>
      <c r="EH64">
        <v>1016.4</v>
      </c>
      <c r="EI64">
        <v>-42.86462999999999</v>
      </c>
      <c r="EJ64">
        <v>742.8557000000001</v>
      </c>
      <c r="EK64">
        <v>784.5775000000001</v>
      </c>
      <c r="EL64">
        <v>2.080469</v>
      </c>
      <c r="EM64">
        <v>777.0085</v>
      </c>
      <c r="EN64">
        <v>9.647383999999999</v>
      </c>
      <c r="EO64">
        <v>1.059296</v>
      </c>
      <c r="EP64">
        <v>0.8713817</v>
      </c>
      <c r="EQ64">
        <v>7.758523000000001</v>
      </c>
      <c r="ER64">
        <v>4.926577</v>
      </c>
      <c r="ES64">
        <v>2000.056</v>
      </c>
      <c r="ET64">
        <v>0.9799994000000002</v>
      </c>
      <c r="EU64">
        <v>0.02000062</v>
      </c>
      <c r="EV64">
        <v>0</v>
      </c>
      <c r="EW64">
        <v>1162.042</v>
      </c>
      <c r="EX64">
        <v>5.000970000000001</v>
      </c>
      <c r="EY64">
        <v>23347.19</v>
      </c>
      <c r="EZ64">
        <v>16708.04</v>
      </c>
      <c r="FA64">
        <v>39.6436</v>
      </c>
      <c r="FB64">
        <v>40.4184</v>
      </c>
      <c r="FC64">
        <v>39.8561</v>
      </c>
      <c r="FD64">
        <v>39.8873</v>
      </c>
      <c r="FE64">
        <v>39.2934</v>
      </c>
      <c r="FF64">
        <v>1955.156</v>
      </c>
      <c r="FG64">
        <v>39.89999999999999</v>
      </c>
      <c r="FH64">
        <v>0</v>
      </c>
      <c r="FI64">
        <v>2408</v>
      </c>
      <c r="FJ64">
        <v>0</v>
      </c>
      <c r="FK64">
        <v>1161.2536</v>
      </c>
      <c r="FL64">
        <v>11.16307692168642</v>
      </c>
      <c r="FM64">
        <v>191.3538464464893</v>
      </c>
      <c r="FN64">
        <v>23333.34800000001</v>
      </c>
      <c r="FO64">
        <v>15</v>
      </c>
      <c r="FP64">
        <v>0</v>
      </c>
      <c r="FQ64" t="s">
        <v>439</v>
      </c>
      <c r="FR64">
        <v>1760210915.6</v>
      </c>
      <c r="FS64">
        <v>0</v>
      </c>
      <c r="FT64">
        <v>0</v>
      </c>
      <c r="FU64">
        <v>-0.215</v>
      </c>
      <c r="FV64">
        <v>0</v>
      </c>
      <c r="FW64">
        <v>-0.6919999999999999</v>
      </c>
      <c r="FX64">
        <v>0</v>
      </c>
      <c r="FY64">
        <v>400</v>
      </c>
      <c r="FZ64">
        <v>0</v>
      </c>
      <c r="GA64">
        <v>0.15</v>
      </c>
      <c r="GB64">
        <v>0</v>
      </c>
      <c r="GC64">
        <v>-42.5763325</v>
      </c>
      <c r="GD64">
        <v>-2.492482176360259</v>
      </c>
      <c r="GE64">
        <v>0.2497859017113458</v>
      </c>
      <c r="GF64">
        <v>0</v>
      </c>
      <c r="GG64">
        <v>1160.48705882353</v>
      </c>
      <c r="GH64">
        <v>12.14025972161452</v>
      </c>
      <c r="GI64">
        <v>1.223328462005037</v>
      </c>
      <c r="GJ64">
        <v>0</v>
      </c>
      <c r="GK64">
        <v>2.079959</v>
      </c>
      <c r="GL64">
        <v>-0.002913996247657258</v>
      </c>
      <c r="GM64">
        <v>0.001336753155971586</v>
      </c>
      <c r="GN64">
        <v>1</v>
      </c>
      <c r="GO64">
        <v>1</v>
      </c>
      <c r="GP64">
        <v>3</v>
      </c>
      <c r="GQ64" t="s">
        <v>446</v>
      </c>
      <c r="GR64">
        <v>3.13373</v>
      </c>
      <c r="GS64">
        <v>2.76026</v>
      </c>
      <c r="GT64">
        <v>0.142327</v>
      </c>
      <c r="GU64">
        <v>0.145971</v>
      </c>
      <c r="GV64">
        <v>0.0637665</v>
      </c>
      <c r="GW64">
        <v>0.0544942</v>
      </c>
      <c r="GX64">
        <v>27476.4</v>
      </c>
      <c r="GY64">
        <v>27334.6</v>
      </c>
      <c r="GZ64">
        <v>29760.7</v>
      </c>
      <c r="HA64">
        <v>29564.2</v>
      </c>
      <c r="HB64">
        <v>36829.2</v>
      </c>
      <c r="HC64">
        <v>37045.6</v>
      </c>
      <c r="HD64">
        <v>41880.4</v>
      </c>
      <c r="HE64">
        <v>42001.6</v>
      </c>
      <c r="HF64">
        <v>1.95898</v>
      </c>
      <c r="HG64">
        <v>1.8927</v>
      </c>
      <c r="HH64">
        <v>0.00644475</v>
      </c>
      <c r="HI64">
        <v>0</v>
      </c>
      <c r="HJ64">
        <v>17.9259</v>
      </c>
      <c r="HK64">
        <v>999.9</v>
      </c>
      <c r="HL64">
        <v>26</v>
      </c>
      <c r="HM64">
        <v>31.3</v>
      </c>
      <c r="HN64">
        <v>13.21</v>
      </c>
      <c r="HO64">
        <v>62.682</v>
      </c>
      <c r="HP64">
        <v>32.6202</v>
      </c>
      <c r="HQ64">
        <v>1</v>
      </c>
      <c r="HR64">
        <v>-0.142889</v>
      </c>
      <c r="HS64">
        <v>5.51106</v>
      </c>
      <c r="HT64">
        <v>20.2561</v>
      </c>
      <c r="HU64">
        <v>5.22223</v>
      </c>
      <c r="HV64">
        <v>12.0159</v>
      </c>
      <c r="HW64">
        <v>4.99125</v>
      </c>
      <c r="HX64">
        <v>3.28865</v>
      </c>
      <c r="HY64">
        <v>9999</v>
      </c>
      <c r="HZ64">
        <v>9999</v>
      </c>
      <c r="IA64">
        <v>9999</v>
      </c>
      <c r="IB64">
        <v>999.9</v>
      </c>
      <c r="IC64">
        <v>4.97286</v>
      </c>
      <c r="ID64">
        <v>1.8666</v>
      </c>
      <c r="IE64">
        <v>1.86585</v>
      </c>
      <c r="IF64">
        <v>1.86584</v>
      </c>
      <c r="IG64">
        <v>1.86769</v>
      </c>
      <c r="IH64">
        <v>1.87013</v>
      </c>
      <c r="II64">
        <v>1.86878</v>
      </c>
      <c r="IJ64">
        <v>1.87028</v>
      </c>
      <c r="IK64">
        <v>0</v>
      </c>
      <c r="IL64">
        <v>0</v>
      </c>
      <c r="IM64">
        <v>0</v>
      </c>
      <c r="IN64">
        <v>0</v>
      </c>
      <c r="IO64" t="s">
        <v>441</v>
      </c>
      <c r="IP64" t="s">
        <v>442</v>
      </c>
      <c r="IQ64" t="s">
        <v>443</v>
      </c>
      <c r="IR64" t="s">
        <v>443</v>
      </c>
      <c r="IS64" t="s">
        <v>443</v>
      </c>
      <c r="IT64" t="s">
        <v>443</v>
      </c>
      <c r="IU64">
        <v>0</v>
      </c>
      <c r="IV64">
        <v>100</v>
      </c>
      <c r="IW64">
        <v>100</v>
      </c>
      <c r="IX64">
        <v>-2.938</v>
      </c>
      <c r="IY64">
        <v>0.0104</v>
      </c>
      <c r="IZ64">
        <v>-1.414774939843471</v>
      </c>
      <c r="JA64">
        <v>-0.002262605230658699</v>
      </c>
      <c r="JB64">
        <v>4.117972070868355E-07</v>
      </c>
      <c r="JC64">
        <v>-1.535053720392113E-10</v>
      </c>
      <c r="JD64">
        <v>-0.05773197212917025</v>
      </c>
      <c r="JE64">
        <v>-0.004387372397949352</v>
      </c>
      <c r="JF64">
        <v>0.001148265067849212</v>
      </c>
      <c r="JG64">
        <v>-2.372704636287677E-05</v>
      </c>
      <c r="JH64">
        <v>4</v>
      </c>
      <c r="JI64">
        <v>2346</v>
      </c>
      <c r="JJ64">
        <v>1</v>
      </c>
      <c r="JK64">
        <v>24</v>
      </c>
      <c r="JL64">
        <v>21610.4</v>
      </c>
      <c r="JM64">
        <v>29358459</v>
      </c>
      <c r="JN64">
        <v>1.73218</v>
      </c>
      <c r="JO64">
        <v>2.25342</v>
      </c>
      <c r="JP64">
        <v>1.39648</v>
      </c>
      <c r="JQ64">
        <v>2.34741</v>
      </c>
      <c r="JR64">
        <v>1.49536</v>
      </c>
      <c r="JS64">
        <v>2.66724</v>
      </c>
      <c r="JT64">
        <v>35.9645</v>
      </c>
      <c r="JU64">
        <v>24.0262</v>
      </c>
      <c r="JV64">
        <v>18</v>
      </c>
      <c r="JW64">
        <v>486.544</v>
      </c>
      <c r="JX64">
        <v>436.257</v>
      </c>
      <c r="JY64">
        <v>12.1848</v>
      </c>
      <c r="JZ64">
        <v>25.6323</v>
      </c>
      <c r="KA64">
        <v>30.0002</v>
      </c>
      <c r="KB64">
        <v>25.5045</v>
      </c>
      <c r="KC64">
        <v>25.4423</v>
      </c>
      <c r="KD64">
        <v>34.7919</v>
      </c>
      <c r="KE64">
        <v>24.798</v>
      </c>
      <c r="KF64">
        <v>0</v>
      </c>
      <c r="KG64">
        <v>12.1543</v>
      </c>
      <c r="KH64">
        <v>807.982</v>
      </c>
      <c r="KI64">
        <v>9.69942</v>
      </c>
      <c r="KJ64">
        <v>101.715</v>
      </c>
      <c r="KK64">
        <v>101</v>
      </c>
    </row>
    <row r="65" spans="1:297">
      <c r="A65">
        <v>49</v>
      </c>
      <c r="B65">
        <v>1761507542.1</v>
      </c>
      <c r="C65">
        <v>331.5999999046326</v>
      </c>
      <c r="D65" t="s">
        <v>540</v>
      </c>
      <c r="E65" t="s">
        <v>541</v>
      </c>
      <c r="F65">
        <v>5</v>
      </c>
      <c r="G65" t="s">
        <v>435</v>
      </c>
      <c r="H65" t="s">
        <v>436</v>
      </c>
      <c r="I65">
        <v>1761507539.6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800.5814069335102</v>
      </c>
      <c r="AK65">
        <v>767.3046000000001</v>
      </c>
      <c r="AL65">
        <v>3.336869550390684</v>
      </c>
      <c r="AM65">
        <v>65.78380320939183</v>
      </c>
      <c r="AN65">
        <f>(AP65 - AO65 + DY65*1E3/(8.314*(EA65+273.15)) * AR65/DX65 * AQ65) * DX65/(100*DL65) * 1000/(1000 - AP65)</f>
        <v>0</v>
      </c>
      <c r="AO65">
        <v>9.647273544536157</v>
      </c>
      <c r="AP65">
        <v>11.72859151515151</v>
      </c>
      <c r="AQ65">
        <v>1.550994934521732E-06</v>
      </c>
      <c r="AR65">
        <v>108.0880716642206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 t="s">
        <v>437</v>
      </c>
      <c r="AZ65">
        <v>0</v>
      </c>
      <c r="BA65">
        <v>0</v>
      </c>
      <c r="BB65">
        <f>1-AZ65/BA65</f>
        <v>0</v>
      </c>
      <c r="BC65">
        <v>0</v>
      </c>
      <c r="BD65" t="s">
        <v>437</v>
      </c>
      <c r="BE65" t="s">
        <v>437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2020</v>
      </c>
      <c r="CA65">
        <v>290.0000000000001</v>
      </c>
      <c r="CB65">
        <v>1590.42</v>
      </c>
      <c r="CC65">
        <v>295</v>
      </c>
      <c r="CD65">
        <v>5220.67</v>
      </c>
      <c r="CE65">
        <v>1591.29</v>
      </c>
      <c r="CF65">
        <v>-0.87</v>
      </c>
      <c r="CG65">
        <v>300.0000000000001</v>
      </c>
      <c r="CH65">
        <v>23.8</v>
      </c>
      <c r="CI65">
        <v>1650.734719841875</v>
      </c>
      <c r="CJ65">
        <v>2.032994541366527</v>
      </c>
      <c r="CK65">
        <v>-31.03478562282126</v>
      </c>
      <c r="CL65">
        <v>0.9198548094063967</v>
      </c>
      <c r="CM65">
        <v>0.9759925733019913</v>
      </c>
      <c r="CN65">
        <v>-0.00431141668520578</v>
      </c>
      <c r="CO65">
        <v>289.9999999999999</v>
      </c>
      <c r="CP65">
        <v>1590.91</v>
      </c>
      <c r="CQ65">
        <v>765</v>
      </c>
      <c r="CR65">
        <v>5219.32</v>
      </c>
      <c r="CS65">
        <v>1591.27</v>
      </c>
      <c r="CT65">
        <v>-0.36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438</v>
      </c>
      <c r="DO65">
        <v>2</v>
      </c>
      <c r="DP65" t="b">
        <v>1</v>
      </c>
      <c r="DQ65">
        <v>1761507539.6</v>
      </c>
      <c r="DR65">
        <v>751.7035555555556</v>
      </c>
      <c r="DS65">
        <v>794.6445555555556</v>
      </c>
      <c r="DT65">
        <v>11.72775555555556</v>
      </c>
      <c r="DU65">
        <v>9.647247777777778</v>
      </c>
      <c r="DV65">
        <v>754.6574444444445</v>
      </c>
      <c r="DW65">
        <v>11.71742222222222</v>
      </c>
      <c r="DX65">
        <v>499.9568888888889</v>
      </c>
      <c r="DY65">
        <v>90.32394444444445</v>
      </c>
      <c r="DZ65">
        <v>0.09994726666666667</v>
      </c>
      <c r="EA65">
        <v>18.40315555555556</v>
      </c>
      <c r="EB65">
        <v>18.01956666666667</v>
      </c>
      <c r="EC65">
        <v>999.9000000000001</v>
      </c>
      <c r="ED65">
        <v>0</v>
      </c>
      <c r="EE65">
        <v>0</v>
      </c>
      <c r="EF65">
        <v>10001.73111111111</v>
      </c>
      <c r="EG65">
        <v>0</v>
      </c>
      <c r="EH65">
        <v>1016.408888888889</v>
      </c>
      <c r="EI65">
        <v>-42.94086666666666</v>
      </c>
      <c r="EJ65">
        <v>760.6238888888889</v>
      </c>
      <c r="EK65">
        <v>802.3853333333333</v>
      </c>
      <c r="EL65">
        <v>2.080513333333333</v>
      </c>
      <c r="EM65">
        <v>794.6445555555556</v>
      </c>
      <c r="EN65">
        <v>9.647247777777778</v>
      </c>
      <c r="EO65">
        <v>1.059297777777778</v>
      </c>
      <c r="EP65">
        <v>0.8713774444444443</v>
      </c>
      <c r="EQ65">
        <v>7.758541111111111</v>
      </c>
      <c r="ER65">
        <v>4.926506666666667</v>
      </c>
      <c r="ES65">
        <v>2000.04</v>
      </c>
      <c r="ET65">
        <v>0.9799983333333332</v>
      </c>
      <c r="EU65">
        <v>0.02000166666666666</v>
      </c>
      <c r="EV65">
        <v>0</v>
      </c>
      <c r="EW65">
        <v>1163.382222222222</v>
      </c>
      <c r="EX65">
        <v>5.00097</v>
      </c>
      <c r="EY65">
        <v>23363.07777777778</v>
      </c>
      <c r="EZ65">
        <v>16707.87777777778</v>
      </c>
      <c r="FA65">
        <v>39.59</v>
      </c>
      <c r="FB65">
        <v>40.34</v>
      </c>
      <c r="FC65">
        <v>39.80511111111111</v>
      </c>
      <c r="FD65">
        <v>39.77755555555555</v>
      </c>
      <c r="FE65">
        <v>39.22900000000001</v>
      </c>
      <c r="FF65">
        <v>1955.134444444444</v>
      </c>
      <c r="FG65">
        <v>39.9</v>
      </c>
      <c r="FH65">
        <v>0</v>
      </c>
      <c r="FI65">
        <v>2412.800000190735</v>
      </c>
      <c r="FJ65">
        <v>0</v>
      </c>
      <c r="FK65">
        <v>1162.2348</v>
      </c>
      <c r="FL65">
        <v>12.68846151447533</v>
      </c>
      <c r="FM65">
        <v>181.8692304866414</v>
      </c>
      <c r="FN65">
        <v>23348.212</v>
      </c>
      <c r="FO65">
        <v>15</v>
      </c>
      <c r="FP65">
        <v>0</v>
      </c>
      <c r="FQ65" t="s">
        <v>439</v>
      </c>
      <c r="FR65">
        <v>1760210915.6</v>
      </c>
      <c r="FS65">
        <v>0</v>
      </c>
      <c r="FT65">
        <v>0</v>
      </c>
      <c r="FU65">
        <v>-0.215</v>
      </c>
      <c r="FV65">
        <v>0</v>
      </c>
      <c r="FW65">
        <v>-0.6919999999999999</v>
      </c>
      <c r="FX65">
        <v>0</v>
      </c>
      <c r="FY65">
        <v>400</v>
      </c>
      <c r="FZ65">
        <v>0</v>
      </c>
      <c r="GA65">
        <v>0.15</v>
      </c>
      <c r="GB65">
        <v>0</v>
      </c>
      <c r="GC65">
        <v>-42.75110487804878</v>
      </c>
      <c r="GD65">
        <v>-1.873174912891991</v>
      </c>
      <c r="GE65">
        <v>0.202793186674431</v>
      </c>
      <c r="GF65">
        <v>0</v>
      </c>
      <c r="GG65">
        <v>1161.586764705882</v>
      </c>
      <c r="GH65">
        <v>12.13277310337533</v>
      </c>
      <c r="GI65">
        <v>1.225963536038299</v>
      </c>
      <c r="GJ65">
        <v>0</v>
      </c>
      <c r="GK65">
        <v>2.079708048780488</v>
      </c>
      <c r="GL65">
        <v>0.007526550522646505</v>
      </c>
      <c r="GM65">
        <v>0.000967022635778607</v>
      </c>
      <c r="GN65">
        <v>1</v>
      </c>
      <c r="GO65">
        <v>1</v>
      </c>
      <c r="GP65">
        <v>3</v>
      </c>
      <c r="GQ65" t="s">
        <v>446</v>
      </c>
      <c r="GR65">
        <v>3.13381</v>
      </c>
      <c r="GS65">
        <v>2.76032</v>
      </c>
      <c r="GT65">
        <v>0.144438</v>
      </c>
      <c r="GU65">
        <v>0.148048</v>
      </c>
      <c r="GV65">
        <v>0.06377620000000001</v>
      </c>
      <c r="GW65">
        <v>0.0544924</v>
      </c>
      <c r="GX65">
        <v>27408.9</v>
      </c>
      <c r="GY65">
        <v>27268.3</v>
      </c>
      <c r="GZ65">
        <v>29760.8</v>
      </c>
      <c r="HA65">
        <v>29564.4</v>
      </c>
      <c r="HB65">
        <v>36829.1</v>
      </c>
      <c r="HC65">
        <v>37045.7</v>
      </c>
      <c r="HD65">
        <v>41880.6</v>
      </c>
      <c r="HE65">
        <v>42001.6</v>
      </c>
      <c r="HF65">
        <v>1.95912</v>
      </c>
      <c r="HG65">
        <v>1.8927</v>
      </c>
      <c r="HH65">
        <v>0.0054948</v>
      </c>
      <c r="HI65">
        <v>0</v>
      </c>
      <c r="HJ65">
        <v>17.9261</v>
      </c>
      <c r="HK65">
        <v>999.9</v>
      </c>
      <c r="HL65">
        <v>26</v>
      </c>
      <c r="HM65">
        <v>31.3</v>
      </c>
      <c r="HN65">
        <v>13.2114</v>
      </c>
      <c r="HO65">
        <v>62.632</v>
      </c>
      <c r="HP65">
        <v>32.4359</v>
      </c>
      <c r="HQ65">
        <v>1</v>
      </c>
      <c r="HR65">
        <v>-0.142528</v>
      </c>
      <c r="HS65">
        <v>5.52026</v>
      </c>
      <c r="HT65">
        <v>20.2561</v>
      </c>
      <c r="HU65">
        <v>5.22238</v>
      </c>
      <c r="HV65">
        <v>12.0159</v>
      </c>
      <c r="HW65">
        <v>4.9912</v>
      </c>
      <c r="HX65">
        <v>3.28865</v>
      </c>
      <c r="HY65">
        <v>9999</v>
      </c>
      <c r="HZ65">
        <v>9999</v>
      </c>
      <c r="IA65">
        <v>9999</v>
      </c>
      <c r="IB65">
        <v>999.9</v>
      </c>
      <c r="IC65">
        <v>4.97286</v>
      </c>
      <c r="ID65">
        <v>1.8666</v>
      </c>
      <c r="IE65">
        <v>1.86587</v>
      </c>
      <c r="IF65">
        <v>1.86584</v>
      </c>
      <c r="IG65">
        <v>1.86768</v>
      </c>
      <c r="IH65">
        <v>1.87012</v>
      </c>
      <c r="II65">
        <v>1.86881</v>
      </c>
      <c r="IJ65">
        <v>1.87028</v>
      </c>
      <c r="IK65">
        <v>0</v>
      </c>
      <c r="IL65">
        <v>0</v>
      </c>
      <c r="IM65">
        <v>0</v>
      </c>
      <c r="IN65">
        <v>0</v>
      </c>
      <c r="IO65" t="s">
        <v>441</v>
      </c>
      <c r="IP65" t="s">
        <v>442</v>
      </c>
      <c r="IQ65" t="s">
        <v>443</v>
      </c>
      <c r="IR65" t="s">
        <v>443</v>
      </c>
      <c r="IS65" t="s">
        <v>443</v>
      </c>
      <c r="IT65" t="s">
        <v>443</v>
      </c>
      <c r="IU65">
        <v>0</v>
      </c>
      <c r="IV65">
        <v>100</v>
      </c>
      <c r="IW65">
        <v>100</v>
      </c>
      <c r="IX65">
        <v>-2.969</v>
      </c>
      <c r="IY65">
        <v>0.0104</v>
      </c>
      <c r="IZ65">
        <v>-1.414774939843471</v>
      </c>
      <c r="JA65">
        <v>-0.002262605230658699</v>
      </c>
      <c r="JB65">
        <v>4.117972070868355E-07</v>
      </c>
      <c r="JC65">
        <v>-1.535053720392113E-10</v>
      </c>
      <c r="JD65">
        <v>-0.05773197212917025</v>
      </c>
      <c r="JE65">
        <v>-0.004387372397949352</v>
      </c>
      <c r="JF65">
        <v>0.001148265067849212</v>
      </c>
      <c r="JG65">
        <v>-2.372704636287677E-05</v>
      </c>
      <c r="JH65">
        <v>4</v>
      </c>
      <c r="JI65">
        <v>2346</v>
      </c>
      <c r="JJ65">
        <v>1</v>
      </c>
      <c r="JK65">
        <v>24</v>
      </c>
      <c r="JL65">
        <v>21610.4</v>
      </c>
      <c r="JM65">
        <v>29358459</v>
      </c>
      <c r="JN65">
        <v>1.76636</v>
      </c>
      <c r="JO65">
        <v>2.25586</v>
      </c>
      <c r="JP65">
        <v>1.39648</v>
      </c>
      <c r="JQ65">
        <v>2.35718</v>
      </c>
      <c r="JR65">
        <v>1.49536</v>
      </c>
      <c r="JS65">
        <v>2.63428</v>
      </c>
      <c r="JT65">
        <v>35.9879</v>
      </c>
      <c r="JU65">
        <v>24.0262</v>
      </c>
      <c r="JV65">
        <v>18</v>
      </c>
      <c r="JW65">
        <v>486.636</v>
      </c>
      <c r="JX65">
        <v>436.245</v>
      </c>
      <c r="JY65">
        <v>12.1483</v>
      </c>
      <c r="JZ65">
        <v>25.6323</v>
      </c>
      <c r="KA65">
        <v>30.0003</v>
      </c>
      <c r="KB65">
        <v>25.5045</v>
      </c>
      <c r="KC65">
        <v>25.4408</v>
      </c>
      <c r="KD65">
        <v>35.3424</v>
      </c>
      <c r="KE65">
        <v>24.798</v>
      </c>
      <c r="KF65">
        <v>0</v>
      </c>
      <c r="KG65">
        <v>12.1311</v>
      </c>
      <c r="KH65">
        <v>821.337</v>
      </c>
      <c r="KI65">
        <v>9.69942</v>
      </c>
      <c r="KJ65">
        <v>101.716</v>
      </c>
      <c r="KK65">
        <v>101.001</v>
      </c>
    </row>
    <row r="66" spans="1:297">
      <c r="A66">
        <v>50</v>
      </c>
      <c r="B66">
        <v>1761507547.1</v>
      </c>
      <c r="C66">
        <v>336.5999999046326</v>
      </c>
      <c r="D66" t="s">
        <v>542</v>
      </c>
      <c r="E66" t="s">
        <v>543</v>
      </c>
      <c r="F66">
        <v>5</v>
      </c>
      <c r="G66" t="s">
        <v>435</v>
      </c>
      <c r="H66" t="s">
        <v>436</v>
      </c>
      <c r="I66">
        <v>1761507544.3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817.7819158657561</v>
      </c>
      <c r="AK66">
        <v>784.15603030303</v>
      </c>
      <c r="AL66">
        <v>3.374467912190092</v>
      </c>
      <c r="AM66">
        <v>65.78380320939183</v>
      </c>
      <c r="AN66">
        <f>(AP66 - AO66 + DY66*1E3/(8.314*(EA66+273.15)) * AR66/DX66 * AQ66) * DX66/(100*DL66) * 1000/(1000 - AP66)</f>
        <v>0</v>
      </c>
      <c r="AO66">
        <v>9.64768511443223</v>
      </c>
      <c r="AP66">
        <v>11.7321606060606</v>
      </c>
      <c r="AQ66">
        <v>2.499053683761694E-06</v>
      </c>
      <c r="AR66">
        <v>108.0880716642206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 t="s">
        <v>437</v>
      </c>
      <c r="AZ66">
        <v>0</v>
      </c>
      <c r="BA66">
        <v>0</v>
      </c>
      <c r="BB66">
        <f>1-AZ66/BA66</f>
        <v>0</v>
      </c>
      <c r="BC66">
        <v>0</v>
      </c>
      <c r="BD66" t="s">
        <v>437</v>
      </c>
      <c r="BE66" t="s">
        <v>437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2020</v>
      </c>
      <c r="CA66">
        <v>290.0000000000001</v>
      </c>
      <c r="CB66">
        <v>1590.42</v>
      </c>
      <c r="CC66">
        <v>295</v>
      </c>
      <c r="CD66">
        <v>5220.67</v>
      </c>
      <c r="CE66">
        <v>1591.29</v>
      </c>
      <c r="CF66">
        <v>-0.87</v>
      </c>
      <c r="CG66">
        <v>300.0000000000001</v>
      </c>
      <c r="CH66">
        <v>23.8</v>
      </c>
      <c r="CI66">
        <v>1650.734719841875</v>
      </c>
      <c r="CJ66">
        <v>2.032994541366527</v>
      </c>
      <c r="CK66">
        <v>-31.03478562282126</v>
      </c>
      <c r="CL66">
        <v>0.9198548094063967</v>
      </c>
      <c r="CM66">
        <v>0.9759925733019913</v>
      </c>
      <c r="CN66">
        <v>-0.00431141668520578</v>
      </c>
      <c r="CO66">
        <v>289.9999999999999</v>
      </c>
      <c r="CP66">
        <v>1590.91</v>
      </c>
      <c r="CQ66">
        <v>765</v>
      </c>
      <c r="CR66">
        <v>5219.32</v>
      </c>
      <c r="CS66">
        <v>1591.27</v>
      </c>
      <c r="CT66">
        <v>-0.36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438</v>
      </c>
      <c r="DO66">
        <v>2</v>
      </c>
      <c r="DP66" t="b">
        <v>1</v>
      </c>
      <c r="DQ66">
        <v>1761507544.3</v>
      </c>
      <c r="DR66">
        <v>767.2825</v>
      </c>
      <c r="DS66">
        <v>810.6066999999999</v>
      </c>
      <c r="DT66">
        <v>11.73052</v>
      </c>
      <c r="DU66">
        <v>9.647592</v>
      </c>
      <c r="DV66">
        <v>770.2659</v>
      </c>
      <c r="DW66">
        <v>11.72014</v>
      </c>
      <c r="DX66">
        <v>500.0070000000001</v>
      </c>
      <c r="DY66">
        <v>90.31983</v>
      </c>
      <c r="DZ66">
        <v>0.10000482</v>
      </c>
      <c r="EA66">
        <v>18.39944</v>
      </c>
      <c r="EB66">
        <v>18.02405</v>
      </c>
      <c r="EC66">
        <v>999.9</v>
      </c>
      <c r="ED66">
        <v>0</v>
      </c>
      <c r="EE66">
        <v>0</v>
      </c>
      <c r="EF66">
        <v>9991.745999999999</v>
      </c>
      <c r="EG66">
        <v>0</v>
      </c>
      <c r="EH66">
        <v>1016.401</v>
      </c>
      <c r="EI66">
        <v>-43.32424999999999</v>
      </c>
      <c r="EJ66">
        <v>776.3898999999999</v>
      </c>
      <c r="EK66">
        <v>818.5033000000001</v>
      </c>
      <c r="EL66">
        <v>2.082938</v>
      </c>
      <c r="EM66">
        <v>810.6066999999999</v>
      </c>
      <c r="EN66">
        <v>9.647592</v>
      </c>
      <c r="EO66">
        <v>1.059499</v>
      </c>
      <c r="EP66">
        <v>0.8713687999999999</v>
      </c>
      <c r="EQ66">
        <v>7.761339000000001</v>
      </c>
      <c r="ER66">
        <v>4.926365</v>
      </c>
      <c r="ES66">
        <v>1999.998</v>
      </c>
      <c r="ET66">
        <v>0.9799973000000002</v>
      </c>
      <c r="EU66">
        <v>0.0200027</v>
      </c>
      <c r="EV66">
        <v>0</v>
      </c>
      <c r="EW66">
        <v>1164.093</v>
      </c>
      <c r="EX66">
        <v>5.000970000000001</v>
      </c>
      <c r="EY66">
        <v>23376.43</v>
      </c>
      <c r="EZ66">
        <v>16707.53</v>
      </c>
      <c r="FA66">
        <v>39.531</v>
      </c>
      <c r="FB66">
        <v>40.281</v>
      </c>
      <c r="FC66">
        <v>39.7437</v>
      </c>
      <c r="FD66">
        <v>39.67469999999999</v>
      </c>
      <c r="FE66">
        <v>39.187</v>
      </c>
      <c r="FF66">
        <v>1955.088</v>
      </c>
      <c r="FG66">
        <v>39.907</v>
      </c>
      <c r="FH66">
        <v>0</v>
      </c>
      <c r="FI66">
        <v>2418.200000047684</v>
      </c>
      <c r="FJ66">
        <v>0</v>
      </c>
      <c r="FK66">
        <v>1163.256923076923</v>
      </c>
      <c r="FL66">
        <v>11.90290599671967</v>
      </c>
      <c r="FM66">
        <v>174.6974360283847</v>
      </c>
      <c r="FN66">
        <v>23363.42692307692</v>
      </c>
      <c r="FO66">
        <v>15</v>
      </c>
      <c r="FP66">
        <v>0</v>
      </c>
      <c r="FQ66" t="s">
        <v>439</v>
      </c>
      <c r="FR66">
        <v>1760210915.6</v>
      </c>
      <c r="FS66">
        <v>0</v>
      </c>
      <c r="FT66">
        <v>0</v>
      </c>
      <c r="FU66">
        <v>-0.215</v>
      </c>
      <c r="FV66">
        <v>0</v>
      </c>
      <c r="FW66">
        <v>-0.6919999999999999</v>
      </c>
      <c r="FX66">
        <v>0</v>
      </c>
      <c r="FY66">
        <v>400</v>
      </c>
      <c r="FZ66">
        <v>0</v>
      </c>
      <c r="GA66">
        <v>0.15</v>
      </c>
      <c r="GB66">
        <v>0</v>
      </c>
      <c r="GC66">
        <v>-42.9571425</v>
      </c>
      <c r="GD66">
        <v>-2.076469418386467</v>
      </c>
      <c r="GE66">
        <v>0.2207170461105122</v>
      </c>
      <c r="GF66">
        <v>0</v>
      </c>
      <c r="GG66">
        <v>1162.512647058824</v>
      </c>
      <c r="GH66">
        <v>11.56653934692172</v>
      </c>
      <c r="GI66">
        <v>1.165050639706104</v>
      </c>
      <c r="GJ66">
        <v>0</v>
      </c>
      <c r="GK66">
        <v>2.08066675</v>
      </c>
      <c r="GL66">
        <v>0.0122781613508371</v>
      </c>
      <c r="GM66">
        <v>0.001416736368383351</v>
      </c>
      <c r="GN66">
        <v>1</v>
      </c>
      <c r="GO66">
        <v>1</v>
      </c>
      <c r="GP66">
        <v>3</v>
      </c>
      <c r="GQ66" t="s">
        <v>446</v>
      </c>
      <c r="GR66">
        <v>3.13375</v>
      </c>
      <c r="GS66">
        <v>2.76016</v>
      </c>
      <c r="GT66">
        <v>0.146542</v>
      </c>
      <c r="GU66">
        <v>0.150083</v>
      </c>
      <c r="GV66">
        <v>0.0637866</v>
      </c>
      <c r="GW66">
        <v>0.0544917</v>
      </c>
      <c r="GX66">
        <v>27341.3</v>
      </c>
      <c r="GY66">
        <v>27203.3</v>
      </c>
      <c r="GZ66">
        <v>29760.6</v>
      </c>
      <c r="HA66">
        <v>29564.5</v>
      </c>
      <c r="HB66">
        <v>36828.3</v>
      </c>
      <c r="HC66">
        <v>37045.9</v>
      </c>
      <c r="HD66">
        <v>41880.2</v>
      </c>
      <c r="HE66">
        <v>42001.7</v>
      </c>
      <c r="HF66">
        <v>1.95905</v>
      </c>
      <c r="HG66">
        <v>1.89282</v>
      </c>
      <c r="HH66">
        <v>0.00599772</v>
      </c>
      <c r="HI66">
        <v>0</v>
      </c>
      <c r="HJ66">
        <v>17.9261</v>
      </c>
      <c r="HK66">
        <v>999.9</v>
      </c>
      <c r="HL66">
        <v>26</v>
      </c>
      <c r="HM66">
        <v>31.4</v>
      </c>
      <c r="HN66">
        <v>13.2873</v>
      </c>
      <c r="HO66">
        <v>62.612</v>
      </c>
      <c r="HP66">
        <v>32.5641</v>
      </c>
      <c r="HQ66">
        <v>1</v>
      </c>
      <c r="HR66">
        <v>-0.142856</v>
      </c>
      <c r="HS66">
        <v>5.50173</v>
      </c>
      <c r="HT66">
        <v>20.2569</v>
      </c>
      <c r="HU66">
        <v>5.22193</v>
      </c>
      <c r="HV66">
        <v>12.0159</v>
      </c>
      <c r="HW66">
        <v>4.9911</v>
      </c>
      <c r="HX66">
        <v>3.28855</v>
      </c>
      <c r="HY66">
        <v>9999</v>
      </c>
      <c r="HZ66">
        <v>9999</v>
      </c>
      <c r="IA66">
        <v>9999</v>
      </c>
      <c r="IB66">
        <v>999.9</v>
      </c>
      <c r="IC66">
        <v>4.97287</v>
      </c>
      <c r="ID66">
        <v>1.86661</v>
      </c>
      <c r="IE66">
        <v>1.86586</v>
      </c>
      <c r="IF66">
        <v>1.86584</v>
      </c>
      <c r="IG66">
        <v>1.86768</v>
      </c>
      <c r="IH66">
        <v>1.87012</v>
      </c>
      <c r="II66">
        <v>1.8688</v>
      </c>
      <c r="IJ66">
        <v>1.87027</v>
      </c>
      <c r="IK66">
        <v>0</v>
      </c>
      <c r="IL66">
        <v>0</v>
      </c>
      <c r="IM66">
        <v>0</v>
      </c>
      <c r="IN66">
        <v>0</v>
      </c>
      <c r="IO66" t="s">
        <v>441</v>
      </c>
      <c r="IP66" t="s">
        <v>442</v>
      </c>
      <c r="IQ66" t="s">
        <v>443</v>
      </c>
      <c r="IR66" t="s">
        <v>443</v>
      </c>
      <c r="IS66" t="s">
        <v>443</v>
      </c>
      <c r="IT66" t="s">
        <v>443</v>
      </c>
      <c r="IU66">
        <v>0</v>
      </c>
      <c r="IV66">
        <v>100</v>
      </c>
      <c r="IW66">
        <v>100</v>
      </c>
      <c r="IX66">
        <v>-3.001</v>
      </c>
      <c r="IY66">
        <v>0.0104</v>
      </c>
      <c r="IZ66">
        <v>-1.414774939843471</v>
      </c>
      <c r="JA66">
        <v>-0.002262605230658699</v>
      </c>
      <c r="JB66">
        <v>4.117972070868355E-07</v>
      </c>
      <c r="JC66">
        <v>-1.535053720392113E-10</v>
      </c>
      <c r="JD66">
        <v>-0.05773197212917025</v>
      </c>
      <c r="JE66">
        <v>-0.004387372397949352</v>
      </c>
      <c r="JF66">
        <v>0.001148265067849212</v>
      </c>
      <c r="JG66">
        <v>-2.372704636287677E-05</v>
      </c>
      <c r="JH66">
        <v>4</v>
      </c>
      <c r="JI66">
        <v>2346</v>
      </c>
      <c r="JJ66">
        <v>1</v>
      </c>
      <c r="JK66">
        <v>24</v>
      </c>
      <c r="JL66">
        <v>21610.5</v>
      </c>
      <c r="JM66">
        <v>29358459.1</v>
      </c>
      <c r="JN66">
        <v>1.79077</v>
      </c>
      <c r="JO66">
        <v>2.24731</v>
      </c>
      <c r="JP66">
        <v>1.39648</v>
      </c>
      <c r="JQ66">
        <v>2.3584</v>
      </c>
      <c r="JR66">
        <v>1.49536</v>
      </c>
      <c r="JS66">
        <v>2.61475</v>
      </c>
      <c r="JT66">
        <v>35.9645</v>
      </c>
      <c r="JU66">
        <v>24.0262</v>
      </c>
      <c r="JV66">
        <v>18</v>
      </c>
      <c r="JW66">
        <v>486.589</v>
      </c>
      <c r="JX66">
        <v>436.32</v>
      </c>
      <c r="JY66">
        <v>12.1223</v>
      </c>
      <c r="JZ66">
        <v>25.6331</v>
      </c>
      <c r="KA66">
        <v>30.0001</v>
      </c>
      <c r="KB66">
        <v>25.5045</v>
      </c>
      <c r="KC66">
        <v>25.4408</v>
      </c>
      <c r="KD66">
        <v>35.9498</v>
      </c>
      <c r="KE66">
        <v>24.798</v>
      </c>
      <c r="KF66">
        <v>0</v>
      </c>
      <c r="KG66">
        <v>12.1077</v>
      </c>
      <c r="KH66">
        <v>841.372</v>
      </c>
      <c r="KI66">
        <v>9.69942</v>
      </c>
      <c r="KJ66">
        <v>101.715</v>
      </c>
      <c r="KK66">
        <v>101.001</v>
      </c>
    </row>
    <row r="67" spans="1:297">
      <c r="A67">
        <v>51</v>
      </c>
      <c r="B67">
        <v>1761507552.1</v>
      </c>
      <c r="C67">
        <v>341.5999999046326</v>
      </c>
      <c r="D67" t="s">
        <v>544</v>
      </c>
      <c r="E67" t="s">
        <v>545</v>
      </c>
      <c r="F67">
        <v>5</v>
      </c>
      <c r="G67" t="s">
        <v>435</v>
      </c>
      <c r="H67" t="s">
        <v>436</v>
      </c>
      <c r="I67">
        <v>1761507549.6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834.6242605487545</v>
      </c>
      <c r="AK67">
        <v>800.9667818181821</v>
      </c>
      <c r="AL67">
        <v>3.35717110298984</v>
      </c>
      <c r="AM67">
        <v>65.78380320939183</v>
      </c>
      <c r="AN67">
        <f>(AP67 - AO67 + DY67*1E3/(8.314*(EA67+273.15)) * AR67/DX67 * AQ67) * DX67/(100*DL67) * 1000/(1000 - AP67)</f>
        <v>0</v>
      </c>
      <c r="AO67">
        <v>9.648013941341054</v>
      </c>
      <c r="AP67">
        <v>11.73773515151515</v>
      </c>
      <c r="AQ67">
        <v>2.633894285167804E-06</v>
      </c>
      <c r="AR67">
        <v>108.0880716642206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 t="s">
        <v>437</v>
      </c>
      <c r="AZ67">
        <v>0</v>
      </c>
      <c r="BA67">
        <v>0</v>
      </c>
      <c r="BB67">
        <f>1-AZ67/BA67</f>
        <v>0</v>
      </c>
      <c r="BC67">
        <v>0</v>
      </c>
      <c r="BD67" t="s">
        <v>437</v>
      </c>
      <c r="BE67" t="s">
        <v>437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2020</v>
      </c>
      <c r="CA67">
        <v>290.0000000000001</v>
      </c>
      <c r="CB67">
        <v>1590.42</v>
      </c>
      <c r="CC67">
        <v>295</v>
      </c>
      <c r="CD67">
        <v>5220.67</v>
      </c>
      <c r="CE67">
        <v>1591.29</v>
      </c>
      <c r="CF67">
        <v>-0.87</v>
      </c>
      <c r="CG67">
        <v>300.0000000000001</v>
      </c>
      <c r="CH67">
        <v>23.8</v>
      </c>
      <c r="CI67">
        <v>1650.734719841875</v>
      </c>
      <c r="CJ67">
        <v>2.032994541366527</v>
      </c>
      <c r="CK67">
        <v>-31.03478562282126</v>
      </c>
      <c r="CL67">
        <v>0.9198548094063967</v>
      </c>
      <c r="CM67">
        <v>0.9759925733019913</v>
      </c>
      <c r="CN67">
        <v>-0.00431141668520578</v>
      </c>
      <c r="CO67">
        <v>289.9999999999999</v>
      </c>
      <c r="CP67">
        <v>1590.91</v>
      </c>
      <c r="CQ67">
        <v>765</v>
      </c>
      <c r="CR67">
        <v>5219.32</v>
      </c>
      <c r="CS67">
        <v>1591.27</v>
      </c>
      <c r="CT67">
        <v>-0.36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438</v>
      </c>
      <c r="DO67">
        <v>2</v>
      </c>
      <c r="DP67" t="b">
        <v>1</v>
      </c>
      <c r="DQ67">
        <v>1761507549.6</v>
      </c>
      <c r="DR67">
        <v>784.9265555555556</v>
      </c>
      <c r="DS67">
        <v>828.2840000000001</v>
      </c>
      <c r="DT67">
        <v>11.73512222222222</v>
      </c>
      <c r="DU67">
        <v>9.648278888888889</v>
      </c>
      <c r="DV67">
        <v>787.9436666666667</v>
      </c>
      <c r="DW67">
        <v>11.72466666666667</v>
      </c>
      <c r="DX67">
        <v>500.0338888888888</v>
      </c>
      <c r="DY67">
        <v>90.31906666666667</v>
      </c>
      <c r="DZ67">
        <v>0.1000560777777778</v>
      </c>
      <c r="EA67">
        <v>18.39633333333333</v>
      </c>
      <c r="EB67">
        <v>18.02376666666667</v>
      </c>
      <c r="EC67">
        <v>999.9000000000001</v>
      </c>
      <c r="ED67">
        <v>0</v>
      </c>
      <c r="EE67">
        <v>0</v>
      </c>
      <c r="EF67">
        <v>9979.585555555554</v>
      </c>
      <c r="EG67">
        <v>0</v>
      </c>
      <c r="EH67">
        <v>1016.4</v>
      </c>
      <c r="EI67">
        <v>-43.35771111111112</v>
      </c>
      <c r="EJ67">
        <v>794.2470000000001</v>
      </c>
      <c r="EK67">
        <v>836.3535555555557</v>
      </c>
      <c r="EL67">
        <v>2.086822222222222</v>
      </c>
      <c r="EM67">
        <v>828.2840000000001</v>
      </c>
      <c r="EN67">
        <v>9.648278888888889</v>
      </c>
      <c r="EO67">
        <v>1.059905555555555</v>
      </c>
      <c r="EP67">
        <v>0.8714237777777778</v>
      </c>
      <c r="EQ67">
        <v>7.76693111111111</v>
      </c>
      <c r="ER67">
        <v>4.927267777777778</v>
      </c>
      <c r="ES67">
        <v>2000.042222222222</v>
      </c>
      <c r="ET67">
        <v>0.9799970000000001</v>
      </c>
      <c r="EU67">
        <v>0.020003</v>
      </c>
      <c r="EV67">
        <v>0</v>
      </c>
      <c r="EW67">
        <v>1165.205555555556</v>
      </c>
      <c r="EX67">
        <v>5.00097</v>
      </c>
      <c r="EY67">
        <v>23391.86666666667</v>
      </c>
      <c r="EZ67">
        <v>16707.91111111111</v>
      </c>
      <c r="FA67">
        <v>39.465</v>
      </c>
      <c r="FB67">
        <v>40.20099999999999</v>
      </c>
      <c r="FC67">
        <v>39.687</v>
      </c>
      <c r="FD67">
        <v>39.57599999999999</v>
      </c>
      <c r="FE67">
        <v>39.13877777777778</v>
      </c>
      <c r="FF67">
        <v>1955.132222222222</v>
      </c>
      <c r="FG67">
        <v>39.91</v>
      </c>
      <c r="FH67">
        <v>0</v>
      </c>
      <c r="FI67">
        <v>2423</v>
      </c>
      <c r="FJ67">
        <v>0</v>
      </c>
      <c r="FK67">
        <v>1164.2</v>
      </c>
      <c r="FL67">
        <v>11.62393163017778</v>
      </c>
      <c r="FM67">
        <v>175.7811966039832</v>
      </c>
      <c r="FN67">
        <v>23377.55384615385</v>
      </c>
      <c r="FO67">
        <v>15</v>
      </c>
      <c r="FP67">
        <v>0</v>
      </c>
      <c r="FQ67" t="s">
        <v>439</v>
      </c>
      <c r="FR67">
        <v>1760210915.6</v>
      </c>
      <c r="FS67">
        <v>0</v>
      </c>
      <c r="FT67">
        <v>0</v>
      </c>
      <c r="FU67">
        <v>-0.215</v>
      </c>
      <c r="FV67">
        <v>0</v>
      </c>
      <c r="FW67">
        <v>-0.6919999999999999</v>
      </c>
      <c r="FX67">
        <v>0</v>
      </c>
      <c r="FY67">
        <v>400</v>
      </c>
      <c r="FZ67">
        <v>0</v>
      </c>
      <c r="GA67">
        <v>0.15</v>
      </c>
      <c r="GB67">
        <v>0</v>
      </c>
      <c r="GC67">
        <v>-43.1092975</v>
      </c>
      <c r="GD67">
        <v>-2.245068292682879</v>
      </c>
      <c r="GE67">
        <v>0.2333525481835367</v>
      </c>
      <c r="GF67">
        <v>0</v>
      </c>
      <c r="GG67">
        <v>1163.46</v>
      </c>
      <c r="GH67">
        <v>12.04461419935884</v>
      </c>
      <c r="GI67">
        <v>1.215732652499279</v>
      </c>
      <c r="GJ67">
        <v>0</v>
      </c>
      <c r="GK67">
        <v>2.08242675</v>
      </c>
      <c r="GL67">
        <v>0.02373309568480018</v>
      </c>
      <c r="GM67">
        <v>0.002541413373990933</v>
      </c>
      <c r="GN67">
        <v>1</v>
      </c>
      <c r="GO67">
        <v>1</v>
      </c>
      <c r="GP67">
        <v>3</v>
      </c>
      <c r="GQ67" t="s">
        <v>446</v>
      </c>
      <c r="GR67">
        <v>3.13373</v>
      </c>
      <c r="GS67">
        <v>2.76015</v>
      </c>
      <c r="GT67">
        <v>0.148622</v>
      </c>
      <c r="GU67">
        <v>0.152089</v>
      </c>
      <c r="GV67">
        <v>0.0638082</v>
      </c>
      <c r="GW67">
        <v>0.0545002</v>
      </c>
      <c r="GX67">
        <v>27274.4</v>
      </c>
      <c r="GY67">
        <v>27139.1</v>
      </c>
      <c r="GZ67">
        <v>29760.3</v>
      </c>
      <c r="HA67">
        <v>29564.4</v>
      </c>
      <c r="HB67">
        <v>36827.2</v>
      </c>
      <c r="HC67">
        <v>37045.6</v>
      </c>
      <c r="HD67">
        <v>41879.9</v>
      </c>
      <c r="HE67">
        <v>42001.8</v>
      </c>
      <c r="HF67">
        <v>1.95898</v>
      </c>
      <c r="HG67">
        <v>1.89288</v>
      </c>
      <c r="HH67">
        <v>0.00564381</v>
      </c>
      <c r="HI67">
        <v>0</v>
      </c>
      <c r="HJ67">
        <v>17.9261</v>
      </c>
      <c r="HK67">
        <v>999.9</v>
      </c>
      <c r="HL67">
        <v>26</v>
      </c>
      <c r="HM67">
        <v>31.3</v>
      </c>
      <c r="HN67">
        <v>13.2105</v>
      </c>
      <c r="HO67">
        <v>62.682</v>
      </c>
      <c r="HP67">
        <v>32.5641</v>
      </c>
      <c r="HQ67">
        <v>1</v>
      </c>
      <c r="HR67">
        <v>-0.142828</v>
      </c>
      <c r="HS67">
        <v>5.50296</v>
      </c>
      <c r="HT67">
        <v>20.2569</v>
      </c>
      <c r="HU67">
        <v>5.22178</v>
      </c>
      <c r="HV67">
        <v>12.0159</v>
      </c>
      <c r="HW67">
        <v>4.991</v>
      </c>
      <c r="HX67">
        <v>3.28858</v>
      </c>
      <c r="HY67">
        <v>9999</v>
      </c>
      <c r="HZ67">
        <v>9999</v>
      </c>
      <c r="IA67">
        <v>9999</v>
      </c>
      <c r="IB67">
        <v>999.9</v>
      </c>
      <c r="IC67">
        <v>4.97286</v>
      </c>
      <c r="ID67">
        <v>1.86661</v>
      </c>
      <c r="IE67">
        <v>1.86586</v>
      </c>
      <c r="IF67">
        <v>1.86584</v>
      </c>
      <c r="IG67">
        <v>1.86769</v>
      </c>
      <c r="IH67">
        <v>1.87012</v>
      </c>
      <c r="II67">
        <v>1.86882</v>
      </c>
      <c r="IJ67">
        <v>1.87028</v>
      </c>
      <c r="IK67">
        <v>0</v>
      </c>
      <c r="IL67">
        <v>0</v>
      </c>
      <c r="IM67">
        <v>0</v>
      </c>
      <c r="IN67">
        <v>0</v>
      </c>
      <c r="IO67" t="s">
        <v>441</v>
      </c>
      <c r="IP67" t="s">
        <v>442</v>
      </c>
      <c r="IQ67" t="s">
        <v>443</v>
      </c>
      <c r="IR67" t="s">
        <v>443</v>
      </c>
      <c r="IS67" t="s">
        <v>443</v>
      </c>
      <c r="IT67" t="s">
        <v>443</v>
      </c>
      <c r="IU67">
        <v>0</v>
      </c>
      <c r="IV67">
        <v>100</v>
      </c>
      <c r="IW67">
        <v>100</v>
      </c>
      <c r="IX67">
        <v>-3.033</v>
      </c>
      <c r="IY67">
        <v>0.0105</v>
      </c>
      <c r="IZ67">
        <v>-1.414774939843471</v>
      </c>
      <c r="JA67">
        <v>-0.002262605230658699</v>
      </c>
      <c r="JB67">
        <v>4.117972070868355E-07</v>
      </c>
      <c r="JC67">
        <v>-1.535053720392113E-10</v>
      </c>
      <c r="JD67">
        <v>-0.05773197212917025</v>
      </c>
      <c r="JE67">
        <v>-0.004387372397949352</v>
      </c>
      <c r="JF67">
        <v>0.001148265067849212</v>
      </c>
      <c r="JG67">
        <v>-2.372704636287677E-05</v>
      </c>
      <c r="JH67">
        <v>4</v>
      </c>
      <c r="JI67">
        <v>2346</v>
      </c>
      <c r="JJ67">
        <v>1</v>
      </c>
      <c r="JK67">
        <v>24</v>
      </c>
      <c r="JL67">
        <v>21610.6</v>
      </c>
      <c r="JM67">
        <v>29358459.2</v>
      </c>
      <c r="JN67">
        <v>1.82373</v>
      </c>
      <c r="JO67">
        <v>2.25342</v>
      </c>
      <c r="JP67">
        <v>1.39648</v>
      </c>
      <c r="JQ67">
        <v>2.35474</v>
      </c>
      <c r="JR67">
        <v>1.49536</v>
      </c>
      <c r="JS67">
        <v>2.56714</v>
      </c>
      <c r="JT67">
        <v>35.9645</v>
      </c>
      <c r="JU67">
        <v>24.0262</v>
      </c>
      <c r="JV67">
        <v>18</v>
      </c>
      <c r="JW67">
        <v>486.543</v>
      </c>
      <c r="JX67">
        <v>436.35</v>
      </c>
      <c r="JY67">
        <v>12.1</v>
      </c>
      <c r="JZ67">
        <v>25.6344</v>
      </c>
      <c r="KA67">
        <v>30.0001</v>
      </c>
      <c r="KB67">
        <v>25.5045</v>
      </c>
      <c r="KC67">
        <v>25.4408</v>
      </c>
      <c r="KD67">
        <v>36.5006</v>
      </c>
      <c r="KE67">
        <v>24.798</v>
      </c>
      <c r="KF67">
        <v>0</v>
      </c>
      <c r="KG67">
        <v>12.0834</v>
      </c>
      <c r="KH67">
        <v>854.734</v>
      </c>
      <c r="KI67">
        <v>9.69942</v>
      </c>
      <c r="KJ67">
        <v>101.714</v>
      </c>
      <c r="KK67">
        <v>101.001</v>
      </c>
    </row>
    <row r="68" spans="1:297">
      <c r="A68">
        <v>52</v>
      </c>
      <c r="B68">
        <v>1761507557.1</v>
      </c>
      <c r="C68">
        <v>346.5999999046326</v>
      </c>
      <c r="D68" t="s">
        <v>546</v>
      </c>
      <c r="E68" t="s">
        <v>547</v>
      </c>
      <c r="F68">
        <v>5</v>
      </c>
      <c r="G68" t="s">
        <v>435</v>
      </c>
      <c r="H68" t="s">
        <v>436</v>
      </c>
      <c r="I68">
        <v>1761507554.3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851.4094721057816</v>
      </c>
      <c r="AK68">
        <v>817.6815333333334</v>
      </c>
      <c r="AL68">
        <v>3.347437182224251</v>
      </c>
      <c r="AM68">
        <v>65.78380320939183</v>
      </c>
      <c r="AN68">
        <f>(AP68 - AO68 + DY68*1E3/(8.314*(EA68+273.15)) * AR68/DX68 * AQ68) * DX68/(100*DL68) * 1000/(1000 - AP68)</f>
        <v>0</v>
      </c>
      <c r="AO68">
        <v>9.649156709449112</v>
      </c>
      <c r="AP68">
        <v>11.74256606060606</v>
      </c>
      <c r="AQ68">
        <v>5.176919114614828E-06</v>
      </c>
      <c r="AR68">
        <v>108.0880716642206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 t="s">
        <v>437</v>
      </c>
      <c r="AZ68">
        <v>0</v>
      </c>
      <c r="BA68">
        <v>0</v>
      </c>
      <c r="BB68">
        <f>1-AZ68/BA68</f>
        <v>0</v>
      </c>
      <c r="BC68">
        <v>0</v>
      </c>
      <c r="BD68" t="s">
        <v>437</v>
      </c>
      <c r="BE68" t="s">
        <v>437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2020</v>
      </c>
      <c r="CA68">
        <v>290.0000000000001</v>
      </c>
      <c r="CB68">
        <v>1590.42</v>
      </c>
      <c r="CC68">
        <v>295</v>
      </c>
      <c r="CD68">
        <v>5220.67</v>
      </c>
      <c r="CE68">
        <v>1591.29</v>
      </c>
      <c r="CF68">
        <v>-0.87</v>
      </c>
      <c r="CG68">
        <v>300.0000000000001</v>
      </c>
      <c r="CH68">
        <v>23.8</v>
      </c>
      <c r="CI68">
        <v>1650.734719841875</v>
      </c>
      <c r="CJ68">
        <v>2.032994541366527</v>
      </c>
      <c r="CK68">
        <v>-31.03478562282126</v>
      </c>
      <c r="CL68">
        <v>0.9198548094063967</v>
      </c>
      <c r="CM68">
        <v>0.9759925733019913</v>
      </c>
      <c r="CN68">
        <v>-0.00431141668520578</v>
      </c>
      <c r="CO68">
        <v>289.9999999999999</v>
      </c>
      <c r="CP68">
        <v>1590.91</v>
      </c>
      <c r="CQ68">
        <v>765</v>
      </c>
      <c r="CR68">
        <v>5219.32</v>
      </c>
      <c r="CS68">
        <v>1591.27</v>
      </c>
      <c r="CT68">
        <v>-0.36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438</v>
      </c>
      <c r="DO68">
        <v>2</v>
      </c>
      <c r="DP68" t="b">
        <v>1</v>
      </c>
      <c r="DQ68">
        <v>1761507554.3</v>
      </c>
      <c r="DR68">
        <v>800.467</v>
      </c>
      <c r="DS68">
        <v>843.8666999999999</v>
      </c>
      <c r="DT68">
        <v>11.74041</v>
      </c>
      <c r="DU68">
        <v>9.649243</v>
      </c>
      <c r="DV68">
        <v>803.5134999999999</v>
      </c>
      <c r="DW68">
        <v>11.7299</v>
      </c>
      <c r="DX68">
        <v>499.9810000000001</v>
      </c>
      <c r="DY68">
        <v>90.32007</v>
      </c>
      <c r="DZ68">
        <v>0.09999289</v>
      </c>
      <c r="EA68">
        <v>18.39062</v>
      </c>
      <c r="EB68">
        <v>18.01589</v>
      </c>
      <c r="EC68">
        <v>999.9</v>
      </c>
      <c r="ED68">
        <v>0</v>
      </c>
      <c r="EE68">
        <v>0</v>
      </c>
      <c r="EF68">
        <v>9992.871999999999</v>
      </c>
      <c r="EG68">
        <v>0</v>
      </c>
      <c r="EH68">
        <v>1016.378</v>
      </c>
      <c r="EI68">
        <v>-43.3998</v>
      </c>
      <c r="EJ68">
        <v>809.9763999999999</v>
      </c>
      <c r="EK68">
        <v>852.0888000000001</v>
      </c>
      <c r="EL68">
        <v>2.091176</v>
      </c>
      <c r="EM68">
        <v>843.8666999999999</v>
      </c>
      <c r="EN68">
        <v>9.649243</v>
      </c>
      <c r="EO68">
        <v>1.060394</v>
      </c>
      <c r="EP68">
        <v>0.8715202000000002</v>
      </c>
      <c r="EQ68">
        <v>7.773734999999999</v>
      </c>
      <c r="ER68">
        <v>4.928858</v>
      </c>
      <c r="ES68">
        <v>2000.027</v>
      </c>
      <c r="ET68">
        <v>0.9799960999999999</v>
      </c>
      <c r="EU68">
        <v>0.0200039</v>
      </c>
      <c r="EV68">
        <v>0</v>
      </c>
      <c r="EW68">
        <v>1165.907</v>
      </c>
      <c r="EX68">
        <v>5.000970000000001</v>
      </c>
      <c r="EY68">
        <v>23404.87</v>
      </c>
      <c r="EZ68">
        <v>16707.78</v>
      </c>
      <c r="FA68">
        <v>39.4184</v>
      </c>
      <c r="FB68">
        <v>40.1436</v>
      </c>
      <c r="FC68">
        <v>39.6312</v>
      </c>
      <c r="FD68">
        <v>39.4999</v>
      </c>
      <c r="FE68">
        <v>39.0809</v>
      </c>
      <c r="FF68">
        <v>1955.117</v>
      </c>
      <c r="FG68">
        <v>39.90999999999999</v>
      </c>
      <c r="FH68">
        <v>0</v>
      </c>
      <c r="FI68">
        <v>2427.800000190735</v>
      </c>
      <c r="FJ68">
        <v>0</v>
      </c>
      <c r="FK68">
        <v>1165.051923076923</v>
      </c>
      <c r="FL68">
        <v>11.21880342258594</v>
      </c>
      <c r="FM68">
        <v>170.0786324665911</v>
      </c>
      <c r="FN68">
        <v>23391.16153846154</v>
      </c>
      <c r="FO68">
        <v>15</v>
      </c>
      <c r="FP68">
        <v>0</v>
      </c>
      <c r="FQ68" t="s">
        <v>439</v>
      </c>
      <c r="FR68">
        <v>1760210915.6</v>
      </c>
      <c r="FS68">
        <v>0</v>
      </c>
      <c r="FT68">
        <v>0</v>
      </c>
      <c r="FU68">
        <v>-0.215</v>
      </c>
      <c r="FV68">
        <v>0</v>
      </c>
      <c r="FW68">
        <v>-0.6919999999999999</v>
      </c>
      <c r="FX68">
        <v>0</v>
      </c>
      <c r="FY68">
        <v>400</v>
      </c>
      <c r="FZ68">
        <v>0</v>
      </c>
      <c r="GA68">
        <v>0.15</v>
      </c>
      <c r="GB68">
        <v>0</v>
      </c>
      <c r="GC68">
        <v>-43.2465</v>
      </c>
      <c r="GD68">
        <v>-1.698790243902405</v>
      </c>
      <c r="GE68">
        <v>0.201799731682966</v>
      </c>
      <c r="GF68">
        <v>0</v>
      </c>
      <c r="GG68">
        <v>1164.492352941176</v>
      </c>
      <c r="GH68">
        <v>11.29228418927793</v>
      </c>
      <c r="GI68">
        <v>1.143362067155016</v>
      </c>
      <c r="GJ68">
        <v>0</v>
      </c>
      <c r="GK68">
        <v>2.085168048780488</v>
      </c>
      <c r="GL68">
        <v>0.04251219512195309</v>
      </c>
      <c r="GM68">
        <v>0.004255428796434363</v>
      </c>
      <c r="GN68">
        <v>1</v>
      </c>
      <c r="GO68">
        <v>1</v>
      </c>
      <c r="GP68">
        <v>3</v>
      </c>
      <c r="GQ68" t="s">
        <v>446</v>
      </c>
      <c r="GR68">
        <v>3.13376</v>
      </c>
      <c r="GS68">
        <v>2.76025</v>
      </c>
      <c r="GT68">
        <v>0.150667</v>
      </c>
      <c r="GU68">
        <v>0.154051</v>
      </c>
      <c r="GV68">
        <v>0.06383179999999999</v>
      </c>
      <c r="GW68">
        <v>0.0545014</v>
      </c>
      <c r="GX68">
        <v>27208.9</v>
      </c>
      <c r="GY68">
        <v>27076.6</v>
      </c>
      <c r="GZ68">
        <v>29760.3</v>
      </c>
      <c r="HA68">
        <v>29564.8</v>
      </c>
      <c r="HB68">
        <v>36826.3</v>
      </c>
      <c r="HC68">
        <v>37046.1</v>
      </c>
      <c r="HD68">
        <v>41879.9</v>
      </c>
      <c r="HE68">
        <v>42002.4</v>
      </c>
      <c r="HF68">
        <v>1.95898</v>
      </c>
      <c r="HG68">
        <v>1.8928</v>
      </c>
      <c r="HH68">
        <v>0.00525266</v>
      </c>
      <c r="HI68">
        <v>0</v>
      </c>
      <c r="HJ68">
        <v>17.926</v>
      </c>
      <c r="HK68">
        <v>999.9</v>
      </c>
      <c r="HL68">
        <v>26</v>
      </c>
      <c r="HM68">
        <v>31.3</v>
      </c>
      <c r="HN68">
        <v>13.2103</v>
      </c>
      <c r="HO68">
        <v>62.602</v>
      </c>
      <c r="HP68">
        <v>32.4159</v>
      </c>
      <c r="HQ68">
        <v>1</v>
      </c>
      <c r="HR68">
        <v>-0.142823</v>
      </c>
      <c r="HS68">
        <v>5.51582</v>
      </c>
      <c r="HT68">
        <v>20.2565</v>
      </c>
      <c r="HU68">
        <v>5.22133</v>
      </c>
      <c r="HV68">
        <v>12.0159</v>
      </c>
      <c r="HW68">
        <v>4.99085</v>
      </c>
      <c r="HX68">
        <v>3.28848</v>
      </c>
      <c r="HY68">
        <v>9999</v>
      </c>
      <c r="HZ68">
        <v>9999</v>
      </c>
      <c r="IA68">
        <v>9999</v>
      </c>
      <c r="IB68">
        <v>999.9</v>
      </c>
      <c r="IC68">
        <v>4.97285</v>
      </c>
      <c r="ID68">
        <v>1.86661</v>
      </c>
      <c r="IE68">
        <v>1.86585</v>
      </c>
      <c r="IF68">
        <v>1.86584</v>
      </c>
      <c r="IG68">
        <v>1.86768</v>
      </c>
      <c r="IH68">
        <v>1.87012</v>
      </c>
      <c r="II68">
        <v>1.86878</v>
      </c>
      <c r="IJ68">
        <v>1.87027</v>
      </c>
      <c r="IK68">
        <v>0</v>
      </c>
      <c r="IL68">
        <v>0</v>
      </c>
      <c r="IM68">
        <v>0</v>
      </c>
      <c r="IN68">
        <v>0</v>
      </c>
      <c r="IO68" t="s">
        <v>441</v>
      </c>
      <c r="IP68" t="s">
        <v>442</v>
      </c>
      <c r="IQ68" t="s">
        <v>443</v>
      </c>
      <c r="IR68" t="s">
        <v>443</v>
      </c>
      <c r="IS68" t="s">
        <v>443</v>
      </c>
      <c r="IT68" t="s">
        <v>443</v>
      </c>
      <c r="IU68">
        <v>0</v>
      </c>
      <c r="IV68">
        <v>100</v>
      </c>
      <c r="IW68">
        <v>100</v>
      </c>
      <c r="IX68">
        <v>-3.064</v>
      </c>
      <c r="IY68">
        <v>0.0105</v>
      </c>
      <c r="IZ68">
        <v>-1.414774939843471</v>
      </c>
      <c r="JA68">
        <v>-0.002262605230658699</v>
      </c>
      <c r="JB68">
        <v>4.117972070868355E-07</v>
      </c>
      <c r="JC68">
        <v>-1.535053720392113E-10</v>
      </c>
      <c r="JD68">
        <v>-0.05773197212917025</v>
      </c>
      <c r="JE68">
        <v>-0.004387372397949352</v>
      </c>
      <c r="JF68">
        <v>0.001148265067849212</v>
      </c>
      <c r="JG68">
        <v>-2.372704636287677E-05</v>
      </c>
      <c r="JH68">
        <v>4</v>
      </c>
      <c r="JI68">
        <v>2346</v>
      </c>
      <c r="JJ68">
        <v>1</v>
      </c>
      <c r="JK68">
        <v>24</v>
      </c>
      <c r="JL68">
        <v>21610.7</v>
      </c>
      <c r="JM68">
        <v>29358459.3</v>
      </c>
      <c r="JN68">
        <v>1.84814</v>
      </c>
      <c r="JO68">
        <v>2.25952</v>
      </c>
      <c r="JP68">
        <v>1.39771</v>
      </c>
      <c r="JQ68">
        <v>2.35596</v>
      </c>
      <c r="JR68">
        <v>1.49536</v>
      </c>
      <c r="JS68">
        <v>2.65137</v>
      </c>
      <c r="JT68">
        <v>35.9645</v>
      </c>
      <c r="JU68">
        <v>24.0262</v>
      </c>
      <c r="JV68">
        <v>18</v>
      </c>
      <c r="JW68">
        <v>486.543</v>
      </c>
      <c r="JX68">
        <v>436.305</v>
      </c>
      <c r="JY68">
        <v>12.0793</v>
      </c>
      <c r="JZ68">
        <v>25.6344</v>
      </c>
      <c r="KA68">
        <v>30.0001</v>
      </c>
      <c r="KB68">
        <v>25.5045</v>
      </c>
      <c r="KC68">
        <v>25.4408</v>
      </c>
      <c r="KD68">
        <v>36.9891</v>
      </c>
      <c r="KE68">
        <v>24.798</v>
      </c>
      <c r="KF68">
        <v>0</v>
      </c>
      <c r="KG68">
        <v>12.0672</v>
      </c>
      <c r="KH68">
        <v>874.8150000000001</v>
      </c>
      <c r="KI68">
        <v>9.69942</v>
      </c>
      <c r="KJ68">
        <v>101.714</v>
      </c>
      <c r="KK68">
        <v>101.002</v>
      </c>
    </row>
    <row r="69" spans="1:297">
      <c r="A69">
        <v>53</v>
      </c>
      <c r="B69">
        <v>1761507562.1</v>
      </c>
      <c r="C69">
        <v>351.5999999046326</v>
      </c>
      <c r="D69" t="s">
        <v>548</v>
      </c>
      <c r="E69" t="s">
        <v>549</v>
      </c>
      <c r="F69">
        <v>5</v>
      </c>
      <c r="G69" t="s">
        <v>435</v>
      </c>
      <c r="H69" t="s">
        <v>436</v>
      </c>
      <c r="I69">
        <v>1761507559.6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867.3363240125368</v>
      </c>
      <c r="AK69">
        <v>834.034048484848</v>
      </c>
      <c r="AL69">
        <v>3.255657696642337</v>
      </c>
      <c r="AM69">
        <v>65.78380320939183</v>
      </c>
      <c r="AN69">
        <f>(AP69 - AO69 + DY69*1E3/(8.314*(EA69+273.15)) * AR69/DX69 * AQ69) * DX69/(100*DL69) * 1000/(1000 - AP69)</f>
        <v>0</v>
      </c>
      <c r="AO69">
        <v>9.649249437753111</v>
      </c>
      <c r="AP69">
        <v>11.74711818181818</v>
      </c>
      <c r="AQ69">
        <v>3.22319150130089E-06</v>
      </c>
      <c r="AR69">
        <v>108.0880716642206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 t="s">
        <v>437</v>
      </c>
      <c r="AZ69">
        <v>0</v>
      </c>
      <c r="BA69">
        <v>0</v>
      </c>
      <c r="BB69">
        <f>1-AZ69/BA69</f>
        <v>0</v>
      </c>
      <c r="BC69">
        <v>0</v>
      </c>
      <c r="BD69" t="s">
        <v>437</v>
      </c>
      <c r="BE69" t="s">
        <v>437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2020</v>
      </c>
      <c r="CA69">
        <v>290.0000000000001</v>
      </c>
      <c r="CB69">
        <v>1590.42</v>
      </c>
      <c r="CC69">
        <v>295</v>
      </c>
      <c r="CD69">
        <v>5220.67</v>
      </c>
      <c r="CE69">
        <v>1591.29</v>
      </c>
      <c r="CF69">
        <v>-0.87</v>
      </c>
      <c r="CG69">
        <v>300.0000000000001</v>
      </c>
      <c r="CH69">
        <v>23.8</v>
      </c>
      <c r="CI69">
        <v>1650.734719841875</v>
      </c>
      <c r="CJ69">
        <v>2.032994541366527</v>
      </c>
      <c r="CK69">
        <v>-31.03478562282126</v>
      </c>
      <c r="CL69">
        <v>0.9198548094063967</v>
      </c>
      <c r="CM69">
        <v>0.9759925733019913</v>
      </c>
      <c r="CN69">
        <v>-0.00431141668520578</v>
      </c>
      <c r="CO69">
        <v>289.9999999999999</v>
      </c>
      <c r="CP69">
        <v>1590.91</v>
      </c>
      <c r="CQ69">
        <v>765</v>
      </c>
      <c r="CR69">
        <v>5219.32</v>
      </c>
      <c r="CS69">
        <v>1591.27</v>
      </c>
      <c r="CT69">
        <v>-0.36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438</v>
      </c>
      <c r="DO69">
        <v>2</v>
      </c>
      <c r="DP69" t="b">
        <v>1</v>
      </c>
      <c r="DQ69">
        <v>1761507559.6</v>
      </c>
      <c r="DR69">
        <v>817.817</v>
      </c>
      <c r="DS69">
        <v>860.6387777777777</v>
      </c>
      <c r="DT69">
        <v>11.74527777777778</v>
      </c>
      <c r="DU69">
        <v>9.649245555555556</v>
      </c>
      <c r="DV69">
        <v>820.8965555555556</v>
      </c>
      <c r="DW69">
        <v>11.73472222222222</v>
      </c>
      <c r="DX69">
        <v>499.9882222222222</v>
      </c>
      <c r="DY69">
        <v>90.32099999999998</v>
      </c>
      <c r="DZ69">
        <v>0.0999713111111111</v>
      </c>
      <c r="EA69">
        <v>18.38206666666667</v>
      </c>
      <c r="EB69">
        <v>18.01132222222222</v>
      </c>
      <c r="EC69">
        <v>999.9000000000001</v>
      </c>
      <c r="ED69">
        <v>0</v>
      </c>
      <c r="EE69">
        <v>0</v>
      </c>
      <c r="EF69">
        <v>9987.568888888889</v>
      </c>
      <c r="EG69">
        <v>0</v>
      </c>
      <c r="EH69">
        <v>1016.388888888889</v>
      </c>
      <c r="EI69">
        <v>-42.8219</v>
      </c>
      <c r="EJ69">
        <v>827.5364444444444</v>
      </c>
      <c r="EK69">
        <v>869.0243333333333</v>
      </c>
      <c r="EL69">
        <v>2.096034444444444</v>
      </c>
      <c r="EM69">
        <v>860.6387777777777</v>
      </c>
      <c r="EN69">
        <v>9.649245555555556</v>
      </c>
      <c r="EO69">
        <v>1.060844444444444</v>
      </c>
      <c r="EP69">
        <v>0.8715294444444445</v>
      </c>
      <c r="EQ69">
        <v>7.779963333333334</v>
      </c>
      <c r="ER69">
        <v>4.929008888888889</v>
      </c>
      <c r="ES69">
        <v>2000.071111111111</v>
      </c>
      <c r="ET69">
        <v>0.9799956666666666</v>
      </c>
      <c r="EU69">
        <v>0.02000436666666667</v>
      </c>
      <c r="EV69">
        <v>0</v>
      </c>
      <c r="EW69">
        <v>1166.848888888889</v>
      </c>
      <c r="EX69">
        <v>5.00097</v>
      </c>
      <c r="EY69">
        <v>23419.62222222222</v>
      </c>
      <c r="EZ69">
        <v>16708.13333333333</v>
      </c>
      <c r="FA69">
        <v>39.34</v>
      </c>
      <c r="FB69">
        <v>40.07599999999999</v>
      </c>
      <c r="FC69">
        <v>39.562</v>
      </c>
      <c r="FD69">
        <v>39.41633333333333</v>
      </c>
      <c r="FE69">
        <v>39.01377777777778</v>
      </c>
      <c r="FF69">
        <v>1955.161111111111</v>
      </c>
      <c r="FG69">
        <v>39.91</v>
      </c>
      <c r="FH69">
        <v>0</v>
      </c>
      <c r="FI69">
        <v>2433.200000047684</v>
      </c>
      <c r="FJ69">
        <v>0</v>
      </c>
      <c r="FK69">
        <v>1166.0984</v>
      </c>
      <c r="FL69">
        <v>11.27307695068595</v>
      </c>
      <c r="FM69">
        <v>165.4615386757192</v>
      </c>
      <c r="FN69">
        <v>23407.284</v>
      </c>
      <c r="FO69">
        <v>15</v>
      </c>
      <c r="FP69">
        <v>0</v>
      </c>
      <c r="FQ69" t="s">
        <v>439</v>
      </c>
      <c r="FR69">
        <v>1760210915.6</v>
      </c>
      <c r="FS69">
        <v>0</v>
      </c>
      <c r="FT69">
        <v>0</v>
      </c>
      <c r="FU69">
        <v>-0.215</v>
      </c>
      <c r="FV69">
        <v>0</v>
      </c>
      <c r="FW69">
        <v>-0.6919999999999999</v>
      </c>
      <c r="FX69">
        <v>0</v>
      </c>
      <c r="FY69">
        <v>400</v>
      </c>
      <c r="FZ69">
        <v>0</v>
      </c>
      <c r="GA69">
        <v>0.15</v>
      </c>
      <c r="GB69">
        <v>0</v>
      </c>
      <c r="GC69">
        <v>-43.24616</v>
      </c>
      <c r="GD69">
        <v>1.335462664165138</v>
      </c>
      <c r="GE69">
        <v>0.2223679729637345</v>
      </c>
      <c r="GF69">
        <v>0</v>
      </c>
      <c r="GG69">
        <v>1165.373823529412</v>
      </c>
      <c r="GH69">
        <v>10.59205501242074</v>
      </c>
      <c r="GI69">
        <v>1.072147418271012</v>
      </c>
      <c r="GJ69">
        <v>0</v>
      </c>
      <c r="GK69">
        <v>2.08873275</v>
      </c>
      <c r="GL69">
        <v>0.05071193245778311</v>
      </c>
      <c r="GM69">
        <v>0.004908670893174603</v>
      </c>
      <c r="GN69">
        <v>1</v>
      </c>
      <c r="GO69">
        <v>1</v>
      </c>
      <c r="GP69">
        <v>3</v>
      </c>
      <c r="GQ69" t="s">
        <v>446</v>
      </c>
      <c r="GR69">
        <v>3.13361</v>
      </c>
      <c r="GS69">
        <v>2.76021</v>
      </c>
      <c r="GT69">
        <v>0.152645</v>
      </c>
      <c r="GU69">
        <v>0.15591</v>
      </c>
      <c r="GV69">
        <v>0.0638456</v>
      </c>
      <c r="GW69">
        <v>0.0545002</v>
      </c>
      <c r="GX69">
        <v>27145.5</v>
      </c>
      <c r="GY69">
        <v>27017</v>
      </c>
      <c r="GZ69">
        <v>29760.1</v>
      </c>
      <c r="HA69">
        <v>29564.6</v>
      </c>
      <c r="HB69">
        <v>36825.5</v>
      </c>
      <c r="HC69">
        <v>37046.1</v>
      </c>
      <c r="HD69">
        <v>41879.6</v>
      </c>
      <c r="HE69">
        <v>42002.3</v>
      </c>
      <c r="HF69">
        <v>1.95907</v>
      </c>
      <c r="HG69">
        <v>1.8929</v>
      </c>
      <c r="HH69">
        <v>0.0051409</v>
      </c>
      <c r="HI69">
        <v>0</v>
      </c>
      <c r="HJ69">
        <v>17.9246</v>
      </c>
      <c r="HK69">
        <v>999.9</v>
      </c>
      <c r="HL69">
        <v>26</v>
      </c>
      <c r="HM69">
        <v>31.3</v>
      </c>
      <c r="HN69">
        <v>13.2104</v>
      </c>
      <c r="HO69">
        <v>62.882</v>
      </c>
      <c r="HP69">
        <v>32.6082</v>
      </c>
      <c r="HQ69">
        <v>1</v>
      </c>
      <c r="HR69">
        <v>-0.142858</v>
      </c>
      <c r="HS69">
        <v>5.50216</v>
      </c>
      <c r="HT69">
        <v>20.2569</v>
      </c>
      <c r="HU69">
        <v>5.22088</v>
      </c>
      <c r="HV69">
        <v>12.0159</v>
      </c>
      <c r="HW69">
        <v>4.9909</v>
      </c>
      <c r="HX69">
        <v>3.28845</v>
      </c>
      <c r="HY69">
        <v>9999</v>
      </c>
      <c r="HZ69">
        <v>9999</v>
      </c>
      <c r="IA69">
        <v>9999</v>
      </c>
      <c r="IB69">
        <v>999.9</v>
      </c>
      <c r="IC69">
        <v>4.97286</v>
      </c>
      <c r="ID69">
        <v>1.86661</v>
      </c>
      <c r="IE69">
        <v>1.86586</v>
      </c>
      <c r="IF69">
        <v>1.86584</v>
      </c>
      <c r="IG69">
        <v>1.86768</v>
      </c>
      <c r="IH69">
        <v>1.87012</v>
      </c>
      <c r="II69">
        <v>1.86877</v>
      </c>
      <c r="IJ69">
        <v>1.87027</v>
      </c>
      <c r="IK69">
        <v>0</v>
      </c>
      <c r="IL69">
        <v>0</v>
      </c>
      <c r="IM69">
        <v>0</v>
      </c>
      <c r="IN69">
        <v>0</v>
      </c>
      <c r="IO69" t="s">
        <v>441</v>
      </c>
      <c r="IP69" t="s">
        <v>442</v>
      </c>
      <c r="IQ69" t="s">
        <v>443</v>
      </c>
      <c r="IR69" t="s">
        <v>443</v>
      </c>
      <c r="IS69" t="s">
        <v>443</v>
      </c>
      <c r="IT69" t="s">
        <v>443</v>
      </c>
      <c r="IU69">
        <v>0</v>
      </c>
      <c r="IV69">
        <v>100</v>
      </c>
      <c r="IW69">
        <v>100</v>
      </c>
      <c r="IX69">
        <v>-3.094</v>
      </c>
      <c r="IY69">
        <v>0.0106</v>
      </c>
      <c r="IZ69">
        <v>-1.414774939843471</v>
      </c>
      <c r="JA69">
        <v>-0.002262605230658699</v>
      </c>
      <c r="JB69">
        <v>4.117972070868355E-07</v>
      </c>
      <c r="JC69">
        <v>-1.535053720392113E-10</v>
      </c>
      <c r="JD69">
        <v>-0.05773197212917025</v>
      </c>
      <c r="JE69">
        <v>-0.004387372397949352</v>
      </c>
      <c r="JF69">
        <v>0.001148265067849212</v>
      </c>
      <c r="JG69">
        <v>-2.372704636287677E-05</v>
      </c>
      <c r="JH69">
        <v>4</v>
      </c>
      <c r="JI69">
        <v>2346</v>
      </c>
      <c r="JJ69">
        <v>1</v>
      </c>
      <c r="JK69">
        <v>24</v>
      </c>
      <c r="JL69">
        <v>21610.8</v>
      </c>
      <c r="JM69">
        <v>29358459.4</v>
      </c>
      <c r="JN69">
        <v>1.87988</v>
      </c>
      <c r="JO69">
        <v>2.25342</v>
      </c>
      <c r="JP69">
        <v>1.39648</v>
      </c>
      <c r="JQ69">
        <v>2.35596</v>
      </c>
      <c r="JR69">
        <v>1.49536</v>
      </c>
      <c r="JS69">
        <v>2.56348</v>
      </c>
      <c r="JT69">
        <v>35.9645</v>
      </c>
      <c r="JU69">
        <v>24.0262</v>
      </c>
      <c r="JV69">
        <v>18</v>
      </c>
      <c r="JW69">
        <v>486.605</v>
      </c>
      <c r="JX69">
        <v>436.365</v>
      </c>
      <c r="JY69">
        <v>12.0615</v>
      </c>
      <c r="JZ69">
        <v>25.6344</v>
      </c>
      <c r="KA69">
        <v>30.0001</v>
      </c>
      <c r="KB69">
        <v>25.5045</v>
      </c>
      <c r="KC69">
        <v>25.4408</v>
      </c>
      <c r="KD69">
        <v>37.6267</v>
      </c>
      <c r="KE69">
        <v>24.798</v>
      </c>
      <c r="KF69">
        <v>0</v>
      </c>
      <c r="KG69">
        <v>12.0552</v>
      </c>
      <c r="KH69">
        <v>888.221</v>
      </c>
      <c r="KI69">
        <v>9.69942</v>
      </c>
      <c r="KJ69">
        <v>101.713</v>
      </c>
      <c r="KK69">
        <v>101.002</v>
      </c>
    </row>
    <row r="70" spans="1:297">
      <c r="A70">
        <v>54</v>
      </c>
      <c r="B70">
        <v>1761507567.1</v>
      </c>
      <c r="C70">
        <v>356.5999999046326</v>
      </c>
      <c r="D70" t="s">
        <v>550</v>
      </c>
      <c r="E70" t="s">
        <v>551</v>
      </c>
      <c r="F70">
        <v>5</v>
      </c>
      <c r="G70" t="s">
        <v>435</v>
      </c>
      <c r="H70" t="s">
        <v>436</v>
      </c>
      <c r="I70">
        <v>1761507564.3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883.8956673802528</v>
      </c>
      <c r="AK70">
        <v>850.3386121212123</v>
      </c>
      <c r="AL70">
        <v>3.276530517102165</v>
      </c>
      <c r="AM70">
        <v>65.78380320939183</v>
      </c>
      <c r="AN70">
        <f>(AP70 - AO70 + DY70*1E3/(8.314*(EA70+273.15)) * AR70/DX70 * AQ70) * DX70/(100*DL70) * 1000/(1000 - AP70)</f>
        <v>0</v>
      </c>
      <c r="AO70">
        <v>9.649451621584396</v>
      </c>
      <c r="AP70">
        <v>11.75154000000001</v>
      </c>
      <c r="AQ70">
        <v>4.568610226547788E-06</v>
      </c>
      <c r="AR70">
        <v>108.0880716642206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 t="s">
        <v>437</v>
      </c>
      <c r="AZ70">
        <v>0</v>
      </c>
      <c r="BA70">
        <v>0</v>
      </c>
      <c r="BB70">
        <f>1-AZ70/BA70</f>
        <v>0</v>
      </c>
      <c r="BC70">
        <v>0</v>
      </c>
      <c r="BD70" t="s">
        <v>437</v>
      </c>
      <c r="BE70" t="s">
        <v>437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2020</v>
      </c>
      <c r="CA70">
        <v>290.0000000000001</v>
      </c>
      <c r="CB70">
        <v>1590.42</v>
      </c>
      <c r="CC70">
        <v>295</v>
      </c>
      <c r="CD70">
        <v>5220.67</v>
      </c>
      <c r="CE70">
        <v>1591.29</v>
      </c>
      <c r="CF70">
        <v>-0.87</v>
      </c>
      <c r="CG70">
        <v>300.0000000000001</v>
      </c>
      <c r="CH70">
        <v>23.8</v>
      </c>
      <c r="CI70">
        <v>1650.734719841875</v>
      </c>
      <c r="CJ70">
        <v>2.032994541366527</v>
      </c>
      <c r="CK70">
        <v>-31.03478562282126</v>
      </c>
      <c r="CL70">
        <v>0.9198548094063967</v>
      </c>
      <c r="CM70">
        <v>0.9759925733019913</v>
      </c>
      <c r="CN70">
        <v>-0.00431141668520578</v>
      </c>
      <c r="CO70">
        <v>289.9999999999999</v>
      </c>
      <c r="CP70">
        <v>1590.91</v>
      </c>
      <c r="CQ70">
        <v>765</v>
      </c>
      <c r="CR70">
        <v>5219.32</v>
      </c>
      <c r="CS70">
        <v>1591.27</v>
      </c>
      <c r="CT70">
        <v>-0.36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438</v>
      </c>
      <c r="DO70">
        <v>2</v>
      </c>
      <c r="DP70" t="b">
        <v>1</v>
      </c>
      <c r="DQ70">
        <v>1761507564.3</v>
      </c>
      <c r="DR70">
        <v>832.8795</v>
      </c>
      <c r="DS70">
        <v>876.1781999999999</v>
      </c>
      <c r="DT70">
        <v>11.74842</v>
      </c>
      <c r="DU70">
        <v>9.649440999999999</v>
      </c>
      <c r="DV70">
        <v>835.9876</v>
      </c>
      <c r="DW70">
        <v>11.73783</v>
      </c>
      <c r="DX70">
        <v>499.9829000000001</v>
      </c>
      <c r="DY70">
        <v>90.32158999999999</v>
      </c>
      <c r="DZ70">
        <v>0.09996266000000001</v>
      </c>
      <c r="EA70">
        <v>18.37537</v>
      </c>
      <c r="EB70">
        <v>17.99973</v>
      </c>
      <c r="EC70">
        <v>999.9</v>
      </c>
      <c r="ED70">
        <v>0</v>
      </c>
      <c r="EE70">
        <v>0</v>
      </c>
      <c r="EF70">
        <v>10006.892</v>
      </c>
      <c r="EG70">
        <v>0</v>
      </c>
      <c r="EH70">
        <v>1016.388</v>
      </c>
      <c r="EI70">
        <v>-43.29876</v>
      </c>
      <c r="EJ70">
        <v>842.7808000000001</v>
      </c>
      <c r="EK70">
        <v>884.7153000000001</v>
      </c>
      <c r="EL70">
        <v>2.098991</v>
      </c>
      <c r="EM70">
        <v>876.1781999999999</v>
      </c>
      <c r="EN70">
        <v>9.649440999999999</v>
      </c>
      <c r="EO70">
        <v>1.061139</v>
      </c>
      <c r="EP70">
        <v>0.8715529</v>
      </c>
      <c r="EQ70">
        <v>7.783996</v>
      </c>
      <c r="ER70">
        <v>4.929395</v>
      </c>
      <c r="ES70">
        <v>2000.024</v>
      </c>
      <c r="ET70">
        <v>0.9799946</v>
      </c>
      <c r="EU70">
        <v>0.02000541</v>
      </c>
      <c r="EV70">
        <v>0</v>
      </c>
      <c r="EW70">
        <v>1167.822</v>
      </c>
      <c r="EX70">
        <v>5.000970000000001</v>
      </c>
      <c r="EY70">
        <v>23431.52</v>
      </c>
      <c r="EZ70">
        <v>16707.76</v>
      </c>
      <c r="FA70">
        <v>39.2934</v>
      </c>
      <c r="FB70">
        <v>40.031</v>
      </c>
      <c r="FC70">
        <v>39.531</v>
      </c>
      <c r="FD70">
        <v>39.3435</v>
      </c>
      <c r="FE70">
        <v>38.9559</v>
      </c>
      <c r="FF70">
        <v>1955.114</v>
      </c>
      <c r="FG70">
        <v>39.90999999999999</v>
      </c>
      <c r="FH70">
        <v>0</v>
      </c>
      <c r="FI70">
        <v>2438</v>
      </c>
      <c r="FJ70">
        <v>0</v>
      </c>
      <c r="FK70">
        <v>1166.9316</v>
      </c>
      <c r="FL70">
        <v>11.27000004276043</v>
      </c>
      <c r="FM70">
        <v>159.6615386482171</v>
      </c>
      <c r="FN70">
        <v>23419.94800000001</v>
      </c>
      <c r="FO70">
        <v>15</v>
      </c>
      <c r="FP70">
        <v>0</v>
      </c>
      <c r="FQ70" t="s">
        <v>439</v>
      </c>
      <c r="FR70">
        <v>1760210915.6</v>
      </c>
      <c r="FS70">
        <v>0</v>
      </c>
      <c r="FT70">
        <v>0</v>
      </c>
      <c r="FU70">
        <v>-0.215</v>
      </c>
      <c r="FV70">
        <v>0</v>
      </c>
      <c r="FW70">
        <v>-0.6919999999999999</v>
      </c>
      <c r="FX70">
        <v>0</v>
      </c>
      <c r="FY70">
        <v>400</v>
      </c>
      <c r="FZ70">
        <v>0</v>
      </c>
      <c r="GA70">
        <v>0.15</v>
      </c>
      <c r="GB70">
        <v>0</v>
      </c>
      <c r="GC70">
        <v>-43.23091463414634</v>
      </c>
      <c r="GD70">
        <v>0.6190912891986075</v>
      </c>
      <c r="GE70">
        <v>0.2926660733968823</v>
      </c>
      <c r="GF70">
        <v>0</v>
      </c>
      <c r="GG70">
        <v>1166.394705882353</v>
      </c>
      <c r="GH70">
        <v>10.74163484299426</v>
      </c>
      <c r="GI70">
        <v>1.081108459744014</v>
      </c>
      <c r="GJ70">
        <v>0</v>
      </c>
      <c r="GK70">
        <v>2.092918292682926</v>
      </c>
      <c r="GL70">
        <v>0.05040794425086953</v>
      </c>
      <c r="GM70">
        <v>0.005014625391469996</v>
      </c>
      <c r="GN70">
        <v>1</v>
      </c>
      <c r="GO70">
        <v>1</v>
      </c>
      <c r="GP70">
        <v>3</v>
      </c>
      <c r="GQ70" t="s">
        <v>446</v>
      </c>
      <c r="GR70">
        <v>3.13373</v>
      </c>
      <c r="GS70">
        <v>2.76028</v>
      </c>
      <c r="GT70">
        <v>0.154612</v>
      </c>
      <c r="GU70">
        <v>0.157939</v>
      </c>
      <c r="GV70">
        <v>0.06386840000000001</v>
      </c>
      <c r="GW70">
        <v>0.0545013</v>
      </c>
      <c r="GX70">
        <v>27082</v>
      </c>
      <c r="GY70">
        <v>26952.2</v>
      </c>
      <c r="GZ70">
        <v>29759.6</v>
      </c>
      <c r="HA70">
        <v>29564.7</v>
      </c>
      <c r="HB70">
        <v>36824.1</v>
      </c>
      <c r="HC70">
        <v>37046.1</v>
      </c>
      <c r="HD70">
        <v>41878.9</v>
      </c>
      <c r="HE70">
        <v>42002.3</v>
      </c>
      <c r="HF70">
        <v>1.95907</v>
      </c>
      <c r="HG70">
        <v>1.893</v>
      </c>
      <c r="HH70">
        <v>0.00400469</v>
      </c>
      <c r="HI70">
        <v>0</v>
      </c>
      <c r="HJ70">
        <v>17.9246</v>
      </c>
      <c r="HK70">
        <v>999.9</v>
      </c>
      <c r="HL70">
        <v>26</v>
      </c>
      <c r="HM70">
        <v>31.3</v>
      </c>
      <c r="HN70">
        <v>13.2109</v>
      </c>
      <c r="HO70">
        <v>62.712</v>
      </c>
      <c r="HP70">
        <v>32.5521</v>
      </c>
      <c r="HQ70">
        <v>1</v>
      </c>
      <c r="HR70">
        <v>-0.143064</v>
      </c>
      <c r="HS70">
        <v>5.47786</v>
      </c>
      <c r="HT70">
        <v>20.2577</v>
      </c>
      <c r="HU70">
        <v>5.22058</v>
      </c>
      <c r="HV70">
        <v>12.0159</v>
      </c>
      <c r="HW70">
        <v>4.99065</v>
      </c>
      <c r="HX70">
        <v>3.2885</v>
      </c>
      <c r="HY70">
        <v>9999</v>
      </c>
      <c r="HZ70">
        <v>9999</v>
      </c>
      <c r="IA70">
        <v>9999</v>
      </c>
      <c r="IB70">
        <v>999.9</v>
      </c>
      <c r="IC70">
        <v>4.97287</v>
      </c>
      <c r="ID70">
        <v>1.86661</v>
      </c>
      <c r="IE70">
        <v>1.86587</v>
      </c>
      <c r="IF70">
        <v>1.86584</v>
      </c>
      <c r="IG70">
        <v>1.86768</v>
      </c>
      <c r="IH70">
        <v>1.87014</v>
      </c>
      <c r="II70">
        <v>1.86877</v>
      </c>
      <c r="IJ70">
        <v>1.87027</v>
      </c>
      <c r="IK70">
        <v>0</v>
      </c>
      <c r="IL70">
        <v>0</v>
      </c>
      <c r="IM70">
        <v>0</v>
      </c>
      <c r="IN70">
        <v>0</v>
      </c>
      <c r="IO70" t="s">
        <v>441</v>
      </c>
      <c r="IP70" t="s">
        <v>442</v>
      </c>
      <c r="IQ70" t="s">
        <v>443</v>
      </c>
      <c r="IR70" t="s">
        <v>443</v>
      </c>
      <c r="IS70" t="s">
        <v>443</v>
      </c>
      <c r="IT70" t="s">
        <v>443</v>
      </c>
      <c r="IU70">
        <v>0</v>
      </c>
      <c r="IV70">
        <v>100</v>
      </c>
      <c r="IW70">
        <v>100</v>
      </c>
      <c r="IX70">
        <v>-3.126</v>
      </c>
      <c r="IY70">
        <v>0.0107</v>
      </c>
      <c r="IZ70">
        <v>-1.414774939843471</v>
      </c>
      <c r="JA70">
        <v>-0.002262605230658699</v>
      </c>
      <c r="JB70">
        <v>4.117972070868355E-07</v>
      </c>
      <c r="JC70">
        <v>-1.535053720392113E-10</v>
      </c>
      <c r="JD70">
        <v>-0.05773197212917025</v>
      </c>
      <c r="JE70">
        <v>-0.004387372397949352</v>
      </c>
      <c r="JF70">
        <v>0.001148265067849212</v>
      </c>
      <c r="JG70">
        <v>-2.372704636287677E-05</v>
      </c>
      <c r="JH70">
        <v>4</v>
      </c>
      <c r="JI70">
        <v>2346</v>
      </c>
      <c r="JJ70">
        <v>1</v>
      </c>
      <c r="JK70">
        <v>24</v>
      </c>
      <c r="JL70">
        <v>21610.9</v>
      </c>
      <c r="JM70">
        <v>29358459.5</v>
      </c>
      <c r="JN70">
        <v>1.90308</v>
      </c>
      <c r="JO70">
        <v>2.24731</v>
      </c>
      <c r="JP70">
        <v>1.39648</v>
      </c>
      <c r="JQ70">
        <v>2.35474</v>
      </c>
      <c r="JR70">
        <v>1.49536</v>
      </c>
      <c r="JS70">
        <v>2.7124</v>
      </c>
      <c r="JT70">
        <v>35.9879</v>
      </c>
      <c r="JU70">
        <v>24.0262</v>
      </c>
      <c r="JV70">
        <v>18</v>
      </c>
      <c r="JW70">
        <v>486.605</v>
      </c>
      <c r="JX70">
        <v>436.425</v>
      </c>
      <c r="JY70">
        <v>12.0495</v>
      </c>
      <c r="JZ70">
        <v>25.6344</v>
      </c>
      <c r="KA70">
        <v>30.0001</v>
      </c>
      <c r="KB70">
        <v>25.5045</v>
      </c>
      <c r="KC70">
        <v>25.4408</v>
      </c>
      <c r="KD70">
        <v>38.1385</v>
      </c>
      <c r="KE70">
        <v>24.798</v>
      </c>
      <c r="KF70">
        <v>0</v>
      </c>
      <c r="KG70">
        <v>12.0537</v>
      </c>
      <c r="KH70">
        <v>908.3150000000001</v>
      </c>
      <c r="KI70">
        <v>9.69942</v>
      </c>
      <c r="KJ70">
        <v>101.712</v>
      </c>
      <c r="KK70">
        <v>101.002</v>
      </c>
    </row>
    <row r="71" spans="1:297">
      <c r="A71">
        <v>55</v>
      </c>
      <c r="B71">
        <v>1761507572.1</v>
      </c>
      <c r="C71">
        <v>361.5999999046326</v>
      </c>
      <c r="D71" t="s">
        <v>552</v>
      </c>
      <c r="E71" t="s">
        <v>553</v>
      </c>
      <c r="F71">
        <v>5</v>
      </c>
      <c r="G71" t="s">
        <v>435</v>
      </c>
      <c r="H71" t="s">
        <v>436</v>
      </c>
      <c r="I71">
        <v>1761507569.6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901.0083126528059</v>
      </c>
      <c r="AK71">
        <v>867.1214666666666</v>
      </c>
      <c r="AL71">
        <v>3.351415277798761</v>
      </c>
      <c r="AM71">
        <v>65.78380320939183</v>
      </c>
      <c r="AN71">
        <f>(AP71 - AO71 + DY71*1E3/(8.314*(EA71+273.15)) * AR71/DX71 * AQ71) * DX71/(100*DL71) * 1000/(1000 - AP71)</f>
        <v>0</v>
      </c>
      <c r="AO71">
        <v>9.649391553341729</v>
      </c>
      <c r="AP71">
        <v>11.75475757575757</v>
      </c>
      <c r="AQ71">
        <v>1.065135857751369E-06</v>
      </c>
      <c r="AR71">
        <v>108.0880716642206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 t="s">
        <v>437</v>
      </c>
      <c r="AZ71">
        <v>0</v>
      </c>
      <c r="BA71">
        <v>0</v>
      </c>
      <c r="BB71">
        <f>1-AZ71/BA71</f>
        <v>0</v>
      </c>
      <c r="BC71">
        <v>0</v>
      </c>
      <c r="BD71" t="s">
        <v>437</v>
      </c>
      <c r="BE71" t="s">
        <v>437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2020</v>
      </c>
      <c r="CA71">
        <v>290.0000000000001</v>
      </c>
      <c r="CB71">
        <v>1590.42</v>
      </c>
      <c r="CC71">
        <v>295</v>
      </c>
      <c r="CD71">
        <v>5220.67</v>
      </c>
      <c r="CE71">
        <v>1591.29</v>
      </c>
      <c r="CF71">
        <v>-0.87</v>
      </c>
      <c r="CG71">
        <v>300.0000000000001</v>
      </c>
      <c r="CH71">
        <v>23.8</v>
      </c>
      <c r="CI71">
        <v>1650.734719841875</v>
      </c>
      <c r="CJ71">
        <v>2.032994541366527</v>
      </c>
      <c r="CK71">
        <v>-31.03478562282126</v>
      </c>
      <c r="CL71">
        <v>0.9198548094063967</v>
      </c>
      <c r="CM71">
        <v>0.9759925733019913</v>
      </c>
      <c r="CN71">
        <v>-0.00431141668520578</v>
      </c>
      <c r="CO71">
        <v>289.9999999999999</v>
      </c>
      <c r="CP71">
        <v>1590.91</v>
      </c>
      <c r="CQ71">
        <v>765</v>
      </c>
      <c r="CR71">
        <v>5219.32</v>
      </c>
      <c r="CS71">
        <v>1591.27</v>
      </c>
      <c r="CT71">
        <v>-0.36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438</v>
      </c>
      <c r="DO71">
        <v>2</v>
      </c>
      <c r="DP71" t="b">
        <v>1</v>
      </c>
      <c r="DQ71">
        <v>1761507569.6</v>
      </c>
      <c r="DR71">
        <v>850.2956666666665</v>
      </c>
      <c r="DS71">
        <v>894.0381111111111</v>
      </c>
      <c r="DT71">
        <v>11.75322222222222</v>
      </c>
      <c r="DU71">
        <v>9.64991222222222</v>
      </c>
      <c r="DV71">
        <v>853.437</v>
      </c>
      <c r="DW71">
        <v>11.74253333333333</v>
      </c>
      <c r="DX71">
        <v>499.9943333333334</v>
      </c>
      <c r="DY71">
        <v>90.32134444444445</v>
      </c>
      <c r="DZ71">
        <v>0.09994694444444445</v>
      </c>
      <c r="EA71">
        <v>18.36677777777778</v>
      </c>
      <c r="EB71">
        <v>17.99656666666667</v>
      </c>
      <c r="EC71">
        <v>999.9000000000001</v>
      </c>
      <c r="ED71">
        <v>0</v>
      </c>
      <c r="EE71">
        <v>0</v>
      </c>
      <c r="EF71">
        <v>10010.62222222222</v>
      </c>
      <c r="EG71">
        <v>0</v>
      </c>
      <c r="EH71">
        <v>1016.394444444444</v>
      </c>
      <c r="EI71">
        <v>-43.74245555555555</v>
      </c>
      <c r="EJ71">
        <v>860.4082222222222</v>
      </c>
      <c r="EK71">
        <v>902.7496666666667</v>
      </c>
      <c r="EL71">
        <v>2.103295555555555</v>
      </c>
      <c r="EM71">
        <v>894.0381111111111</v>
      </c>
      <c r="EN71">
        <v>9.64991222222222</v>
      </c>
      <c r="EO71">
        <v>1.061564444444445</v>
      </c>
      <c r="EP71">
        <v>0.8715930000000001</v>
      </c>
      <c r="EQ71">
        <v>7.789916666666667</v>
      </c>
      <c r="ER71">
        <v>4.930053333333333</v>
      </c>
      <c r="ES71">
        <v>2000.05</v>
      </c>
      <c r="ET71">
        <v>0.979994</v>
      </c>
      <c r="EU71">
        <v>0.020006</v>
      </c>
      <c r="EV71">
        <v>0</v>
      </c>
      <c r="EW71">
        <v>1168.65</v>
      </c>
      <c r="EX71">
        <v>5.00097</v>
      </c>
      <c r="EY71">
        <v>23445.43333333333</v>
      </c>
      <c r="EZ71">
        <v>16707.97777777778</v>
      </c>
      <c r="FA71">
        <v>39.22900000000001</v>
      </c>
      <c r="FB71">
        <v>39.97900000000001</v>
      </c>
      <c r="FC71">
        <v>39.493</v>
      </c>
      <c r="FD71">
        <v>39.26377777777778</v>
      </c>
      <c r="FE71">
        <v>38.91633333333333</v>
      </c>
      <c r="FF71">
        <v>1955.14</v>
      </c>
      <c r="FG71">
        <v>39.91</v>
      </c>
      <c r="FH71">
        <v>0</v>
      </c>
      <c r="FI71">
        <v>2442.800000190735</v>
      </c>
      <c r="FJ71">
        <v>0</v>
      </c>
      <c r="FK71">
        <v>1167.808</v>
      </c>
      <c r="FL71">
        <v>10.57692309258423</v>
      </c>
      <c r="FM71">
        <v>156.353845885696</v>
      </c>
      <c r="FN71">
        <v>23432.7</v>
      </c>
      <c r="FO71">
        <v>15</v>
      </c>
      <c r="FP71">
        <v>0</v>
      </c>
      <c r="FQ71" t="s">
        <v>439</v>
      </c>
      <c r="FR71">
        <v>1760210915.6</v>
      </c>
      <c r="FS71">
        <v>0</v>
      </c>
      <c r="FT71">
        <v>0</v>
      </c>
      <c r="FU71">
        <v>-0.215</v>
      </c>
      <c r="FV71">
        <v>0</v>
      </c>
      <c r="FW71">
        <v>-0.6919999999999999</v>
      </c>
      <c r="FX71">
        <v>0</v>
      </c>
      <c r="FY71">
        <v>400</v>
      </c>
      <c r="FZ71">
        <v>0</v>
      </c>
      <c r="GA71">
        <v>0.15</v>
      </c>
      <c r="GB71">
        <v>0</v>
      </c>
      <c r="GC71">
        <v>-43.3187425</v>
      </c>
      <c r="GD71">
        <v>-1.663117823639745</v>
      </c>
      <c r="GE71">
        <v>0.3738243416950667</v>
      </c>
      <c r="GF71">
        <v>0</v>
      </c>
      <c r="GG71">
        <v>1167.217941176471</v>
      </c>
      <c r="GH71">
        <v>10.757066476441</v>
      </c>
      <c r="GI71">
        <v>1.085808940543093</v>
      </c>
      <c r="GJ71">
        <v>0</v>
      </c>
      <c r="GK71">
        <v>2.09689925</v>
      </c>
      <c r="GL71">
        <v>0.04870525328329658</v>
      </c>
      <c r="GM71">
        <v>0.004742371973759564</v>
      </c>
      <c r="GN71">
        <v>1</v>
      </c>
      <c r="GO71">
        <v>1</v>
      </c>
      <c r="GP71">
        <v>3</v>
      </c>
      <c r="GQ71" t="s">
        <v>446</v>
      </c>
      <c r="GR71">
        <v>3.13385</v>
      </c>
      <c r="GS71">
        <v>2.76036</v>
      </c>
      <c r="GT71">
        <v>0.156603</v>
      </c>
      <c r="GU71">
        <v>0.159849</v>
      </c>
      <c r="GV71">
        <v>0.06388290000000001</v>
      </c>
      <c r="GW71">
        <v>0.0545135</v>
      </c>
      <c r="GX71">
        <v>27019</v>
      </c>
      <c r="GY71">
        <v>26891.3</v>
      </c>
      <c r="GZ71">
        <v>29760.4</v>
      </c>
      <c r="HA71">
        <v>29565</v>
      </c>
      <c r="HB71">
        <v>36824.3</v>
      </c>
      <c r="HC71">
        <v>37045.9</v>
      </c>
      <c r="HD71">
        <v>41879.9</v>
      </c>
      <c r="HE71">
        <v>42002.5</v>
      </c>
      <c r="HF71">
        <v>1.95923</v>
      </c>
      <c r="HG71">
        <v>1.89295</v>
      </c>
      <c r="HH71">
        <v>0.00404194</v>
      </c>
      <c r="HI71">
        <v>0</v>
      </c>
      <c r="HJ71">
        <v>17.923</v>
      </c>
      <c r="HK71">
        <v>999.9</v>
      </c>
      <c r="HL71">
        <v>26</v>
      </c>
      <c r="HM71">
        <v>31.3</v>
      </c>
      <c r="HN71">
        <v>13.2106</v>
      </c>
      <c r="HO71">
        <v>62.542</v>
      </c>
      <c r="HP71">
        <v>32.4439</v>
      </c>
      <c r="HQ71">
        <v>1</v>
      </c>
      <c r="HR71">
        <v>-0.143214</v>
      </c>
      <c r="HS71">
        <v>5.14737</v>
      </c>
      <c r="HT71">
        <v>20.2673</v>
      </c>
      <c r="HU71">
        <v>5.22073</v>
      </c>
      <c r="HV71">
        <v>12.0159</v>
      </c>
      <c r="HW71">
        <v>4.99085</v>
      </c>
      <c r="HX71">
        <v>3.28848</v>
      </c>
      <c r="HY71">
        <v>9999</v>
      </c>
      <c r="HZ71">
        <v>9999</v>
      </c>
      <c r="IA71">
        <v>9999</v>
      </c>
      <c r="IB71">
        <v>999.9</v>
      </c>
      <c r="IC71">
        <v>4.97287</v>
      </c>
      <c r="ID71">
        <v>1.86661</v>
      </c>
      <c r="IE71">
        <v>1.86586</v>
      </c>
      <c r="IF71">
        <v>1.86584</v>
      </c>
      <c r="IG71">
        <v>1.86769</v>
      </c>
      <c r="IH71">
        <v>1.87013</v>
      </c>
      <c r="II71">
        <v>1.86879</v>
      </c>
      <c r="IJ71">
        <v>1.87028</v>
      </c>
      <c r="IK71">
        <v>0</v>
      </c>
      <c r="IL71">
        <v>0</v>
      </c>
      <c r="IM71">
        <v>0</v>
      </c>
      <c r="IN71">
        <v>0</v>
      </c>
      <c r="IO71" t="s">
        <v>441</v>
      </c>
      <c r="IP71" t="s">
        <v>442</v>
      </c>
      <c r="IQ71" t="s">
        <v>443</v>
      </c>
      <c r="IR71" t="s">
        <v>443</v>
      </c>
      <c r="IS71" t="s">
        <v>443</v>
      </c>
      <c r="IT71" t="s">
        <v>443</v>
      </c>
      <c r="IU71">
        <v>0</v>
      </c>
      <c r="IV71">
        <v>100</v>
      </c>
      <c r="IW71">
        <v>100</v>
      </c>
      <c r="IX71">
        <v>-3.156</v>
      </c>
      <c r="IY71">
        <v>0.0106</v>
      </c>
      <c r="IZ71">
        <v>-1.414774939843471</v>
      </c>
      <c r="JA71">
        <v>-0.002262605230658699</v>
      </c>
      <c r="JB71">
        <v>4.117972070868355E-07</v>
      </c>
      <c r="JC71">
        <v>-1.535053720392113E-10</v>
      </c>
      <c r="JD71">
        <v>-0.05773197212917025</v>
      </c>
      <c r="JE71">
        <v>-0.004387372397949352</v>
      </c>
      <c r="JF71">
        <v>0.001148265067849212</v>
      </c>
      <c r="JG71">
        <v>-2.372704636287677E-05</v>
      </c>
      <c r="JH71">
        <v>4</v>
      </c>
      <c r="JI71">
        <v>2346</v>
      </c>
      <c r="JJ71">
        <v>1</v>
      </c>
      <c r="JK71">
        <v>24</v>
      </c>
      <c r="JL71">
        <v>21610.9</v>
      </c>
      <c r="JM71">
        <v>29358459.5</v>
      </c>
      <c r="JN71">
        <v>1.93481</v>
      </c>
      <c r="JO71">
        <v>2.25586</v>
      </c>
      <c r="JP71">
        <v>1.39771</v>
      </c>
      <c r="JQ71">
        <v>2.35596</v>
      </c>
      <c r="JR71">
        <v>1.49536</v>
      </c>
      <c r="JS71">
        <v>2.53784</v>
      </c>
      <c r="JT71">
        <v>35.9645</v>
      </c>
      <c r="JU71">
        <v>24.035</v>
      </c>
      <c r="JV71">
        <v>18</v>
      </c>
      <c r="JW71">
        <v>486.698</v>
      </c>
      <c r="JX71">
        <v>436.395</v>
      </c>
      <c r="JY71">
        <v>12.0475</v>
      </c>
      <c r="JZ71">
        <v>25.6344</v>
      </c>
      <c r="KA71">
        <v>30</v>
      </c>
      <c r="KB71">
        <v>25.5045</v>
      </c>
      <c r="KC71">
        <v>25.4408</v>
      </c>
      <c r="KD71">
        <v>38.7386</v>
      </c>
      <c r="KE71">
        <v>24.5255</v>
      </c>
      <c r="KF71">
        <v>0</v>
      </c>
      <c r="KG71">
        <v>12.2887</v>
      </c>
      <c r="KH71">
        <v>921.677</v>
      </c>
      <c r="KI71">
        <v>9.69942</v>
      </c>
      <c r="KJ71">
        <v>101.714</v>
      </c>
      <c r="KK71">
        <v>101.003</v>
      </c>
    </row>
    <row r="72" spans="1:297">
      <c r="A72">
        <v>56</v>
      </c>
      <c r="B72">
        <v>1761507577.1</v>
      </c>
      <c r="C72">
        <v>366.5999999046326</v>
      </c>
      <c r="D72" t="s">
        <v>554</v>
      </c>
      <c r="E72" t="s">
        <v>555</v>
      </c>
      <c r="F72">
        <v>5</v>
      </c>
      <c r="G72" t="s">
        <v>435</v>
      </c>
      <c r="H72" t="s">
        <v>436</v>
      </c>
      <c r="I72">
        <v>1761507574.3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917.7363265530071</v>
      </c>
      <c r="AK72">
        <v>883.8116727272727</v>
      </c>
      <c r="AL72">
        <v>3.337344236857133</v>
      </c>
      <c r="AM72">
        <v>65.78380320939183</v>
      </c>
      <c r="AN72">
        <f>(AP72 - AO72 + DY72*1E3/(8.314*(EA72+273.15)) * AR72/DX72 * AQ72) * DX72/(100*DL72) * 1000/(1000 - AP72)</f>
        <v>0</v>
      </c>
      <c r="AO72">
        <v>9.660206150878571</v>
      </c>
      <c r="AP72">
        <v>11.77245878787878</v>
      </c>
      <c r="AQ72">
        <v>9.345750708340482E-06</v>
      </c>
      <c r="AR72">
        <v>108.0880716642206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 t="s">
        <v>437</v>
      </c>
      <c r="AZ72">
        <v>0</v>
      </c>
      <c r="BA72">
        <v>0</v>
      </c>
      <c r="BB72">
        <f>1-AZ72/BA72</f>
        <v>0</v>
      </c>
      <c r="BC72">
        <v>0</v>
      </c>
      <c r="BD72" t="s">
        <v>437</v>
      </c>
      <c r="BE72" t="s">
        <v>437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2020</v>
      </c>
      <c r="CA72">
        <v>290.0000000000001</v>
      </c>
      <c r="CB72">
        <v>1590.42</v>
      </c>
      <c r="CC72">
        <v>295</v>
      </c>
      <c r="CD72">
        <v>5220.67</v>
      </c>
      <c r="CE72">
        <v>1591.29</v>
      </c>
      <c r="CF72">
        <v>-0.87</v>
      </c>
      <c r="CG72">
        <v>300.0000000000001</v>
      </c>
      <c r="CH72">
        <v>23.8</v>
      </c>
      <c r="CI72">
        <v>1650.734719841875</v>
      </c>
      <c r="CJ72">
        <v>2.032994541366527</v>
      </c>
      <c r="CK72">
        <v>-31.03478562282126</v>
      </c>
      <c r="CL72">
        <v>0.9198548094063967</v>
      </c>
      <c r="CM72">
        <v>0.9759925733019913</v>
      </c>
      <c r="CN72">
        <v>-0.00431141668520578</v>
      </c>
      <c r="CO72">
        <v>289.9999999999999</v>
      </c>
      <c r="CP72">
        <v>1590.91</v>
      </c>
      <c r="CQ72">
        <v>765</v>
      </c>
      <c r="CR72">
        <v>5219.32</v>
      </c>
      <c r="CS72">
        <v>1591.27</v>
      </c>
      <c r="CT72">
        <v>-0.36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438</v>
      </c>
      <c r="DO72">
        <v>2</v>
      </c>
      <c r="DP72" t="b">
        <v>1</v>
      </c>
      <c r="DQ72">
        <v>1761507574.3</v>
      </c>
      <c r="DR72">
        <v>865.8317999999999</v>
      </c>
      <c r="DS72">
        <v>909.6037</v>
      </c>
      <c r="DT72">
        <v>11.76163</v>
      </c>
      <c r="DU72">
        <v>9.659617000000001</v>
      </c>
      <c r="DV72">
        <v>869.0024999999999</v>
      </c>
      <c r="DW72">
        <v>11.75085</v>
      </c>
      <c r="DX72">
        <v>500.0249</v>
      </c>
      <c r="DY72">
        <v>90.32374000000002</v>
      </c>
      <c r="DZ72">
        <v>0.099992</v>
      </c>
      <c r="EA72">
        <v>18.36486</v>
      </c>
      <c r="EB72">
        <v>17.99264</v>
      </c>
      <c r="EC72">
        <v>999.9</v>
      </c>
      <c r="ED72">
        <v>0</v>
      </c>
      <c r="EE72">
        <v>0</v>
      </c>
      <c r="EF72">
        <v>10007.126</v>
      </c>
      <c r="EG72">
        <v>0</v>
      </c>
      <c r="EH72">
        <v>1016.384</v>
      </c>
      <c r="EI72">
        <v>-43.77176999999999</v>
      </c>
      <c r="EJ72">
        <v>876.1366</v>
      </c>
      <c r="EK72">
        <v>918.4757</v>
      </c>
      <c r="EL72">
        <v>2.102004</v>
      </c>
      <c r="EM72">
        <v>909.6037</v>
      </c>
      <c r="EN72">
        <v>9.659617000000001</v>
      </c>
      <c r="EO72">
        <v>1.062355</v>
      </c>
      <c r="EP72">
        <v>0.8724928000000001</v>
      </c>
      <c r="EQ72">
        <v>7.800803999999999</v>
      </c>
      <c r="ER72">
        <v>4.944844</v>
      </c>
      <c r="ES72">
        <v>1999.964</v>
      </c>
      <c r="ET72">
        <v>0.9799954999999999</v>
      </c>
      <c r="EU72">
        <v>0.02000444</v>
      </c>
      <c r="EV72">
        <v>0</v>
      </c>
      <c r="EW72">
        <v>1169.446</v>
      </c>
      <c r="EX72">
        <v>5.000970000000001</v>
      </c>
      <c r="EY72">
        <v>23455.33</v>
      </c>
      <c r="EZ72">
        <v>16707.26</v>
      </c>
      <c r="FA72">
        <v>39.1808</v>
      </c>
      <c r="FB72">
        <v>39.9246</v>
      </c>
      <c r="FC72">
        <v>39.4308</v>
      </c>
      <c r="FD72">
        <v>39.1871</v>
      </c>
      <c r="FE72">
        <v>38.875</v>
      </c>
      <c r="FF72">
        <v>1955.053</v>
      </c>
      <c r="FG72">
        <v>39.904</v>
      </c>
      <c r="FH72">
        <v>0</v>
      </c>
      <c r="FI72">
        <v>2448.200000047684</v>
      </c>
      <c r="FJ72">
        <v>0</v>
      </c>
      <c r="FK72">
        <v>1168.725769230769</v>
      </c>
      <c r="FL72">
        <v>10.22324788080164</v>
      </c>
      <c r="FM72">
        <v>143.5589744510834</v>
      </c>
      <c r="FN72">
        <v>23445.17307692308</v>
      </c>
      <c r="FO72">
        <v>15</v>
      </c>
      <c r="FP72">
        <v>0</v>
      </c>
      <c r="FQ72" t="s">
        <v>439</v>
      </c>
      <c r="FR72">
        <v>1760210915.6</v>
      </c>
      <c r="FS72">
        <v>0</v>
      </c>
      <c r="FT72">
        <v>0</v>
      </c>
      <c r="FU72">
        <v>-0.215</v>
      </c>
      <c r="FV72">
        <v>0</v>
      </c>
      <c r="FW72">
        <v>-0.6919999999999999</v>
      </c>
      <c r="FX72">
        <v>0</v>
      </c>
      <c r="FY72">
        <v>400</v>
      </c>
      <c r="FZ72">
        <v>0</v>
      </c>
      <c r="GA72">
        <v>0.15</v>
      </c>
      <c r="GB72">
        <v>0</v>
      </c>
      <c r="GC72">
        <v>-43.41995365853658</v>
      </c>
      <c r="GD72">
        <v>-3.519275958188163</v>
      </c>
      <c r="GE72">
        <v>0.4220600373993516</v>
      </c>
      <c r="GF72">
        <v>0</v>
      </c>
      <c r="GG72">
        <v>1168.185</v>
      </c>
      <c r="GH72">
        <v>10.66508786747521</v>
      </c>
      <c r="GI72">
        <v>1.087707383877283</v>
      </c>
      <c r="GJ72">
        <v>0</v>
      </c>
      <c r="GK72">
        <v>2.099817317073171</v>
      </c>
      <c r="GL72">
        <v>0.02952773519164121</v>
      </c>
      <c r="GM72">
        <v>0.0034173017628663</v>
      </c>
      <c r="GN72">
        <v>1</v>
      </c>
      <c r="GO72">
        <v>1</v>
      </c>
      <c r="GP72">
        <v>3</v>
      </c>
      <c r="GQ72" t="s">
        <v>446</v>
      </c>
      <c r="GR72">
        <v>3.13376</v>
      </c>
      <c r="GS72">
        <v>2.76014</v>
      </c>
      <c r="GT72">
        <v>0.15858</v>
      </c>
      <c r="GU72">
        <v>0.161769</v>
      </c>
      <c r="GV72">
        <v>0.0639697</v>
      </c>
      <c r="GW72">
        <v>0.054576</v>
      </c>
      <c r="GX72">
        <v>26955.7</v>
      </c>
      <c r="GY72">
        <v>26830.2</v>
      </c>
      <c r="GZ72">
        <v>29760.4</v>
      </c>
      <c r="HA72">
        <v>29565.2</v>
      </c>
      <c r="HB72">
        <v>36820.9</v>
      </c>
      <c r="HC72">
        <v>37043.9</v>
      </c>
      <c r="HD72">
        <v>41879.8</v>
      </c>
      <c r="HE72">
        <v>42003</v>
      </c>
      <c r="HF72">
        <v>1.9595</v>
      </c>
      <c r="HG72">
        <v>1.89282</v>
      </c>
      <c r="HH72">
        <v>0.00491738</v>
      </c>
      <c r="HI72">
        <v>0</v>
      </c>
      <c r="HJ72">
        <v>17.9225</v>
      </c>
      <c r="HK72">
        <v>999.9</v>
      </c>
      <c r="HL72">
        <v>26</v>
      </c>
      <c r="HM72">
        <v>31.3</v>
      </c>
      <c r="HN72">
        <v>13.2096</v>
      </c>
      <c r="HO72">
        <v>62.132</v>
      </c>
      <c r="HP72">
        <v>32.5441</v>
      </c>
      <c r="HQ72">
        <v>1</v>
      </c>
      <c r="HR72">
        <v>-0.147619</v>
      </c>
      <c r="HS72">
        <v>4.56917</v>
      </c>
      <c r="HT72">
        <v>20.2855</v>
      </c>
      <c r="HU72">
        <v>5.22118</v>
      </c>
      <c r="HV72">
        <v>12.0159</v>
      </c>
      <c r="HW72">
        <v>4.9909</v>
      </c>
      <c r="HX72">
        <v>3.28865</v>
      </c>
      <c r="HY72">
        <v>9999</v>
      </c>
      <c r="HZ72">
        <v>9999</v>
      </c>
      <c r="IA72">
        <v>9999</v>
      </c>
      <c r="IB72">
        <v>999.9</v>
      </c>
      <c r="IC72">
        <v>4.97288</v>
      </c>
      <c r="ID72">
        <v>1.86661</v>
      </c>
      <c r="IE72">
        <v>1.86587</v>
      </c>
      <c r="IF72">
        <v>1.86584</v>
      </c>
      <c r="IG72">
        <v>1.86768</v>
      </c>
      <c r="IH72">
        <v>1.87013</v>
      </c>
      <c r="II72">
        <v>1.86877</v>
      </c>
      <c r="IJ72">
        <v>1.87028</v>
      </c>
      <c r="IK72">
        <v>0</v>
      </c>
      <c r="IL72">
        <v>0</v>
      </c>
      <c r="IM72">
        <v>0</v>
      </c>
      <c r="IN72">
        <v>0</v>
      </c>
      <c r="IO72" t="s">
        <v>441</v>
      </c>
      <c r="IP72" t="s">
        <v>442</v>
      </c>
      <c r="IQ72" t="s">
        <v>443</v>
      </c>
      <c r="IR72" t="s">
        <v>443</v>
      </c>
      <c r="IS72" t="s">
        <v>443</v>
      </c>
      <c r="IT72" t="s">
        <v>443</v>
      </c>
      <c r="IU72">
        <v>0</v>
      </c>
      <c r="IV72">
        <v>100</v>
      </c>
      <c r="IW72">
        <v>100</v>
      </c>
      <c r="IX72">
        <v>-3.188</v>
      </c>
      <c r="IY72">
        <v>0.0109</v>
      </c>
      <c r="IZ72">
        <v>-1.414774939843471</v>
      </c>
      <c r="JA72">
        <v>-0.002262605230658699</v>
      </c>
      <c r="JB72">
        <v>4.117972070868355E-07</v>
      </c>
      <c r="JC72">
        <v>-1.535053720392113E-10</v>
      </c>
      <c r="JD72">
        <v>-0.05773197212917025</v>
      </c>
      <c r="JE72">
        <v>-0.004387372397949352</v>
      </c>
      <c r="JF72">
        <v>0.001148265067849212</v>
      </c>
      <c r="JG72">
        <v>-2.372704636287677E-05</v>
      </c>
      <c r="JH72">
        <v>4</v>
      </c>
      <c r="JI72">
        <v>2346</v>
      </c>
      <c r="JJ72">
        <v>1</v>
      </c>
      <c r="JK72">
        <v>24</v>
      </c>
      <c r="JL72">
        <v>21611</v>
      </c>
      <c r="JM72">
        <v>29358459.6</v>
      </c>
      <c r="JN72">
        <v>1.96167</v>
      </c>
      <c r="JO72">
        <v>2.24243</v>
      </c>
      <c r="JP72">
        <v>1.39648</v>
      </c>
      <c r="JQ72">
        <v>2.35474</v>
      </c>
      <c r="JR72">
        <v>1.49536</v>
      </c>
      <c r="JS72">
        <v>2.55859</v>
      </c>
      <c r="JT72">
        <v>35.9879</v>
      </c>
      <c r="JU72">
        <v>24.035</v>
      </c>
      <c r="JV72">
        <v>18</v>
      </c>
      <c r="JW72">
        <v>486.867</v>
      </c>
      <c r="JX72">
        <v>436.32</v>
      </c>
      <c r="JY72">
        <v>12.2194</v>
      </c>
      <c r="JZ72">
        <v>25.6347</v>
      </c>
      <c r="KA72">
        <v>29.9972</v>
      </c>
      <c r="KB72">
        <v>25.5045</v>
      </c>
      <c r="KC72">
        <v>25.4408</v>
      </c>
      <c r="KD72">
        <v>39.2695</v>
      </c>
      <c r="KE72">
        <v>24.5255</v>
      </c>
      <c r="KF72">
        <v>0</v>
      </c>
      <c r="KG72">
        <v>12.2947</v>
      </c>
      <c r="KH72">
        <v>941.842</v>
      </c>
      <c r="KI72">
        <v>9.694929999999999</v>
      </c>
      <c r="KJ72">
        <v>101.714</v>
      </c>
      <c r="KK72">
        <v>101.004</v>
      </c>
    </row>
    <row r="73" spans="1:297">
      <c r="A73">
        <v>57</v>
      </c>
      <c r="B73">
        <v>1761507582.1</v>
      </c>
      <c r="C73">
        <v>371.5999999046326</v>
      </c>
      <c r="D73" t="s">
        <v>556</v>
      </c>
      <c r="E73" t="s">
        <v>557</v>
      </c>
      <c r="F73">
        <v>5</v>
      </c>
      <c r="G73" t="s">
        <v>435</v>
      </c>
      <c r="H73" t="s">
        <v>436</v>
      </c>
      <c r="I73">
        <v>1761507579.6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934.6326337895058</v>
      </c>
      <c r="AK73">
        <v>900.5574121212126</v>
      </c>
      <c r="AL73">
        <v>3.345841781139524</v>
      </c>
      <c r="AM73">
        <v>65.78380320939183</v>
      </c>
      <c r="AN73">
        <f>(AP73 - AO73 + DY73*1E3/(8.314*(EA73+273.15)) * AR73/DX73 * AQ73) * DX73/(100*DL73) * 1000/(1000 - AP73)</f>
        <v>0</v>
      </c>
      <c r="AO73">
        <v>9.666422767586143</v>
      </c>
      <c r="AP73">
        <v>11.80699393939394</v>
      </c>
      <c r="AQ73">
        <v>0.007330227328905066</v>
      </c>
      <c r="AR73">
        <v>108.0880716642206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 t="s">
        <v>437</v>
      </c>
      <c r="AZ73">
        <v>0</v>
      </c>
      <c r="BA73">
        <v>0</v>
      </c>
      <c r="BB73">
        <f>1-AZ73/BA73</f>
        <v>0</v>
      </c>
      <c r="BC73">
        <v>0</v>
      </c>
      <c r="BD73" t="s">
        <v>437</v>
      </c>
      <c r="BE73" t="s">
        <v>437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2020</v>
      </c>
      <c r="CA73">
        <v>290.0000000000001</v>
      </c>
      <c r="CB73">
        <v>1590.42</v>
      </c>
      <c r="CC73">
        <v>295</v>
      </c>
      <c r="CD73">
        <v>5220.67</v>
      </c>
      <c r="CE73">
        <v>1591.29</v>
      </c>
      <c r="CF73">
        <v>-0.87</v>
      </c>
      <c r="CG73">
        <v>300.0000000000001</v>
      </c>
      <c r="CH73">
        <v>23.8</v>
      </c>
      <c r="CI73">
        <v>1650.734719841875</v>
      </c>
      <c r="CJ73">
        <v>2.032994541366527</v>
      </c>
      <c r="CK73">
        <v>-31.03478562282126</v>
      </c>
      <c r="CL73">
        <v>0.9198548094063967</v>
      </c>
      <c r="CM73">
        <v>0.9759925733019913</v>
      </c>
      <c r="CN73">
        <v>-0.00431141668520578</v>
      </c>
      <c r="CO73">
        <v>289.9999999999999</v>
      </c>
      <c r="CP73">
        <v>1590.91</v>
      </c>
      <c r="CQ73">
        <v>765</v>
      </c>
      <c r="CR73">
        <v>5219.32</v>
      </c>
      <c r="CS73">
        <v>1591.27</v>
      </c>
      <c r="CT73">
        <v>-0.36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438</v>
      </c>
      <c r="DO73">
        <v>2</v>
      </c>
      <c r="DP73" t="b">
        <v>1</v>
      </c>
      <c r="DQ73">
        <v>1761507579.6</v>
      </c>
      <c r="DR73">
        <v>883.3327777777778</v>
      </c>
      <c r="DS73">
        <v>927.3079999999999</v>
      </c>
      <c r="DT73">
        <v>11.79426666666667</v>
      </c>
      <c r="DU73">
        <v>9.666062222222221</v>
      </c>
      <c r="DV73">
        <v>886.5367777777778</v>
      </c>
      <c r="DW73">
        <v>11.78311111111111</v>
      </c>
      <c r="DX73">
        <v>500.0290000000001</v>
      </c>
      <c r="DY73">
        <v>90.32624444444443</v>
      </c>
      <c r="DZ73">
        <v>0.1000291333333333</v>
      </c>
      <c r="EA73">
        <v>18.37275555555556</v>
      </c>
      <c r="EB73">
        <v>18.00655555555555</v>
      </c>
      <c r="EC73">
        <v>999.9000000000001</v>
      </c>
      <c r="ED73">
        <v>0</v>
      </c>
      <c r="EE73">
        <v>0</v>
      </c>
      <c r="EF73">
        <v>9977.986666666668</v>
      </c>
      <c r="EG73">
        <v>0</v>
      </c>
      <c r="EH73">
        <v>1016.406666666667</v>
      </c>
      <c r="EI73">
        <v>-43.97504444444444</v>
      </c>
      <c r="EJ73">
        <v>893.8754444444444</v>
      </c>
      <c r="EK73">
        <v>936.3588888888888</v>
      </c>
      <c r="EL73">
        <v>2.128216666666666</v>
      </c>
      <c r="EM73">
        <v>927.3079999999999</v>
      </c>
      <c r="EN73">
        <v>9.666062222222221</v>
      </c>
      <c r="EO73">
        <v>1.065332222222222</v>
      </c>
      <c r="EP73">
        <v>0.8730990000000001</v>
      </c>
      <c r="EQ73">
        <v>7.841903333333333</v>
      </c>
      <c r="ER73">
        <v>4.954805555555556</v>
      </c>
      <c r="ES73">
        <v>2000.04</v>
      </c>
      <c r="ET73">
        <v>0.9799994444444445</v>
      </c>
      <c r="EU73">
        <v>0.02000043333333333</v>
      </c>
      <c r="EV73">
        <v>0</v>
      </c>
      <c r="EW73">
        <v>1170.103333333333</v>
      </c>
      <c r="EX73">
        <v>5.00097</v>
      </c>
      <c r="EY73">
        <v>23463.66666666667</v>
      </c>
      <c r="EZ73">
        <v>16707.91111111111</v>
      </c>
      <c r="FA73">
        <v>39.125</v>
      </c>
      <c r="FB73">
        <v>39.868</v>
      </c>
      <c r="FC73">
        <v>39.38877777777778</v>
      </c>
      <c r="FD73">
        <v>39.10400000000001</v>
      </c>
      <c r="FE73">
        <v>38.812</v>
      </c>
      <c r="FF73">
        <v>1955.134444444444</v>
      </c>
      <c r="FG73">
        <v>39.90333333333334</v>
      </c>
      <c r="FH73">
        <v>0</v>
      </c>
      <c r="FI73">
        <v>2453</v>
      </c>
      <c r="FJ73">
        <v>0</v>
      </c>
      <c r="FK73">
        <v>1169.412307692308</v>
      </c>
      <c r="FL73">
        <v>8.302905996075221</v>
      </c>
      <c r="FM73">
        <v>102.4957264597658</v>
      </c>
      <c r="FN73">
        <v>23454.89230769231</v>
      </c>
      <c r="FO73">
        <v>15</v>
      </c>
      <c r="FP73">
        <v>0</v>
      </c>
      <c r="FQ73" t="s">
        <v>439</v>
      </c>
      <c r="FR73">
        <v>1760210915.6</v>
      </c>
      <c r="FS73">
        <v>0</v>
      </c>
      <c r="FT73">
        <v>0</v>
      </c>
      <c r="FU73">
        <v>-0.215</v>
      </c>
      <c r="FV73">
        <v>0</v>
      </c>
      <c r="FW73">
        <v>-0.6919999999999999</v>
      </c>
      <c r="FX73">
        <v>0</v>
      </c>
      <c r="FY73">
        <v>400</v>
      </c>
      <c r="FZ73">
        <v>0</v>
      </c>
      <c r="GA73">
        <v>0.15</v>
      </c>
      <c r="GB73">
        <v>0</v>
      </c>
      <c r="GC73">
        <v>-43.6653825</v>
      </c>
      <c r="GD73">
        <v>-2.762963977485909</v>
      </c>
      <c r="GE73">
        <v>0.3368042835887777</v>
      </c>
      <c r="GF73">
        <v>0</v>
      </c>
      <c r="GG73">
        <v>1168.897352941176</v>
      </c>
      <c r="GH73">
        <v>9.628265849222743</v>
      </c>
      <c r="GI73">
        <v>0.9940212709983852</v>
      </c>
      <c r="GJ73">
        <v>0</v>
      </c>
      <c r="GK73">
        <v>2.10656</v>
      </c>
      <c r="GL73">
        <v>0.08840307692307543</v>
      </c>
      <c r="GM73">
        <v>0.01095724509171903</v>
      </c>
      <c r="GN73">
        <v>1</v>
      </c>
      <c r="GO73">
        <v>1</v>
      </c>
      <c r="GP73">
        <v>3</v>
      </c>
      <c r="GQ73" t="s">
        <v>446</v>
      </c>
      <c r="GR73">
        <v>3.13369</v>
      </c>
      <c r="GS73">
        <v>2.76009</v>
      </c>
      <c r="GT73">
        <v>0.160531</v>
      </c>
      <c r="GU73">
        <v>0.163685</v>
      </c>
      <c r="GV73">
        <v>0.0641048</v>
      </c>
      <c r="GW73">
        <v>0.0545747</v>
      </c>
      <c r="GX73">
        <v>26893.1</v>
      </c>
      <c r="GY73">
        <v>26768.7</v>
      </c>
      <c r="GZ73">
        <v>29760.2</v>
      </c>
      <c r="HA73">
        <v>29565</v>
      </c>
      <c r="HB73">
        <v>36815.3</v>
      </c>
      <c r="HC73">
        <v>37043.6</v>
      </c>
      <c r="HD73">
        <v>41879.5</v>
      </c>
      <c r="HE73">
        <v>42002.6</v>
      </c>
      <c r="HF73">
        <v>1.95923</v>
      </c>
      <c r="HG73">
        <v>1.8931</v>
      </c>
      <c r="HH73">
        <v>0.00465661</v>
      </c>
      <c r="HI73">
        <v>0</v>
      </c>
      <c r="HJ73">
        <v>17.9214</v>
      </c>
      <c r="HK73">
        <v>999.9</v>
      </c>
      <c r="HL73">
        <v>26</v>
      </c>
      <c r="HM73">
        <v>31.3</v>
      </c>
      <c r="HN73">
        <v>13.2088</v>
      </c>
      <c r="HO73">
        <v>62.472</v>
      </c>
      <c r="HP73">
        <v>32.3878</v>
      </c>
      <c r="HQ73">
        <v>1</v>
      </c>
      <c r="HR73">
        <v>-0.147068</v>
      </c>
      <c r="HS73">
        <v>4.8539</v>
      </c>
      <c r="HT73">
        <v>20.2773</v>
      </c>
      <c r="HU73">
        <v>5.22043</v>
      </c>
      <c r="HV73">
        <v>12.0159</v>
      </c>
      <c r="HW73">
        <v>4.9907</v>
      </c>
      <c r="HX73">
        <v>3.28848</v>
      </c>
      <c r="HY73">
        <v>9999</v>
      </c>
      <c r="HZ73">
        <v>9999</v>
      </c>
      <c r="IA73">
        <v>9999</v>
      </c>
      <c r="IB73">
        <v>999.9</v>
      </c>
      <c r="IC73">
        <v>4.97289</v>
      </c>
      <c r="ID73">
        <v>1.86661</v>
      </c>
      <c r="IE73">
        <v>1.86586</v>
      </c>
      <c r="IF73">
        <v>1.86584</v>
      </c>
      <c r="IG73">
        <v>1.86768</v>
      </c>
      <c r="IH73">
        <v>1.87013</v>
      </c>
      <c r="II73">
        <v>1.86879</v>
      </c>
      <c r="IJ73">
        <v>1.87029</v>
      </c>
      <c r="IK73">
        <v>0</v>
      </c>
      <c r="IL73">
        <v>0</v>
      </c>
      <c r="IM73">
        <v>0</v>
      </c>
      <c r="IN73">
        <v>0</v>
      </c>
      <c r="IO73" t="s">
        <v>441</v>
      </c>
      <c r="IP73" t="s">
        <v>442</v>
      </c>
      <c r="IQ73" t="s">
        <v>443</v>
      </c>
      <c r="IR73" t="s">
        <v>443</v>
      </c>
      <c r="IS73" t="s">
        <v>443</v>
      </c>
      <c r="IT73" t="s">
        <v>443</v>
      </c>
      <c r="IU73">
        <v>0</v>
      </c>
      <c r="IV73">
        <v>100</v>
      </c>
      <c r="IW73">
        <v>100</v>
      </c>
      <c r="IX73">
        <v>-3.219</v>
      </c>
      <c r="IY73">
        <v>0.0114</v>
      </c>
      <c r="IZ73">
        <v>-1.414774939843471</v>
      </c>
      <c r="JA73">
        <v>-0.002262605230658699</v>
      </c>
      <c r="JB73">
        <v>4.117972070868355E-07</v>
      </c>
      <c r="JC73">
        <v>-1.535053720392113E-10</v>
      </c>
      <c r="JD73">
        <v>-0.05773197212917025</v>
      </c>
      <c r="JE73">
        <v>-0.004387372397949352</v>
      </c>
      <c r="JF73">
        <v>0.001148265067849212</v>
      </c>
      <c r="JG73">
        <v>-2.372704636287677E-05</v>
      </c>
      <c r="JH73">
        <v>4</v>
      </c>
      <c r="JI73">
        <v>2346</v>
      </c>
      <c r="JJ73">
        <v>1</v>
      </c>
      <c r="JK73">
        <v>24</v>
      </c>
      <c r="JL73">
        <v>21611.1</v>
      </c>
      <c r="JM73">
        <v>29358459.7</v>
      </c>
      <c r="JN73">
        <v>1.99219</v>
      </c>
      <c r="JO73">
        <v>2.25586</v>
      </c>
      <c r="JP73">
        <v>1.39771</v>
      </c>
      <c r="JQ73">
        <v>2.35596</v>
      </c>
      <c r="JR73">
        <v>1.49536</v>
      </c>
      <c r="JS73">
        <v>2.64893</v>
      </c>
      <c r="JT73">
        <v>35.9879</v>
      </c>
      <c r="JU73">
        <v>24.035</v>
      </c>
      <c r="JV73">
        <v>18</v>
      </c>
      <c r="JW73">
        <v>486.698</v>
      </c>
      <c r="JX73">
        <v>436.484</v>
      </c>
      <c r="JY73">
        <v>12.3056</v>
      </c>
      <c r="JZ73">
        <v>25.6366</v>
      </c>
      <c r="KA73">
        <v>29.9995</v>
      </c>
      <c r="KB73">
        <v>25.5045</v>
      </c>
      <c r="KC73">
        <v>25.4408</v>
      </c>
      <c r="KD73">
        <v>39.8754</v>
      </c>
      <c r="KE73">
        <v>24.5255</v>
      </c>
      <c r="KF73">
        <v>0</v>
      </c>
      <c r="KG73">
        <v>12.2923</v>
      </c>
      <c r="KH73">
        <v>955.205</v>
      </c>
      <c r="KI73">
        <v>9.6684</v>
      </c>
      <c r="KJ73">
        <v>101.713</v>
      </c>
      <c r="KK73">
        <v>101.003</v>
      </c>
    </row>
    <row r="74" spans="1:297">
      <c r="A74">
        <v>58</v>
      </c>
      <c r="B74">
        <v>1761507587.1</v>
      </c>
      <c r="C74">
        <v>376.5999999046326</v>
      </c>
      <c r="D74" t="s">
        <v>558</v>
      </c>
      <c r="E74" t="s">
        <v>559</v>
      </c>
      <c r="F74">
        <v>5</v>
      </c>
      <c r="G74" t="s">
        <v>435</v>
      </c>
      <c r="H74" t="s">
        <v>436</v>
      </c>
      <c r="I74">
        <v>1761507584.3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951.6632617461912</v>
      </c>
      <c r="AK74">
        <v>917.4409151515147</v>
      </c>
      <c r="AL74">
        <v>3.382938781929125</v>
      </c>
      <c r="AM74">
        <v>65.78380320939183</v>
      </c>
      <c r="AN74">
        <f>(AP74 - AO74 + DY74*1E3/(8.314*(EA74+273.15)) * AR74/DX74 * AQ74) * DX74/(100*DL74) * 1000/(1000 - AP74)</f>
        <v>0</v>
      </c>
      <c r="AO74">
        <v>9.665471154900384</v>
      </c>
      <c r="AP74">
        <v>11.82466848484848</v>
      </c>
      <c r="AQ74">
        <v>0.00187041446016893</v>
      </c>
      <c r="AR74">
        <v>108.0880716642206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 t="s">
        <v>437</v>
      </c>
      <c r="AZ74">
        <v>0</v>
      </c>
      <c r="BA74">
        <v>0</v>
      </c>
      <c r="BB74">
        <f>1-AZ74/BA74</f>
        <v>0</v>
      </c>
      <c r="BC74">
        <v>0</v>
      </c>
      <c r="BD74" t="s">
        <v>437</v>
      </c>
      <c r="BE74" t="s">
        <v>437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2020</v>
      </c>
      <c r="CA74">
        <v>290.0000000000001</v>
      </c>
      <c r="CB74">
        <v>1590.42</v>
      </c>
      <c r="CC74">
        <v>295</v>
      </c>
      <c r="CD74">
        <v>5220.67</v>
      </c>
      <c r="CE74">
        <v>1591.29</v>
      </c>
      <c r="CF74">
        <v>-0.87</v>
      </c>
      <c r="CG74">
        <v>300.0000000000001</v>
      </c>
      <c r="CH74">
        <v>23.8</v>
      </c>
      <c r="CI74">
        <v>1650.734719841875</v>
      </c>
      <c r="CJ74">
        <v>2.032994541366527</v>
      </c>
      <c r="CK74">
        <v>-31.03478562282126</v>
      </c>
      <c r="CL74">
        <v>0.9198548094063967</v>
      </c>
      <c r="CM74">
        <v>0.9759925733019913</v>
      </c>
      <c r="CN74">
        <v>-0.00431141668520578</v>
      </c>
      <c r="CO74">
        <v>289.9999999999999</v>
      </c>
      <c r="CP74">
        <v>1590.91</v>
      </c>
      <c r="CQ74">
        <v>765</v>
      </c>
      <c r="CR74">
        <v>5219.32</v>
      </c>
      <c r="CS74">
        <v>1591.27</v>
      </c>
      <c r="CT74">
        <v>-0.36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438</v>
      </c>
      <c r="DO74">
        <v>2</v>
      </c>
      <c r="DP74" t="b">
        <v>1</v>
      </c>
      <c r="DQ74">
        <v>1761507584.3</v>
      </c>
      <c r="DR74">
        <v>898.8947999999998</v>
      </c>
      <c r="DS74">
        <v>943.1663000000001</v>
      </c>
      <c r="DT74">
        <v>11.8175</v>
      </c>
      <c r="DU74">
        <v>9.665607999999999</v>
      </c>
      <c r="DV74">
        <v>902.1283</v>
      </c>
      <c r="DW74">
        <v>11.80602</v>
      </c>
      <c r="DX74">
        <v>499.9827999999999</v>
      </c>
      <c r="DY74">
        <v>90.32783999999999</v>
      </c>
      <c r="DZ74">
        <v>0.09997347999999999</v>
      </c>
      <c r="EA74">
        <v>18.40184</v>
      </c>
      <c r="EB74">
        <v>17.98743</v>
      </c>
      <c r="EC74">
        <v>999.9</v>
      </c>
      <c r="ED74">
        <v>0</v>
      </c>
      <c r="EE74">
        <v>0</v>
      </c>
      <c r="EF74">
        <v>9988.063</v>
      </c>
      <c r="EG74">
        <v>0</v>
      </c>
      <c r="EH74">
        <v>1016.403</v>
      </c>
      <c r="EI74">
        <v>-44.27144</v>
      </c>
      <c r="EJ74">
        <v>909.6445</v>
      </c>
      <c r="EK74">
        <v>952.3714999999999</v>
      </c>
      <c r="EL74">
        <v>2.15188</v>
      </c>
      <c r="EM74">
        <v>943.1663000000001</v>
      </c>
      <c r="EN74">
        <v>9.665607999999999</v>
      </c>
      <c r="EO74">
        <v>1.067448</v>
      </c>
      <c r="EP74">
        <v>0.8730736</v>
      </c>
      <c r="EQ74">
        <v>7.871028000000001</v>
      </c>
      <c r="ER74">
        <v>4.954388</v>
      </c>
      <c r="ES74">
        <v>2000.052</v>
      </c>
      <c r="ET74">
        <v>0.9799996999999999</v>
      </c>
      <c r="EU74">
        <v>0.0200001</v>
      </c>
      <c r="EV74">
        <v>0</v>
      </c>
      <c r="EW74">
        <v>1170.29</v>
      </c>
      <c r="EX74">
        <v>5.000970000000001</v>
      </c>
      <c r="EY74">
        <v>23465.8</v>
      </c>
      <c r="EZ74">
        <v>16708.03</v>
      </c>
      <c r="FA74">
        <v>39.0683</v>
      </c>
      <c r="FB74">
        <v>39.8246</v>
      </c>
      <c r="FC74">
        <v>39.3309</v>
      </c>
      <c r="FD74">
        <v>39.0558</v>
      </c>
      <c r="FE74">
        <v>38.781</v>
      </c>
      <c r="FF74">
        <v>1955.147</v>
      </c>
      <c r="FG74">
        <v>39.90500000000001</v>
      </c>
      <c r="FH74">
        <v>0</v>
      </c>
      <c r="FI74">
        <v>2457.800000190735</v>
      </c>
      <c r="FJ74">
        <v>0</v>
      </c>
      <c r="FK74">
        <v>1169.965</v>
      </c>
      <c r="FL74">
        <v>4.987692305297265</v>
      </c>
      <c r="FM74">
        <v>69.36752122958271</v>
      </c>
      <c r="FN74">
        <v>23461.89230769231</v>
      </c>
      <c r="FO74">
        <v>15</v>
      </c>
      <c r="FP74">
        <v>0</v>
      </c>
      <c r="FQ74" t="s">
        <v>439</v>
      </c>
      <c r="FR74">
        <v>1760210915.6</v>
      </c>
      <c r="FS74">
        <v>0</v>
      </c>
      <c r="FT74">
        <v>0</v>
      </c>
      <c r="FU74">
        <v>-0.215</v>
      </c>
      <c r="FV74">
        <v>0</v>
      </c>
      <c r="FW74">
        <v>-0.6919999999999999</v>
      </c>
      <c r="FX74">
        <v>0</v>
      </c>
      <c r="FY74">
        <v>400</v>
      </c>
      <c r="FZ74">
        <v>0</v>
      </c>
      <c r="GA74">
        <v>0.15</v>
      </c>
      <c r="GB74">
        <v>0</v>
      </c>
      <c r="GC74">
        <v>-43.9295475</v>
      </c>
      <c r="GD74">
        <v>-1.92650544090052</v>
      </c>
      <c r="GE74">
        <v>0.2162355752269962</v>
      </c>
      <c r="GF74">
        <v>0</v>
      </c>
      <c r="GG74">
        <v>1169.555294117647</v>
      </c>
      <c r="GH74">
        <v>6.818640189029237</v>
      </c>
      <c r="GI74">
        <v>0.7752769345592075</v>
      </c>
      <c r="GJ74">
        <v>0</v>
      </c>
      <c r="GK74">
        <v>2.11951925</v>
      </c>
      <c r="GL74">
        <v>0.1937643151969926</v>
      </c>
      <c r="GM74">
        <v>0.02054491535483902</v>
      </c>
      <c r="GN74">
        <v>0</v>
      </c>
      <c r="GO74">
        <v>0</v>
      </c>
      <c r="GP74">
        <v>3</v>
      </c>
      <c r="GQ74" t="s">
        <v>455</v>
      </c>
      <c r="GR74">
        <v>3.13372</v>
      </c>
      <c r="GS74">
        <v>2.76027</v>
      </c>
      <c r="GT74">
        <v>0.162481</v>
      </c>
      <c r="GU74">
        <v>0.165597</v>
      </c>
      <c r="GV74">
        <v>0.0641702</v>
      </c>
      <c r="GW74">
        <v>0.0545769</v>
      </c>
      <c r="GX74">
        <v>26831.1</v>
      </c>
      <c r="GY74">
        <v>26707.8</v>
      </c>
      <c r="GZ74">
        <v>29760.7</v>
      </c>
      <c r="HA74">
        <v>29565.4</v>
      </c>
      <c r="HB74">
        <v>36813.1</v>
      </c>
      <c r="HC74">
        <v>37044.2</v>
      </c>
      <c r="HD74">
        <v>41879.9</v>
      </c>
      <c r="HE74">
        <v>42003.3</v>
      </c>
      <c r="HF74">
        <v>1.95928</v>
      </c>
      <c r="HG74">
        <v>1.89303</v>
      </c>
      <c r="HH74">
        <v>0.00385568</v>
      </c>
      <c r="HI74">
        <v>0</v>
      </c>
      <c r="HJ74">
        <v>17.9199</v>
      </c>
      <c r="HK74">
        <v>999.9</v>
      </c>
      <c r="HL74">
        <v>26</v>
      </c>
      <c r="HM74">
        <v>31.4</v>
      </c>
      <c r="HN74">
        <v>13.2845</v>
      </c>
      <c r="HO74">
        <v>62.512</v>
      </c>
      <c r="HP74">
        <v>32.512</v>
      </c>
      <c r="HQ74">
        <v>1</v>
      </c>
      <c r="HR74">
        <v>-0.145777</v>
      </c>
      <c r="HS74">
        <v>5.03918</v>
      </c>
      <c r="HT74">
        <v>20.2715</v>
      </c>
      <c r="HU74">
        <v>5.22163</v>
      </c>
      <c r="HV74">
        <v>12.0159</v>
      </c>
      <c r="HW74">
        <v>4.9911</v>
      </c>
      <c r="HX74">
        <v>3.2885</v>
      </c>
      <c r="HY74">
        <v>9999</v>
      </c>
      <c r="HZ74">
        <v>9999</v>
      </c>
      <c r="IA74">
        <v>9999</v>
      </c>
      <c r="IB74">
        <v>999.9</v>
      </c>
      <c r="IC74">
        <v>4.97286</v>
      </c>
      <c r="ID74">
        <v>1.86661</v>
      </c>
      <c r="IE74">
        <v>1.86586</v>
      </c>
      <c r="IF74">
        <v>1.86584</v>
      </c>
      <c r="IG74">
        <v>1.86768</v>
      </c>
      <c r="IH74">
        <v>1.87012</v>
      </c>
      <c r="II74">
        <v>1.86879</v>
      </c>
      <c r="IJ74">
        <v>1.8703</v>
      </c>
      <c r="IK74">
        <v>0</v>
      </c>
      <c r="IL74">
        <v>0</v>
      </c>
      <c r="IM74">
        <v>0</v>
      </c>
      <c r="IN74">
        <v>0</v>
      </c>
      <c r="IO74" t="s">
        <v>441</v>
      </c>
      <c r="IP74" t="s">
        <v>442</v>
      </c>
      <c r="IQ74" t="s">
        <v>443</v>
      </c>
      <c r="IR74" t="s">
        <v>443</v>
      </c>
      <c r="IS74" t="s">
        <v>443</v>
      </c>
      <c r="IT74" t="s">
        <v>443</v>
      </c>
      <c r="IU74">
        <v>0</v>
      </c>
      <c r="IV74">
        <v>100</v>
      </c>
      <c r="IW74">
        <v>100</v>
      </c>
      <c r="IX74">
        <v>-3.252</v>
      </c>
      <c r="IY74">
        <v>0.0116</v>
      </c>
      <c r="IZ74">
        <v>-1.414774939843471</v>
      </c>
      <c r="JA74">
        <v>-0.002262605230658699</v>
      </c>
      <c r="JB74">
        <v>4.117972070868355E-07</v>
      </c>
      <c r="JC74">
        <v>-1.535053720392113E-10</v>
      </c>
      <c r="JD74">
        <v>-0.05773197212917025</v>
      </c>
      <c r="JE74">
        <v>-0.004387372397949352</v>
      </c>
      <c r="JF74">
        <v>0.001148265067849212</v>
      </c>
      <c r="JG74">
        <v>-2.372704636287677E-05</v>
      </c>
      <c r="JH74">
        <v>4</v>
      </c>
      <c r="JI74">
        <v>2346</v>
      </c>
      <c r="JJ74">
        <v>1</v>
      </c>
      <c r="JK74">
        <v>24</v>
      </c>
      <c r="JL74">
        <v>21611.2</v>
      </c>
      <c r="JM74">
        <v>29358459.8</v>
      </c>
      <c r="JN74">
        <v>2.01782</v>
      </c>
      <c r="JO74">
        <v>2.24243</v>
      </c>
      <c r="JP74">
        <v>1.39648</v>
      </c>
      <c r="JQ74">
        <v>2.3584</v>
      </c>
      <c r="JR74">
        <v>1.49536</v>
      </c>
      <c r="JS74">
        <v>2.69531</v>
      </c>
      <c r="JT74">
        <v>35.9879</v>
      </c>
      <c r="JU74">
        <v>24.035</v>
      </c>
      <c r="JV74">
        <v>18</v>
      </c>
      <c r="JW74">
        <v>486.728</v>
      </c>
      <c r="JX74">
        <v>436.439</v>
      </c>
      <c r="JY74">
        <v>12.3226</v>
      </c>
      <c r="JZ74">
        <v>25.6366</v>
      </c>
      <c r="KA74">
        <v>30.0006</v>
      </c>
      <c r="KB74">
        <v>25.5045</v>
      </c>
      <c r="KC74">
        <v>25.4408</v>
      </c>
      <c r="KD74">
        <v>40.3969</v>
      </c>
      <c r="KE74">
        <v>24.5255</v>
      </c>
      <c r="KF74">
        <v>0</v>
      </c>
      <c r="KG74">
        <v>12.3071</v>
      </c>
      <c r="KH74">
        <v>975.256</v>
      </c>
      <c r="KI74">
        <v>9.649749999999999</v>
      </c>
      <c r="KJ74">
        <v>101.715</v>
      </c>
      <c r="KK74">
        <v>101.004</v>
      </c>
    </row>
    <row r="75" spans="1:297">
      <c r="A75">
        <v>59</v>
      </c>
      <c r="B75">
        <v>1761507592.1</v>
      </c>
      <c r="C75">
        <v>381.5999999046326</v>
      </c>
      <c r="D75" t="s">
        <v>560</v>
      </c>
      <c r="E75" t="s">
        <v>561</v>
      </c>
      <c r="F75">
        <v>5</v>
      </c>
      <c r="G75" t="s">
        <v>435</v>
      </c>
      <c r="H75" t="s">
        <v>436</v>
      </c>
      <c r="I75">
        <v>1761507589.6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968.3538487053735</v>
      </c>
      <c r="AK75">
        <v>934.1464484848481</v>
      </c>
      <c r="AL75">
        <v>3.332762475370707</v>
      </c>
      <c r="AM75">
        <v>65.78380320939183</v>
      </c>
      <c r="AN75">
        <f>(AP75 - AO75 + DY75*1E3/(8.314*(EA75+273.15)) * AR75/DX75 * AQ75) * DX75/(100*DL75) * 1000/(1000 - AP75)</f>
        <v>0</v>
      </c>
      <c r="AO75">
        <v>9.666002523571946</v>
      </c>
      <c r="AP75">
        <v>11.83178606060606</v>
      </c>
      <c r="AQ75">
        <v>0.0002689429551342587</v>
      </c>
      <c r="AR75">
        <v>108.0880716642206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 t="s">
        <v>437</v>
      </c>
      <c r="AZ75">
        <v>0</v>
      </c>
      <c r="BA75">
        <v>0</v>
      </c>
      <c r="BB75">
        <f>1-AZ75/BA75</f>
        <v>0</v>
      </c>
      <c r="BC75">
        <v>0</v>
      </c>
      <c r="BD75" t="s">
        <v>437</v>
      </c>
      <c r="BE75" t="s">
        <v>437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2020</v>
      </c>
      <c r="CA75">
        <v>290.0000000000001</v>
      </c>
      <c r="CB75">
        <v>1590.42</v>
      </c>
      <c r="CC75">
        <v>295</v>
      </c>
      <c r="CD75">
        <v>5220.67</v>
      </c>
      <c r="CE75">
        <v>1591.29</v>
      </c>
      <c r="CF75">
        <v>-0.87</v>
      </c>
      <c r="CG75">
        <v>300.0000000000001</v>
      </c>
      <c r="CH75">
        <v>23.8</v>
      </c>
      <c r="CI75">
        <v>1650.734719841875</v>
      </c>
      <c r="CJ75">
        <v>2.032994541366527</v>
      </c>
      <c r="CK75">
        <v>-31.03478562282126</v>
      </c>
      <c r="CL75">
        <v>0.9198548094063967</v>
      </c>
      <c r="CM75">
        <v>0.9759925733019913</v>
      </c>
      <c r="CN75">
        <v>-0.00431141668520578</v>
      </c>
      <c r="CO75">
        <v>289.9999999999999</v>
      </c>
      <c r="CP75">
        <v>1590.91</v>
      </c>
      <c r="CQ75">
        <v>765</v>
      </c>
      <c r="CR75">
        <v>5219.32</v>
      </c>
      <c r="CS75">
        <v>1591.27</v>
      </c>
      <c r="CT75">
        <v>-0.36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438</v>
      </c>
      <c r="DO75">
        <v>2</v>
      </c>
      <c r="DP75" t="b">
        <v>1</v>
      </c>
      <c r="DQ75">
        <v>1761507589.6</v>
      </c>
      <c r="DR75">
        <v>916.519111111111</v>
      </c>
      <c r="DS75">
        <v>960.7314444444445</v>
      </c>
      <c r="DT75">
        <v>11.82876666666667</v>
      </c>
      <c r="DU75">
        <v>9.665963333333334</v>
      </c>
      <c r="DV75">
        <v>919.7861111111112</v>
      </c>
      <c r="DW75">
        <v>11.81716666666667</v>
      </c>
      <c r="DX75">
        <v>500.0372222222222</v>
      </c>
      <c r="DY75">
        <v>90.32802222222222</v>
      </c>
      <c r="DZ75">
        <v>0.1000425333333333</v>
      </c>
      <c r="EA75">
        <v>18.38104444444444</v>
      </c>
      <c r="EB75">
        <v>17.98458888888889</v>
      </c>
      <c r="EC75">
        <v>999.9000000000001</v>
      </c>
      <c r="ED75">
        <v>0</v>
      </c>
      <c r="EE75">
        <v>0</v>
      </c>
      <c r="EF75">
        <v>9986.666666666666</v>
      </c>
      <c r="EG75">
        <v>0</v>
      </c>
      <c r="EH75">
        <v>1016.4</v>
      </c>
      <c r="EI75">
        <v>-44.21231111111111</v>
      </c>
      <c r="EJ75">
        <v>927.4902222222222</v>
      </c>
      <c r="EK75">
        <v>970.1083333333333</v>
      </c>
      <c r="EL75">
        <v>2.162814444444445</v>
      </c>
      <c r="EM75">
        <v>960.7314444444445</v>
      </c>
      <c r="EN75">
        <v>9.665963333333334</v>
      </c>
      <c r="EO75">
        <v>1.06847</v>
      </c>
      <c r="EP75">
        <v>0.8731073333333333</v>
      </c>
      <c r="EQ75">
        <v>7.885081111111112</v>
      </c>
      <c r="ER75">
        <v>4.954945555555557</v>
      </c>
      <c r="ES75">
        <v>1999.976666666667</v>
      </c>
      <c r="ET75">
        <v>0.980006</v>
      </c>
      <c r="EU75">
        <v>0.0199936</v>
      </c>
      <c r="EV75">
        <v>0</v>
      </c>
      <c r="EW75">
        <v>1171.346666666667</v>
      </c>
      <c r="EX75">
        <v>5.00097</v>
      </c>
      <c r="EY75">
        <v>23481.7</v>
      </c>
      <c r="EZ75">
        <v>16707.43333333333</v>
      </c>
      <c r="FA75">
        <v>39.01377777777778</v>
      </c>
      <c r="FB75">
        <v>39.76377777777778</v>
      </c>
      <c r="FC75">
        <v>39.29133333333333</v>
      </c>
      <c r="FD75">
        <v>39</v>
      </c>
      <c r="FE75">
        <v>38.72900000000001</v>
      </c>
      <c r="FF75">
        <v>1955.086666666667</v>
      </c>
      <c r="FG75">
        <v>39.89</v>
      </c>
      <c r="FH75">
        <v>0</v>
      </c>
      <c r="FI75">
        <v>2463.200000047684</v>
      </c>
      <c r="FJ75">
        <v>0</v>
      </c>
      <c r="FK75">
        <v>1170.6292</v>
      </c>
      <c r="FL75">
        <v>7.466153853509397</v>
      </c>
      <c r="FM75">
        <v>121.01538463562</v>
      </c>
      <c r="FN75">
        <v>23471.536</v>
      </c>
      <c r="FO75">
        <v>15</v>
      </c>
      <c r="FP75">
        <v>0</v>
      </c>
      <c r="FQ75" t="s">
        <v>439</v>
      </c>
      <c r="FR75">
        <v>1760210915.6</v>
      </c>
      <c r="FS75">
        <v>0</v>
      </c>
      <c r="FT75">
        <v>0</v>
      </c>
      <c r="FU75">
        <v>-0.215</v>
      </c>
      <c r="FV75">
        <v>0</v>
      </c>
      <c r="FW75">
        <v>-0.6919999999999999</v>
      </c>
      <c r="FX75">
        <v>0</v>
      </c>
      <c r="FY75">
        <v>400</v>
      </c>
      <c r="FZ75">
        <v>0</v>
      </c>
      <c r="GA75">
        <v>0.15</v>
      </c>
      <c r="GB75">
        <v>0</v>
      </c>
      <c r="GC75">
        <v>-44.04887317073171</v>
      </c>
      <c r="GD75">
        <v>-1.982744947735319</v>
      </c>
      <c r="GE75">
        <v>0.2207228325126003</v>
      </c>
      <c r="GF75">
        <v>0</v>
      </c>
      <c r="GG75">
        <v>1170.280294117647</v>
      </c>
      <c r="GH75">
        <v>6.591749423926903</v>
      </c>
      <c r="GI75">
        <v>0.745462688118717</v>
      </c>
      <c r="GJ75">
        <v>0</v>
      </c>
      <c r="GK75">
        <v>2.134960975609756</v>
      </c>
      <c r="GL75">
        <v>0.2406813240418115</v>
      </c>
      <c r="GM75">
        <v>0.02441590852890977</v>
      </c>
      <c r="GN75">
        <v>0</v>
      </c>
      <c r="GO75">
        <v>0</v>
      </c>
      <c r="GP75">
        <v>3</v>
      </c>
      <c r="GQ75" t="s">
        <v>455</v>
      </c>
      <c r="GR75">
        <v>3.13358</v>
      </c>
      <c r="GS75">
        <v>2.75991</v>
      </c>
      <c r="GT75">
        <v>0.164396</v>
      </c>
      <c r="GU75">
        <v>0.167449</v>
      </c>
      <c r="GV75">
        <v>0.0641936</v>
      </c>
      <c r="GW75">
        <v>0.054579</v>
      </c>
      <c r="GX75">
        <v>26768.7</v>
      </c>
      <c r="GY75">
        <v>26648.4</v>
      </c>
      <c r="GZ75">
        <v>29759.5</v>
      </c>
      <c r="HA75">
        <v>29565.1</v>
      </c>
      <c r="HB75">
        <v>36811</v>
      </c>
      <c r="HC75">
        <v>37043.8</v>
      </c>
      <c r="HD75">
        <v>41878.5</v>
      </c>
      <c r="HE75">
        <v>42002.9</v>
      </c>
      <c r="HF75">
        <v>1.959</v>
      </c>
      <c r="HG75">
        <v>1.89363</v>
      </c>
      <c r="HH75">
        <v>0.00420958</v>
      </c>
      <c r="HI75">
        <v>0</v>
      </c>
      <c r="HJ75">
        <v>17.9199</v>
      </c>
      <c r="HK75">
        <v>999.9</v>
      </c>
      <c r="HL75">
        <v>26</v>
      </c>
      <c r="HM75">
        <v>31.3</v>
      </c>
      <c r="HN75">
        <v>13.2097</v>
      </c>
      <c r="HO75">
        <v>62.402</v>
      </c>
      <c r="HP75">
        <v>32.4599</v>
      </c>
      <c r="HQ75">
        <v>1</v>
      </c>
      <c r="HR75">
        <v>-0.145285</v>
      </c>
      <c r="HS75">
        <v>5.09403</v>
      </c>
      <c r="HT75">
        <v>20.2696</v>
      </c>
      <c r="HU75">
        <v>5.22014</v>
      </c>
      <c r="HV75">
        <v>12.0159</v>
      </c>
      <c r="HW75">
        <v>4.9894</v>
      </c>
      <c r="HX75">
        <v>3.2885</v>
      </c>
      <c r="HY75">
        <v>9999</v>
      </c>
      <c r="HZ75">
        <v>9999</v>
      </c>
      <c r="IA75">
        <v>9999</v>
      </c>
      <c r="IB75">
        <v>999.9</v>
      </c>
      <c r="IC75">
        <v>4.97288</v>
      </c>
      <c r="ID75">
        <v>1.86661</v>
      </c>
      <c r="IE75">
        <v>1.86586</v>
      </c>
      <c r="IF75">
        <v>1.86584</v>
      </c>
      <c r="IG75">
        <v>1.86768</v>
      </c>
      <c r="IH75">
        <v>1.87014</v>
      </c>
      <c r="II75">
        <v>1.8688</v>
      </c>
      <c r="IJ75">
        <v>1.87029</v>
      </c>
      <c r="IK75">
        <v>0</v>
      </c>
      <c r="IL75">
        <v>0</v>
      </c>
      <c r="IM75">
        <v>0</v>
      </c>
      <c r="IN75">
        <v>0</v>
      </c>
      <c r="IO75" t="s">
        <v>441</v>
      </c>
      <c r="IP75" t="s">
        <v>442</v>
      </c>
      <c r="IQ75" t="s">
        <v>443</v>
      </c>
      <c r="IR75" t="s">
        <v>443</v>
      </c>
      <c r="IS75" t="s">
        <v>443</v>
      </c>
      <c r="IT75" t="s">
        <v>443</v>
      </c>
      <c r="IU75">
        <v>0</v>
      </c>
      <c r="IV75">
        <v>100</v>
      </c>
      <c r="IW75">
        <v>100</v>
      </c>
      <c r="IX75">
        <v>-3.282</v>
      </c>
      <c r="IY75">
        <v>0.0116</v>
      </c>
      <c r="IZ75">
        <v>-1.414774939843471</v>
      </c>
      <c r="JA75">
        <v>-0.002262605230658699</v>
      </c>
      <c r="JB75">
        <v>4.117972070868355E-07</v>
      </c>
      <c r="JC75">
        <v>-1.535053720392113E-10</v>
      </c>
      <c r="JD75">
        <v>-0.05773197212917025</v>
      </c>
      <c r="JE75">
        <v>-0.004387372397949352</v>
      </c>
      <c r="JF75">
        <v>0.001148265067849212</v>
      </c>
      <c r="JG75">
        <v>-2.372704636287677E-05</v>
      </c>
      <c r="JH75">
        <v>4</v>
      </c>
      <c r="JI75">
        <v>2346</v>
      </c>
      <c r="JJ75">
        <v>1</v>
      </c>
      <c r="JK75">
        <v>24</v>
      </c>
      <c r="JL75">
        <v>21611.3</v>
      </c>
      <c r="JM75">
        <v>29358459.9</v>
      </c>
      <c r="JN75">
        <v>2.04834</v>
      </c>
      <c r="JO75">
        <v>2.25098</v>
      </c>
      <c r="JP75">
        <v>1.39771</v>
      </c>
      <c r="JQ75">
        <v>2.35474</v>
      </c>
      <c r="JR75">
        <v>1.49536</v>
      </c>
      <c r="JS75">
        <v>2.60864</v>
      </c>
      <c r="JT75">
        <v>35.9879</v>
      </c>
      <c r="JU75">
        <v>24.0262</v>
      </c>
      <c r="JV75">
        <v>18</v>
      </c>
      <c r="JW75">
        <v>486.559</v>
      </c>
      <c r="JX75">
        <v>436.799</v>
      </c>
      <c r="JY75">
        <v>12.3275</v>
      </c>
      <c r="JZ75">
        <v>25.6366</v>
      </c>
      <c r="KA75">
        <v>30.0006</v>
      </c>
      <c r="KB75">
        <v>25.5045</v>
      </c>
      <c r="KC75">
        <v>25.4408</v>
      </c>
      <c r="KD75">
        <v>41.0059</v>
      </c>
      <c r="KE75">
        <v>24.5255</v>
      </c>
      <c r="KF75">
        <v>0</v>
      </c>
      <c r="KG75">
        <v>12.3184</v>
      </c>
      <c r="KH75">
        <v>988.631</v>
      </c>
      <c r="KI75">
        <v>9.629149999999999</v>
      </c>
      <c r="KJ75">
        <v>101.711</v>
      </c>
      <c r="KK75">
        <v>101.003</v>
      </c>
    </row>
    <row r="76" spans="1:297">
      <c r="A76">
        <v>60</v>
      </c>
      <c r="B76">
        <v>1761507597.1</v>
      </c>
      <c r="C76">
        <v>386.5999999046326</v>
      </c>
      <c r="D76" t="s">
        <v>562</v>
      </c>
      <c r="E76" t="s">
        <v>563</v>
      </c>
      <c r="F76">
        <v>5</v>
      </c>
      <c r="G76" t="s">
        <v>435</v>
      </c>
      <c r="H76" t="s">
        <v>436</v>
      </c>
      <c r="I76">
        <v>1761507594.3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985.2944231889029</v>
      </c>
      <c r="AK76">
        <v>951.0118909090903</v>
      </c>
      <c r="AL76">
        <v>3.366096003459427</v>
      </c>
      <c r="AM76">
        <v>65.78380320939183</v>
      </c>
      <c r="AN76">
        <f>(AP76 - AO76 + DY76*1E3/(8.314*(EA76+273.15)) * AR76/DX76 * AQ76) * DX76/(100*DL76) * 1000/(1000 - AP76)</f>
        <v>0</v>
      </c>
      <c r="AO76">
        <v>9.666278402052276</v>
      </c>
      <c r="AP76">
        <v>11.83109454545454</v>
      </c>
      <c r="AQ76">
        <v>-7.738985685310821E-06</v>
      </c>
      <c r="AR76">
        <v>108.0880716642206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 t="s">
        <v>437</v>
      </c>
      <c r="AZ76">
        <v>0</v>
      </c>
      <c r="BA76">
        <v>0</v>
      </c>
      <c r="BB76">
        <f>1-AZ76/BA76</f>
        <v>0</v>
      </c>
      <c r="BC76">
        <v>0</v>
      </c>
      <c r="BD76" t="s">
        <v>437</v>
      </c>
      <c r="BE76" t="s">
        <v>437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2020</v>
      </c>
      <c r="CA76">
        <v>290.0000000000001</v>
      </c>
      <c r="CB76">
        <v>1590.42</v>
      </c>
      <c r="CC76">
        <v>295</v>
      </c>
      <c r="CD76">
        <v>5220.67</v>
      </c>
      <c r="CE76">
        <v>1591.29</v>
      </c>
      <c r="CF76">
        <v>-0.87</v>
      </c>
      <c r="CG76">
        <v>300.0000000000001</v>
      </c>
      <c r="CH76">
        <v>23.8</v>
      </c>
      <c r="CI76">
        <v>1650.734719841875</v>
      </c>
      <c r="CJ76">
        <v>2.032994541366527</v>
      </c>
      <c r="CK76">
        <v>-31.03478562282126</v>
      </c>
      <c r="CL76">
        <v>0.9198548094063967</v>
      </c>
      <c r="CM76">
        <v>0.9759925733019913</v>
      </c>
      <c r="CN76">
        <v>-0.00431141668520578</v>
      </c>
      <c r="CO76">
        <v>289.9999999999999</v>
      </c>
      <c r="CP76">
        <v>1590.91</v>
      </c>
      <c r="CQ76">
        <v>765</v>
      </c>
      <c r="CR76">
        <v>5219.32</v>
      </c>
      <c r="CS76">
        <v>1591.27</v>
      </c>
      <c r="CT76">
        <v>-0.36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438</v>
      </c>
      <c r="DO76">
        <v>2</v>
      </c>
      <c r="DP76" t="b">
        <v>1</v>
      </c>
      <c r="DQ76">
        <v>1761507594.3</v>
      </c>
      <c r="DR76">
        <v>932.1110999999999</v>
      </c>
      <c r="DS76">
        <v>976.5137000000001</v>
      </c>
      <c r="DT76">
        <v>11.83145</v>
      </c>
      <c r="DU76">
        <v>9.666148000000002</v>
      </c>
      <c r="DV76">
        <v>935.4078999999999</v>
      </c>
      <c r="DW76">
        <v>11.81977</v>
      </c>
      <c r="DX76">
        <v>499.9646999999999</v>
      </c>
      <c r="DY76">
        <v>90.32747000000002</v>
      </c>
      <c r="DZ76">
        <v>0.10005</v>
      </c>
      <c r="EA76">
        <v>18.37771</v>
      </c>
      <c r="EB76">
        <v>17.98968</v>
      </c>
      <c r="EC76">
        <v>999.9</v>
      </c>
      <c r="ED76">
        <v>0</v>
      </c>
      <c r="EE76">
        <v>0</v>
      </c>
      <c r="EF76">
        <v>9984.251</v>
      </c>
      <c r="EG76">
        <v>0</v>
      </c>
      <c r="EH76">
        <v>1016.4</v>
      </c>
      <c r="EI76">
        <v>-44.40236000000001</v>
      </c>
      <c r="EJ76">
        <v>943.2715999999998</v>
      </c>
      <c r="EK76">
        <v>986.0451</v>
      </c>
      <c r="EL76">
        <v>2.165279</v>
      </c>
      <c r="EM76">
        <v>976.5137000000001</v>
      </c>
      <c r="EN76">
        <v>9.666148000000002</v>
      </c>
      <c r="EO76">
        <v>1.068705</v>
      </c>
      <c r="EP76">
        <v>0.8731187</v>
      </c>
      <c r="EQ76">
        <v>7.888281000000001</v>
      </c>
      <c r="ER76">
        <v>4.955129</v>
      </c>
      <c r="ES76">
        <v>2000.039</v>
      </c>
      <c r="ET76">
        <v>0.980006</v>
      </c>
      <c r="EU76">
        <v>0.0199936</v>
      </c>
      <c r="EV76">
        <v>0</v>
      </c>
      <c r="EW76">
        <v>1172.067</v>
      </c>
      <c r="EX76">
        <v>5.000970000000001</v>
      </c>
      <c r="EY76">
        <v>23494.59</v>
      </c>
      <c r="EZ76">
        <v>16707.94</v>
      </c>
      <c r="FA76">
        <v>38.9559</v>
      </c>
      <c r="FB76">
        <v>39.7437</v>
      </c>
      <c r="FC76">
        <v>39.2437</v>
      </c>
      <c r="FD76">
        <v>38.9433</v>
      </c>
      <c r="FE76">
        <v>38.687</v>
      </c>
      <c r="FF76">
        <v>1955.149</v>
      </c>
      <c r="FG76">
        <v>39.89</v>
      </c>
      <c r="FH76">
        <v>0</v>
      </c>
      <c r="FI76">
        <v>2468</v>
      </c>
      <c r="FJ76">
        <v>0</v>
      </c>
      <c r="FK76">
        <v>1171.2952</v>
      </c>
      <c r="FL76">
        <v>10.50230769322786</v>
      </c>
      <c r="FM76">
        <v>172.576923337878</v>
      </c>
      <c r="FN76">
        <v>23482.048</v>
      </c>
      <c r="FO76">
        <v>15</v>
      </c>
      <c r="FP76">
        <v>0</v>
      </c>
      <c r="FQ76" t="s">
        <v>439</v>
      </c>
      <c r="FR76">
        <v>1760210915.6</v>
      </c>
      <c r="FS76">
        <v>0</v>
      </c>
      <c r="FT76">
        <v>0</v>
      </c>
      <c r="FU76">
        <v>-0.215</v>
      </c>
      <c r="FV76">
        <v>0</v>
      </c>
      <c r="FW76">
        <v>-0.6919999999999999</v>
      </c>
      <c r="FX76">
        <v>0</v>
      </c>
      <c r="FY76">
        <v>400</v>
      </c>
      <c r="FZ76">
        <v>0</v>
      </c>
      <c r="GA76">
        <v>0.15</v>
      </c>
      <c r="GB76">
        <v>0</v>
      </c>
      <c r="GC76">
        <v>-44.19715</v>
      </c>
      <c r="GD76">
        <v>-1.63301538461533</v>
      </c>
      <c r="GE76">
        <v>0.1875824885217169</v>
      </c>
      <c r="GF76">
        <v>0</v>
      </c>
      <c r="GG76">
        <v>1170.842647058824</v>
      </c>
      <c r="GH76">
        <v>7.579067977827997</v>
      </c>
      <c r="GI76">
        <v>0.8423612080599959</v>
      </c>
      <c r="GJ76">
        <v>0</v>
      </c>
      <c r="GK76">
        <v>2.150056</v>
      </c>
      <c r="GL76">
        <v>0.1667882926829234</v>
      </c>
      <c r="GM76">
        <v>0.0176100764904642</v>
      </c>
      <c r="GN76">
        <v>0</v>
      </c>
      <c r="GO76">
        <v>0</v>
      </c>
      <c r="GP76">
        <v>3</v>
      </c>
      <c r="GQ76" t="s">
        <v>455</v>
      </c>
      <c r="GR76">
        <v>3.13388</v>
      </c>
      <c r="GS76">
        <v>2.76033</v>
      </c>
      <c r="GT76">
        <v>0.166305</v>
      </c>
      <c r="GU76">
        <v>0.169325</v>
      </c>
      <c r="GV76">
        <v>0.0641915</v>
      </c>
      <c r="GW76">
        <v>0.0545755</v>
      </c>
      <c r="GX76">
        <v>26707.5</v>
      </c>
      <c r="GY76">
        <v>26588.2</v>
      </c>
      <c r="GZ76">
        <v>29759.4</v>
      </c>
      <c r="HA76">
        <v>29564.9</v>
      </c>
      <c r="HB76">
        <v>36811.1</v>
      </c>
      <c r="HC76">
        <v>37043.7</v>
      </c>
      <c r="HD76">
        <v>41878.6</v>
      </c>
      <c r="HE76">
        <v>42002.7</v>
      </c>
      <c r="HF76">
        <v>1.9593</v>
      </c>
      <c r="HG76">
        <v>1.893</v>
      </c>
      <c r="HH76">
        <v>0.00411645</v>
      </c>
      <c r="HI76">
        <v>0</v>
      </c>
      <c r="HJ76">
        <v>17.9199</v>
      </c>
      <c r="HK76">
        <v>999.9</v>
      </c>
      <c r="HL76">
        <v>26</v>
      </c>
      <c r="HM76">
        <v>31.3</v>
      </c>
      <c r="HN76">
        <v>13.2089</v>
      </c>
      <c r="HO76">
        <v>62.712</v>
      </c>
      <c r="HP76">
        <v>32.484</v>
      </c>
      <c r="HQ76">
        <v>1</v>
      </c>
      <c r="HR76">
        <v>-0.144916</v>
      </c>
      <c r="HS76">
        <v>5.11788</v>
      </c>
      <c r="HT76">
        <v>20.269</v>
      </c>
      <c r="HU76">
        <v>5.22073</v>
      </c>
      <c r="HV76">
        <v>12.0159</v>
      </c>
      <c r="HW76">
        <v>4.9908</v>
      </c>
      <c r="HX76">
        <v>3.28848</v>
      </c>
      <c r="HY76">
        <v>9999</v>
      </c>
      <c r="HZ76">
        <v>9999</v>
      </c>
      <c r="IA76">
        <v>9999</v>
      </c>
      <c r="IB76">
        <v>999.9</v>
      </c>
      <c r="IC76">
        <v>4.97286</v>
      </c>
      <c r="ID76">
        <v>1.86661</v>
      </c>
      <c r="IE76">
        <v>1.86586</v>
      </c>
      <c r="IF76">
        <v>1.86584</v>
      </c>
      <c r="IG76">
        <v>1.8677</v>
      </c>
      <c r="IH76">
        <v>1.87014</v>
      </c>
      <c r="II76">
        <v>1.86879</v>
      </c>
      <c r="IJ76">
        <v>1.87027</v>
      </c>
      <c r="IK76">
        <v>0</v>
      </c>
      <c r="IL76">
        <v>0</v>
      </c>
      <c r="IM76">
        <v>0</v>
      </c>
      <c r="IN76">
        <v>0</v>
      </c>
      <c r="IO76" t="s">
        <v>441</v>
      </c>
      <c r="IP76" t="s">
        <v>442</v>
      </c>
      <c r="IQ76" t="s">
        <v>443</v>
      </c>
      <c r="IR76" t="s">
        <v>443</v>
      </c>
      <c r="IS76" t="s">
        <v>443</v>
      </c>
      <c r="IT76" t="s">
        <v>443</v>
      </c>
      <c r="IU76">
        <v>0</v>
      </c>
      <c r="IV76">
        <v>100</v>
      </c>
      <c r="IW76">
        <v>100</v>
      </c>
      <c r="IX76">
        <v>-3.314</v>
      </c>
      <c r="IY76">
        <v>0.0116</v>
      </c>
      <c r="IZ76">
        <v>-1.414774939843471</v>
      </c>
      <c r="JA76">
        <v>-0.002262605230658699</v>
      </c>
      <c r="JB76">
        <v>4.117972070868355E-07</v>
      </c>
      <c r="JC76">
        <v>-1.535053720392113E-10</v>
      </c>
      <c r="JD76">
        <v>-0.05773197212917025</v>
      </c>
      <c r="JE76">
        <v>-0.004387372397949352</v>
      </c>
      <c r="JF76">
        <v>0.001148265067849212</v>
      </c>
      <c r="JG76">
        <v>-2.372704636287677E-05</v>
      </c>
      <c r="JH76">
        <v>4</v>
      </c>
      <c r="JI76">
        <v>2346</v>
      </c>
      <c r="JJ76">
        <v>1</v>
      </c>
      <c r="JK76">
        <v>24</v>
      </c>
      <c r="JL76">
        <v>21611.4</v>
      </c>
      <c r="JM76">
        <v>29358460</v>
      </c>
      <c r="JN76">
        <v>2.07397</v>
      </c>
      <c r="JO76">
        <v>2.23755</v>
      </c>
      <c r="JP76">
        <v>1.39648</v>
      </c>
      <c r="JQ76">
        <v>2.35352</v>
      </c>
      <c r="JR76">
        <v>1.49536</v>
      </c>
      <c r="JS76">
        <v>2.69165</v>
      </c>
      <c r="JT76">
        <v>35.9879</v>
      </c>
      <c r="JU76">
        <v>24.035</v>
      </c>
      <c r="JV76">
        <v>18</v>
      </c>
      <c r="JW76">
        <v>486.744</v>
      </c>
      <c r="JX76">
        <v>436.425</v>
      </c>
      <c r="JY76">
        <v>12.3301</v>
      </c>
      <c r="JZ76">
        <v>25.6379</v>
      </c>
      <c r="KA76">
        <v>30.0005</v>
      </c>
      <c r="KB76">
        <v>25.5045</v>
      </c>
      <c r="KC76">
        <v>25.4408</v>
      </c>
      <c r="KD76">
        <v>41.5263</v>
      </c>
      <c r="KE76">
        <v>24.5255</v>
      </c>
      <c r="KF76">
        <v>0</v>
      </c>
      <c r="KG76">
        <v>12.3255</v>
      </c>
      <c r="KH76">
        <v>1008.67</v>
      </c>
      <c r="KI76">
        <v>9.61814</v>
      </c>
      <c r="KJ76">
        <v>101.711</v>
      </c>
      <c r="KK76">
        <v>101.003</v>
      </c>
    </row>
    <row r="77" spans="1:297">
      <c r="A77">
        <v>61</v>
      </c>
      <c r="B77">
        <v>1761507602.1</v>
      </c>
      <c r="C77">
        <v>391.5999999046326</v>
      </c>
      <c r="D77" t="s">
        <v>564</v>
      </c>
      <c r="E77" t="s">
        <v>565</v>
      </c>
      <c r="F77">
        <v>5</v>
      </c>
      <c r="G77" t="s">
        <v>435</v>
      </c>
      <c r="H77" t="s">
        <v>436</v>
      </c>
      <c r="I77">
        <v>1761507599.6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1002.331636243814</v>
      </c>
      <c r="AK77">
        <v>967.966836363636</v>
      </c>
      <c r="AL77">
        <v>3.401979780880799</v>
      </c>
      <c r="AM77">
        <v>65.78380320939183</v>
      </c>
      <c r="AN77">
        <f>(AP77 - AO77 + DY77*1E3/(8.314*(EA77+273.15)) * AR77/DX77 * AQ77) * DX77/(100*DL77) * 1000/(1000 - AP77)</f>
        <v>0</v>
      </c>
      <c r="AO77">
        <v>9.666572834611726</v>
      </c>
      <c r="AP77">
        <v>11.82992727272727</v>
      </c>
      <c r="AQ77">
        <v>-6.009991985466275E-05</v>
      </c>
      <c r="AR77">
        <v>108.0880716642206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 t="s">
        <v>437</v>
      </c>
      <c r="AZ77">
        <v>0</v>
      </c>
      <c r="BA77">
        <v>0</v>
      </c>
      <c r="BB77">
        <f>1-AZ77/BA77</f>
        <v>0</v>
      </c>
      <c r="BC77">
        <v>0</v>
      </c>
      <c r="BD77" t="s">
        <v>437</v>
      </c>
      <c r="BE77" t="s">
        <v>437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2020</v>
      </c>
      <c r="CA77">
        <v>290.0000000000001</v>
      </c>
      <c r="CB77">
        <v>1590.42</v>
      </c>
      <c r="CC77">
        <v>295</v>
      </c>
      <c r="CD77">
        <v>5220.67</v>
      </c>
      <c r="CE77">
        <v>1591.29</v>
      </c>
      <c r="CF77">
        <v>-0.87</v>
      </c>
      <c r="CG77">
        <v>300.0000000000001</v>
      </c>
      <c r="CH77">
        <v>23.8</v>
      </c>
      <c r="CI77">
        <v>1650.734719841875</v>
      </c>
      <c r="CJ77">
        <v>2.032994541366527</v>
      </c>
      <c r="CK77">
        <v>-31.03478562282126</v>
      </c>
      <c r="CL77">
        <v>0.9198548094063967</v>
      </c>
      <c r="CM77">
        <v>0.9759925733019913</v>
      </c>
      <c r="CN77">
        <v>-0.00431141668520578</v>
      </c>
      <c r="CO77">
        <v>289.9999999999999</v>
      </c>
      <c r="CP77">
        <v>1590.91</v>
      </c>
      <c r="CQ77">
        <v>765</v>
      </c>
      <c r="CR77">
        <v>5219.32</v>
      </c>
      <c r="CS77">
        <v>1591.27</v>
      </c>
      <c r="CT77">
        <v>-0.36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438</v>
      </c>
      <c r="DO77">
        <v>2</v>
      </c>
      <c r="DP77" t="b">
        <v>1</v>
      </c>
      <c r="DQ77">
        <v>1761507599.6</v>
      </c>
      <c r="DR77">
        <v>949.7821111111111</v>
      </c>
      <c r="DS77">
        <v>994.362</v>
      </c>
      <c r="DT77">
        <v>11.82966666666667</v>
      </c>
      <c r="DU77">
        <v>9.666590000000001</v>
      </c>
      <c r="DV77">
        <v>953.1122222222223</v>
      </c>
      <c r="DW77">
        <v>11.81802222222222</v>
      </c>
      <c r="DX77">
        <v>500.0087777777778</v>
      </c>
      <c r="DY77">
        <v>90.32756666666666</v>
      </c>
      <c r="DZ77">
        <v>0.09994143333333333</v>
      </c>
      <c r="EA77">
        <v>18.37608888888889</v>
      </c>
      <c r="EB77">
        <v>17.99901111111111</v>
      </c>
      <c r="EC77">
        <v>999.9000000000001</v>
      </c>
      <c r="ED77">
        <v>0</v>
      </c>
      <c r="EE77">
        <v>0</v>
      </c>
      <c r="EF77">
        <v>9997.693333333333</v>
      </c>
      <c r="EG77">
        <v>0</v>
      </c>
      <c r="EH77">
        <v>1016.4</v>
      </c>
      <c r="EI77">
        <v>-44.57922222222223</v>
      </c>
      <c r="EJ77">
        <v>961.1522222222221</v>
      </c>
      <c r="EK77">
        <v>1004.068333333333</v>
      </c>
      <c r="EL77">
        <v>2.16306</v>
      </c>
      <c r="EM77">
        <v>994.362</v>
      </c>
      <c r="EN77">
        <v>9.666590000000001</v>
      </c>
      <c r="EO77">
        <v>1.068545555555556</v>
      </c>
      <c r="EP77">
        <v>0.8731595555555555</v>
      </c>
      <c r="EQ77">
        <v>7.886083333333334</v>
      </c>
      <c r="ER77">
        <v>4.955800000000001</v>
      </c>
      <c r="ES77">
        <v>2000.043333333333</v>
      </c>
      <c r="ET77">
        <v>0.9800053333333333</v>
      </c>
      <c r="EU77">
        <v>0.01999427777777778</v>
      </c>
      <c r="EV77">
        <v>0</v>
      </c>
      <c r="EW77">
        <v>1172.96</v>
      </c>
      <c r="EX77">
        <v>5.00097</v>
      </c>
      <c r="EY77">
        <v>23506.82222222222</v>
      </c>
      <c r="EZ77">
        <v>16707.97777777778</v>
      </c>
      <c r="FA77">
        <v>38.91633333333333</v>
      </c>
      <c r="FB77">
        <v>39.687</v>
      </c>
      <c r="FC77">
        <v>39.187</v>
      </c>
      <c r="FD77">
        <v>38.875</v>
      </c>
      <c r="FE77">
        <v>38.625</v>
      </c>
      <c r="FF77">
        <v>1955.153333333333</v>
      </c>
      <c r="FG77">
        <v>39.89</v>
      </c>
      <c r="FH77">
        <v>0</v>
      </c>
      <c r="FI77">
        <v>2472.800000190735</v>
      </c>
      <c r="FJ77">
        <v>0</v>
      </c>
      <c r="FK77">
        <v>1172.1396</v>
      </c>
      <c r="FL77">
        <v>9.927692267077227</v>
      </c>
      <c r="FM77">
        <v>141.276922866422</v>
      </c>
      <c r="FN77">
        <v>23494.576</v>
      </c>
      <c r="FO77">
        <v>15</v>
      </c>
      <c r="FP77">
        <v>0</v>
      </c>
      <c r="FQ77" t="s">
        <v>439</v>
      </c>
      <c r="FR77">
        <v>1760210915.6</v>
      </c>
      <c r="FS77">
        <v>0</v>
      </c>
      <c r="FT77">
        <v>0</v>
      </c>
      <c r="FU77">
        <v>-0.215</v>
      </c>
      <c r="FV77">
        <v>0</v>
      </c>
      <c r="FW77">
        <v>-0.6919999999999999</v>
      </c>
      <c r="FX77">
        <v>0</v>
      </c>
      <c r="FY77">
        <v>400</v>
      </c>
      <c r="FZ77">
        <v>0</v>
      </c>
      <c r="GA77">
        <v>0.15</v>
      </c>
      <c r="GB77">
        <v>0</v>
      </c>
      <c r="GC77">
        <v>-44.3570575</v>
      </c>
      <c r="GD77">
        <v>-1.411273170731624</v>
      </c>
      <c r="GE77">
        <v>0.1661419135671374</v>
      </c>
      <c r="GF77">
        <v>0</v>
      </c>
      <c r="GG77">
        <v>1171.551470588235</v>
      </c>
      <c r="GH77">
        <v>10.55477462958155</v>
      </c>
      <c r="GI77">
        <v>1.075765479452647</v>
      </c>
      <c r="GJ77">
        <v>0</v>
      </c>
      <c r="GK77">
        <v>2.1602165</v>
      </c>
      <c r="GL77">
        <v>0.05230401500937761</v>
      </c>
      <c r="GM77">
        <v>0.006458032808061605</v>
      </c>
      <c r="GN77">
        <v>1</v>
      </c>
      <c r="GO77">
        <v>1</v>
      </c>
      <c r="GP77">
        <v>3</v>
      </c>
      <c r="GQ77" t="s">
        <v>446</v>
      </c>
      <c r="GR77">
        <v>3.13374</v>
      </c>
      <c r="GS77">
        <v>2.76019</v>
      </c>
      <c r="GT77">
        <v>0.16821</v>
      </c>
      <c r="GU77">
        <v>0.17117</v>
      </c>
      <c r="GV77">
        <v>0.0641866</v>
      </c>
      <c r="GW77">
        <v>0.0545791</v>
      </c>
      <c r="GX77">
        <v>26646.8</v>
      </c>
      <c r="GY77">
        <v>26528.8</v>
      </c>
      <c r="GZ77">
        <v>29759.8</v>
      </c>
      <c r="HA77">
        <v>29564.6</v>
      </c>
      <c r="HB77">
        <v>36811.6</v>
      </c>
      <c r="HC77">
        <v>37043</v>
      </c>
      <c r="HD77">
        <v>41878.9</v>
      </c>
      <c r="HE77">
        <v>42001.9</v>
      </c>
      <c r="HF77">
        <v>1.95938</v>
      </c>
      <c r="HG77">
        <v>1.8935</v>
      </c>
      <c r="HH77">
        <v>0.00545755</v>
      </c>
      <c r="HI77">
        <v>0</v>
      </c>
      <c r="HJ77">
        <v>17.9199</v>
      </c>
      <c r="HK77">
        <v>999.9</v>
      </c>
      <c r="HL77">
        <v>26</v>
      </c>
      <c r="HM77">
        <v>31.3</v>
      </c>
      <c r="HN77">
        <v>13.2106</v>
      </c>
      <c r="HO77">
        <v>62.782</v>
      </c>
      <c r="HP77">
        <v>32.4399</v>
      </c>
      <c r="HQ77">
        <v>1</v>
      </c>
      <c r="HR77">
        <v>-0.14467</v>
      </c>
      <c r="HS77">
        <v>5.13145</v>
      </c>
      <c r="HT77">
        <v>20.2686</v>
      </c>
      <c r="HU77">
        <v>5.22133</v>
      </c>
      <c r="HV77">
        <v>12.0159</v>
      </c>
      <c r="HW77">
        <v>4.99075</v>
      </c>
      <c r="HX77">
        <v>3.28845</v>
      </c>
      <c r="HY77">
        <v>9999</v>
      </c>
      <c r="HZ77">
        <v>9999</v>
      </c>
      <c r="IA77">
        <v>9999</v>
      </c>
      <c r="IB77">
        <v>999.9</v>
      </c>
      <c r="IC77">
        <v>4.97286</v>
      </c>
      <c r="ID77">
        <v>1.86661</v>
      </c>
      <c r="IE77">
        <v>1.86586</v>
      </c>
      <c r="IF77">
        <v>1.86584</v>
      </c>
      <c r="IG77">
        <v>1.86769</v>
      </c>
      <c r="IH77">
        <v>1.87013</v>
      </c>
      <c r="II77">
        <v>1.86878</v>
      </c>
      <c r="IJ77">
        <v>1.87027</v>
      </c>
      <c r="IK77">
        <v>0</v>
      </c>
      <c r="IL77">
        <v>0</v>
      </c>
      <c r="IM77">
        <v>0</v>
      </c>
      <c r="IN77">
        <v>0</v>
      </c>
      <c r="IO77" t="s">
        <v>441</v>
      </c>
      <c r="IP77" t="s">
        <v>442</v>
      </c>
      <c r="IQ77" t="s">
        <v>443</v>
      </c>
      <c r="IR77" t="s">
        <v>443</v>
      </c>
      <c r="IS77" t="s">
        <v>443</v>
      </c>
      <c r="IT77" t="s">
        <v>443</v>
      </c>
      <c r="IU77">
        <v>0</v>
      </c>
      <c r="IV77">
        <v>100</v>
      </c>
      <c r="IW77">
        <v>100</v>
      </c>
      <c r="IX77">
        <v>-3.346</v>
      </c>
      <c r="IY77">
        <v>0.0116</v>
      </c>
      <c r="IZ77">
        <v>-1.414774939843471</v>
      </c>
      <c r="JA77">
        <v>-0.002262605230658699</v>
      </c>
      <c r="JB77">
        <v>4.117972070868355E-07</v>
      </c>
      <c r="JC77">
        <v>-1.535053720392113E-10</v>
      </c>
      <c r="JD77">
        <v>-0.05773197212917025</v>
      </c>
      <c r="JE77">
        <v>-0.004387372397949352</v>
      </c>
      <c r="JF77">
        <v>0.001148265067849212</v>
      </c>
      <c r="JG77">
        <v>-2.372704636287677E-05</v>
      </c>
      <c r="JH77">
        <v>4</v>
      </c>
      <c r="JI77">
        <v>2346</v>
      </c>
      <c r="JJ77">
        <v>1</v>
      </c>
      <c r="JK77">
        <v>24</v>
      </c>
      <c r="JL77">
        <v>21611.4</v>
      </c>
      <c r="JM77">
        <v>29358460</v>
      </c>
      <c r="JN77">
        <v>2.10449</v>
      </c>
      <c r="JO77">
        <v>2.2522</v>
      </c>
      <c r="JP77">
        <v>1.39648</v>
      </c>
      <c r="JQ77">
        <v>2.35718</v>
      </c>
      <c r="JR77">
        <v>1.49536</v>
      </c>
      <c r="JS77">
        <v>2.68677</v>
      </c>
      <c r="JT77">
        <v>35.9879</v>
      </c>
      <c r="JU77">
        <v>24.0262</v>
      </c>
      <c r="JV77">
        <v>18</v>
      </c>
      <c r="JW77">
        <v>486.791</v>
      </c>
      <c r="JX77">
        <v>436.724</v>
      </c>
      <c r="JY77">
        <v>12.332</v>
      </c>
      <c r="JZ77">
        <v>25.6387</v>
      </c>
      <c r="KA77">
        <v>30.0003</v>
      </c>
      <c r="KB77">
        <v>25.5045</v>
      </c>
      <c r="KC77">
        <v>25.4408</v>
      </c>
      <c r="KD77">
        <v>42.1244</v>
      </c>
      <c r="KE77">
        <v>24.5255</v>
      </c>
      <c r="KF77">
        <v>0</v>
      </c>
      <c r="KG77">
        <v>12.3286</v>
      </c>
      <c r="KH77">
        <v>1022.05</v>
      </c>
      <c r="KI77">
        <v>9.60291</v>
      </c>
      <c r="KJ77">
        <v>101.712</v>
      </c>
      <c r="KK77">
        <v>101.001</v>
      </c>
    </row>
    <row r="78" spans="1:297">
      <c r="A78">
        <v>62</v>
      </c>
      <c r="B78">
        <v>1761507607.1</v>
      </c>
      <c r="C78">
        <v>396.5999999046326</v>
      </c>
      <c r="D78" t="s">
        <v>566</v>
      </c>
      <c r="E78" t="s">
        <v>567</v>
      </c>
      <c r="F78">
        <v>5</v>
      </c>
      <c r="G78" t="s">
        <v>435</v>
      </c>
      <c r="H78" t="s">
        <v>436</v>
      </c>
      <c r="I78">
        <v>1761507604.3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1019.252916728308</v>
      </c>
      <c r="AK78">
        <v>984.8620363636364</v>
      </c>
      <c r="AL78">
        <v>3.379303533204726</v>
      </c>
      <c r="AM78">
        <v>65.78380320939183</v>
      </c>
      <c r="AN78">
        <f>(AP78 - AO78 + DY78*1E3/(8.314*(EA78+273.15)) * AR78/DX78 * AQ78) * DX78/(100*DL78) * 1000/(1000 - AP78)</f>
        <v>0</v>
      </c>
      <c r="AO78">
        <v>9.667216767179786</v>
      </c>
      <c r="AP78">
        <v>11.83595696969697</v>
      </c>
      <c r="AQ78">
        <v>7.416918796578168E-05</v>
      </c>
      <c r="AR78">
        <v>108.0880716642206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 t="s">
        <v>437</v>
      </c>
      <c r="AZ78">
        <v>0</v>
      </c>
      <c r="BA78">
        <v>0</v>
      </c>
      <c r="BB78">
        <f>1-AZ78/BA78</f>
        <v>0</v>
      </c>
      <c r="BC78">
        <v>0</v>
      </c>
      <c r="BD78" t="s">
        <v>437</v>
      </c>
      <c r="BE78" t="s">
        <v>437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2020</v>
      </c>
      <c r="CA78">
        <v>290.0000000000001</v>
      </c>
      <c r="CB78">
        <v>1590.42</v>
      </c>
      <c r="CC78">
        <v>295</v>
      </c>
      <c r="CD78">
        <v>5220.67</v>
      </c>
      <c r="CE78">
        <v>1591.29</v>
      </c>
      <c r="CF78">
        <v>-0.87</v>
      </c>
      <c r="CG78">
        <v>300.0000000000001</v>
      </c>
      <c r="CH78">
        <v>23.8</v>
      </c>
      <c r="CI78">
        <v>1650.734719841875</v>
      </c>
      <c r="CJ78">
        <v>2.032994541366527</v>
      </c>
      <c r="CK78">
        <v>-31.03478562282126</v>
      </c>
      <c r="CL78">
        <v>0.9198548094063967</v>
      </c>
      <c r="CM78">
        <v>0.9759925733019913</v>
      </c>
      <c r="CN78">
        <v>-0.00431141668520578</v>
      </c>
      <c r="CO78">
        <v>289.9999999999999</v>
      </c>
      <c r="CP78">
        <v>1590.91</v>
      </c>
      <c r="CQ78">
        <v>765</v>
      </c>
      <c r="CR78">
        <v>5219.32</v>
      </c>
      <c r="CS78">
        <v>1591.27</v>
      </c>
      <c r="CT78">
        <v>-0.36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438</v>
      </c>
      <c r="DO78">
        <v>2</v>
      </c>
      <c r="DP78" t="b">
        <v>1</v>
      </c>
      <c r="DQ78">
        <v>1761507604.3</v>
      </c>
      <c r="DR78">
        <v>965.5328</v>
      </c>
      <c r="DS78">
        <v>1010.11</v>
      </c>
      <c r="DT78">
        <v>11.83226</v>
      </c>
      <c r="DU78">
        <v>9.667192999999999</v>
      </c>
      <c r="DV78">
        <v>968.8928999999998</v>
      </c>
      <c r="DW78">
        <v>11.82058</v>
      </c>
      <c r="DX78">
        <v>500.0128</v>
      </c>
      <c r="DY78">
        <v>90.32357999999999</v>
      </c>
      <c r="DZ78">
        <v>0.10002111</v>
      </c>
      <c r="EA78">
        <v>18.39566</v>
      </c>
      <c r="EB78">
        <v>18.00132</v>
      </c>
      <c r="EC78">
        <v>999.9</v>
      </c>
      <c r="ED78">
        <v>0</v>
      </c>
      <c r="EE78">
        <v>0</v>
      </c>
      <c r="EF78">
        <v>9984.562</v>
      </c>
      <c r="EG78">
        <v>0</v>
      </c>
      <c r="EH78">
        <v>1016.392</v>
      </c>
      <c r="EI78">
        <v>-44.57681</v>
      </c>
      <c r="EJ78">
        <v>977.0941</v>
      </c>
      <c r="EK78">
        <v>1019.971</v>
      </c>
      <c r="EL78">
        <v>2.165059</v>
      </c>
      <c r="EM78">
        <v>1010.11</v>
      </c>
      <c r="EN78">
        <v>9.667192999999999</v>
      </c>
      <c r="EO78">
        <v>1.068732</v>
      </c>
      <c r="EP78">
        <v>0.8731756000000001</v>
      </c>
      <c r="EQ78">
        <v>7.88867</v>
      </c>
      <c r="ER78">
        <v>4.956066000000001</v>
      </c>
      <c r="ES78">
        <v>2000.043</v>
      </c>
      <c r="ET78">
        <v>0.9800048</v>
      </c>
      <c r="EU78">
        <v>0.01999482</v>
      </c>
      <c r="EV78">
        <v>0</v>
      </c>
      <c r="EW78">
        <v>1173.096</v>
      </c>
      <c r="EX78">
        <v>5.000970000000001</v>
      </c>
      <c r="EY78">
        <v>23507.06</v>
      </c>
      <c r="EZ78">
        <v>16707.97</v>
      </c>
      <c r="FA78">
        <v>38.875</v>
      </c>
      <c r="FB78">
        <v>39.656</v>
      </c>
      <c r="FC78">
        <v>39.1312</v>
      </c>
      <c r="FD78">
        <v>38.8309</v>
      </c>
      <c r="FE78">
        <v>38.5935</v>
      </c>
      <c r="FF78">
        <v>1955.153</v>
      </c>
      <c r="FG78">
        <v>39.89</v>
      </c>
      <c r="FH78">
        <v>0</v>
      </c>
      <c r="FI78">
        <v>2478.200000047684</v>
      </c>
      <c r="FJ78">
        <v>0</v>
      </c>
      <c r="FK78">
        <v>1172.755769230769</v>
      </c>
      <c r="FL78">
        <v>6.538461536502861</v>
      </c>
      <c r="FM78">
        <v>77.24444441527389</v>
      </c>
      <c r="FN78">
        <v>23503.13076923077</v>
      </c>
      <c r="FO78">
        <v>15</v>
      </c>
      <c r="FP78">
        <v>0</v>
      </c>
      <c r="FQ78" t="s">
        <v>439</v>
      </c>
      <c r="FR78">
        <v>1760210915.6</v>
      </c>
      <c r="FS78">
        <v>0</v>
      </c>
      <c r="FT78">
        <v>0</v>
      </c>
      <c r="FU78">
        <v>-0.215</v>
      </c>
      <c r="FV78">
        <v>0</v>
      </c>
      <c r="FW78">
        <v>-0.6919999999999999</v>
      </c>
      <c r="FX78">
        <v>0</v>
      </c>
      <c r="FY78">
        <v>400</v>
      </c>
      <c r="FZ78">
        <v>0</v>
      </c>
      <c r="GA78">
        <v>0.15</v>
      </c>
      <c r="GB78">
        <v>0</v>
      </c>
      <c r="GC78">
        <v>-44.44165121951219</v>
      </c>
      <c r="GD78">
        <v>-1.410426480836249</v>
      </c>
      <c r="GE78">
        <v>0.1557752150390558</v>
      </c>
      <c r="GF78">
        <v>0</v>
      </c>
      <c r="GG78">
        <v>1172.331470588235</v>
      </c>
      <c r="GH78">
        <v>7.681436206930921</v>
      </c>
      <c r="GI78">
        <v>0.8204056828356687</v>
      </c>
      <c r="GJ78">
        <v>0</v>
      </c>
      <c r="GK78">
        <v>2.163866097560975</v>
      </c>
      <c r="GL78">
        <v>0.01040905923345653</v>
      </c>
      <c r="GM78">
        <v>0.002021988731300456</v>
      </c>
      <c r="GN78">
        <v>1</v>
      </c>
      <c r="GO78">
        <v>1</v>
      </c>
      <c r="GP78">
        <v>3</v>
      </c>
      <c r="GQ78" t="s">
        <v>446</v>
      </c>
      <c r="GR78">
        <v>3.13366</v>
      </c>
      <c r="GS78">
        <v>2.76021</v>
      </c>
      <c r="GT78">
        <v>0.170086</v>
      </c>
      <c r="GU78">
        <v>0.172995</v>
      </c>
      <c r="GV78">
        <v>0.0642059</v>
      </c>
      <c r="GW78">
        <v>0.0545761</v>
      </c>
      <c r="GX78">
        <v>26586.8</v>
      </c>
      <c r="GY78">
        <v>26470.6</v>
      </c>
      <c r="GZ78">
        <v>29759.8</v>
      </c>
      <c r="HA78">
        <v>29564.8</v>
      </c>
      <c r="HB78">
        <v>36811</v>
      </c>
      <c r="HC78">
        <v>37043.3</v>
      </c>
      <c r="HD78">
        <v>41879</v>
      </c>
      <c r="HE78">
        <v>42002.2</v>
      </c>
      <c r="HF78">
        <v>1.9589</v>
      </c>
      <c r="HG78">
        <v>1.89352</v>
      </c>
      <c r="HH78">
        <v>0.00412017</v>
      </c>
      <c r="HI78">
        <v>0</v>
      </c>
      <c r="HJ78">
        <v>17.9203</v>
      </c>
      <c r="HK78">
        <v>999.9</v>
      </c>
      <c r="HL78">
        <v>26</v>
      </c>
      <c r="HM78">
        <v>31.3</v>
      </c>
      <c r="HN78">
        <v>13.2093</v>
      </c>
      <c r="HO78">
        <v>62.642</v>
      </c>
      <c r="HP78">
        <v>32.48</v>
      </c>
      <c r="HQ78">
        <v>1</v>
      </c>
      <c r="HR78">
        <v>-0.14455</v>
      </c>
      <c r="HS78">
        <v>5.14986</v>
      </c>
      <c r="HT78">
        <v>20.2679</v>
      </c>
      <c r="HU78">
        <v>5.22163</v>
      </c>
      <c r="HV78">
        <v>12.0159</v>
      </c>
      <c r="HW78">
        <v>4.99105</v>
      </c>
      <c r="HX78">
        <v>3.28865</v>
      </c>
      <c r="HY78">
        <v>9999</v>
      </c>
      <c r="HZ78">
        <v>9999</v>
      </c>
      <c r="IA78">
        <v>9999</v>
      </c>
      <c r="IB78">
        <v>999.9</v>
      </c>
      <c r="IC78">
        <v>4.97286</v>
      </c>
      <c r="ID78">
        <v>1.86661</v>
      </c>
      <c r="IE78">
        <v>1.86588</v>
      </c>
      <c r="IF78">
        <v>1.86584</v>
      </c>
      <c r="IG78">
        <v>1.86768</v>
      </c>
      <c r="IH78">
        <v>1.87013</v>
      </c>
      <c r="II78">
        <v>1.86877</v>
      </c>
      <c r="IJ78">
        <v>1.87028</v>
      </c>
      <c r="IK78">
        <v>0</v>
      </c>
      <c r="IL78">
        <v>0</v>
      </c>
      <c r="IM78">
        <v>0</v>
      </c>
      <c r="IN78">
        <v>0</v>
      </c>
      <c r="IO78" t="s">
        <v>441</v>
      </c>
      <c r="IP78" t="s">
        <v>442</v>
      </c>
      <c r="IQ78" t="s">
        <v>443</v>
      </c>
      <c r="IR78" t="s">
        <v>443</v>
      </c>
      <c r="IS78" t="s">
        <v>443</v>
      </c>
      <c r="IT78" t="s">
        <v>443</v>
      </c>
      <c r="IU78">
        <v>0</v>
      </c>
      <c r="IV78">
        <v>100</v>
      </c>
      <c r="IW78">
        <v>100</v>
      </c>
      <c r="IX78">
        <v>-3.377</v>
      </c>
      <c r="IY78">
        <v>0.0116</v>
      </c>
      <c r="IZ78">
        <v>-1.414774939843471</v>
      </c>
      <c r="JA78">
        <v>-0.002262605230658699</v>
      </c>
      <c r="JB78">
        <v>4.117972070868355E-07</v>
      </c>
      <c r="JC78">
        <v>-1.535053720392113E-10</v>
      </c>
      <c r="JD78">
        <v>-0.05773197212917025</v>
      </c>
      <c r="JE78">
        <v>-0.004387372397949352</v>
      </c>
      <c r="JF78">
        <v>0.001148265067849212</v>
      </c>
      <c r="JG78">
        <v>-2.372704636287677E-05</v>
      </c>
      <c r="JH78">
        <v>4</v>
      </c>
      <c r="JI78">
        <v>2346</v>
      </c>
      <c r="JJ78">
        <v>1</v>
      </c>
      <c r="JK78">
        <v>24</v>
      </c>
      <c r="JL78">
        <v>21611.5</v>
      </c>
      <c r="JM78">
        <v>29358460.1</v>
      </c>
      <c r="JN78">
        <v>2.13013</v>
      </c>
      <c r="JO78">
        <v>2.24854</v>
      </c>
      <c r="JP78">
        <v>1.39648</v>
      </c>
      <c r="JQ78">
        <v>2.35718</v>
      </c>
      <c r="JR78">
        <v>1.49536</v>
      </c>
      <c r="JS78">
        <v>2.64893</v>
      </c>
      <c r="JT78">
        <v>36.0113</v>
      </c>
      <c r="JU78">
        <v>24.0262</v>
      </c>
      <c r="JV78">
        <v>18</v>
      </c>
      <c r="JW78">
        <v>486.497</v>
      </c>
      <c r="JX78">
        <v>436.739</v>
      </c>
      <c r="JY78">
        <v>12.3324</v>
      </c>
      <c r="JZ78">
        <v>25.6387</v>
      </c>
      <c r="KA78">
        <v>30.0003</v>
      </c>
      <c r="KB78">
        <v>25.5045</v>
      </c>
      <c r="KC78">
        <v>25.4408</v>
      </c>
      <c r="KD78">
        <v>42.6441</v>
      </c>
      <c r="KE78">
        <v>24.7998</v>
      </c>
      <c r="KF78">
        <v>0</v>
      </c>
      <c r="KG78">
        <v>12.3198</v>
      </c>
      <c r="KH78">
        <v>1042.08</v>
      </c>
      <c r="KI78">
        <v>9.57812</v>
      </c>
      <c r="KJ78">
        <v>101.712</v>
      </c>
      <c r="KK78">
        <v>101.002</v>
      </c>
    </row>
    <row r="79" spans="1:297">
      <c r="A79">
        <v>63</v>
      </c>
      <c r="B79">
        <v>1761507612.1</v>
      </c>
      <c r="C79">
        <v>401.5999999046326</v>
      </c>
      <c r="D79" t="s">
        <v>568</v>
      </c>
      <c r="E79" t="s">
        <v>569</v>
      </c>
      <c r="F79">
        <v>5</v>
      </c>
      <c r="G79" t="s">
        <v>435</v>
      </c>
      <c r="H79" t="s">
        <v>436</v>
      </c>
      <c r="I79">
        <v>1761507609.6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1036.215898539901</v>
      </c>
      <c r="AK79">
        <v>1001.705509090909</v>
      </c>
      <c r="AL79">
        <v>3.379023076124146</v>
      </c>
      <c r="AM79">
        <v>65.78380320939183</v>
      </c>
      <c r="AN79">
        <f>(AP79 - AO79 + DY79*1E3/(8.314*(EA79+273.15)) * AR79/DX79 * AQ79) * DX79/(100*DL79) * 1000/(1000 - AP79)</f>
        <v>0</v>
      </c>
      <c r="AO79">
        <v>9.661095114155653</v>
      </c>
      <c r="AP79">
        <v>11.83552303030303</v>
      </c>
      <c r="AQ79">
        <v>1.606687703083282E-05</v>
      </c>
      <c r="AR79">
        <v>108.0880716642206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 t="s">
        <v>437</v>
      </c>
      <c r="AZ79">
        <v>0</v>
      </c>
      <c r="BA79">
        <v>0</v>
      </c>
      <c r="BB79">
        <f>1-AZ79/BA79</f>
        <v>0</v>
      </c>
      <c r="BC79">
        <v>0</v>
      </c>
      <c r="BD79" t="s">
        <v>437</v>
      </c>
      <c r="BE79" t="s">
        <v>437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2020</v>
      </c>
      <c r="CA79">
        <v>290.0000000000001</v>
      </c>
      <c r="CB79">
        <v>1590.42</v>
      </c>
      <c r="CC79">
        <v>295</v>
      </c>
      <c r="CD79">
        <v>5220.67</v>
      </c>
      <c r="CE79">
        <v>1591.29</v>
      </c>
      <c r="CF79">
        <v>-0.87</v>
      </c>
      <c r="CG79">
        <v>300.0000000000001</v>
      </c>
      <c r="CH79">
        <v>23.8</v>
      </c>
      <c r="CI79">
        <v>1650.734719841875</v>
      </c>
      <c r="CJ79">
        <v>2.032994541366527</v>
      </c>
      <c r="CK79">
        <v>-31.03478562282126</v>
      </c>
      <c r="CL79">
        <v>0.9198548094063967</v>
      </c>
      <c r="CM79">
        <v>0.9759925733019913</v>
      </c>
      <c r="CN79">
        <v>-0.00431141668520578</v>
      </c>
      <c r="CO79">
        <v>289.9999999999999</v>
      </c>
      <c r="CP79">
        <v>1590.91</v>
      </c>
      <c r="CQ79">
        <v>765</v>
      </c>
      <c r="CR79">
        <v>5219.32</v>
      </c>
      <c r="CS79">
        <v>1591.27</v>
      </c>
      <c r="CT79">
        <v>-0.36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438</v>
      </c>
      <c r="DO79">
        <v>2</v>
      </c>
      <c r="DP79" t="b">
        <v>1</v>
      </c>
      <c r="DQ79">
        <v>1761507609.6</v>
      </c>
      <c r="DR79">
        <v>983.1587777777778</v>
      </c>
      <c r="DS79">
        <v>1027.91</v>
      </c>
      <c r="DT79">
        <v>11.83574444444444</v>
      </c>
      <c r="DU79">
        <v>9.660626666666666</v>
      </c>
      <c r="DV79">
        <v>986.5522222222221</v>
      </c>
      <c r="DW79">
        <v>11.82404444444444</v>
      </c>
      <c r="DX79">
        <v>500.0158888888889</v>
      </c>
      <c r="DY79">
        <v>90.32341111111111</v>
      </c>
      <c r="DZ79">
        <v>0.1000004555555555</v>
      </c>
      <c r="EA79">
        <v>18.38281111111111</v>
      </c>
      <c r="EB79">
        <v>17.99227777777778</v>
      </c>
      <c r="EC79">
        <v>999.9000000000001</v>
      </c>
      <c r="ED79">
        <v>0</v>
      </c>
      <c r="EE79">
        <v>0</v>
      </c>
      <c r="EF79">
        <v>10003.59888888889</v>
      </c>
      <c r="EG79">
        <v>0</v>
      </c>
      <c r="EH79">
        <v>1016.382222222222</v>
      </c>
      <c r="EI79">
        <v>-44.7524</v>
      </c>
      <c r="EJ79">
        <v>994.9354444444444</v>
      </c>
      <c r="EK79">
        <v>1037.938888888889</v>
      </c>
      <c r="EL79">
        <v>2.175145555555555</v>
      </c>
      <c r="EM79">
        <v>1027.91</v>
      </c>
      <c r="EN79">
        <v>9.660626666666666</v>
      </c>
      <c r="EO79">
        <v>1.069046666666666</v>
      </c>
      <c r="EP79">
        <v>0.8725805555555556</v>
      </c>
      <c r="EQ79">
        <v>7.893006666666667</v>
      </c>
      <c r="ER79">
        <v>4.946287777777778</v>
      </c>
      <c r="ES79">
        <v>2000.027777777778</v>
      </c>
      <c r="ET79">
        <v>0.980004</v>
      </c>
      <c r="EU79">
        <v>0.01999561111111111</v>
      </c>
      <c r="EV79">
        <v>0</v>
      </c>
      <c r="EW79">
        <v>1174.066666666667</v>
      </c>
      <c r="EX79">
        <v>5.00097</v>
      </c>
      <c r="EY79">
        <v>23521.15555555555</v>
      </c>
      <c r="EZ79">
        <v>16707.83333333333</v>
      </c>
      <c r="FA79">
        <v>38.812</v>
      </c>
      <c r="FB79">
        <v>39.618</v>
      </c>
      <c r="FC79">
        <v>39.10400000000001</v>
      </c>
      <c r="FD79">
        <v>38.79133333333333</v>
      </c>
      <c r="FE79">
        <v>38.55511111111111</v>
      </c>
      <c r="FF79">
        <v>1955.137777777778</v>
      </c>
      <c r="FG79">
        <v>39.89</v>
      </c>
      <c r="FH79">
        <v>0</v>
      </c>
      <c r="FI79">
        <v>2483</v>
      </c>
      <c r="FJ79">
        <v>0</v>
      </c>
      <c r="FK79">
        <v>1173.400769230769</v>
      </c>
      <c r="FL79">
        <v>7.625982906265808</v>
      </c>
      <c r="FM79">
        <v>96.99145294773925</v>
      </c>
      <c r="FN79">
        <v>23511.53076923077</v>
      </c>
      <c r="FO79">
        <v>15</v>
      </c>
      <c r="FP79">
        <v>0</v>
      </c>
      <c r="FQ79" t="s">
        <v>439</v>
      </c>
      <c r="FR79">
        <v>1760210915.6</v>
      </c>
      <c r="FS79">
        <v>0</v>
      </c>
      <c r="FT79">
        <v>0</v>
      </c>
      <c r="FU79">
        <v>-0.215</v>
      </c>
      <c r="FV79">
        <v>0</v>
      </c>
      <c r="FW79">
        <v>-0.6919999999999999</v>
      </c>
      <c r="FX79">
        <v>0</v>
      </c>
      <c r="FY79">
        <v>400</v>
      </c>
      <c r="FZ79">
        <v>0</v>
      </c>
      <c r="GA79">
        <v>0.15</v>
      </c>
      <c r="GB79">
        <v>0</v>
      </c>
      <c r="GC79">
        <v>-44.54216585365854</v>
      </c>
      <c r="GD79">
        <v>-1.383919860627186</v>
      </c>
      <c r="GE79">
        <v>0.1515020962742458</v>
      </c>
      <c r="GF79">
        <v>0</v>
      </c>
      <c r="GG79">
        <v>1172.817647058823</v>
      </c>
      <c r="GH79">
        <v>7.361650112199867</v>
      </c>
      <c r="GI79">
        <v>0.7858867558876456</v>
      </c>
      <c r="GJ79">
        <v>0</v>
      </c>
      <c r="GK79">
        <v>2.166259024390244</v>
      </c>
      <c r="GL79">
        <v>0.02530285714285408</v>
      </c>
      <c r="GM79">
        <v>0.003950867644675849</v>
      </c>
      <c r="GN79">
        <v>1</v>
      </c>
      <c r="GO79">
        <v>1</v>
      </c>
      <c r="GP79">
        <v>3</v>
      </c>
      <c r="GQ79" t="s">
        <v>446</v>
      </c>
      <c r="GR79">
        <v>3.13372</v>
      </c>
      <c r="GS79">
        <v>2.76029</v>
      </c>
      <c r="GT79">
        <v>0.171946</v>
      </c>
      <c r="GU79">
        <v>0.174806</v>
      </c>
      <c r="GV79">
        <v>0.06420579999999999</v>
      </c>
      <c r="GW79">
        <v>0.0545262</v>
      </c>
      <c r="GX79">
        <v>26527.7</v>
      </c>
      <c r="GY79">
        <v>26412.5</v>
      </c>
      <c r="GZ79">
        <v>29760.3</v>
      </c>
      <c r="HA79">
        <v>29564.6</v>
      </c>
      <c r="HB79">
        <v>36811.5</v>
      </c>
      <c r="HC79">
        <v>37045.2</v>
      </c>
      <c r="HD79">
        <v>41879.6</v>
      </c>
      <c r="HE79">
        <v>42002</v>
      </c>
      <c r="HF79">
        <v>1.95923</v>
      </c>
      <c r="HG79">
        <v>1.89342</v>
      </c>
      <c r="HH79">
        <v>0.00495464</v>
      </c>
      <c r="HI79">
        <v>0</v>
      </c>
      <c r="HJ79">
        <v>17.9214</v>
      </c>
      <c r="HK79">
        <v>999.9</v>
      </c>
      <c r="HL79">
        <v>26</v>
      </c>
      <c r="HM79">
        <v>31.3</v>
      </c>
      <c r="HN79">
        <v>13.2107</v>
      </c>
      <c r="HO79">
        <v>62.832</v>
      </c>
      <c r="HP79">
        <v>32.3918</v>
      </c>
      <c r="HQ79">
        <v>1</v>
      </c>
      <c r="HR79">
        <v>-0.144243</v>
      </c>
      <c r="HS79">
        <v>5.18134</v>
      </c>
      <c r="HT79">
        <v>20.2668</v>
      </c>
      <c r="HU79">
        <v>5.22133</v>
      </c>
      <c r="HV79">
        <v>12.0159</v>
      </c>
      <c r="HW79">
        <v>4.9908</v>
      </c>
      <c r="HX79">
        <v>3.28858</v>
      </c>
      <c r="HY79">
        <v>9999</v>
      </c>
      <c r="HZ79">
        <v>9999</v>
      </c>
      <c r="IA79">
        <v>9999</v>
      </c>
      <c r="IB79">
        <v>999.9</v>
      </c>
      <c r="IC79">
        <v>4.97285</v>
      </c>
      <c r="ID79">
        <v>1.86661</v>
      </c>
      <c r="IE79">
        <v>1.86585</v>
      </c>
      <c r="IF79">
        <v>1.86584</v>
      </c>
      <c r="IG79">
        <v>1.86769</v>
      </c>
      <c r="IH79">
        <v>1.87013</v>
      </c>
      <c r="II79">
        <v>1.86877</v>
      </c>
      <c r="IJ79">
        <v>1.87029</v>
      </c>
      <c r="IK79">
        <v>0</v>
      </c>
      <c r="IL79">
        <v>0</v>
      </c>
      <c r="IM79">
        <v>0</v>
      </c>
      <c r="IN79">
        <v>0</v>
      </c>
      <c r="IO79" t="s">
        <v>441</v>
      </c>
      <c r="IP79" t="s">
        <v>442</v>
      </c>
      <c r="IQ79" t="s">
        <v>443</v>
      </c>
      <c r="IR79" t="s">
        <v>443</v>
      </c>
      <c r="IS79" t="s">
        <v>443</v>
      </c>
      <c r="IT79" t="s">
        <v>443</v>
      </c>
      <c r="IU79">
        <v>0</v>
      </c>
      <c r="IV79">
        <v>100</v>
      </c>
      <c r="IW79">
        <v>100</v>
      </c>
      <c r="IX79">
        <v>-3.409</v>
      </c>
      <c r="IY79">
        <v>0.0117</v>
      </c>
      <c r="IZ79">
        <v>-1.414774939843471</v>
      </c>
      <c r="JA79">
        <v>-0.002262605230658699</v>
      </c>
      <c r="JB79">
        <v>4.117972070868355E-07</v>
      </c>
      <c r="JC79">
        <v>-1.535053720392113E-10</v>
      </c>
      <c r="JD79">
        <v>-0.05773197212917025</v>
      </c>
      <c r="JE79">
        <v>-0.004387372397949352</v>
      </c>
      <c r="JF79">
        <v>0.001148265067849212</v>
      </c>
      <c r="JG79">
        <v>-2.372704636287677E-05</v>
      </c>
      <c r="JH79">
        <v>4</v>
      </c>
      <c r="JI79">
        <v>2346</v>
      </c>
      <c r="JJ79">
        <v>1</v>
      </c>
      <c r="JK79">
        <v>24</v>
      </c>
      <c r="JL79">
        <v>21611.6</v>
      </c>
      <c r="JM79">
        <v>29358460.2</v>
      </c>
      <c r="JN79">
        <v>2.16064</v>
      </c>
      <c r="JO79">
        <v>2.25342</v>
      </c>
      <c r="JP79">
        <v>1.39648</v>
      </c>
      <c r="JQ79">
        <v>2.35474</v>
      </c>
      <c r="JR79">
        <v>1.49536</v>
      </c>
      <c r="JS79">
        <v>2.59277</v>
      </c>
      <c r="JT79">
        <v>36.0113</v>
      </c>
      <c r="JU79">
        <v>24.0175</v>
      </c>
      <c r="JV79">
        <v>18</v>
      </c>
      <c r="JW79">
        <v>486.699</v>
      </c>
      <c r="JX79">
        <v>436.679</v>
      </c>
      <c r="JY79">
        <v>12.325</v>
      </c>
      <c r="JZ79">
        <v>25.6387</v>
      </c>
      <c r="KA79">
        <v>30.0002</v>
      </c>
      <c r="KB79">
        <v>25.5045</v>
      </c>
      <c r="KC79">
        <v>25.4408</v>
      </c>
      <c r="KD79">
        <v>43.2389</v>
      </c>
      <c r="KE79">
        <v>25.098</v>
      </c>
      <c r="KF79">
        <v>0</v>
      </c>
      <c r="KG79">
        <v>12.3236</v>
      </c>
      <c r="KH79">
        <v>1055.52</v>
      </c>
      <c r="KI79">
        <v>9.56424</v>
      </c>
      <c r="KJ79">
        <v>101.714</v>
      </c>
      <c r="KK79">
        <v>101.001</v>
      </c>
    </row>
    <row r="80" spans="1:297">
      <c r="A80">
        <v>64</v>
      </c>
      <c r="B80">
        <v>1761507617.1</v>
      </c>
      <c r="C80">
        <v>406.5999999046326</v>
      </c>
      <c r="D80" t="s">
        <v>570</v>
      </c>
      <c r="E80" t="s">
        <v>571</v>
      </c>
      <c r="F80">
        <v>5</v>
      </c>
      <c r="G80" t="s">
        <v>435</v>
      </c>
      <c r="H80" t="s">
        <v>436</v>
      </c>
      <c r="I80">
        <v>1761507614.3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1053.113970590183</v>
      </c>
      <c r="AK80">
        <v>1018.544060606061</v>
      </c>
      <c r="AL80">
        <v>3.367042415677715</v>
      </c>
      <c r="AM80">
        <v>65.78380320939183</v>
      </c>
      <c r="AN80">
        <f>(AP80 - AO80 + DY80*1E3/(8.314*(EA80+273.15)) * AR80/DX80 * AQ80) * DX80/(100*DL80) * 1000/(1000 - AP80)</f>
        <v>0</v>
      </c>
      <c r="AO80">
        <v>9.649547868173324</v>
      </c>
      <c r="AP80">
        <v>11.83043212121212</v>
      </c>
      <c r="AQ80">
        <v>-5.582258520032659E-05</v>
      </c>
      <c r="AR80">
        <v>108.0880716642206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 t="s">
        <v>437</v>
      </c>
      <c r="AZ80">
        <v>0</v>
      </c>
      <c r="BA80">
        <v>0</v>
      </c>
      <c r="BB80">
        <f>1-AZ80/BA80</f>
        <v>0</v>
      </c>
      <c r="BC80">
        <v>0</v>
      </c>
      <c r="BD80" t="s">
        <v>437</v>
      </c>
      <c r="BE80" t="s">
        <v>437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2020</v>
      </c>
      <c r="CA80">
        <v>290.0000000000001</v>
      </c>
      <c r="CB80">
        <v>1590.42</v>
      </c>
      <c r="CC80">
        <v>295</v>
      </c>
      <c r="CD80">
        <v>5220.67</v>
      </c>
      <c r="CE80">
        <v>1591.29</v>
      </c>
      <c r="CF80">
        <v>-0.87</v>
      </c>
      <c r="CG80">
        <v>300.0000000000001</v>
      </c>
      <c r="CH80">
        <v>23.8</v>
      </c>
      <c r="CI80">
        <v>1650.734719841875</v>
      </c>
      <c r="CJ80">
        <v>2.032994541366527</v>
      </c>
      <c r="CK80">
        <v>-31.03478562282126</v>
      </c>
      <c r="CL80">
        <v>0.9198548094063967</v>
      </c>
      <c r="CM80">
        <v>0.9759925733019913</v>
      </c>
      <c r="CN80">
        <v>-0.00431141668520578</v>
      </c>
      <c r="CO80">
        <v>289.9999999999999</v>
      </c>
      <c r="CP80">
        <v>1590.91</v>
      </c>
      <c r="CQ80">
        <v>765</v>
      </c>
      <c r="CR80">
        <v>5219.32</v>
      </c>
      <c r="CS80">
        <v>1591.27</v>
      </c>
      <c r="CT80">
        <v>-0.36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438</v>
      </c>
      <c r="DO80">
        <v>2</v>
      </c>
      <c r="DP80" t="b">
        <v>1</v>
      </c>
      <c r="DQ80">
        <v>1761507614.3</v>
      </c>
      <c r="DR80">
        <v>998.8412000000001</v>
      </c>
      <c r="DS80">
        <v>1043.693</v>
      </c>
      <c r="DT80">
        <v>11.83296</v>
      </c>
      <c r="DU80">
        <v>9.649571</v>
      </c>
      <c r="DV80">
        <v>1002.2639</v>
      </c>
      <c r="DW80">
        <v>11.8213</v>
      </c>
      <c r="DX80">
        <v>499.9909000000001</v>
      </c>
      <c r="DY80">
        <v>90.31948000000001</v>
      </c>
      <c r="DZ80">
        <v>0.09996461000000001</v>
      </c>
      <c r="EA80">
        <v>18.37873</v>
      </c>
      <c r="EB80">
        <v>18.00185</v>
      </c>
      <c r="EC80">
        <v>999.9</v>
      </c>
      <c r="ED80">
        <v>0</v>
      </c>
      <c r="EE80">
        <v>0</v>
      </c>
      <c r="EF80">
        <v>10003.17</v>
      </c>
      <c r="EG80">
        <v>0</v>
      </c>
      <c r="EH80">
        <v>1016.394</v>
      </c>
      <c r="EI80">
        <v>-44.85167</v>
      </c>
      <c r="EJ80">
        <v>1010.802</v>
      </c>
      <c r="EK80">
        <v>1053.863</v>
      </c>
      <c r="EL80">
        <v>2.183397</v>
      </c>
      <c r="EM80">
        <v>1043.693</v>
      </c>
      <c r="EN80">
        <v>9.649571</v>
      </c>
      <c r="EO80">
        <v>1.068748</v>
      </c>
      <c r="EP80">
        <v>0.8715440999999998</v>
      </c>
      <c r="EQ80">
        <v>7.888887000000001</v>
      </c>
      <c r="ER80">
        <v>4.929246</v>
      </c>
      <c r="ES80">
        <v>1999.986</v>
      </c>
      <c r="ET80">
        <v>0.980003</v>
      </c>
      <c r="EU80">
        <v>0.0199966</v>
      </c>
      <c r="EV80">
        <v>0</v>
      </c>
      <c r="EW80">
        <v>1174.545</v>
      </c>
      <c r="EX80">
        <v>5.000970000000001</v>
      </c>
      <c r="EY80">
        <v>23526.7</v>
      </c>
      <c r="EZ80">
        <v>16707.48</v>
      </c>
      <c r="FA80">
        <v>38.7562</v>
      </c>
      <c r="FB80">
        <v>39.562</v>
      </c>
      <c r="FC80">
        <v>39.0558</v>
      </c>
      <c r="FD80">
        <v>38.7437</v>
      </c>
      <c r="FE80">
        <v>38.4937</v>
      </c>
      <c r="FF80">
        <v>1955.094</v>
      </c>
      <c r="FG80">
        <v>39.89</v>
      </c>
      <c r="FH80">
        <v>0</v>
      </c>
      <c r="FI80">
        <v>2487.800000190735</v>
      </c>
      <c r="FJ80">
        <v>0</v>
      </c>
      <c r="FK80">
        <v>1173.935</v>
      </c>
      <c r="FL80">
        <v>8.316923083877438</v>
      </c>
      <c r="FM80">
        <v>108.7589742744747</v>
      </c>
      <c r="FN80">
        <v>23517.92307692308</v>
      </c>
      <c r="FO80">
        <v>15</v>
      </c>
      <c r="FP80">
        <v>0</v>
      </c>
      <c r="FQ80" t="s">
        <v>439</v>
      </c>
      <c r="FR80">
        <v>1760210915.6</v>
      </c>
      <c r="FS80">
        <v>0</v>
      </c>
      <c r="FT80">
        <v>0</v>
      </c>
      <c r="FU80">
        <v>-0.215</v>
      </c>
      <c r="FV80">
        <v>0</v>
      </c>
      <c r="FW80">
        <v>-0.6919999999999999</v>
      </c>
      <c r="FX80">
        <v>0</v>
      </c>
      <c r="FY80">
        <v>400</v>
      </c>
      <c r="FZ80">
        <v>0</v>
      </c>
      <c r="GA80">
        <v>0.15</v>
      </c>
      <c r="GB80">
        <v>0</v>
      </c>
      <c r="GC80">
        <v>-44.68202682926829</v>
      </c>
      <c r="GD80">
        <v>-1.198542857142862</v>
      </c>
      <c r="GE80">
        <v>0.1383818506787057</v>
      </c>
      <c r="GF80">
        <v>0</v>
      </c>
      <c r="GG80">
        <v>1173.613823529412</v>
      </c>
      <c r="GH80">
        <v>7.319938885683537</v>
      </c>
      <c r="GI80">
        <v>0.7802451149775826</v>
      </c>
      <c r="GJ80">
        <v>0</v>
      </c>
      <c r="GK80">
        <v>2.171425853658537</v>
      </c>
      <c r="GL80">
        <v>0.07983428571429012</v>
      </c>
      <c r="GM80">
        <v>0.008377616220593992</v>
      </c>
      <c r="GN80">
        <v>1</v>
      </c>
      <c r="GO80">
        <v>1</v>
      </c>
      <c r="GP80">
        <v>3</v>
      </c>
      <c r="GQ80" t="s">
        <v>446</v>
      </c>
      <c r="GR80">
        <v>3.13372</v>
      </c>
      <c r="GS80">
        <v>2.76032</v>
      </c>
      <c r="GT80">
        <v>0.17379</v>
      </c>
      <c r="GU80">
        <v>0.176626</v>
      </c>
      <c r="GV80">
        <v>0.0641839</v>
      </c>
      <c r="GW80">
        <v>0.0544641</v>
      </c>
      <c r="GX80">
        <v>26468.5</v>
      </c>
      <c r="GY80">
        <v>26354.2</v>
      </c>
      <c r="GZ80">
        <v>29760.1</v>
      </c>
      <c r="HA80">
        <v>29564.5</v>
      </c>
      <c r="HB80">
        <v>36812.2</v>
      </c>
      <c r="HC80">
        <v>37047.7</v>
      </c>
      <c r="HD80">
        <v>41879.3</v>
      </c>
      <c r="HE80">
        <v>42002.1</v>
      </c>
      <c r="HF80">
        <v>1.95895</v>
      </c>
      <c r="HG80">
        <v>1.89345</v>
      </c>
      <c r="HH80">
        <v>0.00456721</v>
      </c>
      <c r="HI80">
        <v>0</v>
      </c>
      <c r="HJ80">
        <v>17.9214</v>
      </c>
      <c r="HK80">
        <v>999.9</v>
      </c>
      <c r="HL80">
        <v>26</v>
      </c>
      <c r="HM80">
        <v>31.3</v>
      </c>
      <c r="HN80">
        <v>13.2103</v>
      </c>
      <c r="HO80">
        <v>62.422</v>
      </c>
      <c r="HP80">
        <v>32.4399</v>
      </c>
      <c r="HQ80">
        <v>1</v>
      </c>
      <c r="HR80">
        <v>-0.144268</v>
      </c>
      <c r="HS80">
        <v>5.16489</v>
      </c>
      <c r="HT80">
        <v>20.2672</v>
      </c>
      <c r="HU80">
        <v>5.22058</v>
      </c>
      <c r="HV80">
        <v>12.0159</v>
      </c>
      <c r="HW80">
        <v>4.99085</v>
      </c>
      <c r="HX80">
        <v>3.28848</v>
      </c>
      <c r="HY80">
        <v>9999</v>
      </c>
      <c r="HZ80">
        <v>9999</v>
      </c>
      <c r="IA80">
        <v>9999</v>
      </c>
      <c r="IB80">
        <v>999.9</v>
      </c>
      <c r="IC80">
        <v>4.97285</v>
      </c>
      <c r="ID80">
        <v>1.86661</v>
      </c>
      <c r="IE80">
        <v>1.86586</v>
      </c>
      <c r="IF80">
        <v>1.86585</v>
      </c>
      <c r="IG80">
        <v>1.8677</v>
      </c>
      <c r="IH80">
        <v>1.87015</v>
      </c>
      <c r="II80">
        <v>1.86879</v>
      </c>
      <c r="IJ80">
        <v>1.87028</v>
      </c>
      <c r="IK80">
        <v>0</v>
      </c>
      <c r="IL80">
        <v>0</v>
      </c>
      <c r="IM80">
        <v>0</v>
      </c>
      <c r="IN80">
        <v>0</v>
      </c>
      <c r="IO80" t="s">
        <v>441</v>
      </c>
      <c r="IP80" t="s">
        <v>442</v>
      </c>
      <c r="IQ80" t="s">
        <v>443</v>
      </c>
      <c r="IR80" t="s">
        <v>443</v>
      </c>
      <c r="IS80" t="s">
        <v>443</v>
      </c>
      <c r="IT80" t="s">
        <v>443</v>
      </c>
      <c r="IU80">
        <v>0</v>
      </c>
      <c r="IV80">
        <v>100</v>
      </c>
      <c r="IW80">
        <v>100</v>
      </c>
      <c r="IX80">
        <v>-3.44</v>
      </c>
      <c r="IY80">
        <v>0.0116</v>
      </c>
      <c r="IZ80">
        <v>-1.414774939843471</v>
      </c>
      <c r="JA80">
        <v>-0.002262605230658699</v>
      </c>
      <c r="JB80">
        <v>4.117972070868355E-07</v>
      </c>
      <c r="JC80">
        <v>-1.535053720392113E-10</v>
      </c>
      <c r="JD80">
        <v>-0.05773197212917025</v>
      </c>
      <c r="JE80">
        <v>-0.004387372397949352</v>
      </c>
      <c r="JF80">
        <v>0.001148265067849212</v>
      </c>
      <c r="JG80">
        <v>-2.372704636287677E-05</v>
      </c>
      <c r="JH80">
        <v>4</v>
      </c>
      <c r="JI80">
        <v>2346</v>
      </c>
      <c r="JJ80">
        <v>1</v>
      </c>
      <c r="JK80">
        <v>24</v>
      </c>
      <c r="JL80">
        <v>21611.7</v>
      </c>
      <c r="JM80">
        <v>29358460.3</v>
      </c>
      <c r="JN80">
        <v>2.18506</v>
      </c>
      <c r="JO80">
        <v>2.24121</v>
      </c>
      <c r="JP80">
        <v>1.39648</v>
      </c>
      <c r="JQ80">
        <v>2.35474</v>
      </c>
      <c r="JR80">
        <v>1.49536</v>
      </c>
      <c r="JS80">
        <v>2.70142</v>
      </c>
      <c r="JT80">
        <v>35.9879</v>
      </c>
      <c r="JU80">
        <v>24.035</v>
      </c>
      <c r="JV80">
        <v>18</v>
      </c>
      <c r="JW80">
        <v>486.528</v>
      </c>
      <c r="JX80">
        <v>436.694</v>
      </c>
      <c r="JY80">
        <v>12.3234</v>
      </c>
      <c r="JZ80">
        <v>25.6404</v>
      </c>
      <c r="KA80">
        <v>30.0002</v>
      </c>
      <c r="KB80">
        <v>25.5045</v>
      </c>
      <c r="KC80">
        <v>25.4408</v>
      </c>
      <c r="KD80">
        <v>43.7458</v>
      </c>
      <c r="KE80">
        <v>25.3742</v>
      </c>
      <c r="KF80">
        <v>0</v>
      </c>
      <c r="KG80">
        <v>12.3234</v>
      </c>
      <c r="KH80">
        <v>1075.56</v>
      </c>
      <c r="KI80">
        <v>9.55049</v>
      </c>
      <c r="KJ80">
        <v>101.713</v>
      </c>
      <c r="KK80">
        <v>101.001</v>
      </c>
    </row>
    <row r="81" spans="1:297">
      <c r="A81">
        <v>65</v>
      </c>
      <c r="B81">
        <v>1761507622.1</v>
      </c>
      <c r="C81">
        <v>411.5999999046326</v>
      </c>
      <c r="D81" t="s">
        <v>572</v>
      </c>
      <c r="E81" t="s">
        <v>573</v>
      </c>
      <c r="F81">
        <v>5</v>
      </c>
      <c r="G81" t="s">
        <v>435</v>
      </c>
      <c r="H81" t="s">
        <v>436</v>
      </c>
      <c r="I81">
        <v>1761507619.6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1069.912979982633</v>
      </c>
      <c r="AK81">
        <v>1035.393515151515</v>
      </c>
      <c r="AL81">
        <v>3.37110817922588</v>
      </c>
      <c r="AM81">
        <v>65.78380320939183</v>
      </c>
      <c r="AN81">
        <f>(AP81 - AO81 + DY81*1E3/(8.314*(EA81+273.15)) * AR81/DX81 * AQ81) * DX81/(100*DL81) * 1000/(1000 - AP81)</f>
        <v>0</v>
      </c>
      <c r="AO81">
        <v>9.621540714004535</v>
      </c>
      <c r="AP81">
        <v>11.82696484848484</v>
      </c>
      <c r="AQ81">
        <v>-1.270665573448247E-05</v>
      </c>
      <c r="AR81">
        <v>108.0880716642206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 t="s">
        <v>437</v>
      </c>
      <c r="AZ81">
        <v>0</v>
      </c>
      <c r="BA81">
        <v>0</v>
      </c>
      <c r="BB81">
        <f>1-AZ81/BA81</f>
        <v>0</v>
      </c>
      <c r="BC81">
        <v>0</v>
      </c>
      <c r="BD81" t="s">
        <v>437</v>
      </c>
      <c r="BE81" t="s">
        <v>437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2020</v>
      </c>
      <c r="CA81">
        <v>290.0000000000001</v>
      </c>
      <c r="CB81">
        <v>1590.42</v>
      </c>
      <c r="CC81">
        <v>295</v>
      </c>
      <c r="CD81">
        <v>5220.67</v>
      </c>
      <c r="CE81">
        <v>1591.29</v>
      </c>
      <c r="CF81">
        <v>-0.87</v>
      </c>
      <c r="CG81">
        <v>300.0000000000001</v>
      </c>
      <c r="CH81">
        <v>23.8</v>
      </c>
      <c r="CI81">
        <v>1650.734719841875</v>
      </c>
      <c r="CJ81">
        <v>2.032994541366527</v>
      </c>
      <c r="CK81">
        <v>-31.03478562282126</v>
      </c>
      <c r="CL81">
        <v>0.9198548094063967</v>
      </c>
      <c r="CM81">
        <v>0.9759925733019913</v>
      </c>
      <c r="CN81">
        <v>-0.00431141668520578</v>
      </c>
      <c r="CO81">
        <v>289.9999999999999</v>
      </c>
      <c r="CP81">
        <v>1590.91</v>
      </c>
      <c r="CQ81">
        <v>765</v>
      </c>
      <c r="CR81">
        <v>5219.32</v>
      </c>
      <c r="CS81">
        <v>1591.27</v>
      </c>
      <c r="CT81">
        <v>-0.36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438</v>
      </c>
      <c r="DO81">
        <v>2</v>
      </c>
      <c r="DP81" t="b">
        <v>1</v>
      </c>
      <c r="DQ81">
        <v>1761507619.6</v>
      </c>
      <c r="DR81">
        <v>1016.493333333333</v>
      </c>
      <c r="DS81">
        <v>1061.348888888889</v>
      </c>
      <c r="DT81">
        <v>11.82988888888889</v>
      </c>
      <c r="DU81">
        <v>9.619836666666666</v>
      </c>
      <c r="DV81">
        <v>1019.951111111111</v>
      </c>
      <c r="DW81">
        <v>11.81822222222222</v>
      </c>
      <c r="DX81">
        <v>500.0096666666666</v>
      </c>
      <c r="DY81">
        <v>90.32183333333333</v>
      </c>
      <c r="DZ81">
        <v>0.1000108666666667</v>
      </c>
      <c r="EA81">
        <v>18.39918888888889</v>
      </c>
      <c r="EB81">
        <v>17.98732222222223</v>
      </c>
      <c r="EC81">
        <v>999.9000000000001</v>
      </c>
      <c r="ED81">
        <v>0</v>
      </c>
      <c r="EE81">
        <v>0</v>
      </c>
      <c r="EF81">
        <v>9998.192222222224</v>
      </c>
      <c r="EG81">
        <v>0</v>
      </c>
      <c r="EH81">
        <v>1016.391111111111</v>
      </c>
      <c r="EI81">
        <v>-44.85508888888889</v>
      </c>
      <c r="EJ81">
        <v>1028.663333333333</v>
      </c>
      <c r="EK81">
        <v>1071.658888888889</v>
      </c>
      <c r="EL81">
        <v>2.210041111111111</v>
      </c>
      <c r="EM81">
        <v>1061.348888888889</v>
      </c>
      <c r="EN81">
        <v>9.619836666666666</v>
      </c>
      <c r="EO81">
        <v>1.068495555555555</v>
      </c>
      <c r="EP81">
        <v>0.8688812222222223</v>
      </c>
      <c r="EQ81">
        <v>7.885436666666667</v>
      </c>
      <c r="ER81">
        <v>4.885375555555556</v>
      </c>
      <c r="ES81">
        <v>2000.051111111111</v>
      </c>
      <c r="ET81">
        <v>0.980003</v>
      </c>
      <c r="EU81">
        <v>0.0199966</v>
      </c>
      <c r="EV81">
        <v>0</v>
      </c>
      <c r="EW81">
        <v>1175.2</v>
      </c>
      <c r="EX81">
        <v>5.00097</v>
      </c>
      <c r="EY81">
        <v>23535.04444444444</v>
      </c>
      <c r="EZ81">
        <v>16708.03333333333</v>
      </c>
      <c r="FA81">
        <v>38.715</v>
      </c>
      <c r="FB81">
        <v>39.51377777777778</v>
      </c>
      <c r="FC81">
        <v>39</v>
      </c>
      <c r="FD81">
        <v>38.687</v>
      </c>
      <c r="FE81">
        <v>38.437</v>
      </c>
      <c r="FF81">
        <v>1955.151111111111</v>
      </c>
      <c r="FG81">
        <v>39.89</v>
      </c>
      <c r="FH81">
        <v>0</v>
      </c>
      <c r="FI81">
        <v>2493.200000047684</v>
      </c>
      <c r="FJ81">
        <v>0</v>
      </c>
      <c r="FK81">
        <v>1174.7156</v>
      </c>
      <c r="FL81">
        <v>7.013846173511747</v>
      </c>
      <c r="FM81">
        <v>88.48461552120371</v>
      </c>
      <c r="FN81">
        <v>23528.636</v>
      </c>
      <c r="FO81">
        <v>15</v>
      </c>
      <c r="FP81">
        <v>0</v>
      </c>
      <c r="FQ81" t="s">
        <v>439</v>
      </c>
      <c r="FR81">
        <v>1760210915.6</v>
      </c>
      <c r="FS81">
        <v>0</v>
      </c>
      <c r="FT81">
        <v>0</v>
      </c>
      <c r="FU81">
        <v>-0.215</v>
      </c>
      <c r="FV81">
        <v>0</v>
      </c>
      <c r="FW81">
        <v>-0.6919999999999999</v>
      </c>
      <c r="FX81">
        <v>0</v>
      </c>
      <c r="FY81">
        <v>400</v>
      </c>
      <c r="FZ81">
        <v>0</v>
      </c>
      <c r="GA81">
        <v>0.15</v>
      </c>
      <c r="GB81">
        <v>0</v>
      </c>
      <c r="GC81">
        <v>-44.73997317073171</v>
      </c>
      <c r="GD81">
        <v>-1.330448780487827</v>
      </c>
      <c r="GE81">
        <v>0.150158582877895</v>
      </c>
      <c r="GF81">
        <v>0</v>
      </c>
      <c r="GG81">
        <v>1174.092352941176</v>
      </c>
      <c r="GH81">
        <v>7.33628725158128</v>
      </c>
      <c r="GI81">
        <v>0.793621849584803</v>
      </c>
      <c r="GJ81">
        <v>0</v>
      </c>
      <c r="GK81">
        <v>2.17933243902439</v>
      </c>
      <c r="GL81">
        <v>0.1434022996515698</v>
      </c>
      <c r="GM81">
        <v>0.0150652947613474</v>
      </c>
      <c r="GN81">
        <v>0</v>
      </c>
      <c r="GO81">
        <v>0</v>
      </c>
      <c r="GP81">
        <v>3</v>
      </c>
      <c r="GQ81" t="s">
        <v>455</v>
      </c>
      <c r="GR81">
        <v>3.13365</v>
      </c>
      <c r="GS81">
        <v>2.76025</v>
      </c>
      <c r="GT81">
        <v>0.175625</v>
      </c>
      <c r="GU81">
        <v>0.178383</v>
      </c>
      <c r="GV81">
        <v>0.0641663</v>
      </c>
      <c r="GW81">
        <v>0.0542987</v>
      </c>
      <c r="GX81">
        <v>26409.9</v>
      </c>
      <c r="GY81">
        <v>26298.1</v>
      </c>
      <c r="GZ81">
        <v>29760.3</v>
      </c>
      <c r="HA81">
        <v>29564.5</v>
      </c>
      <c r="HB81">
        <v>36813.1</v>
      </c>
      <c r="HC81">
        <v>37054.3</v>
      </c>
      <c r="HD81">
        <v>41879.5</v>
      </c>
      <c r="HE81">
        <v>42002.1</v>
      </c>
      <c r="HF81">
        <v>1.95905</v>
      </c>
      <c r="HG81">
        <v>1.89382</v>
      </c>
      <c r="HH81">
        <v>0.00407919</v>
      </c>
      <c r="HI81">
        <v>0</v>
      </c>
      <c r="HJ81">
        <v>17.923</v>
      </c>
      <c r="HK81">
        <v>999.9</v>
      </c>
      <c r="HL81">
        <v>26</v>
      </c>
      <c r="HM81">
        <v>31.3</v>
      </c>
      <c r="HN81">
        <v>13.2098</v>
      </c>
      <c r="HO81">
        <v>62.642</v>
      </c>
      <c r="HP81">
        <v>32.52</v>
      </c>
      <c r="HQ81">
        <v>1</v>
      </c>
      <c r="HR81">
        <v>-0.14423</v>
      </c>
      <c r="HS81">
        <v>5.16163</v>
      </c>
      <c r="HT81">
        <v>20.2673</v>
      </c>
      <c r="HU81">
        <v>5.22058</v>
      </c>
      <c r="HV81">
        <v>12.0159</v>
      </c>
      <c r="HW81">
        <v>4.99065</v>
      </c>
      <c r="HX81">
        <v>3.28848</v>
      </c>
      <c r="HY81">
        <v>9999</v>
      </c>
      <c r="HZ81">
        <v>9999</v>
      </c>
      <c r="IA81">
        <v>9999</v>
      </c>
      <c r="IB81">
        <v>999.9</v>
      </c>
      <c r="IC81">
        <v>4.97285</v>
      </c>
      <c r="ID81">
        <v>1.86661</v>
      </c>
      <c r="IE81">
        <v>1.86586</v>
      </c>
      <c r="IF81">
        <v>1.86584</v>
      </c>
      <c r="IG81">
        <v>1.86769</v>
      </c>
      <c r="IH81">
        <v>1.87014</v>
      </c>
      <c r="II81">
        <v>1.86876</v>
      </c>
      <c r="IJ81">
        <v>1.87028</v>
      </c>
      <c r="IK81">
        <v>0</v>
      </c>
      <c r="IL81">
        <v>0</v>
      </c>
      <c r="IM81">
        <v>0</v>
      </c>
      <c r="IN81">
        <v>0</v>
      </c>
      <c r="IO81" t="s">
        <v>441</v>
      </c>
      <c r="IP81" t="s">
        <v>442</v>
      </c>
      <c r="IQ81" t="s">
        <v>443</v>
      </c>
      <c r="IR81" t="s">
        <v>443</v>
      </c>
      <c r="IS81" t="s">
        <v>443</v>
      </c>
      <c r="IT81" t="s">
        <v>443</v>
      </c>
      <c r="IU81">
        <v>0</v>
      </c>
      <c r="IV81">
        <v>100</v>
      </c>
      <c r="IW81">
        <v>100</v>
      </c>
      <c r="IX81">
        <v>-3.47</v>
      </c>
      <c r="IY81">
        <v>0.0116</v>
      </c>
      <c r="IZ81">
        <v>-1.414774939843471</v>
      </c>
      <c r="JA81">
        <v>-0.002262605230658699</v>
      </c>
      <c r="JB81">
        <v>4.117972070868355E-07</v>
      </c>
      <c r="JC81">
        <v>-1.535053720392113E-10</v>
      </c>
      <c r="JD81">
        <v>-0.05773197212917025</v>
      </c>
      <c r="JE81">
        <v>-0.004387372397949352</v>
      </c>
      <c r="JF81">
        <v>0.001148265067849212</v>
      </c>
      <c r="JG81">
        <v>-2.372704636287677E-05</v>
      </c>
      <c r="JH81">
        <v>4</v>
      </c>
      <c r="JI81">
        <v>2346</v>
      </c>
      <c r="JJ81">
        <v>1</v>
      </c>
      <c r="JK81">
        <v>24</v>
      </c>
      <c r="JL81">
        <v>21611.8</v>
      </c>
      <c r="JM81">
        <v>29358460.4</v>
      </c>
      <c r="JN81">
        <v>2.21558</v>
      </c>
      <c r="JO81">
        <v>2.25098</v>
      </c>
      <c r="JP81">
        <v>1.39648</v>
      </c>
      <c r="JQ81">
        <v>2.35352</v>
      </c>
      <c r="JR81">
        <v>1.49536</v>
      </c>
      <c r="JS81">
        <v>2.54761</v>
      </c>
      <c r="JT81">
        <v>36.0113</v>
      </c>
      <c r="JU81">
        <v>24.0262</v>
      </c>
      <c r="JV81">
        <v>18</v>
      </c>
      <c r="JW81">
        <v>486.59</v>
      </c>
      <c r="JX81">
        <v>436.918</v>
      </c>
      <c r="JY81">
        <v>12.3227</v>
      </c>
      <c r="JZ81">
        <v>25.6409</v>
      </c>
      <c r="KA81">
        <v>30.0002</v>
      </c>
      <c r="KB81">
        <v>25.5045</v>
      </c>
      <c r="KC81">
        <v>25.4408</v>
      </c>
      <c r="KD81">
        <v>44.3475</v>
      </c>
      <c r="KE81">
        <v>25.3742</v>
      </c>
      <c r="KF81">
        <v>0</v>
      </c>
      <c r="KG81">
        <v>12.3232</v>
      </c>
      <c r="KH81">
        <v>1088.92</v>
      </c>
      <c r="KI81">
        <v>9.54228</v>
      </c>
      <c r="KJ81">
        <v>101.713</v>
      </c>
      <c r="KK81">
        <v>101.001</v>
      </c>
    </row>
    <row r="82" spans="1:297">
      <c r="A82">
        <v>66</v>
      </c>
      <c r="B82">
        <v>1761507627.1</v>
      </c>
      <c r="C82">
        <v>416.5999999046326</v>
      </c>
      <c r="D82" t="s">
        <v>574</v>
      </c>
      <c r="E82" t="s">
        <v>575</v>
      </c>
      <c r="F82">
        <v>5</v>
      </c>
      <c r="G82" t="s">
        <v>435</v>
      </c>
      <c r="H82" t="s">
        <v>436</v>
      </c>
      <c r="I82">
        <v>1761507624.3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1086.731153371138</v>
      </c>
      <c r="AK82">
        <v>1052.204666666667</v>
      </c>
      <c r="AL82">
        <v>3.37318102640439</v>
      </c>
      <c r="AM82">
        <v>65.78380320939183</v>
      </c>
      <c r="AN82">
        <f>(AP82 - AO82 + DY82*1E3/(8.314*(EA82+273.15)) * AR82/DX82 * AQ82) * DX82/(100*DL82) * 1000/(1000 - AP82)</f>
        <v>0</v>
      </c>
      <c r="AO82">
        <v>9.600020741615472</v>
      </c>
      <c r="AP82">
        <v>11.81570181818182</v>
      </c>
      <c r="AQ82">
        <v>-9.892399921815309E-05</v>
      </c>
      <c r="AR82">
        <v>108.0880716642206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 t="s">
        <v>437</v>
      </c>
      <c r="AZ82">
        <v>0</v>
      </c>
      <c r="BA82">
        <v>0</v>
      </c>
      <c r="BB82">
        <f>1-AZ82/BA82</f>
        <v>0</v>
      </c>
      <c r="BC82">
        <v>0</v>
      </c>
      <c r="BD82" t="s">
        <v>437</v>
      </c>
      <c r="BE82" t="s">
        <v>437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2020</v>
      </c>
      <c r="CA82">
        <v>290.0000000000001</v>
      </c>
      <c r="CB82">
        <v>1590.42</v>
      </c>
      <c r="CC82">
        <v>295</v>
      </c>
      <c r="CD82">
        <v>5220.67</v>
      </c>
      <c r="CE82">
        <v>1591.29</v>
      </c>
      <c r="CF82">
        <v>-0.87</v>
      </c>
      <c r="CG82">
        <v>300.0000000000001</v>
      </c>
      <c r="CH82">
        <v>23.8</v>
      </c>
      <c r="CI82">
        <v>1650.734719841875</v>
      </c>
      <c r="CJ82">
        <v>2.032994541366527</v>
      </c>
      <c r="CK82">
        <v>-31.03478562282126</v>
      </c>
      <c r="CL82">
        <v>0.9198548094063967</v>
      </c>
      <c r="CM82">
        <v>0.9759925733019913</v>
      </c>
      <c r="CN82">
        <v>-0.00431141668520578</v>
      </c>
      <c r="CO82">
        <v>289.9999999999999</v>
      </c>
      <c r="CP82">
        <v>1590.91</v>
      </c>
      <c r="CQ82">
        <v>765</v>
      </c>
      <c r="CR82">
        <v>5219.32</v>
      </c>
      <c r="CS82">
        <v>1591.27</v>
      </c>
      <c r="CT82">
        <v>-0.36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438</v>
      </c>
      <c r="DO82">
        <v>2</v>
      </c>
      <c r="DP82" t="b">
        <v>1</v>
      </c>
      <c r="DQ82">
        <v>1761507624.3</v>
      </c>
      <c r="DR82">
        <v>1032.089</v>
      </c>
      <c r="DS82">
        <v>1077.091</v>
      </c>
      <c r="DT82">
        <v>11.82078</v>
      </c>
      <c r="DU82">
        <v>9.600579</v>
      </c>
      <c r="DV82">
        <v>1035.576</v>
      </c>
      <c r="DW82">
        <v>11.80927</v>
      </c>
      <c r="DX82">
        <v>499.9620999999999</v>
      </c>
      <c r="DY82">
        <v>90.32171</v>
      </c>
      <c r="DZ82">
        <v>0.10000578</v>
      </c>
      <c r="EA82">
        <v>18.37489</v>
      </c>
      <c r="EB82">
        <v>17.99019</v>
      </c>
      <c r="EC82">
        <v>999.9</v>
      </c>
      <c r="ED82">
        <v>0</v>
      </c>
      <c r="EE82">
        <v>0</v>
      </c>
      <c r="EF82">
        <v>9999.564999999999</v>
      </c>
      <c r="EG82">
        <v>0</v>
      </c>
      <c r="EH82">
        <v>1016.37</v>
      </c>
      <c r="EI82">
        <v>-45.00187</v>
      </c>
      <c r="EJ82">
        <v>1044.435</v>
      </c>
      <c r="EK82">
        <v>1087.531</v>
      </c>
      <c r="EL82">
        <v>2.220202</v>
      </c>
      <c r="EM82">
        <v>1077.091</v>
      </c>
      <c r="EN82">
        <v>9.600579</v>
      </c>
      <c r="EO82">
        <v>1.067673</v>
      </c>
      <c r="EP82">
        <v>0.8671407</v>
      </c>
      <c r="EQ82">
        <v>7.874124999999999</v>
      </c>
      <c r="ER82">
        <v>4.856649999999999</v>
      </c>
      <c r="ES82">
        <v>2000.008</v>
      </c>
      <c r="ET82">
        <v>0.9800020999999999</v>
      </c>
      <c r="EU82">
        <v>0.01999751</v>
      </c>
      <c r="EV82">
        <v>0</v>
      </c>
      <c r="EW82">
        <v>1175.979</v>
      </c>
      <c r="EX82">
        <v>5.000970000000001</v>
      </c>
      <c r="EY82">
        <v>23549.12</v>
      </c>
      <c r="EZ82">
        <v>16707.67</v>
      </c>
      <c r="FA82">
        <v>38.687</v>
      </c>
      <c r="FB82">
        <v>39.5</v>
      </c>
      <c r="FC82">
        <v>38.96850000000001</v>
      </c>
      <c r="FD82">
        <v>38.6312</v>
      </c>
      <c r="FE82">
        <v>38.437</v>
      </c>
      <c r="FF82">
        <v>1955.108</v>
      </c>
      <c r="FG82">
        <v>39.895</v>
      </c>
      <c r="FH82">
        <v>0</v>
      </c>
      <c r="FI82">
        <v>2498</v>
      </c>
      <c r="FJ82">
        <v>0</v>
      </c>
      <c r="FK82">
        <v>1175.33</v>
      </c>
      <c r="FL82">
        <v>8.983076948335833</v>
      </c>
      <c r="FM82">
        <v>142.1769232761528</v>
      </c>
      <c r="FN82">
        <v>23537.812</v>
      </c>
      <c r="FO82">
        <v>15</v>
      </c>
      <c r="FP82">
        <v>0</v>
      </c>
      <c r="FQ82" t="s">
        <v>439</v>
      </c>
      <c r="FR82">
        <v>1760210915.6</v>
      </c>
      <c r="FS82">
        <v>0</v>
      </c>
      <c r="FT82">
        <v>0</v>
      </c>
      <c r="FU82">
        <v>-0.215</v>
      </c>
      <c r="FV82">
        <v>0</v>
      </c>
      <c r="FW82">
        <v>-0.6919999999999999</v>
      </c>
      <c r="FX82">
        <v>0</v>
      </c>
      <c r="FY82">
        <v>400</v>
      </c>
      <c r="FZ82">
        <v>0</v>
      </c>
      <c r="GA82">
        <v>0.15</v>
      </c>
      <c r="GB82">
        <v>0</v>
      </c>
      <c r="GC82">
        <v>-44.858</v>
      </c>
      <c r="GD82">
        <v>-1.10846759581892</v>
      </c>
      <c r="GE82">
        <v>0.144441435511708</v>
      </c>
      <c r="GF82">
        <v>0</v>
      </c>
      <c r="GG82">
        <v>1174.911764705882</v>
      </c>
      <c r="GH82">
        <v>7.915660813901599</v>
      </c>
      <c r="GI82">
        <v>0.8359477558550068</v>
      </c>
      <c r="GJ82">
        <v>0</v>
      </c>
      <c r="GK82">
        <v>2.195843658536585</v>
      </c>
      <c r="GL82">
        <v>0.1900016027874632</v>
      </c>
      <c r="GM82">
        <v>0.0197055112702002</v>
      </c>
      <c r="GN82">
        <v>0</v>
      </c>
      <c r="GO82">
        <v>0</v>
      </c>
      <c r="GP82">
        <v>3</v>
      </c>
      <c r="GQ82" t="s">
        <v>455</v>
      </c>
      <c r="GR82">
        <v>3.13367</v>
      </c>
      <c r="GS82">
        <v>2.76024</v>
      </c>
      <c r="GT82">
        <v>0.17744</v>
      </c>
      <c r="GU82">
        <v>0.180186</v>
      </c>
      <c r="GV82">
        <v>0.0641217</v>
      </c>
      <c r="GW82">
        <v>0.0542883</v>
      </c>
      <c r="GX82">
        <v>26351.3</v>
      </c>
      <c r="GY82">
        <v>26240.4</v>
      </c>
      <c r="GZ82">
        <v>29759.8</v>
      </c>
      <c r="HA82">
        <v>29564.5</v>
      </c>
      <c r="HB82">
        <v>36814.3</v>
      </c>
      <c r="HC82">
        <v>37054.7</v>
      </c>
      <c r="HD82">
        <v>41878.8</v>
      </c>
      <c r="HE82">
        <v>42002</v>
      </c>
      <c r="HF82">
        <v>1.95915</v>
      </c>
      <c r="HG82">
        <v>1.89377</v>
      </c>
      <c r="HH82">
        <v>0.00355765</v>
      </c>
      <c r="HI82">
        <v>0</v>
      </c>
      <c r="HJ82">
        <v>17.923</v>
      </c>
      <c r="HK82">
        <v>999.9</v>
      </c>
      <c r="HL82">
        <v>26</v>
      </c>
      <c r="HM82">
        <v>31.3</v>
      </c>
      <c r="HN82">
        <v>13.2098</v>
      </c>
      <c r="HO82">
        <v>62.622</v>
      </c>
      <c r="HP82">
        <v>32.52</v>
      </c>
      <c r="HQ82">
        <v>1</v>
      </c>
      <c r="HR82">
        <v>-0.144238</v>
      </c>
      <c r="HS82">
        <v>5.1541</v>
      </c>
      <c r="HT82">
        <v>20.2674</v>
      </c>
      <c r="HU82">
        <v>5.22043</v>
      </c>
      <c r="HV82">
        <v>12.0159</v>
      </c>
      <c r="HW82">
        <v>4.99065</v>
      </c>
      <c r="HX82">
        <v>3.2885</v>
      </c>
      <c r="HY82">
        <v>9999</v>
      </c>
      <c r="HZ82">
        <v>9999</v>
      </c>
      <c r="IA82">
        <v>9999</v>
      </c>
      <c r="IB82">
        <v>999.9</v>
      </c>
      <c r="IC82">
        <v>4.97287</v>
      </c>
      <c r="ID82">
        <v>1.86661</v>
      </c>
      <c r="IE82">
        <v>1.86585</v>
      </c>
      <c r="IF82">
        <v>1.86584</v>
      </c>
      <c r="IG82">
        <v>1.86769</v>
      </c>
      <c r="IH82">
        <v>1.87013</v>
      </c>
      <c r="II82">
        <v>1.86876</v>
      </c>
      <c r="IJ82">
        <v>1.87028</v>
      </c>
      <c r="IK82">
        <v>0</v>
      </c>
      <c r="IL82">
        <v>0</v>
      </c>
      <c r="IM82">
        <v>0</v>
      </c>
      <c r="IN82">
        <v>0</v>
      </c>
      <c r="IO82" t="s">
        <v>441</v>
      </c>
      <c r="IP82" t="s">
        <v>442</v>
      </c>
      <c r="IQ82" t="s">
        <v>443</v>
      </c>
      <c r="IR82" t="s">
        <v>443</v>
      </c>
      <c r="IS82" t="s">
        <v>443</v>
      </c>
      <c r="IT82" t="s">
        <v>443</v>
      </c>
      <c r="IU82">
        <v>0</v>
      </c>
      <c r="IV82">
        <v>100</v>
      </c>
      <c r="IW82">
        <v>100</v>
      </c>
      <c r="IX82">
        <v>-3.51</v>
      </c>
      <c r="IY82">
        <v>0.0114</v>
      </c>
      <c r="IZ82">
        <v>-1.414774939843471</v>
      </c>
      <c r="JA82">
        <v>-0.002262605230658699</v>
      </c>
      <c r="JB82">
        <v>4.117972070868355E-07</v>
      </c>
      <c r="JC82">
        <v>-1.535053720392113E-10</v>
      </c>
      <c r="JD82">
        <v>-0.05773197212917025</v>
      </c>
      <c r="JE82">
        <v>-0.004387372397949352</v>
      </c>
      <c r="JF82">
        <v>0.001148265067849212</v>
      </c>
      <c r="JG82">
        <v>-2.372704636287677E-05</v>
      </c>
      <c r="JH82">
        <v>4</v>
      </c>
      <c r="JI82">
        <v>2346</v>
      </c>
      <c r="JJ82">
        <v>1</v>
      </c>
      <c r="JK82">
        <v>24</v>
      </c>
      <c r="JL82">
        <v>21611.9</v>
      </c>
      <c r="JM82">
        <v>29358460.5</v>
      </c>
      <c r="JN82">
        <v>2.24121</v>
      </c>
      <c r="JO82">
        <v>2.24487</v>
      </c>
      <c r="JP82">
        <v>1.39648</v>
      </c>
      <c r="JQ82">
        <v>2.34985</v>
      </c>
      <c r="JR82">
        <v>1.49536</v>
      </c>
      <c r="JS82">
        <v>2.53784</v>
      </c>
      <c r="JT82">
        <v>35.9879</v>
      </c>
      <c r="JU82">
        <v>24.0262</v>
      </c>
      <c r="JV82">
        <v>18</v>
      </c>
      <c r="JW82">
        <v>486.651</v>
      </c>
      <c r="JX82">
        <v>436.888</v>
      </c>
      <c r="JY82">
        <v>12.3228</v>
      </c>
      <c r="JZ82">
        <v>25.6409</v>
      </c>
      <c r="KA82">
        <v>30.0001</v>
      </c>
      <c r="KB82">
        <v>25.5045</v>
      </c>
      <c r="KC82">
        <v>25.4408</v>
      </c>
      <c r="KD82">
        <v>44.8523</v>
      </c>
      <c r="KE82">
        <v>25.3742</v>
      </c>
      <c r="KF82">
        <v>0</v>
      </c>
      <c r="KG82">
        <v>12.3294</v>
      </c>
      <c r="KH82">
        <v>1108.95</v>
      </c>
      <c r="KI82">
        <v>9.53792</v>
      </c>
      <c r="KJ82">
        <v>101.712</v>
      </c>
      <c r="KK82">
        <v>101.001</v>
      </c>
    </row>
    <row r="83" spans="1:297">
      <c r="A83">
        <v>67</v>
      </c>
      <c r="B83">
        <v>1761507632.1</v>
      </c>
      <c r="C83">
        <v>421.5999999046326</v>
      </c>
      <c r="D83" t="s">
        <v>576</v>
      </c>
      <c r="E83" t="s">
        <v>577</v>
      </c>
      <c r="F83">
        <v>5</v>
      </c>
      <c r="G83" t="s">
        <v>435</v>
      </c>
      <c r="H83" t="s">
        <v>436</v>
      </c>
      <c r="I83">
        <v>1761507629.6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1103.569603772895</v>
      </c>
      <c r="AK83">
        <v>1069.022363636363</v>
      </c>
      <c r="AL83">
        <v>3.34493069463656</v>
      </c>
      <c r="AM83">
        <v>65.78380320939183</v>
      </c>
      <c r="AN83">
        <f>(AP83 - AO83 + DY83*1E3/(8.314*(EA83+273.15)) * AR83/DX83 * AQ83) * DX83/(100*DL83) * 1000/(1000 - AP83)</f>
        <v>0</v>
      </c>
      <c r="AO83">
        <v>9.59967041082418</v>
      </c>
      <c r="AP83">
        <v>11.80797151515151</v>
      </c>
      <c r="AQ83">
        <v>-5.93279490199093E-05</v>
      </c>
      <c r="AR83">
        <v>108.0880716642206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 t="s">
        <v>437</v>
      </c>
      <c r="AZ83">
        <v>0</v>
      </c>
      <c r="BA83">
        <v>0</v>
      </c>
      <c r="BB83">
        <f>1-AZ83/BA83</f>
        <v>0</v>
      </c>
      <c r="BC83">
        <v>0</v>
      </c>
      <c r="BD83" t="s">
        <v>437</v>
      </c>
      <c r="BE83" t="s">
        <v>437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2020</v>
      </c>
      <c r="CA83">
        <v>290.0000000000001</v>
      </c>
      <c r="CB83">
        <v>1590.42</v>
      </c>
      <c r="CC83">
        <v>295</v>
      </c>
      <c r="CD83">
        <v>5220.67</v>
      </c>
      <c r="CE83">
        <v>1591.29</v>
      </c>
      <c r="CF83">
        <v>-0.87</v>
      </c>
      <c r="CG83">
        <v>300.0000000000001</v>
      </c>
      <c r="CH83">
        <v>23.8</v>
      </c>
      <c r="CI83">
        <v>1650.734719841875</v>
      </c>
      <c r="CJ83">
        <v>2.032994541366527</v>
      </c>
      <c r="CK83">
        <v>-31.03478562282126</v>
      </c>
      <c r="CL83">
        <v>0.9198548094063967</v>
      </c>
      <c r="CM83">
        <v>0.9759925733019913</v>
      </c>
      <c r="CN83">
        <v>-0.00431141668520578</v>
      </c>
      <c r="CO83">
        <v>289.9999999999999</v>
      </c>
      <c r="CP83">
        <v>1590.91</v>
      </c>
      <c r="CQ83">
        <v>765</v>
      </c>
      <c r="CR83">
        <v>5219.32</v>
      </c>
      <c r="CS83">
        <v>1591.27</v>
      </c>
      <c r="CT83">
        <v>-0.36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438</v>
      </c>
      <c r="DO83">
        <v>2</v>
      </c>
      <c r="DP83" t="b">
        <v>1</v>
      </c>
      <c r="DQ83">
        <v>1761507629.6</v>
      </c>
      <c r="DR83">
        <v>1049.796666666667</v>
      </c>
      <c r="DS83">
        <v>1094.763333333333</v>
      </c>
      <c r="DT83">
        <v>11.81116666666667</v>
      </c>
      <c r="DU83">
        <v>9.599350000000001</v>
      </c>
      <c r="DV83">
        <v>1053.316666666667</v>
      </c>
      <c r="DW83">
        <v>11.79977777777778</v>
      </c>
      <c r="DX83">
        <v>499.9926666666667</v>
      </c>
      <c r="DY83">
        <v>90.32074444444444</v>
      </c>
      <c r="DZ83">
        <v>0.09997200000000001</v>
      </c>
      <c r="EA83">
        <v>18.36573333333333</v>
      </c>
      <c r="EB83">
        <v>17.99286666666667</v>
      </c>
      <c r="EC83">
        <v>999.9000000000001</v>
      </c>
      <c r="ED83">
        <v>0</v>
      </c>
      <c r="EE83">
        <v>0</v>
      </c>
      <c r="EF83">
        <v>9989.235555555555</v>
      </c>
      <c r="EG83">
        <v>0</v>
      </c>
      <c r="EH83">
        <v>1016.384444444444</v>
      </c>
      <c r="EI83">
        <v>-44.96798888888889</v>
      </c>
      <c r="EJ83">
        <v>1062.343333333333</v>
      </c>
      <c r="EK83">
        <v>1105.374444444444</v>
      </c>
      <c r="EL83">
        <v>2.211817777777778</v>
      </c>
      <c r="EM83">
        <v>1094.763333333333</v>
      </c>
      <c r="EN83">
        <v>9.599350000000001</v>
      </c>
      <c r="EO83">
        <v>1.066794444444445</v>
      </c>
      <c r="EP83">
        <v>0.8670206666666667</v>
      </c>
      <c r="EQ83">
        <v>7.862021111111111</v>
      </c>
      <c r="ER83">
        <v>4.854662222222223</v>
      </c>
      <c r="ES83">
        <v>1999.993333333333</v>
      </c>
      <c r="ET83">
        <v>0.9800013333333334</v>
      </c>
      <c r="EU83">
        <v>0.01999825555555555</v>
      </c>
      <c r="EV83">
        <v>0</v>
      </c>
      <c r="EW83">
        <v>1176.871111111111</v>
      </c>
      <c r="EX83">
        <v>5.00097</v>
      </c>
      <c r="EY83">
        <v>23561.71111111112</v>
      </c>
      <c r="EZ83">
        <v>16707.52222222222</v>
      </c>
      <c r="FA83">
        <v>38.625</v>
      </c>
      <c r="FB83">
        <v>39.437</v>
      </c>
      <c r="FC83">
        <v>38.93011111111111</v>
      </c>
      <c r="FD83">
        <v>38.60400000000001</v>
      </c>
      <c r="FE83">
        <v>38.375</v>
      </c>
      <c r="FF83">
        <v>1955.093333333333</v>
      </c>
      <c r="FG83">
        <v>39.9</v>
      </c>
      <c r="FH83">
        <v>0</v>
      </c>
      <c r="FI83">
        <v>2502.800000190735</v>
      </c>
      <c r="FJ83">
        <v>0</v>
      </c>
      <c r="FK83">
        <v>1176.0708</v>
      </c>
      <c r="FL83">
        <v>10.51692307002657</v>
      </c>
      <c r="FM83">
        <v>160.3153844090845</v>
      </c>
      <c r="FN83">
        <v>23549.344</v>
      </c>
      <c r="FO83">
        <v>15</v>
      </c>
      <c r="FP83">
        <v>0</v>
      </c>
      <c r="FQ83" t="s">
        <v>439</v>
      </c>
      <c r="FR83">
        <v>1760210915.6</v>
      </c>
      <c r="FS83">
        <v>0</v>
      </c>
      <c r="FT83">
        <v>0</v>
      </c>
      <c r="FU83">
        <v>-0.215</v>
      </c>
      <c r="FV83">
        <v>0</v>
      </c>
      <c r="FW83">
        <v>-0.6919999999999999</v>
      </c>
      <c r="FX83">
        <v>0</v>
      </c>
      <c r="FY83">
        <v>400</v>
      </c>
      <c r="FZ83">
        <v>0</v>
      </c>
      <c r="GA83">
        <v>0.15</v>
      </c>
      <c r="GB83">
        <v>0</v>
      </c>
      <c r="GC83">
        <v>-44.91090487804878</v>
      </c>
      <c r="GD83">
        <v>-0.768934494773476</v>
      </c>
      <c r="GE83">
        <v>0.1310341436629127</v>
      </c>
      <c r="GF83">
        <v>0</v>
      </c>
      <c r="GG83">
        <v>1175.538529411765</v>
      </c>
      <c r="GH83">
        <v>8.550190990906415</v>
      </c>
      <c r="GI83">
        <v>0.8984631726811948</v>
      </c>
      <c r="GJ83">
        <v>0</v>
      </c>
      <c r="GK83">
        <v>2.203733414634146</v>
      </c>
      <c r="GL83">
        <v>0.136987317073169</v>
      </c>
      <c r="GM83">
        <v>0.01638764549670388</v>
      </c>
      <c r="GN83">
        <v>0</v>
      </c>
      <c r="GO83">
        <v>0</v>
      </c>
      <c r="GP83">
        <v>3</v>
      </c>
      <c r="GQ83" t="s">
        <v>455</v>
      </c>
      <c r="GR83">
        <v>3.13373</v>
      </c>
      <c r="GS83">
        <v>2.76022</v>
      </c>
      <c r="GT83">
        <v>0.179236</v>
      </c>
      <c r="GU83">
        <v>0.181935</v>
      </c>
      <c r="GV83">
        <v>0.06409330000000001</v>
      </c>
      <c r="GW83">
        <v>0.0542699</v>
      </c>
      <c r="GX83">
        <v>26293.4</v>
      </c>
      <c r="GY83">
        <v>26184.7</v>
      </c>
      <c r="GZ83">
        <v>29759.3</v>
      </c>
      <c r="HA83">
        <v>29564.7</v>
      </c>
      <c r="HB83">
        <v>36815</v>
      </c>
      <c r="HC83">
        <v>37055.9</v>
      </c>
      <c r="HD83">
        <v>41878.2</v>
      </c>
      <c r="HE83">
        <v>42002.5</v>
      </c>
      <c r="HF83">
        <v>1.959</v>
      </c>
      <c r="HG83">
        <v>1.89352</v>
      </c>
      <c r="HH83">
        <v>0.00461936</v>
      </c>
      <c r="HI83">
        <v>0</v>
      </c>
      <c r="HJ83">
        <v>17.9235</v>
      </c>
      <c r="HK83">
        <v>999.9</v>
      </c>
      <c r="HL83">
        <v>26</v>
      </c>
      <c r="HM83">
        <v>31.3</v>
      </c>
      <c r="HN83">
        <v>13.211</v>
      </c>
      <c r="HO83">
        <v>62.512</v>
      </c>
      <c r="HP83">
        <v>32.5321</v>
      </c>
      <c r="HQ83">
        <v>1</v>
      </c>
      <c r="HR83">
        <v>-0.144261</v>
      </c>
      <c r="HS83">
        <v>5.12908</v>
      </c>
      <c r="HT83">
        <v>20.2683</v>
      </c>
      <c r="HU83">
        <v>5.22088</v>
      </c>
      <c r="HV83">
        <v>12.0159</v>
      </c>
      <c r="HW83">
        <v>4.9908</v>
      </c>
      <c r="HX83">
        <v>3.2885</v>
      </c>
      <c r="HY83">
        <v>9999</v>
      </c>
      <c r="HZ83">
        <v>9999</v>
      </c>
      <c r="IA83">
        <v>9999</v>
      </c>
      <c r="IB83">
        <v>999.9</v>
      </c>
      <c r="IC83">
        <v>4.97288</v>
      </c>
      <c r="ID83">
        <v>1.86661</v>
      </c>
      <c r="IE83">
        <v>1.86586</v>
      </c>
      <c r="IF83">
        <v>1.86585</v>
      </c>
      <c r="IG83">
        <v>1.86771</v>
      </c>
      <c r="IH83">
        <v>1.87014</v>
      </c>
      <c r="II83">
        <v>1.86879</v>
      </c>
      <c r="IJ83">
        <v>1.87029</v>
      </c>
      <c r="IK83">
        <v>0</v>
      </c>
      <c r="IL83">
        <v>0</v>
      </c>
      <c r="IM83">
        <v>0</v>
      </c>
      <c r="IN83">
        <v>0</v>
      </c>
      <c r="IO83" t="s">
        <v>441</v>
      </c>
      <c r="IP83" t="s">
        <v>442</v>
      </c>
      <c r="IQ83" t="s">
        <v>443</v>
      </c>
      <c r="IR83" t="s">
        <v>443</v>
      </c>
      <c r="IS83" t="s">
        <v>443</v>
      </c>
      <c r="IT83" t="s">
        <v>443</v>
      </c>
      <c r="IU83">
        <v>0</v>
      </c>
      <c r="IV83">
        <v>100</v>
      </c>
      <c r="IW83">
        <v>100</v>
      </c>
      <c r="IX83">
        <v>-3.54</v>
      </c>
      <c r="IY83">
        <v>0.0113</v>
      </c>
      <c r="IZ83">
        <v>-1.414774939843471</v>
      </c>
      <c r="JA83">
        <v>-0.002262605230658699</v>
      </c>
      <c r="JB83">
        <v>4.117972070868355E-07</v>
      </c>
      <c r="JC83">
        <v>-1.535053720392113E-10</v>
      </c>
      <c r="JD83">
        <v>-0.05773197212917025</v>
      </c>
      <c r="JE83">
        <v>-0.004387372397949352</v>
      </c>
      <c r="JF83">
        <v>0.001148265067849212</v>
      </c>
      <c r="JG83">
        <v>-2.372704636287677E-05</v>
      </c>
      <c r="JH83">
        <v>4</v>
      </c>
      <c r="JI83">
        <v>2346</v>
      </c>
      <c r="JJ83">
        <v>1</v>
      </c>
      <c r="JK83">
        <v>24</v>
      </c>
      <c r="JL83">
        <v>21611.9</v>
      </c>
      <c r="JM83">
        <v>29358460.5</v>
      </c>
      <c r="JN83">
        <v>2.27051</v>
      </c>
      <c r="JO83">
        <v>2.23877</v>
      </c>
      <c r="JP83">
        <v>1.39648</v>
      </c>
      <c r="JQ83">
        <v>2.35596</v>
      </c>
      <c r="JR83">
        <v>1.49536</v>
      </c>
      <c r="JS83">
        <v>2.57324</v>
      </c>
      <c r="JT83">
        <v>35.9879</v>
      </c>
      <c r="JU83">
        <v>24.0262</v>
      </c>
      <c r="JV83">
        <v>18</v>
      </c>
      <c r="JW83">
        <v>486.559</v>
      </c>
      <c r="JX83">
        <v>436.739</v>
      </c>
      <c r="JY83">
        <v>12.3275</v>
      </c>
      <c r="JZ83">
        <v>25.6409</v>
      </c>
      <c r="KA83">
        <v>30.0001</v>
      </c>
      <c r="KB83">
        <v>25.5045</v>
      </c>
      <c r="KC83">
        <v>25.4408</v>
      </c>
      <c r="KD83">
        <v>45.4384</v>
      </c>
      <c r="KE83">
        <v>25.6472</v>
      </c>
      <c r="KF83">
        <v>0</v>
      </c>
      <c r="KG83">
        <v>12.3365</v>
      </c>
      <c r="KH83">
        <v>1122.31</v>
      </c>
      <c r="KI83">
        <v>9.534230000000001</v>
      </c>
      <c r="KJ83">
        <v>101.71</v>
      </c>
      <c r="KK83">
        <v>101.002</v>
      </c>
    </row>
    <row r="84" spans="1:297">
      <c r="A84">
        <v>68</v>
      </c>
      <c r="B84">
        <v>1761507637.1</v>
      </c>
      <c r="C84">
        <v>426.5999999046326</v>
      </c>
      <c r="D84" t="s">
        <v>578</v>
      </c>
      <c r="E84" t="s">
        <v>579</v>
      </c>
      <c r="F84">
        <v>5</v>
      </c>
      <c r="G84" t="s">
        <v>435</v>
      </c>
      <c r="H84" t="s">
        <v>436</v>
      </c>
      <c r="I84">
        <v>1761507634.3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1120.841566790478</v>
      </c>
      <c r="AK84">
        <v>1086.037939393939</v>
      </c>
      <c r="AL84">
        <v>3.393519378048734</v>
      </c>
      <c r="AM84">
        <v>65.78380320939183</v>
      </c>
      <c r="AN84">
        <f>(AP84 - AO84 + DY84*1E3/(8.314*(EA84+273.15)) * AR84/DX84 * AQ84) * DX84/(100*DL84) * 1000/(1000 - AP84)</f>
        <v>0</v>
      </c>
      <c r="AO84">
        <v>9.583075900102505</v>
      </c>
      <c r="AP84">
        <v>11.80232484848485</v>
      </c>
      <c r="AQ84">
        <v>-2.752597741418887E-05</v>
      </c>
      <c r="AR84">
        <v>108.0880716642206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 t="s">
        <v>437</v>
      </c>
      <c r="AZ84">
        <v>0</v>
      </c>
      <c r="BA84">
        <v>0</v>
      </c>
      <c r="BB84">
        <f>1-AZ84/BA84</f>
        <v>0</v>
      </c>
      <c r="BC84">
        <v>0</v>
      </c>
      <c r="BD84" t="s">
        <v>437</v>
      </c>
      <c r="BE84" t="s">
        <v>437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2020</v>
      </c>
      <c r="CA84">
        <v>290.0000000000001</v>
      </c>
      <c r="CB84">
        <v>1590.42</v>
      </c>
      <c r="CC84">
        <v>295</v>
      </c>
      <c r="CD84">
        <v>5220.67</v>
      </c>
      <c r="CE84">
        <v>1591.29</v>
      </c>
      <c r="CF84">
        <v>-0.87</v>
      </c>
      <c r="CG84">
        <v>300.0000000000001</v>
      </c>
      <c r="CH84">
        <v>23.8</v>
      </c>
      <c r="CI84">
        <v>1650.734719841875</v>
      </c>
      <c r="CJ84">
        <v>2.032994541366527</v>
      </c>
      <c r="CK84">
        <v>-31.03478562282126</v>
      </c>
      <c r="CL84">
        <v>0.9198548094063967</v>
      </c>
      <c r="CM84">
        <v>0.9759925733019913</v>
      </c>
      <c r="CN84">
        <v>-0.00431141668520578</v>
      </c>
      <c r="CO84">
        <v>289.9999999999999</v>
      </c>
      <c r="CP84">
        <v>1590.91</v>
      </c>
      <c r="CQ84">
        <v>765</v>
      </c>
      <c r="CR84">
        <v>5219.32</v>
      </c>
      <c r="CS84">
        <v>1591.27</v>
      </c>
      <c r="CT84">
        <v>-0.36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438</v>
      </c>
      <c r="DO84">
        <v>2</v>
      </c>
      <c r="DP84" t="b">
        <v>1</v>
      </c>
      <c r="DQ84">
        <v>1761507634.3</v>
      </c>
      <c r="DR84">
        <v>1065.526</v>
      </c>
      <c r="DS84">
        <v>1110.759</v>
      </c>
      <c r="DT84">
        <v>11.80533</v>
      </c>
      <c r="DU84">
        <v>9.583914999999999</v>
      </c>
      <c r="DV84">
        <v>1069.076</v>
      </c>
      <c r="DW84">
        <v>11.79402</v>
      </c>
      <c r="DX84">
        <v>500.0235000000001</v>
      </c>
      <c r="DY84">
        <v>90.32276</v>
      </c>
      <c r="DZ84">
        <v>0.10001644</v>
      </c>
      <c r="EA84">
        <v>18.36481</v>
      </c>
      <c r="EB84">
        <v>18.00456</v>
      </c>
      <c r="EC84">
        <v>999.9</v>
      </c>
      <c r="ED84">
        <v>0</v>
      </c>
      <c r="EE84">
        <v>0</v>
      </c>
      <c r="EF84">
        <v>9995.816999999999</v>
      </c>
      <c r="EG84">
        <v>0</v>
      </c>
      <c r="EH84">
        <v>1016.364</v>
      </c>
      <c r="EI84">
        <v>-45.23275</v>
      </c>
      <c r="EJ84">
        <v>1078.254</v>
      </c>
      <c r="EK84">
        <v>1121.506</v>
      </c>
      <c r="EL84">
        <v>2.221416</v>
      </c>
      <c r="EM84">
        <v>1110.759</v>
      </c>
      <c r="EN84">
        <v>9.583914999999999</v>
      </c>
      <c r="EO84">
        <v>1.06629</v>
      </c>
      <c r="EP84">
        <v>0.8656461</v>
      </c>
      <c r="EQ84">
        <v>7.855096000000001</v>
      </c>
      <c r="ER84">
        <v>4.831926999999999</v>
      </c>
      <c r="ES84">
        <v>1999.972</v>
      </c>
      <c r="ET84">
        <v>0.9800006</v>
      </c>
      <c r="EU84">
        <v>0.01999899</v>
      </c>
      <c r="EV84">
        <v>0</v>
      </c>
      <c r="EW84">
        <v>1177.253</v>
      </c>
      <c r="EX84">
        <v>5.000970000000001</v>
      </c>
      <c r="EY84">
        <v>23570.53</v>
      </c>
      <c r="EZ84">
        <v>16707.34</v>
      </c>
      <c r="FA84">
        <v>38.59350000000001</v>
      </c>
      <c r="FB84">
        <v>39.4184</v>
      </c>
      <c r="FC84">
        <v>38.875</v>
      </c>
      <c r="FD84">
        <v>38.562</v>
      </c>
      <c r="FE84">
        <v>38.3435</v>
      </c>
      <c r="FF84">
        <v>1955.072</v>
      </c>
      <c r="FG84">
        <v>39.89999999999999</v>
      </c>
      <c r="FH84">
        <v>0</v>
      </c>
      <c r="FI84">
        <v>2508.200000047684</v>
      </c>
      <c r="FJ84">
        <v>0</v>
      </c>
      <c r="FK84">
        <v>1176.796923076923</v>
      </c>
      <c r="FL84">
        <v>8.547692313361994</v>
      </c>
      <c r="FM84">
        <v>126.013675387773</v>
      </c>
      <c r="FN84">
        <v>23561.54230769231</v>
      </c>
      <c r="FO84">
        <v>15</v>
      </c>
      <c r="FP84">
        <v>0</v>
      </c>
      <c r="FQ84" t="s">
        <v>439</v>
      </c>
      <c r="FR84">
        <v>1760210915.6</v>
      </c>
      <c r="FS84">
        <v>0</v>
      </c>
      <c r="FT84">
        <v>0</v>
      </c>
      <c r="FU84">
        <v>-0.215</v>
      </c>
      <c r="FV84">
        <v>0</v>
      </c>
      <c r="FW84">
        <v>-0.6919999999999999</v>
      </c>
      <c r="FX84">
        <v>0</v>
      </c>
      <c r="FY84">
        <v>400</v>
      </c>
      <c r="FZ84">
        <v>0</v>
      </c>
      <c r="GA84">
        <v>0.15</v>
      </c>
      <c r="GB84">
        <v>0</v>
      </c>
      <c r="GC84">
        <v>-45.02693170731708</v>
      </c>
      <c r="GD84">
        <v>-1.18534285714297</v>
      </c>
      <c r="GE84">
        <v>0.1659037444100651</v>
      </c>
      <c r="GF84">
        <v>0</v>
      </c>
      <c r="GG84">
        <v>1176.327352941176</v>
      </c>
      <c r="GH84">
        <v>9.027807495331661</v>
      </c>
      <c r="GI84">
        <v>0.9429749819634513</v>
      </c>
      <c r="GJ84">
        <v>0</v>
      </c>
      <c r="GK84">
        <v>2.214778780487805</v>
      </c>
      <c r="GL84">
        <v>0.05432675958188162</v>
      </c>
      <c r="GM84">
        <v>0.009770282517103089</v>
      </c>
      <c r="GN84">
        <v>1</v>
      </c>
      <c r="GO84">
        <v>1</v>
      </c>
      <c r="GP84">
        <v>3</v>
      </c>
      <c r="GQ84" t="s">
        <v>446</v>
      </c>
      <c r="GR84">
        <v>3.13374</v>
      </c>
      <c r="GS84">
        <v>2.76028</v>
      </c>
      <c r="GT84">
        <v>0.181045</v>
      </c>
      <c r="GU84">
        <v>0.183678</v>
      </c>
      <c r="GV84">
        <v>0.0640675</v>
      </c>
      <c r="GW84">
        <v>0.0541716</v>
      </c>
      <c r="GX84">
        <v>26235.2</v>
      </c>
      <c r="GY84">
        <v>26129.3</v>
      </c>
      <c r="GZ84">
        <v>29759</v>
      </c>
      <c r="HA84">
        <v>29565.1</v>
      </c>
      <c r="HB84">
        <v>36815.7</v>
      </c>
      <c r="HC84">
        <v>37060.4</v>
      </c>
      <c r="HD84">
        <v>41877.9</v>
      </c>
      <c r="HE84">
        <v>42003.2</v>
      </c>
      <c r="HF84">
        <v>1.9591</v>
      </c>
      <c r="HG84">
        <v>1.89345</v>
      </c>
      <c r="HH84">
        <v>0.00488758</v>
      </c>
      <c r="HI84">
        <v>0</v>
      </c>
      <c r="HJ84">
        <v>17.9246</v>
      </c>
      <c r="HK84">
        <v>999.9</v>
      </c>
      <c r="HL84">
        <v>26</v>
      </c>
      <c r="HM84">
        <v>31.3</v>
      </c>
      <c r="HN84">
        <v>13.2096</v>
      </c>
      <c r="HO84">
        <v>62.432</v>
      </c>
      <c r="HP84">
        <v>32.5681</v>
      </c>
      <c r="HQ84">
        <v>1</v>
      </c>
      <c r="HR84">
        <v>-0.144253</v>
      </c>
      <c r="HS84">
        <v>5.12644</v>
      </c>
      <c r="HT84">
        <v>20.2685</v>
      </c>
      <c r="HU84">
        <v>5.22058</v>
      </c>
      <c r="HV84">
        <v>12.0159</v>
      </c>
      <c r="HW84">
        <v>4.99045</v>
      </c>
      <c r="HX84">
        <v>3.28848</v>
      </c>
      <c r="HY84">
        <v>9999</v>
      </c>
      <c r="HZ84">
        <v>9999</v>
      </c>
      <c r="IA84">
        <v>9999</v>
      </c>
      <c r="IB84">
        <v>999.9</v>
      </c>
      <c r="IC84">
        <v>4.97286</v>
      </c>
      <c r="ID84">
        <v>1.86661</v>
      </c>
      <c r="IE84">
        <v>1.86587</v>
      </c>
      <c r="IF84">
        <v>1.86586</v>
      </c>
      <c r="IG84">
        <v>1.8677</v>
      </c>
      <c r="IH84">
        <v>1.87014</v>
      </c>
      <c r="II84">
        <v>1.86877</v>
      </c>
      <c r="IJ84">
        <v>1.87028</v>
      </c>
      <c r="IK84">
        <v>0</v>
      </c>
      <c r="IL84">
        <v>0</v>
      </c>
      <c r="IM84">
        <v>0</v>
      </c>
      <c r="IN84">
        <v>0</v>
      </c>
      <c r="IO84" t="s">
        <v>441</v>
      </c>
      <c r="IP84" t="s">
        <v>442</v>
      </c>
      <c r="IQ84" t="s">
        <v>443</v>
      </c>
      <c r="IR84" t="s">
        <v>443</v>
      </c>
      <c r="IS84" t="s">
        <v>443</v>
      </c>
      <c r="IT84" t="s">
        <v>443</v>
      </c>
      <c r="IU84">
        <v>0</v>
      </c>
      <c r="IV84">
        <v>100</v>
      </c>
      <c r="IW84">
        <v>100</v>
      </c>
      <c r="IX84">
        <v>-3.57</v>
      </c>
      <c r="IY84">
        <v>0.0112</v>
      </c>
      <c r="IZ84">
        <v>-1.414774939843471</v>
      </c>
      <c r="JA84">
        <v>-0.002262605230658699</v>
      </c>
      <c r="JB84">
        <v>4.117972070868355E-07</v>
      </c>
      <c r="JC84">
        <v>-1.535053720392113E-10</v>
      </c>
      <c r="JD84">
        <v>-0.05773197212917025</v>
      </c>
      <c r="JE84">
        <v>-0.004387372397949352</v>
      </c>
      <c r="JF84">
        <v>0.001148265067849212</v>
      </c>
      <c r="JG84">
        <v>-2.372704636287677E-05</v>
      </c>
      <c r="JH84">
        <v>4</v>
      </c>
      <c r="JI84">
        <v>2346</v>
      </c>
      <c r="JJ84">
        <v>1</v>
      </c>
      <c r="JK84">
        <v>24</v>
      </c>
      <c r="JL84">
        <v>21612</v>
      </c>
      <c r="JM84">
        <v>29358460.6</v>
      </c>
      <c r="JN84">
        <v>2.29614</v>
      </c>
      <c r="JO84">
        <v>2.23633</v>
      </c>
      <c r="JP84">
        <v>1.39648</v>
      </c>
      <c r="JQ84">
        <v>2.35352</v>
      </c>
      <c r="JR84">
        <v>1.49536</v>
      </c>
      <c r="JS84">
        <v>2.6355</v>
      </c>
      <c r="JT84">
        <v>36.0113</v>
      </c>
      <c r="JU84">
        <v>24.035</v>
      </c>
      <c r="JV84">
        <v>18</v>
      </c>
      <c r="JW84">
        <v>486.626</v>
      </c>
      <c r="JX84">
        <v>436.694</v>
      </c>
      <c r="JY84">
        <v>12.3344</v>
      </c>
      <c r="JZ84">
        <v>25.6431</v>
      </c>
      <c r="KA84">
        <v>30.0001</v>
      </c>
      <c r="KB84">
        <v>25.5052</v>
      </c>
      <c r="KC84">
        <v>25.4408</v>
      </c>
      <c r="KD84">
        <v>45.9476</v>
      </c>
      <c r="KE84">
        <v>25.6472</v>
      </c>
      <c r="KF84">
        <v>0</v>
      </c>
      <c r="KG84">
        <v>12.3282</v>
      </c>
      <c r="KH84">
        <v>1142.35</v>
      </c>
      <c r="KI84">
        <v>9.53633</v>
      </c>
      <c r="KJ84">
        <v>101.709</v>
      </c>
      <c r="KK84">
        <v>101.004</v>
      </c>
    </row>
    <row r="85" spans="1:297">
      <c r="A85">
        <v>69</v>
      </c>
      <c r="B85">
        <v>1761507642.1</v>
      </c>
      <c r="C85">
        <v>431.5999999046326</v>
      </c>
      <c r="D85" t="s">
        <v>580</v>
      </c>
      <c r="E85" t="s">
        <v>581</v>
      </c>
      <c r="F85">
        <v>5</v>
      </c>
      <c r="G85" t="s">
        <v>435</v>
      </c>
      <c r="H85" t="s">
        <v>436</v>
      </c>
      <c r="I85">
        <v>1761507639.6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1137.374628482568</v>
      </c>
      <c r="AK85">
        <v>1102.850727272727</v>
      </c>
      <c r="AL85">
        <v>3.372842439230768</v>
      </c>
      <c r="AM85">
        <v>65.78380320939183</v>
      </c>
      <c r="AN85">
        <f>(AP85 - AO85 + DY85*1E3/(8.314*(EA85+273.15)) * AR85/DX85 * AQ85) * DX85/(100*DL85) * 1000/(1000 - AP85)</f>
        <v>0</v>
      </c>
      <c r="AO85">
        <v>9.571044283969965</v>
      </c>
      <c r="AP85">
        <v>11.79050727272727</v>
      </c>
      <c r="AQ85">
        <v>-7.956491144850997E-05</v>
      </c>
      <c r="AR85">
        <v>108.0880716642206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 t="s">
        <v>437</v>
      </c>
      <c r="AZ85">
        <v>0</v>
      </c>
      <c r="BA85">
        <v>0</v>
      </c>
      <c r="BB85">
        <f>1-AZ85/BA85</f>
        <v>0</v>
      </c>
      <c r="BC85">
        <v>0</v>
      </c>
      <c r="BD85" t="s">
        <v>437</v>
      </c>
      <c r="BE85" t="s">
        <v>437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2020</v>
      </c>
      <c r="CA85">
        <v>290.0000000000001</v>
      </c>
      <c r="CB85">
        <v>1590.42</v>
      </c>
      <c r="CC85">
        <v>295</v>
      </c>
      <c r="CD85">
        <v>5220.67</v>
      </c>
      <c r="CE85">
        <v>1591.29</v>
      </c>
      <c r="CF85">
        <v>-0.87</v>
      </c>
      <c r="CG85">
        <v>300.0000000000001</v>
      </c>
      <c r="CH85">
        <v>23.8</v>
      </c>
      <c r="CI85">
        <v>1650.734719841875</v>
      </c>
      <c r="CJ85">
        <v>2.032994541366527</v>
      </c>
      <c r="CK85">
        <v>-31.03478562282126</v>
      </c>
      <c r="CL85">
        <v>0.9198548094063967</v>
      </c>
      <c r="CM85">
        <v>0.9759925733019913</v>
      </c>
      <c r="CN85">
        <v>-0.00431141668520578</v>
      </c>
      <c r="CO85">
        <v>289.9999999999999</v>
      </c>
      <c r="CP85">
        <v>1590.91</v>
      </c>
      <c r="CQ85">
        <v>765</v>
      </c>
      <c r="CR85">
        <v>5219.32</v>
      </c>
      <c r="CS85">
        <v>1591.27</v>
      </c>
      <c r="CT85">
        <v>-0.36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438</v>
      </c>
      <c r="DO85">
        <v>2</v>
      </c>
      <c r="DP85" t="b">
        <v>1</v>
      </c>
      <c r="DQ85">
        <v>1761507639.6</v>
      </c>
      <c r="DR85">
        <v>1083.171111111111</v>
      </c>
      <c r="DS85">
        <v>1128.307777777778</v>
      </c>
      <c r="DT85">
        <v>11.79507777777778</v>
      </c>
      <c r="DU85">
        <v>9.571111111111112</v>
      </c>
      <c r="DV85">
        <v>1086.756666666667</v>
      </c>
      <c r="DW85">
        <v>11.78387777777778</v>
      </c>
      <c r="DX85">
        <v>500.0323333333333</v>
      </c>
      <c r="DY85">
        <v>90.32492222222221</v>
      </c>
      <c r="DZ85">
        <v>0.1000042666666667</v>
      </c>
      <c r="EA85">
        <v>18.36424444444445</v>
      </c>
      <c r="EB85">
        <v>18.00462222222222</v>
      </c>
      <c r="EC85">
        <v>999.9000000000001</v>
      </c>
      <c r="ED85">
        <v>0</v>
      </c>
      <c r="EE85">
        <v>0</v>
      </c>
      <c r="EF85">
        <v>9988.472222222223</v>
      </c>
      <c r="EG85">
        <v>0</v>
      </c>
      <c r="EH85">
        <v>1016.372222222222</v>
      </c>
      <c r="EI85">
        <v>-45.1352</v>
      </c>
      <c r="EJ85">
        <v>1096.101111111111</v>
      </c>
      <c r="EK85">
        <v>1139.211111111111</v>
      </c>
      <c r="EL85">
        <v>2.223953333333333</v>
      </c>
      <c r="EM85">
        <v>1128.307777777778</v>
      </c>
      <c r="EN85">
        <v>9.571111111111112</v>
      </c>
      <c r="EO85">
        <v>1.065386666666667</v>
      </c>
      <c r="EP85">
        <v>0.8645102222222223</v>
      </c>
      <c r="EQ85">
        <v>7.842668888888888</v>
      </c>
      <c r="ER85">
        <v>4.813118888888889</v>
      </c>
      <c r="ES85">
        <v>2000.011111111111</v>
      </c>
      <c r="ET85">
        <v>0.9800004444444446</v>
      </c>
      <c r="EU85">
        <v>0.01999924444444444</v>
      </c>
      <c r="EV85">
        <v>0</v>
      </c>
      <c r="EW85">
        <v>1178.106666666667</v>
      </c>
      <c r="EX85">
        <v>5.00097</v>
      </c>
      <c r="EY85">
        <v>23580.06666666667</v>
      </c>
      <c r="EZ85">
        <v>16707.68888888889</v>
      </c>
      <c r="FA85">
        <v>38.54822222222222</v>
      </c>
      <c r="FB85">
        <v>39.375</v>
      </c>
      <c r="FC85">
        <v>38.82599999999999</v>
      </c>
      <c r="FD85">
        <v>38.51377777777778</v>
      </c>
      <c r="FE85">
        <v>38.29822222222222</v>
      </c>
      <c r="FF85">
        <v>1955.111111111111</v>
      </c>
      <c r="FG85">
        <v>39.9</v>
      </c>
      <c r="FH85">
        <v>0</v>
      </c>
      <c r="FI85">
        <v>2513</v>
      </c>
      <c r="FJ85">
        <v>0</v>
      </c>
      <c r="FK85">
        <v>1177.471923076923</v>
      </c>
      <c r="FL85">
        <v>7.624273498803549</v>
      </c>
      <c r="FM85">
        <v>105.7880343435706</v>
      </c>
      <c r="FN85">
        <v>23571.21153846154</v>
      </c>
      <c r="FO85">
        <v>15</v>
      </c>
      <c r="FP85">
        <v>0</v>
      </c>
      <c r="FQ85" t="s">
        <v>439</v>
      </c>
      <c r="FR85">
        <v>1760210915.6</v>
      </c>
      <c r="FS85">
        <v>0</v>
      </c>
      <c r="FT85">
        <v>0</v>
      </c>
      <c r="FU85">
        <v>-0.215</v>
      </c>
      <c r="FV85">
        <v>0</v>
      </c>
      <c r="FW85">
        <v>-0.6919999999999999</v>
      </c>
      <c r="FX85">
        <v>0</v>
      </c>
      <c r="FY85">
        <v>400</v>
      </c>
      <c r="FZ85">
        <v>0</v>
      </c>
      <c r="GA85">
        <v>0.15</v>
      </c>
      <c r="GB85">
        <v>0</v>
      </c>
      <c r="GC85">
        <v>-45.06378780487805</v>
      </c>
      <c r="GD85">
        <v>-0.8947777003484743</v>
      </c>
      <c r="GE85">
        <v>0.1526174912379534</v>
      </c>
      <c r="GF85">
        <v>0</v>
      </c>
      <c r="GG85">
        <v>1176.893529411765</v>
      </c>
      <c r="GH85">
        <v>8.666462947300582</v>
      </c>
      <c r="GI85">
        <v>0.8931302597603762</v>
      </c>
      <c r="GJ85">
        <v>0</v>
      </c>
      <c r="GK85">
        <v>2.219694634146341</v>
      </c>
      <c r="GL85">
        <v>0.01923491289198928</v>
      </c>
      <c r="GM85">
        <v>0.005852889675115891</v>
      </c>
      <c r="GN85">
        <v>1</v>
      </c>
      <c r="GO85">
        <v>1</v>
      </c>
      <c r="GP85">
        <v>3</v>
      </c>
      <c r="GQ85" t="s">
        <v>446</v>
      </c>
      <c r="GR85">
        <v>3.13365</v>
      </c>
      <c r="GS85">
        <v>2.76014</v>
      </c>
      <c r="GT85">
        <v>0.182812</v>
      </c>
      <c r="GU85">
        <v>0.185422</v>
      </c>
      <c r="GV85">
        <v>0.0640201</v>
      </c>
      <c r="GW85">
        <v>0.0541613</v>
      </c>
      <c r="GX85">
        <v>26179</v>
      </c>
      <c r="GY85">
        <v>26073.2</v>
      </c>
      <c r="GZ85">
        <v>29759.4</v>
      </c>
      <c r="HA85">
        <v>29564.8</v>
      </c>
      <c r="HB85">
        <v>36818.1</v>
      </c>
      <c r="HC85">
        <v>37060.3</v>
      </c>
      <c r="HD85">
        <v>41878.4</v>
      </c>
      <c r="HE85">
        <v>42002.6</v>
      </c>
      <c r="HF85">
        <v>1.959</v>
      </c>
      <c r="HG85">
        <v>1.8938</v>
      </c>
      <c r="HH85">
        <v>0.00474975</v>
      </c>
      <c r="HI85">
        <v>0</v>
      </c>
      <c r="HJ85">
        <v>17.9246</v>
      </c>
      <c r="HK85">
        <v>999.9</v>
      </c>
      <c r="HL85">
        <v>26</v>
      </c>
      <c r="HM85">
        <v>31.3</v>
      </c>
      <c r="HN85">
        <v>13.2092</v>
      </c>
      <c r="HO85">
        <v>62.802</v>
      </c>
      <c r="HP85">
        <v>32.492</v>
      </c>
      <c r="HQ85">
        <v>1</v>
      </c>
      <c r="HR85">
        <v>-0.144108</v>
      </c>
      <c r="HS85">
        <v>5.16788</v>
      </c>
      <c r="HT85">
        <v>20.2671</v>
      </c>
      <c r="HU85">
        <v>5.22133</v>
      </c>
      <c r="HV85">
        <v>12.0159</v>
      </c>
      <c r="HW85">
        <v>4.99115</v>
      </c>
      <c r="HX85">
        <v>3.28848</v>
      </c>
      <c r="HY85">
        <v>9999</v>
      </c>
      <c r="HZ85">
        <v>9999</v>
      </c>
      <c r="IA85">
        <v>9999</v>
      </c>
      <c r="IB85">
        <v>999.9</v>
      </c>
      <c r="IC85">
        <v>4.97287</v>
      </c>
      <c r="ID85">
        <v>1.86661</v>
      </c>
      <c r="IE85">
        <v>1.86589</v>
      </c>
      <c r="IF85">
        <v>1.86584</v>
      </c>
      <c r="IG85">
        <v>1.86772</v>
      </c>
      <c r="IH85">
        <v>1.87014</v>
      </c>
      <c r="II85">
        <v>1.86881</v>
      </c>
      <c r="IJ85">
        <v>1.87028</v>
      </c>
      <c r="IK85">
        <v>0</v>
      </c>
      <c r="IL85">
        <v>0</v>
      </c>
      <c r="IM85">
        <v>0</v>
      </c>
      <c r="IN85">
        <v>0</v>
      </c>
      <c r="IO85" t="s">
        <v>441</v>
      </c>
      <c r="IP85" t="s">
        <v>442</v>
      </c>
      <c r="IQ85" t="s">
        <v>443</v>
      </c>
      <c r="IR85" t="s">
        <v>443</v>
      </c>
      <c r="IS85" t="s">
        <v>443</v>
      </c>
      <c r="IT85" t="s">
        <v>443</v>
      </c>
      <c r="IU85">
        <v>0</v>
      </c>
      <c r="IV85">
        <v>100</v>
      </c>
      <c r="IW85">
        <v>100</v>
      </c>
      <c r="IX85">
        <v>-3.6</v>
      </c>
      <c r="IY85">
        <v>0.0112</v>
      </c>
      <c r="IZ85">
        <v>-1.414774939843471</v>
      </c>
      <c r="JA85">
        <v>-0.002262605230658699</v>
      </c>
      <c r="JB85">
        <v>4.117972070868355E-07</v>
      </c>
      <c r="JC85">
        <v>-1.535053720392113E-10</v>
      </c>
      <c r="JD85">
        <v>-0.05773197212917025</v>
      </c>
      <c r="JE85">
        <v>-0.004387372397949352</v>
      </c>
      <c r="JF85">
        <v>0.001148265067849212</v>
      </c>
      <c r="JG85">
        <v>-2.372704636287677E-05</v>
      </c>
      <c r="JH85">
        <v>4</v>
      </c>
      <c r="JI85">
        <v>2346</v>
      </c>
      <c r="JJ85">
        <v>1</v>
      </c>
      <c r="JK85">
        <v>24</v>
      </c>
      <c r="JL85">
        <v>21612.1</v>
      </c>
      <c r="JM85">
        <v>29358460.7</v>
      </c>
      <c r="JN85">
        <v>2.32544</v>
      </c>
      <c r="JO85">
        <v>2.24854</v>
      </c>
      <c r="JP85">
        <v>1.39648</v>
      </c>
      <c r="JQ85">
        <v>2.35596</v>
      </c>
      <c r="JR85">
        <v>1.49536</v>
      </c>
      <c r="JS85">
        <v>2.54395</v>
      </c>
      <c r="JT85">
        <v>36.0113</v>
      </c>
      <c r="JU85">
        <v>24.0175</v>
      </c>
      <c r="JV85">
        <v>18</v>
      </c>
      <c r="JW85">
        <v>486.577</v>
      </c>
      <c r="JX85">
        <v>436.908</v>
      </c>
      <c r="JY85">
        <v>12.3315</v>
      </c>
      <c r="JZ85">
        <v>25.6431</v>
      </c>
      <c r="KA85">
        <v>30.0002</v>
      </c>
      <c r="KB85">
        <v>25.5066</v>
      </c>
      <c r="KC85">
        <v>25.4415</v>
      </c>
      <c r="KD85">
        <v>46.5277</v>
      </c>
      <c r="KE85">
        <v>25.6472</v>
      </c>
      <c r="KF85">
        <v>0</v>
      </c>
      <c r="KG85">
        <v>12.3232</v>
      </c>
      <c r="KH85">
        <v>1155.72</v>
      </c>
      <c r="KI85">
        <v>9.5405</v>
      </c>
      <c r="KJ85">
        <v>101.71</v>
      </c>
      <c r="KK85">
        <v>101.003</v>
      </c>
    </row>
    <row r="86" spans="1:297">
      <c r="A86">
        <v>70</v>
      </c>
      <c r="B86">
        <v>1761507647.1</v>
      </c>
      <c r="C86">
        <v>436.5999999046326</v>
      </c>
      <c r="D86" t="s">
        <v>582</v>
      </c>
      <c r="E86" t="s">
        <v>583</v>
      </c>
      <c r="F86">
        <v>5</v>
      </c>
      <c r="G86" t="s">
        <v>435</v>
      </c>
      <c r="H86" t="s">
        <v>436</v>
      </c>
      <c r="I86">
        <v>1761507644.3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1154.739889132641</v>
      </c>
      <c r="AK86">
        <v>1119.736909090909</v>
      </c>
      <c r="AL86">
        <v>3.391407892537069</v>
      </c>
      <c r="AM86">
        <v>65.78380320939183</v>
      </c>
      <c r="AN86">
        <f>(AP86 - AO86 + DY86*1E3/(8.314*(EA86+273.15)) * AR86/DX86 * AQ86) * DX86/(100*DL86) * 1000/(1000 - AP86)</f>
        <v>0</v>
      </c>
      <c r="AO86">
        <v>9.569649663650592</v>
      </c>
      <c r="AP86">
        <v>11.78576424242424</v>
      </c>
      <c r="AQ86">
        <v>-2.860132677186394E-05</v>
      </c>
      <c r="AR86">
        <v>108.0880716642206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 t="s">
        <v>437</v>
      </c>
      <c r="AZ86">
        <v>0</v>
      </c>
      <c r="BA86">
        <v>0</v>
      </c>
      <c r="BB86">
        <f>1-AZ86/BA86</f>
        <v>0</v>
      </c>
      <c r="BC86">
        <v>0</v>
      </c>
      <c r="BD86" t="s">
        <v>437</v>
      </c>
      <c r="BE86" t="s">
        <v>437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2020</v>
      </c>
      <c r="CA86">
        <v>290.0000000000001</v>
      </c>
      <c r="CB86">
        <v>1590.42</v>
      </c>
      <c r="CC86">
        <v>295</v>
      </c>
      <c r="CD86">
        <v>5220.67</v>
      </c>
      <c r="CE86">
        <v>1591.29</v>
      </c>
      <c r="CF86">
        <v>-0.87</v>
      </c>
      <c r="CG86">
        <v>300.0000000000001</v>
      </c>
      <c r="CH86">
        <v>23.8</v>
      </c>
      <c r="CI86">
        <v>1650.734719841875</v>
      </c>
      <c r="CJ86">
        <v>2.032994541366527</v>
      </c>
      <c r="CK86">
        <v>-31.03478562282126</v>
      </c>
      <c r="CL86">
        <v>0.9198548094063967</v>
      </c>
      <c r="CM86">
        <v>0.9759925733019913</v>
      </c>
      <c r="CN86">
        <v>-0.00431141668520578</v>
      </c>
      <c r="CO86">
        <v>289.9999999999999</v>
      </c>
      <c r="CP86">
        <v>1590.91</v>
      </c>
      <c r="CQ86">
        <v>765</v>
      </c>
      <c r="CR86">
        <v>5219.32</v>
      </c>
      <c r="CS86">
        <v>1591.27</v>
      </c>
      <c r="CT86">
        <v>-0.36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438</v>
      </c>
      <c r="DO86">
        <v>2</v>
      </c>
      <c r="DP86" t="b">
        <v>1</v>
      </c>
      <c r="DQ86">
        <v>1761507644.3</v>
      </c>
      <c r="DR86">
        <v>1098.812</v>
      </c>
      <c r="DS86">
        <v>1144.363</v>
      </c>
      <c r="DT86">
        <v>11.78685</v>
      </c>
      <c r="DU86">
        <v>9.569728999999999</v>
      </c>
      <c r="DV86">
        <v>1102.426</v>
      </c>
      <c r="DW86">
        <v>11.77575</v>
      </c>
      <c r="DX86">
        <v>499.9785</v>
      </c>
      <c r="DY86">
        <v>90.32514</v>
      </c>
      <c r="DZ86">
        <v>0.09999554000000001</v>
      </c>
      <c r="EA86">
        <v>18.36053</v>
      </c>
      <c r="EB86">
        <v>18.0071</v>
      </c>
      <c r="EC86">
        <v>999.9</v>
      </c>
      <c r="ED86">
        <v>0</v>
      </c>
      <c r="EE86">
        <v>0</v>
      </c>
      <c r="EF86">
        <v>9986.686</v>
      </c>
      <c r="EG86">
        <v>0</v>
      </c>
      <c r="EH86">
        <v>1016.399</v>
      </c>
      <c r="EI86">
        <v>-45.54953</v>
      </c>
      <c r="EJ86">
        <v>1111.92</v>
      </c>
      <c r="EK86">
        <v>1155.42</v>
      </c>
      <c r="EL86">
        <v>2.217115</v>
      </c>
      <c r="EM86">
        <v>1144.363</v>
      </c>
      <c r="EN86">
        <v>9.569728999999999</v>
      </c>
      <c r="EO86">
        <v>1.064649</v>
      </c>
      <c r="EP86">
        <v>0.8643873</v>
      </c>
      <c r="EQ86">
        <v>7.832473</v>
      </c>
      <c r="ER86">
        <v>4.811085</v>
      </c>
      <c r="ES86">
        <v>2000.023</v>
      </c>
      <c r="ET86">
        <v>0.9800000000000001</v>
      </c>
      <c r="EU86">
        <v>0.0199996</v>
      </c>
      <c r="EV86">
        <v>0</v>
      </c>
      <c r="EW86">
        <v>1178.473</v>
      </c>
      <c r="EX86">
        <v>5.000970000000001</v>
      </c>
      <c r="EY86">
        <v>23588.01</v>
      </c>
      <c r="EZ86">
        <v>16707.76</v>
      </c>
      <c r="FA86">
        <v>38.5</v>
      </c>
      <c r="FB86">
        <v>39.3687</v>
      </c>
      <c r="FC86">
        <v>38.76860000000001</v>
      </c>
      <c r="FD86">
        <v>38.5</v>
      </c>
      <c r="FE86">
        <v>38.2562</v>
      </c>
      <c r="FF86">
        <v>1955.123</v>
      </c>
      <c r="FG86">
        <v>39.89999999999999</v>
      </c>
      <c r="FH86">
        <v>0</v>
      </c>
      <c r="FI86">
        <v>2518.400000095367</v>
      </c>
      <c r="FJ86">
        <v>0</v>
      </c>
      <c r="FK86">
        <v>1178.1136</v>
      </c>
      <c r="FL86">
        <v>7.253076915760547</v>
      </c>
      <c r="FM86">
        <v>103.8384614826207</v>
      </c>
      <c r="FN86">
        <v>23581.156</v>
      </c>
      <c r="FO86">
        <v>15</v>
      </c>
      <c r="FP86">
        <v>0</v>
      </c>
      <c r="FQ86" t="s">
        <v>439</v>
      </c>
      <c r="FR86">
        <v>1760210915.6</v>
      </c>
      <c r="FS86">
        <v>0</v>
      </c>
      <c r="FT86">
        <v>0</v>
      </c>
      <c r="FU86">
        <v>-0.215</v>
      </c>
      <c r="FV86">
        <v>0</v>
      </c>
      <c r="FW86">
        <v>-0.6919999999999999</v>
      </c>
      <c r="FX86">
        <v>0</v>
      </c>
      <c r="FY86">
        <v>400</v>
      </c>
      <c r="FZ86">
        <v>0</v>
      </c>
      <c r="GA86">
        <v>0.15</v>
      </c>
      <c r="GB86">
        <v>0</v>
      </c>
      <c r="GC86">
        <v>-45.23109756097561</v>
      </c>
      <c r="GD86">
        <v>-1.670824390243886</v>
      </c>
      <c r="GE86">
        <v>0.222421308077113</v>
      </c>
      <c r="GF86">
        <v>0</v>
      </c>
      <c r="GG86">
        <v>1177.659411764706</v>
      </c>
      <c r="GH86">
        <v>7.159052714536784</v>
      </c>
      <c r="GI86">
        <v>0.7740570779093608</v>
      </c>
      <c r="GJ86">
        <v>0</v>
      </c>
      <c r="GK86">
        <v>2.218707073170732</v>
      </c>
      <c r="GL86">
        <v>0.02051477351915892</v>
      </c>
      <c r="GM86">
        <v>0.005777693540954126</v>
      </c>
      <c r="GN86">
        <v>1</v>
      </c>
      <c r="GO86">
        <v>1</v>
      </c>
      <c r="GP86">
        <v>3</v>
      </c>
      <c r="GQ86" t="s">
        <v>446</v>
      </c>
      <c r="GR86">
        <v>3.13385</v>
      </c>
      <c r="GS86">
        <v>2.76025</v>
      </c>
      <c r="GT86">
        <v>0.18458</v>
      </c>
      <c r="GU86">
        <v>0.187146</v>
      </c>
      <c r="GV86">
        <v>0.0640023</v>
      </c>
      <c r="GW86">
        <v>0.0541574</v>
      </c>
      <c r="GX86">
        <v>26122.3</v>
      </c>
      <c r="GY86">
        <v>26018.1</v>
      </c>
      <c r="GZ86">
        <v>29759.2</v>
      </c>
      <c r="HA86">
        <v>29564.8</v>
      </c>
      <c r="HB86">
        <v>36818.7</v>
      </c>
      <c r="HC86">
        <v>37060.5</v>
      </c>
      <c r="HD86">
        <v>41878.2</v>
      </c>
      <c r="HE86">
        <v>42002.7</v>
      </c>
      <c r="HF86">
        <v>1.95955</v>
      </c>
      <c r="HG86">
        <v>1.8934</v>
      </c>
      <c r="HH86">
        <v>0.00551715</v>
      </c>
      <c r="HI86">
        <v>0</v>
      </c>
      <c r="HJ86">
        <v>17.925</v>
      </c>
      <c r="HK86">
        <v>999.9</v>
      </c>
      <c r="HL86">
        <v>26</v>
      </c>
      <c r="HM86">
        <v>31.3</v>
      </c>
      <c r="HN86">
        <v>13.2097</v>
      </c>
      <c r="HO86">
        <v>62.752</v>
      </c>
      <c r="HP86">
        <v>32.3718</v>
      </c>
      <c r="HQ86">
        <v>1</v>
      </c>
      <c r="HR86">
        <v>-0.143709</v>
      </c>
      <c r="HS86">
        <v>5.18594</v>
      </c>
      <c r="HT86">
        <v>20.2666</v>
      </c>
      <c r="HU86">
        <v>5.22223</v>
      </c>
      <c r="HV86">
        <v>12.0159</v>
      </c>
      <c r="HW86">
        <v>4.99125</v>
      </c>
      <c r="HX86">
        <v>3.28865</v>
      </c>
      <c r="HY86">
        <v>9999</v>
      </c>
      <c r="HZ86">
        <v>9999</v>
      </c>
      <c r="IA86">
        <v>9999</v>
      </c>
      <c r="IB86">
        <v>999.9</v>
      </c>
      <c r="IC86">
        <v>4.97288</v>
      </c>
      <c r="ID86">
        <v>1.86661</v>
      </c>
      <c r="IE86">
        <v>1.8659</v>
      </c>
      <c r="IF86">
        <v>1.86586</v>
      </c>
      <c r="IG86">
        <v>1.86772</v>
      </c>
      <c r="IH86">
        <v>1.87017</v>
      </c>
      <c r="II86">
        <v>1.86886</v>
      </c>
      <c r="IJ86">
        <v>1.87028</v>
      </c>
      <c r="IK86">
        <v>0</v>
      </c>
      <c r="IL86">
        <v>0</v>
      </c>
      <c r="IM86">
        <v>0</v>
      </c>
      <c r="IN86">
        <v>0</v>
      </c>
      <c r="IO86" t="s">
        <v>441</v>
      </c>
      <c r="IP86" t="s">
        <v>442</v>
      </c>
      <c r="IQ86" t="s">
        <v>443</v>
      </c>
      <c r="IR86" t="s">
        <v>443</v>
      </c>
      <c r="IS86" t="s">
        <v>443</v>
      </c>
      <c r="IT86" t="s">
        <v>443</v>
      </c>
      <c r="IU86">
        <v>0</v>
      </c>
      <c r="IV86">
        <v>100</v>
      </c>
      <c r="IW86">
        <v>100</v>
      </c>
      <c r="IX86">
        <v>-3.63</v>
      </c>
      <c r="IY86">
        <v>0.0111</v>
      </c>
      <c r="IZ86">
        <v>-1.414774939843471</v>
      </c>
      <c r="JA86">
        <v>-0.002262605230658699</v>
      </c>
      <c r="JB86">
        <v>4.117972070868355E-07</v>
      </c>
      <c r="JC86">
        <v>-1.535053720392113E-10</v>
      </c>
      <c r="JD86">
        <v>-0.05773197212917025</v>
      </c>
      <c r="JE86">
        <v>-0.004387372397949352</v>
      </c>
      <c r="JF86">
        <v>0.001148265067849212</v>
      </c>
      <c r="JG86">
        <v>-2.372704636287677E-05</v>
      </c>
      <c r="JH86">
        <v>4</v>
      </c>
      <c r="JI86">
        <v>2346</v>
      </c>
      <c r="JJ86">
        <v>1</v>
      </c>
      <c r="JK86">
        <v>24</v>
      </c>
      <c r="JL86">
        <v>21612.2</v>
      </c>
      <c r="JM86">
        <v>29358460.8</v>
      </c>
      <c r="JN86">
        <v>2.34985</v>
      </c>
      <c r="JO86">
        <v>2.23389</v>
      </c>
      <c r="JP86">
        <v>1.39648</v>
      </c>
      <c r="JQ86">
        <v>2.35352</v>
      </c>
      <c r="JR86">
        <v>1.49536</v>
      </c>
      <c r="JS86">
        <v>2.64404</v>
      </c>
      <c r="JT86">
        <v>36.0113</v>
      </c>
      <c r="JU86">
        <v>24.035</v>
      </c>
      <c r="JV86">
        <v>18</v>
      </c>
      <c r="JW86">
        <v>486.917</v>
      </c>
      <c r="JX86">
        <v>436.681</v>
      </c>
      <c r="JY86">
        <v>12.3254</v>
      </c>
      <c r="JZ86">
        <v>25.6431</v>
      </c>
      <c r="KA86">
        <v>30.0001</v>
      </c>
      <c r="KB86">
        <v>25.5066</v>
      </c>
      <c r="KC86">
        <v>25.443</v>
      </c>
      <c r="KD86">
        <v>47.025</v>
      </c>
      <c r="KE86">
        <v>25.6472</v>
      </c>
      <c r="KF86">
        <v>0</v>
      </c>
      <c r="KG86">
        <v>12.3173</v>
      </c>
      <c r="KH86">
        <v>1175.76</v>
      </c>
      <c r="KI86">
        <v>9.53983</v>
      </c>
      <c r="KJ86">
        <v>101.71</v>
      </c>
      <c r="KK86">
        <v>101.003</v>
      </c>
    </row>
    <row r="87" spans="1:297">
      <c r="A87">
        <v>71</v>
      </c>
      <c r="B87">
        <v>1761507652.1</v>
      </c>
      <c r="C87">
        <v>441.5999999046326</v>
      </c>
      <c r="D87" t="s">
        <v>584</v>
      </c>
      <c r="E87" t="s">
        <v>585</v>
      </c>
      <c r="F87">
        <v>5</v>
      </c>
      <c r="G87" t="s">
        <v>435</v>
      </c>
      <c r="H87" t="s">
        <v>436</v>
      </c>
      <c r="I87">
        <v>1761507649.6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1171.362746705008</v>
      </c>
      <c r="AK87">
        <v>1136.536727272726</v>
      </c>
      <c r="AL87">
        <v>3.365270993835477</v>
      </c>
      <c r="AM87">
        <v>65.78380320939183</v>
      </c>
      <c r="AN87">
        <f>(AP87 - AO87 + DY87*1E3/(8.314*(EA87+273.15)) * AR87/DX87 * AQ87) * DX87/(100*DL87) * 1000/(1000 - AP87)</f>
        <v>0</v>
      </c>
      <c r="AO87">
        <v>9.568829098242844</v>
      </c>
      <c r="AP87">
        <v>11.77874303030303</v>
      </c>
      <c r="AQ87">
        <v>-5.143537817358582E-05</v>
      </c>
      <c r="AR87">
        <v>108.0880716642206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 t="s">
        <v>437</v>
      </c>
      <c r="AZ87">
        <v>0</v>
      </c>
      <c r="BA87">
        <v>0</v>
      </c>
      <c r="BB87">
        <f>1-AZ87/BA87</f>
        <v>0</v>
      </c>
      <c r="BC87">
        <v>0</v>
      </c>
      <c r="BD87" t="s">
        <v>437</v>
      </c>
      <c r="BE87" t="s">
        <v>437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2020</v>
      </c>
      <c r="CA87">
        <v>290.0000000000001</v>
      </c>
      <c r="CB87">
        <v>1590.42</v>
      </c>
      <c r="CC87">
        <v>295</v>
      </c>
      <c r="CD87">
        <v>5220.67</v>
      </c>
      <c r="CE87">
        <v>1591.29</v>
      </c>
      <c r="CF87">
        <v>-0.87</v>
      </c>
      <c r="CG87">
        <v>300.0000000000001</v>
      </c>
      <c r="CH87">
        <v>23.8</v>
      </c>
      <c r="CI87">
        <v>1650.734719841875</v>
      </c>
      <c r="CJ87">
        <v>2.032994541366527</v>
      </c>
      <c r="CK87">
        <v>-31.03478562282126</v>
      </c>
      <c r="CL87">
        <v>0.9198548094063967</v>
      </c>
      <c r="CM87">
        <v>0.9759925733019913</v>
      </c>
      <c r="CN87">
        <v>-0.00431141668520578</v>
      </c>
      <c r="CO87">
        <v>289.9999999999999</v>
      </c>
      <c r="CP87">
        <v>1590.91</v>
      </c>
      <c r="CQ87">
        <v>765</v>
      </c>
      <c r="CR87">
        <v>5219.32</v>
      </c>
      <c r="CS87">
        <v>1591.27</v>
      </c>
      <c r="CT87">
        <v>-0.36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438</v>
      </c>
      <c r="DO87">
        <v>2</v>
      </c>
      <c r="DP87" t="b">
        <v>1</v>
      </c>
      <c r="DQ87">
        <v>1761507649.6</v>
      </c>
      <c r="DR87">
        <v>1116.495555555555</v>
      </c>
      <c r="DS87">
        <v>1161.926666666667</v>
      </c>
      <c r="DT87">
        <v>11.78064444444444</v>
      </c>
      <c r="DU87">
        <v>9.568858888888888</v>
      </c>
      <c r="DV87">
        <v>1120.143333333333</v>
      </c>
      <c r="DW87">
        <v>11.76964444444444</v>
      </c>
      <c r="DX87">
        <v>500.0017777777778</v>
      </c>
      <c r="DY87">
        <v>90.32383333333334</v>
      </c>
      <c r="DZ87">
        <v>0.09998937777777778</v>
      </c>
      <c r="EA87">
        <v>18.35481111111111</v>
      </c>
      <c r="EB87">
        <v>18.0155</v>
      </c>
      <c r="EC87">
        <v>999.9000000000001</v>
      </c>
      <c r="ED87">
        <v>0</v>
      </c>
      <c r="EE87">
        <v>0</v>
      </c>
      <c r="EF87">
        <v>9983.887777777778</v>
      </c>
      <c r="EG87">
        <v>0</v>
      </c>
      <c r="EH87">
        <v>1016.4</v>
      </c>
      <c r="EI87">
        <v>-45.42948888888889</v>
      </c>
      <c r="EJ87">
        <v>1129.806666666667</v>
      </c>
      <c r="EK87">
        <v>1173.152222222222</v>
      </c>
      <c r="EL87">
        <v>2.211791111111111</v>
      </c>
      <c r="EM87">
        <v>1161.926666666667</v>
      </c>
      <c r="EN87">
        <v>9.568858888888888</v>
      </c>
      <c r="EO87">
        <v>1.064075555555555</v>
      </c>
      <c r="EP87">
        <v>0.864296</v>
      </c>
      <c r="EQ87">
        <v>7.824547777777777</v>
      </c>
      <c r="ER87">
        <v>4.809575555555556</v>
      </c>
      <c r="ES87">
        <v>2000.001111111111</v>
      </c>
      <c r="ET87">
        <v>0.9799994444444445</v>
      </c>
      <c r="EU87">
        <v>0.02000024444444444</v>
      </c>
      <c r="EV87">
        <v>0</v>
      </c>
      <c r="EW87">
        <v>1179.151111111111</v>
      </c>
      <c r="EX87">
        <v>5.00097</v>
      </c>
      <c r="EY87">
        <v>23596.33333333333</v>
      </c>
      <c r="EZ87">
        <v>16707.6</v>
      </c>
      <c r="FA87">
        <v>38.437</v>
      </c>
      <c r="FB87">
        <v>39.312</v>
      </c>
      <c r="FC87">
        <v>38.75</v>
      </c>
      <c r="FD87">
        <v>38.45099999999999</v>
      </c>
      <c r="FE87">
        <v>38.208</v>
      </c>
      <c r="FF87">
        <v>1955.101111111111</v>
      </c>
      <c r="FG87">
        <v>39.9</v>
      </c>
      <c r="FH87">
        <v>0</v>
      </c>
      <c r="FI87">
        <v>2523.200000047684</v>
      </c>
      <c r="FJ87">
        <v>0</v>
      </c>
      <c r="FK87">
        <v>1178.6752</v>
      </c>
      <c r="FL87">
        <v>6.596923092014244</v>
      </c>
      <c r="FM87">
        <v>95.67692329476974</v>
      </c>
      <c r="FN87">
        <v>23589.192</v>
      </c>
      <c r="FO87">
        <v>15</v>
      </c>
      <c r="FP87">
        <v>0</v>
      </c>
      <c r="FQ87" t="s">
        <v>439</v>
      </c>
      <c r="FR87">
        <v>1760210915.6</v>
      </c>
      <c r="FS87">
        <v>0</v>
      </c>
      <c r="FT87">
        <v>0</v>
      </c>
      <c r="FU87">
        <v>-0.215</v>
      </c>
      <c r="FV87">
        <v>0</v>
      </c>
      <c r="FW87">
        <v>-0.6919999999999999</v>
      </c>
      <c r="FX87">
        <v>0</v>
      </c>
      <c r="FY87">
        <v>400</v>
      </c>
      <c r="FZ87">
        <v>0</v>
      </c>
      <c r="GA87">
        <v>0.15</v>
      </c>
      <c r="GB87">
        <v>0</v>
      </c>
      <c r="GC87">
        <v>-45.31073902439024</v>
      </c>
      <c r="GD87">
        <v>-1.318116376306723</v>
      </c>
      <c r="GE87">
        <v>0.1935527846049144</v>
      </c>
      <c r="GF87">
        <v>0</v>
      </c>
      <c r="GG87">
        <v>1178.113235294118</v>
      </c>
      <c r="GH87">
        <v>6.999694429279846</v>
      </c>
      <c r="GI87">
        <v>0.7748575603001585</v>
      </c>
      <c r="GJ87">
        <v>0</v>
      </c>
      <c r="GK87">
        <v>2.218605365853658</v>
      </c>
      <c r="GL87">
        <v>-0.01884710801393054</v>
      </c>
      <c r="GM87">
        <v>0.00589466443222942</v>
      </c>
      <c r="GN87">
        <v>1</v>
      </c>
      <c r="GO87">
        <v>1</v>
      </c>
      <c r="GP87">
        <v>3</v>
      </c>
      <c r="GQ87" t="s">
        <v>446</v>
      </c>
      <c r="GR87">
        <v>3.13359</v>
      </c>
      <c r="GS87">
        <v>2.76011</v>
      </c>
      <c r="GT87">
        <v>0.186321</v>
      </c>
      <c r="GU87">
        <v>0.188844</v>
      </c>
      <c r="GV87">
        <v>0.06397700000000001</v>
      </c>
      <c r="GW87">
        <v>0.054155</v>
      </c>
      <c r="GX87">
        <v>26066.4</v>
      </c>
      <c r="GY87">
        <v>25963.7</v>
      </c>
      <c r="GZ87">
        <v>29759</v>
      </c>
      <c r="HA87">
        <v>29564.7</v>
      </c>
      <c r="HB87">
        <v>36819.4</v>
      </c>
      <c r="HC87">
        <v>37060.3</v>
      </c>
      <c r="HD87">
        <v>41877.9</v>
      </c>
      <c r="HE87">
        <v>42002.3</v>
      </c>
      <c r="HF87">
        <v>1.95893</v>
      </c>
      <c r="HG87">
        <v>1.8937</v>
      </c>
      <c r="HH87">
        <v>0.00493601</v>
      </c>
      <c r="HI87">
        <v>0</v>
      </c>
      <c r="HJ87">
        <v>17.9261</v>
      </c>
      <c r="HK87">
        <v>999.9</v>
      </c>
      <c r="HL87">
        <v>26</v>
      </c>
      <c r="HM87">
        <v>31.3</v>
      </c>
      <c r="HN87">
        <v>13.2095</v>
      </c>
      <c r="HO87">
        <v>62.732</v>
      </c>
      <c r="HP87">
        <v>32.4359</v>
      </c>
      <c r="HQ87">
        <v>1</v>
      </c>
      <c r="HR87">
        <v>-0.143714</v>
      </c>
      <c r="HS87">
        <v>5.20788</v>
      </c>
      <c r="HT87">
        <v>20.2659</v>
      </c>
      <c r="HU87">
        <v>5.22163</v>
      </c>
      <c r="HV87">
        <v>12.0159</v>
      </c>
      <c r="HW87">
        <v>4.99075</v>
      </c>
      <c r="HX87">
        <v>3.28863</v>
      </c>
      <c r="HY87">
        <v>9999</v>
      </c>
      <c r="HZ87">
        <v>9999</v>
      </c>
      <c r="IA87">
        <v>9999</v>
      </c>
      <c r="IB87">
        <v>999.9</v>
      </c>
      <c r="IC87">
        <v>4.97288</v>
      </c>
      <c r="ID87">
        <v>1.86661</v>
      </c>
      <c r="IE87">
        <v>1.8659</v>
      </c>
      <c r="IF87">
        <v>1.86585</v>
      </c>
      <c r="IG87">
        <v>1.8677</v>
      </c>
      <c r="IH87">
        <v>1.87015</v>
      </c>
      <c r="II87">
        <v>1.86878</v>
      </c>
      <c r="IJ87">
        <v>1.87027</v>
      </c>
      <c r="IK87">
        <v>0</v>
      </c>
      <c r="IL87">
        <v>0</v>
      </c>
      <c r="IM87">
        <v>0</v>
      </c>
      <c r="IN87">
        <v>0</v>
      </c>
      <c r="IO87" t="s">
        <v>441</v>
      </c>
      <c r="IP87" t="s">
        <v>442</v>
      </c>
      <c r="IQ87" t="s">
        <v>443</v>
      </c>
      <c r="IR87" t="s">
        <v>443</v>
      </c>
      <c r="IS87" t="s">
        <v>443</v>
      </c>
      <c r="IT87" t="s">
        <v>443</v>
      </c>
      <c r="IU87">
        <v>0</v>
      </c>
      <c r="IV87">
        <v>100</v>
      </c>
      <c r="IW87">
        <v>100</v>
      </c>
      <c r="IX87">
        <v>-3.67</v>
      </c>
      <c r="IY87">
        <v>0.011</v>
      </c>
      <c r="IZ87">
        <v>-1.414774939843471</v>
      </c>
      <c r="JA87">
        <v>-0.002262605230658699</v>
      </c>
      <c r="JB87">
        <v>4.117972070868355E-07</v>
      </c>
      <c r="JC87">
        <v>-1.535053720392113E-10</v>
      </c>
      <c r="JD87">
        <v>-0.05773197212917025</v>
      </c>
      <c r="JE87">
        <v>-0.004387372397949352</v>
      </c>
      <c r="JF87">
        <v>0.001148265067849212</v>
      </c>
      <c r="JG87">
        <v>-2.372704636287677E-05</v>
      </c>
      <c r="JH87">
        <v>4</v>
      </c>
      <c r="JI87">
        <v>2346</v>
      </c>
      <c r="JJ87">
        <v>1</v>
      </c>
      <c r="JK87">
        <v>24</v>
      </c>
      <c r="JL87">
        <v>21612.3</v>
      </c>
      <c r="JM87">
        <v>29358460.9</v>
      </c>
      <c r="JN87">
        <v>2.37915</v>
      </c>
      <c r="JO87">
        <v>2.24243</v>
      </c>
      <c r="JP87">
        <v>1.39648</v>
      </c>
      <c r="JQ87">
        <v>2.35718</v>
      </c>
      <c r="JR87">
        <v>1.49536</v>
      </c>
      <c r="JS87">
        <v>2.66968</v>
      </c>
      <c r="JT87">
        <v>36.0113</v>
      </c>
      <c r="JU87">
        <v>24.0262</v>
      </c>
      <c r="JV87">
        <v>18</v>
      </c>
      <c r="JW87">
        <v>486.53</v>
      </c>
      <c r="JX87">
        <v>436.86</v>
      </c>
      <c r="JY87">
        <v>12.3186</v>
      </c>
      <c r="JZ87">
        <v>25.6444</v>
      </c>
      <c r="KA87">
        <v>30.0001</v>
      </c>
      <c r="KB87">
        <v>25.5066</v>
      </c>
      <c r="KC87">
        <v>25.443</v>
      </c>
      <c r="KD87">
        <v>47.6022</v>
      </c>
      <c r="KE87">
        <v>25.6472</v>
      </c>
      <c r="KF87">
        <v>0</v>
      </c>
      <c r="KG87">
        <v>12.301</v>
      </c>
      <c r="KH87">
        <v>1189.11</v>
      </c>
      <c r="KI87">
        <v>9.53983</v>
      </c>
      <c r="KJ87">
        <v>101.709</v>
      </c>
      <c r="KK87">
        <v>101.002</v>
      </c>
    </row>
    <row r="88" spans="1:297">
      <c r="A88">
        <v>72</v>
      </c>
      <c r="B88">
        <v>1761507657.1</v>
      </c>
      <c r="C88">
        <v>446.5999999046326</v>
      </c>
      <c r="D88" t="s">
        <v>586</v>
      </c>
      <c r="E88" t="s">
        <v>587</v>
      </c>
      <c r="F88">
        <v>5</v>
      </c>
      <c r="G88" t="s">
        <v>435</v>
      </c>
      <c r="H88" t="s">
        <v>436</v>
      </c>
      <c r="I88">
        <v>1761507654.3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1188.347802847272</v>
      </c>
      <c r="AK88">
        <v>1153.367090909091</v>
      </c>
      <c r="AL88">
        <v>3.370506537859362</v>
      </c>
      <c r="AM88">
        <v>65.78380320939183</v>
      </c>
      <c r="AN88">
        <f>(AP88 - AO88 + DY88*1E3/(8.314*(EA88+273.15)) * AR88/DX88 * AQ88) * DX88/(100*DL88) * 1000/(1000 - AP88)</f>
        <v>0</v>
      </c>
      <c r="AO88">
        <v>9.56860043981955</v>
      </c>
      <c r="AP88">
        <v>11.7746903030303</v>
      </c>
      <c r="AQ88">
        <v>-1.736537025385291E-05</v>
      </c>
      <c r="AR88">
        <v>108.0880716642206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 t="s">
        <v>437</v>
      </c>
      <c r="AZ88">
        <v>0</v>
      </c>
      <c r="BA88">
        <v>0</v>
      </c>
      <c r="BB88">
        <f>1-AZ88/BA88</f>
        <v>0</v>
      </c>
      <c r="BC88">
        <v>0</v>
      </c>
      <c r="BD88" t="s">
        <v>437</v>
      </c>
      <c r="BE88" t="s">
        <v>437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2020</v>
      </c>
      <c r="CA88">
        <v>290.0000000000001</v>
      </c>
      <c r="CB88">
        <v>1590.42</v>
      </c>
      <c r="CC88">
        <v>295</v>
      </c>
      <c r="CD88">
        <v>5220.67</v>
      </c>
      <c r="CE88">
        <v>1591.29</v>
      </c>
      <c r="CF88">
        <v>-0.87</v>
      </c>
      <c r="CG88">
        <v>300.0000000000001</v>
      </c>
      <c r="CH88">
        <v>23.8</v>
      </c>
      <c r="CI88">
        <v>1650.734719841875</v>
      </c>
      <c r="CJ88">
        <v>2.032994541366527</v>
      </c>
      <c r="CK88">
        <v>-31.03478562282126</v>
      </c>
      <c r="CL88">
        <v>0.9198548094063967</v>
      </c>
      <c r="CM88">
        <v>0.9759925733019913</v>
      </c>
      <c r="CN88">
        <v>-0.00431141668520578</v>
      </c>
      <c r="CO88">
        <v>289.9999999999999</v>
      </c>
      <c r="CP88">
        <v>1590.91</v>
      </c>
      <c r="CQ88">
        <v>765</v>
      </c>
      <c r="CR88">
        <v>5219.32</v>
      </c>
      <c r="CS88">
        <v>1591.27</v>
      </c>
      <c r="CT88">
        <v>-0.36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438</v>
      </c>
      <c r="DO88">
        <v>2</v>
      </c>
      <c r="DP88" t="b">
        <v>1</v>
      </c>
      <c r="DQ88">
        <v>1761507654.3</v>
      </c>
      <c r="DR88">
        <v>1132.112</v>
      </c>
      <c r="DS88">
        <v>1177.699</v>
      </c>
      <c r="DT88">
        <v>11.7768</v>
      </c>
      <c r="DU88">
        <v>9.568754999999999</v>
      </c>
      <c r="DV88">
        <v>1135.791</v>
      </c>
      <c r="DW88">
        <v>11.76585</v>
      </c>
      <c r="DX88">
        <v>499.954</v>
      </c>
      <c r="DY88">
        <v>90.32298999999999</v>
      </c>
      <c r="DZ88">
        <v>0.09985597</v>
      </c>
      <c r="EA88">
        <v>18.35263</v>
      </c>
      <c r="EB88">
        <v>18.00763</v>
      </c>
      <c r="EC88">
        <v>999.9</v>
      </c>
      <c r="ED88">
        <v>0</v>
      </c>
      <c r="EE88">
        <v>0</v>
      </c>
      <c r="EF88">
        <v>10010.938</v>
      </c>
      <c r="EG88">
        <v>0</v>
      </c>
      <c r="EH88">
        <v>1016.4</v>
      </c>
      <c r="EI88">
        <v>-45.58620000000001</v>
      </c>
      <c r="EJ88">
        <v>1145.606</v>
      </c>
      <c r="EK88">
        <v>1189.077</v>
      </c>
      <c r="EL88">
        <v>2.208042</v>
      </c>
      <c r="EM88">
        <v>1177.699</v>
      </c>
      <c r="EN88">
        <v>9.568754999999999</v>
      </c>
      <c r="EO88">
        <v>1.063715</v>
      </c>
      <c r="EP88">
        <v>0.8642787000000001</v>
      </c>
      <c r="EQ88">
        <v>7.819609</v>
      </c>
      <c r="ER88">
        <v>4.809286</v>
      </c>
      <c r="ES88">
        <v>1999.975</v>
      </c>
      <c r="ET88">
        <v>0.9799985</v>
      </c>
      <c r="EU88">
        <v>0.02000108</v>
      </c>
      <c r="EV88">
        <v>0</v>
      </c>
      <c r="EW88">
        <v>1179.944</v>
      </c>
      <c r="EX88">
        <v>5.000970000000001</v>
      </c>
      <c r="EY88">
        <v>23602.65</v>
      </c>
      <c r="EZ88">
        <v>16707.37</v>
      </c>
      <c r="FA88">
        <v>38.4308</v>
      </c>
      <c r="FB88">
        <v>39.281</v>
      </c>
      <c r="FC88">
        <v>38.6996</v>
      </c>
      <c r="FD88">
        <v>38.4122</v>
      </c>
      <c r="FE88">
        <v>38.187</v>
      </c>
      <c r="FF88">
        <v>1955.075</v>
      </c>
      <c r="FG88">
        <v>39.89999999999999</v>
      </c>
      <c r="FH88">
        <v>0</v>
      </c>
      <c r="FI88">
        <v>2528</v>
      </c>
      <c r="FJ88">
        <v>0</v>
      </c>
      <c r="FK88">
        <v>1179.2728</v>
      </c>
      <c r="FL88">
        <v>9.023846164737677</v>
      </c>
      <c r="FM88">
        <v>85.95384627661967</v>
      </c>
      <c r="FN88">
        <v>23596.428</v>
      </c>
      <c r="FO88">
        <v>15</v>
      </c>
      <c r="FP88">
        <v>0</v>
      </c>
      <c r="FQ88" t="s">
        <v>439</v>
      </c>
      <c r="FR88">
        <v>1760210915.6</v>
      </c>
      <c r="FS88">
        <v>0</v>
      </c>
      <c r="FT88">
        <v>0</v>
      </c>
      <c r="FU88">
        <v>-0.215</v>
      </c>
      <c r="FV88">
        <v>0</v>
      </c>
      <c r="FW88">
        <v>-0.6919999999999999</v>
      </c>
      <c r="FX88">
        <v>0</v>
      </c>
      <c r="FY88">
        <v>400</v>
      </c>
      <c r="FZ88">
        <v>0</v>
      </c>
      <c r="GA88">
        <v>0.15</v>
      </c>
      <c r="GB88">
        <v>0</v>
      </c>
      <c r="GC88">
        <v>-45.42077073170731</v>
      </c>
      <c r="GD88">
        <v>-1.479263414634318</v>
      </c>
      <c r="GE88">
        <v>0.1948151760051141</v>
      </c>
      <c r="GF88">
        <v>0</v>
      </c>
      <c r="GG88">
        <v>1178.911764705882</v>
      </c>
      <c r="GH88">
        <v>6.895645529622456</v>
      </c>
      <c r="GI88">
        <v>0.7500371386421896</v>
      </c>
      <c r="GJ88">
        <v>0</v>
      </c>
      <c r="GK88">
        <v>2.215726341463415</v>
      </c>
      <c r="GL88">
        <v>-0.06622766550522792</v>
      </c>
      <c r="GM88">
        <v>0.006646805121441991</v>
      </c>
      <c r="GN88">
        <v>1</v>
      </c>
      <c r="GO88">
        <v>1</v>
      </c>
      <c r="GP88">
        <v>3</v>
      </c>
      <c r="GQ88" t="s">
        <v>446</v>
      </c>
      <c r="GR88">
        <v>3.13368</v>
      </c>
      <c r="GS88">
        <v>2.76038</v>
      </c>
      <c r="GT88">
        <v>0.188046</v>
      </c>
      <c r="GU88">
        <v>0.19052</v>
      </c>
      <c r="GV88">
        <v>0.063959</v>
      </c>
      <c r="GW88">
        <v>0.0541558</v>
      </c>
      <c r="GX88">
        <v>26011.3</v>
      </c>
      <c r="GY88">
        <v>25910.4</v>
      </c>
      <c r="GZ88">
        <v>29759.1</v>
      </c>
      <c r="HA88">
        <v>29565.1</v>
      </c>
      <c r="HB88">
        <v>36819.9</v>
      </c>
      <c r="HC88">
        <v>37060.8</v>
      </c>
      <c r="HD88">
        <v>41877.6</v>
      </c>
      <c r="HE88">
        <v>42002.8</v>
      </c>
      <c r="HF88">
        <v>1.9593</v>
      </c>
      <c r="HG88">
        <v>1.89405</v>
      </c>
      <c r="HH88">
        <v>0.00501797</v>
      </c>
      <c r="HI88">
        <v>0</v>
      </c>
      <c r="HJ88">
        <v>17.9261</v>
      </c>
      <c r="HK88">
        <v>999.9</v>
      </c>
      <c r="HL88">
        <v>26</v>
      </c>
      <c r="HM88">
        <v>31.4</v>
      </c>
      <c r="HN88">
        <v>13.2864</v>
      </c>
      <c r="HO88">
        <v>62.862</v>
      </c>
      <c r="HP88">
        <v>32.5641</v>
      </c>
      <c r="HQ88">
        <v>1</v>
      </c>
      <c r="HR88">
        <v>-0.143506</v>
      </c>
      <c r="HS88">
        <v>5.24559</v>
      </c>
      <c r="HT88">
        <v>20.2645</v>
      </c>
      <c r="HU88">
        <v>5.22148</v>
      </c>
      <c r="HV88">
        <v>12.0159</v>
      </c>
      <c r="HW88">
        <v>4.9909</v>
      </c>
      <c r="HX88">
        <v>3.28865</v>
      </c>
      <c r="HY88">
        <v>9999</v>
      </c>
      <c r="HZ88">
        <v>9999</v>
      </c>
      <c r="IA88">
        <v>9999</v>
      </c>
      <c r="IB88">
        <v>999.9</v>
      </c>
      <c r="IC88">
        <v>4.97286</v>
      </c>
      <c r="ID88">
        <v>1.86661</v>
      </c>
      <c r="IE88">
        <v>1.8659</v>
      </c>
      <c r="IF88">
        <v>1.86586</v>
      </c>
      <c r="IG88">
        <v>1.8677</v>
      </c>
      <c r="IH88">
        <v>1.87012</v>
      </c>
      <c r="II88">
        <v>1.8688</v>
      </c>
      <c r="IJ88">
        <v>1.87027</v>
      </c>
      <c r="IK88">
        <v>0</v>
      </c>
      <c r="IL88">
        <v>0</v>
      </c>
      <c r="IM88">
        <v>0</v>
      </c>
      <c r="IN88">
        <v>0</v>
      </c>
      <c r="IO88" t="s">
        <v>441</v>
      </c>
      <c r="IP88" t="s">
        <v>442</v>
      </c>
      <c r="IQ88" t="s">
        <v>443</v>
      </c>
      <c r="IR88" t="s">
        <v>443</v>
      </c>
      <c r="IS88" t="s">
        <v>443</v>
      </c>
      <c r="IT88" t="s">
        <v>443</v>
      </c>
      <c r="IU88">
        <v>0</v>
      </c>
      <c r="IV88">
        <v>100</v>
      </c>
      <c r="IW88">
        <v>100</v>
      </c>
      <c r="IX88">
        <v>-3.7</v>
      </c>
      <c r="IY88">
        <v>0.011</v>
      </c>
      <c r="IZ88">
        <v>-1.414774939843471</v>
      </c>
      <c r="JA88">
        <v>-0.002262605230658699</v>
      </c>
      <c r="JB88">
        <v>4.117972070868355E-07</v>
      </c>
      <c r="JC88">
        <v>-1.535053720392113E-10</v>
      </c>
      <c r="JD88">
        <v>-0.05773197212917025</v>
      </c>
      <c r="JE88">
        <v>-0.004387372397949352</v>
      </c>
      <c r="JF88">
        <v>0.001148265067849212</v>
      </c>
      <c r="JG88">
        <v>-2.372704636287677E-05</v>
      </c>
      <c r="JH88">
        <v>4</v>
      </c>
      <c r="JI88">
        <v>2346</v>
      </c>
      <c r="JJ88">
        <v>1</v>
      </c>
      <c r="JK88">
        <v>24</v>
      </c>
      <c r="JL88">
        <v>21612.4</v>
      </c>
      <c r="JM88">
        <v>29358461</v>
      </c>
      <c r="JN88">
        <v>2.40356</v>
      </c>
      <c r="JO88">
        <v>2.24731</v>
      </c>
      <c r="JP88">
        <v>1.39648</v>
      </c>
      <c r="JQ88">
        <v>2.35229</v>
      </c>
      <c r="JR88">
        <v>1.49536</v>
      </c>
      <c r="JS88">
        <v>2.62207</v>
      </c>
      <c r="JT88">
        <v>36.0113</v>
      </c>
      <c r="JU88">
        <v>24.0262</v>
      </c>
      <c r="JV88">
        <v>18</v>
      </c>
      <c r="JW88">
        <v>486.762</v>
      </c>
      <c r="JX88">
        <v>437.07</v>
      </c>
      <c r="JY88">
        <v>12.3048</v>
      </c>
      <c r="JZ88">
        <v>25.6452</v>
      </c>
      <c r="KA88">
        <v>30.0003</v>
      </c>
      <c r="KB88">
        <v>25.5066</v>
      </c>
      <c r="KC88">
        <v>25.443</v>
      </c>
      <c r="KD88">
        <v>48.1034</v>
      </c>
      <c r="KE88">
        <v>25.6472</v>
      </c>
      <c r="KF88">
        <v>0</v>
      </c>
      <c r="KG88">
        <v>12.2934</v>
      </c>
      <c r="KH88">
        <v>1209.17</v>
      </c>
      <c r="KI88">
        <v>9.53983</v>
      </c>
      <c r="KJ88">
        <v>101.709</v>
      </c>
      <c r="KK88">
        <v>101.003</v>
      </c>
    </row>
    <row r="89" spans="1:297">
      <c r="A89">
        <v>73</v>
      </c>
      <c r="B89">
        <v>1761507662.1</v>
      </c>
      <c r="C89">
        <v>451.5999999046326</v>
      </c>
      <c r="D89" t="s">
        <v>588</v>
      </c>
      <c r="E89" t="s">
        <v>589</v>
      </c>
      <c r="F89">
        <v>5</v>
      </c>
      <c r="G89" t="s">
        <v>435</v>
      </c>
      <c r="H89" t="s">
        <v>436</v>
      </c>
      <c r="I89">
        <v>1761507659.6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1205.075424065637</v>
      </c>
      <c r="AK89">
        <v>1170.11709090909</v>
      </c>
      <c r="AL89">
        <v>3.333106467200551</v>
      </c>
      <c r="AM89">
        <v>65.78380320939183</v>
      </c>
      <c r="AN89">
        <f>(AP89 - AO89 + DY89*1E3/(8.314*(EA89+273.15)) * AR89/DX89 * AQ89) * DX89/(100*DL89) * 1000/(1000 - AP89)</f>
        <v>0</v>
      </c>
      <c r="AO89">
        <v>9.569221615012488</v>
      </c>
      <c r="AP89">
        <v>11.77291272727272</v>
      </c>
      <c r="AQ89">
        <v>-7.626255156987516E-06</v>
      </c>
      <c r="AR89">
        <v>108.0880716642206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 t="s">
        <v>437</v>
      </c>
      <c r="AZ89">
        <v>0</v>
      </c>
      <c r="BA89">
        <v>0</v>
      </c>
      <c r="BB89">
        <f>1-AZ89/BA89</f>
        <v>0</v>
      </c>
      <c r="BC89">
        <v>0</v>
      </c>
      <c r="BD89" t="s">
        <v>437</v>
      </c>
      <c r="BE89" t="s">
        <v>437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2020</v>
      </c>
      <c r="CA89">
        <v>290.0000000000001</v>
      </c>
      <c r="CB89">
        <v>1590.42</v>
      </c>
      <c r="CC89">
        <v>295</v>
      </c>
      <c r="CD89">
        <v>5220.67</v>
      </c>
      <c r="CE89">
        <v>1591.29</v>
      </c>
      <c r="CF89">
        <v>-0.87</v>
      </c>
      <c r="CG89">
        <v>300.0000000000001</v>
      </c>
      <c r="CH89">
        <v>23.8</v>
      </c>
      <c r="CI89">
        <v>1650.734719841875</v>
      </c>
      <c r="CJ89">
        <v>2.032994541366527</v>
      </c>
      <c r="CK89">
        <v>-31.03478562282126</v>
      </c>
      <c r="CL89">
        <v>0.9198548094063967</v>
      </c>
      <c r="CM89">
        <v>0.9759925733019913</v>
      </c>
      <c r="CN89">
        <v>-0.00431141668520578</v>
      </c>
      <c r="CO89">
        <v>289.9999999999999</v>
      </c>
      <c r="CP89">
        <v>1590.91</v>
      </c>
      <c r="CQ89">
        <v>765</v>
      </c>
      <c r="CR89">
        <v>5219.32</v>
      </c>
      <c r="CS89">
        <v>1591.27</v>
      </c>
      <c r="CT89">
        <v>-0.36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438</v>
      </c>
      <c r="DO89">
        <v>2</v>
      </c>
      <c r="DP89" t="b">
        <v>1</v>
      </c>
      <c r="DQ89">
        <v>1761507659.6</v>
      </c>
      <c r="DR89">
        <v>1149.761111111111</v>
      </c>
      <c r="DS89">
        <v>1195.3</v>
      </c>
      <c r="DT89">
        <v>11.77344444444444</v>
      </c>
      <c r="DU89">
        <v>9.569286666666667</v>
      </c>
      <c r="DV89">
        <v>1153.472222222222</v>
      </c>
      <c r="DW89">
        <v>11.76253333333333</v>
      </c>
      <c r="DX89">
        <v>500.0276666666666</v>
      </c>
      <c r="DY89">
        <v>90.32295555555555</v>
      </c>
      <c r="DZ89">
        <v>0.1000831555555555</v>
      </c>
      <c r="EA89">
        <v>18.34807777777778</v>
      </c>
      <c r="EB89">
        <v>18.01521111111111</v>
      </c>
      <c r="EC89">
        <v>999.9000000000001</v>
      </c>
      <c r="ED89">
        <v>0</v>
      </c>
      <c r="EE89">
        <v>0</v>
      </c>
      <c r="EF89">
        <v>10004.10888888889</v>
      </c>
      <c r="EG89">
        <v>0</v>
      </c>
      <c r="EH89">
        <v>1016.374444444445</v>
      </c>
      <c r="EI89">
        <v>-45.53975555555556</v>
      </c>
      <c r="EJ89">
        <v>1163.457777777778</v>
      </c>
      <c r="EK89">
        <v>1206.847777777778</v>
      </c>
      <c r="EL89">
        <v>2.20416</v>
      </c>
      <c r="EM89">
        <v>1195.3</v>
      </c>
      <c r="EN89">
        <v>9.569286666666667</v>
      </c>
      <c r="EO89">
        <v>1.063412222222222</v>
      </c>
      <c r="EP89">
        <v>0.8643261111111111</v>
      </c>
      <c r="EQ89">
        <v>7.815426666666667</v>
      </c>
      <c r="ER89">
        <v>4.810076666666666</v>
      </c>
      <c r="ES89">
        <v>2000.08</v>
      </c>
      <c r="ET89">
        <v>0.979999</v>
      </c>
      <c r="EU89">
        <v>0.0200006</v>
      </c>
      <c r="EV89">
        <v>0</v>
      </c>
      <c r="EW89">
        <v>1180.236666666667</v>
      </c>
      <c r="EX89">
        <v>5.00097</v>
      </c>
      <c r="EY89">
        <v>23612.17777777778</v>
      </c>
      <c r="EZ89">
        <v>16708.25555555556</v>
      </c>
      <c r="FA89">
        <v>38.375</v>
      </c>
      <c r="FB89">
        <v>39.25</v>
      </c>
      <c r="FC89">
        <v>38.66633333333333</v>
      </c>
      <c r="FD89">
        <v>38.375</v>
      </c>
      <c r="FE89">
        <v>38.125</v>
      </c>
      <c r="FF89">
        <v>1955.178888888889</v>
      </c>
      <c r="FG89">
        <v>39.9</v>
      </c>
      <c r="FH89">
        <v>0</v>
      </c>
      <c r="FI89">
        <v>2532.800000190735</v>
      </c>
      <c r="FJ89">
        <v>0</v>
      </c>
      <c r="FK89">
        <v>1179.8108</v>
      </c>
      <c r="FL89">
        <v>6.665384597580138</v>
      </c>
      <c r="FM89">
        <v>88.45384598076069</v>
      </c>
      <c r="FN89">
        <v>23603.708</v>
      </c>
      <c r="FO89">
        <v>15</v>
      </c>
      <c r="FP89">
        <v>0</v>
      </c>
      <c r="FQ89" t="s">
        <v>439</v>
      </c>
      <c r="FR89">
        <v>1760210915.6</v>
      </c>
      <c r="FS89">
        <v>0</v>
      </c>
      <c r="FT89">
        <v>0</v>
      </c>
      <c r="FU89">
        <v>-0.215</v>
      </c>
      <c r="FV89">
        <v>0</v>
      </c>
      <c r="FW89">
        <v>-0.6919999999999999</v>
      </c>
      <c r="FX89">
        <v>0</v>
      </c>
      <c r="FY89">
        <v>400</v>
      </c>
      <c r="FZ89">
        <v>0</v>
      </c>
      <c r="GA89">
        <v>0.15</v>
      </c>
      <c r="GB89">
        <v>0</v>
      </c>
      <c r="GC89">
        <v>-45.52485365853659</v>
      </c>
      <c r="GD89">
        <v>-0.2477310104530179</v>
      </c>
      <c r="GE89">
        <v>0.08763557050834102</v>
      </c>
      <c r="GF89">
        <v>1</v>
      </c>
      <c r="GG89">
        <v>1179.482058823529</v>
      </c>
      <c r="GH89">
        <v>7.010084027136197</v>
      </c>
      <c r="GI89">
        <v>0.7641903805442009</v>
      </c>
      <c r="GJ89">
        <v>0</v>
      </c>
      <c r="GK89">
        <v>2.210581707317073</v>
      </c>
      <c r="GL89">
        <v>-0.05082209059233202</v>
      </c>
      <c r="GM89">
        <v>0.005069917929984266</v>
      </c>
      <c r="GN89">
        <v>1</v>
      </c>
      <c r="GO89">
        <v>2</v>
      </c>
      <c r="GP89">
        <v>3</v>
      </c>
      <c r="GQ89" t="s">
        <v>440</v>
      </c>
      <c r="GR89">
        <v>3.13383</v>
      </c>
      <c r="GS89">
        <v>2.7603</v>
      </c>
      <c r="GT89">
        <v>0.189756</v>
      </c>
      <c r="GU89">
        <v>0.192201</v>
      </c>
      <c r="GV89">
        <v>0.0639518</v>
      </c>
      <c r="GW89">
        <v>0.0541568</v>
      </c>
      <c r="GX89">
        <v>25956.5</v>
      </c>
      <c r="GY89">
        <v>25856.5</v>
      </c>
      <c r="GZ89">
        <v>29759.1</v>
      </c>
      <c r="HA89">
        <v>29564.9</v>
      </c>
      <c r="HB89">
        <v>36820.5</v>
      </c>
      <c r="HC89">
        <v>37060.6</v>
      </c>
      <c r="HD89">
        <v>41877.9</v>
      </c>
      <c r="HE89">
        <v>42002.6</v>
      </c>
      <c r="HF89">
        <v>1.95952</v>
      </c>
      <c r="HG89">
        <v>1.8936</v>
      </c>
      <c r="HH89">
        <v>0.00515953</v>
      </c>
      <c r="HI89">
        <v>0</v>
      </c>
      <c r="HJ89">
        <v>17.9274</v>
      </c>
      <c r="HK89">
        <v>999.9</v>
      </c>
      <c r="HL89">
        <v>26</v>
      </c>
      <c r="HM89">
        <v>31.3</v>
      </c>
      <c r="HN89">
        <v>13.2104</v>
      </c>
      <c r="HO89">
        <v>62.512</v>
      </c>
      <c r="HP89">
        <v>32.3998</v>
      </c>
      <c r="HQ89">
        <v>1</v>
      </c>
      <c r="HR89">
        <v>-0.14346</v>
      </c>
      <c r="HS89">
        <v>5.24726</v>
      </c>
      <c r="HT89">
        <v>20.2648</v>
      </c>
      <c r="HU89">
        <v>5.22118</v>
      </c>
      <c r="HV89">
        <v>12.0159</v>
      </c>
      <c r="HW89">
        <v>4.991</v>
      </c>
      <c r="HX89">
        <v>3.28858</v>
      </c>
      <c r="HY89">
        <v>9999</v>
      </c>
      <c r="HZ89">
        <v>9999</v>
      </c>
      <c r="IA89">
        <v>9999</v>
      </c>
      <c r="IB89">
        <v>999.9</v>
      </c>
      <c r="IC89">
        <v>4.97286</v>
      </c>
      <c r="ID89">
        <v>1.86661</v>
      </c>
      <c r="IE89">
        <v>1.86586</v>
      </c>
      <c r="IF89">
        <v>1.86585</v>
      </c>
      <c r="IG89">
        <v>1.86769</v>
      </c>
      <c r="IH89">
        <v>1.87012</v>
      </c>
      <c r="II89">
        <v>1.8688</v>
      </c>
      <c r="IJ89">
        <v>1.87029</v>
      </c>
      <c r="IK89">
        <v>0</v>
      </c>
      <c r="IL89">
        <v>0</v>
      </c>
      <c r="IM89">
        <v>0</v>
      </c>
      <c r="IN89">
        <v>0</v>
      </c>
      <c r="IO89" t="s">
        <v>441</v>
      </c>
      <c r="IP89" t="s">
        <v>442</v>
      </c>
      <c r="IQ89" t="s">
        <v>443</v>
      </c>
      <c r="IR89" t="s">
        <v>443</v>
      </c>
      <c r="IS89" t="s">
        <v>443</v>
      </c>
      <c r="IT89" t="s">
        <v>443</v>
      </c>
      <c r="IU89">
        <v>0</v>
      </c>
      <c r="IV89">
        <v>100</v>
      </c>
      <c r="IW89">
        <v>100</v>
      </c>
      <c r="IX89">
        <v>-3.73</v>
      </c>
      <c r="IY89">
        <v>0.0109</v>
      </c>
      <c r="IZ89">
        <v>-1.414774939843471</v>
      </c>
      <c r="JA89">
        <v>-0.002262605230658699</v>
      </c>
      <c r="JB89">
        <v>4.117972070868355E-07</v>
      </c>
      <c r="JC89">
        <v>-1.535053720392113E-10</v>
      </c>
      <c r="JD89">
        <v>-0.05773197212917025</v>
      </c>
      <c r="JE89">
        <v>-0.004387372397949352</v>
      </c>
      <c r="JF89">
        <v>0.001148265067849212</v>
      </c>
      <c r="JG89">
        <v>-2.372704636287677E-05</v>
      </c>
      <c r="JH89">
        <v>4</v>
      </c>
      <c r="JI89">
        <v>2346</v>
      </c>
      <c r="JJ89">
        <v>1</v>
      </c>
      <c r="JK89">
        <v>24</v>
      </c>
      <c r="JL89">
        <v>21612.4</v>
      </c>
      <c r="JM89">
        <v>29358461</v>
      </c>
      <c r="JN89">
        <v>2.43286</v>
      </c>
      <c r="JO89">
        <v>2.24243</v>
      </c>
      <c r="JP89">
        <v>1.39771</v>
      </c>
      <c r="JQ89">
        <v>2.35352</v>
      </c>
      <c r="JR89">
        <v>1.49536</v>
      </c>
      <c r="JS89">
        <v>2.66235</v>
      </c>
      <c r="JT89">
        <v>36.0113</v>
      </c>
      <c r="JU89">
        <v>24.0262</v>
      </c>
      <c r="JV89">
        <v>18</v>
      </c>
      <c r="JW89">
        <v>486.902</v>
      </c>
      <c r="JX89">
        <v>436.8</v>
      </c>
      <c r="JY89">
        <v>12.2927</v>
      </c>
      <c r="JZ89">
        <v>25.6452</v>
      </c>
      <c r="KA89">
        <v>30.0003</v>
      </c>
      <c r="KB89">
        <v>25.5066</v>
      </c>
      <c r="KC89">
        <v>25.443</v>
      </c>
      <c r="KD89">
        <v>48.6788</v>
      </c>
      <c r="KE89">
        <v>25.6472</v>
      </c>
      <c r="KF89">
        <v>0</v>
      </c>
      <c r="KG89">
        <v>12.2795</v>
      </c>
      <c r="KH89">
        <v>1222.53</v>
      </c>
      <c r="KI89">
        <v>9.53983</v>
      </c>
      <c r="KJ89">
        <v>101.709</v>
      </c>
      <c r="KK89">
        <v>101.003</v>
      </c>
    </row>
    <row r="90" spans="1:297">
      <c r="A90">
        <v>74</v>
      </c>
      <c r="B90">
        <v>1761507667.1</v>
      </c>
      <c r="C90">
        <v>456.5999999046326</v>
      </c>
      <c r="D90" t="s">
        <v>590</v>
      </c>
      <c r="E90" t="s">
        <v>591</v>
      </c>
      <c r="F90">
        <v>5</v>
      </c>
      <c r="G90" t="s">
        <v>435</v>
      </c>
      <c r="H90" t="s">
        <v>436</v>
      </c>
      <c r="I90">
        <v>1761507664.3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1222.160156294528</v>
      </c>
      <c r="AK90">
        <v>1186.914484848484</v>
      </c>
      <c r="AL90">
        <v>3.356586971386662</v>
      </c>
      <c r="AM90">
        <v>65.78380320939183</v>
      </c>
      <c r="AN90">
        <f>(AP90 - AO90 + DY90*1E3/(8.314*(EA90+273.15)) * AR90/DX90 * AQ90) * DX90/(100*DL90) * 1000/(1000 - AP90)</f>
        <v>0</v>
      </c>
      <c r="AO90">
        <v>9.569833896593869</v>
      </c>
      <c r="AP90">
        <v>11.76652909090909</v>
      </c>
      <c r="AQ90">
        <v>-3.623792581585784E-05</v>
      </c>
      <c r="AR90">
        <v>108.0880716642206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 t="s">
        <v>437</v>
      </c>
      <c r="AZ90">
        <v>0</v>
      </c>
      <c r="BA90">
        <v>0</v>
      </c>
      <c r="BB90">
        <f>1-AZ90/BA90</f>
        <v>0</v>
      </c>
      <c r="BC90">
        <v>0</v>
      </c>
      <c r="BD90" t="s">
        <v>437</v>
      </c>
      <c r="BE90" t="s">
        <v>437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2020</v>
      </c>
      <c r="CA90">
        <v>290.0000000000001</v>
      </c>
      <c r="CB90">
        <v>1590.42</v>
      </c>
      <c r="CC90">
        <v>295</v>
      </c>
      <c r="CD90">
        <v>5220.67</v>
      </c>
      <c r="CE90">
        <v>1591.29</v>
      </c>
      <c r="CF90">
        <v>-0.87</v>
      </c>
      <c r="CG90">
        <v>300.0000000000001</v>
      </c>
      <c r="CH90">
        <v>23.8</v>
      </c>
      <c r="CI90">
        <v>1650.734719841875</v>
      </c>
      <c r="CJ90">
        <v>2.032994541366527</v>
      </c>
      <c r="CK90">
        <v>-31.03478562282126</v>
      </c>
      <c r="CL90">
        <v>0.9198548094063967</v>
      </c>
      <c r="CM90">
        <v>0.9759925733019913</v>
      </c>
      <c r="CN90">
        <v>-0.00431141668520578</v>
      </c>
      <c r="CO90">
        <v>289.9999999999999</v>
      </c>
      <c r="CP90">
        <v>1590.91</v>
      </c>
      <c r="CQ90">
        <v>765</v>
      </c>
      <c r="CR90">
        <v>5219.32</v>
      </c>
      <c r="CS90">
        <v>1591.27</v>
      </c>
      <c r="CT90">
        <v>-0.36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438</v>
      </c>
      <c r="DO90">
        <v>2</v>
      </c>
      <c r="DP90" t="b">
        <v>1</v>
      </c>
      <c r="DQ90">
        <v>1761507664.3</v>
      </c>
      <c r="DR90">
        <v>1165.325</v>
      </c>
      <c r="DS90">
        <v>1211.142</v>
      </c>
      <c r="DT90">
        <v>11.76944</v>
      </c>
      <c r="DU90">
        <v>9.569732</v>
      </c>
      <c r="DV90">
        <v>1169.068</v>
      </c>
      <c r="DW90">
        <v>11.75858</v>
      </c>
      <c r="DX90">
        <v>499.9871999999999</v>
      </c>
      <c r="DY90">
        <v>90.32417000000001</v>
      </c>
      <c r="DZ90">
        <v>0.10003342</v>
      </c>
      <c r="EA90">
        <v>18.34597</v>
      </c>
      <c r="EB90">
        <v>18.01413</v>
      </c>
      <c r="EC90">
        <v>999.9</v>
      </c>
      <c r="ED90">
        <v>0</v>
      </c>
      <c r="EE90">
        <v>0</v>
      </c>
      <c r="EF90">
        <v>9996.060000000001</v>
      </c>
      <c r="EG90">
        <v>0</v>
      </c>
      <c r="EH90">
        <v>1016.369</v>
      </c>
      <c r="EI90">
        <v>-45.81805000000001</v>
      </c>
      <c r="EJ90">
        <v>1179.203</v>
      </c>
      <c r="EK90">
        <v>1222.846</v>
      </c>
      <c r="EL90">
        <v>2.199706</v>
      </c>
      <c r="EM90">
        <v>1211.142</v>
      </c>
      <c r="EN90">
        <v>9.569732</v>
      </c>
      <c r="EO90">
        <v>1.063067</v>
      </c>
      <c r="EP90">
        <v>0.8643782</v>
      </c>
      <c r="EQ90">
        <v>7.810629</v>
      </c>
      <c r="ER90">
        <v>4.810937</v>
      </c>
      <c r="ES90">
        <v>1999.986</v>
      </c>
      <c r="ET90">
        <v>0.9799976000000001</v>
      </c>
      <c r="EU90">
        <v>0.020002</v>
      </c>
      <c r="EV90">
        <v>0</v>
      </c>
      <c r="EW90">
        <v>1180.758</v>
      </c>
      <c r="EX90">
        <v>5.000970000000001</v>
      </c>
      <c r="EY90">
        <v>23617.46</v>
      </c>
      <c r="EZ90">
        <v>16707.43</v>
      </c>
      <c r="FA90">
        <v>38.3435</v>
      </c>
      <c r="FB90">
        <v>39.2437</v>
      </c>
      <c r="FC90">
        <v>38.625</v>
      </c>
      <c r="FD90">
        <v>38.3561</v>
      </c>
      <c r="FE90">
        <v>38.125</v>
      </c>
      <c r="FF90">
        <v>1955.076</v>
      </c>
      <c r="FG90">
        <v>39.89999999999999</v>
      </c>
      <c r="FH90">
        <v>0</v>
      </c>
      <c r="FI90">
        <v>2538.200000047684</v>
      </c>
      <c r="FJ90">
        <v>0</v>
      </c>
      <c r="FK90">
        <v>1180.345</v>
      </c>
      <c r="FL90">
        <v>4.755213660667489</v>
      </c>
      <c r="FM90">
        <v>89.14871792564203</v>
      </c>
      <c r="FN90">
        <v>23611.07692307693</v>
      </c>
      <c r="FO90">
        <v>15</v>
      </c>
      <c r="FP90">
        <v>0</v>
      </c>
      <c r="FQ90" t="s">
        <v>439</v>
      </c>
      <c r="FR90">
        <v>1760210915.6</v>
      </c>
      <c r="FS90">
        <v>0</v>
      </c>
      <c r="FT90">
        <v>0</v>
      </c>
      <c r="FU90">
        <v>-0.215</v>
      </c>
      <c r="FV90">
        <v>0</v>
      </c>
      <c r="FW90">
        <v>-0.6919999999999999</v>
      </c>
      <c r="FX90">
        <v>0</v>
      </c>
      <c r="FY90">
        <v>400</v>
      </c>
      <c r="FZ90">
        <v>0</v>
      </c>
      <c r="GA90">
        <v>0.15</v>
      </c>
      <c r="GB90">
        <v>0</v>
      </c>
      <c r="GC90">
        <v>-45.58951499999999</v>
      </c>
      <c r="GD90">
        <v>-1.259837898686583</v>
      </c>
      <c r="GE90">
        <v>0.1482333861685692</v>
      </c>
      <c r="GF90">
        <v>0</v>
      </c>
      <c r="GG90">
        <v>1179.945588235294</v>
      </c>
      <c r="GH90">
        <v>6.266615731225492</v>
      </c>
      <c r="GI90">
        <v>0.6921075705938716</v>
      </c>
      <c r="GJ90">
        <v>0</v>
      </c>
      <c r="GK90">
        <v>2.206514</v>
      </c>
      <c r="GL90">
        <v>-0.04985470919325234</v>
      </c>
      <c r="GM90">
        <v>0.004862218012388999</v>
      </c>
      <c r="GN90">
        <v>1</v>
      </c>
      <c r="GO90">
        <v>1</v>
      </c>
      <c r="GP90">
        <v>3</v>
      </c>
      <c r="GQ90" t="s">
        <v>446</v>
      </c>
      <c r="GR90">
        <v>3.1338</v>
      </c>
      <c r="GS90">
        <v>2.76031</v>
      </c>
      <c r="GT90">
        <v>0.191468</v>
      </c>
      <c r="GU90">
        <v>0.193867</v>
      </c>
      <c r="GV90">
        <v>0.0639285</v>
      </c>
      <c r="GW90">
        <v>0.0541623</v>
      </c>
      <c r="GX90">
        <v>25902</v>
      </c>
      <c r="GY90">
        <v>25803</v>
      </c>
      <c r="GZ90">
        <v>29759.4</v>
      </c>
      <c r="HA90">
        <v>29564.7</v>
      </c>
      <c r="HB90">
        <v>36822</v>
      </c>
      <c r="HC90">
        <v>37060.1</v>
      </c>
      <c r="HD90">
        <v>41878.5</v>
      </c>
      <c r="HE90">
        <v>42002.2</v>
      </c>
      <c r="HF90">
        <v>1.95958</v>
      </c>
      <c r="HG90">
        <v>1.89375</v>
      </c>
      <c r="HH90">
        <v>0.005126</v>
      </c>
      <c r="HI90">
        <v>0</v>
      </c>
      <c r="HJ90">
        <v>17.9277</v>
      </c>
      <c r="HK90">
        <v>999.9</v>
      </c>
      <c r="HL90">
        <v>26</v>
      </c>
      <c r="HM90">
        <v>31.3</v>
      </c>
      <c r="HN90">
        <v>13.2095</v>
      </c>
      <c r="HO90">
        <v>62.552</v>
      </c>
      <c r="HP90">
        <v>32.3518</v>
      </c>
      <c r="HQ90">
        <v>1</v>
      </c>
      <c r="HR90">
        <v>-0.143008</v>
      </c>
      <c r="HS90">
        <v>5.272</v>
      </c>
      <c r="HT90">
        <v>20.2639</v>
      </c>
      <c r="HU90">
        <v>5.22118</v>
      </c>
      <c r="HV90">
        <v>12.0159</v>
      </c>
      <c r="HW90">
        <v>4.99085</v>
      </c>
      <c r="HX90">
        <v>3.2885</v>
      </c>
      <c r="HY90">
        <v>9999</v>
      </c>
      <c r="HZ90">
        <v>9999</v>
      </c>
      <c r="IA90">
        <v>9999</v>
      </c>
      <c r="IB90">
        <v>999.9</v>
      </c>
      <c r="IC90">
        <v>4.97287</v>
      </c>
      <c r="ID90">
        <v>1.86661</v>
      </c>
      <c r="IE90">
        <v>1.86588</v>
      </c>
      <c r="IF90">
        <v>1.86586</v>
      </c>
      <c r="IG90">
        <v>1.86771</v>
      </c>
      <c r="IH90">
        <v>1.87014</v>
      </c>
      <c r="II90">
        <v>1.86883</v>
      </c>
      <c r="IJ90">
        <v>1.87029</v>
      </c>
      <c r="IK90">
        <v>0</v>
      </c>
      <c r="IL90">
        <v>0</v>
      </c>
      <c r="IM90">
        <v>0</v>
      </c>
      <c r="IN90">
        <v>0</v>
      </c>
      <c r="IO90" t="s">
        <v>441</v>
      </c>
      <c r="IP90" t="s">
        <v>442</v>
      </c>
      <c r="IQ90" t="s">
        <v>443</v>
      </c>
      <c r="IR90" t="s">
        <v>443</v>
      </c>
      <c r="IS90" t="s">
        <v>443</v>
      </c>
      <c r="IT90" t="s">
        <v>443</v>
      </c>
      <c r="IU90">
        <v>0</v>
      </c>
      <c r="IV90">
        <v>100</v>
      </c>
      <c r="IW90">
        <v>100</v>
      </c>
      <c r="IX90">
        <v>-3.76</v>
      </c>
      <c r="IY90">
        <v>0.0108</v>
      </c>
      <c r="IZ90">
        <v>-1.414774939843471</v>
      </c>
      <c r="JA90">
        <v>-0.002262605230658699</v>
      </c>
      <c r="JB90">
        <v>4.117972070868355E-07</v>
      </c>
      <c r="JC90">
        <v>-1.535053720392113E-10</v>
      </c>
      <c r="JD90">
        <v>-0.05773197212917025</v>
      </c>
      <c r="JE90">
        <v>-0.004387372397949352</v>
      </c>
      <c r="JF90">
        <v>0.001148265067849212</v>
      </c>
      <c r="JG90">
        <v>-2.372704636287677E-05</v>
      </c>
      <c r="JH90">
        <v>4</v>
      </c>
      <c r="JI90">
        <v>2346</v>
      </c>
      <c r="JJ90">
        <v>1</v>
      </c>
      <c r="JK90">
        <v>24</v>
      </c>
      <c r="JL90">
        <v>21612.5</v>
      </c>
      <c r="JM90">
        <v>29358461.1</v>
      </c>
      <c r="JN90">
        <v>2.45728</v>
      </c>
      <c r="JO90">
        <v>2.24731</v>
      </c>
      <c r="JP90">
        <v>1.39648</v>
      </c>
      <c r="JQ90">
        <v>2.35718</v>
      </c>
      <c r="JR90">
        <v>1.49536</v>
      </c>
      <c r="JS90">
        <v>2.53784</v>
      </c>
      <c r="JT90">
        <v>36.0113</v>
      </c>
      <c r="JU90">
        <v>24.0175</v>
      </c>
      <c r="JV90">
        <v>18</v>
      </c>
      <c r="JW90">
        <v>486.932</v>
      </c>
      <c r="JX90">
        <v>436.89</v>
      </c>
      <c r="JY90">
        <v>12.2799</v>
      </c>
      <c r="JZ90">
        <v>25.6464</v>
      </c>
      <c r="KA90">
        <v>30.0002</v>
      </c>
      <c r="KB90">
        <v>25.5066</v>
      </c>
      <c r="KC90">
        <v>25.443</v>
      </c>
      <c r="KD90">
        <v>49.1756</v>
      </c>
      <c r="KE90">
        <v>25.6472</v>
      </c>
      <c r="KF90">
        <v>0</v>
      </c>
      <c r="KG90">
        <v>12.2653</v>
      </c>
      <c r="KH90">
        <v>1242.56</v>
      </c>
      <c r="KI90">
        <v>9.53983</v>
      </c>
      <c r="KJ90">
        <v>101.711</v>
      </c>
      <c r="KK90">
        <v>101.002</v>
      </c>
    </row>
    <row r="91" spans="1:297">
      <c r="A91">
        <v>75</v>
      </c>
      <c r="B91">
        <v>1761507672.1</v>
      </c>
      <c r="C91">
        <v>461.5999999046326</v>
      </c>
      <c r="D91" t="s">
        <v>592</v>
      </c>
      <c r="E91" t="s">
        <v>593</v>
      </c>
      <c r="F91">
        <v>5</v>
      </c>
      <c r="G91" t="s">
        <v>435</v>
      </c>
      <c r="H91" t="s">
        <v>436</v>
      </c>
      <c r="I91">
        <v>1761507669.6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1239.06475374356</v>
      </c>
      <c r="AK91">
        <v>1203.82703030303</v>
      </c>
      <c r="AL91">
        <v>3.382264027969852</v>
      </c>
      <c r="AM91">
        <v>65.78380320939183</v>
      </c>
      <c r="AN91">
        <f>(AP91 - AO91 + DY91*1E3/(8.314*(EA91+273.15)) * AR91/DX91 * AQ91) * DX91/(100*DL91) * 1000/(1000 - AP91)</f>
        <v>0</v>
      </c>
      <c r="AO91">
        <v>9.57070127875876</v>
      </c>
      <c r="AP91">
        <v>11.76644181818182</v>
      </c>
      <c r="AQ91">
        <v>1.168439231500266E-06</v>
      </c>
      <c r="AR91">
        <v>108.0880716642206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 t="s">
        <v>437</v>
      </c>
      <c r="AZ91">
        <v>0</v>
      </c>
      <c r="BA91">
        <v>0</v>
      </c>
      <c r="BB91">
        <f>1-AZ91/BA91</f>
        <v>0</v>
      </c>
      <c r="BC91">
        <v>0</v>
      </c>
      <c r="BD91" t="s">
        <v>437</v>
      </c>
      <c r="BE91" t="s">
        <v>437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2020</v>
      </c>
      <c r="CA91">
        <v>290.0000000000001</v>
      </c>
      <c r="CB91">
        <v>1590.42</v>
      </c>
      <c r="CC91">
        <v>295</v>
      </c>
      <c r="CD91">
        <v>5220.67</v>
      </c>
      <c r="CE91">
        <v>1591.29</v>
      </c>
      <c r="CF91">
        <v>-0.87</v>
      </c>
      <c r="CG91">
        <v>300.0000000000001</v>
      </c>
      <c r="CH91">
        <v>23.8</v>
      </c>
      <c r="CI91">
        <v>1650.734719841875</v>
      </c>
      <c r="CJ91">
        <v>2.032994541366527</v>
      </c>
      <c r="CK91">
        <v>-31.03478562282126</v>
      </c>
      <c r="CL91">
        <v>0.9198548094063967</v>
      </c>
      <c r="CM91">
        <v>0.9759925733019913</v>
      </c>
      <c r="CN91">
        <v>-0.00431141668520578</v>
      </c>
      <c r="CO91">
        <v>289.9999999999999</v>
      </c>
      <c r="CP91">
        <v>1590.91</v>
      </c>
      <c r="CQ91">
        <v>765</v>
      </c>
      <c r="CR91">
        <v>5219.32</v>
      </c>
      <c r="CS91">
        <v>1591.27</v>
      </c>
      <c r="CT91">
        <v>-0.36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438</v>
      </c>
      <c r="DO91">
        <v>2</v>
      </c>
      <c r="DP91" t="b">
        <v>1</v>
      </c>
      <c r="DQ91">
        <v>1761507669.6</v>
      </c>
      <c r="DR91">
        <v>1182.987777777778</v>
      </c>
      <c r="DS91">
        <v>1228.898888888889</v>
      </c>
      <c r="DT91">
        <v>11.76641111111111</v>
      </c>
      <c r="DU91">
        <v>9.570572222222221</v>
      </c>
      <c r="DV91">
        <v>1186.764444444445</v>
      </c>
      <c r="DW91">
        <v>11.75558888888889</v>
      </c>
      <c r="DX91">
        <v>500.0309999999999</v>
      </c>
      <c r="DY91">
        <v>90.32463333333334</v>
      </c>
      <c r="DZ91">
        <v>0.09999803333333335</v>
      </c>
      <c r="EA91">
        <v>18.34404444444444</v>
      </c>
      <c r="EB91">
        <v>18.00756666666667</v>
      </c>
      <c r="EC91">
        <v>999.9000000000001</v>
      </c>
      <c r="ED91">
        <v>0</v>
      </c>
      <c r="EE91">
        <v>0</v>
      </c>
      <c r="EF91">
        <v>10002.62333333333</v>
      </c>
      <c r="EG91">
        <v>0</v>
      </c>
      <c r="EH91">
        <v>1016.39</v>
      </c>
      <c r="EI91">
        <v>-45.90986666666667</v>
      </c>
      <c r="EJ91">
        <v>1197.073333333333</v>
      </c>
      <c r="EK91">
        <v>1240.773333333334</v>
      </c>
      <c r="EL91">
        <v>2.195837777777777</v>
      </c>
      <c r="EM91">
        <v>1228.898888888889</v>
      </c>
      <c r="EN91">
        <v>9.570572222222221</v>
      </c>
      <c r="EO91">
        <v>1.062797777777778</v>
      </c>
      <c r="EP91">
        <v>0.8644584444444444</v>
      </c>
      <c r="EQ91">
        <v>7.806927777777777</v>
      </c>
      <c r="ER91">
        <v>4.812266666666667</v>
      </c>
      <c r="ES91">
        <v>2000.035555555555</v>
      </c>
      <c r="ET91">
        <v>0.9799976666666667</v>
      </c>
      <c r="EU91">
        <v>0.02000194444444445</v>
      </c>
      <c r="EV91">
        <v>0</v>
      </c>
      <c r="EW91">
        <v>1181.353333333333</v>
      </c>
      <c r="EX91">
        <v>5.00097</v>
      </c>
      <c r="EY91">
        <v>23625.32222222222</v>
      </c>
      <c r="EZ91">
        <v>16707.85555555555</v>
      </c>
      <c r="FA91">
        <v>38.29822222222222</v>
      </c>
      <c r="FB91">
        <v>39.187</v>
      </c>
      <c r="FC91">
        <v>38.57599999999999</v>
      </c>
      <c r="FD91">
        <v>38.312</v>
      </c>
      <c r="FE91">
        <v>38.062</v>
      </c>
      <c r="FF91">
        <v>1955.125555555555</v>
      </c>
      <c r="FG91">
        <v>39.9</v>
      </c>
      <c r="FH91">
        <v>0</v>
      </c>
      <c r="FI91">
        <v>2543</v>
      </c>
      <c r="FJ91">
        <v>0</v>
      </c>
      <c r="FK91">
        <v>1180.795384615385</v>
      </c>
      <c r="FL91">
        <v>6.136068364929438</v>
      </c>
      <c r="FM91">
        <v>83.8803418760678</v>
      </c>
      <c r="FN91">
        <v>23618.06538461538</v>
      </c>
      <c r="FO91">
        <v>15</v>
      </c>
      <c r="FP91">
        <v>0</v>
      </c>
      <c r="FQ91" t="s">
        <v>439</v>
      </c>
      <c r="FR91">
        <v>1760210915.6</v>
      </c>
      <c r="FS91">
        <v>0</v>
      </c>
      <c r="FT91">
        <v>0</v>
      </c>
      <c r="FU91">
        <v>-0.215</v>
      </c>
      <c r="FV91">
        <v>0</v>
      </c>
      <c r="FW91">
        <v>-0.6919999999999999</v>
      </c>
      <c r="FX91">
        <v>0</v>
      </c>
      <c r="FY91">
        <v>400</v>
      </c>
      <c r="FZ91">
        <v>0</v>
      </c>
      <c r="GA91">
        <v>0.15</v>
      </c>
      <c r="GB91">
        <v>0</v>
      </c>
      <c r="GC91">
        <v>-45.704335</v>
      </c>
      <c r="GD91">
        <v>-1.401088930581702</v>
      </c>
      <c r="GE91">
        <v>0.1605919869576318</v>
      </c>
      <c r="GF91">
        <v>0</v>
      </c>
      <c r="GG91">
        <v>1180.532058823529</v>
      </c>
      <c r="GH91">
        <v>5.591902206243928</v>
      </c>
      <c r="GI91">
        <v>0.6046621779811882</v>
      </c>
      <c r="GJ91">
        <v>0</v>
      </c>
      <c r="GK91">
        <v>2.2023035</v>
      </c>
      <c r="GL91">
        <v>-0.0495539212007482</v>
      </c>
      <c r="GM91">
        <v>0.004835714295737467</v>
      </c>
      <c r="GN91">
        <v>1</v>
      </c>
      <c r="GO91">
        <v>1</v>
      </c>
      <c r="GP91">
        <v>3</v>
      </c>
      <c r="GQ91" t="s">
        <v>446</v>
      </c>
      <c r="GR91">
        <v>3.13363</v>
      </c>
      <c r="GS91">
        <v>2.76034</v>
      </c>
      <c r="GT91">
        <v>0.193162</v>
      </c>
      <c r="GU91">
        <v>0.195518</v>
      </c>
      <c r="GV91">
        <v>0.063928</v>
      </c>
      <c r="GW91">
        <v>0.0541618</v>
      </c>
      <c r="GX91">
        <v>25847.2</v>
      </c>
      <c r="GY91">
        <v>25750.3</v>
      </c>
      <c r="GZ91">
        <v>29758.7</v>
      </c>
      <c r="HA91">
        <v>29564.7</v>
      </c>
      <c r="HB91">
        <v>36821.1</v>
      </c>
      <c r="HC91">
        <v>37060.1</v>
      </c>
      <c r="HD91">
        <v>41877.5</v>
      </c>
      <c r="HE91">
        <v>42002.2</v>
      </c>
      <c r="HF91">
        <v>1.95928</v>
      </c>
      <c r="HG91">
        <v>1.89385</v>
      </c>
      <c r="HH91">
        <v>0.00482425</v>
      </c>
      <c r="HI91">
        <v>0</v>
      </c>
      <c r="HJ91">
        <v>17.9277</v>
      </c>
      <c r="HK91">
        <v>999.9</v>
      </c>
      <c r="HL91">
        <v>26</v>
      </c>
      <c r="HM91">
        <v>31.3</v>
      </c>
      <c r="HN91">
        <v>13.2104</v>
      </c>
      <c r="HO91">
        <v>62.682</v>
      </c>
      <c r="HP91">
        <v>32.4639</v>
      </c>
      <c r="HQ91">
        <v>1</v>
      </c>
      <c r="HR91">
        <v>-0.142945</v>
      </c>
      <c r="HS91">
        <v>5.28105</v>
      </c>
      <c r="HT91">
        <v>20.2636</v>
      </c>
      <c r="HU91">
        <v>5.22103</v>
      </c>
      <c r="HV91">
        <v>12.0159</v>
      </c>
      <c r="HW91">
        <v>4.9912</v>
      </c>
      <c r="HX91">
        <v>3.2885</v>
      </c>
      <c r="HY91">
        <v>9999</v>
      </c>
      <c r="HZ91">
        <v>9999</v>
      </c>
      <c r="IA91">
        <v>9999</v>
      </c>
      <c r="IB91">
        <v>999.9</v>
      </c>
      <c r="IC91">
        <v>4.97285</v>
      </c>
      <c r="ID91">
        <v>1.86661</v>
      </c>
      <c r="IE91">
        <v>1.86589</v>
      </c>
      <c r="IF91">
        <v>1.86585</v>
      </c>
      <c r="IG91">
        <v>1.86773</v>
      </c>
      <c r="IH91">
        <v>1.87016</v>
      </c>
      <c r="II91">
        <v>1.86882</v>
      </c>
      <c r="IJ91">
        <v>1.87031</v>
      </c>
      <c r="IK91">
        <v>0</v>
      </c>
      <c r="IL91">
        <v>0</v>
      </c>
      <c r="IM91">
        <v>0</v>
      </c>
      <c r="IN91">
        <v>0</v>
      </c>
      <c r="IO91" t="s">
        <v>441</v>
      </c>
      <c r="IP91" t="s">
        <v>442</v>
      </c>
      <c r="IQ91" t="s">
        <v>443</v>
      </c>
      <c r="IR91" t="s">
        <v>443</v>
      </c>
      <c r="IS91" t="s">
        <v>443</v>
      </c>
      <c r="IT91" t="s">
        <v>443</v>
      </c>
      <c r="IU91">
        <v>0</v>
      </c>
      <c r="IV91">
        <v>100</v>
      </c>
      <c r="IW91">
        <v>100</v>
      </c>
      <c r="IX91">
        <v>-3.8</v>
      </c>
      <c r="IY91">
        <v>0.0108</v>
      </c>
      <c r="IZ91">
        <v>-1.414774939843471</v>
      </c>
      <c r="JA91">
        <v>-0.002262605230658699</v>
      </c>
      <c r="JB91">
        <v>4.117972070868355E-07</v>
      </c>
      <c r="JC91">
        <v>-1.535053720392113E-10</v>
      </c>
      <c r="JD91">
        <v>-0.05773197212917025</v>
      </c>
      <c r="JE91">
        <v>-0.004387372397949352</v>
      </c>
      <c r="JF91">
        <v>0.001148265067849212</v>
      </c>
      <c r="JG91">
        <v>-2.372704636287677E-05</v>
      </c>
      <c r="JH91">
        <v>4</v>
      </c>
      <c r="JI91">
        <v>2346</v>
      </c>
      <c r="JJ91">
        <v>1</v>
      </c>
      <c r="JK91">
        <v>24</v>
      </c>
      <c r="JL91">
        <v>21612.6</v>
      </c>
      <c r="JM91">
        <v>29358461.2</v>
      </c>
      <c r="JN91">
        <v>2.48535</v>
      </c>
      <c r="JO91">
        <v>2.24243</v>
      </c>
      <c r="JP91">
        <v>1.39648</v>
      </c>
      <c r="JQ91">
        <v>2.35474</v>
      </c>
      <c r="JR91">
        <v>1.49536</v>
      </c>
      <c r="JS91">
        <v>2.54028</v>
      </c>
      <c r="JT91">
        <v>36.0113</v>
      </c>
      <c r="JU91">
        <v>24.0175</v>
      </c>
      <c r="JV91">
        <v>18</v>
      </c>
      <c r="JW91">
        <v>486.747</v>
      </c>
      <c r="JX91">
        <v>436.95</v>
      </c>
      <c r="JY91">
        <v>12.2648</v>
      </c>
      <c r="JZ91">
        <v>25.6474</v>
      </c>
      <c r="KA91">
        <v>30.0002</v>
      </c>
      <c r="KB91">
        <v>25.5066</v>
      </c>
      <c r="KC91">
        <v>25.443</v>
      </c>
      <c r="KD91">
        <v>49.7531</v>
      </c>
      <c r="KE91">
        <v>25.6472</v>
      </c>
      <c r="KF91">
        <v>0</v>
      </c>
      <c r="KG91">
        <v>12.2566</v>
      </c>
      <c r="KH91">
        <v>1255.92</v>
      </c>
      <c r="KI91">
        <v>9.53983</v>
      </c>
      <c r="KJ91">
        <v>101.708</v>
      </c>
      <c r="KK91">
        <v>101.002</v>
      </c>
    </row>
    <row r="92" spans="1:297">
      <c r="A92">
        <v>76</v>
      </c>
      <c r="B92">
        <v>1761507677.1</v>
      </c>
      <c r="C92">
        <v>466.5999999046326</v>
      </c>
      <c r="D92" t="s">
        <v>594</v>
      </c>
      <c r="E92" t="s">
        <v>595</v>
      </c>
      <c r="F92">
        <v>5</v>
      </c>
      <c r="G92" t="s">
        <v>435</v>
      </c>
      <c r="H92" t="s">
        <v>436</v>
      </c>
      <c r="I92">
        <v>1761507674.3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1255.746171273633</v>
      </c>
      <c r="AK92">
        <v>1220.674666666667</v>
      </c>
      <c r="AL92">
        <v>3.378019067807057</v>
      </c>
      <c r="AM92">
        <v>65.78380320939183</v>
      </c>
      <c r="AN92">
        <f>(AP92 - AO92 + DY92*1E3/(8.314*(EA92+273.15)) * AR92/DX92 * AQ92) * DX92/(100*DL92) * 1000/(1000 - AP92)</f>
        <v>0</v>
      </c>
      <c r="AO92">
        <v>9.570109007998385</v>
      </c>
      <c r="AP92">
        <v>11.76747575757576</v>
      </c>
      <c r="AQ92">
        <v>1.102560021956523E-05</v>
      </c>
      <c r="AR92">
        <v>108.0880716642206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 t="s">
        <v>437</v>
      </c>
      <c r="AZ92">
        <v>0</v>
      </c>
      <c r="BA92">
        <v>0</v>
      </c>
      <c r="BB92">
        <f>1-AZ92/BA92</f>
        <v>0</v>
      </c>
      <c r="BC92">
        <v>0</v>
      </c>
      <c r="BD92" t="s">
        <v>437</v>
      </c>
      <c r="BE92" t="s">
        <v>437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2020</v>
      </c>
      <c r="CA92">
        <v>290.0000000000001</v>
      </c>
      <c r="CB92">
        <v>1590.42</v>
      </c>
      <c r="CC92">
        <v>295</v>
      </c>
      <c r="CD92">
        <v>5220.67</v>
      </c>
      <c r="CE92">
        <v>1591.29</v>
      </c>
      <c r="CF92">
        <v>-0.87</v>
      </c>
      <c r="CG92">
        <v>300.0000000000001</v>
      </c>
      <c r="CH92">
        <v>23.8</v>
      </c>
      <c r="CI92">
        <v>1650.734719841875</v>
      </c>
      <c r="CJ92">
        <v>2.032994541366527</v>
      </c>
      <c r="CK92">
        <v>-31.03478562282126</v>
      </c>
      <c r="CL92">
        <v>0.9198548094063967</v>
      </c>
      <c r="CM92">
        <v>0.9759925733019913</v>
      </c>
      <c r="CN92">
        <v>-0.00431141668520578</v>
      </c>
      <c r="CO92">
        <v>289.9999999999999</v>
      </c>
      <c r="CP92">
        <v>1590.91</v>
      </c>
      <c r="CQ92">
        <v>765</v>
      </c>
      <c r="CR92">
        <v>5219.32</v>
      </c>
      <c r="CS92">
        <v>1591.27</v>
      </c>
      <c r="CT92">
        <v>-0.36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438</v>
      </c>
      <c r="DO92">
        <v>2</v>
      </c>
      <c r="DP92" t="b">
        <v>1</v>
      </c>
      <c r="DQ92">
        <v>1761507674.3</v>
      </c>
      <c r="DR92">
        <v>1198.628</v>
      </c>
      <c r="DS92">
        <v>1244.469</v>
      </c>
      <c r="DT92">
        <v>11.7665</v>
      </c>
      <c r="DU92">
        <v>9.570336000000001</v>
      </c>
      <c r="DV92">
        <v>1202.437</v>
      </c>
      <c r="DW92">
        <v>11.75566</v>
      </c>
      <c r="DX92">
        <v>500.0138</v>
      </c>
      <c r="DY92">
        <v>90.32443000000001</v>
      </c>
      <c r="DZ92">
        <v>0.09996717999999999</v>
      </c>
      <c r="EA92">
        <v>18.3346</v>
      </c>
      <c r="EB92">
        <v>18.00885</v>
      </c>
      <c r="EC92">
        <v>999.9</v>
      </c>
      <c r="ED92">
        <v>0</v>
      </c>
      <c r="EE92">
        <v>0</v>
      </c>
      <c r="EF92">
        <v>10001.633</v>
      </c>
      <c r="EG92">
        <v>0</v>
      </c>
      <c r="EH92">
        <v>1016.359</v>
      </c>
      <c r="EI92">
        <v>-45.83886</v>
      </c>
      <c r="EJ92">
        <v>1212.903</v>
      </c>
      <c r="EK92">
        <v>1256.494</v>
      </c>
      <c r="EL92">
        <v>2.196159</v>
      </c>
      <c r="EM92">
        <v>1244.469</v>
      </c>
      <c r="EN92">
        <v>9.570336000000001</v>
      </c>
      <c r="EO92">
        <v>1.062802</v>
      </c>
      <c r="EP92">
        <v>0.8644351</v>
      </c>
      <c r="EQ92">
        <v>7.806998999999999</v>
      </c>
      <c r="ER92">
        <v>4.811882</v>
      </c>
      <c r="ES92">
        <v>2000.016</v>
      </c>
      <c r="ET92">
        <v>0.9799970000000002</v>
      </c>
      <c r="EU92">
        <v>0.0200026</v>
      </c>
      <c r="EV92">
        <v>0</v>
      </c>
      <c r="EW92">
        <v>1181.601</v>
      </c>
      <c r="EX92">
        <v>5.000970000000001</v>
      </c>
      <c r="EY92">
        <v>23631.33</v>
      </c>
      <c r="EZ92">
        <v>16707.69</v>
      </c>
      <c r="FA92">
        <v>38.25</v>
      </c>
      <c r="FB92">
        <v>39.1808</v>
      </c>
      <c r="FC92">
        <v>38.5558</v>
      </c>
      <c r="FD92">
        <v>38.3058</v>
      </c>
      <c r="FE92">
        <v>38.0558</v>
      </c>
      <c r="FF92">
        <v>1955.106</v>
      </c>
      <c r="FG92">
        <v>39.90899999999999</v>
      </c>
      <c r="FH92">
        <v>0</v>
      </c>
      <c r="FI92">
        <v>2548.400000095367</v>
      </c>
      <c r="FJ92">
        <v>0</v>
      </c>
      <c r="FK92">
        <v>1181.304</v>
      </c>
      <c r="FL92">
        <v>5.496153821708805</v>
      </c>
      <c r="FM92">
        <v>80.7384614352567</v>
      </c>
      <c r="FN92">
        <v>23625.932</v>
      </c>
      <c r="FO92">
        <v>15</v>
      </c>
      <c r="FP92">
        <v>0</v>
      </c>
      <c r="FQ92" t="s">
        <v>439</v>
      </c>
      <c r="FR92">
        <v>1760210915.6</v>
      </c>
      <c r="FS92">
        <v>0</v>
      </c>
      <c r="FT92">
        <v>0</v>
      </c>
      <c r="FU92">
        <v>-0.215</v>
      </c>
      <c r="FV92">
        <v>0</v>
      </c>
      <c r="FW92">
        <v>-0.6919999999999999</v>
      </c>
      <c r="FX92">
        <v>0</v>
      </c>
      <c r="FY92">
        <v>400</v>
      </c>
      <c r="FZ92">
        <v>0</v>
      </c>
      <c r="GA92">
        <v>0.15</v>
      </c>
      <c r="GB92">
        <v>0</v>
      </c>
      <c r="GC92">
        <v>-45.76880000000001</v>
      </c>
      <c r="GD92">
        <v>-1.122606271777036</v>
      </c>
      <c r="GE92">
        <v>0.1493648504052593</v>
      </c>
      <c r="GF92">
        <v>0</v>
      </c>
      <c r="GG92">
        <v>1180.938529411765</v>
      </c>
      <c r="GH92">
        <v>5.408556144529268</v>
      </c>
      <c r="GI92">
        <v>0.5864255248484409</v>
      </c>
      <c r="GJ92">
        <v>0</v>
      </c>
      <c r="GK92">
        <v>2.19915487804878</v>
      </c>
      <c r="GL92">
        <v>-0.03370578397211976</v>
      </c>
      <c r="GM92">
        <v>0.003685133033274717</v>
      </c>
      <c r="GN92">
        <v>1</v>
      </c>
      <c r="GO92">
        <v>1</v>
      </c>
      <c r="GP92">
        <v>3</v>
      </c>
      <c r="GQ92" t="s">
        <v>446</v>
      </c>
      <c r="GR92">
        <v>3.13352</v>
      </c>
      <c r="GS92">
        <v>2.76017</v>
      </c>
      <c r="GT92">
        <v>0.194836</v>
      </c>
      <c r="GU92">
        <v>0.197156</v>
      </c>
      <c r="GV92">
        <v>0.06393069999999999</v>
      </c>
      <c r="GW92">
        <v>0.0541637</v>
      </c>
      <c r="GX92">
        <v>25793.7</v>
      </c>
      <c r="GY92">
        <v>25697.5</v>
      </c>
      <c r="GZ92">
        <v>29758.9</v>
      </c>
      <c r="HA92">
        <v>29564.3</v>
      </c>
      <c r="HB92">
        <v>36821.7</v>
      </c>
      <c r="HC92">
        <v>37059.7</v>
      </c>
      <c r="HD92">
        <v>41878.3</v>
      </c>
      <c r="HE92">
        <v>42001.8</v>
      </c>
      <c r="HF92">
        <v>1.95907</v>
      </c>
      <c r="HG92">
        <v>1.89387</v>
      </c>
      <c r="HH92">
        <v>0.00482053</v>
      </c>
      <c r="HI92">
        <v>0</v>
      </c>
      <c r="HJ92">
        <v>17.9277</v>
      </c>
      <c r="HK92">
        <v>999.9</v>
      </c>
      <c r="HL92">
        <v>26</v>
      </c>
      <c r="HM92">
        <v>31.3</v>
      </c>
      <c r="HN92">
        <v>13.2097</v>
      </c>
      <c r="HO92">
        <v>62.572</v>
      </c>
      <c r="HP92">
        <v>32.5521</v>
      </c>
      <c r="HQ92">
        <v>1</v>
      </c>
      <c r="HR92">
        <v>-0.142934</v>
      </c>
      <c r="HS92">
        <v>5.28544</v>
      </c>
      <c r="HT92">
        <v>20.2636</v>
      </c>
      <c r="HU92">
        <v>5.22148</v>
      </c>
      <c r="HV92">
        <v>12.0159</v>
      </c>
      <c r="HW92">
        <v>4.9908</v>
      </c>
      <c r="HX92">
        <v>3.2885</v>
      </c>
      <c r="HY92">
        <v>9999</v>
      </c>
      <c r="HZ92">
        <v>9999</v>
      </c>
      <c r="IA92">
        <v>9999</v>
      </c>
      <c r="IB92">
        <v>999.9</v>
      </c>
      <c r="IC92">
        <v>4.97287</v>
      </c>
      <c r="ID92">
        <v>1.86661</v>
      </c>
      <c r="IE92">
        <v>1.86589</v>
      </c>
      <c r="IF92">
        <v>1.86585</v>
      </c>
      <c r="IG92">
        <v>1.86772</v>
      </c>
      <c r="IH92">
        <v>1.87015</v>
      </c>
      <c r="II92">
        <v>1.86883</v>
      </c>
      <c r="IJ92">
        <v>1.8703</v>
      </c>
      <c r="IK92">
        <v>0</v>
      </c>
      <c r="IL92">
        <v>0</v>
      </c>
      <c r="IM92">
        <v>0</v>
      </c>
      <c r="IN92">
        <v>0</v>
      </c>
      <c r="IO92" t="s">
        <v>441</v>
      </c>
      <c r="IP92" t="s">
        <v>442</v>
      </c>
      <c r="IQ92" t="s">
        <v>443</v>
      </c>
      <c r="IR92" t="s">
        <v>443</v>
      </c>
      <c r="IS92" t="s">
        <v>443</v>
      </c>
      <c r="IT92" t="s">
        <v>443</v>
      </c>
      <c r="IU92">
        <v>0</v>
      </c>
      <c r="IV92">
        <v>100</v>
      </c>
      <c r="IW92">
        <v>100</v>
      </c>
      <c r="IX92">
        <v>-3.83</v>
      </c>
      <c r="IY92">
        <v>0.0108</v>
      </c>
      <c r="IZ92">
        <v>-1.414774939843471</v>
      </c>
      <c r="JA92">
        <v>-0.002262605230658699</v>
      </c>
      <c r="JB92">
        <v>4.117972070868355E-07</v>
      </c>
      <c r="JC92">
        <v>-1.535053720392113E-10</v>
      </c>
      <c r="JD92">
        <v>-0.05773197212917025</v>
      </c>
      <c r="JE92">
        <v>-0.004387372397949352</v>
      </c>
      <c r="JF92">
        <v>0.001148265067849212</v>
      </c>
      <c r="JG92">
        <v>-2.372704636287677E-05</v>
      </c>
      <c r="JH92">
        <v>4</v>
      </c>
      <c r="JI92">
        <v>2346</v>
      </c>
      <c r="JJ92">
        <v>1</v>
      </c>
      <c r="JK92">
        <v>24</v>
      </c>
      <c r="JL92">
        <v>21612.7</v>
      </c>
      <c r="JM92">
        <v>29358461.3</v>
      </c>
      <c r="JN92">
        <v>2.51099</v>
      </c>
      <c r="JO92">
        <v>2.24487</v>
      </c>
      <c r="JP92">
        <v>1.39648</v>
      </c>
      <c r="JQ92">
        <v>2.35474</v>
      </c>
      <c r="JR92">
        <v>1.49536</v>
      </c>
      <c r="JS92">
        <v>2.55005</v>
      </c>
      <c r="JT92">
        <v>36.0113</v>
      </c>
      <c r="JU92">
        <v>24.0262</v>
      </c>
      <c r="JV92">
        <v>18</v>
      </c>
      <c r="JW92">
        <v>486.625</v>
      </c>
      <c r="JX92">
        <v>436.965</v>
      </c>
      <c r="JY92">
        <v>12.2553</v>
      </c>
      <c r="JZ92">
        <v>25.6474</v>
      </c>
      <c r="KA92">
        <v>30.0002</v>
      </c>
      <c r="KB92">
        <v>25.5068</v>
      </c>
      <c r="KC92">
        <v>25.443</v>
      </c>
      <c r="KD92">
        <v>50.2466</v>
      </c>
      <c r="KE92">
        <v>25.6472</v>
      </c>
      <c r="KF92">
        <v>0</v>
      </c>
      <c r="KG92">
        <v>12.2479</v>
      </c>
      <c r="KH92">
        <v>1275.96</v>
      </c>
      <c r="KI92">
        <v>9.53983</v>
      </c>
      <c r="KJ92">
        <v>101.71</v>
      </c>
      <c r="KK92">
        <v>101.001</v>
      </c>
    </row>
    <row r="93" spans="1:297">
      <c r="A93">
        <v>77</v>
      </c>
      <c r="B93">
        <v>1761507682.1</v>
      </c>
      <c r="C93">
        <v>471.5999999046326</v>
      </c>
      <c r="D93" t="s">
        <v>596</v>
      </c>
      <c r="E93" t="s">
        <v>597</v>
      </c>
      <c r="F93">
        <v>5</v>
      </c>
      <c r="G93" t="s">
        <v>435</v>
      </c>
      <c r="H93" t="s">
        <v>436</v>
      </c>
      <c r="I93">
        <v>1761507679.6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1272.731557659347</v>
      </c>
      <c r="AK93">
        <v>1237.454363636363</v>
      </c>
      <c r="AL93">
        <v>3.362121254944571</v>
      </c>
      <c r="AM93">
        <v>65.78380320939183</v>
      </c>
      <c r="AN93">
        <f>(AP93 - AO93 + DY93*1E3/(8.314*(EA93+273.15)) * AR93/DX93 * AQ93) * DX93/(100*DL93) * 1000/(1000 - AP93)</f>
        <v>0</v>
      </c>
      <c r="AO93">
        <v>9.570223814978675</v>
      </c>
      <c r="AP93">
        <v>11.76474545454545</v>
      </c>
      <c r="AQ93">
        <v>-1.348531678911708E-05</v>
      </c>
      <c r="AR93">
        <v>108.0880716642206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 t="s">
        <v>437</v>
      </c>
      <c r="AZ93">
        <v>0</v>
      </c>
      <c r="BA93">
        <v>0</v>
      </c>
      <c r="BB93">
        <f>1-AZ93/BA93</f>
        <v>0</v>
      </c>
      <c r="BC93">
        <v>0</v>
      </c>
      <c r="BD93" t="s">
        <v>437</v>
      </c>
      <c r="BE93" t="s">
        <v>437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2020</v>
      </c>
      <c r="CA93">
        <v>290.0000000000001</v>
      </c>
      <c r="CB93">
        <v>1590.42</v>
      </c>
      <c r="CC93">
        <v>295</v>
      </c>
      <c r="CD93">
        <v>5220.67</v>
      </c>
      <c r="CE93">
        <v>1591.29</v>
      </c>
      <c r="CF93">
        <v>-0.87</v>
      </c>
      <c r="CG93">
        <v>300.0000000000001</v>
      </c>
      <c r="CH93">
        <v>23.8</v>
      </c>
      <c r="CI93">
        <v>1650.734719841875</v>
      </c>
      <c r="CJ93">
        <v>2.032994541366527</v>
      </c>
      <c r="CK93">
        <v>-31.03478562282126</v>
      </c>
      <c r="CL93">
        <v>0.9198548094063967</v>
      </c>
      <c r="CM93">
        <v>0.9759925733019913</v>
      </c>
      <c r="CN93">
        <v>-0.00431141668520578</v>
      </c>
      <c r="CO93">
        <v>289.9999999999999</v>
      </c>
      <c r="CP93">
        <v>1590.91</v>
      </c>
      <c r="CQ93">
        <v>765</v>
      </c>
      <c r="CR93">
        <v>5219.32</v>
      </c>
      <c r="CS93">
        <v>1591.27</v>
      </c>
      <c r="CT93">
        <v>-0.36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438</v>
      </c>
      <c r="DO93">
        <v>2</v>
      </c>
      <c r="DP93" t="b">
        <v>1</v>
      </c>
      <c r="DQ93">
        <v>1761507679.6</v>
      </c>
      <c r="DR93">
        <v>1216.237777777778</v>
      </c>
      <c r="DS93">
        <v>1262.288888888889</v>
      </c>
      <c r="DT93">
        <v>11.7658</v>
      </c>
      <c r="DU93">
        <v>9.570570000000002</v>
      </c>
      <c r="DV93">
        <v>1220.081111111111</v>
      </c>
      <c r="DW93">
        <v>11.755</v>
      </c>
      <c r="DX93">
        <v>499.9637777777778</v>
      </c>
      <c r="DY93">
        <v>90.32338888888889</v>
      </c>
      <c r="DZ93">
        <v>0.09988247777777777</v>
      </c>
      <c r="EA93">
        <v>18.33193333333333</v>
      </c>
      <c r="EB93">
        <v>18.00563333333334</v>
      </c>
      <c r="EC93">
        <v>999.9000000000001</v>
      </c>
      <c r="ED93">
        <v>0</v>
      </c>
      <c r="EE93">
        <v>0</v>
      </c>
      <c r="EF93">
        <v>10002.62777777778</v>
      </c>
      <c r="EG93">
        <v>0</v>
      </c>
      <c r="EH93">
        <v>1016.381111111111</v>
      </c>
      <c r="EI93">
        <v>-46.04861111111111</v>
      </c>
      <c r="EJ93">
        <v>1230.718888888889</v>
      </c>
      <c r="EK93">
        <v>1274.485555555555</v>
      </c>
      <c r="EL93">
        <v>2.195252222222222</v>
      </c>
      <c r="EM93">
        <v>1262.288888888889</v>
      </c>
      <c r="EN93">
        <v>9.570570000000002</v>
      </c>
      <c r="EO93">
        <v>1.062727777777778</v>
      </c>
      <c r="EP93">
        <v>0.864446</v>
      </c>
      <c r="EQ93">
        <v>7.805987777777777</v>
      </c>
      <c r="ER93">
        <v>4.812063333333334</v>
      </c>
      <c r="ES93">
        <v>2000.034444444444</v>
      </c>
      <c r="ET93">
        <v>0.9799967777777778</v>
      </c>
      <c r="EU93">
        <v>0.02000292222222222</v>
      </c>
      <c r="EV93">
        <v>0</v>
      </c>
      <c r="EW93">
        <v>1182.271111111111</v>
      </c>
      <c r="EX93">
        <v>5.00097</v>
      </c>
      <c r="EY93">
        <v>23637.42222222222</v>
      </c>
      <c r="EZ93">
        <v>16707.85555555555</v>
      </c>
      <c r="FA93">
        <v>38.208</v>
      </c>
      <c r="FB93">
        <v>39.125</v>
      </c>
      <c r="FC93">
        <v>38.5</v>
      </c>
      <c r="FD93">
        <v>38.25</v>
      </c>
      <c r="FE93">
        <v>38</v>
      </c>
      <c r="FF93">
        <v>1955.124444444444</v>
      </c>
      <c r="FG93">
        <v>39.91</v>
      </c>
      <c r="FH93">
        <v>0</v>
      </c>
      <c r="FI93">
        <v>2553.200000047684</v>
      </c>
      <c r="FJ93">
        <v>0</v>
      </c>
      <c r="FK93">
        <v>1181.796</v>
      </c>
      <c r="FL93">
        <v>5.589230768161212</v>
      </c>
      <c r="FM93">
        <v>69.00769244891885</v>
      </c>
      <c r="FN93">
        <v>23631.924</v>
      </c>
      <c r="FO93">
        <v>15</v>
      </c>
      <c r="FP93">
        <v>0</v>
      </c>
      <c r="FQ93" t="s">
        <v>439</v>
      </c>
      <c r="FR93">
        <v>1760210915.6</v>
      </c>
      <c r="FS93">
        <v>0</v>
      </c>
      <c r="FT93">
        <v>0</v>
      </c>
      <c r="FU93">
        <v>-0.215</v>
      </c>
      <c r="FV93">
        <v>0</v>
      </c>
      <c r="FW93">
        <v>-0.6919999999999999</v>
      </c>
      <c r="FX93">
        <v>0</v>
      </c>
      <c r="FY93">
        <v>400</v>
      </c>
      <c r="FZ93">
        <v>0</v>
      </c>
      <c r="GA93">
        <v>0.15</v>
      </c>
      <c r="GB93">
        <v>0</v>
      </c>
      <c r="GC93">
        <v>-45.86524634146342</v>
      </c>
      <c r="GD93">
        <v>-0.8068578397213124</v>
      </c>
      <c r="GE93">
        <v>0.1180607328156006</v>
      </c>
      <c r="GF93">
        <v>0</v>
      </c>
      <c r="GG93">
        <v>1181.321764705882</v>
      </c>
      <c r="GH93">
        <v>5.605805950071492</v>
      </c>
      <c r="GI93">
        <v>0.6080850878359458</v>
      </c>
      <c r="GJ93">
        <v>0</v>
      </c>
      <c r="GK93">
        <v>2.197414878048781</v>
      </c>
      <c r="GL93">
        <v>-0.02076083623693139</v>
      </c>
      <c r="GM93">
        <v>0.002645035037760612</v>
      </c>
      <c r="GN93">
        <v>1</v>
      </c>
      <c r="GO93">
        <v>1</v>
      </c>
      <c r="GP93">
        <v>3</v>
      </c>
      <c r="GQ93" t="s">
        <v>446</v>
      </c>
      <c r="GR93">
        <v>3.13359</v>
      </c>
      <c r="GS93">
        <v>2.76025</v>
      </c>
      <c r="GT93">
        <v>0.196502</v>
      </c>
      <c r="GU93">
        <v>0.198799</v>
      </c>
      <c r="GV93">
        <v>0.0639212</v>
      </c>
      <c r="GW93">
        <v>0.0541639</v>
      </c>
      <c r="GX93">
        <v>25740.5</v>
      </c>
      <c r="GY93">
        <v>25645</v>
      </c>
      <c r="GZ93">
        <v>29759</v>
      </c>
      <c r="HA93">
        <v>29564.3</v>
      </c>
      <c r="HB93">
        <v>36821.8</v>
      </c>
      <c r="HC93">
        <v>37059.7</v>
      </c>
      <c r="HD93">
        <v>41877.9</v>
      </c>
      <c r="HE93">
        <v>42001.7</v>
      </c>
      <c r="HF93">
        <v>1.95925</v>
      </c>
      <c r="HG93">
        <v>1.89403</v>
      </c>
      <c r="HH93">
        <v>0.00467524</v>
      </c>
      <c r="HI93">
        <v>0</v>
      </c>
      <c r="HJ93">
        <v>17.9277</v>
      </c>
      <c r="HK93">
        <v>999.9</v>
      </c>
      <c r="HL93">
        <v>26</v>
      </c>
      <c r="HM93">
        <v>31.3</v>
      </c>
      <c r="HN93">
        <v>13.2095</v>
      </c>
      <c r="HO93">
        <v>62.762</v>
      </c>
      <c r="HP93">
        <v>32.476</v>
      </c>
      <c r="HQ93">
        <v>1</v>
      </c>
      <c r="HR93">
        <v>-0.142934</v>
      </c>
      <c r="HS93">
        <v>5.27817</v>
      </c>
      <c r="HT93">
        <v>20.263</v>
      </c>
      <c r="HU93">
        <v>5.21759</v>
      </c>
      <c r="HV93">
        <v>12.0159</v>
      </c>
      <c r="HW93">
        <v>4.98975</v>
      </c>
      <c r="HX93">
        <v>3.28785</v>
      </c>
      <c r="HY93">
        <v>9999</v>
      </c>
      <c r="HZ93">
        <v>9999</v>
      </c>
      <c r="IA93">
        <v>9999</v>
      </c>
      <c r="IB93">
        <v>999.9</v>
      </c>
      <c r="IC93">
        <v>4.97289</v>
      </c>
      <c r="ID93">
        <v>1.86661</v>
      </c>
      <c r="IE93">
        <v>1.86586</v>
      </c>
      <c r="IF93">
        <v>1.86585</v>
      </c>
      <c r="IG93">
        <v>1.86771</v>
      </c>
      <c r="IH93">
        <v>1.87014</v>
      </c>
      <c r="II93">
        <v>1.86883</v>
      </c>
      <c r="IJ93">
        <v>1.8703</v>
      </c>
      <c r="IK93">
        <v>0</v>
      </c>
      <c r="IL93">
        <v>0</v>
      </c>
      <c r="IM93">
        <v>0</v>
      </c>
      <c r="IN93">
        <v>0</v>
      </c>
      <c r="IO93" t="s">
        <v>441</v>
      </c>
      <c r="IP93" t="s">
        <v>442</v>
      </c>
      <c r="IQ93" t="s">
        <v>443</v>
      </c>
      <c r="IR93" t="s">
        <v>443</v>
      </c>
      <c r="IS93" t="s">
        <v>443</v>
      </c>
      <c r="IT93" t="s">
        <v>443</v>
      </c>
      <c r="IU93">
        <v>0</v>
      </c>
      <c r="IV93">
        <v>100</v>
      </c>
      <c r="IW93">
        <v>100</v>
      </c>
      <c r="IX93">
        <v>-3.86</v>
      </c>
      <c r="IY93">
        <v>0.0108</v>
      </c>
      <c r="IZ93">
        <v>-1.414774939843471</v>
      </c>
      <c r="JA93">
        <v>-0.002262605230658699</v>
      </c>
      <c r="JB93">
        <v>4.117972070868355E-07</v>
      </c>
      <c r="JC93">
        <v>-1.535053720392113E-10</v>
      </c>
      <c r="JD93">
        <v>-0.05773197212917025</v>
      </c>
      <c r="JE93">
        <v>-0.004387372397949352</v>
      </c>
      <c r="JF93">
        <v>0.001148265067849212</v>
      </c>
      <c r="JG93">
        <v>-2.372704636287677E-05</v>
      </c>
      <c r="JH93">
        <v>4</v>
      </c>
      <c r="JI93">
        <v>2346</v>
      </c>
      <c r="JJ93">
        <v>1</v>
      </c>
      <c r="JK93">
        <v>24</v>
      </c>
      <c r="JL93">
        <v>21612.8</v>
      </c>
      <c r="JM93">
        <v>29358461.4</v>
      </c>
      <c r="JN93">
        <v>2.54028</v>
      </c>
      <c r="JO93">
        <v>2.24487</v>
      </c>
      <c r="JP93">
        <v>1.39648</v>
      </c>
      <c r="JQ93">
        <v>2.35474</v>
      </c>
      <c r="JR93">
        <v>1.49536</v>
      </c>
      <c r="JS93">
        <v>2.54028</v>
      </c>
      <c r="JT93">
        <v>36.0113</v>
      </c>
      <c r="JU93">
        <v>24.0262</v>
      </c>
      <c r="JV93">
        <v>18</v>
      </c>
      <c r="JW93">
        <v>486.747</v>
      </c>
      <c r="JX93">
        <v>437.054</v>
      </c>
      <c r="JY93">
        <v>12.2453</v>
      </c>
      <c r="JZ93">
        <v>25.6482</v>
      </c>
      <c r="KA93">
        <v>30.0002</v>
      </c>
      <c r="KB93">
        <v>25.5085</v>
      </c>
      <c r="KC93">
        <v>25.443</v>
      </c>
      <c r="KD93">
        <v>50.8211</v>
      </c>
      <c r="KE93">
        <v>25.6472</v>
      </c>
      <c r="KF93">
        <v>0</v>
      </c>
      <c r="KG93">
        <v>12.2417</v>
      </c>
      <c r="KH93">
        <v>1289.35</v>
      </c>
      <c r="KI93">
        <v>9.50548</v>
      </c>
      <c r="KJ93">
        <v>101.709</v>
      </c>
      <c r="KK93">
        <v>101.001</v>
      </c>
    </row>
    <row r="94" spans="1:297">
      <c r="A94">
        <v>78</v>
      </c>
      <c r="B94">
        <v>1761507687.1</v>
      </c>
      <c r="C94">
        <v>476.5999999046326</v>
      </c>
      <c r="D94" t="s">
        <v>598</v>
      </c>
      <c r="E94" t="s">
        <v>599</v>
      </c>
      <c r="F94">
        <v>5</v>
      </c>
      <c r="G94" t="s">
        <v>435</v>
      </c>
      <c r="H94" t="s">
        <v>436</v>
      </c>
      <c r="I94">
        <v>1761507684.3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1289.589014214094</v>
      </c>
      <c r="AK94">
        <v>1254.353939393939</v>
      </c>
      <c r="AL94">
        <v>3.377186162480184</v>
      </c>
      <c r="AM94">
        <v>65.78380320939183</v>
      </c>
      <c r="AN94">
        <f>(AP94 - AO94 + DY94*1E3/(8.314*(EA94+273.15)) * AR94/DX94 * AQ94) * DX94/(100*DL94) * 1000/(1000 - AP94)</f>
        <v>0</v>
      </c>
      <c r="AO94">
        <v>9.571321859855663</v>
      </c>
      <c r="AP94">
        <v>11.76378363636363</v>
      </c>
      <c r="AQ94">
        <v>-1.521664186296423E-06</v>
      </c>
      <c r="AR94">
        <v>108.0880716642206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 t="s">
        <v>437</v>
      </c>
      <c r="AZ94">
        <v>0</v>
      </c>
      <c r="BA94">
        <v>0</v>
      </c>
      <c r="BB94">
        <f>1-AZ94/BA94</f>
        <v>0</v>
      </c>
      <c r="BC94">
        <v>0</v>
      </c>
      <c r="BD94" t="s">
        <v>437</v>
      </c>
      <c r="BE94" t="s">
        <v>437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2020</v>
      </c>
      <c r="CA94">
        <v>290.0000000000001</v>
      </c>
      <c r="CB94">
        <v>1590.42</v>
      </c>
      <c r="CC94">
        <v>295</v>
      </c>
      <c r="CD94">
        <v>5220.67</v>
      </c>
      <c r="CE94">
        <v>1591.29</v>
      </c>
      <c r="CF94">
        <v>-0.87</v>
      </c>
      <c r="CG94">
        <v>300.0000000000001</v>
      </c>
      <c r="CH94">
        <v>23.8</v>
      </c>
      <c r="CI94">
        <v>1650.734719841875</v>
      </c>
      <c r="CJ94">
        <v>2.032994541366527</v>
      </c>
      <c r="CK94">
        <v>-31.03478562282126</v>
      </c>
      <c r="CL94">
        <v>0.9198548094063967</v>
      </c>
      <c r="CM94">
        <v>0.9759925733019913</v>
      </c>
      <c r="CN94">
        <v>-0.00431141668520578</v>
      </c>
      <c r="CO94">
        <v>289.9999999999999</v>
      </c>
      <c r="CP94">
        <v>1590.91</v>
      </c>
      <c r="CQ94">
        <v>765</v>
      </c>
      <c r="CR94">
        <v>5219.32</v>
      </c>
      <c r="CS94">
        <v>1591.27</v>
      </c>
      <c r="CT94">
        <v>-0.36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438</v>
      </c>
      <c r="DO94">
        <v>2</v>
      </c>
      <c r="DP94" t="b">
        <v>1</v>
      </c>
      <c r="DQ94">
        <v>1761507684.3</v>
      </c>
      <c r="DR94">
        <v>1231.913</v>
      </c>
      <c r="DS94">
        <v>1278.032</v>
      </c>
      <c r="DT94">
        <v>11.76474</v>
      </c>
      <c r="DU94">
        <v>9.571363999999999</v>
      </c>
      <c r="DV94">
        <v>1235.785</v>
      </c>
      <c r="DW94">
        <v>11.75393</v>
      </c>
      <c r="DX94">
        <v>500.0699000000001</v>
      </c>
      <c r="DY94">
        <v>90.32353999999999</v>
      </c>
      <c r="DZ94">
        <v>0.10009266</v>
      </c>
      <c r="EA94">
        <v>18.3307</v>
      </c>
      <c r="EB94">
        <v>18.00457</v>
      </c>
      <c r="EC94">
        <v>999.9</v>
      </c>
      <c r="ED94">
        <v>0</v>
      </c>
      <c r="EE94">
        <v>0</v>
      </c>
      <c r="EF94">
        <v>9989.812</v>
      </c>
      <c r="EG94">
        <v>0</v>
      </c>
      <c r="EH94">
        <v>1016.379</v>
      </c>
      <c r="EI94">
        <v>-46.11808</v>
      </c>
      <c r="EJ94">
        <v>1246.581</v>
      </c>
      <c r="EK94">
        <v>1290.382</v>
      </c>
      <c r="EL94">
        <v>2.193372</v>
      </c>
      <c r="EM94">
        <v>1278.032</v>
      </c>
      <c r="EN94">
        <v>9.571363999999999</v>
      </c>
      <c r="EO94">
        <v>1.062633</v>
      </c>
      <c r="EP94">
        <v>0.8645199</v>
      </c>
      <c r="EQ94">
        <v>7.804665</v>
      </c>
      <c r="ER94">
        <v>4.813281999999999</v>
      </c>
      <c r="ES94">
        <v>1999.964</v>
      </c>
      <c r="ET94">
        <v>0.9799957000000001</v>
      </c>
      <c r="EU94">
        <v>0.02000406</v>
      </c>
      <c r="EV94">
        <v>0</v>
      </c>
      <c r="EW94">
        <v>1182.746</v>
      </c>
      <c r="EX94">
        <v>5.000970000000001</v>
      </c>
      <c r="EY94">
        <v>23642.07</v>
      </c>
      <c r="EZ94">
        <v>16707.27</v>
      </c>
      <c r="FA94">
        <v>38.187</v>
      </c>
      <c r="FB94">
        <v>39.1187</v>
      </c>
      <c r="FC94">
        <v>38.4937</v>
      </c>
      <c r="FD94">
        <v>38.2437</v>
      </c>
      <c r="FE94">
        <v>37.9685</v>
      </c>
      <c r="FF94">
        <v>1955.054</v>
      </c>
      <c r="FG94">
        <v>39.90999999999999</v>
      </c>
      <c r="FH94">
        <v>0</v>
      </c>
      <c r="FI94">
        <v>2558</v>
      </c>
      <c r="FJ94">
        <v>0</v>
      </c>
      <c r="FK94">
        <v>1182.2092</v>
      </c>
      <c r="FL94">
        <v>6.015384609074911</v>
      </c>
      <c r="FM94">
        <v>62.59230785307849</v>
      </c>
      <c r="FN94">
        <v>23637.488</v>
      </c>
      <c r="FO94">
        <v>15</v>
      </c>
      <c r="FP94">
        <v>0</v>
      </c>
      <c r="FQ94" t="s">
        <v>439</v>
      </c>
      <c r="FR94">
        <v>1760210915.6</v>
      </c>
      <c r="FS94">
        <v>0</v>
      </c>
      <c r="FT94">
        <v>0</v>
      </c>
      <c r="FU94">
        <v>-0.215</v>
      </c>
      <c r="FV94">
        <v>0</v>
      </c>
      <c r="FW94">
        <v>-0.6919999999999999</v>
      </c>
      <c r="FX94">
        <v>0</v>
      </c>
      <c r="FY94">
        <v>400</v>
      </c>
      <c r="FZ94">
        <v>0</v>
      </c>
      <c r="GA94">
        <v>0.15</v>
      </c>
      <c r="GB94">
        <v>0</v>
      </c>
      <c r="GC94">
        <v>-45.9588275</v>
      </c>
      <c r="GD94">
        <v>-1.030123452157515</v>
      </c>
      <c r="GE94">
        <v>0.1260891727855723</v>
      </c>
      <c r="GF94">
        <v>0</v>
      </c>
      <c r="GG94">
        <v>1181.884411764706</v>
      </c>
      <c r="GH94">
        <v>5.502979358702494</v>
      </c>
      <c r="GI94">
        <v>0.6081466114664151</v>
      </c>
      <c r="GJ94">
        <v>0</v>
      </c>
      <c r="GK94">
        <v>2.19527625</v>
      </c>
      <c r="GL94">
        <v>-0.009303151969981951</v>
      </c>
      <c r="GM94">
        <v>0.0011582242604522</v>
      </c>
      <c r="GN94">
        <v>1</v>
      </c>
      <c r="GO94">
        <v>1</v>
      </c>
      <c r="GP94">
        <v>3</v>
      </c>
      <c r="GQ94" t="s">
        <v>446</v>
      </c>
      <c r="GR94">
        <v>3.13355</v>
      </c>
      <c r="GS94">
        <v>2.76004</v>
      </c>
      <c r="GT94">
        <v>0.198168</v>
      </c>
      <c r="GU94">
        <v>0.200432</v>
      </c>
      <c r="GV94">
        <v>0.0639204</v>
      </c>
      <c r="GW94">
        <v>0.0541678</v>
      </c>
      <c r="GX94">
        <v>25687</v>
      </c>
      <c r="GY94">
        <v>25592.7</v>
      </c>
      <c r="GZ94">
        <v>29758.8</v>
      </c>
      <c r="HA94">
        <v>29564.2</v>
      </c>
      <c r="HB94">
        <v>36821.9</v>
      </c>
      <c r="HC94">
        <v>37059.3</v>
      </c>
      <c r="HD94">
        <v>41877.9</v>
      </c>
      <c r="HE94">
        <v>42001.5</v>
      </c>
      <c r="HF94">
        <v>1.95925</v>
      </c>
      <c r="HG94">
        <v>1.89373</v>
      </c>
      <c r="HH94">
        <v>0.00451505</v>
      </c>
      <c r="HI94">
        <v>0</v>
      </c>
      <c r="HJ94">
        <v>17.9277</v>
      </c>
      <c r="HK94">
        <v>999.9</v>
      </c>
      <c r="HL94">
        <v>26</v>
      </c>
      <c r="HM94">
        <v>31.3</v>
      </c>
      <c r="HN94">
        <v>13.2098</v>
      </c>
      <c r="HO94">
        <v>62.412</v>
      </c>
      <c r="HP94">
        <v>32.5761</v>
      </c>
      <c r="HQ94">
        <v>1</v>
      </c>
      <c r="HR94">
        <v>-0.142779</v>
      </c>
      <c r="HS94">
        <v>5.27258</v>
      </c>
      <c r="HT94">
        <v>20.2638</v>
      </c>
      <c r="HU94">
        <v>5.22058</v>
      </c>
      <c r="HV94">
        <v>12.0159</v>
      </c>
      <c r="HW94">
        <v>4.99065</v>
      </c>
      <c r="HX94">
        <v>3.28842</v>
      </c>
      <c r="HY94">
        <v>9999</v>
      </c>
      <c r="HZ94">
        <v>9999</v>
      </c>
      <c r="IA94">
        <v>9999</v>
      </c>
      <c r="IB94">
        <v>999.9</v>
      </c>
      <c r="IC94">
        <v>4.97289</v>
      </c>
      <c r="ID94">
        <v>1.86661</v>
      </c>
      <c r="IE94">
        <v>1.86586</v>
      </c>
      <c r="IF94">
        <v>1.86584</v>
      </c>
      <c r="IG94">
        <v>1.86769</v>
      </c>
      <c r="IH94">
        <v>1.87014</v>
      </c>
      <c r="II94">
        <v>1.8688</v>
      </c>
      <c r="IJ94">
        <v>1.87028</v>
      </c>
      <c r="IK94">
        <v>0</v>
      </c>
      <c r="IL94">
        <v>0</v>
      </c>
      <c r="IM94">
        <v>0</v>
      </c>
      <c r="IN94">
        <v>0</v>
      </c>
      <c r="IO94" t="s">
        <v>441</v>
      </c>
      <c r="IP94" t="s">
        <v>442</v>
      </c>
      <c r="IQ94" t="s">
        <v>443</v>
      </c>
      <c r="IR94" t="s">
        <v>443</v>
      </c>
      <c r="IS94" t="s">
        <v>443</v>
      </c>
      <c r="IT94" t="s">
        <v>443</v>
      </c>
      <c r="IU94">
        <v>0</v>
      </c>
      <c r="IV94">
        <v>100</v>
      </c>
      <c r="IW94">
        <v>100</v>
      </c>
      <c r="IX94">
        <v>-3.89</v>
      </c>
      <c r="IY94">
        <v>0.0108</v>
      </c>
      <c r="IZ94">
        <v>-1.414774939843471</v>
      </c>
      <c r="JA94">
        <v>-0.002262605230658699</v>
      </c>
      <c r="JB94">
        <v>4.117972070868355E-07</v>
      </c>
      <c r="JC94">
        <v>-1.535053720392113E-10</v>
      </c>
      <c r="JD94">
        <v>-0.05773197212917025</v>
      </c>
      <c r="JE94">
        <v>-0.004387372397949352</v>
      </c>
      <c r="JF94">
        <v>0.001148265067849212</v>
      </c>
      <c r="JG94">
        <v>-2.372704636287677E-05</v>
      </c>
      <c r="JH94">
        <v>4</v>
      </c>
      <c r="JI94">
        <v>2346</v>
      </c>
      <c r="JJ94">
        <v>1</v>
      </c>
      <c r="JK94">
        <v>24</v>
      </c>
      <c r="JL94">
        <v>21612.9</v>
      </c>
      <c r="JM94">
        <v>29358461.5</v>
      </c>
      <c r="JN94">
        <v>2.56348</v>
      </c>
      <c r="JO94">
        <v>2.24121</v>
      </c>
      <c r="JP94">
        <v>1.39771</v>
      </c>
      <c r="JQ94">
        <v>2.35474</v>
      </c>
      <c r="JR94">
        <v>1.49536</v>
      </c>
      <c r="JS94">
        <v>2.53174</v>
      </c>
      <c r="JT94">
        <v>36.0347</v>
      </c>
      <c r="JU94">
        <v>24.0262</v>
      </c>
      <c r="JV94">
        <v>18</v>
      </c>
      <c r="JW94">
        <v>486.75</v>
      </c>
      <c r="JX94">
        <v>436.892</v>
      </c>
      <c r="JY94">
        <v>12.239</v>
      </c>
      <c r="JZ94">
        <v>25.6495</v>
      </c>
      <c r="KA94">
        <v>30.0002</v>
      </c>
      <c r="KB94">
        <v>25.5087</v>
      </c>
      <c r="KC94">
        <v>25.4451</v>
      </c>
      <c r="KD94">
        <v>51.306</v>
      </c>
      <c r="KE94">
        <v>25.9383</v>
      </c>
      <c r="KF94">
        <v>0</v>
      </c>
      <c r="KG94">
        <v>12.2369</v>
      </c>
      <c r="KH94">
        <v>1309.38</v>
      </c>
      <c r="KI94">
        <v>9.49212</v>
      </c>
      <c r="KJ94">
        <v>101.709</v>
      </c>
      <c r="KK94">
        <v>101</v>
      </c>
    </row>
    <row r="95" spans="1:297">
      <c r="A95">
        <v>79</v>
      </c>
      <c r="B95">
        <v>1761507692.1</v>
      </c>
      <c r="C95">
        <v>481.5999999046326</v>
      </c>
      <c r="D95" t="s">
        <v>600</v>
      </c>
      <c r="E95" t="s">
        <v>601</v>
      </c>
      <c r="F95">
        <v>5</v>
      </c>
      <c r="G95" t="s">
        <v>435</v>
      </c>
      <c r="H95" t="s">
        <v>436</v>
      </c>
      <c r="I95">
        <v>1761507689.6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1306.888569342105</v>
      </c>
      <c r="AK95">
        <v>1271.410606060606</v>
      </c>
      <c r="AL95">
        <v>3.40996700046088</v>
      </c>
      <c r="AM95">
        <v>65.78380320939183</v>
      </c>
      <c r="AN95">
        <f>(AP95 - AO95 + DY95*1E3/(8.314*(EA95+273.15)) * AR95/DX95 * AQ95) * DX95/(100*DL95) * 1000/(1000 - AP95)</f>
        <v>0</v>
      </c>
      <c r="AO95">
        <v>9.565540219476686</v>
      </c>
      <c r="AP95">
        <v>11.76312363636364</v>
      </c>
      <c r="AQ95">
        <v>5.64941466501495E-06</v>
      </c>
      <c r="AR95">
        <v>108.0880716642206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 t="s">
        <v>437</v>
      </c>
      <c r="AZ95">
        <v>0</v>
      </c>
      <c r="BA95">
        <v>0</v>
      </c>
      <c r="BB95">
        <f>1-AZ95/BA95</f>
        <v>0</v>
      </c>
      <c r="BC95">
        <v>0</v>
      </c>
      <c r="BD95" t="s">
        <v>437</v>
      </c>
      <c r="BE95" t="s">
        <v>437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2020</v>
      </c>
      <c r="CA95">
        <v>290.0000000000001</v>
      </c>
      <c r="CB95">
        <v>1590.42</v>
      </c>
      <c r="CC95">
        <v>295</v>
      </c>
      <c r="CD95">
        <v>5220.67</v>
      </c>
      <c r="CE95">
        <v>1591.29</v>
      </c>
      <c r="CF95">
        <v>-0.87</v>
      </c>
      <c r="CG95">
        <v>300.0000000000001</v>
      </c>
      <c r="CH95">
        <v>23.8</v>
      </c>
      <c r="CI95">
        <v>1650.734719841875</v>
      </c>
      <c r="CJ95">
        <v>2.032994541366527</v>
      </c>
      <c r="CK95">
        <v>-31.03478562282126</v>
      </c>
      <c r="CL95">
        <v>0.9198548094063967</v>
      </c>
      <c r="CM95">
        <v>0.9759925733019913</v>
      </c>
      <c r="CN95">
        <v>-0.00431141668520578</v>
      </c>
      <c r="CO95">
        <v>289.9999999999999</v>
      </c>
      <c r="CP95">
        <v>1590.91</v>
      </c>
      <c r="CQ95">
        <v>765</v>
      </c>
      <c r="CR95">
        <v>5219.32</v>
      </c>
      <c r="CS95">
        <v>1591.27</v>
      </c>
      <c r="CT95">
        <v>-0.36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438</v>
      </c>
      <c r="DO95">
        <v>2</v>
      </c>
      <c r="DP95" t="b">
        <v>1</v>
      </c>
      <c r="DQ95">
        <v>1761507689.6</v>
      </c>
      <c r="DR95">
        <v>1249.741111111111</v>
      </c>
      <c r="DS95">
        <v>1296.051111111111</v>
      </c>
      <c r="DT95">
        <v>11.76426666666667</v>
      </c>
      <c r="DU95">
        <v>9.561222222222222</v>
      </c>
      <c r="DV95">
        <v>1253.646666666667</v>
      </c>
      <c r="DW95">
        <v>11.75346666666667</v>
      </c>
      <c r="DX95">
        <v>499.9614444444445</v>
      </c>
      <c r="DY95">
        <v>90.32397777777777</v>
      </c>
      <c r="DZ95">
        <v>0.1000002333333333</v>
      </c>
      <c r="EA95">
        <v>18.32644444444444</v>
      </c>
      <c r="EB95">
        <v>18.00355555555556</v>
      </c>
      <c r="EC95">
        <v>999.9000000000001</v>
      </c>
      <c r="ED95">
        <v>0</v>
      </c>
      <c r="EE95">
        <v>0</v>
      </c>
      <c r="EF95">
        <v>9996.394444444442</v>
      </c>
      <c r="EG95">
        <v>0</v>
      </c>
      <c r="EH95">
        <v>1016.364444444445</v>
      </c>
      <c r="EI95">
        <v>-46.31139999999999</v>
      </c>
      <c r="EJ95">
        <v>1264.616666666667</v>
      </c>
      <c r="EK95">
        <v>1308.562222222222</v>
      </c>
      <c r="EL95">
        <v>2.203043333333333</v>
      </c>
      <c r="EM95">
        <v>1296.051111111111</v>
      </c>
      <c r="EN95">
        <v>9.561222222222222</v>
      </c>
      <c r="EO95">
        <v>1.062594444444444</v>
      </c>
      <c r="EP95">
        <v>0.8636076666666666</v>
      </c>
      <c r="EQ95">
        <v>7.804144444444445</v>
      </c>
      <c r="ER95">
        <v>4.798156666666666</v>
      </c>
      <c r="ES95">
        <v>1999.994444444445</v>
      </c>
      <c r="ET95">
        <v>0.9799953333333333</v>
      </c>
      <c r="EU95">
        <v>0.02000424444444444</v>
      </c>
      <c r="EV95">
        <v>0</v>
      </c>
      <c r="EW95">
        <v>1183.165555555555</v>
      </c>
      <c r="EX95">
        <v>5.00097</v>
      </c>
      <c r="EY95">
        <v>23648.9</v>
      </c>
      <c r="EZ95">
        <v>16707.53333333333</v>
      </c>
      <c r="FA95">
        <v>38.13877777777778</v>
      </c>
      <c r="FB95">
        <v>39.062</v>
      </c>
      <c r="FC95">
        <v>38.437</v>
      </c>
      <c r="FD95">
        <v>38.187</v>
      </c>
      <c r="FE95">
        <v>37.937</v>
      </c>
      <c r="FF95">
        <v>1955.084444444445</v>
      </c>
      <c r="FG95">
        <v>39.91</v>
      </c>
      <c r="FH95">
        <v>0</v>
      </c>
      <c r="FI95">
        <v>2562.800000190735</v>
      </c>
      <c r="FJ95">
        <v>0</v>
      </c>
      <c r="FK95">
        <v>1182.686</v>
      </c>
      <c r="FL95">
        <v>5.032307660178875</v>
      </c>
      <c r="FM95">
        <v>68.4615384900966</v>
      </c>
      <c r="FN95">
        <v>23643.016</v>
      </c>
      <c r="FO95">
        <v>15</v>
      </c>
      <c r="FP95">
        <v>0</v>
      </c>
      <c r="FQ95" t="s">
        <v>439</v>
      </c>
      <c r="FR95">
        <v>1760210915.6</v>
      </c>
      <c r="FS95">
        <v>0</v>
      </c>
      <c r="FT95">
        <v>0</v>
      </c>
      <c r="FU95">
        <v>-0.215</v>
      </c>
      <c r="FV95">
        <v>0</v>
      </c>
      <c r="FW95">
        <v>-0.6919999999999999</v>
      </c>
      <c r="FX95">
        <v>0</v>
      </c>
      <c r="FY95">
        <v>400</v>
      </c>
      <c r="FZ95">
        <v>0</v>
      </c>
      <c r="GA95">
        <v>0.15</v>
      </c>
      <c r="GB95">
        <v>0</v>
      </c>
      <c r="GC95">
        <v>-46.0662825</v>
      </c>
      <c r="GD95">
        <v>-1.831057035647223</v>
      </c>
      <c r="GE95">
        <v>0.1874765250471376</v>
      </c>
      <c r="GF95">
        <v>0</v>
      </c>
      <c r="GG95">
        <v>1182.363529411765</v>
      </c>
      <c r="GH95">
        <v>5.7057295550997</v>
      </c>
      <c r="GI95">
        <v>0.6218089471711004</v>
      </c>
      <c r="GJ95">
        <v>0</v>
      </c>
      <c r="GK95">
        <v>2.1961245</v>
      </c>
      <c r="GL95">
        <v>0.01258581613508565</v>
      </c>
      <c r="GM95">
        <v>0.004506345498294631</v>
      </c>
      <c r="GN95">
        <v>1</v>
      </c>
      <c r="GO95">
        <v>1</v>
      </c>
      <c r="GP95">
        <v>3</v>
      </c>
      <c r="GQ95" t="s">
        <v>446</v>
      </c>
      <c r="GR95">
        <v>3.13379</v>
      </c>
      <c r="GS95">
        <v>2.76017</v>
      </c>
      <c r="GT95">
        <v>0.19983</v>
      </c>
      <c r="GU95">
        <v>0.202031</v>
      </c>
      <c r="GV95">
        <v>0.0639118</v>
      </c>
      <c r="GW95">
        <v>0.0540214</v>
      </c>
      <c r="GX95">
        <v>25633.5</v>
      </c>
      <c r="GY95">
        <v>25541.8</v>
      </c>
      <c r="GZ95">
        <v>29758.5</v>
      </c>
      <c r="HA95">
        <v>29564.5</v>
      </c>
      <c r="HB95">
        <v>36821.7</v>
      </c>
      <c r="HC95">
        <v>37065.6</v>
      </c>
      <c r="HD95">
        <v>41877.2</v>
      </c>
      <c r="HE95">
        <v>42002.1</v>
      </c>
      <c r="HF95">
        <v>1.95968</v>
      </c>
      <c r="HG95">
        <v>1.89365</v>
      </c>
      <c r="HH95">
        <v>0.00473112</v>
      </c>
      <c r="HI95">
        <v>0</v>
      </c>
      <c r="HJ95">
        <v>17.9277</v>
      </c>
      <c r="HK95">
        <v>999.9</v>
      </c>
      <c r="HL95">
        <v>26</v>
      </c>
      <c r="HM95">
        <v>31.3</v>
      </c>
      <c r="HN95">
        <v>13.2093</v>
      </c>
      <c r="HO95">
        <v>62.662</v>
      </c>
      <c r="HP95">
        <v>32.3878</v>
      </c>
      <c r="HQ95">
        <v>1</v>
      </c>
      <c r="HR95">
        <v>-0.143003</v>
      </c>
      <c r="HS95">
        <v>5.26468</v>
      </c>
      <c r="HT95">
        <v>20.2641</v>
      </c>
      <c r="HU95">
        <v>5.22148</v>
      </c>
      <c r="HV95">
        <v>12.0159</v>
      </c>
      <c r="HW95">
        <v>4.99095</v>
      </c>
      <c r="HX95">
        <v>3.28865</v>
      </c>
      <c r="HY95">
        <v>9999</v>
      </c>
      <c r="HZ95">
        <v>9999</v>
      </c>
      <c r="IA95">
        <v>9999</v>
      </c>
      <c r="IB95">
        <v>999.9</v>
      </c>
      <c r="IC95">
        <v>4.9729</v>
      </c>
      <c r="ID95">
        <v>1.86661</v>
      </c>
      <c r="IE95">
        <v>1.86586</v>
      </c>
      <c r="IF95">
        <v>1.86588</v>
      </c>
      <c r="IG95">
        <v>1.86768</v>
      </c>
      <c r="IH95">
        <v>1.87015</v>
      </c>
      <c r="II95">
        <v>1.86882</v>
      </c>
      <c r="IJ95">
        <v>1.87033</v>
      </c>
      <c r="IK95">
        <v>0</v>
      </c>
      <c r="IL95">
        <v>0</v>
      </c>
      <c r="IM95">
        <v>0</v>
      </c>
      <c r="IN95">
        <v>0</v>
      </c>
      <c r="IO95" t="s">
        <v>441</v>
      </c>
      <c r="IP95" t="s">
        <v>442</v>
      </c>
      <c r="IQ95" t="s">
        <v>443</v>
      </c>
      <c r="IR95" t="s">
        <v>443</v>
      </c>
      <c r="IS95" t="s">
        <v>443</v>
      </c>
      <c r="IT95" t="s">
        <v>443</v>
      </c>
      <c r="IU95">
        <v>0</v>
      </c>
      <c r="IV95">
        <v>100</v>
      </c>
      <c r="IW95">
        <v>100</v>
      </c>
      <c r="IX95">
        <v>-3.92</v>
      </c>
      <c r="IY95">
        <v>0.0108</v>
      </c>
      <c r="IZ95">
        <v>-1.414774939843471</v>
      </c>
      <c r="JA95">
        <v>-0.002262605230658699</v>
      </c>
      <c r="JB95">
        <v>4.117972070868355E-07</v>
      </c>
      <c r="JC95">
        <v>-1.535053720392113E-10</v>
      </c>
      <c r="JD95">
        <v>-0.05773197212917025</v>
      </c>
      <c r="JE95">
        <v>-0.004387372397949352</v>
      </c>
      <c r="JF95">
        <v>0.001148265067849212</v>
      </c>
      <c r="JG95">
        <v>-2.372704636287677E-05</v>
      </c>
      <c r="JH95">
        <v>4</v>
      </c>
      <c r="JI95">
        <v>2346</v>
      </c>
      <c r="JJ95">
        <v>1</v>
      </c>
      <c r="JK95">
        <v>24</v>
      </c>
      <c r="JL95">
        <v>21612.9</v>
      </c>
      <c r="JM95">
        <v>29358461.5</v>
      </c>
      <c r="JN95">
        <v>2.59277</v>
      </c>
      <c r="JO95">
        <v>2.24365</v>
      </c>
      <c r="JP95">
        <v>1.39771</v>
      </c>
      <c r="JQ95">
        <v>2.35229</v>
      </c>
      <c r="JR95">
        <v>1.49536</v>
      </c>
      <c r="JS95">
        <v>2.5293</v>
      </c>
      <c r="JT95">
        <v>36.0347</v>
      </c>
      <c r="JU95">
        <v>24.0262</v>
      </c>
      <c r="JV95">
        <v>18</v>
      </c>
      <c r="JW95">
        <v>487.012</v>
      </c>
      <c r="JX95">
        <v>436.847</v>
      </c>
      <c r="JY95">
        <v>12.2344</v>
      </c>
      <c r="JZ95">
        <v>25.6495</v>
      </c>
      <c r="KA95">
        <v>30.0001</v>
      </c>
      <c r="KB95">
        <v>25.5087</v>
      </c>
      <c r="KC95">
        <v>25.4451</v>
      </c>
      <c r="KD95">
        <v>51.8769</v>
      </c>
      <c r="KE95">
        <v>25.9383</v>
      </c>
      <c r="KF95">
        <v>0</v>
      </c>
      <c r="KG95">
        <v>12.2339</v>
      </c>
      <c r="KH95">
        <v>1322.74</v>
      </c>
      <c r="KI95">
        <v>9.482250000000001</v>
      </c>
      <c r="KJ95">
        <v>101.708</v>
      </c>
      <c r="KK95">
        <v>101.001</v>
      </c>
    </row>
    <row r="96" spans="1:297">
      <c r="A96">
        <v>80</v>
      </c>
      <c r="B96">
        <v>1761507697.1</v>
      </c>
      <c r="C96">
        <v>486.5999999046326</v>
      </c>
      <c r="D96" t="s">
        <v>602</v>
      </c>
      <c r="E96" t="s">
        <v>603</v>
      </c>
      <c r="F96">
        <v>5</v>
      </c>
      <c r="G96" t="s">
        <v>435</v>
      </c>
      <c r="H96" t="s">
        <v>436</v>
      </c>
      <c r="I96">
        <v>1761507694.3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1323.265499486121</v>
      </c>
      <c r="AK96">
        <v>1288.201757575757</v>
      </c>
      <c r="AL96">
        <v>3.3680207798324</v>
      </c>
      <c r="AM96">
        <v>65.78380320939183</v>
      </c>
      <c r="AN96">
        <f>(AP96 - AO96 + DY96*1E3/(8.314*(EA96+273.15)) * AR96/DX96 * AQ96) * DX96/(100*DL96) * 1000/(1000 - AP96)</f>
        <v>0</v>
      </c>
      <c r="AO96">
        <v>9.528388770175015</v>
      </c>
      <c r="AP96">
        <v>11.7529406060606</v>
      </c>
      <c r="AQ96">
        <v>-4.132779843727712E-05</v>
      </c>
      <c r="AR96">
        <v>108.0880716642206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 t="s">
        <v>437</v>
      </c>
      <c r="AZ96">
        <v>0</v>
      </c>
      <c r="BA96">
        <v>0</v>
      </c>
      <c r="BB96">
        <f>1-AZ96/BA96</f>
        <v>0</v>
      </c>
      <c r="BC96">
        <v>0</v>
      </c>
      <c r="BD96" t="s">
        <v>437</v>
      </c>
      <c r="BE96" t="s">
        <v>437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2020</v>
      </c>
      <c r="CA96">
        <v>290.0000000000001</v>
      </c>
      <c r="CB96">
        <v>1590.42</v>
      </c>
      <c r="CC96">
        <v>295</v>
      </c>
      <c r="CD96">
        <v>5220.67</v>
      </c>
      <c r="CE96">
        <v>1591.29</v>
      </c>
      <c r="CF96">
        <v>-0.87</v>
      </c>
      <c r="CG96">
        <v>300.0000000000001</v>
      </c>
      <c r="CH96">
        <v>23.8</v>
      </c>
      <c r="CI96">
        <v>1650.734719841875</v>
      </c>
      <c r="CJ96">
        <v>2.032994541366527</v>
      </c>
      <c r="CK96">
        <v>-31.03478562282126</v>
      </c>
      <c r="CL96">
        <v>0.9198548094063967</v>
      </c>
      <c r="CM96">
        <v>0.9759925733019913</v>
      </c>
      <c r="CN96">
        <v>-0.00431141668520578</v>
      </c>
      <c r="CO96">
        <v>289.9999999999999</v>
      </c>
      <c r="CP96">
        <v>1590.91</v>
      </c>
      <c r="CQ96">
        <v>765</v>
      </c>
      <c r="CR96">
        <v>5219.32</v>
      </c>
      <c r="CS96">
        <v>1591.27</v>
      </c>
      <c r="CT96">
        <v>-0.36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438</v>
      </c>
      <c r="DO96">
        <v>2</v>
      </c>
      <c r="DP96" t="b">
        <v>1</v>
      </c>
      <c r="DQ96">
        <v>1761507694.3</v>
      </c>
      <c r="DR96">
        <v>1265.406</v>
      </c>
      <c r="DS96">
        <v>1311.48</v>
      </c>
      <c r="DT96">
        <v>11.75762</v>
      </c>
      <c r="DU96">
        <v>9.530244</v>
      </c>
      <c r="DV96">
        <v>1269.342</v>
      </c>
      <c r="DW96">
        <v>11.74689</v>
      </c>
      <c r="DX96">
        <v>500.0173000000001</v>
      </c>
      <c r="DY96">
        <v>90.32412000000001</v>
      </c>
      <c r="DZ96">
        <v>0.10002124</v>
      </c>
      <c r="EA96">
        <v>18.32227</v>
      </c>
      <c r="EB96">
        <v>18.00246</v>
      </c>
      <c r="EC96">
        <v>999.9</v>
      </c>
      <c r="ED96">
        <v>0</v>
      </c>
      <c r="EE96">
        <v>0</v>
      </c>
      <c r="EF96">
        <v>9981.687000000002</v>
      </c>
      <c r="EG96">
        <v>0</v>
      </c>
      <c r="EH96">
        <v>1016.358</v>
      </c>
      <c r="EI96">
        <v>-46.07352</v>
      </c>
      <c r="EJ96">
        <v>1280.46</v>
      </c>
      <c r="EK96">
        <v>1324.097</v>
      </c>
      <c r="EL96">
        <v>2.227367</v>
      </c>
      <c r="EM96">
        <v>1311.48</v>
      </c>
      <c r="EN96">
        <v>9.530244</v>
      </c>
      <c r="EO96">
        <v>1.061994</v>
      </c>
      <c r="EP96">
        <v>0.8608109</v>
      </c>
      <c r="EQ96">
        <v>7.795864</v>
      </c>
      <c r="ER96">
        <v>4.751713000000001</v>
      </c>
      <c r="ES96">
        <v>1999.941</v>
      </c>
      <c r="ET96">
        <v>0.9799942999999999</v>
      </c>
      <c r="EU96">
        <v>0.02000529</v>
      </c>
      <c r="EV96">
        <v>0</v>
      </c>
      <c r="EW96">
        <v>1183.365</v>
      </c>
      <c r="EX96">
        <v>5.000970000000001</v>
      </c>
      <c r="EY96">
        <v>23653.39</v>
      </c>
      <c r="EZ96">
        <v>16707.07</v>
      </c>
      <c r="FA96">
        <v>38.1187</v>
      </c>
      <c r="FB96">
        <v>39.062</v>
      </c>
      <c r="FC96">
        <v>38.40599999999999</v>
      </c>
      <c r="FD96">
        <v>38.187</v>
      </c>
      <c r="FE96">
        <v>37.9122</v>
      </c>
      <c r="FF96">
        <v>1955.031</v>
      </c>
      <c r="FG96">
        <v>39.90999999999999</v>
      </c>
      <c r="FH96">
        <v>0</v>
      </c>
      <c r="FI96">
        <v>2568.200000047684</v>
      </c>
      <c r="FJ96">
        <v>0</v>
      </c>
      <c r="FK96">
        <v>1183.085384615385</v>
      </c>
      <c r="FL96">
        <v>4.811623916017755</v>
      </c>
      <c r="FM96">
        <v>72.71794893928337</v>
      </c>
      <c r="FN96">
        <v>23648.87692307692</v>
      </c>
      <c r="FO96">
        <v>15</v>
      </c>
      <c r="FP96">
        <v>0</v>
      </c>
      <c r="FQ96" t="s">
        <v>439</v>
      </c>
      <c r="FR96">
        <v>1760210915.6</v>
      </c>
      <c r="FS96">
        <v>0</v>
      </c>
      <c r="FT96">
        <v>0</v>
      </c>
      <c r="FU96">
        <v>-0.215</v>
      </c>
      <c r="FV96">
        <v>0</v>
      </c>
      <c r="FW96">
        <v>-0.6919999999999999</v>
      </c>
      <c r="FX96">
        <v>0</v>
      </c>
      <c r="FY96">
        <v>400</v>
      </c>
      <c r="FZ96">
        <v>0</v>
      </c>
      <c r="GA96">
        <v>0.15</v>
      </c>
      <c r="GB96">
        <v>0</v>
      </c>
      <c r="GC96">
        <v>-46.12610000000001</v>
      </c>
      <c r="GD96">
        <v>-0.4744536585365404</v>
      </c>
      <c r="GE96">
        <v>0.1350982894224721</v>
      </c>
      <c r="GF96">
        <v>1</v>
      </c>
      <c r="GG96">
        <v>1182.831176470588</v>
      </c>
      <c r="GH96">
        <v>4.856531695934123</v>
      </c>
      <c r="GI96">
        <v>0.5501324156423727</v>
      </c>
      <c r="GJ96">
        <v>0</v>
      </c>
      <c r="GK96">
        <v>2.204442926829268</v>
      </c>
      <c r="GL96">
        <v>0.1190753310104567</v>
      </c>
      <c r="GM96">
        <v>0.01448975234919452</v>
      </c>
      <c r="GN96">
        <v>0</v>
      </c>
      <c r="GO96">
        <v>1</v>
      </c>
      <c r="GP96">
        <v>3</v>
      </c>
      <c r="GQ96" t="s">
        <v>446</v>
      </c>
      <c r="GR96">
        <v>3.13365</v>
      </c>
      <c r="GS96">
        <v>2.76016</v>
      </c>
      <c r="GT96">
        <v>0.201456</v>
      </c>
      <c r="GU96">
        <v>0.203626</v>
      </c>
      <c r="GV96">
        <v>0.0638686</v>
      </c>
      <c r="GW96">
        <v>0.0539688</v>
      </c>
      <c r="GX96">
        <v>25581.8</v>
      </c>
      <c r="GY96">
        <v>25490.6</v>
      </c>
      <c r="GZ96">
        <v>29758.9</v>
      </c>
      <c r="HA96">
        <v>29564.3</v>
      </c>
      <c r="HB96">
        <v>36823.8</v>
      </c>
      <c r="HC96">
        <v>37067.5</v>
      </c>
      <c r="HD96">
        <v>41877.7</v>
      </c>
      <c r="HE96">
        <v>42001.8</v>
      </c>
      <c r="HF96">
        <v>1.95933</v>
      </c>
      <c r="HG96">
        <v>1.8937</v>
      </c>
      <c r="HH96">
        <v>0.0041537</v>
      </c>
      <c r="HI96">
        <v>0</v>
      </c>
      <c r="HJ96">
        <v>17.9272</v>
      </c>
      <c r="HK96">
        <v>999.9</v>
      </c>
      <c r="HL96">
        <v>26</v>
      </c>
      <c r="HM96">
        <v>31.3</v>
      </c>
      <c r="HN96">
        <v>13.2097</v>
      </c>
      <c r="HO96">
        <v>62.732</v>
      </c>
      <c r="HP96">
        <v>32.48</v>
      </c>
      <c r="HQ96">
        <v>1</v>
      </c>
      <c r="HR96">
        <v>-0.142561</v>
      </c>
      <c r="HS96">
        <v>5.25984</v>
      </c>
      <c r="HT96">
        <v>20.2645</v>
      </c>
      <c r="HU96">
        <v>5.22163</v>
      </c>
      <c r="HV96">
        <v>12.0159</v>
      </c>
      <c r="HW96">
        <v>4.9912</v>
      </c>
      <c r="HX96">
        <v>3.28865</v>
      </c>
      <c r="HY96">
        <v>9999</v>
      </c>
      <c r="HZ96">
        <v>9999</v>
      </c>
      <c r="IA96">
        <v>9999</v>
      </c>
      <c r="IB96">
        <v>999.9</v>
      </c>
      <c r="IC96">
        <v>4.97288</v>
      </c>
      <c r="ID96">
        <v>1.86661</v>
      </c>
      <c r="IE96">
        <v>1.86587</v>
      </c>
      <c r="IF96">
        <v>1.86586</v>
      </c>
      <c r="IG96">
        <v>1.86768</v>
      </c>
      <c r="IH96">
        <v>1.87015</v>
      </c>
      <c r="II96">
        <v>1.86881</v>
      </c>
      <c r="IJ96">
        <v>1.87032</v>
      </c>
      <c r="IK96">
        <v>0</v>
      </c>
      <c r="IL96">
        <v>0</v>
      </c>
      <c r="IM96">
        <v>0</v>
      </c>
      <c r="IN96">
        <v>0</v>
      </c>
      <c r="IO96" t="s">
        <v>441</v>
      </c>
      <c r="IP96" t="s">
        <v>442</v>
      </c>
      <c r="IQ96" t="s">
        <v>443</v>
      </c>
      <c r="IR96" t="s">
        <v>443</v>
      </c>
      <c r="IS96" t="s">
        <v>443</v>
      </c>
      <c r="IT96" t="s">
        <v>443</v>
      </c>
      <c r="IU96">
        <v>0</v>
      </c>
      <c r="IV96">
        <v>100</v>
      </c>
      <c r="IW96">
        <v>100</v>
      </c>
      <c r="IX96">
        <v>-3.95</v>
      </c>
      <c r="IY96">
        <v>0.0106</v>
      </c>
      <c r="IZ96">
        <v>-1.414774939843471</v>
      </c>
      <c r="JA96">
        <v>-0.002262605230658699</v>
      </c>
      <c r="JB96">
        <v>4.117972070868355E-07</v>
      </c>
      <c r="JC96">
        <v>-1.535053720392113E-10</v>
      </c>
      <c r="JD96">
        <v>-0.05773197212917025</v>
      </c>
      <c r="JE96">
        <v>-0.004387372397949352</v>
      </c>
      <c r="JF96">
        <v>0.001148265067849212</v>
      </c>
      <c r="JG96">
        <v>-2.372704636287677E-05</v>
      </c>
      <c r="JH96">
        <v>4</v>
      </c>
      <c r="JI96">
        <v>2346</v>
      </c>
      <c r="JJ96">
        <v>1</v>
      </c>
      <c r="JK96">
        <v>24</v>
      </c>
      <c r="JL96">
        <v>21613</v>
      </c>
      <c r="JM96">
        <v>29358461.6</v>
      </c>
      <c r="JN96">
        <v>2.61597</v>
      </c>
      <c r="JO96">
        <v>2.23267</v>
      </c>
      <c r="JP96">
        <v>1.39648</v>
      </c>
      <c r="JQ96">
        <v>2.35352</v>
      </c>
      <c r="JR96">
        <v>1.49536</v>
      </c>
      <c r="JS96">
        <v>2.70142</v>
      </c>
      <c r="JT96">
        <v>36.0347</v>
      </c>
      <c r="JU96">
        <v>24.035</v>
      </c>
      <c r="JV96">
        <v>18</v>
      </c>
      <c r="JW96">
        <v>486.796</v>
      </c>
      <c r="JX96">
        <v>436.877</v>
      </c>
      <c r="JY96">
        <v>12.2317</v>
      </c>
      <c r="JZ96">
        <v>25.6509</v>
      </c>
      <c r="KA96">
        <v>30.0001</v>
      </c>
      <c r="KB96">
        <v>25.5087</v>
      </c>
      <c r="KC96">
        <v>25.4451</v>
      </c>
      <c r="KD96">
        <v>52.358</v>
      </c>
      <c r="KE96">
        <v>25.9383</v>
      </c>
      <c r="KF96">
        <v>0</v>
      </c>
      <c r="KG96">
        <v>12.2307</v>
      </c>
      <c r="KH96">
        <v>1336.1</v>
      </c>
      <c r="KI96">
        <v>9.47973</v>
      </c>
      <c r="KJ96">
        <v>101.709</v>
      </c>
      <c r="KK96">
        <v>101.001</v>
      </c>
    </row>
    <row r="97" spans="1:297">
      <c r="A97">
        <v>81</v>
      </c>
      <c r="B97">
        <v>1761507702.1</v>
      </c>
      <c r="C97">
        <v>491.5999999046326</v>
      </c>
      <c r="D97" t="s">
        <v>604</v>
      </c>
      <c r="E97" t="s">
        <v>605</v>
      </c>
      <c r="F97">
        <v>5</v>
      </c>
      <c r="G97" t="s">
        <v>435</v>
      </c>
      <c r="H97" t="s">
        <v>436</v>
      </c>
      <c r="I97">
        <v>1761507699.6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1340.446541817269</v>
      </c>
      <c r="AK97">
        <v>1304.98109090909</v>
      </c>
      <c r="AL97">
        <v>3.366020779832392</v>
      </c>
      <c r="AM97">
        <v>65.78380320939183</v>
      </c>
      <c r="AN97">
        <f>(AP97 - AO97 + DY97*1E3/(8.314*(EA97+273.15)) * AR97/DX97 * AQ97) * DX97/(100*DL97) * 1000/(1000 - AP97)</f>
        <v>0</v>
      </c>
      <c r="AO97">
        <v>9.524762939460988</v>
      </c>
      <c r="AP97">
        <v>11.74241636363636</v>
      </c>
      <c r="AQ97">
        <v>-3.816495183095219E-05</v>
      </c>
      <c r="AR97">
        <v>108.0880716642206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 t="s">
        <v>437</v>
      </c>
      <c r="AZ97">
        <v>0</v>
      </c>
      <c r="BA97">
        <v>0</v>
      </c>
      <c r="BB97">
        <f>1-AZ97/BA97</f>
        <v>0</v>
      </c>
      <c r="BC97">
        <v>0</v>
      </c>
      <c r="BD97" t="s">
        <v>437</v>
      </c>
      <c r="BE97" t="s">
        <v>437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2020</v>
      </c>
      <c r="CA97">
        <v>290.0000000000001</v>
      </c>
      <c r="CB97">
        <v>1590.42</v>
      </c>
      <c r="CC97">
        <v>295</v>
      </c>
      <c r="CD97">
        <v>5220.67</v>
      </c>
      <c r="CE97">
        <v>1591.29</v>
      </c>
      <c r="CF97">
        <v>-0.87</v>
      </c>
      <c r="CG97">
        <v>300.0000000000001</v>
      </c>
      <c r="CH97">
        <v>23.8</v>
      </c>
      <c r="CI97">
        <v>1650.734719841875</v>
      </c>
      <c r="CJ97">
        <v>2.032994541366527</v>
      </c>
      <c r="CK97">
        <v>-31.03478562282126</v>
      </c>
      <c r="CL97">
        <v>0.9198548094063967</v>
      </c>
      <c r="CM97">
        <v>0.9759925733019913</v>
      </c>
      <c r="CN97">
        <v>-0.00431141668520578</v>
      </c>
      <c r="CO97">
        <v>289.9999999999999</v>
      </c>
      <c r="CP97">
        <v>1590.91</v>
      </c>
      <c r="CQ97">
        <v>765</v>
      </c>
      <c r="CR97">
        <v>5219.32</v>
      </c>
      <c r="CS97">
        <v>1591.27</v>
      </c>
      <c r="CT97">
        <v>-0.36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438</v>
      </c>
      <c r="DO97">
        <v>2</v>
      </c>
      <c r="DP97" t="b">
        <v>1</v>
      </c>
      <c r="DQ97">
        <v>1761507699.6</v>
      </c>
      <c r="DR97">
        <v>1282.998888888889</v>
      </c>
      <c r="DS97">
        <v>1329.373333333333</v>
      </c>
      <c r="DT97">
        <v>11.74636666666667</v>
      </c>
      <c r="DU97">
        <v>9.524862222222222</v>
      </c>
      <c r="DV97">
        <v>1286.971111111111</v>
      </c>
      <c r="DW97">
        <v>11.7358</v>
      </c>
      <c r="DX97">
        <v>500.0048888888889</v>
      </c>
      <c r="DY97">
        <v>90.32408888888888</v>
      </c>
      <c r="DZ97">
        <v>0.09996164444444444</v>
      </c>
      <c r="EA97">
        <v>18.31844444444445</v>
      </c>
      <c r="EB97">
        <v>17.9895</v>
      </c>
      <c r="EC97">
        <v>999.9000000000001</v>
      </c>
      <c r="ED97">
        <v>0</v>
      </c>
      <c r="EE97">
        <v>0</v>
      </c>
      <c r="EF97">
        <v>10002.86</v>
      </c>
      <c r="EG97">
        <v>0</v>
      </c>
      <c r="EH97">
        <v>1016.347777777778</v>
      </c>
      <c r="EI97">
        <v>-46.37471111111111</v>
      </c>
      <c r="EJ97">
        <v>1298.248888888889</v>
      </c>
      <c r="EK97">
        <v>1342.157777777778</v>
      </c>
      <c r="EL97">
        <v>2.221517777777778</v>
      </c>
      <c r="EM97">
        <v>1329.373333333333</v>
      </c>
      <c r="EN97">
        <v>9.524862222222222</v>
      </c>
      <c r="EO97">
        <v>1.060982222222222</v>
      </c>
      <c r="EP97">
        <v>0.8603245555555555</v>
      </c>
      <c r="EQ97">
        <v>7.781838888888888</v>
      </c>
      <c r="ER97">
        <v>4.743626666666668</v>
      </c>
      <c r="ES97">
        <v>1999.994444444445</v>
      </c>
      <c r="ET97">
        <v>0.9799943333333333</v>
      </c>
      <c r="EU97">
        <v>0.02000526666666666</v>
      </c>
      <c r="EV97">
        <v>0</v>
      </c>
      <c r="EW97">
        <v>1183.614444444444</v>
      </c>
      <c r="EX97">
        <v>5.00097</v>
      </c>
      <c r="EY97">
        <v>23656.96666666667</v>
      </c>
      <c r="EZ97">
        <v>16707.51111111111</v>
      </c>
      <c r="FA97">
        <v>38.062</v>
      </c>
      <c r="FB97">
        <v>39.05511111111111</v>
      </c>
      <c r="FC97">
        <v>38.375</v>
      </c>
      <c r="FD97">
        <v>38.13877777777778</v>
      </c>
      <c r="FE97">
        <v>37.875</v>
      </c>
      <c r="FF97">
        <v>1955.084444444444</v>
      </c>
      <c r="FG97">
        <v>39.91</v>
      </c>
      <c r="FH97">
        <v>0</v>
      </c>
      <c r="FI97">
        <v>2573</v>
      </c>
      <c r="FJ97">
        <v>0</v>
      </c>
      <c r="FK97">
        <v>1183.378461538462</v>
      </c>
      <c r="FL97">
        <v>3.327863247245985</v>
      </c>
      <c r="FM97">
        <v>45.36752147759706</v>
      </c>
      <c r="FN97">
        <v>23653.28461538461</v>
      </c>
      <c r="FO97">
        <v>15</v>
      </c>
      <c r="FP97">
        <v>0</v>
      </c>
      <c r="FQ97" t="s">
        <v>439</v>
      </c>
      <c r="FR97">
        <v>1760210915.6</v>
      </c>
      <c r="FS97">
        <v>0</v>
      </c>
      <c r="FT97">
        <v>0</v>
      </c>
      <c r="FU97">
        <v>-0.215</v>
      </c>
      <c r="FV97">
        <v>0</v>
      </c>
      <c r="FW97">
        <v>-0.6919999999999999</v>
      </c>
      <c r="FX97">
        <v>0</v>
      </c>
      <c r="FY97">
        <v>400</v>
      </c>
      <c r="FZ97">
        <v>0</v>
      </c>
      <c r="GA97">
        <v>0.15</v>
      </c>
      <c r="GB97">
        <v>0</v>
      </c>
      <c r="GC97">
        <v>-46.20127073170732</v>
      </c>
      <c r="GD97">
        <v>-0.5536327526132619</v>
      </c>
      <c r="GE97">
        <v>0.1408217923197529</v>
      </c>
      <c r="GF97">
        <v>0</v>
      </c>
      <c r="GG97">
        <v>1183.090588235294</v>
      </c>
      <c r="GH97">
        <v>4.461420926157343</v>
      </c>
      <c r="GI97">
        <v>0.5223867238678432</v>
      </c>
      <c r="GJ97">
        <v>0</v>
      </c>
      <c r="GK97">
        <v>2.209695121951219</v>
      </c>
      <c r="GL97">
        <v>0.1344236236933788</v>
      </c>
      <c r="GM97">
        <v>0.01533831168913103</v>
      </c>
      <c r="GN97">
        <v>0</v>
      </c>
      <c r="GO97">
        <v>0</v>
      </c>
      <c r="GP97">
        <v>3</v>
      </c>
      <c r="GQ97" t="s">
        <v>455</v>
      </c>
      <c r="GR97">
        <v>3.1337</v>
      </c>
      <c r="GS97">
        <v>2.76034</v>
      </c>
      <c r="GT97">
        <v>0.20308</v>
      </c>
      <c r="GU97">
        <v>0.205207</v>
      </c>
      <c r="GV97">
        <v>0.0638314</v>
      </c>
      <c r="GW97">
        <v>0.0539647</v>
      </c>
      <c r="GX97">
        <v>25529.8</v>
      </c>
      <c r="GY97">
        <v>25439.9</v>
      </c>
      <c r="GZ97">
        <v>29758.9</v>
      </c>
      <c r="HA97">
        <v>29564.2</v>
      </c>
      <c r="HB97">
        <v>36825.1</v>
      </c>
      <c r="HC97">
        <v>37067.6</v>
      </c>
      <c r="HD97">
        <v>41877.5</v>
      </c>
      <c r="HE97">
        <v>42001.7</v>
      </c>
      <c r="HF97">
        <v>1.95935</v>
      </c>
      <c r="HG97">
        <v>1.89352</v>
      </c>
      <c r="HH97">
        <v>0.00353903</v>
      </c>
      <c r="HI97">
        <v>0</v>
      </c>
      <c r="HJ97">
        <v>17.9261</v>
      </c>
      <c r="HK97">
        <v>999.9</v>
      </c>
      <c r="HL97">
        <v>26</v>
      </c>
      <c r="HM97">
        <v>31.3</v>
      </c>
      <c r="HN97">
        <v>13.2092</v>
      </c>
      <c r="HO97">
        <v>62.832</v>
      </c>
      <c r="HP97">
        <v>32.492</v>
      </c>
      <c r="HQ97">
        <v>1</v>
      </c>
      <c r="HR97">
        <v>-0.142729</v>
      </c>
      <c r="HS97">
        <v>5.21059</v>
      </c>
      <c r="HT97">
        <v>20.2659</v>
      </c>
      <c r="HU97">
        <v>5.22103</v>
      </c>
      <c r="HV97">
        <v>12.0159</v>
      </c>
      <c r="HW97">
        <v>4.99095</v>
      </c>
      <c r="HX97">
        <v>3.28858</v>
      </c>
      <c r="HY97">
        <v>9999</v>
      </c>
      <c r="HZ97">
        <v>9999</v>
      </c>
      <c r="IA97">
        <v>9999</v>
      </c>
      <c r="IB97">
        <v>999.9</v>
      </c>
      <c r="IC97">
        <v>4.97288</v>
      </c>
      <c r="ID97">
        <v>1.86661</v>
      </c>
      <c r="IE97">
        <v>1.86587</v>
      </c>
      <c r="IF97">
        <v>1.86586</v>
      </c>
      <c r="IG97">
        <v>1.8677</v>
      </c>
      <c r="IH97">
        <v>1.87014</v>
      </c>
      <c r="II97">
        <v>1.86884</v>
      </c>
      <c r="IJ97">
        <v>1.87033</v>
      </c>
      <c r="IK97">
        <v>0</v>
      </c>
      <c r="IL97">
        <v>0</v>
      </c>
      <c r="IM97">
        <v>0</v>
      </c>
      <c r="IN97">
        <v>0</v>
      </c>
      <c r="IO97" t="s">
        <v>441</v>
      </c>
      <c r="IP97" t="s">
        <v>442</v>
      </c>
      <c r="IQ97" t="s">
        <v>443</v>
      </c>
      <c r="IR97" t="s">
        <v>443</v>
      </c>
      <c r="IS97" t="s">
        <v>443</v>
      </c>
      <c r="IT97" t="s">
        <v>443</v>
      </c>
      <c r="IU97">
        <v>0</v>
      </c>
      <c r="IV97">
        <v>100</v>
      </c>
      <c r="IW97">
        <v>100</v>
      </c>
      <c r="IX97">
        <v>-3.99</v>
      </c>
      <c r="IY97">
        <v>0.0106</v>
      </c>
      <c r="IZ97">
        <v>-1.414774939843471</v>
      </c>
      <c r="JA97">
        <v>-0.002262605230658699</v>
      </c>
      <c r="JB97">
        <v>4.117972070868355E-07</v>
      </c>
      <c r="JC97">
        <v>-1.535053720392113E-10</v>
      </c>
      <c r="JD97">
        <v>-0.05773197212917025</v>
      </c>
      <c r="JE97">
        <v>-0.004387372397949352</v>
      </c>
      <c r="JF97">
        <v>0.001148265067849212</v>
      </c>
      <c r="JG97">
        <v>-2.372704636287677E-05</v>
      </c>
      <c r="JH97">
        <v>4</v>
      </c>
      <c r="JI97">
        <v>2346</v>
      </c>
      <c r="JJ97">
        <v>1</v>
      </c>
      <c r="JK97">
        <v>24</v>
      </c>
      <c r="JL97">
        <v>21613.1</v>
      </c>
      <c r="JM97">
        <v>29358461.7</v>
      </c>
      <c r="JN97">
        <v>2.64526</v>
      </c>
      <c r="JO97">
        <v>2.23022</v>
      </c>
      <c r="JP97">
        <v>1.39648</v>
      </c>
      <c r="JQ97">
        <v>2.35474</v>
      </c>
      <c r="JR97">
        <v>1.49536</v>
      </c>
      <c r="JS97">
        <v>2.68555</v>
      </c>
      <c r="JT97">
        <v>36.0347</v>
      </c>
      <c r="JU97">
        <v>24.035</v>
      </c>
      <c r="JV97">
        <v>18</v>
      </c>
      <c r="JW97">
        <v>486.811</v>
      </c>
      <c r="JX97">
        <v>436.772</v>
      </c>
      <c r="JY97">
        <v>12.2293</v>
      </c>
      <c r="JZ97">
        <v>25.6517</v>
      </c>
      <c r="KA97">
        <v>30.0002</v>
      </c>
      <c r="KB97">
        <v>25.5087</v>
      </c>
      <c r="KC97">
        <v>25.4451</v>
      </c>
      <c r="KD97">
        <v>52.9276</v>
      </c>
      <c r="KE97">
        <v>25.9383</v>
      </c>
      <c r="KF97">
        <v>0</v>
      </c>
      <c r="KG97">
        <v>12.2789</v>
      </c>
      <c r="KH97">
        <v>1356.16</v>
      </c>
      <c r="KI97">
        <v>9.48122</v>
      </c>
      <c r="KJ97">
        <v>101.709</v>
      </c>
      <c r="KK97">
        <v>101</v>
      </c>
    </row>
    <row r="98" spans="1:297">
      <c r="A98">
        <v>82</v>
      </c>
      <c r="B98">
        <v>1761507707.1</v>
      </c>
      <c r="C98">
        <v>496.5999999046326</v>
      </c>
      <c r="D98" t="s">
        <v>606</v>
      </c>
      <c r="E98" t="s">
        <v>607</v>
      </c>
      <c r="F98">
        <v>5</v>
      </c>
      <c r="G98" t="s">
        <v>435</v>
      </c>
      <c r="H98" t="s">
        <v>436</v>
      </c>
      <c r="I98">
        <v>1761507704.3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1357.202032255708</v>
      </c>
      <c r="AK98">
        <v>1321.859636363636</v>
      </c>
      <c r="AL98">
        <v>3.375221612291958</v>
      </c>
      <c r="AM98">
        <v>65.78380320939183</v>
      </c>
      <c r="AN98">
        <f>(AP98 - AO98 + DY98*1E3/(8.314*(EA98+273.15)) * AR98/DX98 * AQ98) * DX98/(100*DL98) * 1000/(1000 - AP98)</f>
        <v>0</v>
      </c>
      <c r="AO98">
        <v>9.525306119309072</v>
      </c>
      <c r="AP98">
        <v>11.74237636363636</v>
      </c>
      <c r="AQ98">
        <v>-8.863076488011937E-06</v>
      </c>
      <c r="AR98">
        <v>108.0880716642206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 t="s">
        <v>437</v>
      </c>
      <c r="AZ98">
        <v>0</v>
      </c>
      <c r="BA98">
        <v>0</v>
      </c>
      <c r="BB98">
        <f>1-AZ98/BA98</f>
        <v>0</v>
      </c>
      <c r="BC98">
        <v>0</v>
      </c>
      <c r="BD98" t="s">
        <v>437</v>
      </c>
      <c r="BE98" t="s">
        <v>437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2020</v>
      </c>
      <c r="CA98">
        <v>290.0000000000001</v>
      </c>
      <c r="CB98">
        <v>1590.42</v>
      </c>
      <c r="CC98">
        <v>295</v>
      </c>
      <c r="CD98">
        <v>5220.67</v>
      </c>
      <c r="CE98">
        <v>1591.29</v>
      </c>
      <c r="CF98">
        <v>-0.87</v>
      </c>
      <c r="CG98">
        <v>300.0000000000001</v>
      </c>
      <c r="CH98">
        <v>23.8</v>
      </c>
      <c r="CI98">
        <v>1650.734719841875</v>
      </c>
      <c r="CJ98">
        <v>2.032994541366527</v>
      </c>
      <c r="CK98">
        <v>-31.03478562282126</v>
      </c>
      <c r="CL98">
        <v>0.9198548094063967</v>
      </c>
      <c r="CM98">
        <v>0.9759925733019913</v>
      </c>
      <c r="CN98">
        <v>-0.00431141668520578</v>
      </c>
      <c r="CO98">
        <v>289.9999999999999</v>
      </c>
      <c r="CP98">
        <v>1590.91</v>
      </c>
      <c r="CQ98">
        <v>765</v>
      </c>
      <c r="CR98">
        <v>5219.32</v>
      </c>
      <c r="CS98">
        <v>1591.27</v>
      </c>
      <c r="CT98">
        <v>-0.36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438</v>
      </c>
      <c r="DO98">
        <v>2</v>
      </c>
      <c r="DP98" t="b">
        <v>1</v>
      </c>
      <c r="DQ98">
        <v>1761507704.3</v>
      </c>
      <c r="DR98">
        <v>1298.676</v>
      </c>
      <c r="DS98">
        <v>1345.042</v>
      </c>
      <c r="DT98">
        <v>11.74192</v>
      </c>
      <c r="DU98">
        <v>9.525194000000003</v>
      </c>
      <c r="DV98">
        <v>1302.676</v>
      </c>
      <c r="DW98">
        <v>11.7314</v>
      </c>
      <c r="DX98">
        <v>500.0023</v>
      </c>
      <c r="DY98">
        <v>90.32406999999999</v>
      </c>
      <c r="DZ98">
        <v>0.09991655999999999</v>
      </c>
      <c r="EA98">
        <v>18.33798</v>
      </c>
      <c r="EB98">
        <v>17.98234</v>
      </c>
      <c r="EC98">
        <v>999.9</v>
      </c>
      <c r="ED98">
        <v>0</v>
      </c>
      <c r="EE98">
        <v>0</v>
      </c>
      <c r="EF98">
        <v>10014.557</v>
      </c>
      <c r="EG98">
        <v>0</v>
      </c>
      <c r="EH98">
        <v>1016.353</v>
      </c>
      <c r="EI98">
        <v>-46.36887</v>
      </c>
      <c r="EJ98">
        <v>1314.104</v>
      </c>
      <c r="EK98">
        <v>1357.98</v>
      </c>
      <c r="EL98">
        <v>2.21673</v>
      </c>
      <c r="EM98">
        <v>1345.042</v>
      </c>
      <c r="EN98">
        <v>9.525194000000003</v>
      </c>
      <c r="EO98">
        <v>1.060577</v>
      </c>
      <c r="EP98">
        <v>0.8603539</v>
      </c>
      <c r="EQ98">
        <v>7.776262</v>
      </c>
      <c r="ER98">
        <v>4.744116</v>
      </c>
      <c r="ES98">
        <v>1999.998</v>
      </c>
      <c r="ET98">
        <v>0.9799939999999999</v>
      </c>
      <c r="EU98">
        <v>0.0200056</v>
      </c>
      <c r="EV98">
        <v>0</v>
      </c>
      <c r="EW98">
        <v>1183.767</v>
      </c>
      <c r="EX98">
        <v>5.000970000000001</v>
      </c>
      <c r="EY98">
        <v>23654.19</v>
      </c>
      <c r="EZ98">
        <v>16707.55</v>
      </c>
      <c r="FA98">
        <v>38.0434</v>
      </c>
      <c r="FB98">
        <v>39.0124</v>
      </c>
      <c r="FC98">
        <v>38.3246</v>
      </c>
      <c r="FD98">
        <v>38.125</v>
      </c>
      <c r="FE98">
        <v>37.8246</v>
      </c>
      <c r="FF98">
        <v>1955.088</v>
      </c>
      <c r="FG98">
        <v>39.90999999999999</v>
      </c>
      <c r="FH98">
        <v>0</v>
      </c>
      <c r="FI98">
        <v>2578.400000095367</v>
      </c>
      <c r="FJ98">
        <v>0</v>
      </c>
      <c r="FK98">
        <v>1183.6248</v>
      </c>
      <c r="FL98">
        <v>1.768461546803508</v>
      </c>
      <c r="FM98">
        <v>-15.79999997991751</v>
      </c>
      <c r="FN98">
        <v>23654.776</v>
      </c>
      <c r="FO98">
        <v>15</v>
      </c>
      <c r="FP98">
        <v>0</v>
      </c>
      <c r="FQ98" t="s">
        <v>439</v>
      </c>
      <c r="FR98">
        <v>1760210915.6</v>
      </c>
      <c r="FS98">
        <v>0</v>
      </c>
      <c r="FT98">
        <v>0</v>
      </c>
      <c r="FU98">
        <v>-0.215</v>
      </c>
      <c r="FV98">
        <v>0</v>
      </c>
      <c r="FW98">
        <v>-0.6919999999999999</v>
      </c>
      <c r="FX98">
        <v>0</v>
      </c>
      <c r="FY98">
        <v>400</v>
      </c>
      <c r="FZ98">
        <v>0</v>
      </c>
      <c r="GA98">
        <v>0.15</v>
      </c>
      <c r="GB98">
        <v>0</v>
      </c>
      <c r="GC98">
        <v>-46.25573658536585</v>
      </c>
      <c r="GD98">
        <v>-0.4022905923345582</v>
      </c>
      <c r="GE98">
        <v>0.1347294411776714</v>
      </c>
      <c r="GF98">
        <v>1</v>
      </c>
      <c r="GG98">
        <v>1183.422941176471</v>
      </c>
      <c r="GH98">
        <v>3.437738732099954</v>
      </c>
      <c r="GI98">
        <v>0.4034011972609476</v>
      </c>
      <c r="GJ98">
        <v>0</v>
      </c>
      <c r="GK98">
        <v>2.215367317073171</v>
      </c>
      <c r="GL98">
        <v>0.07326000000000102</v>
      </c>
      <c r="GM98">
        <v>0.01245276382769085</v>
      </c>
      <c r="GN98">
        <v>1</v>
      </c>
      <c r="GO98">
        <v>2</v>
      </c>
      <c r="GP98">
        <v>3</v>
      </c>
      <c r="GQ98" t="s">
        <v>440</v>
      </c>
      <c r="GR98">
        <v>3.13367</v>
      </c>
      <c r="GS98">
        <v>2.76049</v>
      </c>
      <c r="GT98">
        <v>0.204686</v>
      </c>
      <c r="GU98">
        <v>0.206808</v>
      </c>
      <c r="GV98">
        <v>0.06382839999999999</v>
      </c>
      <c r="GW98">
        <v>0.0539658</v>
      </c>
      <c r="GX98">
        <v>25478.1</v>
      </c>
      <c r="GY98">
        <v>25389.2</v>
      </c>
      <c r="GZ98">
        <v>29758.5</v>
      </c>
      <c r="HA98">
        <v>29564.8</v>
      </c>
      <c r="HB98">
        <v>36824.9</v>
      </c>
      <c r="HC98">
        <v>37068.3</v>
      </c>
      <c r="HD98">
        <v>41877</v>
      </c>
      <c r="HE98">
        <v>42002.6</v>
      </c>
      <c r="HF98">
        <v>1.9595</v>
      </c>
      <c r="HG98">
        <v>1.89365</v>
      </c>
      <c r="HH98">
        <v>0.00304729</v>
      </c>
      <c r="HI98">
        <v>0</v>
      </c>
      <c r="HJ98">
        <v>17.9261</v>
      </c>
      <c r="HK98">
        <v>999.9</v>
      </c>
      <c r="HL98">
        <v>26</v>
      </c>
      <c r="HM98">
        <v>31.3</v>
      </c>
      <c r="HN98">
        <v>13.2086</v>
      </c>
      <c r="HO98">
        <v>62.872</v>
      </c>
      <c r="HP98">
        <v>32.528</v>
      </c>
      <c r="HQ98">
        <v>1</v>
      </c>
      <c r="HR98">
        <v>-0.143422</v>
      </c>
      <c r="HS98">
        <v>5.05279</v>
      </c>
      <c r="HT98">
        <v>20.2707</v>
      </c>
      <c r="HU98">
        <v>5.22103</v>
      </c>
      <c r="HV98">
        <v>12.0159</v>
      </c>
      <c r="HW98">
        <v>4.99095</v>
      </c>
      <c r="HX98">
        <v>3.28865</v>
      </c>
      <c r="HY98">
        <v>9999</v>
      </c>
      <c r="HZ98">
        <v>9999</v>
      </c>
      <c r="IA98">
        <v>9999</v>
      </c>
      <c r="IB98">
        <v>999.9</v>
      </c>
      <c r="IC98">
        <v>4.9729</v>
      </c>
      <c r="ID98">
        <v>1.86661</v>
      </c>
      <c r="IE98">
        <v>1.86588</v>
      </c>
      <c r="IF98">
        <v>1.86585</v>
      </c>
      <c r="IG98">
        <v>1.86771</v>
      </c>
      <c r="IH98">
        <v>1.87014</v>
      </c>
      <c r="II98">
        <v>1.86884</v>
      </c>
      <c r="IJ98">
        <v>1.87031</v>
      </c>
      <c r="IK98">
        <v>0</v>
      </c>
      <c r="IL98">
        <v>0</v>
      </c>
      <c r="IM98">
        <v>0</v>
      </c>
      <c r="IN98">
        <v>0</v>
      </c>
      <c r="IO98" t="s">
        <v>441</v>
      </c>
      <c r="IP98" t="s">
        <v>442</v>
      </c>
      <c r="IQ98" t="s">
        <v>443</v>
      </c>
      <c r="IR98" t="s">
        <v>443</v>
      </c>
      <c r="IS98" t="s">
        <v>443</v>
      </c>
      <c r="IT98" t="s">
        <v>443</v>
      </c>
      <c r="IU98">
        <v>0</v>
      </c>
      <c r="IV98">
        <v>100</v>
      </c>
      <c r="IW98">
        <v>100</v>
      </c>
      <c r="IX98">
        <v>-4.02</v>
      </c>
      <c r="IY98">
        <v>0.0106</v>
      </c>
      <c r="IZ98">
        <v>-1.414774939843471</v>
      </c>
      <c r="JA98">
        <v>-0.002262605230658699</v>
      </c>
      <c r="JB98">
        <v>4.117972070868355E-07</v>
      </c>
      <c r="JC98">
        <v>-1.535053720392113E-10</v>
      </c>
      <c r="JD98">
        <v>-0.05773197212917025</v>
      </c>
      <c r="JE98">
        <v>-0.004387372397949352</v>
      </c>
      <c r="JF98">
        <v>0.001148265067849212</v>
      </c>
      <c r="JG98">
        <v>-2.372704636287677E-05</v>
      </c>
      <c r="JH98">
        <v>4</v>
      </c>
      <c r="JI98">
        <v>2346</v>
      </c>
      <c r="JJ98">
        <v>1</v>
      </c>
      <c r="JK98">
        <v>24</v>
      </c>
      <c r="JL98">
        <v>21613.2</v>
      </c>
      <c r="JM98">
        <v>29358461.8</v>
      </c>
      <c r="JN98">
        <v>2.66846</v>
      </c>
      <c r="JO98">
        <v>2.23267</v>
      </c>
      <c r="JP98">
        <v>1.39648</v>
      </c>
      <c r="JQ98">
        <v>2.35596</v>
      </c>
      <c r="JR98">
        <v>1.49536</v>
      </c>
      <c r="JS98">
        <v>2.56226</v>
      </c>
      <c r="JT98">
        <v>36.0347</v>
      </c>
      <c r="JU98">
        <v>24.035</v>
      </c>
      <c r="JV98">
        <v>18</v>
      </c>
      <c r="JW98">
        <v>486.904</v>
      </c>
      <c r="JX98">
        <v>436.847</v>
      </c>
      <c r="JY98">
        <v>12.2618</v>
      </c>
      <c r="JZ98">
        <v>25.6517</v>
      </c>
      <c r="KA98">
        <v>29.9997</v>
      </c>
      <c r="KB98">
        <v>25.5087</v>
      </c>
      <c r="KC98">
        <v>25.4451</v>
      </c>
      <c r="KD98">
        <v>53.4021</v>
      </c>
      <c r="KE98">
        <v>25.9383</v>
      </c>
      <c r="KF98">
        <v>0</v>
      </c>
      <c r="KG98">
        <v>12.2908</v>
      </c>
      <c r="KH98">
        <v>1376.19</v>
      </c>
      <c r="KI98">
        <v>9.46959</v>
      </c>
      <c r="KJ98">
        <v>101.707</v>
      </c>
      <c r="KK98">
        <v>101.002</v>
      </c>
    </row>
    <row r="99" spans="1:297">
      <c r="A99">
        <v>83</v>
      </c>
      <c r="B99">
        <v>1761507712.1</v>
      </c>
      <c r="C99">
        <v>501.5999999046326</v>
      </c>
      <c r="D99" t="s">
        <v>608</v>
      </c>
      <c r="E99" t="s">
        <v>609</v>
      </c>
      <c r="F99">
        <v>5</v>
      </c>
      <c r="G99" t="s">
        <v>435</v>
      </c>
      <c r="H99" t="s">
        <v>436</v>
      </c>
      <c r="I99">
        <v>1761507709.6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1374.193552406489</v>
      </c>
      <c r="AK99">
        <v>1338.630909090909</v>
      </c>
      <c r="AL99">
        <v>3.373588801176849</v>
      </c>
      <c r="AM99">
        <v>65.78380320939183</v>
      </c>
      <c r="AN99">
        <f>(AP99 - AO99 + DY99*1E3/(8.314*(EA99+273.15)) * AR99/DX99 * AQ99) * DX99/(100*DL99) * 1000/(1000 - AP99)</f>
        <v>0</v>
      </c>
      <c r="AO99">
        <v>9.524820719497511</v>
      </c>
      <c r="AP99">
        <v>11.75002181818182</v>
      </c>
      <c r="AQ99">
        <v>3.062616600798792E-05</v>
      </c>
      <c r="AR99">
        <v>108.0880716642206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 t="s">
        <v>437</v>
      </c>
      <c r="AZ99">
        <v>0</v>
      </c>
      <c r="BA99">
        <v>0</v>
      </c>
      <c r="BB99">
        <f>1-AZ99/BA99</f>
        <v>0</v>
      </c>
      <c r="BC99">
        <v>0</v>
      </c>
      <c r="BD99" t="s">
        <v>437</v>
      </c>
      <c r="BE99" t="s">
        <v>437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2020</v>
      </c>
      <c r="CA99">
        <v>290.0000000000001</v>
      </c>
      <c r="CB99">
        <v>1590.42</v>
      </c>
      <c r="CC99">
        <v>295</v>
      </c>
      <c r="CD99">
        <v>5220.67</v>
      </c>
      <c r="CE99">
        <v>1591.29</v>
      </c>
      <c r="CF99">
        <v>-0.87</v>
      </c>
      <c r="CG99">
        <v>300.0000000000001</v>
      </c>
      <c r="CH99">
        <v>23.8</v>
      </c>
      <c r="CI99">
        <v>1650.734719841875</v>
      </c>
      <c r="CJ99">
        <v>2.032994541366527</v>
      </c>
      <c r="CK99">
        <v>-31.03478562282126</v>
      </c>
      <c r="CL99">
        <v>0.9198548094063967</v>
      </c>
      <c r="CM99">
        <v>0.9759925733019913</v>
      </c>
      <c r="CN99">
        <v>-0.00431141668520578</v>
      </c>
      <c r="CO99">
        <v>289.9999999999999</v>
      </c>
      <c r="CP99">
        <v>1590.91</v>
      </c>
      <c r="CQ99">
        <v>765</v>
      </c>
      <c r="CR99">
        <v>5219.32</v>
      </c>
      <c r="CS99">
        <v>1591.27</v>
      </c>
      <c r="CT99">
        <v>-0.36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438</v>
      </c>
      <c r="DO99">
        <v>2</v>
      </c>
      <c r="DP99" t="b">
        <v>1</v>
      </c>
      <c r="DQ99">
        <v>1761507709.6</v>
      </c>
      <c r="DR99">
        <v>1316.221111111111</v>
      </c>
      <c r="DS99">
        <v>1362.792222222222</v>
      </c>
      <c r="DT99">
        <v>11.74631111111111</v>
      </c>
      <c r="DU99">
        <v>9.524840000000001</v>
      </c>
      <c r="DV99">
        <v>1320.258888888889</v>
      </c>
      <c r="DW99">
        <v>11.73573333333333</v>
      </c>
      <c r="DX99">
        <v>500.0006666666667</v>
      </c>
      <c r="DY99">
        <v>90.32432222222222</v>
      </c>
      <c r="DZ99">
        <v>0.1000681555555556</v>
      </c>
      <c r="EA99">
        <v>18.36133333333333</v>
      </c>
      <c r="EB99">
        <v>17.96416666666666</v>
      </c>
      <c r="EC99">
        <v>999.9000000000001</v>
      </c>
      <c r="ED99">
        <v>0</v>
      </c>
      <c r="EE99">
        <v>0</v>
      </c>
      <c r="EF99">
        <v>10003.33555555556</v>
      </c>
      <c r="EG99">
        <v>0</v>
      </c>
      <c r="EH99">
        <v>1016.352222222222</v>
      </c>
      <c r="EI99">
        <v>-46.56753333333333</v>
      </c>
      <c r="EJ99">
        <v>1331.868888888889</v>
      </c>
      <c r="EK99">
        <v>1375.893333333333</v>
      </c>
      <c r="EL99">
        <v>2.221477777777777</v>
      </c>
      <c r="EM99">
        <v>1362.792222222222</v>
      </c>
      <c r="EN99">
        <v>9.524840000000001</v>
      </c>
      <c r="EO99">
        <v>1.060977777777778</v>
      </c>
      <c r="EP99">
        <v>0.8603247777777778</v>
      </c>
      <c r="EQ99">
        <v>7.781803333333333</v>
      </c>
      <c r="ER99">
        <v>4.743631111111111</v>
      </c>
      <c r="ES99">
        <v>2000.036666666666</v>
      </c>
      <c r="ET99">
        <v>0.979994</v>
      </c>
      <c r="EU99">
        <v>0.0200056</v>
      </c>
      <c r="EV99">
        <v>0</v>
      </c>
      <c r="EW99">
        <v>1183.401111111111</v>
      </c>
      <c r="EX99">
        <v>5.00097</v>
      </c>
      <c r="EY99">
        <v>23647.24444444444</v>
      </c>
      <c r="EZ99">
        <v>16707.85555555556</v>
      </c>
      <c r="FA99">
        <v>38</v>
      </c>
      <c r="FB99">
        <v>39</v>
      </c>
      <c r="FC99">
        <v>38.312</v>
      </c>
      <c r="FD99">
        <v>38.10400000000001</v>
      </c>
      <c r="FE99">
        <v>37.812</v>
      </c>
      <c r="FF99">
        <v>1955.126666666667</v>
      </c>
      <c r="FG99">
        <v>39.91</v>
      </c>
      <c r="FH99">
        <v>0</v>
      </c>
      <c r="FI99">
        <v>2583.200000047684</v>
      </c>
      <c r="FJ99">
        <v>0</v>
      </c>
      <c r="FK99">
        <v>1183.5916</v>
      </c>
      <c r="FL99">
        <v>-1.378461521215319</v>
      </c>
      <c r="FM99">
        <v>-58.29230785761609</v>
      </c>
      <c r="FN99">
        <v>23652.2</v>
      </c>
      <c r="FO99">
        <v>15</v>
      </c>
      <c r="FP99">
        <v>0</v>
      </c>
      <c r="FQ99" t="s">
        <v>439</v>
      </c>
      <c r="FR99">
        <v>1760210915.6</v>
      </c>
      <c r="FS99">
        <v>0</v>
      </c>
      <c r="FT99">
        <v>0</v>
      </c>
      <c r="FU99">
        <v>-0.215</v>
      </c>
      <c r="FV99">
        <v>0</v>
      </c>
      <c r="FW99">
        <v>-0.6919999999999999</v>
      </c>
      <c r="FX99">
        <v>0</v>
      </c>
      <c r="FY99">
        <v>400</v>
      </c>
      <c r="FZ99">
        <v>0</v>
      </c>
      <c r="GA99">
        <v>0.15</v>
      </c>
      <c r="GB99">
        <v>0</v>
      </c>
      <c r="GC99">
        <v>-46.3360675</v>
      </c>
      <c r="GD99">
        <v>-1.789962101313274</v>
      </c>
      <c r="GE99">
        <v>0.2046958699968075</v>
      </c>
      <c r="GF99">
        <v>0</v>
      </c>
      <c r="GG99">
        <v>1183.546470588235</v>
      </c>
      <c r="GH99">
        <v>0.6637127646750093</v>
      </c>
      <c r="GI99">
        <v>0.2986428355956408</v>
      </c>
      <c r="GJ99">
        <v>1</v>
      </c>
      <c r="GK99">
        <v>2.221738</v>
      </c>
      <c r="GL99">
        <v>-0.02989193245779018</v>
      </c>
      <c r="GM99">
        <v>0.004449991123586643</v>
      </c>
      <c r="GN99">
        <v>1</v>
      </c>
      <c r="GO99">
        <v>2</v>
      </c>
      <c r="GP99">
        <v>3</v>
      </c>
      <c r="GQ99" t="s">
        <v>440</v>
      </c>
      <c r="GR99">
        <v>3.13371</v>
      </c>
      <c r="GS99">
        <v>2.76026</v>
      </c>
      <c r="GT99">
        <v>0.206283</v>
      </c>
      <c r="GU99">
        <v>0.208342</v>
      </c>
      <c r="GV99">
        <v>0.0638677</v>
      </c>
      <c r="GW99">
        <v>0.0539646</v>
      </c>
      <c r="GX99">
        <v>25427.1</v>
      </c>
      <c r="GY99">
        <v>25339.9</v>
      </c>
      <c r="GZ99">
        <v>29758.6</v>
      </c>
      <c r="HA99">
        <v>29564.4</v>
      </c>
      <c r="HB99">
        <v>36823.6</v>
      </c>
      <c r="HC99">
        <v>37068.1</v>
      </c>
      <c r="HD99">
        <v>41877.3</v>
      </c>
      <c r="HE99">
        <v>42002.3</v>
      </c>
      <c r="HF99">
        <v>1.95963</v>
      </c>
      <c r="HG99">
        <v>1.89373</v>
      </c>
      <c r="HH99">
        <v>0.00152737</v>
      </c>
      <c r="HI99">
        <v>0</v>
      </c>
      <c r="HJ99">
        <v>17.9246</v>
      </c>
      <c r="HK99">
        <v>999.9</v>
      </c>
      <c r="HL99">
        <v>26</v>
      </c>
      <c r="HM99">
        <v>31.3</v>
      </c>
      <c r="HN99">
        <v>13.2104</v>
      </c>
      <c r="HO99">
        <v>62.642</v>
      </c>
      <c r="HP99">
        <v>32.6122</v>
      </c>
      <c r="HQ99">
        <v>1</v>
      </c>
      <c r="HR99">
        <v>-0.143402</v>
      </c>
      <c r="HS99">
        <v>5.06827</v>
      </c>
      <c r="HT99">
        <v>20.2703</v>
      </c>
      <c r="HU99">
        <v>5.22058</v>
      </c>
      <c r="HV99">
        <v>12.0159</v>
      </c>
      <c r="HW99">
        <v>4.9908</v>
      </c>
      <c r="HX99">
        <v>3.2885</v>
      </c>
      <c r="HY99">
        <v>9999</v>
      </c>
      <c r="HZ99">
        <v>9999</v>
      </c>
      <c r="IA99">
        <v>9999</v>
      </c>
      <c r="IB99">
        <v>999.9</v>
      </c>
      <c r="IC99">
        <v>4.97289</v>
      </c>
      <c r="ID99">
        <v>1.86661</v>
      </c>
      <c r="IE99">
        <v>1.86588</v>
      </c>
      <c r="IF99">
        <v>1.86585</v>
      </c>
      <c r="IG99">
        <v>1.86772</v>
      </c>
      <c r="IH99">
        <v>1.87014</v>
      </c>
      <c r="II99">
        <v>1.86884</v>
      </c>
      <c r="IJ99">
        <v>1.87031</v>
      </c>
      <c r="IK99">
        <v>0</v>
      </c>
      <c r="IL99">
        <v>0</v>
      </c>
      <c r="IM99">
        <v>0</v>
      </c>
      <c r="IN99">
        <v>0</v>
      </c>
      <c r="IO99" t="s">
        <v>441</v>
      </c>
      <c r="IP99" t="s">
        <v>442</v>
      </c>
      <c r="IQ99" t="s">
        <v>443</v>
      </c>
      <c r="IR99" t="s">
        <v>443</v>
      </c>
      <c r="IS99" t="s">
        <v>443</v>
      </c>
      <c r="IT99" t="s">
        <v>443</v>
      </c>
      <c r="IU99">
        <v>0</v>
      </c>
      <c r="IV99">
        <v>100</v>
      </c>
      <c r="IW99">
        <v>100</v>
      </c>
      <c r="IX99">
        <v>-4.05</v>
      </c>
      <c r="IY99">
        <v>0.0107</v>
      </c>
      <c r="IZ99">
        <v>-1.414774939843471</v>
      </c>
      <c r="JA99">
        <v>-0.002262605230658699</v>
      </c>
      <c r="JB99">
        <v>4.117972070868355E-07</v>
      </c>
      <c r="JC99">
        <v>-1.535053720392113E-10</v>
      </c>
      <c r="JD99">
        <v>-0.05773197212917025</v>
      </c>
      <c r="JE99">
        <v>-0.004387372397949352</v>
      </c>
      <c r="JF99">
        <v>0.001148265067849212</v>
      </c>
      <c r="JG99">
        <v>-2.372704636287677E-05</v>
      </c>
      <c r="JH99">
        <v>4</v>
      </c>
      <c r="JI99">
        <v>2346</v>
      </c>
      <c r="JJ99">
        <v>1</v>
      </c>
      <c r="JK99">
        <v>24</v>
      </c>
      <c r="JL99">
        <v>21613.3</v>
      </c>
      <c r="JM99">
        <v>29358461.9</v>
      </c>
      <c r="JN99">
        <v>2.69653</v>
      </c>
      <c r="JO99">
        <v>2.22656</v>
      </c>
      <c r="JP99">
        <v>1.39648</v>
      </c>
      <c r="JQ99">
        <v>2.35474</v>
      </c>
      <c r="JR99">
        <v>1.49536</v>
      </c>
      <c r="JS99">
        <v>2.66235</v>
      </c>
      <c r="JT99">
        <v>36.0347</v>
      </c>
      <c r="JU99">
        <v>24.035</v>
      </c>
      <c r="JV99">
        <v>18</v>
      </c>
      <c r="JW99">
        <v>486.997</v>
      </c>
      <c r="JX99">
        <v>436.892</v>
      </c>
      <c r="JY99">
        <v>12.2895</v>
      </c>
      <c r="JZ99">
        <v>25.6538</v>
      </c>
      <c r="KA99">
        <v>29.9998</v>
      </c>
      <c r="KB99">
        <v>25.5106</v>
      </c>
      <c r="KC99">
        <v>25.4451</v>
      </c>
      <c r="KD99">
        <v>53.9731</v>
      </c>
      <c r="KE99">
        <v>25.9383</v>
      </c>
      <c r="KF99">
        <v>0</v>
      </c>
      <c r="KG99">
        <v>12.3132</v>
      </c>
      <c r="KH99">
        <v>1389.56</v>
      </c>
      <c r="KI99">
        <v>9.455249999999999</v>
      </c>
      <c r="KJ99">
        <v>101.708</v>
      </c>
      <c r="KK99">
        <v>101.001</v>
      </c>
    </row>
    <row r="100" spans="1:297">
      <c r="A100">
        <v>84</v>
      </c>
      <c r="B100">
        <v>1761507717.1</v>
      </c>
      <c r="C100">
        <v>506.5999999046326</v>
      </c>
      <c r="D100" t="s">
        <v>610</v>
      </c>
      <c r="E100" t="s">
        <v>611</v>
      </c>
      <c r="F100">
        <v>5</v>
      </c>
      <c r="G100" t="s">
        <v>435</v>
      </c>
      <c r="H100" t="s">
        <v>436</v>
      </c>
      <c r="I100">
        <v>1761507714.3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1390.998658461392</v>
      </c>
      <c r="AK100">
        <v>1355.460181818181</v>
      </c>
      <c r="AL100">
        <v>3.364441512559121</v>
      </c>
      <c r="AM100">
        <v>65.78380320939183</v>
      </c>
      <c r="AN100">
        <f>(AP100 - AO100 + DY100*1E3/(8.314*(EA100+273.15)) * AR100/DX100 * AQ100) * DX100/(100*DL100) * 1000/(1000 - AP100)</f>
        <v>0</v>
      </c>
      <c r="AO100">
        <v>9.52608530248051</v>
      </c>
      <c r="AP100">
        <v>11.76077878787878</v>
      </c>
      <c r="AQ100">
        <v>2.859271798484426E-05</v>
      </c>
      <c r="AR100">
        <v>108.0880716642206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 t="s">
        <v>437</v>
      </c>
      <c r="AZ100">
        <v>0</v>
      </c>
      <c r="BA100">
        <v>0</v>
      </c>
      <c r="BB100">
        <f>1-AZ100/BA100</f>
        <v>0</v>
      </c>
      <c r="BC100">
        <v>0</v>
      </c>
      <c r="BD100" t="s">
        <v>437</v>
      </c>
      <c r="BE100" t="s">
        <v>437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2020</v>
      </c>
      <c r="CA100">
        <v>290.0000000000001</v>
      </c>
      <c r="CB100">
        <v>1590.42</v>
      </c>
      <c r="CC100">
        <v>295</v>
      </c>
      <c r="CD100">
        <v>5220.67</v>
      </c>
      <c r="CE100">
        <v>1591.29</v>
      </c>
      <c r="CF100">
        <v>-0.87</v>
      </c>
      <c r="CG100">
        <v>300.0000000000001</v>
      </c>
      <c r="CH100">
        <v>23.8</v>
      </c>
      <c r="CI100">
        <v>1650.734719841875</v>
      </c>
      <c r="CJ100">
        <v>2.032994541366527</v>
      </c>
      <c r="CK100">
        <v>-31.03478562282126</v>
      </c>
      <c r="CL100">
        <v>0.9198548094063967</v>
      </c>
      <c r="CM100">
        <v>0.9759925733019913</v>
      </c>
      <c r="CN100">
        <v>-0.00431141668520578</v>
      </c>
      <c r="CO100">
        <v>289.9999999999999</v>
      </c>
      <c r="CP100">
        <v>1590.91</v>
      </c>
      <c r="CQ100">
        <v>765</v>
      </c>
      <c r="CR100">
        <v>5219.32</v>
      </c>
      <c r="CS100">
        <v>1591.27</v>
      </c>
      <c r="CT100">
        <v>-0.36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438</v>
      </c>
      <c r="DO100">
        <v>2</v>
      </c>
      <c r="DP100" t="b">
        <v>1</v>
      </c>
      <c r="DQ100">
        <v>1761507714.3</v>
      </c>
      <c r="DR100">
        <v>1331.887</v>
      </c>
      <c r="DS100">
        <v>1378.434</v>
      </c>
      <c r="DT100">
        <v>11.75578</v>
      </c>
      <c r="DU100">
        <v>9.525371</v>
      </c>
      <c r="DV100">
        <v>1335.955</v>
      </c>
      <c r="DW100">
        <v>11.74508</v>
      </c>
      <c r="DX100">
        <v>499.9979</v>
      </c>
      <c r="DY100">
        <v>90.32323</v>
      </c>
      <c r="DZ100">
        <v>0.09991056000000001</v>
      </c>
      <c r="EA100">
        <v>18.3628</v>
      </c>
      <c r="EB100">
        <v>17.94381</v>
      </c>
      <c r="EC100">
        <v>999.9</v>
      </c>
      <c r="ED100">
        <v>0</v>
      </c>
      <c r="EE100">
        <v>0</v>
      </c>
      <c r="EF100">
        <v>10007.997</v>
      </c>
      <c r="EG100">
        <v>0</v>
      </c>
      <c r="EH100">
        <v>1016.346</v>
      </c>
      <c r="EI100">
        <v>-46.54765999999999</v>
      </c>
      <c r="EJ100">
        <v>1347.732</v>
      </c>
      <c r="EK100">
        <v>1391.691</v>
      </c>
      <c r="EL100">
        <v>2.230405</v>
      </c>
      <c r="EM100">
        <v>1378.434</v>
      </c>
      <c r="EN100">
        <v>9.525371</v>
      </c>
      <c r="EO100">
        <v>1.061819</v>
      </c>
      <c r="EP100">
        <v>0.8603624999999999</v>
      </c>
      <c r="EQ100">
        <v>7.793432</v>
      </c>
      <c r="ER100">
        <v>4.744256999999999</v>
      </c>
      <c r="ES100">
        <v>2000.044</v>
      </c>
      <c r="ET100">
        <v>0.9799937</v>
      </c>
      <c r="EU100">
        <v>0.0200059</v>
      </c>
      <c r="EV100">
        <v>0</v>
      </c>
      <c r="EW100">
        <v>1183.284</v>
      </c>
      <c r="EX100">
        <v>5.000970000000001</v>
      </c>
      <c r="EY100">
        <v>23646.17</v>
      </c>
      <c r="EZ100">
        <v>16707.9</v>
      </c>
      <c r="FA100">
        <v>37.9685</v>
      </c>
      <c r="FB100">
        <v>38.9685</v>
      </c>
      <c r="FC100">
        <v>38.2562</v>
      </c>
      <c r="FD100">
        <v>38.062</v>
      </c>
      <c r="FE100">
        <v>37.781</v>
      </c>
      <c r="FF100">
        <v>1955.134</v>
      </c>
      <c r="FG100">
        <v>39.90999999999999</v>
      </c>
      <c r="FH100">
        <v>0</v>
      </c>
      <c r="FI100">
        <v>2588</v>
      </c>
      <c r="FJ100">
        <v>0</v>
      </c>
      <c r="FK100">
        <v>1183.518</v>
      </c>
      <c r="FL100">
        <v>-2.502307692863643</v>
      </c>
      <c r="FM100">
        <v>-43.75384625216472</v>
      </c>
      <c r="FN100">
        <v>23648.884</v>
      </c>
      <c r="FO100">
        <v>15</v>
      </c>
      <c r="FP100">
        <v>0</v>
      </c>
      <c r="FQ100" t="s">
        <v>439</v>
      </c>
      <c r="FR100">
        <v>1760210915.6</v>
      </c>
      <c r="FS100">
        <v>0</v>
      </c>
      <c r="FT100">
        <v>0</v>
      </c>
      <c r="FU100">
        <v>-0.215</v>
      </c>
      <c r="FV100">
        <v>0</v>
      </c>
      <c r="FW100">
        <v>-0.6919999999999999</v>
      </c>
      <c r="FX100">
        <v>0</v>
      </c>
      <c r="FY100">
        <v>400</v>
      </c>
      <c r="FZ100">
        <v>0</v>
      </c>
      <c r="GA100">
        <v>0.15</v>
      </c>
      <c r="GB100">
        <v>0</v>
      </c>
      <c r="GC100">
        <v>-46.45603170731707</v>
      </c>
      <c r="GD100">
        <v>-0.9532118466899872</v>
      </c>
      <c r="GE100">
        <v>0.1400772007336582</v>
      </c>
      <c r="GF100">
        <v>0</v>
      </c>
      <c r="GG100">
        <v>1183.564117647059</v>
      </c>
      <c r="GH100">
        <v>-1.552941171484365</v>
      </c>
      <c r="GI100">
        <v>0.3184901665031042</v>
      </c>
      <c r="GJ100">
        <v>0</v>
      </c>
      <c r="GK100">
        <v>2.222652926829269</v>
      </c>
      <c r="GL100">
        <v>0.03125205574913159</v>
      </c>
      <c r="GM100">
        <v>0.005542294692459117</v>
      </c>
      <c r="GN100">
        <v>1</v>
      </c>
      <c r="GO100">
        <v>1</v>
      </c>
      <c r="GP100">
        <v>3</v>
      </c>
      <c r="GQ100" t="s">
        <v>446</v>
      </c>
      <c r="GR100">
        <v>3.13366</v>
      </c>
      <c r="GS100">
        <v>2.76036</v>
      </c>
      <c r="GT100">
        <v>0.207863</v>
      </c>
      <c r="GU100">
        <v>0.209898</v>
      </c>
      <c r="GV100">
        <v>0.0639067</v>
      </c>
      <c r="GW100">
        <v>0.0539516</v>
      </c>
      <c r="GX100">
        <v>25376.6</v>
      </c>
      <c r="GY100">
        <v>25290</v>
      </c>
      <c r="GZ100">
        <v>29758.7</v>
      </c>
      <c r="HA100">
        <v>29564.3</v>
      </c>
      <c r="HB100">
        <v>36822.5</v>
      </c>
      <c r="HC100">
        <v>37068.8</v>
      </c>
      <c r="HD100">
        <v>41877.8</v>
      </c>
      <c r="HE100">
        <v>42002.4</v>
      </c>
      <c r="HF100">
        <v>1.95915</v>
      </c>
      <c r="HG100">
        <v>1.8939</v>
      </c>
      <c r="HH100">
        <v>0.000361353</v>
      </c>
      <c r="HI100">
        <v>0</v>
      </c>
      <c r="HJ100">
        <v>17.9246</v>
      </c>
      <c r="HK100">
        <v>999.9</v>
      </c>
      <c r="HL100">
        <v>26</v>
      </c>
      <c r="HM100">
        <v>31.3</v>
      </c>
      <c r="HN100">
        <v>13.2104</v>
      </c>
      <c r="HO100">
        <v>62.532</v>
      </c>
      <c r="HP100">
        <v>32.3878</v>
      </c>
      <c r="HQ100">
        <v>1</v>
      </c>
      <c r="HR100">
        <v>-0.143892</v>
      </c>
      <c r="HS100">
        <v>5.01579</v>
      </c>
      <c r="HT100">
        <v>20.2718</v>
      </c>
      <c r="HU100">
        <v>5.22073</v>
      </c>
      <c r="HV100">
        <v>12.0159</v>
      </c>
      <c r="HW100">
        <v>4.9907</v>
      </c>
      <c r="HX100">
        <v>3.2885</v>
      </c>
      <c r="HY100">
        <v>9999</v>
      </c>
      <c r="HZ100">
        <v>9999</v>
      </c>
      <c r="IA100">
        <v>9999</v>
      </c>
      <c r="IB100">
        <v>999.9</v>
      </c>
      <c r="IC100">
        <v>4.97287</v>
      </c>
      <c r="ID100">
        <v>1.86661</v>
      </c>
      <c r="IE100">
        <v>1.86588</v>
      </c>
      <c r="IF100">
        <v>1.86586</v>
      </c>
      <c r="IG100">
        <v>1.8677</v>
      </c>
      <c r="IH100">
        <v>1.87016</v>
      </c>
      <c r="II100">
        <v>1.86882</v>
      </c>
      <c r="IJ100">
        <v>1.8703</v>
      </c>
      <c r="IK100">
        <v>0</v>
      </c>
      <c r="IL100">
        <v>0</v>
      </c>
      <c r="IM100">
        <v>0</v>
      </c>
      <c r="IN100">
        <v>0</v>
      </c>
      <c r="IO100" t="s">
        <v>441</v>
      </c>
      <c r="IP100" t="s">
        <v>442</v>
      </c>
      <c r="IQ100" t="s">
        <v>443</v>
      </c>
      <c r="IR100" t="s">
        <v>443</v>
      </c>
      <c r="IS100" t="s">
        <v>443</v>
      </c>
      <c r="IT100" t="s">
        <v>443</v>
      </c>
      <c r="IU100">
        <v>0</v>
      </c>
      <c r="IV100">
        <v>100</v>
      </c>
      <c r="IW100">
        <v>100</v>
      </c>
      <c r="IX100">
        <v>-4.09</v>
      </c>
      <c r="IY100">
        <v>0.0108</v>
      </c>
      <c r="IZ100">
        <v>-1.414774939843471</v>
      </c>
      <c r="JA100">
        <v>-0.002262605230658699</v>
      </c>
      <c r="JB100">
        <v>4.117972070868355E-07</v>
      </c>
      <c r="JC100">
        <v>-1.535053720392113E-10</v>
      </c>
      <c r="JD100">
        <v>-0.05773197212917025</v>
      </c>
      <c r="JE100">
        <v>-0.004387372397949352</v>
      </c>
      <c r="JF100">
        <v>0.001148265067849212</v>
      </c>
      <c r="JG100">
        <v>-2.372704636287677E-05</v>
      </c>
      <c r="JH100">
        <v>4</v>
      </c>
      <c r="JI100">
        <v>2346</v>
      </c>
      <c r="JJ100">
        <v>1</v>
      </c>
      <c r="JK100">
        <v>24</v>
      </c>
      <c r="JL100">
        <v>21613.4</v>
      </c>
      <c r="JM100">
        <v>29358462</v>
      </c>
      <c r="JN100">
        <v>2.72095</v>
      </c>
      <c r="JO100">
        <v>2.23511</v>
      </c>
      <c r="JP100">
        <v>1.39648</v>
      </c>
      <c r="JQ100">
        <v>2.35596</v>
      </c>
      <c r="JR100">
        <v>1.49536</v>
      </c>
      <c r="JS100">
        <v>2.66968</v>
      </c>
      <c r="JT100">
        <v>36.0347</v>
      </c>
      <c r="JU100">
        <v>24.035</v>
      </c>
      <c r="JV100">
        <v>18</v>
      </c>
      <c r="JW100">
        <v>486.706</v>
      </c>
      <c r="JX100">
        <v>436.996</v>
      </c>
      <c r="JY100">
        <v>12.3133</v>
      </c>
      <c r="JZ100">
        <v>25.6538</v>
      </c>
      <c r="KA100">
        <v>29.9998</v>
      </c>
      <c r="KB100">
        <v>25.5109</v>
      </c>
      <c r="KC100">
        <v>25.4451</v>
      </c>
      <c r="KD100">
        <v>54.4555</v>
      </c>
      <c r="KE100">
        <v>26.2355</v>
      </c>
      <c r="KF100">
        <v>0</v>
      </c>
      <c r="KG100">
        <v>12.3514</v>
      </c>
      <c r="KH100">
        <v>1409.6</v>
      </c>
      <c r="KI100">
        <v>9.43807</v>
      </c>
      <c r="KJ100">
        <v>101.709</v>
      </c>
      <c r="KK100">
        <v>101.002</v>
      </c>
    </row>
    <row r="101" spans="1:297">
      <c r="A101">
        <v>85</v>
      </c>
      <c r="B101">
        <v>1761507722.1</v>
      </c>
      <c r="C101">
        <v>511.5999999046326</v>
      </c>
      <c r="D101" t="s">
        <v>612</v>
      </c>
      <c r="E101" t="s">
        <v>613</v>
      </c>
      <c r="F101">
        <v>5</v>
      </c>
      <c r="G101" t="s">
        <v>435</v>
      </c>
      <c r="H101" t="s">
        <v>436</v>
      </c>
      <c r="I101">
        <v>1761507719.6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1407.924266930375</v>
      </c>
      <c r="AK101">
        <v>1372.235454545454</v>
      </c>
      <c r="AL101">
        <v>3.357046813505626</v>
      </c>
      <c r="AM101">
        <v>65.78380320939183</v>
      </c>
      <c r="AN101">
        <f>(AP101 - AO101 + DY101*1E3/(8.314*(EA101+273.15)) * AR101/DX101 * AQ101) * DX101/(100*DL101) * 1000/(1000 - AP101)</f>
        <v>0</v>
      </c>
      <c r="AO101">
        <v>9.510542204726416</v>
      </c>
      <c r="AP101">
        <v>11.76441515151515</v>
      </c>
      <c r="AQ101">
        <v>1.255290581143724E-05</v>
      </c>
      <c r="AR101">
        <v>108.0880716642206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 t="s">
        <v>437</v>
      </c>
      <c r="AZ101">
        <v>0</v>
      </c>
      <c r="BA101">
        <v>0</v>
      </c>
      <c r="BB101">
        <f>1-AZ101/BA101</f>
        <v>0</v>
      </c>
      <c r="BC101">
        <v>0</v>
      </c>
      <c r="BD101" t="s">
        <v>437</v>
      </c>
      <c r="BE101" t="s">
        <v>437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2020</v>
      </c>
      <c r="CA101">
        <v>290.0000000000001</v>
      </c>
      <c r="CB101">
        <v>1590.42</v>
      </c>
      <c r="CC101">
        <v>295</v>
      </c>
      <c r="CD101">
        <v>5220.67</v>
      </c>
      <c r="CE101">
        <v>1591.29</v>
      </c>
      <c r="CF101">
        <v>-0.87</v>
      </c>
      <c r="CG101">
        <v>300.0000000000001</v>
      </c>
      <c r="CH101">
        <v>23.8</v>
      </c>
      <c r="CI101">
        <v>1650.734719841875</v>
      </c>
      <c r="CJ101">
        <v>2.032994541366527</v>
      </c>
      <c r="CK101">
        <v>-31.03478562282126</v>
      </c>
      <c r="CL101">
        <v>0.9198548094063967</v>
      </c>
      <c r="CM101">
        <v>0.9759925733019913</v>
      </c>
      <c r="CN101">
        <v>-0.00431141668520578</v>
      </c>
      <c r="CO101">
        <v>289.9999999999999</v>
      </c>
      <c r="CP101">
        <v>1590.91</v>
      </c>
      <c r="CQ101">
        <v>765</v>
      </c>
      <c r="CR101">
        <v>5219.32</v>
      </c>
      <c r="CS101">
        <v>1591.27</v>
      </c>
      <c r="CT101">
        <v>-0.36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438</v>
      </c>
      <c r="DO101">
        <v>2</v>
      </c>
      <c r="DP101" t="b">
        <v>1</v>
      </c>
      <c r="DQ101">
        <v>1761507719.6</v>
      </c>
      <c r="DR101">
        <v>1349.441111111111</v>
      </c>
      <c r="DS101">
        <v>1396.268888888889</v>
      </c>
      <c r="DT101">
        <v>11.76396666666667</v>
      </c>
      <c r="DU101">
        <v>9.510707777777778</v>
      </c>
      <c r="DV101">
        <v>1353.546666666666</v>
      </c>
      <c r="DW101">
        <v>11.75316666666667</v>
      </c>
      <c r="DX101">
        <v>500.0273333333333</v>
      </c>
      <c r="DY101">
        <v>90.32263333333333</v>
      </c>
      <c r="DZ101">
        <v>0.1000996222222222</v>
      </c>
      <c r="EA101">
        <v>18.36695555555556</v>
      </c>
      <c r="EB101">
        <v>17.92424444444444</v>
      </c>
      <c r="EC101">
        <v>999.9000000000001</v>
      </c>
      <c r="ED101">
        <v>0</v>
      </c>
      <c r="EE101">
        <v>0</v>
      </c>
      <c r="EF101">
        <v>9995.486666666668</v>
      </c>
      <c r="EG101">
        <v>0</v>
      </c>
      <c r="EH101">
        <v>1016.372222222222</v>
      </c>
      <c r="EI101">
        <v>-46.82667777777778</v>
      </c>
      <c r="EJ101">
        <v>1365.505555555555</v>
      </c>
      <c r="EK101">
        <v>1409.674444444444</v>
      </c>
      <c r="EL101">
        <v>2.253264444444445</v>
      </c>
      <c r="EM101">
        <v>1396.268888888889</v>
      </c>
      <c r="EN101">
        <v>9.510707777777778</v>
      </c>
      <c r="EO101">
        <v>1.062551111111111</v>
      </c>
      <c r="EP101">
        <v>0.8590323333333334</v>
      </c>
      <c r="EQ101">
        <v>7.803562222222222</v>
      </c>
      <c r="ER101">
        <v>4.722104444444444</v>
      </c>
      <c r="ES101">
        <v>2000.061111111111</v>
      </c>
      <c r="ET101">
        <v>0.9799933333333334</v>
      </c>
      <c r="EU101">
        <v>0.02000625555555556</v>
      </c>
      <c r="EV101">
        <v>0</v>
      </c>
      <c r="EW101">
        <v>1183.82</v>
      </c>
      <c r="EX101">
        <v>5.00097</v>
      </c>
      <c r="EY101">
        <v>23648.07777777778</v>
      </c>
      <c r="EZ101">
        <v>16708.04444444444</v>
      </c>
      <c r="FA101">
        <v>37.937</v>
      </c>
      <c r="FB101">
        <v>38.937</v>
      </c>
      <c r="FC101">
        <v>38.22900000000001</v>
      </c>
      <c r="FD101">
        <v>38.062</v>
      </c>
      <c r="FE101">
        <v>37.75</v>
      </c>
      <c r="FF101">
        <v>1955.142222222222</v>
      </c>
      <c r="FG101">
        <v>39.91</v>
      </c>
      <c r="FH101">
        <v>0</v>
      </c>
      <c r="FI101">
        <v>2592.800000190735</v>
      </c>
      <c r="FJ101">
        <v>0</v>
      </c>
      <c r="FK101">
        <v>1183.4944</v>
      </c>
      <c r="FL101">
        <v>1.653076917293497</v>
      </c>
      <c r="FM101">
        <v>2.430769203795943</v>
      </c>
      <c r="FN101">
        <v>23647.03999999999</v>
      </c>
      <c r="FO101">
        <v>15</v>
      </c>
      <c r="FP101">
        <v>0</v>
      </c>
      <c r="FQ101" t="s">
        <v>439</v>
      </c>
      <c r="FR101">
        <v>1760210915.6</v>
      </c>
      <c r="FS101">
        <v>0</v>
      </c>
      <c r="FT101">
        <v>0</v>
      </c>
      <c r="FU101">
        <v>-0.215</v>
      </c>
      <c r="FV101">
        <v>0</v>
      </c>
      <c r="FW101">
        <v>-0.6919999999999999</v>
      </c>
      <c r="FX101">
        <v>0</v>
      </c>
      <c r="FY101">
        <v>400</v>
      </c>
      <c r="FZ101">
        <v>0</v>
      </c>
      <c r="GA101">
        <v>0.15</v>
      </c>
      <c r="GB101">
        <v>0</v>
      </c>
      <c r="GC101">
        <v>-46.53946341463414</v>
      </c>
      <c r="GD101">
        <v>-1.467633449477353</v>
      </c>
      <c r="GE101">
        <v>0.1802856091223943</v>
      </c>
      <c r="GF101">
        <v>0</v>
      </c>
      <c r="GG101">
        <v>1183.570294117647</v>
      </c>
      <c r="GH101">
        <v>-0.5838044283232823</v>
      </c>
      <c r="GI101">
        <v>0.3165483449195102</v>
      </c>
      <c r="GJ101">
        <v>1</v>
      </c>
      <c r="GK101">
        <v>2.227773170731708</v>
      </c>
      <c r="GL101">
        <v>0.1143426480836264</v>
      </c>
      <c r="GM101">
        <v>0.01254043945217939</v>
      </c>
      <c r="GN101">
        <v>0</v>
      </c>
      <c r="GO101">
        <v>1</v>
      </c>
      <c r="GP101">
        <v>3</v>
      </c>
      <c r="GQ101" t="s">
        <v>446</v>
      </c>
      <c r="GR101">
        <v>3.13367</v>
      </c>
      <c r="GS101">
        <v>2.76028</v>
      </c>
      <c r="GT101">
        <v>0.209434</v>
      </c>
      <c r="GU101">
        <v>0.211447</v>
      </c>
      <c r="GV101">
        <v>0.06392050000000001</v>
      </c>
      <c r="GW101">
        <v>0.0538741</v>
      </c>
      <c r="GX101">
        <v>25326.3</v>
      </c>
      <c r="GY101">
        <v>25240.7</v>
      </c>
      <c r="GZ101">
        <v>29758.7</v>
      </c>
      <c r="HA101">
        <v>29564.6</v>
      </c>
      <c r="HB101">
        <v>36821.8</v>
      </c>
      <c r="HC101">
        <v>37072</v>
      </c>
      <c r="HD101">
        <v>41877.6</v>
      </c>
      <c r="HE101">
        <v>42002.6</v>
      </c>
      <c r="HF101">
        <v>1.95933</v>
      </c>
      <c r="HG101">
        <v>1.89415</v>
      </c>
      <c r="HH101">
        <v>-0.000279397</v>
      </c>
      <c r="HI101">
        <v>0</v>
      </c>
      <c r="HJ101">
        <v>17.9259</v>
      </c>
      <c r="HK101">
        <v>999.9</v>
      </c>
      <c r="HL101">
        <v>26</v>
      </c>
      <c r="HM101">
        <v>31.3</v>
      </c>
      <c r="HN101">
        <v>13.2093</v>
      </c>
      <c r="HO101">
        <v>62.7821</v>
      </c>
      <c r="HP101">
        <v>32.4479</v>
      </c>
      <c r="HQ101">
        <v>1</v>
      </c>
      <c r="HR101">
        <v>-0.14392</v>
      </c>
      <c r="HS101">
        <v>4.92358</v>
      </c>
      <c r="HT101">
        <v>20.2746</v>
      </c>
      <c r="HU101">
        <v>5.22103</v>
      </c>
      <c r="HV101">
        <v>12.0159</v>
      </c>
      <c r="HW101">
        <v>4.9908</v>
      </c>
      <c r="HX101">
        <v>3.28858</v>
      </c>
      <c r="HY101">
        <v>9999</v>
      </c>
      <c r="HZ101">
        <v>9999</v>
      </c>
      <c r="IA101">
        <v>9999</v>
      </c>
      <c r="IB101">
        <v>999.9</v>
      </c>
      <c r="IC101">
        <v>4.97286</v>
      </c>
      <c r="ID101">
        <v>1.86661</v>
      </c>
      <c r="IE101">
        <v>1.8659</v>
      </c>
      <c r="IF101">
        <v>1.86585</v>
      </c>
      <c r="IG101">
        <v>1.86771</v>
      </c>
      <c r="IH101">
        <v>1.87016</v>
      </c>
      <c r="II101">
        <v>1.8688</v>
      </c>
      <c r="IJ101">
        <v>1.87029</v>
      </c>
      <c r="IK101">
        <v>0</v>
      </c>
      <c r="IL101">
        <v>0</v>
      </c>
      <c r="IM101">
        <v>0</v>
      </c>
      <c r="IN101">
        <v>0</v>
      </c>
      <c r="IO101" t="s">
        <v>441</v>
      </c>
      <c r="IP101" t="s">
        <v>442</v>
      </c>
      <c r="IQ101" t="s">
        <v>443</v>
      </c>
      <c r="IR101" t="s">
        <v>443</v>
      </c>
      <c r="IS101" t="s">
        <v>443</v>
      </c>
      <c r="IT101" t="s">
        <v>443</v>
      </c>
      <c r="IU101">
        <v>0</v>
      </c>
      <c r="IV101">
        <v>100</v>
      </c>
      <c r="IW101">
        <v>100</v>
      </c>
      <c r="IX101">
        <v>-4.12</v>
      </c>
      <c r="IY101">
        <v>0.0108</v>
      </c>
      <c r="IZ101">
        <v>-1.414774939843471</v>
      </c>
      <c r="JA101">
        <v>-0.002262605230658699</v>
      </c>
      <c r="JB101">
        <v>4.117972070868355E-07</v>
      </c>
      <c r="JC101">
        <v>-1.535053720392113E-10</v>
      </c>
      <c r="JD101">
        <v>-0.05773197212917025</v>
      </c>
      <c r="JE101">
        <v>-0.004387372397949352</v>
      </c>
      <c r="JF101">
        <v>0.001148265067849212</v>
      </c>
      <c r="JG101">
        <v>-2.372704636287677E-05</v>
      </c>
      <c r="JH101">
        <v>4</v>
      </c>
      <c r="JI101">
        <v>2346</v>
      </c>
      <c r="JJ101">
        <v>1</v>
      </c>
      <c r="JK101">
        <v>24</v>
      </c>
      <c r="JL101">
        <v>21613.4</v>
      </c>
      <c r="JM101">
        <v>29358462</v>
      </c>
      <c r="JN101">
        <v>2.74902</v>
      </c>
      <c r="JO101">
        <v>2.23511</v>
      </c>
      <c r="JP101">
        <v>1.39648</v>
      </c>
      <c r="JQ101">
        <v>2.35352</v>
      </c>
      <c r="JR101">
        <v>1.49536</v>
      </c>
      <c r="JS101">
        <v>2.67822</v>
      </c>
      <c r="JT101">
        <v>36.0582</v>
      </c>
      <c r="JU101">
        <v>24.035</v>
      </c>
      <c r="JV101">
        <v>18</v>
      </c>
      <c r="JW101">
        <v>486.814</v>
      </c>
      <c r="JX101">
        <v>437.163</v>
      </c>
      <c r="JY101">
        <v>12.3488</v>
      </c>
      <c r="JZ101">
        <v>25.6541</v>
      </c>
      <c r="KA101">
        <v>29.9999</v>
      </c>
      <c r="KB101">
        <v>25.5109</v>
      </c>
      <c r="KC101">
        <v>25.4472</v>
      </c>
      <c r="KD101">
        <v>55.0162</v>
      </c>
      <c r="KE101">
        <v>26.5234</v>
      </c>
      <c r="KF101">
        <v>0</v>
      </c>
      <c r="KG101">
        <v>12.4028</v>
      </c>
      <c r="KH101">
        <v>1422.96</v>
      </c>
      <c r="KI101">
        <v>9.42366</v>
      </c>
      <c r="KJ101">
        <v>101.708</v>
      </c>
      <c r="KK101">
        <v>101.002</v>
      </c>
    </row>
    <row r="102" spans="1:297">
      <c r="A102">
        <v>86</v>
      </c>
      <c r="B102">
        <v>1761507727.1</v>
      </c>
      <c r="C102">
        <v>516.5999999046326</v>
      </c>
      <c r="D102" t="s">
        <v>614</v>
      </c>
      <c r="E102" t="s">
        <v>615</v>
      </c>
      <c r="F102">
        <v>5</v>
      </c>
      <c r="G102" t="s">
        <v>435</v>
      </c>
      <c r="H102" t="s">
        <v>436</v>
      </c>
      <c r="I102">
        <v>1761507724.3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1424.865241739302</v>
      </c>
      <c r="AK102">
        <v>1389.085575757575</v>
      </c>
      <c r="AL102">
        <v>3.374941202317386</v>
      </c>
      <c r="AM102">
        <v>65.78380320939183</v>
      </c>
      <c r="AN102">
        <f>(AP102 - AO102 + DY102*1E3/(8.314*(EA102+273.15)) * AR102/DX102 * AQ102) * DX102/(100*DL102) * 1000/(1000 - AP102)</f>
        <v>0</v>
      </c>
      <c r="AO102">
        <v>9.49103453148529</v>
      </c>
      <c r="AP102">
        <v>11.76510424242424</v>
      </c>
      <c r="AQ102">
        <v>3.315533046045712E-06</v>
      </c>
      <c r="AR102">
        <v>108.0880716642206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 t="s">
        <v>437</v>
      </c>
      <c r="AZ102">
        <v>0</v>
      </c>
      <c r="BA102">
        <v>0</v>
      </c>
      <c r="BB102">
        <f>1-AZ102/BA102</f>
        <v>0</v>
      </c>
      <c r="BC102">
        <v>0</v>
      </c>
      <c r="BD102" t="s">
        <v>437</v>
      </c>
      <c r="BE102" t="s">
        <v>437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2020</v>
      </c>
      <c r="CA102">
        <v>290.0000000000001</v>
      </c>
      <c r="CB102">
        <v>1590.42</v>
      </c>
      <c r="CC102">
        <v>295</v>
      </c>
      <c r="CD102">
        <v>5220.67</v>
      </c>
      <c r="CE102">
        <v>1591.29</v>
      </c>
      <c r="CF102">
        <v>-0.87</v>
      </c>
      <c r="CG102">
        <v>300.0000000000001</v>
      </c>
      <c r="CH102">
        <v>23.8</v>
      </c>
      <c r="CI102">
        <v>1650.734719841875</v>
      </c>
      <c r="CJ102">
        <v>2.032994541366527</v>
      </c>
      <c r="CK102">
        <v>-31.03478562282126</v>
      </c>
      <c r="CL102">
        <v>0.9198548094063967</v>
      </c>
      <c r="CM102">
        <v>0.9759925733019913</v>
      </c>
      <c r="CN102">
        <v>-0.00431141668520578</v>
      </c>
      <c r="CO102">
        <v>289.9999999999999</v>
      </c>
      <c r="CP102">
        <v>1590.91</v>
      </c>
      <c r="CQ102">
        <v>765</v>
      </c>
      <c r="CR102">
        <v>5219.32</v>
      </c>
      <c r="CS102">
        <v>1591.27</v>
      </c>
      <c r="CT102">
        <v>-0.36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438</v>
      </c>
      <c r="DO102">
        <v>2</v>
      </c>
      <c r="DP102" t="b">
        <v>1</v>
      </c>
      <c r="DQ102">
        <v>1761507724.3</v>
      </c>
      <c r="DR102">
        <v>1365.056</v>
      </c>
      <c r="DS102">
        <v>1412.116</v>
      </c>
      <c r="DT102">
        <v>11.76522</v>
      </c>
      <c r="DU102">
        <v>9.489011000000001</v>
      </c>
      <c r="DV102">
        <v>1369.192</v>
      </c>
      <c r="DW102">
        <v>11.75441</v>
      </c>
      <c r="DX102">
        <v>499.9562</v>
      </c>
      <c r="DY102">
        <v>90.32405999999999</v>
      </c>
      <c r="DZ102">
        <v>0.09999027000000001</v>
      </c>
      <c r="EA102">
        <v>18.35305</v>
      </c>
      <c r="EB102">
        <v>17.92861</v>
      </c>
      <c r="EC102">
        <v>999.9</v>
      </c>
      <c r="ED102">
        <v>0</v>
      </c>
      <c r="EE102">
        <v>0</v>
      </c>
      <c r="EF102">
        <v>10006.564</v>
      </c>
      <c r="EG102">
        <v>0</v>
      </c>
      <c r="EH102">
        <v>1016.367</v>
      </c>
      <c r="EI102">
        <v>-47.05873</v>
      </c>
      <c r="EJ102">
        <v>1381.307</v>
      </c>
      <c r="EK102">
        <v>1425.644</v>
      </c>
      <c r="EL102">
        <v>2.27622</v>
      </c>
      <c r="EM102">
        <v>1412.116</v>
      </c>
      <c r="EN102">
        <v>9.489011000000001</v>
      </c>
      <c r="EO102">
        <v>1.062684</v>
      </c>
      <c r="EP102">
        <v>0.8570862</v>
      </c>
      <c r="EQ102">
        <v>7.805365999999999</v>
      </c>
      <c r="ER102">
        <v>4.689638</v>
      </c>
      <c r="ES102">
        <v>2000.008</v>
      </c>
      <c r="ET102">
        <v>0.9800005000000001</v>
      </c>
      <c r="EU102">
        <v>0.01999945</v>
      </c>
      <c r="EV102">
        <v>0</v>
      </c>
      <c r="EW102">
        <v>1184.621</v>
      </c>
      <c r="EX102">
        <v>5.000970000000001</v>
      </c>
      <c r="EY102">
        <v>23661.62</v>
      </c>
      <c r="EZ102">
        <v>16707.64</v>
      </c>
      <c r="FA102">
        <v>37.8936</v>
      </c>
      <c r="FB102">
        <v>38.8936</v>
      </c>
      <c r="FC102">
        <v>38.1933</v>
      </c>
      <c r="FD102">
        <v>38.0062</v>
      </c>
      <c r="FE102">
        <v>37.71850000000001</v>
      </c>
      <c r="FF102">
        <v>1955.108</v>
      </c>
      <c r="FG102">
        <v>39.895</v>
      </c>
      <c r="FH102">
        <v>0</v>
      </c>
      <c r="FI102">
        <v>2598.200000047684</v>
      </c>
      <c r="FJ102">
        <v>0</v>
      </c>
      <c r="FK102">
        <v>1183.955</v>
      </c>
      <c r="FL102">
        <v>7.464273500527971</v>
      </c>
      <c r="FM102">
        <v>106.054700963441</v>
      </c>
      <c r="FN102">
        <v>23652.89615384615</v>
      </c>
      <c r="FO102">
        <v>15</v>
      </c>
      <c r="FP102">
        <v>0</v>
      </c>
      <c r="FQ102" t="s">
        <v>439</v>
      </c>
      <c r="FR102">
        <v>1760210915.6</v>
      </c>
      <c r="FS102">
        <v>0</v>
      </c>
      <c r="FT102">
        <v>0</v>
      </c>
      <c r="FU102">
        <v>-0.215</v>
      </c>
      <c r="FV102">
        <v>0</v>
      </c>
      <c r="FW102">
        <v>-0.6919999999999999</v>
      </c>
      <c r="FX102">
        <v>0</v>
      </c>
      <c r="FY102">
        <v>400</v>
      </c>
      <c r="FZ102">
        <v>0</v>
      </c>
      <c r="GA102">
        <v>0.15</v>
      </c>
      <c r="GB102">
        <v>0</v>
      </c>
      <c r="GC102">
        <v>-46.74257317073171</v>
      </c>
      <c r="GD102">
        <v>-1.970182578397196</v>
      </c>
      <c r="GE102">
        <v>0.2324029889656982</v>
      </c>
      <c r="GF102">
        <v>0</v>
      </c>
      <c r="GG102">
        <v>1183.794411764706</v>
      </c>
      <c r="GH102">
        <v>4.61100076738871</v>
      </c>
      <c r="GI102">
        <v>0.6234542823772377</v>
      </c>
      <c r="GJ102">
        <v>0</v>
      </c>
      <c r="GK102">
        <v>2.244249756097561</v>
      </c>
      <c r="GL102">
        <v>0.2226121254355451</v>
      </c>
      <c r="GM102">
        <v>0.02274334536687812</v>
      </c>
      <c r="GN102">
        <v>0</v>
      </c>
      <c r="GO102">
        <v>0</v>
      </c>
      <c r="GP102">
        <v>3</v>
      </c>
      <c r="GQ102" t="s">
        <v>455</v>
      </c>
      <c r="GR102">
        <v>3.13378</v>
      </c>
      <c r="GS102">
        <v>2.76036</v>
      </c>
      <c r="GT102">
        <v>0.211013</v>
      </c>
      <c r="GU102">
        <v>0.213012</v>
      </c>
      <c r="GV102">
        <v>0.0639164</v>
      </c>
      <c r="GW102">
        <v>0.0536935</v>
      </c>
      <c r="GX102">
        <v>25275.8</v>
      </c>
      <c r="GY102">
        <v>25190.6</v>
      </c>
      <c r="GZ102">
        <v>29758.7</v>
      </c>
      <c r="HA102">
        <v>29564.4</v>
      </c>
      <c r="HB102">
        <v>36821.9</v>
      </c>
      <c r="HC102">
        <v>37078.9</v>
      </c>
      <c r="HD102">
        <v>41877.5</v>
      </c>
      <c r="HE102">
        <v>42002.2</v>
      </c>
      <c r="HF102">
        <v>1.95963</v>
      </c>
      <c r="HG102">
        <v>1.89377</v>
      </c>
      <c r="HH102">
        <v>0.00057742</v>
      </c>
      <c r="HI102">
        <v>0</v>
      </c>
      <c r="HJ102">
        <v>17.9261</v>
      </c>
      <c r="HK102">
        <v>999.9</v>
      </c>
      <c r="HL102">
        <v>26</v>
      </c>
      <c r="HM102">
        <v>31.3</v>
      </c>
      <c r="HN102">
        <v>13.2096</v>
      </c>
      <c r="HO102">
        <v>62.5521</v>
      </c>
      <c r="HP102">
        <v>32.4279</v>
      </c>
      <c r="HQ102">
        <v>1</v>
      </c>
      <c r="HR102">
        <v>-0.144609</v>
      </c>
      <c r="HS102">
        <v>4.82093</v>
      </c>
      <c r="HT102">
        <v>20.2775</v>
      </c>
      <c r="HU102">
        <v>5.22118</v>
      </c>
      <c r="HV102">
        <v>12.0159</v>
      </c>
      <c r="HW102">
        <v>4.99105</v>
      </c>
      <c r="HX102">
        <v>3.28863</v>
      </c>
      <c r="HY102">
        <v>9999</v>
      </c>
      <c r="HZ102">
        <v>9999</v>
      </c>
      <c r="IA102">
        <v>9999</v>
      </c>
      <c r="IB102">
        <v>999.9</v>
      </c>
      <c r="IC102">
        <v>4.97286</v>
      </c>
      <c r="ID102">
        <v>1.86661</v>
      </c>
      <c r="IE102">
        <v>1.86588</v>
      </c>
      <c r="IF102">
        <v>1.86585</v>
      </c>
      <c r="IG102">
        <v>1.86773</v>
      </c>
      <c r="IH102">
        <v>1.87016</v>
      </c>
      <c r="II102">
        <v>1.86886</v>
      </c>
      <c r="IJ102">
        <v>1.87032</v>
      </c>
      <c r="IK102">
        <v>0</v>
      </c>
      <c r="IL102">
        <v>0</v>
      </c>
      <c r="IM102">
        <v>0</v>
      </c>
      <c r="IN102">
        <v>0</v>
      </c>
      <c r="IO102" t="s">
        <v>441</v>
      </c>
      <c r="IP102" t="s">
        <v>442</v>
      </c>
      <c r="IQ102" t="s">
        <v>443</v>
      </c>
      <c r="IR102" t="s">
        <v>443</v>
      </c>
      <c r="IS102" t="s">
        <v>443</v>
      </c>
      <c r="IT102" t="s">
        <v>443</v>
      </c>
      <c r="IU102">
        <v>0</v>
      </c>
      <c r="IV102">
        <v>100</v>
      </c>
      <c r="IW102">
        <v>100</v>
      </c>
      <c r="IX102">
        <v>-4.16</v>
      </c>
      <c r="IY102">
        <v>0.0108</v>
      </c>
      <c r="IZ102">
        <v>-1.414774939843471</v>
      </c>
      <c r="JA102">
        <v>-0.002262605230658699</v>
      </c>
      <c r="JB102">
        <v>4.117972070868355E-07</v>
      </c>
      <c r="JC102">
        <v>-1.535053720392113E-10</v>
      </c>
      <c r="JD102">
        <v>-0.05773197212917025</v>
      </c>
      <c r="JE102">
        <v>-0.004387372397949352</v>
      </c>
      <c r="JF102">
        <v>0.001148265067849212</v>
      </c>
      <c r="JG102">
        <v>-2.372704636287677E-05</v>
      </c>
      <c r="JH102">
        <v>4</v>
      </c>
      <c r="JI102">
        <v>2346</v>
      </c>
      <c r="JJ102">
        <v>1</v>
      </c>
      <c r="JK102">
        <v>24</v>
      </c>
      <c r="JL102">
        <v>21613.5</v>
      </c>
      <c r="JM102">
        <v>29358462.1</v>
      </c>
      <c r="JN102">
        <v>2.77222</v>
      </c>
      <c r="JO102">
        <v>2.23511</v>
      </c>
      <c r="JP102">
        <v>1.39648</v>
      </c>
      <c r="JQ102">
        <v>2.35718</v>
      </c>
      <c r="JR102">
        <v>1.49536</v>
      </c>
      <c r="JS102">
        <v>2.55737</v>
      </c>
      <c r="JT102">
        <v>36.0582</v>
      </c>
      <c r="JU102">
        <v>24.035</v>
      </c>
      <c r="JV102">
        <v>18</v>
      </c>
      <c r="JW102">
        <v>487</v>
      </c>
      <c r="JX102">
        <v>436.938</v>
      </c>
      <c r="JY102">
        <v>12.3983</v>
      </c>
      <c r="JZ102">
        <v>25.656</v>
      </c>
      <c r="KA102">
        <v>29.9997</v>
      </c>
      <c r="KB102">
        <v>25.5109</v>
      </c>
      <c r="KC102">
        <v>25.4472</v>
      </c>
      <c r="KD102">
        <v>55.4787</v>
      </c>
      <c r="KE102">
        <v>26.5234</v>
      </c>
      <c r="KF102">
        <v>0</v>
      </c>
      <c r="KG102">
        <v>12.4536</v>
      </c>
      <c r="KH102">
        <v>1436.31</v>
      </c>
      <c r="KI102">
        <v>9.411199999999999</v>
      </c>
      <c r="KJ102">
        <v>101.708</v>
      </c>
      <c r="KK102">
        <v>101.002</v>
      </c>
    </row>
    <row r="103" spans="1:297">
      <c r="A103">
        <v>87</v>
      </c>
      <c r="B103">
        <v>1761507732.1</v>
      </c>
      <c r="C103">
        <v>521.5999999046326</v>
      </c>
      <c r="D103" t="s">
        <v>616</v>
      </c>
      <c r="E103" t="s">
        <v>617</v>
      </c>
      <c r="F103">
        <v>5</v>
      </c>
      <c r="G103" t="s">
        <v>435</v>
      </c>
      <c r="H103" t="s">
        <v>436</v>
      </c>
      <c r="I103">
        <v>1761507729.6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1441.691804298362</v>
      </c>
      <c r="AK103">
        <v>1406.056121212121</v>
      </c>
      <c r="AL103">
        <v>3.376437114731305</v>
      </c>
      <c r="AM103">
        <v>65.78380320939183</v>
      </c>
      <c r="AN103">
        <f>(AP103 - AO103 + DY103*1E3/(8.314*(EA103+273.15)) * AR103/DX103 * AQ103) * DX103/(100*DL103) * 1000/(1000 - AP103)</f>
        <v>0</v>
      </c>
      <c r="AO103">
        <v>9.455738973670922</v>
      </c>
      <c r="AP103">
        <v>11.74979090909091</v>
      </c>
      <c r="AQ103">
        <v>-4.599575321596336E-05</v>
      </c>
      <c r="AR103">
        <v>108.0880716642206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 t="s">
        <v>437</v>
      </c>
      <c r="AZ103">
        <v>0</v>
      </c>
      <c r="BA103">
        <v>0</v>
      </c>
      <c r="BB103">
        <f>1-AZ103/BA103</f>
        <v>0</v>
      </c>
      <c r="BC103">
        <v>0</v>
      </c>
      <c r="BD103" t="s">
        <v>437</v>
      </c>
      <c r="BE103" t="s">
        <v>437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2020</v>
      </c>
      <c r="CA103">
        <v>290.0000000000001</v>
      </c>
      <c r="CB103">
        <v>1590.42</v>
      </c>
      <c r="CC103">
        <v>295</v>
      </c>
      <c r="CD103">
        <v>5220.67</v>
      </c>
      <c r="CE103">
        <v>1591.29</v>
      </c>
      <c r="CF103">
        <v>-0.87</v>
      </c>
      <c r="CG103">
        <v>300.0000000000001</v>
      </c>
      <c r="CH103">
        <v>23.8</v>
      </c>
      <c r="CI103">
        <v>1650.734719841875</v>
      </c>
      <c r="CJ103">
        <v>2.032994541366527</v>
      </c>
      <c r="CK103">
        <v>-31.03478562282126</v>
      </c>
      <c r="CL103">
        <v>0.9198548094063967</v>
      </c>
      <c r="CM103">
        <v>0.9759925733019913</v>
      </c>
      <c r="CN103">
        <v>-0.00431141668520578</v>
      </c>
      <c r="CO103">
        <v>289.9999999999999</v>
      </c>
      <c r="CP103">
        <v>1590.91</v>
      </c>
      <c r="CQ103">
        <v>765</v>
      </c>
      <c r="CR103">
        <v>5219.32</v>
      </c>
      <c r="CS103">
        <v>1591.27</v>
      </c>
      <c r="CT103">
        <v>-0.36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438</v>
      </c>
      <c r="DO103">
        <v>2</v>
      </c>
      <c r="DP103" t="b">
        <v>1</v>
      </c>
      <c r="DQ103">
        <v>1761507729.6</v>
      </c>
      <c r="DR103">
        <v>1382.881111111111</v>
      </c>
      <c r="DS103">
        <v>1429.75</v>
      </c>
      <c r="DT103">
        <v>11.75616666666667</v>
      </c>
      <c r="DU103">
        <v>9.456200000000001</v>
      </c>
      <c r="DV103">
        <v>1387.052222222222</v>
      </c>
      <c r="DW103">
        <v>11.74548888888889</v>
      </c>
      <c r="DX103">
        <v>500.0375555555555</v>
      </c>
      <c r="DY103">
        <v>90.32447777777777</v>
      </c>
      <c r="DZ103">
        <v>0.1000539</v>
      </c>
      <c r="EA103">
        <v>18.32023333333333</v>
      </c>
      <c r="EB103">
        <v>17.94975555555556</v>
      </c>
      <c r="EC103">
        <v>999.9000000000001</v>
      </c>
      <c r="ED103">
        <v>0</v>
      </c>
      <c r="EE103">
        <v>0</v>
      </c>
      <c r="EF103">
        <v>10000.68</v>
      </c>
      <c r="EG103">
        <v>0</v>
      </c>
      <c r="EH103">
        <v>1016.33</v>
      </c>
      <c r="EI103">
        <v>-46.86764444444444</v>
      </c>
      <c r="EJ103">
        <v>1399.333333333333</v>
      </c>
      <c r="EK103">
        <v>1443.397777777777</v>
      </c>
      <c r="EL103">
        <v>2.299976666666667</v>
      </c>
      <c r="EM103">
        <v>1429.75</v>
      </c>
      <c r="EN103">
        <v>9.456200000000001</v>
      </c>
      <c r="EO103">
        <v>1.06187</v>
      </c>
      <c r="EP103">
        <v>0.8541263333333333</v>
      </c>
      <c r="EQ103">
        <v>7.794128888888888</v>
      </c>
      <c r="ER103">
        <v>4.640158888888889</v>
      </c>
      <c r="ES103">
        <v>1999.965555555556</v>
      </c>
      <c r="ET103">
        <v>0.9800004444444443</v>
      </c>
      <c r="EU103">
        <v>0.01999945555555556</v>
      </c>
      <c r="EV103">
        <v>0</v>
      </c>
      <c r="EW103">
        <v>1185.562222222222</v>
      </c>
      <c r="EX103">
        <v>5.00097</v>
      </c>
      <c r="EY103">
        <v>23678.96666666667</v>
      </c>
      <c r="EZ103">
        <v>16707.26666666667</v>
      </c>
      <c r="FA103">
        <v>37.875</v>
      </c>
      <c r="FB103">
        <v>38.875</v>
      </c>
      <c r="FC103">
        <v>38.18011111111111</v>
      </c>
      <c r="FD103">
        <v>38</v>
      </c>
      <c r="FE103">
        <v>37.687</v>
      </c>
      <c r="FF103">
        <v>1955.066666666667</v>
      </c>
      <c r="FG103">
        <v>39.8988888888889</v>
      </c>
      <c r="FH103">
        <v>0</v>
      </c>
      <c r="FI103">
        <v>2603</v>
      </c>
      <c r="FJ103">
        <v>0</v>
      </c>
      <c r="FK103">
        <v>1184.652307692308</v>
      </c>
      <c r="FL103">
        <v>10.35965812761481</v>
      </c>
      <c r="FM103">
        <v>183.3709401659726</v>
      </c>
      <c r="FN103">
        <v>23663.44615384615</v>
      </c>
      <c r="FO103">
        <v>15</v>
      </c>
      <c r="FP103">
        <v>0</v>
      </c>
      <c r="FQ103" t="s">
        <v>439</v>
      </c>
      <c r="FR103">
        <v>1760210915.6</v>
      </c>
      <c r="FS103">
        <v>0</v>
      </c>
      <c r="FT103">
        <v>0</v>
      </c>
      <c r="FU103">
        <v>-0.215</v>
      </c>
      <c r="FV103">
        <v>0</v>
      </c>
      <c r="FW103">
        <v>-0.6919999999999999</v>
      </c>
      <c r="FX103">
        <v>0</v>
      </c>
      <c r="FY103">
        <v>400</v>
      </c>
      <c r="FZ103">
        <v>0</v>
      </c>
      <c r="GA103">
        <v>0.15</v>
      </c>
      <c r="GB103">
        <v>0</v>
      </c>
      <c r="GC103">
        <v>-46.819665</v>
      </c>
      <c r="GD103">
        <v>-1.790105065665958</v>
      </c>
      <c r="GE103">
        <v>0.2323522654828225</v>
      </c>
      <c r="GF103">
        <v>0</v>
      </c>
      <c r="GG103">
        <v>1184.225882352941</v>
      </c>
      <c r="GH103">
        <v>7.993888455383406</v>
      </c>
      <c r="GI103">
        <v>0.8824201935154455</v>
      </c>
      <c r="GJ103">
        <v>0</v>
      </c>
      <c r="GK103">
        <v>2.2629735</v>
      </c>
      <c r="GL103">
        <v>0.2784004502814226</v>
      </c>
      <c r="GM103">
        <v>0.02738304854741342</v>
      </c>
      <c r="GN103">
        <v>0</v>
      </c>
      <c r="GO103">
        <v>0</v>
      </c>
      <c r="GP103">
        <v>3</v>
      </c>
      <c r="GQ103" t="s">
        <v>455</v>
      </c>
      <c r="GR103">
        <v>3.13357</v>
      </c>
      <c r="GS103">
        <v>2.76026</v>
      </c>
      <c r="GT103">
        <v>0.21257</v>
      </c>
      <c r="GU103">
        <v>0.214489</v>
      </c>
      <c r="GV103">
        <v>0.06385689999999999</v>
      </c>
      <c r="GW103">
        <v>0.0536581</v>
      </c>
      <c r="GX103">
        <v>25226.2</v>
      </c>
      <c r="GY103">
        <v>25143.5</v>
      </c>
      <c r="GZ103">
        <v>29759.1</v>
      </c>
      <c r="HA103">
        <v>29564.7</v>
      </c>
      <c r="HB103">
        <v>36824.9</v>
      </c>
      <c r="HC103">
        <v>37080.7</v>
      </c>
      <c r="HD103">
        <v>41878.1</v>
      </c>
      <c r="HE103">
        <v>42002.7</v>
      </c>
      <c r="HF103">
        <v>1.95947</v>
      </c>
      <c r="HG103">
        <v>1.89412</v>
      </c>
      <c r="HH103">
        <v>0.00221655</v>
      </c>
      <c r="HI103">
        <v>0</v>
      </c>
      <c r="HJ103">
        <v>17.927</v>
      </c>
      <c r="HK103">
        <v>999.9</v>
      </c>
      <c r="HL103">
        <v>26</v>
      </c>
      <c r="HM103">
        <v>31.3</v>
      </c>
      <c r="HN103">
        <v>13.2091</v>
      </c>
      <c r="HO103">
        <v>62.5921</v>
      </c>
      <c r="HP103">
        <v>32.5</v>
      </c>
      <c r="HQ103">
        <v>1</v>
      </c>
      <c r="HR103">
        <v>-0.144784</v>
      </c>
      <c r="HS103">
        <v>4.7674</v>
      </c>
      <c r="HT103">
        <v>20.2791</v>
      </c>
      <c r="HU103">
        <v>5.22163</v>
      </c>
      <c r="HV103">
        <v>12.0159</v>
      </c>
      <c r="HW103">
        <v>4.99115</v>
      </c>
      <c r="HX103">
        <v>3.28865</v>
      </c>
      <c r="HY103">
        <v>9999</v>
      </c>
      <c r="HZ103">
        <v>9999</v>
      </c>
      <c r="IA103">
        <v>9999</v>
      </c>
      <c r="IB103">
        <v>999.9</v>
      </c>
      <c r="IC103">
        <v>4.97287</v>
      </c>
      <c r="ID103">
        <v>1.86661</v>
      </c>
      <c r="IE103">
        <v>1.86586</v>
      </c>
      <c r="IF103">
        <v>1.86584</v>
      </c>
      <c r="IG103">
        <v>1.8677</v>
      </c>
      <c r="IH103">
        <v>1.87014</v>
      </c>
      <c r="II103">
        <v>1.86882</v>
      </c>
      <c r="IJ103">
        <v>1.87028</v>
      </c>
      <c r="IK103">
        <v>0</v>
      </c>
      <c r="IL103">
        <v>0</v>
      </c>
      <c r="IM103">
        <v>0</v>
      </c>
      <c r="IN103">
        <v>0</v>
      </c>
      <c r="IO103" t="s">
        <v>441</v>
      </c>
      <c r="IP103" t="s">
        <v>442</v>
      </c>
      <c r="IQ103" t="s">
        <v>443</v>
      </c>
      <c r="IR103" t="s">
        <v>443</v>
      </c>
      <c r="IS103" t="s">
        <v>443</v>
      </c>
      <c r="IT103" t="s">
        <v>443</v>
      </c>
      <c r="IU103">
        <v>0</v>
      </c>
      <c r="IV103">
        <v>100</v>
      </c>
      <c r="IW103">
        <v>100</v>
      </c>
      <c r="IX103">
        <v>-4.19</v>
      </c>
      <c r="IY103">
        <v>0.0107</v>
      </c>
      <c r="IZ103">
        <v>-1.414774939843471</v>
      </c>
      <c r="JA103">
        <v>-0.002262605230658699</v>
      </c>
      <c r="JB103">
        <v>4.117972070868355E-07</v>
      </c>
      <c r="JC103">
        <v>-1.535053720392113E-10</v>
      </c>
      <c r="JD103">
        <v>-0.05773197212917025</v>
      </c>
      <c r="JE103">
        <v>-0.004387372397949352</v>
      </c>
      <c r="JF103">
        <v>0.001148265067849212</v>
      </c>
      <c r="JG103">
        <v>-2.372704636287677E-05</v>
      </c>
      <c r="JH103">
        <v>4</v>
      </c>
      <c r="JI103">
        <v>2346</v>
      </c>
      <c r="JJ103">
        <v>1</v>
      </c>
      <c r="JK103">
        <v>24</v>
      </c>
      <c r="JL103">
        <v>21613.6</v>
      </c>
      <c r="JM103">
        <v>29358462.2</v>
      </c>
      <c r="JN103">
        <v>2.80151</v>
      </c>
      <c r="JO103">
        <v>2.229</v>
      </c>
      <c r="JP103">
        <v>1.39648</v>
      </c>
      <c r="JQ103">
        <v>2.35229</v>
      </c>
      <c r="JR103">
        <v>1.49536</v>
      </c>
      <c r="JS103">
        <v>2.69653</v>
      </c>
      <c r="JT103">
        <v>36.0582</v>
      </c>
      <c r="JU103">
        <v>24.035</v>
      </c>
      <c r="JV103">
        <v>18</v>
      </c>
      <c r="JW103">
        <v>486.907</v>
      </c>
      <c r="JX103">
        <v>437.148</v>
      </c>
      <c r="JY103">
        <v>12.4526</v>
      </c>
      <c r="JZ103">
        <v>25.656</v>
      </c>
      <c r="KA103">
        <v>29.9997</v>
      </c>
      <c r="KB103">
        <v>25.5109</v>
      </c>
      <c r="KC103">
        <v>25.4472</v>
      </c>
      <c r="KD103">
        <v>56.0471</v>
      </c>
      <c r="KE103">
        <v>26.5234</v>
      </c>
      <c r="KF103">
        <v>0</v>
      </c>
      <c r="KG103">
        <v>12.4916</v>
      </c>
      <c r="KH103">
        <v>1456.35</v>
      </c>
      <c r="KI103">
        <v>9.41108</v>
      </c>
      <c r="KJ103">
        <v>101.71</v>
      </c>
      <c r="KK103">
        <v>101.003</v>
      </c>
    </row>
    <row r="104" spans="1:297">
      <c r="A104">
        <v>88</v>
      </c>
      <c r="B104">
        <v>1761507737.1</v>
      </c>
      <c r="C104">
        <v>526.5999999046326</v>
      </c>
      <c r="D104" t="s">
        <v>618</v>
      </c>
      <c r="E104" t="s">
        <v>619</v>
      </c>
      <c r="F104">
        <v>5</v>
      </c>
      <c r="G104" t="s">
        <v>435</v>
      </c>
      <c r="H104" t="s">
        <v>436</v>
      </c>
      <c r="I104">
        <v>1761507734.3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1458.388255442999</v>
      </c>
      <c r="AK104">
        <v>1422.722363636363</v>
      </c>
      <c r="AL104">
        <v>3.351235544023475</v>
      </c>
      <c r="AM104">
        <v>65.78380320939183</v>
      </c>
      <c r="AN104">
        <f>(AP104 - AO104 + DY104*1E3/(8.314*(EA104+273.15)) * AR104/DX104 * AQ104) * DX104/(100*DL104) * 1000/(1000 - AP104)</f>
        <v>0</v>
      </c>
      <c r="AO104">
        <v>9.453826756507201</v>
      </c>
      <c r="AP104">
        <v>11.7348909090909</v>
      </c>
      <c r="AQ104">
        <v>-4.168471176679752E-05</v>
      </c>
      <c r="AR104">
        <v>108.0880716642206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 t="s">
        <v>437</v>
      </c>
      <c r="AZ104">
        <v>0</v>
      </c>
      <c r="BA104">
        <v>0</v>
      </c>
      <c r="BB104">
        <f>1-AZ104/BA104</f>
        <v>0</v>
      </c>
      <c r="BC104">
        <v>0</v>
      </c>
      <c r="BD104" t="s">
        <v>437</v>
      </c>
      <c r="BE104" t="s">
        <v>437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2020</v>
      </c>
      <c r="CA104">
        <v>290.0000000000001</v>
      </c>
      <c r="CB104">
        <v>1590.42</v>
      </c>
      <c r="CC104">
        <v>295</v>
      </c>
      <c r="CD104">
        <v>5220.67</v>
      </c>
      <c r="CE104">
        <v>1591.29</v>
      </c>
      <c r="CF104">
        <v>-0.87</v>
      </c>
      <c r="CG104">
        <v>300.0000000000001</v>
      </c>
      <c r="CH104">
        <v>23.8</v>
      </c>
      <c r="CI104">
        <v>1650.734719841875</v>
      </c>
      <c r="CJ104">
        <v>2.032994541366527</v>
      </c>
      <c r="CK104">
        <v>-31.03478562282126</v>
      </c>
      <c r="CL104">
        <v>0.9198548094063967</v>
      </c>
      <c r="CM104">
        <v>0.9759925733019913</v>
      </c>
      <c r="CN104">
        <v>-0.00431141668520578</v>
      </c>
      <c r="CO104">
        <v>289.9999999999999</v>
      </c>
      <c r="CP104">
        <v>1590.91</v>
      </c>
      <c r="CQ104">
        <v>765</v>
      </c>
      <c r="CR104">
        <v>5219.32</v>
      </c>
      <c r="CS104">
        <v>1591.27</v>
      </c>
      <c r="CT104">
        <v>-0.36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438</v>
      </c>
      <c r="DO104">
        <v>2</v>
      </c>
      <c r="DP104" t="b">
        <v>1</v>
      </c>
      <c r="DQ104">
        <v>1761507734.3</v>
      </c>
      <c r="DR104">
        <v>1398.4</v>
      </c>
      <c r="DS104">
        <v>1445.373</v>
      </c>
      <c r="DT104">
        <v>11.74251</v>
      </c>
      <c r="DU104">
        <v>9.453914000000001</v>
      </c>
      <c r="DV104">
        <v>1402.6</v>
      </c>
      <c r="DW104">
        <v>11.73199</v>
      </c>
      <c r="DX104">
        <v>500.0264999999999</v>
      </c>
      <c r="DY104">
        <v>90.32348999999999</v>
      </c>
      <c r="DZ104">
        <v>0.09996260999999999</v>
      </c>
      <c r="EA104">
        <v>18.31734</v>
      </c>
      <c r="EB104">
        <v>17.97566</v>
      </c>
      <c r="EC104">
        <v>999.9</v>
      </c>
      <c r="ED104">
        <v>0</v>
      </c>
      <c r="EE104">
        <v>0</v>
      </c>
      <c r="EF104">
        <v>10000.31</v>
      </c>
      <c r="EG104">
        <v>0</v>
      </c>
      <c r="EH104">
        <v>1016.301</v>
      </c>
      <c r="EI104">
        <v>-46.97363</v>
      </c>
      <c r="EJ104">
        <v>1415.013</v>
      </c>
      <c r="EK104">
        <v>1459.166</v>
      </c>
      <c r="EL104">
        <v>2.288597999999999</v>
      </c>
      <c r="EM104">
        <v>1445.373</v>
      </c>
      <c r="EN104">
        <v>9.453914000000001</v>
      </c>
      <c r="EO104">
        <v>1.060625</v>
      </c>
      <c r="EP104">
        <v>0.8539103000000001</v>
      </c>
      <c r="EQ104">
        <v>7.776909999999999</v>
      </c>
      <c r="ER104">
        <v>4.636544</v>
      </c>
      <c r="ES104">
        <v>2000.007</v>
      </c>
      <c r="ET104">
        <v>0.9799964000000001</v>
      </c>
      <c r="EU104">
        <v>0.02000338</v>
      </c>
      <c r="EV104">
        <v>0</v>
      </c>
      <c r="EW104">
        <v>1186.24</v>
      </c>
      <c r="EX104">
        <v>5.000970000000001</v>
      </c>
      <c r="EY104">
        <v>23688.77</v>
      </c>
      <c r="EZ104">
        <v>16707.61</v>
      </c>
      <c r="FA104">
        <v>37.8309</v>
      </c>
      <c r="FB104">
        <v>38.8435</v>
      </c>
      <c r="FC104">
        <v>38.125</v>
      </c>
      <c r="FD104">
        <v>37.9811</v>
      </c>
      <c r="FE104">
        <v>37.6684</v>
      </c>
      <c r="FF104">
        <v>1955.096</v>
      </c>
      <c r="FG104">
        <v>39.91</v>
      </c>
      <c r="FH104">
        <v>0</v>
      </c>
      <c r="FI104">
        <v>2607.800000190735</v>
      </c>
      <c r="FJ104">
        <v>0</v>
      </c>
      <c r="FK104">
        <v>1185.474230769231</v>
      </c>
      <c r="FL104">
        <v>10.10427352280981</v>
      </c>
      <c r="FM104">
        <v>162.4444444624647</v>
      </c>
      <c r="FN104">
        <v>23676.39615384616</v>
      </c>
      <c r="FO104">
        <v>15</v>
      </c>
      <c r="FP104">
        <v>0</v>
      </c>
      <c r="FQ104" t="s">
        <v>439</v>
      </c>
      <c r="FR104">
        <v>1760210915.6</v>
      </c>
      <c r="FS104">
        <v>0</v>
      </c>
      <c r="FT104">
        <v>0</v>
      </c>
      <c r="FU104">
        <v>-0.215</v>
      </c>
      <c r="FV104">
        <v>0</v>
      </c>
      <c r="FW104">
        <v>-0.6919999999999999</v>
      </c>
      <c r="FX104">
        <v>0</v>
      </c>
      <c r="FY104">
        <v>400</v>
      </c>
      <c r="FZ104">
        <v>0</v>
      </c>
      <c r="GA104">
        <v>0.15</v>
      </c>
      <c r="GB104">
        <v>0</v>
      </c>
      <c r="GC104">
        <v>-46.9191975</v>
      </c>
      <c r="GD104">
        <v>-0.5846375234521345</v>
      </c>
      <c r="GE104">
        <v>0.1746301155120445</v>
      </c>
      <c r="GF104">
        <v>0</v>
      </c>
      <c r="GG104">
        <v>1184.956176470588</v>
      </c>
      <c r="GH104">
        <v>10.22566845724192</v>
      </c>
      <c r="GI104">
        <v>1.03745450561027</v>
      </c>
      <c r="GJ104">
        <v>0</v>
      </c>
      <c r="GK104">
        <v>2.2781025</v>
      </c>
      <c r="GL104">
        <v>0.1765470168855475</v>
      </c>
      <c r="GM104">
        <v>0.02058780194071237</v>
      </c>
      <c r="GN104">
        <v>0</v>
      </c>
      <c r="GO104">
        <v>0</v>
      </c>
      <c r="GP104">
        <v>3</v>
      </c>
      <c r="GQ104" t="s">
        <v>455</v>
      </c>
      <c r="GR104">
        <v>3.13364</v>
      </c>
      <c r="GS104">
        <v>2.76031</v>
      </c>
      <c r="GT104">
        <v>0.214107</v>
      </c>
      <c r="GU104">
        <v>0.216033</v>
      </c>
      <c r="GV104">
        <v>0.06379360000000001</v>
      </c>
      <c r="GW104">
        <v>0.0536509</v>
      </c>
      <c r="GX104">
        <v>25176.7</v>
      </c>
      <c r="GY104">
        <v>25094.2</v>
      </c>
      <c r="GZ104">
        <v>29758.7</v>
      </c>
      <c r="HA104">
        <v>29564.7</v>
      </c>
      <c r="HB104">
        <v>36826.8</v>
      </c>
      <c r="HC104">
        <v>37080.8</v>
      </c>
      <c r="HD104">
        <v>41877.4</v>
      </c>
      <c r="HE104">
        <v>42002.5</v>
      </c>
      <c r="HF104">
        <v>1.95917</v>
      </c>
      <c r="HG104">
        <v>1.8942</v>
      </c>
      <c r="HH104">
        <v>0.00357628</v>
      </c>
      <c r="HI104">
        <v>0</v>
      </c>
      <c r="HJ104">
        <v>17.9277</v>
      </c>
      <c r="HK104">
        <v>999.9</v>
      </c>
      <c r="HL104">
        <v>26</v>
      </c>
      <c r="HM104">
        <v>31.3</v>
      </c>
      <c r="HN104">
        <v>13.2097</v>
      </c>
      <c r="HO104">
        <v>62.4821</v>
      </c>
      <c r="HP104">
        <v>32.5361</v>
      </c>
      <c r="HQ104">
        <v>1</v>
      </c>
      <c r="HR104">
        <v>-0.145165</v>
      </c>
      <c r="HS104">
        <v>4.78377</v>
      </c>
      <c r="HT104">
        <v>20.2785</v>
      </c>
      <c r="HU104">
        <v>5.22148</v>
      </c>
      <c r="HV104">
        <v>12.0159</v>
      </c>
      <c r="HW104">
        <v>4.9912</v>
      </c>
      <c r="HX104">
        <v>3.28863</v>
      </c>
      <c r="HY104">
        <v>9999</v>
      </c>
      <c r="HZ104">
        <v>9999</v>
      </c>
      <c r="IA104">
        <v>9999</v>
      </c>
      <c r="IB104">
        <v>999.9</v>
      </c>
      <c r="IC104">
        <v>4.97288</v>
      </c>
      <c r="ID104">
        <v>1.86661</v>
      </c>
      <c r="IE104">
        <v>1.86588</v>
      </c>
      <c r="IF104">
        <v>1.86584</v>
      </c>
      <c r="IG104">
        <v>1.86769</v>
      </c>
      <c r="IH104">
        <v>1.87014</v>
      </c>
      <c r="II104">
        <v>1.86882</v>
      </c>
      <c r="IJ104">
        <v>1.87028</v>
      </c>
      <c r="IK104">
        <v>0</v>
      </c>
      <c r="IL104">
        <v>0</v>
      </c>
      <c r="IM104">
        <v>0</v>
      </c>
      <c r="IN104">
        <v>0</v>
      </c>
      <c r="IO104" t="s">
        <v>441</v>
      </c>
      <c r="IP104" t="s">
        <v>442</v>
      </c>
      <c r="IQ104" t="s">
        <v>443</v>
      </c>
      <c r="IR104" t="s">
        <v>443</v>
      </c>
      <c r="IS104" t="s">
        <v>443</v>
      </c>
      <c r="IT104" t="s">
        <v>443</v>
      </c>
      <c r="IU104">
        <v>0</v>
      </c>
      <c r="IV104">
        <v>100</v>
      </c>
      <c r="IW104">
        <v>100</v>
      </c>
      <c r="IX104">
        <v>-4.22</v>
      </c>
      <c r="IY104">
        <v>0.0104</v>
      </c>
      <c r="IZ104">
        <v>-1.414774939843471</v>
      </c>
      <c r="JA104">
        <v>-0.002262605230658699</v>
      </c>
      <c r="JB104">
        <v>4.117972070868355E-07</v>
      </c>
      <c r="JC104">
        <v>-1.535053720392113E-10</v>
      </c>
      <c r="JD104">
        <v>-0.05773197212917025</v>
      </c>
      <c r="JE104">
        <v>-0.004387372397949352</v>
      </c>
      <c r="JF104">
        <v>0.001148265067849212</v>
      </c>
      <c r="JG104">
        <v>-2.372704636287677E-05</v>
      </c>
      <c r="JH104">
        <v>4</v>
      </c>
      <c r="JI104">
        <v>2346</v>
      </c>
      <c r="JJ104">
        <v>1</v>
      </c>
      <c r="JK104">
        <v>24</v>
      </c>
      <c r="JL104">
        <v>21613.7</v>
      </c>
      <c r="JM104">
        <v>29358462.3</v>
      </c>
      <c r="JN104">
        <v>2.82471</v>
      </c>
      <c r="JO104">
        <v>2.22412</v>
      </c>
      <c r="JP104">
        <v>1.39648</v>
      </c>
      <c r="JQ104">
        <v>2.35718</v>
      </c>
      <c r="JR104">
        <v>1.49536</v>
      </c>
      <c r="JS104">
        <v>2.68311</v>
      </c>
      <c r="JT104">
        <v>36.0582</v>
      </c>
      <c r="JU104">
        <v>24.0437</v>
      </c>
      <c r="JV104">
        <v>18</v>
      </c>
      <c r="JW104">
        <v>486.723</v>
      </c>
      <c r="JX104">
        <v>437.192</v>
      </c>
      <c r="JY104">
        <v>12.4973</v>
      </c>
      <c r="JZ104">
        <v>25.6563</v>
      </c>
      <c r="KA104">
        <v>29.9999</v>
      </c>
      <c r="KB104">
        <v>25.5111</v>
      </c>
      <c r="KC104">
        <v>25.4472</v>
      </c>
      <c r="KD104">
        <v>56.5156</v>
      </c>
      <c r="KE104">
        <v>26.5234</v>
      </c>
      <c r="KF104">
        <v>0</v>
      </c>
      <c r="KG104">
        <v>12.5102</v>
      </c>
      <c r="KH104">
        <v>1469.7</v>
      </c>
      <c r="KI104">
        <v>9.420579999999999</v>
      </c>
      <c r="KJ104">
        <v>101.708</v>
      </c>
      <c r="KK104">
        <v>101.002</v>
      </c>
    </row>
    <row r="105" spans="1:297">
      <c r="A105">
        <v>89</v>
      </c>
      <c r="B105">
        <v>1761507742.1</v>
      </c>
      <c r="C105">
        <v>531.5999999046326</v>
      </c>
      <c r="D105" t="s">
        <v>620</v>
      </c>
      <c r="E105" t="s">
        <v>621</v>
      </c>
      <c r="F105">
        <v>5</v>
      </c>
      <c r="G105" t="s">
        <v>435</v>
      </c>
      <c r="H105" t="s">
        <v>436</v>
      </c>
      <c r="I105">
        <v>1761507739.6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1475.610351563545</v>
      </c>
      <c r="AK105">
        <v>1439.652848484848</v>
      </c>
      <c r="AL105">
        <v>3.395689276289194</v>
      </c>
      <c r="AM105">
        <v>65.78380320939183</v>
      </c>
      <c r="AN105">
        <f>(AP105 - AO105 + DY105*1E3/(8.314*(EA105+273.15)) * AR105/DX105 * AQ105) * DX105/(100*DL105) * 1000/(1000 - AP105)</f>
        <v>0</v>
      </c>
      <c r="AO105">
        <v>9.452091895319334</v>
      </c>
      <c r="AP105">
        <v>11.72055757575757</v>
      </c>
      <c r="AQ105">
        <v>-3.995803780043319E-05</v>
      </c>
      <c r="AR105">
        <v>108.0880716642206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 t="s">
        <v>437</v>
      </c>
      <c r="AZ105">
        <v>0</v>
      </c>
      <c r="BA105">
        <v>0</v>
      </c>
      <c r="BB105">
        <f>1-AZ105/BA105</f>
        <v>0</v>
      </c>
      <c r="BC105">
        <v>0</v>
      </c>
      <c r="BD105" t="s">
        <v>437</v>
      </c>
      <c r="BE105" t="s">
        <v>437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2020</v>
      </c>
      <c r="CA105">
        <v>290.0000000000001</v>
      </c>
      <c r="CB105">
        <v>1590.42</v>
      </c>
      <c r="CC105">
        <v>295</v>
      </c>
      <c r="CD105">
        <v>5220.67</v>
      </c>
      <c r="CE105">
        <v>1591.29</v>
      </c>
      <c r="CF105">
        <v>-0.87</v>
      </c>
      <c r="CG105">
        <v>300.0000000000001</v>
      </c>
      <c r="CH105">
        <v>23.8</v>
      </c>
      <c r="CI105">
        <v>1650.734719841875</v>
      </c>
      <c r="CJ105">
        <v>2.032994541366527</v>
      </c>
      <c r="CK105">
        <v>-31.03478562282126</v>
      </c>
      <c r="CL105">
        <v>0.9198548094063967</v>
      </c>
      <c r="CM105">
        <v>0.9759925733019913</v>
      </c>
      <c r="CN105">
        <v>-0.00431141668520578</v>
      </c>
      <c r="CO105">
        <v>289.9999999999999</v>
      </c>
      <c r="CP105">
        <v>1590.91</v>
      </c>
      <c r="CQ105">
        <v>765</v>
      </c>
      <c r="CR105">
        <v>5219.32</v>
      </c>
      <c r="CS105">
        <v>1591.27</v>
      </c>
      <c r="CT105">
        <v>-0.36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438</v>
      </c>
      <c r="DO105">
        <v>2</v>
      </c>
      <c r="DP105" t="b">
        <v>1</v>
      </c>
      <c r="DQ105">
        <v>1761507739.6</v>
      </c>
      <c r="DR105">
        <v>1416.033333333333</v>
      </c>
      <c r="DS105">
        <v>1463.381111111111</v>
      </c>
      <c r="DT105">
        <v>11.72648888888889</v>
      </c>
      <c r="DU105">
        <v>9.452262222222222</v>
      </c>
      <c r="DV105">
        <v>1420.271111111111</v>
      </c>
      <c r="DW105">
        <v>11.71615555555556</v>
      </c>
      <c r="DX105">
        <v>499.9601111111112</v>
      </c>
      <c r="DY105">
        <v>90.32350000000001</v>
      </c>
      <c r="DZ105">
        <v>0.1000045888888889</v>
      </c>
      <c r="EA105">
        <v>18.31223333333334</v>
      </c>
      <c r="EB105">
        <v>17.99148888888889</v>
      </c>
      <c r="EC105">
        <v>999.9000000000001</v>
      </c>
      <c r="ED105">
        <v>0</v>
      </c>
      <c r="EE105">
        <v>0</v>
      </c>
      <c r="EF105">
        <v>9995.276666666665</v>
      </c>
      <c r="EG105">
        <v>0</v>
      </c>
      <c r="EH105">
        <v>1016.3</v>
      </c>
      <c r="EI105">
        <v>-47.34641111111111</v>
      </c>
      <c r="EJ105">
        <v>1432.835555555555</v>
      </c>
      <c r="EK105">
        <v>1477.344444444444</v>
      </c>
      <c r="EL105">
        <v>2.274231111111111</v>
      </c>
      <c r="EM105">
        <v>1463.381111111111</v>
      </c>
      <c r="EN105">
        <v>9.452262222222222</v>
      </c>
      <c r="EO105">
        <v>1.059177777777778</v>
      </c>
      <c r="EP105">
        <v>0.8537614444444445</v>
      </c>
      <c r="EQ105">
        <v>7.756884444444444</v>
      </c>
      <c r="ER105">
        <v>4.634047777777778</v>
      </c>
      <c r="ES105">
        <v>1999.992222222222</v>
      </c>
      <c r="ET105">
        <v>0.9799962222222222</v>
      </c>
      <c r="EU105">
        <v>0.02000352222222222</v>
      </c>
      <c r="EV105">
        <v>0</v>
      </c>
      <c r="EW105">
        <v>1186.812222222222</v>
      </c>
      <c r="EX105">
        <v>5.00097</v>
      </c>
      <c r="EY105">
        <v>23694.96666666667</v>
      </c>
      <c r="EZ105">
        <v>16707.48888888889</v>
      </c>
      <c r="FA105">
        <v>37.79133333333333</v>
      </c>
      <c r="FB105">
        <v>38.812</v>
      </c>
      <c r="FC105">
        <v>38.09</v>
      </c>
      <c r="FD105">
        <v>37.937</v>
      </c>
      <c r="FE105">
        <v>37.625</v>
      </c>
      <c r="FF105">
        <v>1955.082222222222</v>
      </c>
      <c r="FG105">
        <v>39.91</v>
      </c>
      <c r="FH105">
        <v>0</v>
      </c>
      <c r="FI105">
        <v>2613.200000047684</v>
      </c>
      <c r="FJ105">
        <v>0</v>
      </c>
      <c r="FK105">
        <v>1186.2792</v>
      </c>
      <c r="FL105">
        <v>6.67000004587889</v>
      </c>
      <c r="FM105">
        <v>91.26923085867259</v>
      </c>
      <c r="FN105">
        <v>23688.62000000001</v>
      </c>
      <c r="FO105">
        <v>15</v>
      </c>
      <c r="FP105">
        <v>0</v>
      </c>
      <c r="FQ105" t="s">
        <v>439</v>
      </c>
      <c r="FR105">
        <v>1760210915.6</v>
      </c>
      <c r="FS105">
        <v>0</v>
      </c>
      <c r="FT105">
        <v>0</v>
      </c>
      <c r="FU105">
        <v>-0.215</v>
      </c>
      <c r="FV105">
        <v>0</v>
      </c>
      <c r="FW105">
        <v>-0.6919999999999999</v>
      </c>
      <c r="FX105">
        <v>0</v>
      </c>
      <c r="FY105">
        <v>400</v>
      </c>
      <c r="FZ105">
        <v>0</v>
      </c>
      <c r="GA105">
        <v>0.15</v>
      </c>
      <c r="GB105">
        <v>0</v>
      </c>
      <c r="GC105">
        <v>-47.06230243902439</v>
      </c>
      <c r="GD105">
        <v>-1.123986062717712</v>
      </c>
      <c r="GE105">
        <v>0.2135945846209984</v>
      </c>
      <c r="GF105">
        <v>0</v>
      </c>
      <c r="GG105">
        <v>1185.785882352941</v>
      </c>
      <c r="GH105">
        <v>8.794805211446231</v>
      </c>
      <c r="GI105">
        <v>0.9052530281544002</v>
      </c>
      <c r="GJ105">
        <v>0</v>
      </c>
      <c r="GK105">
        <v>2.284357804878049</v>
      </c>
      <c r="GL105">
        <v>-0.004897421602786846</v>
      </c>
      <c r="GM105">
        <v>0.0129824783443658</v>
      </c>
      <c r="GN105">
        <v>1</v>
      </c>
      <c r="GO105">
        <v>1</v>
      </c>
      <c r="GP105">
        <v>3</v>
      </c>
      <c r="GQ105" t="s">
        <v>446</v>
      </c>
      <c r="GR105">
        <v>3.1337</v>
      </c>
      <c r="GS105">
        <v>2.76027</v>
      </c>
      <c r="GT105">
        <v>0.215655</v>
      </c>
      <c r="GU105">
        <v>0.217538</v>
      </c>
      <c r="GV105">
        <v>0.0637383</v>
      </c>
      <c r="GW105">
        <v>0.0536502</v>
      </c>
      <c r="GX105">
        <v>25126.7</v>
      </c>
      <c r="GY105">
        <v>25045.8</v>
      </c>
      <c r="GZ105">
        <v>29758.2</v>
      </c>
      <c r="HA105">
        <v>29564.4</v>
      </c>
      <c r="HB105">
        <v>36828.5</v>
      </c>
      <c r="HC105">
        <v>37080.6</v>
      </c>
      <c r="HD105">
        <v>41876.8</v>
      </c>
      <c r="HE105">
        <v>42002.2</v>
      </c>
      <c r="HF105">
        <v>1.9595</v>
      </c>
      <c r="HG105">
        <v>1.89405</v>
      </c>
      <c r="HH105">
        <v>0.00437722</v>
      </c>
      <c r="HI105">
        <v>0</v>
      </c>
      <c r="HJ105">
        <v>17.9277</v>
      </c>
      <c r="HK105">
        <v>999.9</v>
      </c>
      <c r="HL105">
        <v>26</v>
      </c>
      <c r="HM105">
        <v>31.3</v>
      </c>
      <c r="HN105">
        <v>13.2099</v>
      </c>
      <c r="HO105">
        <v>62.9121</v>
      </c>
      <c r="HP105">
        <v>32.4239</v>
      </c>
      <c r="HQ105">
        <v>1</v>
      </c>
      <c r="HR105">
        <v>-0.144721</v>
      </c>
      <c r="HS105">
        <v>4.85294</v>
      </c>
      <c r="HT105">
        <v>20.2763</v>
      </c>
      <c r="HU105">
        <v>5.22148</v>
      </c>
      <c r="HV105">
        <v>12.0159</v>
      </c>
      <c r="HW105">
        <v>4.9911</v>
      </c>
      <c r="HX105">
        <v>3.28865</v>
      </c>
      <c r="HY105">
        <v>9999</v>
      </c>
      <c r="HZ105">
        <v>9999</v>
      </c>
      <c r="IA105">
        <v>9999</v>
      </c>
      <c r="IB105">
        <v>999.9</v>
      </c>
      <c r="IC105">
        <v>4.97288</v>
      </c>
      <c r="ID105">
        <v>1.86661</v>
      </c>
      <c r="IE105">
        <v>1.86586</v>
      </c>
      <c r="IF105">
        <v>1.86584</v>
      </c>
      <c r="IG105">
        <v>1.8677</v>
      </c>
      <c r="IH105">
        <v>1.87014</v>
      </c>
      <c r="II105">
        <v>1.86881</v>
      </c>
      <c r="IJ105">
        <v>1.87029</v>
      </c>
      <c r="IK105">
        <v>0</v>
      </c>
      <c r="IL105">
        <v>0</v>
      </c>
      <c r="IM105">
        <v>0</v>
      </c>
      <c r="IN105">
        <v>0</v>
      </c>
      <c r="IO105" t="s">
        <v>441</v>
      </c>
      <c r="IP105" t="s">
        <v>442</v>
      </c>
      <c r="IQ105" t="s">
        <v>443</v>
      </c>
      <c r="IR105" t="s">
        <v>443</v>
      </c>
      <c r="IS105" t="s">
        <v>443</v>
      </c>
      <c r="IT105" t="s">
        <v>443</v>
      </c>
      <c r="IU105">
        <v>0</v>
      </c>
      <c r="IV105">
        <v>100</v>
      </c>
      <c r="IW105">
        <v>100</v>
      </c>
      <c r="IX105">
        <v>-4.26</v>
      </c>
      <c r="IY105">
        <v>0.0102</v>
      </c>
      <c r="IZ105">
        <v>-1.414774939843471</v>
      </c>
      <c r="JA105">
        <v>-0.002262605230658699</v>
      </c>
      <c r="JB105">
        <v>4.117972070868355E-07</v>
      </c>
      <c r="JC105">
        <v>-1.535053720392113E-10</v>
      </c>
      <c r="JD105">
        <v>-0.05773197212917025</v>
      </c>
      <c r="JE105">
        <v>-0.004387372397949352</v>
      </c>
      <c r="JF105">
        <v>0.001148265067849212</v>
      </c>
      <c r="JG105">
        <v>-2.372704636287677E-05</v>
      </c>
      <c r="JH105">
        <v>4</v>
      </c>
      <c r="JI105">
        <v>2346</v>
      </c>
      <c r="JJ105">
        <v>1</v>
      </c>
      <c r="JK105">
        <v>24</v>
      </c>
      <c r="JL105">
        <v>21613.8</v>
      </c>
      <c r="JM105">
        <v>29358462.4</v>
      </c>
      <c r="JN105">
        <v>2.85156</v>
      </c>
      <c r="JO105">
        <v>2.23755</v>
      </c>
      <c r="JP105">
        <v>1.39771</v>
      </c>
      <c r="JQ105">
        <v>2.35718</v>
      </c>
      <c r="JR105">
        <v>1.49536</v>
      </c>
      <c r="JS105">
        <v>2.66113</v>
      </c>
      <c r="JT105">
        <v>36.0582</v>
      </c>
      <c r="JU105">
        <v>24.035</v>
      </c>
      <c r="JV105">
        <v>18</v>
      </c>
      <c r="JW105">
        <v>486.941</v>
      </c>
      <c r="JX105">
        <v>437.103</v>
      </c>
      <c r="JY105">
        <v>12.5227</v>
      </c>
      <c r="JZ105">
        <v>25.6581</v>
      </c>
      <c r="KA105">
        <v>30.0003</v>
      </c>
      <c r="KB105">
        <v>25.513</v>
      </c>
      <c r="KC105">
        <v>25.4472</v>
      </c>
      <c r="KD105">
        <v>57.0387</v>
      </c>
      <c r="KE105">
        <v>26.5234</v>
      </c>
      <c r="KF105">
        <v>0</v>
      </c>
      <c r="KG105">
        <v>12.5173</v>
      </c>
      <c r="KH105">
        <v>1489.74</v>
      </c>
      <c r="KI105">
        <v>9.423830000000001</v>
      </c>
      <c r="KJ105">
        <v>101.707</v>
      </c>
      <c r="KK105">
        <v>101.001</v>
      </c>
    </row>
    <row r="106" spans="1:297">
      <c r="A106">
        <v>90</v>
      </c>
      <c r="B106">
        <v>1761507747.1</v>
      </c>
      <c r="C106">
        <v>536.5999999046326</v>
      </c>
      <c r="D106" t="s">
        <v>622</v>
      </c>
      <c r="E106" t="s">
        <v>623</v>
      </c>
      <c r="F106">
        <v>5</v>
      </c>
      <c r="G106" t="s">
        <v>435</v>
      </c>
      <c r="H106" t="s">
        <v>436</v>
      </c>
      <c r="I106">
        <v>1761507744.3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1492.267888278853</v>
      </c>
      <c r="AK106">
        <v>1456.513515151515</v>
      </c>
      <c r="AL106">
        <v>3.354898668875006</v>
      </c>
      <c r="AM106">
        <v>65.78380320939183</v>
      </c>
      <c r="AN106">
        <f>(AP106 - AO106 + DY106*1E3/(8.314*(EA106+273.15)) * AR106/DX106 * AQ106) * DX106/(100*DL106) * 1000/(1000 - AP106)</f>
        <v>0</v>
      </c>
      <c r="AO106">
        <v>9.453452896650422</v>
      </c>
      <c r="AP106">
        <v>11.70852181818181</v>
      </c>
      <c r="AQ106">
        <v>-2.397171793481422E-05</v>
      </c>
      <c r="AR106">
        <v>108.0880716642206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 t="s">
        <v>437</v>
      </c>
      <c r="AZ106">
        <v>0</v>
      </c>
      <c r="BA106">
        <v>0</v>
      </c>
      <c r="BB106">
        <f>1-AZ106/BA106</f>
        <v>0</v>
      </c>
      <c r="BC106">
        <v>0</v>
      </c>
      <c r="BD106" t="s">
        <v>437</v>
      </c>
      <c r="BE106" t="s">
        <v>437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2020</v>
      </c>
      <c r="CA106">
        <v>290.0000000000001</v>
      </c>
      <c r="CB106">
        <v>1590.42</v>
      </c>
      <c r="CC106">
        <v>295</v>
      </c>
      <c r="CD106">
        <v>5220.67</v>
      </c>
      <c r="CE106">
        <v>1591.29</v>
      </c>
      <c r="CF106">
        <v>-0.87</v>
      </c>
      <c r="CG106">
        <v>300.0000000000001</v>
      </c>
      <c r="CH106">
        <v>23.8</v>
      </c>
      <c r="CI106">
        <v>1650.734719841875</v>
      </c>
      <c r="CJ106">
        <v>2.032994541366527</v>
      </c>
      <c r="CK106">
        <v>-31.03478562282126</v>
      </c>
      <c r="CL106">
        <v>0.9198548094063967</v>
      </c>
      <c r="CM106">
        <v>0.9759925733019913</v>
      </c>
      <c r="CN106">
        <v>-0.00431141668520578</v>
      </c>
      <c r="CO106">
        <v>289.9999999999999</v>
      </c>
      <c r="CP106">
        <v>1590.91</v>
      </c>
      <c r="CQ106">
        <v>765</v>
      </c>
      <c r="CR106">
        <v>5219.32</v>
      </c>
      <c r="CS106">
        <v>1591.27</v>
      </c>
      <c r="CT106">
        <v>-0.36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438</v>
      </c>
      <c r="DO106">
        <v>2</v>
      </c>
      <c r="DP106" t="b">
        <v>1</v>
      </c>
      <c r="DQ106">
        <v>1761507744.3</v>
      </c>
      <c r="DR106">
        <v>1431.821</v>
      </c>
      <c r="DS106">
        <v>1478.739</v>
      </c>
      <c r="DT106">
        <v>11.71502</v>
      </c>
      <c r="DU106">
        <v>9.453354000000001</v>
      </c>
      <c r="DV106">
        <v>1436.091</v>
      </c>
      <c r="DW106">
        <v>11.70484</v>
      </c>
      <c r="DX106">
        <v>500.0311</v>
      </c>
      <c r="DY106">
        <v>90.32311</v>
      </c>
      <c r="DZ106">
        <v>0.10005349</v>
      </c>
      <c r="EA106">
        <v>18.31864</v>
      </c>
      <c r="EB106">
        <v>18.00246</v>
      </c>
      <c r="EC106">
        <v>999.9</v>
      </c>
      <c r="ED106">
        <v>0</v>
      </c>
      <c r="EE106">
        <v>0</v>
      </c>
      <c r="EF106">
        <v>9999.985000000001</v>
      </c>
      <c r="EG106">
        <v>0</v>
      </c>
      <c r="EH106">
        <v>1016.292</v>
      </c>
      <c r="EI106">
        <v>-46.91684</v>
      </c>
      <c r="EJ106">
        <v>1448.795</v>
      </c>
      <c r="EK106">
        <v>1492.852</v>
      </c>
      <c r="EL106">
        <v>2.261672</v>
      </c>
      <c r="EM106">
        <v>1478.739</v>
      </c>
      <c r="EN106">
        <v>9.453354000000001</v>
      </c>
      <c r="EO106">
        <v>1.058137</v>
      </c>
      <c r="EP106">
        <v>0.8538565</v>
      </c>
      <c r="EQ106">
        <v>7.742472000000001</v>
      </c>
      <c r="ER106">
        <v>4.635641</v>
      </c>
      <c r="ES106">
        <v>2000.007</v>
      </c>
      <c r="ET106">
        <v>0.9800053</v>
      </c>
      <c r="EU106">
        <v>0.01999478999999999</v>
      </c>
      <c r="EV106">
        <v>0</v>
      </c>
      <c r="EW106">
        <v>1187.03</v>
      </c>
      <c r="EX106">
        <v>5.000970000000001</v>
      </c>
      <c r="EY106">
        <v>23699.51</v>
      </c>
      <c r="EZ106">
        <v>16707.67</v>
      </c>
      <c r="FA106">
        <v>37.75</v>
      </c>
      <c r="FB106">
        <v>38.812</v>
      </c>
      <c r="FC106">
        <v>38.062</v>
      </c>
      <c r="FD106">
        <v>37.937</v>
      </c>
      <c r="FE106">
        <v>37.625</v>
      </c>
      <c r="FF106">
        <v>1955.114</v>
      </c>
      <c r="FG106">
        <v>39.89299999999999</v>
      </c>
      <c r="FH106">
        <v>0</v>
      </c>
      <c r="FI106">
        <v>2618</v>
      </c>
      <c r="FJ106">
        <v>0</v>
      </c>
      <c r="FK106">
        <v>1186.7564</v>
      </c>
      <c r="FL106">
        <v>4.508461564162884</v>
      </c>
      <c r="FM106">
        <v>64.95384626315708</v>
      </c>
      <c r="FN106">
        <v>23694.964</v>
      </c>
      <c r="FO106">
        <v>15</v>
      </c>
      <c r="FP106">
        <v>0</v>
      </c>
      <c r="FQ106" t="s">
        <v>439</v>
      </c>
      <c r="FR106">
        <v>1760210915.6</v>
      </c>
      <c r="FS106">
        <v>0</v>
      </c>
      <c r="FT106">
        <v>0</v>
      </c>
      <c r="FU106">
        <v>-0.215</v>
      </c>
      <c r="FV106">
        <v>0</v>
      </c>
      <c r="FW106">
        <v>-0.6919999999999999</v>
      </c>
      <c r="FX106">
        <v>0</v>
      </c>
      <c r="FY106">
        <v>400</v>
      </c>
      <c r="FZ106">
        <v>0</v>
      </c>
      <c r="GA106">
        <v>0.15</v>
      </c>
      <c r="GB106">
        <v>0</v>
      </c>
      <c r="GC106">
        <v>-47.05341499999999</v>
      </c>
      <c r="GD106">
        <v>-0.5050739212006425</v>
      </c>
      <c r="GE106">
        <v>0.2323385811160082</v>
      </c>
      <c r="GF106">
        <v>0</v>
      </c>
      <c r="GG106">
        <v>1186.318823529412</v>
      </c>
      <c r="GH106">
        <v>6.346218497225726</v>
      </c>
      <c r="GI106">
        <v>0.6739731392181501</v>
      </c>
      <c r="GJ106">
        <v>0</v>
      </c>
      <c r="GK106">
        <v>2.28237225</v>
      </c>
      <c r="GL106">
        <v>-0.1506230769230784</v>
      </c>
      <c r="GM106">
        <v>0.01460081016373748</v>
      </c>
      <c r="GN106">
        <v>0</v>
      </c>
      <c r="GO106">
        <v>0</v>
      </c>
      <c r="GP106">
        <v>3</v>
      </c>
      <c r="GQ106" t="s">
        <v>455</v>
      </c>
      <c r="GR106">
        <v>3.13369</v>
      </c>
      <c r="GS106">
        <v>2.76032</v>
      </c>
      <c r="GT106">
        <v>0.217179</v>
      </c>
      <c r="GU106">
        <v>0.21893</v>
      </c>
      <c r="GV106">
        <v>0.0636872</v>
      </c>
      <c r="GW106">
        <v>0.0536556</v>
      </c>
      <c r="GX106">
        <v>25077.9</v>
      </c>
      <c r="GY106">
        <v>25001.3</v>
      </c>
      <c r="GZ106">
        <v>29758.1</v>
      </c>
      <c r="HA106">
        <v>29564.4</v>
      </c>
      <c r="HB106">
        <v>36830.2</v>
      </c>
      <c r="HC106">
        <v>37080.7</v>
      </c>
      <c r="HD106">
        <v>41876.4</v>
      </c>
      <c r="HE106">
        <v>42002.5</v>
      </c>
      <c r="HF106">
        <v>1.95958</v>
      </c>
      <c r="HG106">
        <v>1.8938</v>
      </c>
      <c r="HH106">
        <v>0.00473112</v>
      </c>
      <c r="HI106">
        <v>0</v>
      </c>
      <c r="HJ106">
        <v>17.9277</v>
      </c>
      <c r="HK106">
        <v>999.9</v>
      </c>
      <c r="HL106">
        <v>26</v>
      </c>
      <c r="HM106">
        <v>31.3</v>
      </c>
      <c r="HN106">
        <v>13.2106</v>
      </c>
      <c r="HO106">
        <v>62.8321</v>
      </c>
      <c r="HP106">
        <v>32.516</v>
      </c>
      <c r="HQ106">
        <v>1</v>
      </c>
      <c r="HR106">
        <v>-0.144032</v>
      </c>
      <c r="HS106">
        <v>5.05661</v>
      </c>
      <c r="HT106">
        <v>20.2698</v>
      </c>
      <c r="HU106">
        <v>5.22058</v>
      </c>
      <c r="HV106">
        <v>12.0159</v>
      </c>
      <c r="HW106">
        <v>4.9909</v>
      </c>
      <c r="HX106">
        <v>3.28855</v>
      </c>
      <c r="HY106">
        <v>9999</v>
      </c>
      <c r="HZ106">
        <v>9999</v>
      </c>
      <c r="IA106">
        <v>9999</v>
      </c>
      <c r="IB106">
        <v>999.9</v>
      </c>
      <c r="IC106">
        <v>4.9729</v>
      </c>
      <c r="ID106">
        <v>1.86661</v>
      </c>
      <c r="IE106">
        <v>1.86586</v>
      </c>
      <c r="IF106">
        <v>1.86584</v>
      </c>
      <c r="IG106">
        <v>1.86772</v>
      </c>
      <c r="IH106">
        <v>1.87014</v>
      </c>
      <c r="II106">
        <v>1.8688</v>
      </c>
      <c r="IJ106">
        <v>1.87028</v>
      </c>
      <c r="IK106">
        <v>0</v>
      </c>
      <c r="IL106">
        <v>0</v>
      </c>
      <c r="IM106">
        <v>0</v>
      </c>
      <c r="IN106">
        <v>0</v>
      </c>
      <c r="IO106" t="s">
        <v>441</v>
      </c>
      <c r="IP106" t="s">
        <v>442</v>
      </c>
      <c r="IQ106" t="s">
        <v>443</v>
      </c>
      <c r="IR106" t="s">
        <v>443</v>
      </c>
      <c r="IS106" t="s">
        <v>443</v>
      </c>
      <c r="IT106" t="s">
        <v>443</v>
      </c>
      <c r="IU106">
        <v>0</v>
      </c>
      <c r="IV106">
        <v>100</v>
      </c>
      <c r="IW106">
        <v>100</v>
      </c>
      <c r="IX106">
        <v>-4.29</v>
      </c>
      <c r="IY106">
        <v>0.0101</v>
      </c>
      <c r="IZ106">
        <v>-1.414774939843471</v>
      </c>
      <c r="JA106">
        <v>-0.002262605230658699</v>
      </c>
      <c r="JB106">
        <v>4.117972070868355E-07</v>
      </c>
      <c r="JC106">
        <v>-1.535053720392113E-10</v>
      </c>
      <c r="JD106">
        <v>-0.05773197212917025</v>
      </c>
      <c r="JE106">
        <v>-0.004387372397949352</v>
      </c>
      <c r="JF106">
        <v>0.001148265067849212</v>
      </c>
      <c r="JG106">
        <v>-2.372704636287677E-05</v>
      </c>
      <c r="JH106">
        <v>4</v>
      </c>
      <c r="JI106">
        <v>2346</v>
      </c>
      <c r="JJ106">
        <v>1</v>
      </c>
      <c r="JK106">
        <v>24</v>
      </c>
      <c r="JL106">
        <v>21613.9</v>
      </c>
      <c r="JM106">
        <v>29358462.5</v>
      </c>
      <c r="JN106">
        <v>2.87354</v>
      </c>
      <c r="JO106">
        <v>2.21924</v>
      </c>
      <c r="JP106">
        <v>1.39648</v>
      </c>
      <c r="JQ106">
        <v>2.35718</v>
      </c>
      <c r="JR106">
        <v>1.49536</v>
      </c>
      <c r="JS106">
        <v>2.68311</v>
      </c>
      <c r="JT106">
        <v>36.0582</v>
      </c>
      <c r="JU106">
        <v>24.0262</v>
      </c>
      <c r="JV106">
        <v>18</v>
      </c>
      <c r="JW106">
        <v>486.986</v>
      </c>
      <c r="JX106">
        <v>436.953</v>
      </c>
      <c r="JY106">
        <v>12.5295</v>
      </c>
      <c r="JZ106">
        <v>25.6581</v>
      </c>
      <c r="KA106">
        <v>30.0006</v>
      </c>
      <c r="KB106">
        <v>25.513</v>
      </c>
      <c r="KC106">
        <v>25.4472</v>
      </c>
      <c r="KD106">
        <v>57.4939</v>
      </c>
      <c r="KE106">
        <v>26.5234</v>
      </c>
      <c r="KF106">
        <v>0</v>
      </c>
      <c r="KG106">
        <v>12.4041</v>
      </c>
      <c r="KH106">
        <v>1503.19</v>
      </c>
      <c r="KI106">
        <v>9.423830000000001</v>
      </c>
      <c r="KJ106">
        <v>101.706</v>
      </c>
      <c r="KK106">
        <v>101.002</v>
      </c>
    </row>
    <row r="107" spans="1:297">
      <c r="A107">
        <v>91</v>
      </c>
      <c r="B107">
        <v>1761507752.1</v>
      </c>
      <c r="C107">
        <v>541.5999999046326</v>
      </c>
      <c r="D107" t="s">
        <v>624</v>
      </c>
      <c r="E107" t="s">
        <v>625</v>
      </c>
      <c r="F107">
        <v>5</v>
      </c>
      <c r="G107" t="s">
        <v>435</v>
      </c>
      <c r="H107" t="s">
        <v>436</v>
      </c>
      <c r="I107">
        <v>1761507749.6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1507.738459716488</v>
      </c>
      <c r="AK107">
        <v>1472.738484848485</v>
      </c>
      <c r="AL107">
        <v>3.221691726562213</v>
      </c>
      <c r="AM107">
        <v>65.78380320939183</v>
      </c>
      <c r="AN107">
        <f>(AP107 - AO107 + DY107*1E3/(8.314*(EA107+273.15)) * AR107/DX107 * AQ107) * DX107/(100*DL107) * 1000/(1000 - AP107)</f>
        <v>0</v>
      </c>
      <c r="AO107">
        <v>9.453706961984434</v>
      </c>
      <c r="AP107">
        <v>11.69089090909091</v>
      </c>
      <c r="AQ107">
        <v>-3.59065693264911E-05</v>
      </c>
      <c r="AR107">
        <v>108.0880716642206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 t="s">
        <v>437</v>
      </c>
      <c r="AZ107">
        <v>0</v>
      </c>
      <c r="BA107">
        <v>0</v>
      </c>
      <c r="BB107">
        <f>1-AZ107/BA107</f>
        <v>0</v>
      </c>
      <c r="BC107">
        <v>0</v>
      </c>
      <c r="BD107" t="s">
        <v>437</v>
      </c>
      <c r="BE107" t="s">
        <v>437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2020</v>
      </c>
      <c r="CA107">
        <v>290.0000000000001</v>
      </c>
      <c r="CB107">
        <v>1590.42</v>
      </c>
      <c r="CC107">
        <v>295</v>
      </c>
      <c r="CD107">
        <v>5220.67</v>
      </c>
      <c r="CE107">
        <v>1591.29</v>
      </c>
      <c r="CF107">
        <v>-0.87</v>
      </c>
      <c r="CG107">
        <v>300.0000000000001</v>
      </c>
      <c r="CH107">
        <v>23.8</v>
      </c>
      <c r="CI107">
        <v>1650.734719841875</v>
      </c>
      <c r="CJ107">
        <v>2.032994541366527</v>
      </c>
      <c r="CK107">
        <v>-31.03478562282126</v>
      </c>
      <c r="CL107">
        <v>0.9198548094063967</v>
      </c>
      <c r="CM107">
        <v>0.9759925733019913</v>
      </c>
      <c r="CN107">
        <v>-0.00431141668520578</v>
      </c>
      <c r="CO107">
        <v>289.9999999999999</v>
      </c>
      <c r="CP107">
        <v>1590.91</v>
      </c>
      <c r="CQ107">
        <v>765</v>
      </c>
      <c r="CR107">
        <v>5219.32</v>
      </c>
      <c r="CS107">
        <v>1591.27</v>
      </c>
      <c r="CT107">
        <v>-0.36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438</v>
      </c>
      <c r="DO107">
        <v>2</v>
      </c>
      <c r="DP107" t="b">
        <v>1</v>
      </c>
      <c r="DQ107">
        <v>1761507749.6</v>
      </c>
      <c r="DR107">
        <v>1449.151111111111</v>
      </c>
      <c r="DS107">
        <v>1495.261111111111</v>
      </c>
      <c r="DT107">
        <v>11.69906666666667</v>
      </c>
      <c r="DU107">
        <v>9.453777777777779</v>
      </c>
      <c r="DV107">
        <v>1453.456666666667</v>
      </c>
      <c r="DW107">
        <v>11.68906666666667</v>
      </c>
      <c r="DX107">
        <v>499.9657777777778</v>
      </c>
      <c r="DY107">
        <v>90.32355555555556</v>
      </c>
      <c r="DZ107">
        <v>0.09991407777777778</v>
      </c>
      <c r="EA107">
        <v>18.31821111111111</v>
      </c>
      <c r="EB107">
        <v>18.01195555555556</v>
      </c>
      <c r="EC107">
        <v>999.9000000000001</v>
      </c>
      <c r="ED107">
        <v>0</v>
      </c>
      <c r="EE107">
        <v>0</v>
      </c>
      <c r="EF107">
        <v>10007.31111111111</v>
      </c>
      <c r="EG107">
        <v>0</v>
      </c>
      <c r="EH107">
        <v>1016.332222222222</v>
      </c>
      <c r="EI107">
        <v>-46.10861111111112</v>
      </c>
      <c r="EJ107">
        <v>1466.307777777778</v>
      </c>
      <c r="EK107">
        <v>1509.532222222222</v>
      </c>
      <c r="EL107">
        <v>2.245277777777778</v>
      </c>
      <c r="EM107">
        <v>1495.261111111111</v>
      </c>
      <c r="EN107">
        <v>9.453777777777779</v>
      </c>
      <c r="EO107">
        <v>1.0567</v>
      </c>
      <c r="EP107">
        <v>0.8538987777777778</v>
      </c>
      <c r="EQ107">
        <v>7.722532222222223</v>
      </c>
      <c r="ER107">
        <v>4.636348888888889</v>
      </c>
      <c r="ES107">
        <v>2000.045555555555</v>
      </c>
      <c r="ET107">
        <v>0.980007</v>
      </c>
      <c r="EU107">
        <v>0.0199932</v>
      </c>
      <c r="EV107">
        <v>0</v>
      </c>
      <c r="EW107">
        <v>1187.382222222222</v>
      </c>
      <c r="EX107">
        <v>5.00097</v>
      </c>
      <c r="EY107">
        <v>23704.15555555555</v>
      </c>
      <c r="EZ107">
        <v>16708.01111111111</v>
      </c>
      <c r="FA107">
        <v>37.75</v>
      </c>
      <c r="FB107">
        <v>38.76377777777778</v>
      </c>
      <c r="FC107">
        <v>38.02755555555555</v>
      </c>
      <c r="FD107">
        <v>37.91633333333333</v>
      </c>
      <c r="FE107">
        <v>37.57599999999999</v>
      </c>
      <c r="FF107">
        <v>1955.155555555556</v>
      </c>
      <c r="FG107">
        <v>39.89</v>
      </c>
      <c r="FH107">
        <v>0</v>
      </c>
      <c r="FI107">
        <v>2622.800000190735</v>
      </c>
      <c r="FJ107">
        <v>0</v>
      </c>
      <c r="FK107">
        <v>1187.052</v>
      </c>
      <c r="FL107">
        <v>3.216923068680541</v>
      </c>
      <c r="FM107">
        <v>55.83846145523387</v>
      </c>
      <c r="FN107">
        <v>23699.804</v>
      </c>
      <c r="FO107">
        <v>15</v>
      </c>
      <c r="FP107">
        <v>0</v>
      </c>
      <c r="FQ107" t="s">
        <v>439</v>
      </c>
      <c r="FR107">
        <v>1760210915.6</v>
      </c>
      <c r="FS107">
        <v>0</v>
      </c>
      <c r="FT107">
        <v>0</v>
      </c>
      <c r="FU107">
        <v>-0.215</v>
      </c>
      <c r="FV107">
        <v>0</v>
      </c>
      <c r="FW107">
        <v>-0.6919999999999999</v>
      </c>
      <c r="FX107">
        <v>0</v>
      </c>
      <c r="FY107">
        <v>400</v>
      </c>
      <c r="FZ107">
        <v>0</v>
      </c>
      <c r="GA107">
        <v>0.15</v>
      </c>
      <c r="GB107">
        <v>0</v>
      </c>
      <c r="GC107">
        <v>-46.83241707317073</v>
      </c>
      <c r="GD107">
        <v>3.126581184669067</v>
      </c>
      <c r="GE107">
        <v>0.4739762332738922</v>
      </c>
      <c r="GF107">
        <v>0</v>
      </c>
      <c r="GG107">
        <v>1186.818529411765</v>
      </c>
      <c r="GH107">
        <v>4.754927435316699</v>
      </c>
      <c r="GI107">
        <v>0.5305830996229796</v>
      </c>
      <c r="GJ107">
        <v>0</v>
      </c>
      <c r="GK107">
        <v>2.268461463414634</v>
      </c>
      <c r="GL107">
        <v>-0.1689455749128898</v>
      </c>
      <c r="GM107">
        <v>0.01668368146203681</v>
      </c>
      <c r="GN107">
        <v>0</v>
      </c>
      <c r="GO107">
        <v>0</v>
      </c>
      <c r="GP107">
        <v>3</v>
      </c>
      <c r="GQ107" t="s">
        <v>455</v>
      </c>
      <c r="GR107">
        <v>3.13363</v>
      </c>
      <c r="GS107">
        <v>2.7603</v>
      </c>
      <c r="GT107">
        <v>0.218641</v>
      </c>
      <c r="GU107">
        <v>0.220386</v>
      </c>
      <c r="GV107">
        <v>0.06361120000000001</v>
      </c>
      <c r="GW107">
        <v>0.0536567</v>
      </c>
      <c r="GX107">
        <v>25030.9</v>
      </c>
      <c r="GY107">
        <v>24954.5</v>
      </c>
      <c r="GZ107">
        <v>29757.8</v>
      </c>
      <c r="HA107">
        <v>29564.1</v>
      </c>
      <c r="HB107">
        <v>36832.8</v>
      </c>
      <c r="HC107">
        <v>37080.2</v>
      </c>
      <c r="HD107">
        <v>41875.9</v>
      </c>
      <c r="HE107">
        <v>42001.9</v>
      </c>
      <c r="HF107">
        <v>1.95928</v>
      </c>
      <c r="HG107">
        <v>1.89398</v>
      </c>
      <c r="HH107">
        <v>0.00497326</v>
      </c>
      <c r="HI107">
        <v>0</v>
      </c>
      <c r="HJ107">
        <v>17.9277</v>
      </c>
      <c r="HK107">
        <v>999.9</v>
      </c>
      <c r="HL107">
        <v>26</v>
      </c>
      <c r="HM107">
        <v>31.3</v>
      </c>
      <c r="HN107">
        <v>13.2095</v>
      </c>
      <c r="HO107">
        <v>62.332</v>
      </c>
      <c r="HP107">
        <v>32.484</v>
      </c>
      <c r="HQ107">
        <v>1</v>
      </c>
      <c r="HR107">
        <v>-0.141507</v>
      </c>
      <c r="HS107">
        <v>5.3946</v>
      </c>
      <c r="HT107">
        <v>20.2591</v>
      </c>
      <c r="HU107">
        <v>5.22028</v>
      </c>
      <c r="HV107">
        <v>12.0159</v>
      </c>
      <c r="HW107">
        <v>4.9904</v>
      </c>
      <c r="HX107">
        <v>3.28835</v>
      </c>
      <c r="HY107">
        <v>9999</v>
      </c>
      <c r="HZ107">
        <v>9999</v>
      </c>
      <c r="IA107">
        <v>9999</v>
      </c>
      <c r="IB107">
        <v>999.9</v>
      </c>
      <c r="IC107">
        <v>4.97286</v>
      </c>
      <c r="ID107">
        <v>1.86661</v>
      </c>
      <c r="IE107">
        <v>1.86588</v>
      </c>
      <c r="IF107">
        <v>1.86585</v>
      </c>
      <c r="IG107">
        <v>1.86771</v>
      </c>
      <c r="IH107">
        <v>1.87015</v>
      </c>
      <c r="II107">
        <v>1.86878</v>
      </c>
      <c r="IJ107">
        <v>1.87029</v>
      </c>
      <c r="IK107">
        <v>0</v>
      </c>
      <c r="IL107">
        <v>0</v>
      </c>
      <c r="IM107">
        <v>0</v>
      </c>
      <c r="IN107">
        <v>0</v>
      </c>
      <c r="IO107" t="s">
        <v>441</v>
      </c>
      <c r="IP107" t="s">
        <v>442</v>
      </c>
      <c r="IQ107" t="s">
        <v>443</v>
      </c>
      <c r="IR107" t="s">
        <v>443</v>
      </c>
      <c r="IS107" t="s">
        <v>443</v>
      </c>
      <c r="IT107" t="s">
        <v>443</v>
      </c>
      <c r="IU107">
        <v>0</v>
      </c>
      <c r="IV107">
        <v>100</v>
      </c>
      <c r="IW107">
        <v>100</v>
      </c>
      <c r="IX107">
        <v>-4.33</v>
      </c>
      <c r="IY107">
        <v>0.0098</v>
      </c>
      <c r="IZ107">
        <v>-1.414774939843471</v>
      </c>
      <c r="JA107">
        <v>-0.002262605230658699</v>
      </c>
      <c r="JB107">
        <v>4.117972070868355E-07</v>
      </c>
      <c r="JC107">
        <v>-1.535053720392113E-10</v>
      </c>
      <c r="JD107">
        <v>-0.05773197212917025</v>
      </c>
      <c r="JE107">
        <v>-0.004387372397949352</v>
      </c>
      <c r="JF107">
        <v>0.001148265067849212</v>
      </c>
      <c r="JG107">
        <v>-2.372704636287677E-05</v>
      </c>
      <c r="JH107">
        <v>4</v>
      </c>
      <c r="JI107">
        <v>2346</v>
      </c>
      <c r="JJ107">
        <v>1</v>
      </c>
      <c r="JK107">
        <v>24</v>
      </c>
      <c r="JL107">
        <v>21613.9</v>
      </c>
      <c r="JM107">
        <v>29358462.5</v>
      </c>
      <c r="JN107">
        <v>2.90161</v>
      </c>
      <c r="JO107">
        <v>2.22656</v>
      </c>
      <c r="JP107">
        <v>1.39648</v>
      </c>
      <c r="JQ107">
        <v>2.35474</v>
      </c>
      <c r="JR107">
        <v>1.49536</v>
      </c>
      <c r="JS107">
        <v>2.69653</v>
      </c>
      <c r="JT107">
        <v>36.0582</v>
      </c>
      <c r="JU107">
        <v>24.0262</v>
      </c>
      <c r="JV107">
        <v>18</v>
      </c>
      <c r="JW107">
        <v>486.801</v>
      </c>
      <c r="JX107">
        <v>437.059</v>
      </c>
      <c r="JY107">
        <v>12.4473</v>
      </c>
      <c r="JZ107">
        <v>25.6581</v>
      </c>
      <c r="KA107">
        <v>30.0018</v>
      </c>
      <c r="KB107">
        <v>25.513</v>
      </c>
      <c r="KC107">
        <v>25.4474</v>
      </c>
      <c r="KD107">
        <v>58.0511</v>
      </c>
      <c r="KE107">
        <v>26.5234</v>
      </c>
      <c r="KF107">
        <v>0</v>
      </c>
      <c r="KG107">
        <v>12.3936</v>
      </c>
      <c r="KH107">
        <v>1523.26</v>
      </c>
      <c r="KI107">
        <v>9.423830000000001</v>
      </c>
      <c r="KJ107">
        <v>101.705</v>
      </c>
      <c r="KK107">
        <v>101.001</v>
      </c>
    </row>
    <row r="108" spans="1:297">
      <c r="A108">
        <v>92</v>
      </c>
      <c r="B108">
        <v>1761507757.1</v>
      </c>
      <c r="C108">
        <v>546.5999999046326</v>
      </c>
      <c r="D108" t="s">
        <v>626</v>
      </c>
      <c r="E108" t="s">
        <v>627</v>
      </c>
      <c r="F108">
        <v>5</v>
      </c>
      <c r="G108" t="s">
        <v>435</v>
      </c>
      <c r="H108" t="s">
        <v>436</v>
      </c>
      <c r="I108">
        <v>1761507754.3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1525.172735212979</v>
      </c>
      <c r="AK108">
        <v>1489.399151515151</v>
      </c>
      <c r="AL108">
        <v>3.350549071301763</v>
      </c>
      <c r="AM108">
        <v>65.78380320939183</v>
      </c>
      <c r="AN108">
        <f>(AP108 - AO108 + DY108*1E3/(8.314*(EA108+273.15)) * AR108/DX108 * AQ108) * DX108/(100*DL108) * 1000/(1000 - AP108)</f>
        <v>0</v>
      </c>
      <c r="AO108">
        <v>9.454161367103634</v>
      </c>
      <c r="AP108">
        <v>11.66998181818182</v>
      </c>
      <c r="AQ108">
        <v>-4.888837691203876E-05</v>
      </c>
      <c r="AR108">
        <v>108.0880716642206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 t="s">
        <v>437</v>
      </c>
      <c r="AZ108">
        <v>0</v>
      </c>
      <c r="BA108">
        <v>0</v>
      </c>
      <c r="BB108">
        <f>1-AZ108/BA108</f>
        <v>0</v>
      </c>
      <c r="BC108">
        <v>0</v>
      </c>
      <c r="BD108" t="s">
        <v>437</v>
      </c>
      <c r="BE108" t="s">
        <v>437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2020</v>
      </c>
      <c r="CA108">
        <v>290.0000000000001</v>
      </c>
      <c r="CB108">
        <v>1590.42</v>
      </c>
      <c r="CC108">
        <v>295</v>
      </c>
      <c r="CD108">
        <v>5220.67</v>
      </c>
      <c r="CE108">
        <v>1591.29</v>
      </c>
      <c r="CF108">
        <v>-0.87</v>
      </c>
      <c r="CG108">
        <v>300.0000000000001</v>
      </c>
      <c r="CH108">
        <v>23.8</v>
      </c>
      <c r="CI108">
        <v>1650.734719841875</v>
      </c>
      <c r="CJ108">
        <v>2.032994541366527</v>
      </c>
      <c r="CK108">
        <v>-31.03478562282126</v>
      </c>
      <c r="CL108">
        <v>0.9198548094063967</v>
      </c>
      <c r="CM108">
        <v>0.9759925733019913</v>
      </c>
      <c r="CN108">
        <v>-0.00431141668520578</v>
      </c>
      <c r="CO108">
        <v>289.9999999999999</v>
      </c>
      <c r="CP108">
        <v>1590.91</v>
      </c>
      <c r="CQ108">
        <v>765</v>
      </c>
      <c r="CR108">
        <v>5219.32</v>
      </c>
      <c r="CS108">
        <v>1591.27</v>
      </c>
      <c r="CT108">
        <v>-0.36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438</v>
      </c>
      <c r="DO108">
        <v>2</v>
      </c>
      <c r="DP108" t="b">
        <v>1</v>
      </c>
      <c r="DQ108">
        <v>1761507754.3</v>
      </c>
      <c r="DR108">
        <v>1464.363</v>
      </c>
      <c r="DS108">
        <v>1511.398</v>
      </c>
      <c r="DT108">
        <v>11.67909</v>
      </c>
      <c r="DU108">
        <v>9.454121000000001</v>
      </c>
      <c r="DV108">
        <v>1468.699</v>
      </c>
      <c r="DW108">
        <v>11.66935</v>
      </c>
      <c r="DX108">
        <v>500.0474</v>
      </c>
      <c r="DY108">
        <v>90.32282000000001</v>
      </c>
      <c r="DZ108">
        <v>0.1000796</v>
      </c>
      <c r="EA108">
        <v>18.31422</v>
      </c>
      <c r="EB108">
        <v>18.01402</v>
      </c>
      <c r="EC108">
        <v>999.9</v>
      </c>
      <c r="ED108">
        <v>0</v>
      </c>
      <c r="EE108">
        <v>0</v>
      </c>
      <c r="EF108">
        <v>9995.865</v>
      </c>
      <c r="EG108">
        <v>0</v>
      </c>
      <c r="EH108">
        <v>1016.328</v>
      </c>
      <c r="EI108">
        <v>-47.03422999999999</v>
      </c>
      <c r="EJ108">
        <v>1481.667</v>
      </c>
      <c r="EK108">
        <v>1525.823</v>
      </c>
      <c r="EL108">
        <v>2.224961</v>
      </c>
      <c r="EM108">
        <v>1511.398</v>
      </c>
      <c r="EN108">
        <v>9.454121000000001</v>
      </c>
      <c r="EO108">
        <v>1.054887</v>
      </c>
      <c r="EP108">
        <v>0.8539228</v>
      </c>
      <c r="EQ108">
        <v>7.697358999999999</v>
      </c>
      <c r="ER108">
        <v>4.636750999999999</v>
      </c>
      <c r="ES108">
        <v>1999.941</v>
      </c>
      <c r="ET108">
        <v>0.9800054999999999</v>
      </c>
      <c r="EU108">
        <v>0.01999468</v>
      </c>
      <c r="EV108">
        <v>0</v>
      </c>
      <c r="EW108">
        <v>1187.552</v>
      </c>
      <c r="EX108">
        <v>5.000970000000001</v>
      </c>
      <c r="EY108">
        <v>23705.55</v>
      </c>
      <c r="EZ108">
        <v>16707.11</v>
      </c>
      <c r="FA108">
        <v>37.7059</v>
      </c>
      <c r="FB108">
        <v>38.75</v>
      </c>
      <c r="FC108">
        <v>38</v>
      </c>
      <c r="FD108">
        <v>37.875</v>
      </c>
      <c r="FE108">
        <v>37.562</v>
      </c>
      <c r="FF108">
        <v>1955.051</v>
      </c>
      <c r="FG108">
        <v>39.89</v>
      </c>
      <c r="FH108">
        <v>0</v>
      </c>
      <c r="FI108">
        <v>2628.200000047684</v>
      </c>
      <c r="FJ108">
        <v>0</v>
      </c>
      <c r="FK108">
        <v>1187.309615384615</v>
      </c>
      <c r="FL108">
        <v>3.112136743478165</v>
      </c>
      <c r="FM108">
        <v>37.70598295169027</v>
      </c>
      <c r="FN108">
        <v>23703.50384615385</v>
      </c>
      <c r="FO108">
        <v>15</v>
      </c>
      <c r="FP108">
        <v>0</v>
      </c>
      <c r="FQ108" t="s">
        <v>439</v>
      </c>
      <c r="FR108">
        <v>1760210915.6</v>
      </c>
      <c r="FS108">
        <v>0</v>
      </c>
      <c r="FT108">
        <v>0</v>
      </c>
      <c r="FU108">
        <v>-0.215</v>
      </c>
      <c r="FV108">
        <v>0</v>
      </c>
      <c r="FW108">
        <v>-0.6919999999999999</v>
      </c>
      <c r="FX108">
        <v>0</v>
      </c>
      <c r="FY108">
        <v>400</v>
      </c>
      <c r="FZ108">
        <v>0</v>
      </c>
      <c r="GA108">
        <v>0.15</v>
      </c>
      <c r="GB108">
        <v>0</v>
      </c>
      <c r="GC108">
        <v>-46.8541875</v>
      </c>
      <c r="GD108">
        <v>2.167264165103293</v>
      </c>
      <c r="GE108">
        <v>0.4954720048537053</v>
      </c>
      <c r="GF108">
        <v>0</v>
      </c>
      <c r="GG108">
        <v>1187.121764705882</v>
      </c>
      <c r="GH108">
        <v>3.107715815173242</v>
      </c>
      <c r="GI108">
        <v>0.4092207126911958</v>
      </c>
      <c r="GJ108">
        <v>0</v>
      </c>
      <c r="GK108">
        <v>2.25347</v>
      </c>
      <c r="GL108">
        <v>-0.1956918574108905</v>
      </c>
      <c r="GM108">
        <v>0.01896493817548584</v>
      </c>
      <c r="GN108">
        <v>0</v>
      </c>
      <c r="GO108">
        <v>0</v>
      </c>
      <c r="GP108">
        <v>3</v>
      </c>
      <c r="GQ108" t="s">
        <v>455</v>
      </c>
      <c r="GR108">
        <v>3.13375</v>
      </c>
      <c r="GS108">
        <v>2.76021</v>
      </c>
      <c r="GT108">
        <v>0.220134</v>
      </c>
      <c r="GU108">
        <v>0.221889</v>
      </c>
      <c r="GV108">
        <v>0.0635293</v>
      </c>
      <c r="GW108">
        <v>0.0536573</v>
      </c>
      <c r="GX108">
        <v>24983.3</v>
      </c>
      <c r="GY108">
        <v>24906.2</v>
      </c>
      <c r="GZ108">
        <v>29758.1</v>
      </c>
      <c r="HA108">
        <v>29563.8</v>
      </c>
      <c r="HB108">
        <v>36836.7</v>
      </c>
      <c r="HC108">
        <v>37079.7</v>
      </c>
      <c r="HD108">
        <v>41876.7</v>
      </c>
      <c r="HE108">
        <v>42001.4</v>
      </c>
      <c r="HF108">
        <v>1.95942</v>
      </c>
      <c r="HG108">
        <v>1.89395</v>
      </c>
      <c r="HH108">
        <v>0.00502914</v>
      </c>
      <c r="HI108">
        <v>0</v>
      </c>
      <c r="HJ108">
        <v>17.9289</v>
      </c>
      <c r="HK108">
        <v>999.9</v>
      </c>
      <c r="HL108">
        <v>26</v>
      </c>
      <c r="HM108">
        <v>31.3</v>
      </c>
      <c r="HN108">
        <v>13.2105</v>
      </c>
      <c r="HO108">
        <v>62.702</v>
      </c>
      <c r="HP108">
        <v>32.3758</v>
      </c>
      <c r="HQ108">
        <v>1</v>
      </c>
      <c r="HR108">
        <v>-0.141265</v>
      </c>
      <c r="HS108">
        <v>5.3032</v>
      </c>
      <c r="HT108">
        <v>20.2623</v>
      </c>
      <c r="HU108">
        <v>5.22118</v>
      </c>
      <c r="HV108">
        <v>12.0159</v>
      </c>
      <c r="HW108">
        <v>4.99085</v>
      </c>
      <c r="HX108">
        <v>3.28855</v>
      </c>
      <c r="HY108">
        <v>9999</v>
      </c>
      <c r="HZ108">
        <v>9999</v>
      </c>
      <c r="IA108">
        <v>9999</v>
      </c>
      <c r="IB108">
        <v>999.9</v>
      </c>
      <c r="IC108">
        <v>4.97287</v>
      </c>
      <c r="ID108">
        <v>1.86661</v>
      </c>
      <c r="IE108">
        <v>1.86589</v>
      </c>
      <c r="IF108">
        <v>1.86586</v>
      </c>
      <c r="IG108">
        <v>1.86774</v>
      </c>
      <c r="IH108">
        <v>1.87013</v>
      </c>
      <c r="II108">
        <v>1.86881</v>
      </c>
      <c r="IJ108">
        <v>1.87028</v>
      </c>
      <c r="IK108">
        <v>0</v>
      </c>
      <c r="IL108">
        <v>0</v>
      </c>
      <c r="IM108">
        <v>0</v>
      </c>
      <c r="IN108">
        <v>0</v>
      </c>
      <c r="IO108" t="s">
        <v>441</v>
      </c>
      <c r="IP108" t="s">
        <v>442</v>
      </c>
      <c r="IQ108" t="s">
        <v>443</v>
      </c>
      <c r="IR108" t="s">
        <v>443</v>
      </c>
      <c r="IS108" t="s">
        <v>443</v>
      </c>
      <c r="IT108" t="s">
        <v>443</v>
      </c>
      <c r="IU108">
        <v>0</v>
      </c>
      <c r="IV108">
        <v>100</v>
      </c>
      <c r="IW108">
        <v>100</v>
      </c>
      <c r="IX108">
        <v>-4.36</v>
      </c>
      <c r="IY108">
        <v>0.009599999999999999</v>
      </c>
      <c r="IZ108">
        <v>-1.414774939843471</v>
      </c>
      <c r="JA108">
        <v>-0.002262605230658699</v>
      </c>
      <c r="JB108">
        <v>4.117972070868355E-07</v>
      </c>
      <c r="JC108">
        <v>-1.535053720392113E-10</v>
      </c>
      <c r="JD108">
        <v>-0.05773197212917025</v>
      </c>
      <c r="JE108">
        <v>-0.004387372397949352</v>
      </c>
      <c r="JF108">
        <v>0.001148265067849212</v>
      </c>
      <c r="JG108">
        <v>-2.372704636287677E-05</v>
      </c>
      <c r="JH108">
        <v>4</v>
      </c>
      <c r="JI108">
        <v>2346</v>
      </c>
      <c r="JJ108">
        <v>1</v>
      </c>
      <c r="JK108">
        <v>24</v>
      </c>
      <c r="JL108">
        <v>21614</v>
      </c>
      <c r="JM108">
        <v>29358462.6</v>
      </c>
      <c r="JN108">
        <v>2.9248</v>
      </c>
      <c r="JO108">
        <v>2.22778</v>
      </c>
      <c r="JP108">
        <v>1.39648</v>
      </c>
      <c r="JQ108">
        <v>2.35596</v>
      </c>
      <c r="JR108">
        <v>1.49536</v>
      </c>
      <c r="JS108">
        <v>2.67944</v>
      </c>
      <c r="JT108">
        <v>36.0816</v>
      </c>
      <c r="JU108">
        <v>24.0262</v>
      </c>
      <c r="JV108">
        <v>18</v>
      </c>
      <c r="JW108">
        <v>486.894</v>
      </c>
      <c r="JX108">
        <v>437.059</v>
      </c>
      <c r="JY108">
        <v>12.3952</v>
      </c>
      <c r="JZ108">
        <v>25.6603</v>
      </c>
      <c r="KA108">
        <v>30.0008</v>
      </c>
      <c r="KB108">
        <v>25.513</v>
      </c>
      <c r="KC108">
        <v>25.4493</v>
      </c>
      <c r="KD108">
        <v>58.5108</v>
      </c>
      <c r="KE108">
        <v>26.5234</v>
      </c>
      <c r="KF108">
        <v>0</v>
      </c>
      <c r="KG108">
        <v>12.38</v>
      </c>
      <c r="KH108">
        <v>1536.74</v>
      </c>
      <c r="KI108">
        <v>9.423830000000001</v>
      </c>
      <c r="KJ108">
        <v>101.706</v>
      </c>
      <c r="KK108">
        <v>101</v>
      </c>
    </row>
    <row r="109" spans="1:297">
      <c r="A109">
        <v>93</v>
      </c>
      <c r="B109">
        <v>1761507762.1</v>
      </c>
      <c r="C109">
        <v>551.5999999046326</v>
      </c>
      <c r="D109" t="s">
        <v>628</v>
      </c>
      <c r="E109" t="s">
        <v>629</v>
      </c>
      <c r="F109">
        <v>5</v>
      </c>
      <c r="G109" t="s">
        <v>435</v>
      </c>
      <c r="H109" t="s">
        <v>436</v>
      </c>
      <c r="I109">
        <v>1761507759.6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1541.801059930118</v>
      </c>
      <c r="AK109">
        <v>1506.161212121212</v>
      </c>
      <c r="AL109">
        <v>3.336648337107225</v>
      </c>
      <c r="AM109">
        <v>65.78380320939183</v>
      </c>
      <c r="AN109">
        <f>(AP109 - AO109 + DY109*1E3/(8.314*(EA109+273.15)) * AR109/DX109 * AQ109) * DX109/(100*DL109) * 1000/(1000 - AP109)</f>
        <v>0</v>
      </c>
      <c r="AO109">
        <v>9.454986715188422</v>
      </c>
      <c r="AP109">
        <v>11.65596242424242</v>
      </c>
      <c r="AQ109">
        <v>-3.367272150367644E-05</v>
      </c>
      <c r="AR109">
        <v>108.0880716642206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 t="s">
        <v>437</v>
      </c>
      <c r="AZ109">
        <v>0</v>
      </c>
      <c r="BA109">
        <v>0</v>
      </c>
      <c r="BB109">
        <f>1-AZ109/BA109</f>
        <v>0</v>
      </c>
      <c r="BC109">
        <v>0</v>
      </c>
      <c r="BD109" t="s">
        <v>437</v>
      </c>
      <c r="BE109" t="s">
        <v>437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2020</v>
      </c>
      <c r="CA109">
        <v>290.0000000000001</v>
      </c>
      <c r="CB109">
        <v>1590.42</v>
      </c>
      <c r="CC109">
        <v>295</v>
      </c>
      <c r="CD109">
        <v>5220.67</v>
      </c>
      <c r="CE109">
        <v>1591.29</v>
      </c>
      <c r="CF109">
        <v>-0.87</v>
      </c>
      <c r="CG109">
        <v>300.0000000000001</v>
      </c>
      <c r="CH109">
        <v>23.8</v>
      </c>
      <c r="CI109">
        <v>1650.734719841875</v>
      </c>
      <c r="CJ109">
        <v>2.032994541366527</v>
      </c>
      <c r="CK109">
        <v>-31.03478562282126</v>
      </c>
      <c r="CL109">
        <v>0.9198548094063967</v>
      </c>
      <c r="CM109">
        <v>0.9759925733019913</v>
      </c>
      <c r="CN109">
        <v>-0.00431141668520578</v>
      </c>
      <c r="CO109">
        <v>289.9999999999999</v>
      </c>
      <c r="CP109">
        <v>1590.91</v>
      </c>
      <c r="CQ109">
        <v>765</v>
      </c>
      <c r="CR109">
        <v>5219.32</v>
      </c>
      <c r="CS109">
        <v>1591.27</v>
      </c>
      <c r="CT109">
        <v>-0.36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438</v>
      </c>
      <c r="DO109">
        <v>2</v>
      </c>
      <c r="DP109" t="b">
        <v>1</v>
      </c>
      <c r="DQ109">
        <v>1761507759.6</v>
      </c>
      <c r="DR109">
        <v>1482.036666666667</v>
      </c>
      <c r="DS109">
        <v>1528.921111111111</v>
      </c>
      <c r="DT109">
        <v>11.66135555555556</v>
      </c>
      <c r="DU109">
        <v>9.45501</v>
      </c>
      <c r="DV109">
        <v>1486.41</v>
      </c>
      <c r="DW109">
        <v>11.65185555555556</v>
      </c>
      <c r="DX109">
        <v>499.9812222222222</v>
      </c>
      <c r="DY109">
        <v>90.3217111111111</v>
      </c>
      <c r="DZ109">
        <v>0.09997863333333332</v>
      </c>
      <c r="EA109">
        <v>18.31072222222222</v>
      </c>
      <c r="EB109">
        <v>18.00868888888889</v>
      </c>
      <c r="EC109">
        <v>999.9000000000001</v>
      </c>
      <c r="ED109">
        <v>0</v>
      </c>
      <c r="EE109">
        <v>0</v>
      </c>
      <c r="EF109">
        <v>9980.903333333332</v>
      </c>
      <c r="EG109">
        <v>0</v>
      </c>
      <c r="EH109">
        <v>1016.328888888889</v>
      </c>
      <c r="EI109">
        <v>-46.88321111111111</v>
      </c>
      <c r="EJ109">
        <v>1499.526666666667</v>
      </c>
      <c r="EK109">
        <v>1543.515555555555</v>
      </c>
      <c r="EL109">
        <v>2.206354444444445</v>
      </c>
      <c r="EM109">
        <v>1528.921111111111</v>
      </c>
      <c r="EN109">
        <v>9.45501</v>
      </c>
      <c r="EO109">
        <v>1.053274444444445</v>
      </c>
      <c r="EP109">
        <v>0.8539925555555555</v>
      </c>
      <c r="EQ109">
        <v>7.674925555555556</v>
      </c>
      <c r="ER109">
        <v>4.637921111111111</v>
      </c>
      <c r="ES109">
        <v>1999.996666666666</v>
      </c>
      <c r="ET109">
        <v>0.9800056666666666</v>
      </c>
      <c r="EU109">
        <v>0.0199945</v>
      </c>
      <c r="EV109">
        <v>0</v>
      </c>
      <c r="EW109">
        <v>1188.041111111111</v>
      </c>
      <c r="EX109">
        <v>5.00097</v>
      </c>
      <c r="EY109">
        <v>23709.43333333333</v>
      </c>
      <c r="EZ109">
        <v>16707.57777777778</v>
      </c>
      <c r="FA109">
        <v>37.687</v>
      </c>
      <c r="FB109">
        <v>38.72900000000001</v>
      </c>
      <c r="FC109">
        <v>37.965</v>
      </c>
      <c r="FD109">
        <v>37.875</v>
      </c>
      <c r="FE109">
        <v>37.51377777777778</v>
      </c>
      <c r="FF109">
        <v>1955.106666666667</v>
      </c>
      <c r="FG109">
        <v>39.89</v>
      </c>
      <c r="FH109">
        <v>0</v>
      </c>
      <c r="FI109">
        <v>2633</v>
      </c>
      <c r="FJ109">
        <v>0</v>
      </c>
      <c r="FK109">
        <v>1187.622307692308</v>
      </c>
      <c r="FL109">
        <v>3.765470078648985</v>
      </c>
      <c r="FM109">
        <v>31.35384616561178</v>
      </c>
      <c r="FN109">
        <v>23706.53461538461</v>
      </c>
      <c r="FO109">
        <v>15</v>
      </c>
      <c r="FP109">
        <v>0</v>
      </c>
      <c r="FQ109" t="s">
        <v>439</v>
      </c>
      <c r="FR109">
        <v>1760210915.6</v>
      </c>
      <c r="FS109">
        <v>0</v>
      </c>
      <c r="FT109">
        <v>0</v>
      </c>
      <c r="FU109">
        <v>-0.215</v>
      </c>
      <c r="FV109">
        <v>0</v>
      </c>
      <c r="FW109">
        <v>-0.6919999999999999</v>
      </c>
      <c r="FX109">
        <v>0</v>
      </c>
      <c r="FY109">
        <v>400</v>
      </c>
      <c r="FZ109">
        <v>0</v>
      </c>
      <c r="GA109">
        <v>0.15</v>
      </c>
      <c r="GB109">
        <v>0</v>
      </c>
      <c r="GC109">
        <v>-46.75630975609757</v>
      </c>
      <c r="GD109">
        <v>-0.6787087108014781</v>
      </c>
      <c r="GE109">
        <v>0.4214402736984952</v>
      </c>
      <c r="GF109">
        <v>0</v>
      </c>
      <c r="GG109">
        <v>1187.455588235294</v>
      </c>
      <c r="GH109">
        <v>3.792054999861954</v>
      </c>
      <c r="GI109">
        <v>0.4608572011606011</v>
      </c>
      <c r="GJ109">
        <v>0</v>
      </c>
      <c r="GK109">
        <v>2.235715853658537</v>
      </c>
      <c r="GL109">
        <v>-0.2187497560975625</v>
      </c>
      <c r="GM109">
        <v>0.02163519163201919</v>
      </c>
      <c r="GN109">
        <v>0</v>
      </c>
      <c r="GO109">
        <v>0</v>
      </c>
      <c r="GP109">
        <v>3</v>
      </c>
      <c r="GQ109" t="s">
        <v>455</v>
      </c>
      <c r="GR109">
        <v>3.13363</v>
      </c>
      <c r="GS109">
        <v>2.7602</v>
      </c>
      <c r="GT109">
        <v>0.221622</v>
      </c>
      <c r="GU109">
        <v>0.223325</v>
      </c>
      <c r="GV109">
        <v>0.0634744</v>
      </c>
      <c r="GW109">
        <v>0.0536605</v>
      </c>
      <c r="GX109">
        <v>24935.7</v>
      </c>
      <c r="GY109">
        <v>24860.2</v>
      </c>
      <c r="GZ109">
        <v>29758.1</v>
      </c>
      <c r="HA109">
        <v>29563.7</v>
      </c>
      <c r="HB109">
        <v>36838.8</v>
      </c>
      <c r="HC109">
        <v>37079.4</v>
      </c>
      <c r="HD109">
        <v>41876.5</v>
      </c>
      <c r="HE109">
        <v>42001.2</v>
      </c>
      <c r="HF109">
        <v>1.95938</v>
      </c>
      <c r="HG109">
        <v>1.89408</v>
      </c>
      <c r="HH109">
        <v>0.0051409</v>
      </c>
      <c r="HI109">
        <v>0</v>
      </c>
      <c r="HJ109">
        <v>17.9293</v>
      </c>
      <c r="HK109">
        <v>999.9</v>
      </c>
      <c r="HL109">
        <v>26</v>
      </c>
      <c r="HM109">
        <v>31.3</v>
      </c>
      <c r="HN109">
        <v>13.211</v>
      </c>
      <c r="HO109">
        <v>62.742</v>
      </c>
      <c r="HP109">
        <v>32.4599</v>
      </c>
      <c r="HQ109">
        <v>1</v>
      </c>
      <c r="HR109">
        <v>-0.141743</v>
      </c>
      <c r="HS109">
        <v>5.23899</v>
      </c>
      <c r="HT109">
        <v>20.2642</v>
      </c>
      <c r="HU109">
        <v>5.22058</v>
      </c>
      <c r="HV109">
        <v>12.0159</v>
      </c>
      <c r="HW109">
        <v>4.99075</v>
      </c>
      <c r="HX109">
        <v>3.2884</v>
      </c>
      <c r="HY109">
        <v>9999</v>
      </c>
      <c r="HZ109">
        <v>9999</v>
      </c>
      <c r="IA109">
        <v>9999</v>
      </c>
      <c r="IB109">
        <v>999.9</v>
      </c>
      <c r="IC109">
        <v>4.97285</v>
      </c>
      <c r="ID109">
        <v>1.86661</v>
      </c>
      <c r="IE109">
        <v>1.86586</v>
      </c>
      <c r="IF109">
        <v>1.86584</v>
      </c>
      <c r="IG109">
        <v>1.8677</v>
      </c>
      <c r="IH109">
        <v>1.87015</v>
      </c>
      <c r="II109">
        <v>1.86882</v>
      </c>
      <c r="IJ109">
        <v>1.87028</v>
      </c>
      <c r="IK109">
        <v>0</v>
      </c>
      <c r="IL109">
        <v>0</v>
      </c>
      <c r="IM109">
        <v>0</v>
      </c>
      <c r="IN109">
        <v>0</v>
      </c>
      <c r="IO109" t="s">
        <v>441</v>
      </c>
      <c r="IP109" t="s">
        <v>442</v>
      </c>
      <c r="IQ109" t="s">
        <v>443</v>
      </c>
      <c r="IR109" t="s">
        <v>443</v>
      </c>
      <c r="IS109" t="s">
        <v>443</v>
      </c>
      <c r="IT109" t="s">
        <v>443</v>
      </c>
      <c r="IU109">
        <v>0</v>
      </c>
      <c r="IV109">
        <v>100</v>
      </c>
      <c r="IW109">
        <v>100</v>
      </c>
      <c r="IX109">
        <v>-4.39</v>
      </c>
      <c r="IY109">
        <v>0.0094</v>
      </c>
      <c r="IZ109">
        <v>-1.414774939843471</v>
      </c>
      <c r="JA109">
        <v>-0.002262605230658699</v>
      </c>
      <c r="JB109">
        <v>4.117972070868355E-07</v>
      </c>
      <c r="JC109">
        <v>-1.535053720392113E-10</v>
      </c>
      <c r="JD109">
        <v>-0.05773197212917025</v>
      </c>
      <c r="JE109">
        <v>-0.004387372397949352</v>
      </c>
      <c r="JF109">
        <v>0.001148265067849212</v>
      </c>
      <c r="JG109">
        <v>-2.372704636287677E-05</v>
      </c>
      <c r="JH109">
        <v>4</v>
      </c>
      <c r="JI109">
        <v>2346</v>
      </c>
      <c r="JJ109">
        <v>1</v>
      </c>
      <c r="JK109">
        <v>24</v>
      </c>
      <c r="JL109">
        <v>21614.1</v>
      </c>
      <c r="JM109">
        <v>29358462.7</v>
      </c>
      <c r="JN109">
        <v>2.95166</v>
      </c>
      <c r="JO109">
        <v>2.23145</v>
      </c>
      <c r="JP109">
        <v>1.39648</v>
      </c>
      <c r="JQ109">
        <v>2.35718</v>
      </c>
      <c r="JR109">
        <v>1.49536</v>
      </c>
      <c r="JS109">
        <v>2.54517</v>
      </c>
      <c r="JT109">
        <v>36.0582</v>
      </c>
      <c r="JU109">
        <v>24.0262</v>
      </c>
      <c r="JV109">
        <v>18</v>
      </c>
      <c r="JW109">
        <v>486.863</v>
      </c>
      <c r="JX109">
        <v>437.134</v>
      </c>
      <c r="JY109">
        <v>12.3702</v>
      </c>
      <c r="JZ109">
        <v>25.6603</v>
      </c>
      <c r="KA109">
        <v>30.0002</v>
      </c>
      <c r="KB109">
        <v>25.513</v>
      </c>
      <c r="KC109">
        <v>25.4493</v>
      </c>
      <c r="KD109">
        <v>59.0531</v>
      </c>
      <c r="KE109">
        <v>26.5234</v>
      </c>
      <c r="KF109">
        <v>0</v>
      </c>
      <c r="KG109">
        <v>12.3707</v>
      </c>
      <c r="KH109">
        <v>1556.93</v>
      </c>
      <c r="KI109">
        <v>9.4336</v>
      </c>
      <c r="KJ109">
        <v>101.706</v>
      </c>
      <c r="KK109">
        <v>100.999</v>
      </c>
    </row>
    <row r="110" spans="1:297">
      <c r="A110">
        <v>94</v>
      </c>
      <c r="B110">
        <v>1761507767.1</v>
      </c>
      <c r="C110">
        <v>556.5999999046326</v>
      </c>
      <c r="D110" t="s">
        <v>630</v>
      </c>
      <c r="E110" t="s">
        <v>631</v>
      </c>
      <c r="F110">
        <v>5</v>
      </c>
      <c r="G110" t="s">
        <v>435</v>
      </c>
      <c r="H110" t="s">
        <v>436</v>
      </c>
      <c r="I110">
        <v>1761507764.3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1558.663689746381</v>
      </c>
      <c r="AK110">
        <v>1522.889151515152</v>
      </c>
      <c r="AL110">
        <v>3.366025177660832</v>
      </c>
      <c r="AM110">
        <v>65.78380320939183</v>
      </c>
      <c r="AN110">
        <f>(AP110 - AO110 + DY110*1E3/(8.314*(EA110+273.15)) * AR110/DX110 * AQ110) * DX110/(100*DL110) * 1000/(1000 - AP110)</f>
        <v>0</v>
      </c>
      <c r="AO110">
        <v>9.455794573806505</v>
      </c>
      <c r="AP110">
        <v>11.64858787878787</v>
      </c>
      <c r="AQ110">
        <v>-1.103779121172329E-05</v>
      </c>
      <c r="AR110">
        <v>108.0880716642206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 t="s">
        <v>437</v>
      </c>
      <c r="AZ110">
        <v>0</v>
      </c>
      <c r="BA110">
        <v>0</v>
      </c>
      <c r="BB110">
        <f>1-AZ110/BA110</f>
        <v>0</v>
      </c>
      <c r="BC110">
        <v>0</v>
      </c>
      <c r="BD110" t="s">
        <v>437</v>
      </c>
      <c r="BE110" t="s">
        <v>437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2020</v>
      </c>
      <c r="CA110">
        <v>290.0000000000001</v>
      </c>
      <c r="CB110">
        <v>1590.42</v>
      </c>
      <c r="CC110">
        <v>295</v>
      </c>
      <c r="CD110">
        <v>5220.67</v>
      </c>
      <c r="CE110">
        <v>1591.29</v>
      </c>
      <c r="CF110">
        <v>-0.87</v>
      </c>
      <c r="CG110">
        <v>300.0000000000001</v>
      </c>
      <c r="CH110">
        <v>23.8</v>
      </c>
      <c r="CI110">
        <v>1650.734719841875</v>
      </c>
      <c r="CJ110">
        <v>2.032994541366527</v>
      </c>
      <c r="CK110">
        <v>-31.03478562282126</v>
      </c>
      <c r="CL110">
        <v>0.9198548094063967</v>
      </c>
      <c r="CM110">
        <v>0.9759925733019913</v>
      </c>
      <c r="CN110">
        <v>-0.00431141668520578</v>
      </c>
      <c r="CO110">
        <v>289.9999999999999</v>
      </c>
      <c r="CP110">
        <v>1590.91</v>
      </c>
      <c r="CQ110">
        <v>765</v>
      </c>
      <c r="CR110">
        <v>5219.32</v>
      </c>
      <c r="CS110">
        <v>1591.27</v>
      </c>
      <c r="CT110">
        <v>-0.36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438</v>
      </c>
      <c r="DO110">
        <v>2</v>
      </c>
      <c r="DP110" t="b">
        <v>1</v>
      </c>
      <c r="DQ110">
        <v>1761507764.3</v>
      </c>
      <c r="DR110">
        <v>1497.487</v>
      </c>
      <c r="DS110">
        <v>1544.627</v>
      </c>
      <c r="DT110">
        <v>11.65226</v>
      </c>
      <c r="DU110">
        <v>9.456005999999999</v>
      </c>
      <c r="DV110">
        <v>1501.89</v>
      </c>
      <c r="DW110">
        <v>11.64285</v>
      </c>
      <c r="DX110">
        <v>499.9952</v>
      </c>
      <c r="DY110">
        <v>90.32232</v>
      </c>
      <c r="DZ110">
        <v>0.09995104000000002</v>
      </c>
      <c r="EA110">
        <v>18.30814</v>
      </c>
      <c r="EB110">
        <v>18.01752</v>
      </c>
      <c r="EC110">
        <v>999.9</v>
      </c>
      <c r="ED110">
        <v>0</v>
      </c>
      <c r="EE110">
        <v>0</v>
      </c>
      <c r="EF110">
        <v>9996.93</v>
      </c>
      <c r="EG110">
        <v>0</v>
      </c>
      <c r="EH110">
        <v>1016.34</v>
      </c>
      <c r="EI110">
        <v>-47.14067000000001</v>
      </c>
      <c r="EJ110">
        <v>1515.142</v>
      </c>
      <c r="EK110">
        <v>1559.373</v>
      </c>
      <c r="EL110">
        <v>2.196237</v>
      </c>
      <c r="EM110">
        <v>1544.627</v>
      </c>
      <c r="EN110">
        <v>9.456005999999999</v>
      </c>
      <c r="EO110">
        <v>1.052456</v>
      </c>
      <c r="EP110">
        <v>0.8540884</v>
      </c>
      <c r="EQ110">
        <v>7.663551</v>
      </c>
      <c r="ER110">
        <v>4.639524</v>
      </c>
      <c r="ES110">
        <v>1999.98</v>
      </c>
      <c r="ET110">
        <v>0.9800051999999999</v>
      </c>
      <c r="EU110">
        <v>0.01999501</v>
      </c>
      <c r="EV110">
        <v>0</v>
      </c>
      <c r="EW110">
        <v>1187.983</v>
      </c>
      <c r="EX110">
        <v>5.000970000000001</v>
      </c>
      <c r="EY110">
        <v>23712.34</v>
      </c>
      <c r="EZ110">
        <v>16707.44</v>
      </c>
      <c r="FA110">
        <v>37.6312</v>
      </c>
      <c r="FB110">
        <v>38.687</v>
      </c>
      <c r="FC110">
        <v>37.937</v>
      </c>
      <c r="FD110">
        <v>37.8309</v>
      </c>
      <c r="FE110">
        <v>37.5</v>
      </c>
      <c r="FF110">
        <v>1955.09</v>
      </c>
      <c r="FG110">
        <v>39.89</v>
      </c>
      <c r="FH110">
        <v>0</v>
      </c>
      <c r="FI110">
        <v>2637.800000190735</v>
      </c>
      <c r="FJ110">
        <v>0</v>
      </c>
      <c r="FK110">
        <v>1187.815</v>
      </c>
      <c r="FL110">
        <v>3.661880347255527</v>
      </c>
      <c r="FM110">
        <v>38.8239316381931</v>
      </c>
      <c r="FN110">
        <v>23709.38461538461</v>
      </c>
      <c r="FO110">
        <v>15</v>
      </c>
      <c r="FP110">
        <v>0</v>
      </c>
      <c r="FQ110" t="s">
        <v>439</v>
      </c>
      <c r="FR110">
        <v>1760210915.6</v>
      </c>
      <c r="FS110">
        <v>0</v>
      </c>
      <c r="FT110">
        <v>0</v>
      </c>
      <c r="FU110">
        <v>-0.215</v>
      </c>
      <c r="FV110">
        <v>0</v>
      </c>
      <c r="FW110">
        <v>-0.6919999999999999</v>
      </c>
      <c r="FX110">
        <v>0</v>
      </c>
      <c r="FY110">
        <v>400</v>
      </c>
      <c r="FZ110">
        <v>0</v>
      </c>
      <c r="GA110">
        <v>0.15</v>
      </c>
      <c r="GB110">
        <v>0</v>
      </c>
      <c r="GC110">
        <v>-46.780355</v>
      </c>
      <c r="GD110">
        <v>-3.517990243902325</v>
      </c>
      <c r="GE110">
        <v>0.4363796173917843</v>
      </c>
      <c r="GF110">
        <v>0</v>
      </c>
      <c r="GG110">
        <v>1187.660882352941</v>
      </c>
      <c r="GH110">
        <v>2.819098545480019</v>
      </c>
      <c r="GI110">
        <v>0.3984334592542189</v>
      </c>
      <c r="GJ110">
        <v>0</v>
      </c>
      <c r="GK110">
        <v>2.22014</v>
      </c>
      <c r="GL110">
        <v>-0.2038210131332092</v>
      </c>
      <c r="GM110">
        <v>0.01981061546242312</v>
      </c>
      <c r="GN110">
        <v>0</v>
      </c>
      <c r="GO110">
        <v>0</v>
      </c>
      <c r="GP110">
        <v>3</v>
      </c>
      <c r="GQ110" t="s">
        <v>455</v>
      </c>
      <c r="GR110">
        <v>3.13367</v>
      </c>
      <c r="GS110">
        <v>2.76033</v>
      </c>
      <c r="GT110">
        <v>0.223101</v>
      </c>
      <c r="GU110">
        <v>0.224796</v>
      </c>
      <c r="GV110">
        <v>0.0634435</v>
      </c>
      <c r="GW110">
        <v>0.0536683</v>
      </c>
      <c r="GX110">
        <v>24888</v>
      </c>
      <c r="GY110">
        <v>24813.1</v>
      </c>
      <c r="GZ110">
        <v>29757.7</v>
      </c>
      <c r="HA110">
        <v>29563.6</v>
      </c>
      <c r="HB110">
        <v>36839.3</v>
      </c>
      <c r="HC110">
        <v>37079</v>
      </c>
      <c r="HD110">
        <v>41875.6</v>
      </c>
      <c r="HE110">
        <v>42001</v>
      </c>
      <c r="HF110">
        <v>1.95935</v>
      </c>
      <c r="HG110">
        <v>1.89422</v>
      </c>
      <c r="HH110">
        <v>0.00521541</v>
      </c>
      <c r="HI110">
        <v>0</v>
      </c>
      <c r="HJ110">
        <v>17.9289</v>
      </c>
      <c r="HK110">
        <v>999.9</v>
      </c>
      <c r="HL110">
        <v>26</v>
      </c>
      <c r="HM110">
        <v>31.3</v>
      </c>
      <c r="HN110">
        <v>13.2097</v>
      </c>
      <c r="HO110">
        <v>62.872</v>
      </c>
      <c r="HP110">
        <v>32.504</v>
      </c>
      <c r="HQ110">
        <v>1</v>
      </c>
      <c r="HR110">
        <v>-0.141936</v>
      </c>
      <c r="HS110">
        <v>5.20238</v>
      </c>
      <c r="HT110">
        <v>20.2656</v>
      </c>
      <c r="HU110">
        <v>5.22163</v>
      </c>
      <c r="HV110">
        <v>12.0159</v>
      </c>
      <c r="HW110">
        <v>4.991</v>
      </c>
      <c r="HX110">
        <v>3.2885</v>
      </c>
      <c r="HY110">
        <v>9999</v>
      </c>
      <c r="HZ110">
        <v>9999</v>
      </c>
      <c r="IA110">
        <v>9999</v>
      </c>
      <c r="IB110">
        <v>999.9</v>
      </c>
      <c r="IC110">
        <v>4.97287</v>
      </c>
      <c r="ID110">
        <v>1.86661</v>
      </c>
      <c r="IE110">
        <v>1.86589</v>
      </c>
      <c r="IF110">
        <v>1.86585</v>
      </c>
      <c r="IG110">
        <v>1.86771</v>
      </c>
      <c r="IH110">
        <v>1.87014</v>
      </c>
      <c r="II110">
        <v>1.86882</v>
      </c>
      <c r="IJ110">
        <v>1.87028</v>
      </c>
      <c r="IK110">
        <v>0</v>
      </c>
      <c r="IL110">
        <v>0</v>
      </c>
      <c r="IM110">
        <v>0</v>
      </c>
      <c r="IN110">
        <v>0</v>
      </c>
      <c r="IO110" t="s">
        <v>441</v>
      </c>
      <c r="IP110" t="s">
        <v>442</v>
      </c>
      <c r="IQ110" t="s">
        <v>443</v>
      </c>
      <c r="IR110" t="s">
        <v>443</v>
      </c>
      <c r="IS110" t="s">
        <v>443</v>
      </c>
      <c r="IT110" t="s">
        <v>443</v>
      </c>
      <c r="IU110">
        <v>0</v>
      </c>
      <c r="IV110">
        <v>100</v>
      </c>
      <c r="IW110">
        <v>100</v>
      </c>
      <c r="IX110">
        <v>-4.42</v>
      </c>
      <c r="IY110">
        <v>0.0094</v>
      </c>
      <c r="IZ110">
        <v>-1.414774939843471</v>
      </c>
      <c r="JA110">
        <v>-0.002262605230658699</v>
      </c>
      <c r="JB110">
        <v>4.117972070868355E-07</v>
      </c>
      <c r="JC110">
        <v>-1.535053720392113E-10</v>
      </c>
      <c r="JD110">
        <v>-0.05773197212917025</v>
      </c>
      <c r="JE110">
        <v>-0.004387372397949352</v>
      </c>
      <c r="JF110">
        <v>0.001148265067849212</v>
      </c>
      <c r="JG110">
        <v>-2.372704636287677E-05</v>
      </c>
      <c r="JH110">
        <v>4</v>
      </c>
      <c r="JI110">
        <v>2346</v>
      </c>
      <c r="JJ110">
        <v>1</v>
      </c>
      <c r="JK110">
        <v>24</v>
      </c>
      <c r="JL110">
        <v>21614.2</v>
      </c>
      <c r="JM110">
        <v>29358462.8</v>
      </c>
      <c r="JN110">
        <v>2.97485</v>
      </c>
      <c r="JO110">
        <v>2.21924</v>
      </c>
      <c r="JP110">
        <v>1.39648</v>
      </c>
      <c r="JQ110">
        <v>2.35596</v>
      </c>
      <c r="JR110">
        <v>1.49536</v>
      </c>
      <c r="JS110">
        <v>2.67456</v>
      </c>
      <c r="JT110">
        <v>36.0582</v>
      </c>
      <c r="JU110">
        <v>24.035</v>
      </c>
      <c r="JV110">
        <v>18</v>
      </c>
      <c r="JW110">
        <v>486.85</v>
      </c>
      <c r="JX110">
        <v>437.224</v>
      </c>
      <c r="JY110">
        <v>12.3594</v>
      </c>
      <c r="JZ110">
        <v>25.6603</v>
      </c>
      <c r="KA110">
        <v>30</v>
      </c>
      <c r="KB110">
        <v>25.5133</v>
      </c>
      <c r="KC110">
        <v>25.4493</v>
      </c>
      <c r="KD110">
        <v>59.5216</v>
      </c>
      <c r="KE110">
        <v>26.5234</v>
      </c>
      <c r="KF110">
        <v>0</v>
      </c>
      <c r="KG110">
        <v>12.3532</v>
      </c>
      <c r="KH110">
        <v>1570.3</v>
      </c>
      <c r="KI110">
        <v>9.443949999999999</v>
      </c>
      <c r="KJ110">
        <v>101.704</v>
      </c>
      <c r="KK110">
        <v>100.999</v>
      </c>
    </row>
    <row r="111" spans="1:297">
      <c r="A111">
        <v>95</v>
      </c>
      <c r="B111">
        <v>1761507772.1</v>
      </c>
      <c r="C111">
        <v>561.5999999046326</v>
      </c>
      <c r="D111" t="s">
        <v>632</v>
      </c>
      <c r="E111" t="s">
        <v>633</v>
      </c>
      <c r="F111">
        <v>5</v>
      </c>
      <c r="G111" t="s">
        <v>435</v>
      </c>
      <c r="H111" t="s">
        <v>436</v>
      </c>
      <c r="I111">
        <v>1761507769.6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1575.53957651813</v>
      </c>
      <c r="AK111">
        <v>1539.683151515151</v>
      </c>
      <c r="AL111">
        <v>3.35121550243916</v>
      </c>
      <c r="AM111">
        <v>65.78380320939183</v>
      </c>
      <c r="AN111">
        <f>(AP111 - AO111 + DY111*1E3/(8.314*(EA111+273.15)) * AR111/DX111 * AQ111) * DX111/(100*DL111) * 1000/(1000 - AP111)</f>
        <v>0</v>
      </c>
      <c r="AO111">
        <v>9.457851107910798</v>
      </c>
      <c r="AP111">
        <v>11.64579999999999</v>
      </c>
      <c r="AQ111">
        <v>-1.14462066595315E-06</v>
      </c>
      <c r="AR111">
        <v>108.0880716642206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 t="s">
        <v>437</v>
      </c>
      <c r="AZ111">
        <v>0</v>
      </c>
      <c r="BA111">
        <v>0</v>
      </c>
      <c r="BB111">
        <f>1-AZ111/BA111</f>
        <v>0</v>
      </c>
      <c r="BC111">
        <v>0</v>
      </c>
      <c r="BD111" t="s">
        <v>437</v>
      </c>
      <c r="BE111" t="s">
        <v>437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2020</v>
      </c>
      <c r="CA111">
        <v>290.0000000000001</v>
      </c>
      <c r="CB111">
        <v>1590.42</v>
      </c>
      <c r="CC111">
        <v>295</v>
      </c>
      <c r="CD111">
        <v>5220.67</v>
      </c>
      <c r="CE111">
        <v>1591.29</v>
      </c>
      <c r="CF111">
        <v>-0.87</v>
      </c>
      <c r="CG111">
        <v>300.0000000000001</v>
      </c>
      <c r="CH111">
        <v>23.8</v>
      </c>
      <c r="CI111">
        <v>1650.734719841875</v>
      </c>
      <c r="CJ111">
        <v>2.032994541366527</v>
      </c>
      <c r="CK111">
        <v>-31.03478562282126</v>
      </c>
      <c r="CL111">
        <v>0.9198548094063967</v>
      </c>
      <c r="CM111">
        <v>0.9759925733019913</v>
      </c>
      <c r="CN111">
        <v>-0.00431141668520578</v>
      </c>
      <c r="CO111">
        <v>289.9999999999999</v>
      </c>
      <c r="CP111">
        <v>1590.91</v>
      </c>
      <c r="CQ111">
        <v>765</v>
      </c>
      <c r="CR111">
        <v>5219.32</v>
      </c>
      <c r="CS111">
        <v>1591.27</v>
      </c>
      <c r="CT111">
        <v>-0.36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438</v>
      </c>
      <c r="DO111">
        <v>2</v>
      </c>
      <c r="DP111" t="b">
        <v>1</v>
      </c>
      <c r="DQ111">
        <v>1761507769.6</v>
      </c>
      <c r="DR111">
        <v>1515.147777777778</v>
      </c>
      <c r="DS111">
        <v>1562.357777777778</v>
      </c>
      <c r="DT111">
        <v>11.64648888888889</v>
      </c>
      <c r="DU111">
        <v>9.457824444444446</v>
      </c>
      <c r="DV111">
        <v>1519.59</v>
      </c>
      <c r="DW111">
        <v>11.63717777777778</v>
      </c>
      <c r="DX111">
        <v>499.9708888888888</v>
      </c>
      <c r="DY111">
        <v>90.32265555555556</v>
      </c>
      <c r="DZ111">
        <v>0.09993378888888887</v>
      </c>
      <c r="EA111">
        <v>18.3023</v>
      </c>
      <c r="EB111">
        <v>18.0104</v>
      </c>
      <c r="EC111">
        <v>999.9000000000001</v>
      </c>
      <c r="ED111">
        <v>0</v>
      </c>
      <c r="EE111">
        <v>0</v>
      </c>
      <c r="EF111">
        <v>9999.241111111111</v>
      </c>
      <c r="EG111">
        <v>0</v>
      </c>
      <c r="EH111">
        <v>1016.332222222222</v>
      </c>
      <c r="EI111">
        <v>-47.20911111111111</v>
      </c>
      <c r="EJ111">
        <v>1533.002222222222</v>
      </c>
      <c r="EK111">
        <v>1577.274444444444</v>
      </c>
      <c r="EL111">
        <v>2.188667777777778</v>
      </c>
      <c r="EM111">
        <v>1562.357777777778</v>
      </c>
      <c r="EN111">
        <v>9.457824444444446</v>
      </c>
      <c r="EO111">
        <v>1.051941111111111</v>
      </c>
      <c r="EP111">
        <v>0.854256</v>
      </c>
      <c r="EQ111">
        <v>7.656374444444444</v>
      </c>
      <c r="ER111">
        <v>4.642329999999999</v>
      </c>
      <c r="ES111">
        <v>2000.023333333333</v>
      </c>
      <c r="ET111">
        <v>0.9800053333333333</v>
      </c>
      <c r="EU111">
        <v>0.01999488888888888</v>
      </c>
      <c r="EV111">
        <v>0</v>
      </c>
      <c r="EW111">
        <v>1188.238888888889</v>
      </c>
      <c r="EX111">
        <v>5.00097</v>
      </c>
      <c r="EY111">
        <v>23715.77777777778</v>
      </c>
      <c r="EZ111">
        <v>16707.8</v>
      </c>
      <c r="FA111">
        <v>37.625</v>
      </c>
      <c r="FB111">
        <v>38.687</v>
      </c>
      <c r="FC111">
        <v>37.90255555555555</v>
      </c>
      <c r="FD111">
        <v>37.812</v>
      </c>
      <c r="FE111">
        <v>37.465</v>
      </c>
      <c r="FF111">
        <v>1955.133333333333</v>
      </c>
      <c r="FG111">
        <v>39.89</v>
      </c>
      <c r="FH111">
        <v>0</v>
      </c>
      <c r="FI111">
        <v>2643.200000047684</v>
      </c>
      <c r="FJ111">
        <v>0</v>
      </c>
      <c r="FK111">
        <v>1188.08</v>
      </c>
      <c r="FL111">
        <v>1.354615396271688</v>
      </c>
      <c r="FM111">
        <v>36.79999998717395</v>
      </c>
      <c r="FN111">
        <v>23712.864</v>
      </c>
      <c r="FO111">
        <v>15</v>
      </c>
      <c r="FP111">
        <v>0</v>
      </c>
      <c r="FQ111" t="s">
        <v>439</v>
      </c>
      <c r="FR111">
        <v>1760210915.6</v>
      </c>
      <c r="FS111">
        <v>0</v>
      </c>
      <c r="FT111">
        <v>0</v>
      </c>
      <c r="FU111">
        <v>-0.215</v>
      </c>
      <c r="FV111">
        <v>0</v>
      </c>
      <c r="FW111">
        <v>-0.6919999999999999</v>
      </c>
      <c r="FX111">
        <v>0</v>
      </c>
      <c r="FY111">
        <v>400</v>
      </c>
      <c r="FZ111">
        <v>0</v>
      </c>
      <c r="GA111">
        <v>0.15</v>
      </c>
      <c r="GB111">
        <v>0</v>
      </c>
      <c r="GC111">
        <v>-47.0557525</v>
      </c>
      <c r="GD111">
        <v>-1.19484990619127</v>
      </c>
      <c r="GE111">
        <v>0.2129364752543581</v>
      </c>
      <c r="GF111">
        <v>0</v>
      </c>
      <c r="GG111">
        <v>1187.887352941176</v>
      </c>
      <c r="GH111">
        <v>2.877769292119527</v>
      </c>
      <c r="GI111">
        <v>0.427298688916974</v>
      </c>
      <c r="GJ111">
        <v>0</v>
      </c>
      <c r="GK111">
        <v>2.2054825</v>
      </c>
      <c r="GL111">
        <v>-0.1490791744840556</v>
      </c>
      <c r="GM111">
        <v>0.01472520352151372</v>
      </c>
      <c r="GN111">
        <v>0</v>
      </c>
      <c r="GO111">
        <v>0</v>
      </c>
      <c r="GP111">
        <v>3</v>
      </c>
      <c r="GQ111" t="s">
        <v>455</v>
      </c>
      <c r="GR111">
        <v>3.13352</v>
      </c>
      <c r="GS111">
        <v>2.76022</v>
      </c>
      <c r="GT111">
        <v>0.224574</v>
      </c>
      <c r="GU111">
        <v>0.226235</v>
      </c>
      <c r="GV111">
        <v>0.06343310000000001</v>
      </c>
      <c r="GW111">
        <v>0.0536741</v>
      </c>
      <c r="GX111">
        <v>24840.9</v>
      </c>
      <c r="GY111">
        <v>24767.5</v>
      </c>
      <c r="GZ111">
        <v>29757.7</v>
      </c>
      <c r="HA111">
        <v>29564.1</v>
      </c>
      <c r="HB111">
        <v>36840</v>
      </c>
      <c r="HC111">
        <v>37079.3</v>
      </c>
      <c r="HD111">
        <v>41875.9</v>
      </c>
      <c r="HE111">
        <v>42001.6</v>
      </c>
      <c r="HF111">
        <v>1.9593</v>
      </c>
      <c r="HG111">
        <v>1.89438</v>
      </c>
      <c r="HH111">
        <v>0.00420958</v>
      </c>
      <c r="HI111">
        <v>0</v>
      </c>
      <c r="HJ111">
        <v>17.9277</v>
      </c>
      <c r="HK111">
        <v>999.9</v>
      </c>
      <c r="HL111">
        <v>26</v>
      </c>
      <c r="HM111">
        <v>31.3</v>
      </c>
      <c r="HN111">
        <v>13.211</v>
      </c>
      <c r="HO111">
        <v>62.342</v>
      </c>
      <c r="HP111">
        <v>32.504</v>
      </c>
      <c r="HQ111">
        <v>1</v>
      </c>
      <c r="HR111">
        <v>-0.141944</v>
      </c>
      <c r="HS111">
        <v>5.21611</v>
      </c>
      <c r="HT111">
        <v>20.265</v>
      </c>
      <c r="HU111">
        <v>5.22073</v>
      </c>
      <c r="HV111">
        <v>12.0159</v>
      </c>
      <c r="HW111">
        <v>4.9898</v>
      </c>
      <c r="HX111">
        <v>3.28838</v>
      </c>
      <c r="HY111">
        <v>9999</v>
      </c>
      <c r="HZ111">
        <v>9999</v>
      </c>
      <c r="IA111">
        <v>9999</v>
      </c>
      <c r="IB111">
        <v>999.9</v>
      </c>
      <c r="IC111">
        <v>4.97287</v>
      </c>
      <c r="ID111">
        <v>1.86661</v>
      </c>
      <c r="IE111">
        <v>1.86588</v>
      </c>
      <c r="IF111">
        <v>1.86584</v>
      </c>
      <c r="IG111">
        <v>1.8677</v>
      </c>
      <c r="IH111">
        <v>1.87014</v>
      </c>
      <c r="II111">
        <v>1.86881</v>
      </c>
      <c r="IJ111">
        <v>1.87027</v>
      </c>
      <c r="IK111">
        <v>0</v>
      </c>
      <c r="IL111">
        <v>0</v>
      </c>
      <c r="IM111">
        <v>0</v>
      </c>
      <c r="IN111">
        <v>0</v>
      </c>
      <c r="IO111" t="s">
        <v>441</v>
      </c>
      <c r="IP111" t="s">
        <v>442</v>
      </c>
      <c r="IQ111" t="s">
        <v>443</v>
      </c>
      <c r="IR111" t="s">
        <v>443</v>
      </c>
      <c r="IS111" t="s">
        <v>443</v>
      </c>
      <c r="IT111" t="s">
        <v>443</v>
      </c>
      <c r="IU111">
        <v>0</v>
      </c>
      <c r="IV111">
        <v>100</v>
      </c>
      <c r="IW111">
        <v>100</v>
      </c>
      <c r="IX111">
        <v>-4.45</v>
      </c>
      <c r="IY111">
        <v>0.009299999999999999</v>
      </c>
      <c r="IZ111">
        <v>-1.414774939843471</v>
      </c>
      <c r="JA111">
        <v>-0.002262605230658699</v>
      </c>
      <c r="JB111">
        <v>4.117972070868355E-07</v>
      </c>
      <c r="JC111">
        <v>-1.535053720392113E-10</v>
      </c>
      <c r="JD111">
        <v>-0.05773197212917025</v>
      </c>
      <c r="JE111">
        <v>-0.004387372397949352</v>
      </c>
      <c r="JF111">
        <v>0.001148265067849212</v>
      </c>
      <c r="JG111">
        <v>-2.372704636287677E-05</v>
      </c>
      <c r="JH111">
        <v>4</v>
      </c>
      <c r="JI111">
        <v>2346</v>
      </c>
      <c r="JJ111">
        <v>1</v>
      </c>
      <c r="JK111">
        <v>24</v>
      </c>
      <c r="JL111">
        <v>21614.3</v>
      </c>
      <c r="JM111">
        <v>29358462.9</v>
      </c>
      <c r="JN111">
        <v>3.00171</v>
      </c>
      <c r="JO111">
        <v>2.22168</v>
      </c>
      <c r="JP111">
        <v>1.39648</v>
      </c>
      <c r="JQ111">
        <v>2.35718</v>
      </c>
      <c r="JR111">
        <v>1.49536</v>
      </c>
      <c r="JS111">
        <v>2.69897</v>
      </c>
      <c r="JT111">
        <v>36.0816</v>
      </c>
      <c r="JU111">
        <v>24.035</v>
      </c>
      <c r="JV111">
        <v>18</v>
      </c>
      <c r="JW111">
        <v>486.835</v>
      </c>
      <c r="JX111">
        <v>437.314</v>
      </c>
      <c r="JY111">
        <v>12.3486</v>
      </c>
      <c r="JZ111">
        <v>25.6603</v>
      </c>
      <c r="KA111">
        <v>30</v>
      </c>
      <c r="KB111">
        <v>25.5151</v>
      </c>
      <c r="KC111">
        <v>25.4493</v>
      </c>
      <c r="KD111">
        <v>60.0547</v>
      </c>
      <c r="KE111">
        <v>26.5234</v>
      </c>
      <c r="KF111">
        <v>0</v>
      </c>
      <c r="KG111">
        <v>12.3407</v>
      </c>
      <c r="KH111">
        <v>1590.34</v>
      </c>
      <c r="KI111">
        <v>9.450100000000001</v>
      </c>
      <c r="KJ111">
        <v>101.705</v>
      </c>
      <c r="KK111">
        <v>101</v>
      </c>
    </row>
    <row r="112" spans="1:297">
      <c r="A112">
        <v>96</v>
      </c>
      <c r="B112">
        <v>1761507777.1</v>
      </c>
      <c r="C112">
        <v>566.5999999046326</v>
      </c>
      <c r="D112" t="s">
        <v>634</v>
      </c>
      <c r="E112" t="s">
        <v>635</v>
      </c>
      <c r="F112">
        <v>5</v>
      </c>
      <c r="G112" t="s">
        <v>435</v>
      </c>
      <c r="H112" t="s">
        <v>436</v>
      </c>
      <c r="I112">
        <v>1761507774.3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1592.648937102981</v>
      </c>
      <c r="AK112">
        <v>1556.429757575757</v>
      </c>
      <c r="AL112">
        <v>3.37481138724636</v>
      </c>
      <c r="AM112">
        <v>65.78380320939183</v>
      </c>
      <c r="AN112">
        <f>(AP112 - AO112 + DY112*1E3/(8.314*(EA112+273.15)) * AR112/DX112 * AQ112) * DX112/(100*DL112) * 1000/(1000 - AP112)</f>
        <v>0</v>
      </c>
      <c r="AO112">
        <v>9.457987318413359</v>
      </c>
      <c r="AP112">
        <v>11.63880484848485</v>
      </c>
      <c r="AQ112">
        <v>-1.627648544473344E-05</v>
      </c>
      <c r="AR112">
        <v>108.0880716642206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 t="s">
        <v>437</v>
      </c>
      <c r="AZ112">
        <v>0</v>
      </c>
      <c r="BA112">
        <v>0</v>
      </c>
      <c r="BB112">
        <f>1-AZ112/BA112</f>
        <v>0</v>
      </c>
      <c r="BC112">
        <v>0</v>
      </c>
      <c r="BD112" t="s">
        <v>437</v>
      </c>
      <c r="BE112" t="s">
        <v>437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2020</v>
      </c>
      <c r="CA112">
        <v>290.0000000000001</v>
      </c>
      <c r="CB112">
        <v>1590.42</v>
      </c>
      <c r="CC112">
        <v>295</v>
      </c>
      <c r="CD112">
        <v>5220.67</v>
      </c>
      <c r="CE112">
        <v>1591.29</v>
      </c>
      <c r="CF112">
        <v>-0.87</v>
      </c>
      <c r="CG112">
        <v>300.0000000000001</v>
      </c>
      <c r="CH112">
        <v>23.8</v>
      </c>
      <c r="CI112">
        <v>1650.734719841875</v>
      </c>
      <c r="CJ112">
        <v>2.032994541366527</v>
      </c>
      <c r="CK112">
        <v>-31.03478562282126</v>
      </c>
      <c r="CL112">
        <v>0.9198548094063967</v>
      </c>
      <c r="CM112">
        <v>0.9759925733019913</v>
      </c>
      <c r="CN112">
        <v>-0.00431141668520578</v>
      </c>
      <c r="CO112">
        <v>289.9999999999999</v>
      </c>
      <c r="CP112">
        <v>1590.91</v>
      </c>
      <c r="CQ112">
        <v>765</v>
      </c>
      <c r="CR112">
        <v>5219.32</v>
      </c>
      <c r="CS112">
        <v>1591.27</v>
      </c>
      <c r="CT112">
        <v>-0.36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438</v>
      </c>
      <c r="DO112">
        <v>2</v>
      </c>
      <c r="DP112" t="b">
        <v>1</v>
      </c>
      <c r="DQ112">
        <v>1761507774.3</v>
      </c>
      <c r="DR112">
        <v>1530.618</v>
      </c>
      <c r="DS112">
        <v>1578.261</v>
      </c>
      <c r="DT112">
        <v>11.64186</v>
      </c>
      <c r="DU112">
        <v>9.458209</v>
      </c>
      <c r="DV112">
        <v>1535.093</v>
      </c>
      <c r="DW112">
        <v>11.63259</v>
      </c>
      <c r="DX112">
        <v>500.0277</v>
      </c>
      <c r="DY112">
        <v>90.32162000000001</v>
      </c>
      <c r="DZ112">
        <v>0.10003781</v>
      </c>
      <c r="EA112">
        <v>18.30004</v>
      </c>
      <c r="EB112">
        <v>17.99819</v>
      </c>
      <c r="EC112">
        <v>999.9</v>
      </c>
      <c r="ED112">
        <v>0</v>
      </c>
      <c r="EE112">
        <v>0</v>
      </c>
      <c r="EF112">
        <v>9992.625</v>
      </c>
      <c r="EG112">
        <v>0</v>
      </c>
      <c r="EH112">
        <v>1016.329</v>
      </c>
      <c r="EI112">
        <v>-47.64124</v>
      </c>
      <c r="EJ112">
        <v>1548.648</v>
      </c>
      <c r="EK112">
        <v>1593.331</v>
      </c>
      <c r="EL112">
        <v>2.183652</v>
      </c>
      <c r="EM112">
        <v>1578.261</v>
      </c>
      <c r="EN112">
        <v>9.458209</v>
      </c>
      <c r="EO112">
        <v>1.051512</v>
      </c>
      <c r="EP112">
        <v>0.8542807</v>
      </c>
      <c r="EQ112">
        <v>7.650373999999999</v>
      </c>
      <c r="ER112">
        <v>4.642744</v>
      </c>
      <c r="ES112">
        <v>1999.983</v>
      </c>
      <c r="ET112">
        <v>0.9800046</v>
      </c>
      <c r="EU112">
        <v>0.0199956</v>
      </c>
      <c r="EV112">
        <v>0</v>
      </c>
      <c r="EW112">
        <v>1188.502</v>
      </c>
      <c r="EX112">
        <v>5.000970000000001</v>
      </c>
      <c r="EY112">
        <v>23717.45</v>
      </c>
      <c r="EZ112">
        <v>16707.46</v>
      </c>
      <c r="FA112">
        <v>37.5935</v>
      </c>
      <c r="FB112">
        <v>38.64360000000001</v>
      </c>
      <c r="FC112">
        <v>37.875</v>
      </c>
      <c r="FD112">
        <v>37.7934</v>
      </c>
      <c r="FE112">
        <v>37.437</v>
      </c>
      <c r="FF112">
        <v>1955.093</v>
      </c>
      <c r="FG112">
        <v>39.89</v>
      </c>
      <c r="FH112">
        <v>0</v>
      </c>
      <c r="FI112">
        <v>2648</v>
      </c>
      <c r="FJ112">
        <v>0</v>
      </c>
      <c r="FK112">
        <v>1188.2456</v>
      </c>
      <c r="FL112">
        <v>3.208461556276361</v>
      </c>
      <c r="FM112">
        <v>29.84615378819471</v>
      </c>
      <c r="FN112">
        <v>23715.572</v>
      </c>
      <c r="FO112">
        <v>15</v>
      </c>
      <c r="FP112">
        <v>0</v>
      </c>
      <c r="FQ112" t="s">
        <v>439</v>
      </c>
      <c r="FR112">
        <v>1760210915.6</v>
      </c>
      <c r="FS112">
        <v>0</v>
      </c>
      <c r="FT112">
        <v>0</v>
      </c>
      <c r="FU112">
        <v>-0.215</v>
      </c>
      <c r="FV112">
        <v>0</v>
      </c>
      <c r="FW112">
        <v>-0.6919999999999999</v>
      </c>
      <c r="FX112">
        <v>0</v>
      </c>
      <c r="FY112">
        <v>400</v>
      </c>
      <c r="FZ112">
        <v>0</v>
      </c>
      <c r="GA112">
        <v>0.15</v>
      </c>
      <c r="GB112">
        <v>0</v>
      </c>
      <c r="GC112">
        <v>-47.22423414634147</v>
      </c>
      <c r="GD112">
        <v>-2.532271777003455</v>
      </c>
      <c r="GE112">
        <v>0.2910882069062242</v>
      </c>
      <c r="GF112">
        <v>0</v>
      </c>
      <c r="GG112">
        <v>1188.156176470588</v>
      </c>
      <c r="GH112">
        <v>2.324064176484696</v>
      </c>
      <c r="GI112">
        <v>0.3614188925844217</v>
      </c>
      <c r="GJ112">
        <v>0</v>
      </c>
      <c r="GK112">
        <v>2.19449756097561</v>
      </c>
      <c r="GL112">
        <v>-0.09687219512194922</v>
      </c>
      <c r="GM112">
        <v>0.009793084613454668</v>
      </c>
      <c r="GN112">
        <v>1</v>
      </c>
      <c r="GO112">
        <v>1</v>
      </c>
      <c r="GP112">
        <v>3</v>
      </c>
      <c r="GQ112" t="s">
        <v>446</v>
      </c>
      <c r="GR112">
        <v>3.13353</v>
      </c>
      <c r="GS112">
        <v>2.76011</v>
      </c>
      <c r="GT112">
        <v>0.226039</v>
      </c>
      <c r="GU112">
        <v>0.227695</v>
      </c>
      <c r="GV112">
        <v>0.0634045</v>
      </c>
      <c r="GW112">
        <v>0.053677</v>
      </c>
      <c r="GX112">
        <v>24794</v>
      </c>
      <c r="GY112">
        <v>24720.5</v>
      </c>
      <c r="GZ112">
        <v>29757.7</v>
      </c>
      <c r="HA112">
        <v>29563.8</v>
      </c>
      <c r="HB112">
        <v>36841</v>
      </c>
      <c r="HC112">
        <v>37078.8</v>
      </c>
      <c r="HD112">
        <v>41875.8</v>
      </c>
      <c r="HE112">
        <v>42001.2</v>
      </c>
      <c r="HF112">
        <v>1.95882</v>
      </c>
      <c r="HG112">
        <v>1.89425</v>
      </c>
      <c r="HH112">
        <v>0.00426546</v>
      </c>
      <c r="HI112">
        <v>0</v>
      </c>
      <c r="HJ112">
        <v>17.9277</v>
      </c>
      <c r="HK112">
        <v>999.9</v>
      </c>
      <c r="HL112">
        <v>26</v>
      </c>
      <c r="HM112">
        <v>31.3</v>
      </c>
      <c r="HN112">
        <v>13.2095</v>
      </c>
      <c r="HO112">
        <v>62.622</v>
      </c>
      <c r="HP112">
        <v>32.3718</v>
      </c>
      <c r="HQ112">
        <v>1</v>
      </c>
      <c r="HR112">
        <v>-0.141949</v>
      </c>
      <c r="HS112">
        <v>5.16239</v>
      </c>
      <c r="HT112">
        <v>20.2667</v>
      </c>
      <c r="HU112">
        <v>5.22073</v>
      </c>
      <c r="HV112">
        <v>12.0159</v>
      </c>
      <c r="HW112">
        <v>4.9908</v>
      </c>
      <c r="HX112">
        <v>3.28842</v>
      </c>
      <c r="HY112">
        <v>9999</v>
      </c>
      <c r="HZ112">
        <v>9999</v>
      </c>
      <c r="IA112">
        <v>9999</v>
      </c>
      <c r="IB112">
        <v>999.9</v>
      </c>
      <c r="IC112">
        <v>4.97287</v>
      </c>
      <c r="ID112">
        <v>1.86661</v>
      </c>
      <c r="IE112">
        <v>1.8659</v>
      </c>
      <c r="IF112">
        <v>1.86585</v>
      </c>
      <c r="IG112">
        <v>1.86771</v>
      </c>
      <c r="IH112">
        <v>1.87015</v>
      </c>
      <c r="II112">
        <v>1.86883</v>
      </c>
      <c r="IJ112">
        <v>1.87028</v>
      </c>
      <c r="IK112">
        <v>0</v>
      </c>
      <c r="IL112">
        <v>0</v>
      </c>
      <c r="IM112">
        <v>0</v>
      </c>
      <c r="IN112">
        <v>0</v>
      </c>
      <c r="IO112" t="s">
        <v>441</v>
      </c>
      <c r="IP112" t="s">
        <v>442</v>
      </c>
      <c r="IQ112" t="s">
        <v>443</v>
      </c>
      <c r="IR112" t="s">
        <v>443</v>
      </c>
      <c r="IS112" t="s">
        <v>443</v>
      </c>
      <c r="IT112" t="s">
        <v>443</v>
      </c>
      <c r="IU112">
        <v>0</v>
      </c>
      <c r="IV112">
        <v>100</v>
      </c>
      <c r="IW112">
        <v>100</v>
      </c>
      <c r="IX112">
        <v>-4.49</v>
      </c>
      <c r="IY112">
        <v>0.0092</v>
      </c>
      <c r="IZ112">
        <v>-1.414774939843471</v>
      </c>
      <c r="JA112">
        <v>-0.002262605230658699</v>
      </c>
      <c r="JB112">
        <v>4.117972070868355E-07</v>
      </c>
      <c r="JC112">
        <v>-1.535053720392113E-10</v>
      </c>
      <c r="JD112">
        <v>-0.05773197212917025</v>
      </c>
      <c r="JE112">
        <v>-0.004387372397949352</v>
      </c>
      <c r="JF112">
        <v>0.001148265067849212</v>
      </c>
      <c r="JG112">
        <v>-2.372704636287677E-05</v>
      </c>
      <c r="JH112">
        <v>4</v>
      </c>
      <c r="JI112">
        <v>2346</v>
      </c>
      <c r="JJ112">
        <v>1</v>
      </c>
      <c r="JK112">
        <v>24</v>
      </c>
      <c r="JL112">
        <v>21614.4</v>
      </c>
      <c r="JM112">
        <v>29358463</v>
      </c>
      <c r="JN112">
        <v>3.0249</v>
      </c>
      <c r="JO112">
        <v>2.23389</v>
      </c>
      <c r="JP112">
        <v>1.39648</v>
      </c>
      <c r="JQ112">
        <v>2.35596</v>
      </c>
      <c r="JR112">
        <v>1.49536</v>
      </c>
      <c r="JS112">
        <v>2.65747</v>
      </c>
      <c r="JT112">
        <v>36.0816</v>
      </c>
      <c r="JU112">
        <v>24.0262</v>
      </c>
      <c r="JV112">
        <v>18</v>
      </c>
      <c r="JW112">
        <v>486.542</v>
      </c>
      <c r="JX112">
        <v>437.239</v>
      </c>
      <c r="JY112">
        <v>12.3368</v>
      </c>
      <c r="JZ112">
        <v>25.6617</v>
      </c>
      <c r="KA112">
        <v>30</v>
      </c>
      <c r="KB112">
        <v>25.5151</v>
      </c>
      <c r="KC112">
        <v>25.4493</v>
      </c>
      <c r="KD112">
        <v>60.5218</v>
      </c>
      <c r="KE112">
        <v>26.5234</v>
      </c>
      <c r="KF112">
        <v>0</v>
      </c>
      <c r="KG112">
        <v>12.3714</v>
      </c>
      <c r="KH112">
        <v>1603.71</v>
      </c>
      <c r="KI112">
        <v>9.46602</v>
      </c>
      <c r="KJ112">
        <v>101.704</v>
      </c>
      <c r="KK112">
        <v>100.999</v>
      </c>
    </row>
    <row r="113" spans="1:297">
      <c r="A113">
        <v>97</v>
      </c>
      <c r="B113">
        <v>1761508179.1</v>
      </c>
      <c r="C113">
        <v>968.5999999046326</v>
      </c>
      <c r="D113" t="s">
        <v>636</v>
      </c>
      <c r="E113" t="s">
        <v>637</v>
      </c>
      <c r="F113">
        <v>5</v>
      </c>
      <c r="G113" t="s">
        <v>638</v>
      </c>
      <c r="H113" t="s">
        <v>436</v>
      </c>
      <c r="I113">
        <v>1761508176.1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424.3511525267484</v>
      </c>
      <c r="AK113">
        <v>416.1994424242426</v>
      </c>
      <c r="AL113">
        <v>0.0005588473790942642</v>
      </c>
      <c r="AM113">
        <v>65.47156474281013</v>
      </c>
      <c r="AN113">
        <f>(AP113 - AO113 + DY113*1E3/(8.314*(EA113+273.15)) * AR113/DX113 * AQ113) * DX113/(100*DL113) * 1000/(1000 - AP113)</f>
        <v>0</v>
      </c>
      <c r="AO113">
        <v>10.24653645145274</v>
      </c>
      <c r="AP113">
        <v>11.16865272727272</v>
      </c>
      <c r="AQ113">
        <v>5.407113057151551E-05</v>
      </c>
      <c r="AR113">
        <v>106.0414800568065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 t="s">
        <v>437</v>
      </c>
      <c r="AZ113">
        <v>0</v>
      </c>
      <c r="BA113">
        <v>0</v>
      </c>
      <c r="BB113">
        <f>1-AZ113/BA113</f>
        <v>0</v>
      </c>
      <c r="BC113">
        <v>0</v>
      </c>
      <c r="BD113" t="s">
        <v>437</v>
      </c>
      <c r="BE113" t="s">
        <v>437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2020</v>
      </c>
      <c r="CA113">
        <v>290.0000000000001</v>
      </c>
      <c r="CB113">
        <v>1590.42</v>
      </c>
      <c r="CC113">
        <v>295</v>
      </c>
      <c r="CD113">
        <v>5220.67</v>
      </c>
      <c r="CE113">
        <v>1591.29</v>
      </c>
      <c r="CF113">
        <v>-0.87</v>
      </c>
      <c r="CG113">
        <v>300.0000000000001</v>
      </c>
      <c r="CH113">
        <v>23.8</v>
      </c>
      <c r="CI113">
        <v>1650.734719841875</v>
      </c>
      <c r="CJ113">
        <v>2.032994541366527</v>
      </c>
      <c r="CK113">
        <v>-31.03478562282126</v>
      </c>
      <c r="CL113">
        <v>0.9198548094063967</v>
      </c>
      <c r="CM113">
        <v>0.9759925733019913</v>
      </c>
      <c r="CN113">
        <v>-0.00431141668520578</v>
      </c>
      <c r="CO113">
        <v>289.9999999999999</v>
      </c>
      <c r="CP113">
        <v>1590.91</v>
      </c>
      <c r="CQ113">
        <v>765</v>
      </c>
      <c r="CR113">
        <v>5219.32</v>
      </c>
      <c r="CS113">
        <v>1591.27</v>
      </c>
      <c r="CT113">
        <v>-0.36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438</v>
      </c>
      <c r="DO113">
        <v>2</v>
      </c>
      <c r="DP113" t="b">
        <v>1</v>
      </c>
      <c r="DQ113">
        <v>1761508176.1</v>
      </c>
      <c r="DR113">
        <v>411.5164545454546</v>
      </c>
      <c r="DS113">
        <v>420.0047272727273</v>
      </c>
      <c r="DT113">
        <v>11.16539090909091</v>
      </c>
      <c r="DU113">
        <v>10.2464</v>
      </c>
      <c r="DV113">
        <v>413.8082727272727</v>
      </c>
      <c r="DW113">
        <v>11.16202727272727</v>
      </c>
      <c r="DX113">
        <v>499.9504545454546</v>
      </c>
      <c r="DY113">
        <v>90.31578181818182</v>
      </c>
      <c r="DZ113">
        <v>0.09994466363636366</v>
      </c>
      <c r="EA113">
        <v>17.6879</v>
      </c>
      <c r="EB113">
        <v>18.01670909090909</v>
      </c>
      <c r="EC113">
        <v>999.9</v>
      </c>
      <c r="ED113">
        <v>0</v>
      </c>
      <c r="EE113">
        <v>0</v>
      </c>
      <c r="EF113">
        <v>9988.237272727272</v>
      </c>
      <c r="EG113">
        <v>0</v>
      </c>
      <c r="EH113">
        <v>1027.79</v>
      </c>
      <c r="EI113">
        <v>-8.488018181818182</v>
      </c>
      <c r="EJ113">
        <v>416.1631818181818</v>
      </c>
      <c r="EK113">
        <v>424.3527272727272</v>
      </c>
      <c r="EL113">
        <v>0.9189787272727272</v>
      </c>
      <c r="EM113">
        <v>420.0047272727273</v>
      </c>
      <c r="EN113">
        <v>10.2464</v>
      </c>
      <c r="EO113">
        <v>1.00841</v>
      </c>
      <c r="EP113">
        <v>0.9254119090909092</v>
      </c>
      <c r="EQ113">
        <v>7.038461818181818</v>
      </c>
      <c r="ER113">
        <v>5.79209909090909</v>
      </c>
      <c r="ES113">
        <v>1999.924545454546</v>
      </c>
      <c r="ET113">
        <v>0.9800006363636364</v>
      </c>
      <c r="EU113">
        <v>0.01999930909090909</v>
      </c>
      <c r="EV113">
        <v>0</v>
      </c>
      <c r="EW113">
        <v>1456.477272727273</v>
      </c>
      <c r="EX113">
        <v>5.000970000000001</v>
      </c>
      <c r="EY113">
        <v>29220.15454545454</v>
      </c>
      <c r="EZ113">
        <v>16706.95454545454</v>
      </c>
      <c r="FA113">
        <v>40.26109090909092</v>
      </c>
      <c r="FB113">
        <v>41.96563636363636</v>
      </c>
      <c r="FC113">
        <v>40.20990909090909</v>
      </c>
      <c r="FD113">
        <v>41.84063636363636</v>
      </c>
      <c r="FE113">
        <v>40.33490909090909</v>
      </c>
      <c r="FF113">
        <v>1955.024545454545</v>
      </c>
      <c r="FG113">
        <v>39.89999999999999</v>
      </c>
      <c r="FH113">
        <v>0</v>
      </c>
      <c r="FI113">
        <v>3050</v>
      </c>
      <c r="FJ113">
        <v>0</v>
      </c>
      <c r="FK113">
        <v>1457.5032</v>
      </c>
      <c r="FL113">
        <v>-15.21000001610618</v>
      </c>
      <c r="FM113">
        <v>-193.3000002961388</v>
      </c>
      <c r="FN113">
        <v>29234.008</v>
      </c>
      <c r="FO113">
        <v>15</v>
      </c>
      <c r="FP113">
        <v>0</v>
      </c>
      <c r="FQ113" t="s">
        <v>439</v>
      </c>
      <c r="FR113">
        <v>1760210915.6</v>
      </c>
      <c r="FS113">
        <v>0</v>
      </c>
      <c r="FT113">
        <v>0</v>
      </c>
      <c r="FU113">
        <v>-0.215</v>
      </c>
      <c r="FV113">
        <v>0</v>
      </c>
      <c r="FW113">
        <v>-0.6919999999999999</v>
      </c>
      <c r="FX113">
        <v>0</v>
      </c>
      <c r="FY113">
        <v>400</v>
      </c>
      <c r="FZ113">
        <v>0</v>
      </c>
      <c r="GA113">
        <v>0.15</v>
      </c>
      <c r="GB113">
        <v>0</v>
      </c>
      <c r="GC113">
        <v>-8.502822499999999</v>
      </c>
      <c r="GD113">
        <v>-0.01563759849901494</v>
      </c>
      <c r="GE113">
        <v>0.03148269117705791</v>
      </c>
      <c r="GF113">
        <v>1</v>
      </c>
      <c r="GG113">
        <v>1458.492647058823</v>
      </c>
      <c r="GH113">
        <v>-15.14453779093513</v>
      </c>
      <c r="GI113">
        <v>1.511684508058178</v>
      </c>
      <c r="GJ113">
        <v>0</v>
      </c>
      <c r="GK113">
        <v>0.912062025</v>
      </c>
      <c r="GL113">
        <v>0.05632109943714483</v>
      </c>
      <c r="GM113">
        <v>0.005519679358837344</v>
      </c>
      <c r="GN113">
        <v>1</v>
      </c>
      <c r="GO113">
        <v>2</v>
      </c>
      <c r="GP113">
        <v>3</v>
      </c>
      <c r="GQ113" t="s">
        <v>440</v>
      </c>
      <c r="GR113">
        <v>3.13377</v>
      </c>
      <c r="GS113">
        <v>2.76016</v>
      </c>
      <c r="GT113">
        <v>0.0933634</v>
      </c>
      <c r="GU113">
        <v>0.0935232</v>
      </c>
      <c r="GV113">
        <v>0.0614561</v>
      </c>
      <c r="GW113">
        <v>0.057037</v>
      </c>
      <c r="GX113">
        <v>29034.9</v>
      </c>
      <c r="GY113">
        <v>29005</v>
      </c>
      <c r="GZ113">
        <v>29752.2</v>
      </c>
      <c r="HA113">
        <v>29557.4</v>
      </c>
      <c r="HB113">
        <v>36908.9</v>
      </c>
      <c r="HC113">
        <v>36936.2</v>
      </c>
      <c r="HD113">
        <v>41867.6</v>
      </c>
      <c r="HE113">
        <v>41992.5</v>
      </c>
      <c r="HF113">
        <v>1.9562</v>
      </c>
      <c r="HG113">
        <v>1.88988</v>
      </c>
      <c r="HH113">
        <v>0.0348203</v>
      </c>
      <c r="HI113">
        <v>0</v>
      </c>
      <c r="HJ113">
        <v>17.4483</v>
      </c>
      <c r="HK113">
        <v>999.9</v>
      </c>
      <c r="HL113">
        <v>25.9</v>
      </c>
      <c r="HM113">
        <v>31.4</v>
      </c>
      <c r="HN113">
        <v>13.2351</v>
      </c>
      <c r="HO113">
        <v>62.6821</v>
      </c>
      <c r="HP113">
        <v>32.4439</v>
      </c>
      <c r="HQ113">
        <v>1</v>
      </c>
      <c r="HR113">
        <v>-0.127574</v>
      </c>
      <c r="HS113">
        <v>5.65322</v>
      </c>
      <c r="HT113">
        <v>20.2541</v>
      </c>
      <c r="HU113">
        <v>5.22313</v>
      </c>
      <c r="HV113">
        <v>12.0159</v>
      </c>
      <c r="HW113">
        <v>4.99185</v>
      </c>
      <c r="HX113">
        <v>3.28925</v>
      </c>
      <c r="HY113">
        <v>9999</v>
      </c>
      <c r="HZ113">
        <v>9999</v>
      </c>
      <c r="IA113">
        <v>9999</v>
      </c>
      <c r="IB113">
        <v>999.9</v>
      </c>
      <c r="IC113">
        <v>4.97285</v>
      </c>
      <c r="ID113">
        <v>1.86661</v>
      </c>
      <c r="IE113">
        <v>1.86589</v>
      </c>
      <c r="IF113">
        <v>1.86587</v>
      </c>
      <c r="IG113">
        <v>1.8677</v>
      </c>
      <c r="IH113">
        <v>1.87014</v>
      </c>
      <c r="II113">
        <v>1.8688</v>
      </c>
      <c r="IJ113">
        <v>1.87027</v>
      </c>
      <c r="IK113">
        <v>0</v>
      </c>
      <c r="IL113">
        <v>0</v>
      </c>
      <c r="IM113">
        <v>0</v>
      </c>
      <c r="IN113">
        <v>0</v>
      </c>
      <c r="IO113" t="s">
        <v>441</v>
      </c>
      <c r="IP113" t="s">
        <v>442</v>
      </c>
      <c r="IQ113" t="s">
        <v>443</v>
      </c>
      <c r="IR113" t="s">
        <v>443</v>
      </c>
      <c r="IS113" t="s">
        <v>443</v>
      </c>
      <c r="IT113" t="s">
        <v>443</v>
      </c>
      <c r="IU113">
        <v>0</v>
      </c>
      <c r="IV113">
        <v>100</v>
      </c>
      <c r="IW113">
        <v>100</v>
      </c>
      <c r="IX113">
        <v>-2.292</v>
      </c>
      <c r="IY113">
        <v>0.0034</v>
      </c>
      <c r="IZ113">
        <v>-1.414774939843471</v>
      </c>
      <c r="JA113">
        <v>-0.002262605230658699</v>
      </c>
      <c r="JB113">
        <v>4.117972070868355E-07</v>
      </c>
      <c r="JC113">
        <v>-1.535053720392113E-10</v>
      </c>
      <c r="JD113">
        <v>-0.05773197212917025</v>
      </c>
      <c r="JE113">
        <v>-0.004387372397949352</v>
      </c>
      <c r="JF113">
        <v>0.001148265067849212</v>
      </c>
      <c r="JG113">
        <v>-2.372704636287677E-05</v>
      </c>
      <c r="JH113">
        <v>4</v>
      </c>
      <c r="JI113">
        <v>2346</v>
      </c>
      <c r="JJ113">
        <v>1</v>
      </c>
      <c r="JK113">
        <v>24</v>
      </c>
      <c r="JL113">
        <v>21621.1</v>
      </c>
      <c r="JM113">
        <v>29358469.7</v>
      </c>
      <c r="JN113">
        <v>1.03882</v>
      </c>
      <c r="JO113">
        <v>2.26074</v>
      </c>
      <c r="JP113">
        <v>1.39771</v>
      </c>
      <c r="JQ113">
        <v>2.35718</v>
      </c>
      <c r="JR113">
        <v>1.49536</v>
      </c>
      <c r="JS113">
        <v>2.68555</v>
      </c>
      <c r="JT113">
        <v>36.2459</v>
      </c>
      <c r="JU113">
        <v>24.0262</v>
      </c>
      <c r="JV113">
        <v>18</v>
      </c>
      <c r="JW113">
        <v>485.885</v>
      </c>
      <c r="JX113">
        <v>435.443</v>
      </c>
      <c r="JY113">
        <v>11.4103</v>
      </c>
      <c r="JZ113">
        <v>25.82</v>
      </c>
      <c r="KA113">
        <v>30.0001</v>
      </c>
      <c r="KB113">
        <v>25.6287</v>
      </c>
      <c r="KC113">
        <v>25.5535</v>
      </c>
      <c r="KD113">
        <v>20.795</v>
      </c>
      <c r="KE113">
        <v>20.8467</v>
      </c>
      <c r="KF113">
        <v>1.93273</v>
      </c>
      <c r="KG113">
        <v>11.3888</v>
      </c>
      <c r="KH113">
        <v>413.321</v>
      </c>
      <c r="KI113">
        <v>10.2484</v>
      </c>
      <c r="KJ113">
        <v>101.685</v>
      </c>
      <c r="KK113">
        <v>100.978</v>
      </c>
    </row>
    <row r="114" spans="1:297">
      <c r="A114">
        <v>98</v>
      </c>
      <c r="B114">
        <v>1761508184.1</v>
      </c>
      <c r="C114">
        <v>973.5999999046326</v>
      </c>
      <c r="D114" t="s">
        <v>639</v>
      </c>
      <c r="E114" t="s">
        <v>640</v>
      </c>
      <c r="F114">
        <v>5</v>
      </c>
      <c r="G114" t="s">
        <v>638</v>
      </c>
      <c r="H114" t="s">
        <v>436</v>
      </c>
      <c r="I114">
        <v>1761508181.6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424.366180108347</v>
      </c>
      <c r="AK114">
        <v>416.0917515151514</v>
      </c>
      <c r="AL114">
        <v>-0.02595950480268074</v>
      </c>
      <c r="AM114">
        <v>65.47156474281013</v>
      </c>
      <c r="AN114">
        <f>(AP114 - AO114 + DY114*1E3/(8.314*(EA114+273.15)) * AR114/DX114 * AQ114) * DX114/(100*DL114) * 1000/(1000 - AP114)</f>
        <v>0</v>
      </c>
      <c r="AO114">
        <v>10.2495742732338</v>
      </c>
      <c r="AP114">
        <v>11.17344121212121</v>
      </c>
      <c r="AQ114">
        <v>5.039102698447995E-05</v>
      </c>
      <c r="AR114">
        <v>106.0414800568065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 t="s">
        <v>437</v>
      </c>
      <c r="AZ114">
        <v>0</v>
      </c>
      <c r="BA114">
        <v>0</v>
      </c>
      <c r="BB114">
        <f>1-AZ114/BA114</f>
        <v>0</v>
      </c>
      <c r="BC114">
        <v>0</v>
      </c>
      <c r="BD114" t="s">
        <v>437</v>
      </c>
      <c r="BE114" t="s">
        <v>437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2020</v>
      </c>
      <c r="CA114">
        <v>290.0000000000001</v>
      </c>
      <c r="CB114">
        <v>1590.42</v>
      </c>
      <c r="CC114">
        <v>295</v>
      </c>
      <c r="CD114">
        <v>5220.67</v>
      </c>
      <c r="CE114">
        <v>1591.29</v>
      </c>
      <c r="CF114">
        <v>-0.87</v>
      </c>
      <c r="CG114">
        <v>300.0000000000001</v>
      </c>
      <c r="CH114">
        <v>23.8</v>
      </c>
      <c r="CI114">
        <v>1650.734719841875</v>
      </c>
      <c r="CJ114">
        <v>2.032994541366527</v>
      </c>
      <c r="CK114">
        <v>-31.03478562282126</v>
      </c>
      <c r="CL114">
        <v>0.9198548094063967</v>
      </c>
      <c r="CM114">
        <v>0.9759925733019913</v>
      </c>
      <c r="CN114">
        <v>-0.00431141668520578</v>
      </c>
      <c r="CO114">
        <v>289.9999999999999</v>
      </c>
      <c r="CP114">
        <v>1590.91</v>
      </c>
      <c r="CQ114">
        <v>765</v>
      </c>
      <c r="CR114">
        <v>5219.32</v>
      </c>
      <c r="CS114">
        <v>1591.27</v>
      </c>
      <c r="CT114">
        <v>-0.36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438</v>
      </c>
      <c r="DO114">
        <v>2</v>
      </c>
      <c r="DP114" t="b">
        <v>1</v>
      </c>
      <c r="DQ114">
        <v>1761508181.6</v>
      </c>
      <c r="DR114">
        <v>411.5083333333333</v>
      </c>
      <c r="DS114">
        <v>419.5381111111112</v>
      </c>
      <c r="DT114">
        <v>11.17162222222222</v>
      </c>
      <c r="DU114">
        <v>10.24997777777778</v>
      </c>
      <c r="DV114">
        <v>413.7996666666667</v>
      </c>
      <c r="DW114">
        <v>11.16817777777778</v>
      </c>
      <c r="DX114">
        <v>499.8268888888889</v>
      </c>
      <c r="DY114">
        <v>90.31556666666667</v>
      </c>
      <c r="DZ114">
        <v>0.09985448888888888</v>
      </c>
      <c r="EA114">
        <v>17.69535555555555</v>
      </c>
      <c r="EB114">
        <v>18.0257</v>
      </c>
      <c r="EC114">
        <v>999.9000000000001</v>
      </c>
      <c r="ED114">
        <v>0</v>
      </c>
      <c r="EE114">
        <v>0</v>
      </c>
      <c r="EF114">
        <v>9988.196666666665</v>
      </c>
      <c r="EG114">
        <v>0</v>
      </c>
      <c r="EH114">
        <v>1027.766666666667</v>
      </c>
      <c r="EI114">
        <v>-8.029764444444446</v>
      </c>
      <c r="EJ114">
        <v>416.1574444444445</v>
      </c>
      <c r="EK114">
        <v>423.8827777777777</v>
      </c>
      <c r="EL114">
        <v>0.9216565555555554</v>
      </c>
      <c r="EM114">
        <v>419.5381111111112</v>
      </c>
      <c r="EN114">
        <v>10.24997777777778</v>
      </c>
      <c r="EO114">
        <v>1.008971111111111</v>
      </c>
      <c r="EP114">
        <v>0.925731888888889</v>
      </c>
      <c r="EQ114">
        <v>7.046584444444445</v>
      </c>
      <c r="ER114">
        <v>5.797095555555556</v>
      </c>
      <c r="ES114">
        <v>1999.926666666667</v>
      </c>
      <c r="ET114">
        <v>0.9800020000000002</v>
      </c>
      <c r="EU114">
        <v>0.019998</v>
      </c>
      <c r="EV114">
        <v>0</v>
      </c>
      <c r="EW114">
        <v>1455.428888888889</v>
      </c>
      <c r="EX114">
        <v>5.00097</v>
      </c>
      <c r="EY114">
        <v>29202.15555555556</v>
      </c>
      <c r="EZ114">
        <v>16706.96666666666</v>
      </c>
      <c r="FA114">
        <v>40.354</v>
      </c>
      <c r="FB114">
        <v>42.02066666666667</v>
      </c>
      <c r="FC114">
        <v>40.29133333333333</v>
      </c>
      <c r="FD114">
        <v>41.93722222222222</v>
      </c>
      <c r="FE114">
        <v>40.42322222222222</v>
      </c>
      <c r="FF114">
        <v>1955.028888888889</v>
      </c>
      <c r="FG114">
        <v>39.89111111111111</v>
      </c>
      <c r="FH114">
        <v>0</v>
      </c>
      <c r="FI114">
        <v>3054.800000190735</v>
      </c>
      <c r="FJ114">
        <v>0</v>
      </c>
      <c r="FK114">
        <v>1456.3976</v>
      </c>
      <c r="FL114">
        <v>-13.71461536396963</v>
      </c>
      <c r="FM114">
        <v>-195.5769227486769</v>
      </c>
      <c r="FN114">
        <v>29218.356</v>
      </c>
      <c r="FO114">
        <v>15</v>
      </c>
      <c r="FP114">
        <v>0</v>
      </c>
      <c r="FQ114" t="s">
        <v>439</v>
      </c>
      <c r="FR114">
        <v>1760210915.6</v>
      </c>
      <c r="FS114">
        <v>0</v>
      </c>
      <c r="FT114">
        <v>0</v>
      </c>
      <c r="FU114">
        <v>-0.215</v>
      </c>
      <c r="FV114">
        <v>0</v>
      </c>
      <c r="FW114">
        <v>-0.6919999999999999</v>
      </c>
      <c r="FX114">
        <v>0</v>
      </c>
      <c r="FY114">
        <v>400</v>
      </c>
      <c r="FZ114">
        <v>0</v>
      </c>
      <c r="GA114">
        <v>0.15</v>
      </c>
      <c r="GB114">
        <v>0</v>
      </c>
      <c r="GC114">
        <v>-8.443717250000001</v>
      </c>
      <c r="GD114">
        <v>1.14983290806756</v>
      </c>
      <c r="GE114">
        <v>0.2186203690645899</v>
      </c>
      <c r="GF114">
        <v>0</v>
      </c>
      <c r="GG114">
        <v>1457.188235294118</v>
      </c>
      <c r="GH114">
        <v>-14.2435446870455</v>
      </c>
      <c r="GI114">
        <v>1.428943399422917</v>
      </c>
      <c r="GJ114">
        <v>0</v>
      </c>
      <c r="GK114">
        <v>0.916177175</v>
      </c>
      <c r="GL114">
        <v>0.04569229643527337</v>
      </c>
      <c r="GM114">
        <v>0.004484627146639391</v>
      </c>
      <c r="GN114">
        <v>1</v>
      </c>
      <c r="GO114">
        <v>1</v>
      </c>
      <c r="GP114">
        <v>3</v>
      </c>
      <c r="GQ114" t="s">
        <v>446</v>
      </c>
      <c r="GR114">
        <v>3.13391</v>
      </c>
      <c r="GS114">
        <v>2.76041</v>
      </c>
      <c r="GT114">
        <v>0.0933288</v>
      </c>
      <c r="GU114">
        <v>0.09306300000000001</v>
      </c>
      <c r="GV114">
        <v>0.0614772</v>
      </c>
      <c r="GW114">
        <v>0.0570481</v>
      </c>
      <c r="GX114">
        <v>29036</v>
      </c>
      <c r="GY114">
        <v>29019.8</v>
      </c>
      <c r="GZ114">
        <v>29752.3</v>
      </c>
      <c r="HA114">
        <v>29557.4</v>
      </c>
      <c r="HB114">
        <v>36908.1</v>
      </c>
      <c r="HC114">
        <v>36935.6</v>
      </c>
      <c r="HD114">
        <v>41867.7</v>
      </c>
      <c r="HE114">
        <v>41992.3</v>
      </c>
      <c r="HF114">
        <v>1.95632</v>
      </c>
      <c r="HG114">
        <v>1.88995</v>
      </c>
      <c r="HH114">
        <v>0.0340939</v>
      </c>
      <c r="HI114">
        <v>0</v>
      </c>
      <c r="HJ114">
        <v>17.4502</v>
      </c>
      <c r="HK114">
        <v>999.9</v>
      </c>
      <c r="HL114">
        <v>25.9</v>
      </c>
      <c r="HM114">
        <v>31.4</v>
      </c>
      <c r="HN114">
        <v>13.2359</v>
      </c>
      <c r="HO114">
        <v>62.7821</v>
      </c>
      <c r="HP114">
        <v>32.512</v>
      </c>
      <c r="HQ114">
        <v>1</v>
      </c>
      <c r="HR114">
        <v>-0.127233</v>
      </c>
      <c r="HS114">
        <v>5.70871</v>
      </c>
      <c r="HT114">
        <v>20.2502</v>
      </c>
      <c r="HU114">
        <v>5.21684</v>
      </c>
      <c r="HV114">
        <v>12.0159</v>
      </c>
      <c r="HW114">
        <v>4.9901</v>
      </c>
      <c r="HX114">
        <v>3.288</v>
      </c>
      <c r="HY114">
        <v>9999</v>
      </c>
      <c r="HZ114">
        <v>9999</v>
      </c>
      <c r="IA114">
        <v>9999</v>
      </c>
      <c r="IB114">
        <v>999.9</v>
      </c>
      <c r="IC114">
        <v>4.97282</v>
      </c>
      <c r="ID114">
        <v>1.86661</v>
      </c>
      <c r="IE114">
        <v>1.86589</v>
      </c>
      <c r="IF114">
        <v>1.86586</v>
      </c>
      <c r="IG114">
        <v>1.86772</v>
      </c>
      <c r="IH114">
        <v>1.87014</v>
      </c>
      <c r="II114">
        <v>1.86876</v>
      </c>
      <c r="IJ114">
        <v>1.87027</v>
      </c>
      <c r="IK114">
        <v>0</v>
      </c>
      <c r="IL114">
        <v>0</v>
      </c>
      <c r="IM114">
        <v>0</v>
      </c>
      <c r="IN114">
        <v>0</v>
      </c>
      <c r="IO114" t="s">
        <v>441</v>
      </c>
      <c r="IP114" t="s">
        <v>442</v>
      </c>
      <c r="IQ114" t="s">
        <v>443</v>
      </c>
      <c r="IR114" t="s">
        <v>443</v>
      </c>
      <c r="IS114" t="s">
        <v>443</v>
      </c>
      <c r="IT114" t="s">
        <v>443</v>
      </c>
      <c r="IU114">
        <v>0</v>
      </c>
      <c r="IV114">
        <v>100</v>
      </c>
      <c r="IW114">
        <v>100</v>
      </c>
      <c r="IX114">
        <v>-2.291</v>
      </c>
      <c r="IY114">
        <v>0.0035</v>
      </c>
      <c r="IZ114">
        <v>-1.414774939843471</v>
      </c>
      <c r="JA114">
        <v>-0.002262605230658699</v>
      </c>
      <c r="JB114">
        <v>4.117972070868355E-07</v>
      </c>
      <c r="JC114">
        <v>-1.535053720392113E-10</v>
      </c>
      <c r="JD114">
        <v>-0.05773197212917025</v>
      </c>
      <c r="JE114">
        <v>-0.004387372397949352</v>
      </c>
      <c r="JF114">
        <v>0.001148265067849212</v>
      </c>
      <c r="JG114">
        <v>-2.372704636287677E-05</v>
      </c>
      <c r="JH114">
        <v>4</v>
      </c>
      <c r="JI114">
        <v>2346</v>
      </c>
      <c r="JJ114">
        <v>1</v>
      </c>
      <c r="JK114">
        <v>24</v>
      </c>
      <c r="JL114">
        <v>21621.1</v>
      </c>
      <c r="JM114">
        <v>29358469.7</v>
      </c>
      <c r="JN114">
        <v>1.01196</v>
      </c>
      <c r="JO114">
        <v>2.27417</v>
      </c>
      <c r="JP114">
        <v>1.39771</v>
      </c>
      <c r="JQ114">
        <v>2.35596</v>
      </c>
      <c r="JR114">
        <v>1.49536</v>
      </c>
      <c r="JS114">
        <v>2.67212</v>
      </c>
      <c r="JT114">
        <v>36.2459</v>
      </c>
      <c r="JU114">
        <v>24.0175</v>
      </c>
      <c r="JV114">
        <v>18</v>
      </c>
      <c r="JW114">
        <v>485.962</v>
      </c>
      <c r="JX114">
        <v>435.505</v>
      </c>
      <c r="JY114">
        <v>11.3959</v>
      </c>
      <c r="JZ114">
        <v>25.8186</v>
      </c>
      <c r="KA114">
        <v>30.0003</v>
      </c>
      <c r="KB114">
        <v>25.6287</v>
      </c>
      <c r="KC114">
        <v>25.5556</v>
      </c>
      <c r="KD114">
        <v>20.2627</v>
      </c>
      <c r="KE114">
        <v>20.8467</v>
      </c>
      <c r="KF114">
        <v>1.93273</v>
      </c>
      <c r="KG114">
        <v>11.3641</v>
      </c>
      <c r="KH114">
        <v>399.957</v>
      </c>
      <c r="KI114">
        <v>10.2805</v>
      </c>
      <c r="KJ114">
        <v>101.685</v>
      </c>
      <c r="KK114">
        <v>100.978</v>
      </c>
    </row>
    <row r="115" spans="1:297">
      <c r="A115">
        <v>99</v>
      </c>
      <c r="B115">
        <v>1761508189.1</v>
      </c>
      <c r="C115">
        <v>978.5999999046326</v>
      </c>
      <c r="D115" t="s">
        <v>641</v>
      </c>
      <c r="E115" t="s">
        <v>642</v>
      </c>
      <c r="F115">
        <v>5</v>
      </c>
      <c r="G115" t="s">
        <v>638</v>
      </c>
      <c r="H115" t="s">
        <v>436</v>
      </c>
      <c r="I115">
        <v>1761508186.3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416.8110732550107</v>
      </c>
      <c r="AK115">
        <v>412.8031515151515</v>
      </c>
      <c r="AL115">
        <v>-0.8082585317233941</v>
      </c>
      <c r="AM115">
        <v>65.47156474281013</v>
      </c>
      <c r="AN115">
        <f>(AP115 - AO115 + DY115*1E3/(8.314*(EA115+273.15)) * AR115/DX115 * AQ115) * DX115/(100*DL115) * 1000/(1000 - AP115)</f>
        <v>0</v>
      </c>
      <c r="AO115">
        <v>10.25279676160978</v>
      </c>
      <c r="AP115">
        <v>11.17942</v>
      </c>
      <c r="AQ115">
        <v>4.771072090044726E-05</v>
      </c>
      <c r="AR115">
        <v>106.0414800568065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 t="s">
        <v>437</v>
      </c>
      <c r="AZ115">
        <v>0</v>
      </c>
      <c r="BA115">
        <v>0</v>
      </c>
      <c r="BB115">
        <f>1-AZ115/BA115</f>
        <v>0</v>
      </c>
      <c r="BC115">
        <v>0</v>
      </c>
      <c r="BD115" t="s">
        <v>437</v>
      </c>
      <c r="BE115" t="s">
        <v>437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2020</v>
      </c>
      <c r="CA115">
        <v>290.0000000000001</v>
      </c>
      <c r="CB115">
        <v>1590.42</v>
      </c>
      <c r="CC115">
        <v>295</v>
      </c>
      <c r="CD115">
        <v>5220.67</v>
      </c>
      <c r="CE115">
        <v>1591.29</v>
      </c>
      <c r="CF115">
        <v>-0.87</v>
      </c>
      <c r="CG115">
        <v>300.0000000000001</v>
      </c>
      <c r="CH115">
        <v>23.8</v>
      </c>
      <c r="CI115">
        <v>1650.734719841875</v>
      </c>
      <c r="CJ115">
        <v>2.032994541366527</v>
      </c>
      <c r="CK115">
        <v>-31.03478562282126</v>
      </c>
      <c r="CL115">
        <v>0.9198548094063967</v>
      </c>
      <c r="CM115">
        <v>0.9759925733019913</v>
      </c>
      <c r="CN115">
        <v>-0.00431141668520578</v>
      </c>
      <c r="CO115">
        <v>289.9999999999999</v>
      </c>
      <c r="CP115">
        <v>1590.91</v>
      </c>
      <c r="CQ115">
        <v>765</v>
      </c>
      <c r="CR115">
        <v>5219.32</v>
      </c>
      <c r="CS115">
        <v>1591.27</v>
      </c>
      <c r="CT115">
        <v>-0.36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438</v>
      </c>
      <c r="DO115">
        <v>2</v>
      </c>
      <c r="DP115" t="b">
        <v>1</v>
      </c>
      <c r="DQ115">
        <v>1761508186.3</v>
      </c>
      <c r="DR115">
        <v>410.1379</v>
      </c>
      <c r="DS115">
        <v>411.9274</v>
      </c>
      <c r="DT115">
        <v>11.17695</v>
      </c>
      <c r="DU115">
        <v>10.25281</v>
      </c>
      <c r="DV115">
        <v>412.4264999999999</v>
      </c>
      <c r="DW115">
        <v>11.17343</v>
      </c>
      <c r="DX115">
        <v>500.0314</v>
      </c>
      <c r="DY115">
        <v>90.31366</v>
      </c>
      <c r="DZ115">
        <v>0.10002778</v>
      </c>
      <c r="EA115">
        <v>17.69711</v>
      </c>
      <c r="EB115">
        <v>18.00952</v>
      </c>
      <c r="EC115">
        <v>999.9</v>
      </c>
      <c r="ED115">
        <v>0</v>
      </c>
      <c r="EE115">
        <v>0</v>
      </c>
      <c r="EF115">
        <v>10004.195</v>
      </c>
      <c r="EG115">
        <v>0</v>
      </c>
      <c r="EH115">
        <v>1027.763</v>
      </c>
      <c r="EI115">
        <v>-1.7894829</v>
      </c>
      <c r="EJ115">
        <v>414.7737999999999</v>
      </c>
      <c r="EK115">
        <v>416.1946</v>
      </c>
      <c r="EL115">
        <v>0.9241273999999999</v>
      </c>
      <c r="EM115">
        <v>411.9274</v>
      </c>
      <c r="EN115">
        <v>10.25281</v>
      </c>
      <c r="EO115">
        <v>1.009431</v>
      </c>
      <c r="EP115">
        <v>0.9259691</v>
      </c>
      <c r="EQ115">
        <v>7.053214</v>
      </c>
      <c r="ER115">
        <v>5.800797</v>
      </c>
      <c r="ES115">
        <v>2000.089</v>
      </c>
      <c r="ET115">
        <v>0.9800023000000001</v>
      </c>
      <c r="EU115">
        <v>0.0199977</v>
      </c>
      <c r="EV115">
        <v>0</v>
      </c>
      <c r="EW115">
        <v>1454.41</v>
      </c>
      <c r="EX115">
        <v>5.000970000000001</v>
      </c>
      <c r="EY115">
        <v>29187.46</v>
      </c>
      <c r="EZ115">
        <v>16708.36</v>
      </c>
      <c r="FA115">
        <v>40.4122</v>
      </c>
      <c r="FB115">
        <v>41.9747</v>
      </c>
      <c r="FC115">
        <v>40.312</v>
      </c>
      <c r="FD115">
        <v>41.8249</v>
      </c>
      <c r="FE115">
        <v>40.2746</v>
      </c>
      <c r="FF115">
        <v>1955.191</v>
      </c>
      <c r="FG115">
        <v>39.89699999999999</v>
      </c>
      <c r="FH115">
        <v>0</v>
      </c>
      <c r="FI115">
        <v>3060.200000047684</v>
      </c>
      <c r="FJ115">
        <v>0</v>
      </c>
      <c r="FK115">
        <v>1455.278461538461</v>
      </c>
      <c r="FL115">
        <v>-12.47316239827483</v>
      </c>
      <c r="FM115">
        <v>-196.1675214338669</v>
      </c>
      <c r="FN115">
        <v>29201.74230769231</v>
      </c>
      <c r="FO115">
        <v>15</v>
      </c>
      <c r="FP115">
        <v>0</v>
      </c>
      <c r="FQ115" t="s">
        <v>439</v>
      </c>
      <c r="FR115">
        <v>1760210915.6</v>
      </c>
      <c r="FS115">
        <v>0</v>
      </c>
      <c r="FT115">
        <v>0</v>
      </c>
      <c r="FU115">
        <v>-0.215</v>
      </c>
      <c r="FV115">
        <v>0</v>
      </c>
      <c r="FW115">
        <v>-0.6919999999999999</v>
      </c>
      <c r="FX115">
        <v>0</v>
      </c>
      <c r="FY115">
        <v>400</v>
      </c>
      <c r="FZ115">
        <v>0</v>
      </c>
      <c r="GA115">
        <v>0.15</v>
      </c>
      <c r="GB115">
        <v>0</v>
      </c>
      <c r="GC115">
        <v>-6.738744121951219</v>
      </c>
      <c r="GD115">
        <v>24.42310822996516</v>
      </c>
      <c r="GE115">
        <v>3.176592570514806</v>
      </c>
      <c r="GF115">
        <v>0</v>
      </c>
      <c r="GG115">
        <v>1455.964411764706</v>
      </c>
      <c r="GH115">
        <v>-13.42016807111535</v>
      </c>
      <c r="GI115">
        <v>1.353018827694912</v>
      </c>
      <c r="GJ115">
        <v>0</v>
      </c>
      <c r="GK115">
        <v>0.9198241707317074</v>
      </c>
      <c r="GL115">
        <v>0.0359618675958196</v>
      </c>
      <c r="GM115">
        <v>0.003609672337690069</v>
      </c>
      <c r="GN115">
        <v>1</v>
      </c>
      <c r="GO115">
        <v>1</v>
      </c>
      <c r="GP115">
        <v>3</v>
      </c>
      <c r="GQ115" t="s">
        <v>446</v>
      </c>
      <c r="GR115">
        <v>3.13371</v>
      </c>
      <c r="GS115">
        <v>2.76029</v>
      </c>
      <c r="GT115">
        <v>0.0926683</v>
      </c>
      <c r="GU115">
        <v>0.0908196</v>
      </c>
      <c r="GV115">
        <v>0.0614997</v>
      </c>
      <c r="GW115">
        <v>0.0570592</v>
      </c>
      <c r="GX115">
        <v>29057.2</v>
      </c>
      <c r="GY115">
        <v>29091.8</v>
      </c>
      <c r="GZ115">
        <v>29752.2</v>
      </c>
      <c r="HA115">
        <v>29557.7</v>
      </c>
      <c r="HB115">
        <v>36907.3</v>
      </c>
      <c r="HC115">
        <v>36935.7</v>
      </c>
      <c r="HD115">
        <v>41867.8</v>
      </c>
      <c r="HE115">
        <v>41993</v>
      </c>
      <c r="HF115">
        <v>1.95602</v>
      </c>
      <c r="HG115">
        <v>1.88953</v>
      </c>
      <c r="HH115">
        <v>0.0332929</v>
      </c>
      <c r="HI115">
        <v>0</v>
      </c>
      <c r="HJ115">
        <v>17.4518</v>
      </c>
      <c r="HK115">
        <v>999.9</v>
      </c>
      <c r="HL115">
        <v>25.9</v>
      </c>
      <c r="HM115">
        <v>31.4</v>
      </c>
      <c r="HN115">
        <v>13.2371</v>
      </c>
      <c r="HO115">
        <v>62.8521</v>
      </c>
      <c r="HP115">
        <v>32.5641</v>
      </c>
      <c r="HQ115">
        <v>1</v>
      </c>
      <c r="HR115">
        <v>-0.127119</v>
      </c>
      <c r="HS115">
        <v>5.76715</v>
      </c>
      <c r="HT115">
        <v>20.2476</v>
      </c>
      <c r="HU115">
        <v>5.21924</v>
      </c>
      <c r="HV115">
        <v>12.0159</v>
      </c>
      <c r="HW115">
        <v>4.99045</v>
      </c>
      <c r="HX115">
        <v>3.2884</v>
      </c>
      <c r="HY115">
        <v>9999</v>
      </c>
      <c r="HZ115">
        <v>9999</v>
      </c>
      <c r="IA115">
        <v>9999</v>
      </c>
      <c r="IB115">
        <v>999.9</v>
      </c>
      <c r="IC115">
        <v>4.97286</v>
      </c>
      <c r="ID115">
        <v>1.86661</v>
      </c>
      <c r="IE115">
        <v>1.86591</v>
      </c>
      <c r="IF115">
        <v>1.86586</v>
      </c>
      <c r="IG115">
        <v>1.86773</v>
      </c>
      <c r="IH115">
        <v>1.87017</v>
      </c>
      <c r="II115">
        <v>1.8688</v>
      </c>
      <c r="IJ115">
        <v>1.87027</v>
      </c>
      <c r="IK115">
        <v>0</v>
      </c>
      <c r="IL115">
        <v>0</v>
      </c>
      <c r="IM115">
        <v>0</v>
      </c>
      <c r="IN115">
        <v>0</v>
      </c>
      <c r="IO115" t="s">
        <v>441</v>
      </c>
      <c r="IP115" t="s">
        <v>442</v>
      </c>
      <c r="IQ115" t="s">
        <v>443</v>
      </c>
      <c r="IR115" t="s">
        <v>443</v>
      </c>
      <c r="IS115" t="s">
        <v>443</v>
      </c>
      <c r="IT115" t="s">
        <v>443</v>
      </c>
      <c r="IU115">
        <v>0</v>
      </c>
      <c r="IV115">
        <v>100</v>
      </c>
      <c r="IW115">
        <v>100</v>
      </c>
      <c r="IX115">
        <v>-2.283</v>
      </c>
      <c r="IY115">
        <v>0.0035</v>
      </c>
      <c r="IZ115">
        <v>-1.414774939843471</v>
      </c>
      <c r="JA115">
        <v>-0.002262605230658699</v>
      </c>
      <c r="JB115">
        <v>4.117972070868355E-07</v>
      </c>
      <c r="JC115">
        <v>-1.535053720392113E-10</v>
      </c>
      <c r="JD115">
        <v>-0.05773197212917025</v>
      </c>
      <c r="JE115">
        <v>-0.004387372397949352</v>
      </c>
      <c r="JF115">
        <v>0.001148265067849212</v>
      </c>
      <c r="JG115">
        <v>-2.372704636287677E-05</v>
      </c>
      <c r="JH115">
        <v>4</v>
      </c>
      <c r="JI115">
        <v>2346</v>
      </c>
      <c r="JJ115">
        <v>1</v>
      </c>
      <c r="JK115">
        <v>24</v>
      </c>
      <c r="JL115">
        <v>21621.2</v>
      </c>
      <c r="JM115">
        <v>29358469.8</v>
      </c>
      <c r="JN115">
        <v>0.982666</v>
      </c>
      <c r="JO115">
        <v>2.27783</v>
      </c>
      <c r="JP115">
        <v>1.39648</v>
      </c>
      <c r="JQ115">
        <v>2.35596</v>
      </c>
      <c r="JR115">
        <v>1.49536</v>
      </c>
      <c r="JS115">
        <v>2.59521</v>
      </c>
      <c r="JT115">
        <v>36.2459</v>
      </c>
      <c r="JU115">
        <v>24.0087</v>
      </c>
      <c r="JV115">
        <v>18</v>
      </c>
      <c r="JW115">
        <v>485.777</v>
      </c>
      <c r="JX115">
        <v>435.251</v>
      </c>
      <c r="JY115">
        <v>11.3729</v>
      </c>
      <c r="JZ115">
        <v>25.8168</v>
      </c>
      <c r="KA115">
        <v>30.0003</v>
      </c>
      <c r="KB115">
        <v>25.6287</v>
      </c>
      <c r="KC115">
        <v>25.5556</v>
      </c>
      <c r="KD115">
        <v>19.6759</v>
      </c>
      <c r="KE115">
        <v>20.8467</v>
      </c>
      <c r="KF115">
        <v>1.93273</v>
      </c>
      <c r="KG115">
        <v>11.3559</v>
      </c>
      <c r="KH115">
        <v>379.918</v>
      </c>
      <c r="KI115">
        <v>10.2864</v>
      </c>
      <c r="KJ115">
        <v>101.685</v>
      </c>
      <c r="KK115">
        <v>100.979</v>
      </c>
    </row>
    <row r="116" spans="1:297">
      <c r="A116">
        <v>100</v>
      </c>
      <c r="B116">
        <v>1761508194.1</v>
      </c>
      <c r="C116">
        <v>983.5999999046326</v>
      </c>
      <c r="D116" t="s">
        <v>643</v>
      </c>
      <c r="E116" t="s">
        <v>644</v>
      </c>
      <c r="F116">
        <v>5</v>
      </c>
      <c r="G116" t="s">
        <v>638</v>
      </c>
      <c r="H116" t="s">
        <v>436</v>
      </c>
      <c r="I116">
        <v>1761508191.6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401.8743859608566</v>
      </c>
      <c r="AK116">
        <v>403.7652242424243</v>
      </c>
      <c r="AL116">
        <v>-1.942261789639682</v>
      </c>
      <c r="AM116">
        <v>65.47156474281013</v>
      </c>
      <c r="AN116">
        <f>(AP116 - AO116 + DY116*1E3/(8.314*(EA116+273.15)) * AR116/DX116 * AQ116) * DX116/(100*DL116) * 1000/(1000 - AP116)</f>
        <v>0</v>
      </c>
      <c r="AO116">
        <v>10.25535688853176</v>
      </c>
      <c r="AP116">
        <v>11.18250787878788</v>
      </c>
      <c r="AQ116">
        <v>4.789751834776411E-06</v>
      </c>
      <c r="AR116">
        <v>106.0414800568065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 t="s">
        <v>437</v>
      </c>
      <c r="AZ116">
        <v>0</v>
      </c>
      <c r="BA116">
        <v>0</v>
      </c>
      <c r="BB116">
        <f>1-AZ116/BA116</f>
        <v>0</v>
      </c>
      <c r="BC116">
        <v>0</v>
      </c>
      <c r="BD116" t="s">
        <v>437</v>
      </c>
      <c r="BE116" t="s">
        <v>437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2020</v>
      </c>
      <c r="CA116">
        <v>290.0000000000001</v>
      </c>
      <c r="CB116">
        <v>1590.42</v>
      </c>
      <c r="CC116">
        <v>295</v>
      </c>
      <c r="CD116">
        <v>5220.67</v>
      </c>
      <c r="CE116">
        <v>1591.29</v>
      </c>
      <c r="CF116">
        <v>-0.87</v>
      </c>
      <c r="CG116">
        <v>300.0000000000001</v>
      </c>
      <c r="CH116">
        <v>23.8</v>
      </c>
      <c r="CI116">
        <v>1650.734719841875</v>
      </c>
      <c r="CJ116">
        <v>2.032994541366527</v>
      </c>
      <c r="CK116">
        <v>-31.03478562282126</v>
      </c>
      <c r="CL116">
        <v>0.9198548094063967</v>
      </c>
      <c r="CM116">
        <v>0.9759925733019913</v>
      </c>
      <c r="CN116">
        <v>-0.00431141668520578</v>
      </c>
      <c r="CO116">
        <v>289.9999999999999</v>
      </c>
      <c r="CP116">
        <v>1590.91</v>
      </c>
      <c r="CQ116">
        <v>765</v>
      </c>
      <c r="CR116">
        <v>5219.32</v>
      </c>
      <c r="CS116">
        <v>1591.27</v>
      </c>
      <c r="CT116">
        <v>-0.36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438</v>
      </c>
      <c r="DO116">
        <v>2</v>
      </c>
      <c r="DP116" t="b">
        <v>1</v>
      </c>
      <c r="DQ116">
        <v>1761508191.6</v>
      </c>
      <c r="DR116">
        <v>403.2385555555555</v>
      </c>
      <c r="DS116">
        <v>396.3521111111111</v>
      </c>
      <c r="DT116">
        <v>11.18095555555556</v>
      </c>
      <c r="DU116">
        <v>10.25554444444444</v>
      </c>
      <c r="DV116">
        <v>405.5133333333334</v>
      </c>
      <c r="DW116">
        <v>11.17738888888889</v>
      </c>
      <c r="DX116">
        <v>500.0053333333333</v>
      </c>
      <c r="DY116">
        <v>90.31385555555555</v>
      </c>
      <c r="DZ116">
        <v>0.09992105555555555</v>
      </c>
      <c r="EA116">
        <v>17.69756666666667</v>
      </c>
      <c r="EB116">
        <v>18.01038888888889</v>
      </c>
      <c r="EC116">
        <v>999.9000000000001</v>
      </c>
      <c r="ED116">
        <v>0</v>
      </c>
      <c r="EE116">
        <v>0</v>
      </c>
      <c r="EF116">
        <v>10029.51111111111</v>
      </c>
      <c r="EG116">
        <v>0</v>
      </c>
      <c r="EH116">
        <v>1027.755555555555</v>
      </c>
      <c r="EI116">
        <v>6.886405555555555</v>
      </c>
      <c r="EJ116">
        <v>407.798</v>
      </c>
      <c r="EK116">
        <v>400.459111111111</v>
      </c>
      <c r="EL116">
        <v>0.9254002222222222</v>
      </c>
      <c r="EM116">
        <v>396.3521111111111</v>
      </c>
      <c r="EN116">
        <v>10.25554444444444</v>
      </c>
      <c r="EO116">
        <v>1.009793333333334</v>
      </c>
      <c r="EP116">
        <v>0.9262172222222222</v>
      </c>
      <c r="EQ116">
        <v>7.058462222222222</v>
      </c>
      <c r="ER116">
        <v>5.804664444444445</v>
      </c>
      <c r="ES116">
        <v>2000.111111111111</v>
      </c>
      <c r="ET116">
        <v>0.9799983333333332</v>
      </c>
      <c r="EU116">
        <v>0.02000156666666666</v>
      </c>
      <c r="EV116">
        <v>0</v>
      </c>
      <c r="EW116">
        <v>1453.565555555556</v>
      </c>
      <c r="EX116">
        <v>5.00097</v>
      </c>
      <c r="EY116">
        <v>29166.96666666666</v>
      </c>
      <c r="EZ116">
        <v>16708.5</v>
      </c>
      <c r="FA116">
        <v>40.333</v>
      </c>
      <c r="FB116">
        <v>41.79133333333333</v>
      </c>
      <c r="FC116">
        <v>40.312</v>
      </c>
      <c r="FD116">
        <v>41.56233333333333</v>
      </c>
      <c r="FE116">
        <v>40.05533333333333</v>
      </c>
      <c r="FF116">
        <v>1955.203333333333</v>
      </c>
      <c r="FG116">
        <v>39.90555555555555</v>
      </c>
      <c r="FH116">
        <v>0</v>
      </c>
      <c r="FI116">
        <v>3065</v>
      </c>
      <c r="FJ116">
        <v>0</v>
      </c>
      <c r="FK116">
        <v>1454.389615384616</v>
      </c>
      <c r="FL116">
        <v>-10.57538461892146</v>
      </c>
      <c r="FM116">
        <v>-215.9213675376646</v>
      </c>
      <c r="FN116">
        <v>29185.10384615384</v>
      </c>
      <c r="FO116">
        <v>15</v>
      </c>
      <c r="FP116">
        <v>0</v>
      </c>
      <c r="FQ116" t="s">
        <v>439</v>
      </c>
      <c r="FR116">
        <v>1760210915.6</v>
      </c>
      <c r="FS116">
        <v>0</v>
      </c>
      <c r="FT116">
        <v>0</v>
      </c>
      <c r="FU116">
        <v>-0.215</v>
      </c>
      <c r="FV116">
        <v>0</v>
      </c>
      <c r="FW116">
        <v>-0.6919999999999999</v>
      </c>
      <c r="FX116">
        <v>0</v>
      </c>
      <c r="FY116">
        <v>400</v>
      </c>
      <c r="FZ116">
        <v>0</v>
      </c>
      <c r="GA116">
        <v>0.15</v>
      </c>
      <c r="GB116">
        <v>0</v>
      </c>
      <c r="GC116">
        <v>-3.928199731707317</v>
      </c>
      <c r="GD116">
        <v>52.75528471777001</v>
      </c>
      <c r="GE116">
        <v>5.770739742614182</v>
      </c>
      <c r="GF116">
        <v>0</v>
      </c>
      <c r="GG116">
        <v>1455.192647058823</v>
      </c>
      <c r="GH116">
        <v>-11.80183346135219</v>
      </c>
      <c r="GI116">
        <v>1.188789074507248</v>
      </c>
      <c r="GJ116">
        <v>0</v>
      </c>
      <c r="GK116">
        <v>0.9219952682926829</v>
      </c>
      <c r="GL116">
        <v>0.02737413240418217</v>
      </c>
      <c r="GM116">
        <v>0.002756163992292423</v>
      </c>
      <c r="GN116">
        <v>1</v>
      </c>
      <c r="GO116">
        <v>1</v>
      </c>
      <c r="GP116">
        <v>3</v>
      </c>
      <c r="GQ116" t="s">
        <v>446</v>
      </c>
      <c r="GR116">
        <v>3.13388</v>
      </c>
      <c r="GS116">
        <v>2.76047</v>
      </c>
      <c r="GT116">
        <v>0.09103169999999999</v>
      </c>
      <c r="GU116">
        <v>0.08806990000000001</v>
      </c>
      <c r="GV116">
        <v>0.0615098</v>
      </c>
      <c r="GW116">
        <v>0.0570676</v>
      </c>
      <c r="GX116">
        <v>29109.7</v>
      </c>
      <c r="GY116">
        <v>29179.6</v>
      </c>
      <c r="GZ116">
        <v>29752.4</v>
      </c>
      <c r="HA116">
        <v>29557.5</v>
      </c>
      <c r="HB116">
        <v>36907.2</v>
      </c>
      <c r="HC116">
        <v>36934.7</v>
      </c>
      <c r="HD116">
        <v>41868.2</v>
      </c>
      <c r="HE116">
        <v>41992.3</v>
      </c>
      <c r="HF116">
        <v>1.95627</v>
      </c>
      <c r="HG116">
        <v>1.88967</v>
      </c>
      <c r="HH116">
        <v>0.0339001</v>
      </c>
      <c r="HI116">
        <v>0</v>
      </c>
      <c r="HJ116">
        <v>17.4537</v>
      </c>
      <c r="HK116">
        <v>999.9</v>
      </c>
      <c r="HL116">
        <v>25.9</v>
      </c>
      <c r="HM116">
        <v>31.4</v>
      </c>
      <c r="HN116">
        <v>13.2357</v>
      </c>
      <c r="HO116">
        <v>62.5921</v>
      </c>
      <c r="HP116">
        <v>32.4639</v>
      </c>
      <c r="HQ116">
        <v>1</v>
      </c>
      <c r="HR116">
        <v>-0.127208</v>
      </c>
      <c r="HS116">
        <v>5.74505</v>
      </c>
      <c r="HT116">
        <v>20.2486</v>
      </c>
      <c r="HU116">
        <v>5.21939</v>
      </c>
      <c r="HV116">
        <v>12.0159</v>
      </c>
      <c r="HW116">
        <v>4.99075</v>
      </c>
      <c r="HX116">
        <v>3.28855</v>
      </c>
      <c r="HY116">
        <v>9999</v>
      </c>
      <c r="HZ116">
        <v>9999</v>
      </c>
      <c r="IA116">
        <v>9999</v>
      </c>
      <c r="IB116">
        <v>999.9</v>
      </c>
      <c r="IC116">
        <v>4.97286</v>
      </c>
      <c r="ID116">
        <v>1.86661</v>
      </c>
      <c r="IE116">
        <v>1.86588</v>
      </c>
      <c r="IF116">
        <v>1.86584</v>
      </c>
      <c r="IG116">
        <v>1.86771</v>
      </c>
      <c r="IH116">
        <v>1.87015</v>
      </c>
      <c r="II116">
        <v>1.86878</v>
      </c>
      <c r="IJ116">
        <v>1.87027</v>
      </c>
      <c r="IK116">
        <v>0</v>
      </c>
      <c r="IL116">
        <v>0</v>
      </c>
      <c r="IM116">
        <v>0</v>
      </c>
      <c r="IN116">
        <v>0</v>
      </c>
      <c r="IO116" t="s">
        <v>441</v>
      </c>
      <c r="IP116" t="s">
        <v>442</v>
      </c>
      <c r="IQ116" t="s">
        <v>443</v>
      </c>
      <c r="IR116" t="s">
        <v>443</v>
      </c>
      <c r="IS116" t="s">
        <v>443</v>
      </c>
      <c r="IT116" t="s">
        <v>443</v>
      </c>
      <c r="IU116">
        <v>0</v>
      </c>
      <c r="IV116">
        <v>100</v>
      </c>
      <c r="IW116">
        <v>100</v>
      </c>
      <c r="IX116">
        <v>-2.264</v>
      </c>
      <c r="IY116">
        <v>0.0035</v>
      </c>
      <c r="IZ116">
        <v>-1.414774939843471</v>
      </c>
      <c r="JA116">
        <v>-0.002262605230658699</v>
      </c>
      <c r="JB116">
        <v>4.117972070868355E-07</v>
      </c>
      <c r="JC116">
        <v>-1.535053720392113E-10</v>
      </c>
      <c r="JD116">
        <v>-0.05773197212917025</v>
      </c>
      <c r="JE116">
        <v>-0.004387372397949352</v>
      </c>
      <c r="JF116">
        <v>0.001148265067849212</v>
      </c>
      <c r="JG116">
        <v>-2.372704636287677E-05</v>
      </c>
      <c r="JH116">
        <v>4</v>
      </c>
      <c r="JI116">
        <v>2346</v>
      </c>
      <c r="JJ116">
        <v>1</v>
      </c>
      <c r="JK116">
        <v>24</v>
      </c>
      <c r="JL116">
        <v>21621.3</v>
      </c>
      <c r="JM116">
        <v>29358469.9</v>
      </c>
      <c r="JN116">
        <v>0.9472660000000001</v>
      </c>
      <c r="JO116">
        <v>2.27661</v>
      </c>
      <c r="JP116">
        <v>1.39648</v>
      </c>
      <c r="JQ116">
        <v>2.35474</v>
      </c>
      <c r="JR116">
        <v>1.49536</v>
      </c>
      <c r="JS116">
        <v>2.55615</v>
      </c>
      <c r="JT116">
        <v>36.2459</v>
      </c>
      <c r="JU116">
        <v>24.0175</v>
      </c>
      <c r="JV116">
        <v>18</v>
      </c>
      <c r="JW116">
        <v>485.931</v>
      </c>
      <c r="JX116">
        <v>435.341</v>
      </c>
      <c r="JY116">
        <v>11.356</v>
      </c>
      <c r="JZ116">
        <v>25.8164</v>
      </c>
      <c r="KA116">
        <v>30.0001</v>
      </c>
      <c r="KB116">
        <v>25.6287</v>
      </c>
      <c r="KC116">
        <v>25.5556</v>
      </c>
      <c r="KD116">
        <v>18.9792</v>
      </c>
      <c r="KE116">
        <v>20.8467</v>
      </c>
      <c r="KF116">
        <v>1.93273</v>
      </c>
      <c r="KG116">
        <v>11.3449</v>
      </c>
      <c r="KH116">
        <v>366.543</v>
      </c>
      <c r="KI116">
        <v>10.2916</v>
      </c>
      <c r="KJ116">
        <v>101.686</v>
      </c>
      <c r="KK116">
        <v>100.978</v>
      </c>
    </row>
    <row r="117" spans="1:297">
      <c r="A117">
        <v>101</v>
      </c>
      <c r="B117">
        <v>1761508199.1</v>
      </c>
      <c r="C117">
        <v>988.5999999046326</v>
      </c>
      <c r="D117" t="s">
        <v>645</v>
      </c>
      <c r="E117" t="s">
        <v>646</v>
      </c>
      <c r="F117">
        <v>5</v>
      </c>
      <c r="G117" t="s">
        <v>638</v>
      </c>
      <c r="H117" t="s">
        <v>436</v>
      </c>
      <c r="I117">
        <v>1761508196.3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385.3886124761717</v>
      </c>
      <c r="AK117">
        <v>390.9784484848487</v>
      </c>
      <c r="AL117">
        <v>-2.633764053048874</v>
      </c>
      <c r="AM117">
        <v>65.47156474281013</v>
      </c>
      <c r="AN117">
        <f>(AP117 - AO117 + DY117*1E3/(8.314*(EA117+273.15)) * AR117/DX117 * AQ117) * DX117/(100*DL117) * 1000/(1000 - AP117)</f>
        <v>0</v>
      </c>
      <c r="AO117">
        <v>10.25850619970649</v>
      </c>
      <c r="AP117">
        <v>11.18731393939394</v>
      </c>
      <c r="AQ117">
        <v>3.237432249709997E-05</v>
      </c>
      <c r="AR117">
        <v>106.0414800568065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 t="s">
        <v>437</v>
      </c>
      <c r="AZ117">
        <v>0</v>
      </c>
      <c r="BA117">
        <v>0</v>
      </c>
      <c r="BB117">
        <f>1-AZ117/BA117</f>
        <v>0</v>
      </c>
      <c r="BC117">
        <v>0</v>
      </c>
      <c r="BD117" t="s">
        <v>437</v>
      </c>
      <c r="BE117" t="s">
        <v>437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2020</v>
      </c>
      <c r="CA117">
        <v>290.0000000000001</v>
      </c>
      <c r="CB117">
        <v>1590.42</v>
      </c>
      <c r="CC117">
        <v>295</v>
      </c>
      <c r="CD117">
        <v>5220.67</v>
      </c>
      <c r="CE117">
        <v>1591.29</v>
      </c>
      <c r="CF117">
        <v>-0.87</v>
      </c>
      <c r="CG117">
        <v>300.0000000000001</v>
      </c>
      <c r="CH117">
        <v>23.8</v>
      </c>
      <c r="CI117">
        <v>1650.734719841875</v>
      </c>
      <c r="CJ117">
        <v>2.032994541366527</v>
      </c>
      <c r="CK117">
        <v>-31.03478562282126</v>
      </c>
      <c r="CL117">
        <v>0.9198548094063967</v>
      </c>
      <c r="CM117">
        <v>0.9759925733019913</v>
      </c>
      <c r="CN117">
        <v>-0.00431141668520578</v>
      </c>
      <c r="CO117">
        <v>289.9999999999999</v>
      </c>
      <c r="CP117">
        <v>1590.91</v>
      </c>
      <c r="CQ117">
        <v>765</v>
      </c>
      <c r="CR117">
        <v>5219.32</v>
      </c>
      <c r="CS117">
        <v>1591.27</v>
      </c>
      <c r="CT117">
        <v>-0.36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438</v>
      </c>
      <c r="DO117">
        <v>2</v>
      </c>
      <c r="DP117" t="b">
        <v>1</v>
      </c>
      <c r="DQ117">
        <v>1761508196.3</v>
      </c>
      <c r="DR117">
        <v>392.6333</v>
      </c>
      <c r="DS117">
        <v>381.0272</v>
      </c>
      <c r="DT117">
        <v>11.1852</v>
      </c>
      <c r="DU117">
        <v>10.2584</v>
      </c>
      <c r="DV117">
        <v>394.8869</v>
      </c>
      <c r="DW117">
        <v>11.1816</v>
      </c>
      <c r="DX117">
        <v>499.9957000000001</v>
      </c>
      <c r="DY117">
        <v>90.31152999999999</v>
      </c>
      <c r="DZ117">
        <v>0.10005809</v>
      </c>
      <c r="EA117">
        <v>17.70084</v>
      </c>
      <c r="EB117">
        <v>18.01672</v>
      </c>
      <c r="EC117">
        <v>999.9</v>
      </c>
      <c r="ED117">
        <v>0</v>
      </c>
      <c r="EE117">
        <v>0</v>
      </c>
      <c r="EF117">
        <v>9999.128000000001</v>
      </c>
      <c r="EG117">
        <v>0</v>
      </c>
      <c r="EH117">
        <v>1027.774</v>
      </c>
      <c r="EI117">
        <v>11.605918</v>
      </c>
      <c r="EJ117">
        <v>397.0745000000001</v>
      </c>
      <c r="EK117">
        <v>384.9765</v>
      </c>
      <c r="EL117">
        <v>0.9267859999999999</v>
      </c>
      <c r="EM117">
        <v>381.0272</v>
      </c>
      <c r="EN117">
        <v>10.2584</v>
      </c>
      <c r="EO117">
        <v>1.010153</v>
      </c>
      <c r="EP117">
        <v>0.9264528999999999</v>
      </c>
      <c r="EQ117">
        <v>7.063640000000001</v>
      </c>
      <c r="ER117">
        <v>5.808337</v>
      </c>
      <c r="ES117">
        <v>2000.12</v>
      </c>
      <c r="ET117">
        <v>0.9799960000000001</v>
      </c>
      <c r="EU117">
        <v>0.0200039</v>
      </c>
      <c r="EV117">
        <v>0</v>
      </c>
      <c r="EW117">
        <v>1453.093</v>
      </c>
      <c r="EX117">
        <v>5.000970000000001</v>
      </c>
      <c r="EY117">
        <v>29152.12</v>
      </c>
      <c r="EZ117">
        <v>16708.57</v>
      </c>
      <c r="FA117">
        <v>40.281</v>
      </c>
      <c r="FB117">
        <v>41.6122</v>
      </c>
      <c r="FC117">
        <v>40.312</v>
      </c>
      <c r="FD117">
        <v>41.3871</v>
      </c>
      <c r="FE117">
        <v>39.91849999999999</v>
      </c>
      <c r="FF117">
        <v>1955.21</v>
      </c>
      <c r="FG117">
        <v>39.90999999999999</v>
      </c>
      <c r="FH117">
        <v>0</v>
      </c>
      <c r="FI117">
        <v>3070.400000095367</v>
      </c>
      <c r="FJ117">
        <v>0</v>
      </c>
      <c r="FK117">
        <v>1453.554</v>
      </c>
      <c r="FL117">
        <v>-6.641538451147101</v>
      </c>
      <c r="FM117">
        <v>-208.0076920412516</v>
      </c>
      <c r="FN117">
        <v>29165.364</v>
      </c>
      <c r="FO117">
        <v>15</v>
      </c>
      <c r="FP117">
        <v>0</v>
      </c>
      <c r="FQ117" t="s">
        <v>439</v>
      </c>
      <c r="FR117">
        <v>1760210915.6</v>
      </c>
      <c r="FS117">
        <v>0</v>
      </c>
      <c r="FT117">
        <v>0</v>
      </c>
      <c r="FU117">
        <v>-0.215</v>
      </c>
      <c r="FV117">
        <v>0</v>
      </c>
      <c r="FW117">
        <v>-0.6919999999999999</v>
      </c>
      <c r="FX117">
        <v>0</v>
      </c>
      <c r="FY117">
        <v>400</v>
      </c>
      <c r="FZ117">
        <v>0</v>
      </c>
      <c r="GA117">
        <v>0.15</v>
      </c>
      <c r="GB117">
        <v>0</v>
      </c>
      <c r="GC117">
        <v>1.843575390243902</v>
      </c>
      <c r="GD117">
        <v>78.61431944947732</v>
      </c>
      <c r="GE117">
        <v>7.846978832090652</v>
      </c>
      <c r="GF117">
        <v>0</v>
      </c>
      <c r="GG117">
        <v>1454.171176470588</v>
      </c>
      <c r="GH117">
        <v>-9.472268906490385</v>
      </c>
      <c r="GI117">
        <v>0.9840515430841775</v>
      </c>
      <c r="GJ117">
        <v>0</v>
      </c>
      <c r="GK117">
        <v>0.924358292682927</v>
      </c>
      <c r="GL117">
        <v>0.02105268292682923</v>
      </c>
      <c r="GM117">
        <v>0.00215673745526016</v>
      </c>
      <c r="GN117">
        <v>1</v>
      </c>
      <c r="GO117">
        <v>1</v>
      </c>
      <c r="GP117">
        <v>3</v>
      </c>
      <c r="GQ117" t="s">
        <v>446</v>
      </c>
      <c r="GR117">
        <v>3.13385</v>
      </c>
      <c r="GS117">
        <v>2.76026</v>
      </c>
      <c r="GT117">
        <v>0.0887626</v>
      </c>
      <c r="GU117">
        <v>0.08516219999999999</v>
      </c>
      <c r="GV117">
        <v>0.061532</v>
      </c>
      <c r="GW117">
        <v>0.0570811</v>
      </c>
      <c r="GX117">
        <v>29182.3</v>
      </c>
      <c r="GY117">
        <v>29272.7</v>
      </c>
      <c r="GZ117">
        <v>29752.3</v>
      </c>
      <c r="HA117">
        <v>29557.6</v>
      </c>
      <c r="HB117">
        <v>36906.3</v>
      </c>
      <c r="HC117">
        <v>36934.3</v>
      </c>
      <c r="HD117">
        <v>41868.2</v>
      </c>
      <c r="HE117">
        <v>41992.5</v>
      </c>
      <c r="HF117">
        <v>1.95635</v>
      </c>
      <c r="HG117">
        <v>1.88945</v>
      </c>
      <c r="HH117">
        <v>0.0336617</v>
      </c>
      <c r="HI117">
        <v>0</v>
      </c>
      <c r="HJ117">
        <v>17.456</v>
      </c>
      <c r="HK117">
        <v>999.9</v>
      </c>
      <c r="HL117">
        <v>25.9</v>
      </c>
      <c r="HM117">
        <v>31.4</v>
      </c>
      <c r="HN117">
        <v>13.236</v>
      </c>
      <c r="HO117">
        <v>62.7521</v>
      </c>
      <c r="HP117">
        <v>32.3638</v>
      </c>
      <c r="HQ117">
        <v>1</v>
      </c>
      <c r="HR117">
        <v>-0.127259</v>
      </c>
      <c r="HS117">
        <v>5.74327</v>
      </c>
      <c r="HT117">
        <v>20.2488</v>
      </c>
      <c r="HU117">
        <v>5.22014</v>
      </c>
      <c r="HV117">
        <v>12.0159</v>
      </c>
      <c r="HW117">
        <v>4.99085</v>
      </c>
      <c r="HX117">
        <v>3.28865</v>
      </c>
      <c r="HY117">
        <v>9999</v>
      </c>
      <c r="HZ117">
        <v>9999</v>
      </c>
      <c r="IA117">
        <v>9999</v>
      </c>
      <c r="IB117">
        <v>999.9</v>
      </c>
      <c r="IC117">
        <v>4.97282</v>
      </c>
      <c r="ID117">
        <v>1.86661</v>
      </c>
      <c r="IE117">
        <v>1.86588</v>
      </c>
      <c r="IF117">
        <v>1.86586</v>
      </c>
      <c r="IG117">
        <v>1.8677</v>
      </c>
      <c r="IH117">
        <v>1.87013</v>
      </c>
      <c r="II117">
        <v>1.86879</v>
      </c>
      <c r="IJ117">
        <v>1.87027</v>
      </c>
      <c r="IK117">
        <v>0</v>
      </c>
      <c r="IL117">
        <v>0</v>
      </c>
      <c r="IM117">
        <v>0</v>
      </c>
      <c r="IN117">
        <v>0</v>
      </c>
      <c r="IO117" t="s">
        <v>441</v>
      </c>
      <c r="IP117" t="s">
        <v>442</v>
      </c>
      <c r="IQ117" t="s">
        <v>443</v>
      </c>
      <c r="IR117" t="s">
        <v>443</v>
      </c>
      <c r="IS117" t="s">
        <v>443</v>
      </c>
      <c r="IT117" t="s">
        <v>443</v>
      </c>
      <c r="IU117">
        <v>0</v>
      </c>
      <c r="IV117">
        <v>100</v>
      </c>
      <c r="IW117">
        <v>100</v>
      </c>
      <c r="IX117">
        <v>-2.239</v>
      </c>
      <c r="IY117">
        <v>0.0036</v>
      </c>
      <c r="IZ117">
        <v>-1.414774939843471</v>
      </c>
      <c r="JA117">
        <v>-0.002262605230658699</v>
      </c>
      <c r="JB117">
        <v>4.117972070868355E-07</v>
      </c>
      <c r="JC117">
        <v>-1.535053720392113E-10</v>
      </c>
      <c r="JD117">
        <v>-0.05773197212917025</v>
      </c>
      <c r="JE117">
        <v>-0.004387372397949352</v>
      </c>
      <c r="JF117">
        <v>0.001148265067849212</v>
      </c>
      <c r="JG117">
        <v>-2.372704636287677E-05</v>
      </c>
      <c r="JH117">
        <v>4</v>
      </c>
      <c r="JI117">
        <v>2346</v>
      </c>
      <c r="JJ117">
        <v>1</v>
      </c>
      <c r="JK117">
        <v>24</v>
      </c>
      <c r="JL117">
        <v>21621.4</v>
      </c>
      <c r="JM117">
        <v>29358470</v>
      </c>
      <c r="JN117">
        <v>0.915527</v>
      </c>
      <c r="JO117">
        <v>2.26807</v>
      </c>
      <c r="JP117">
        <v>1.39648</v>
      </c>
      <c r="JQ117">
        <v>2.3584</v>
      </c>
      <c r="JR117">
        <v>1.49536</v>
      </c>
      <c r="JS117">
        <v>2.69409</v>
      </c>
      <c r="JT117">
        <v>36.2459</v>
      </c>
      <c r="JU117">
        <v>24.0262</v>
      </c>
      <c r="JV117">
        <v>18</v>
      </c>
      <c r="JW117">
        <v>485.978</v>
      </c>
      <c r="JX117">
        <v>435.206</v>
      </c>
      <c r="JY117">
        <v>11.344</v>
      </c>
      <c r="JZ117">
        <v>25.8142</v>
      </c>
      <c r="KA117">
        <v>30.0001</v>
      </c>
      <c r="KB117">
        <v>25.6287</v>
      </c>
      <c r="KC117">
        <v>25.5557</v>
      </c>
      <c r="KD117">
        <v>18.352</v>
      </c>
      <c r="KE117">
        <v>20.8467</v>
      </c>
      <c r="KF117">
        <v>1.93273</v>
      </c>
      <c r="KG117">
        <v>11.3283</v>
      </c>
      <c r="KH117">
        <v>346.508</v>
      </c>
      <c r="KI117">
        <v>10.2937</v>
      </c>
      <c r="KJ117">
        <v>101.686</v>
      </c>
      <c r="KK117">
        <v>100.978</v>
      </c>
    </row>
    <row r="118" spans="1:297">
      <c r="A118">
        <v>102</v>
      </c>
      <c r="B118">
        <v>1761508204.1</v>
      </c>
      <c r="C118">
        <v>993.5999999046326</v>
      </c>
      <c r="D118" t="s">
        <v>647</v>
      </c>
      <c r="E118" t="s">
        <v>648</v>
      </c>
      <c r="F118">
        <v>5</v>
      </c>
      <c r="G118" t="s">
        <v>638</v>
      </c>
      <c r="H118" t="s">
        <v>436</v>
      </c>
      <c r="I118">
        <v>1761508201.6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368.8056743243242</v>
      </c>
      <c r="AK118">
        <v>376.303703030303</v>
      </c>
      <c r="AL118">
        <v>-2.970482124265636</v>
      </c>
      <c r="AM118">
        <v>65.47156474281013</v>
      </c>
      <c r="AN118">
        <f>(AP118 - AO118 + DY118*1E3/(8.314*(EA118+273.15)) * AR118/DX118 * AQ118) * DX118/(100*DL118) * 1000/(1000 - AP118)</f>
        <v>0</v>
      </c>
      <c r="AO118">
        <v>10.2611575340105</v>
      </c>
      <c r="AP118">
        <v>11.19565333333333</v>
      </c>
      <c r="AQ118">
        <v>5.317216123943821E-05</v>
      </c>
      <c r="AR118">
        <v>106.0414800568065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 t="s">
        <v>437</v>
      </c>
      <c r="AZ118">
        <v>0</v>
      </c>
      <c r="BA118">
        <v>0</v>
      </c>
      <c r="BB118">
        <f>1-AZ118/BA118</f>
        <v>0</v>
      </c>
      <c r="BC118">
        <v>0</v>
      </c>
      <c r="BD118" t="s">
        <v>437</v>
      </c>
      <c r="BE118" t="s">
        <v>437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2020</v>
      </c>
      <c r="CA118">
        <v>290.0000000000001</v>
      </c>
      <c r="CB118">
        <v>1590.42</v>
      </c>
      <c r="CC118">
        <v>295</v>
      </c>
      <c r="CD118">
        <v>5220.67</v>
      </c>
      <c r="CE118">
        <v>1591.29</v>
      </c>
      <c r="CF118">
        <v>-0.87</v>
      </c>
      <c r="CG118">
        <v>300.0000000000001</v>
      </c>
      <c r="CH118">
        <v>23.8</v>
      </c>
      <c r="CI118">
        <v>1650.734719841875</v>
      </c>
      <c r="CJ118">
        <v>2.032994541366527</v>
      </c>
      <c r="CK118">
        <v>-31.03478562282126</v>
      </c>
      <c r="CL118">
        <v>0.9198548094063967</v>
      </c>
      <c r="CM118">
        <v>0.9759925733019913</v>
      </c>
      <c r="CN118">
        <v>-0.00431141668520578</v>
      </c>
      <c r="CO118">
        <v>289.9999999999999</v>
      </c>
      <c r="CP118">
        <v>1590.91</v>
      </c>
      <c r="CQ118">
        <v>765</v>
      </c>
      <c r="CR118">
        <v>5219.32</v>
      </c>
      <c r="CS118">
        <v>1591.27</v>
      </c>
      <c r="CT118">
        <v>-0.36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438</v>
      </c>
      <c r="DO118">
        <v>2</v>
      </c>
      <c r="DP118" t="b">
        <v>1</v>
      </c>
      <c r="DQ118">
        <v>1761508201.6</v>
      </c>
      <c r="DR118">
        <v>378.0094444444445</v>
      </c>
      <c r="DS118">
        <v>363.5711111111111</v>
      </c>
      <c r="DT118">
        <v>11.19184444444445</v>
      </c>
      <c r="DU118">
        <v>10.2613</v>
      </c>
      <c r="DV118">
        <v>380.2334444444444</v>
      </c>
      <c r="DW118">
        <v>11.18815555555556</v>
      </c>
      <c r="DX118">
        <v>499.975</v>
      </c>
      <c r="DY118">
        <v>90.3109</v>
      </c>
      <c r="DZ118">
        <v>0.09993728888888889</v>
      </c>
      <c r="EA118">
        <v>17.70592222222222</v>
      </c>
      <c r="EB118">
        <v>18.01773333333334</v>
      </c>
      <c r="EC118">
        <v>999.9000000000001</v>
      </c>
      <c r="ED118">
        <v>0</v>
      </c>
      <c r="EE118">
        <v>0</v>
      </c>
      <c r="EF118">
        <v>10011.8</v>
      </c>
      <c r="EG118">
        <v>0</v>
      </c>
      <c r="EH118">
        <v>1027.794444444445</v>
      </c>
      <c r="EI118">
        <v>14.4384</v>
      </c>
      <c r="EJ118">
        <v>382.2878888888889</v>
      </c>
      <c r="EK118">
        <v>367.3402222222222</v>
      </c>
      <c r="EL118">
        <v>0.9305727777777779</v>
      </c>
      <c r="EM118">
        <v>363.5711111111111</v>
      </c>
      <c r="EN118">
        <v>10.2613</v>
      </c>
      <c r="EO118">
        <v>1.010746666666667</v>
      </c>
      <c r="EP118">
        <v>0.9267057777777777</v>
      </c>
      <c r="EQ118">
        <v>7.072217777777777</v>
      </c>
      <c r="ER118">
        <v>5.812276666666666</v>
      </c>
      <c r="ES118">
        <v>2000.067777777778</v>
      </c>
      <c r="ET118">
        <v>0.9799936666666667</v>
      </c>
      <c r="EU118">
        <v>0.02000624444444445</v>
      </c>
      <c r="EV118">
        <v>0</v>
      </c>
      <c r="EW118">
        <v>1452.831111111111</v>
      </c>
      <c r="EX118">
        <v>5.00097</v>
      </c>
      <c r="EY118">
        <v>29137.71111111112</v>
      </c>
      <c r="EZ118">
        <v>16708.1</v>
      </c>
      <c r="FA118">
        <v>40.20099999999999</v>
      </c>
      <c r="FB118">
        <v>41.43722222222222</v>
      </c>
      <c r="FC118">
        <v>40.30511111111111</v>
      </c>
      <c r="FD118">
        <v>41.18733333333333</v>
      </c>
      <c r="FE118">
        <v>39.833</v>
      </c>
      <c r="FF118">
        <v>1955.153333333333</v>
      </c>
      <c r="FG118">
        <v>39.91</v>
      </c>
      <c r="FH118">
        <v>0</v>
      </c>
      <c r="FI118">
        <v>3075.200000047684</v>
      </c>
      <c r="FJ118">
        <v>0</v>
      </c>
      <c r="FK118">
        <v>1453.0924</v>
      </c>
      <c r="FL118">
        <v>-4.941538465578186</v>
      </c>
      <c r="FM118">
        <v>-170.1384618817819</v>
      </c>
      <c r="FN118">
        <v>29150.304</v>
      </c>
      <c r="FO118">
        <v>15</v>
      </c>
      <c r="FP118">
        <v>0</v>
      </c>
      <c r="FQ118" t="s">
        <v>439</v>
      </c>
      <c r="FR118">
        <v>1760210915.6</v>
      </c>
      <c r="FS118">
        <v>0</v>
      </c>
      <c r="FT118">
        <v>0</v>
      </c>
      <c r="FU118">
        <v>-0.215</v>
      </c>
      <c r="FV118">
        <v>0</v>
      </c>
      <c r="FW118">
        <v>-0.6919999999999999</v>
      </c>
      <c r="FX118">
        <v>0</v>
      </c>
      <c r="FY118">
        <v>400</v>
      </c>
      <c r="FZ118">
        <v>0</v>
      </c>
      <c r="GA118">
        <v>0.15</v>
      </c>
      <c r="GB118">
        <v>0</v>
      </c>
      <c r="GC118">
        <v>6.243904902439024</v>
      </c>
      <c r="GD118">
        <v>70.64014367247384</v>
      </c>
      <c r="GE118">
        <v>7.153842874788032</v>
      </c>
      <c r="GF118">
        <v>0</v>
      </c>
      <c r="GG118">
        <v>1453.601764705882</v>
      </c>
      <c r="GH118">
        <v>-6.894423224157536</v>
      </c>
      <c r="GI118">
        <v>0.7338475181744479</v>
      </c>
      <c r="GJ118">
        <v>0</v>
      </c>
      <c r="GK118">
        <v>0.9260407073170732</v>
      </c>
      <c r="GL118">
        <v>0.02238478745644743</v>
      </c>
      <c r="GM118">
        <v>0.002333321271972453</v>
      </c>
      <c r="GN118">
        <v>1</v>
      </c>
      <c r="GO118">
        <v>1</v>
      </c>
      <c r="GP118">
        <v>3</v>
      </c>
      <c r="GQ118" t="s">
        <v>446</v>
      </c>
      <c r="GR118">
        <v>3.13381</v>
      </c>
      <c r="GS118">
        <v>2.76034</v>
      </c>
      <c r="GT118">
        <v>0.0861417</v>
      </c>
      <c r="GU118">
        <v>0.0821658</v>
      </c>
      <c r="GV118">
        <v>0.0615676</v>
      </c>
      <c r="GW118">
        <v>0.0570927</v>
      </c>
      <c r="GX118">
        <v>29266.4</v>
      </c>
      <c r="GY118">
        <v>29368.1</v>
      </c>
      <c r="GZ118">
        <v>29752.5</v>
      </c>
      <c r="HA118">
        <v>29557.1</v>
      </c>
      <c r="HB118">
        <v>36905.3</v>
      </c>
      <c r="HC118">
        <v>36933.5</v>
      </c>
      <c r="HD118">
        <v>41868.7</v>
      </c>
      <c r="HE118">
        <v>41992.2</v>
      </c>
      <c r="HF118">
        <v>1.95607</v>
      </c>
      <c r="HG118">
        <v>1.8894</v>
      </c>
      <c r="HH118">
        <v>0.0338554</v>
      </c>
      <c r="HI118">
        <v>0</v>
      </c>
      <c r="HJ118">
        <v>17.458</v>
      </c>
      <c r="HK118">
        <v>999.9</v>
      </c>
      <c r="HL118">
        <v>25.9</v>
      </c>
      <c r="HM118">
        <v>31.4</v>
      </c>
      <c r="HN118">
        <v>13.2356</v>
      </c>
      <c r="HO118">
        <v>62.6421</v>
      </c>
      <c r="HP118">
        <v>32.484</v>
      </c>
      <c r="HQ118">
        <v>1</v>
      </c>
      <c r="HR118">
        <v>-0.127142</v>
      </c>
      <c r="HS118">
        <v>5.76898</v>
      </c>
      <c r="HT118">
        <v>20.2478</v>
      </c>
      <c r="HU118">
        <v>5.22028</v>
      </c>
      <c r="HV118">
        <v>12.0159</v>
      </c>
      <c r="HW118">
        <v>4.99075</v>
      </c>
      <c r="HX118">
        <v>3.28855</v>
      </c>
      <c r="HY118">
        <v>9999</v>
      </c>
      <c r="HZ118">
        <v>9999</v>
      </c>
      <c r="IA118">
        <v>9999</v>
      </c>
      <c r="IB118">
        <v>999.9</v>
      </c>
      <c r="IC118">
        <v>4.97283</v>
      </c>
      <c r="ID118">
        <v>1.86661</v>
      </c>
      <c r="IE118">
        <v>1.86588</v>
      </c>
      <c r="IF118">
        <v>1.86587</v>
      </c>
      <c r="IG118">
        <v>1.8677</v>
      </c>
      <c r="IH118">
        <v>1.87014</v>
      </c>
      <c r="II118">
        <v>1.86878</v>
      </c>
      <c r="IJ118">
        <v>1.87027</v>
      </c>
      <c r="IK118">
        <v>0</v>
      </c>
      <c r="IL118">
        <v>0</v>
      </c>
      <c r="IM118">
        <v>0</v>
      </c>
      <c r="IN118">
        <v>0</v>
      </c>
      <c r="IO118" t="s">
        <v>441</v>
      </c>
      <c r="IP118" t="s">
        <v>442</v>
      </c>
      <c r="IQ118" t="s">
        <v>443</v>
      </c>
      <c r="IR118" t="s">
        <v>443</v>
      </c>
      <c r="IS118" t="s">
        <v>443</v>
      </c>
      <c r="IT118" t="s">
        <v>443</v>
      </c>
      <c r="IU118">
        <v>0</v>
      </c>
      <c r="IV118">
        <v>100</v>
      </c>
      <c r="IW118">
        <v>100</v>
      </c>
      <c r="IX118">
        <v>-2.209</v>
      </c>
      <c r="IY118">
        <v>0.0037</v>
      </c>
      <c r="IZ118">
        <v>-1.414774939843471</v>
      </c>
      <c r="JA118">
        <v>-0.002262605230658699</v>
      </c>
      <c r="JB118">
        <v>4.117972070868355E-07</v>
      </c>
      <c r="JC118">
        <v>-1.535053720392113E-10</v>
      </c>
      <c r="JD118">
        <v>-0.05773197212917025</v>
      </c>
      <c r="JE118">
        <v>-0.004387372397949352</v>
      </c>
      <c r="JF118">
        <v>0.001148265067849212</v>
      </c>
      <c r="JG118">
        <v>-2.372704636287677E-05</v>
      </c>
      <c r="JH118">
        <v>4</v>
      </c>
      <c r="JI118">
        <v>2346</v>
      </c>
      <c r="JJ118">
        <v>1</v>
      </c>
      <c r="JK118">
        <v>24</v>
      </c>
      <c r="JL118">
        <v>21621.5</v>
      </c>
      <c r="JM118">
        <v>29358470.1</v>
      </c>
      <c r="JN118">
        <v>0.881348</v>
      </c>
      <c r="JO118">
        <v>2.27661</v>
      </c>
      <c r="JP118">
        <v>1.39648</v>
      </c>
      <c r="JQ118">
        <v>2.35718</v>
      </c>
      <c r="JR118">
        <v>1.49536</v>
      </c>
      <c r="JS118">
        <v>2.66724</v>
      </c>
      <c r="JT118">
        <v>36.2459</v>
      </c>
      <c r="JU118">
        <v>24.0175</v>
      </c>
      <c r="JV118">
        <v>18</v>
      </c>
      <c r="JW118">
        <v>485.808</v>
      </c>
      <c r="JX118">
        <v>435.194</v>
      </c>
      <c r="JY118">
        <v>11.3305</v>
      </c>
      <c r="JZ118">
        <v>25.8142</v>
      </c>
      <c r="KA118">
        <v>30.0001</v>
      </c>
      <c r="KB118">
        <v>25.6287</v>
      </c>
      <c r="KC118">
        <v>25.5578</v>
      </c>
      <c r="KD118">
        <v>17.64</v>
      </c>
      <c r="KE118">
        <v>20.8467</v>
      </c>
      <c r="KF118">
        <v>1.93273</v>
      </c>
      <c r="KG118">
        <v>11.3103</v>
      </c>
      <c r="KH118">
        <v>333.089</v>
      </c>
      <c r="KI118">
        <v>10.2919</v>
      </c>
      <c r="KJ118">
        <v>101.687</v>
      </c>
      <c r="KK118">
        <v>100.977</v>
      </c>
    </row>
    <row r="119" spans="1:297">
      <c r="A119">
        <v>103</v>
      </c>
      <c r="B119">
        <v>1761508209.1</v>
      </c>
      <c r="C119">
        <v>998.5999999046326</v>
      </c>
      <c r="D119" t="s">
        <v>649</v>
      </c>
      <c r="E119" t="s">
        <v>650</v>
      </c>
      <c r="F119">
        <v>5</v>
      </c>
      <c r="G119" t="s">
        <v>638</v>
      </c>
      <c r="H119" t="s">
        <v>436</v>
      </c>
      <c r="I119">
        <v>1761508206.3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352.0659186130399</v>
      </c>
      <c r="AK119">
        <v>360.5954484848485</v>
      </c>
      <c r="AL119">
        <v>-3.154029769930097</v>
      </c>
      <c r="AM119">
        <v>65.47156474281013</v>
      </c>
      <c r="AN119">
        <f>(AP119 - AO119 + DY119*1E3/(8.314*(EA119+273.15)) * AR119/DX119 * AQ119) * DX119/(100*DL119) * 1000/(1000 - AP119)</f>
        <v>0</v>
      </c>
      <c r="AO119">
        <v>10.26436726841466</v>
      </c>
      <c r="AP119">
        <v>11.20043575757576</v>
      </c>
      <c r="AQ119">
        <v>1.661930641755318E-05</v>
      </c>
      <c r="AR119">
        <v>106.0414800568065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 t="s">
        <v>437</v>
      </c>
      <c r="AZ119">
        <v>0</v>
      </c>
      <c r="BA119">
        <v>0</v>
      </c>
      <c r="BB119">
        <f>1-AZ119/BA119</f>
        <v>0</v>
      </c>
      <c r="BC119">
        <v>0</v>
      </c>
      <c r="BD119" t="s">
        <v>437</v>
      </c>
      <c r="BE119" t="s">
        <v>437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2020</v>
      </c>
      <c r="CA119">
        <v>290.0000000000001</v>
      </c>
      <c r="CB119">
        <v>1590.42</v>
      </c>
      <c r="CC119">
        <v>295</v>
      </c>
      <c r="CD119">
        <v>5220.67</v>
      </c>
      <c r="CE119">
        <v>1591.29</v>
      </c>
      <c r="CF119">
        <v>-0.87</v>
      </c>
      <c r="CG119">
        <v>300.0000000000001</v>
      </c>
      <c r="CH119">
        <v>23.8</v>
      </c>
      <c r="CI119">
        <v>1650.734719841875</v>
      </c>
      <c r="CJ119">
        <v>2.032994541366527</v>
      </c>
      <c r="CK119">
        <v>-31.03478562282126</v>
      </c>
      <c r="CL119">
        <v>0.9198548094063967</v>
      </c>
      <c r="CM119">
        <v>0.9759925733019913</v>
      </c>
      <c r="CN119">
        <v>-0.00431141668520578</v>
      </c>
      <c r="CO119">
        <v>289.9999999999999</v>
      </c>
      <c r="CP119">
        <v>1590.91</v>
      </c>
      <c r="CQ119">
        <v>765</v>
      </c>
      <c r="CR119">
        <v>5219.32</v>
      </c>
      <c r="CS119">
        <v>1591.27</v>
      </c>
      <c r="CT119">
        <v>-0.36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438</v>
      </c>
      <c r="DO119">
        <v>2</v>
      </c>
      <c r="DP119" t="b">
        <v>1</v>
      </c>
      <c r="DQ119">
        <v>1761508206.3</v>
      </c>
      <c r="DR119">
        <v>363.7424</v>
      </c>
      <c r="DS119">
        <v>347.9848</v>
      </c>
      <c r="DT119">
        <v>11.19812</v>
      </c>
      <c r="DU119">
        <v>10.2643</v>
      </c>
      <c r="DV119">
        <v>365.9374</v>
      </c>
      <c r="DW119">
        <v>11.19438</v>
      </c>
      <c r="DX119">
        <v>500.0208000000001</v>
      </c>
      <c r="DY119">
        <v>90.31116</v>
      </c>
      <c r="DZ119">
        <v>0.10005621</v>
      </c>
      <c r="EA119">
        <v>17.71029</v>
      </c>
      <c r="EB119">
        <v>18.01974</v>
      </c>
      <c r="EC119">
        <v>999.9</v>
      </c>
      <c r="ED119">
        <v>0</v>
      </c>
      <c r="EE119">
        <v>0</v>
      </c>
      <c r="EF119">
        <v>9995.496999999999</v>
      </c>
      <c r="EG119">
        <v>0</v>
      </c>
      <c r="EH119">
        <v>1027.787</v>
      </c>
      <c r="EI119">
        <v>15.75748</v>
      </c>
      <c r="EJ119">
        <v>367.8617</v>
      </c>
      <c r="EK119">
        <v>351.5935000000001</v>
      </c>
      <c r="EL119">
        <v>0.9338332999999999</v>
      </c>
      <c r="EM119">
        <v>347.9848</v>
      </c>
      <c r="EN119">
        <v>10.2643</v>
      </c>
      <c r="EO119">
        <v>1.011317</v>
      </c>
      <c r="EP119">
        <v>0.9269809</v>
      </c>
      <c r="EQ119">
        <v>7.080437999999999</v>
      </c>
      <c r="ER119">
        <v>5.816559</v>
      </c>
      <c r="ES119">
        <v>2000.074</v>
      </c>
      <c r="ET119">
        <v>0.9799972</v>
      </c>
      <c r="EU119">
        <v>0.02000254</v>
      </c>
      <c r="EV119">
        <v>0</v>
      </c>
      <c r="EW119">
        <v>1452.404</v>
      </c>
      <c r="EX119">
        <v>5.000970000000001</v>
      </c>
      <c r="EY119">
        <v>29127.27</v>
      </c>
      <c r="EZ119">
        <v>16708.18</v>
      </c>
      <c r="FA119">
        <v>40.1374</v>
      </c>
      <c r="FB119">
        <v>41.2998</v>
      </c>
      <c r="FC119">
        <v>40.2624</v>
      </c>
      <c r="FD119">
        <v>41.0436</v>
      </c>
      <c r="FE119">
        <v>39.7499</v>
      </c>
      <c r="FF119">
        <v>1955.163</v>
      </c>
      <c r="FG119">
        <v>39.908</v>
      </c>
      <c r="FH119">
        <v>0</v>
      </c>
      <c r="FI119">
        <v>3080</v>
      </c>
      <c r="FJ119">
        <v>0</v>
      </c>
      <c r="FK119">
        <v>1452.7296</v>
      </c>
      <c r="FL119">
        <v>-4.717692302915088</v>
      </c>
      <c r="FM119">
        <v>-148.3000002735566</v>
      </c>
      <c r="FN119">
        <v>29137.512</v>
      </c>
      <c r="FO119">
        <v>15</v>
      </c>
      <c r="FP119">
        <v>0</v>
      </c>
      <c r="FQ119" t="s">
        <v>439</v>
      </c>
      <c r="FR119">
        <v>1760210915.6</v>
      </c>
      <c r="FS119">
        <v>0</v>
      </c>
      <c r="FT119">
        <v>0</v>
      </c>
      <c r="FU119">
        <v>-0.215</v>
      </c>
      <c r="FV119">
        <v>0</v>
      </c>
      <c r="FW119">
        <v>-0.6919999999999999</v>
      </c>
      <c r="FX119">
        <v>0</v>
      </c>
      <c r="FY119">
        <v>400</v>
      </c>
      <c r="FZ119">
        <v>0</v>
      </c>
      <c r="GA119">
        <v>0.15</v>
      </c>
      <c r="GB119">
        <v>0</v>
      </c>
      <c r="GC119">
        <v>11.83968390243902</v>
      </c>
      <c r="GD119">
        <v>38.05820675958189</v>
      </c>
      <c r="GE119">
        <v>3.941498558785316</v>
      </c>
      <c r="GF119">
        <v>0</v>
      </c>
      <c r="GG119">
        <v>1452.999117647059</v>
      </c>
      <c r="GH119">
        <v>-4.826432388704425</v>
      </c>
      <c r="GI119">
        <v>0.5360715911751549</v>
      </c>
      <c r="GJ119">
        <v>0</v>
      </c>
      <c r="GK119">
        <v>0.9290114634146343</v>
      </c>
      <c r="GL119">
        <v>0.03389688501741846</v>
      </c>
      <c r="GM119">
        <v>0.00348935423543796</v>
      </c>
      <c r="GN119">
        <v>1</v>
      </c>
      <c r="GO119">
        <v>1</v>
      </c>
      <c r="GP119">
        <v>3</v>
      </c>
      <c r="GQ119" t="s">
        <v>446</v>
      </c>
      <c r="GR119">
        <v>3.13386</v>
      </c>
      <c r="GS119">
        <v>2.76024</v>
      </c>
      <c r="GT119">
        <v>0.0833023</v>
      </c>
      <c r="GU119">
        <v>0.0791125</v>
      </c>
      <c r="GV119">
        <v>0.0615854</v>
      </c>
      <c r="GW119">
        <v>0.0571078</v>
      </c>
      <c r="GX119">
        <v>29357.6</v>
      </c>
      <c r="GY119">
        <v>29466.1</v>
      </c>
      <c r="GZ119">
        <v>29752.7</v>
      </c>
      <c r="HA119">
        <v>29557.4</v>
      </c>
      <c r="HB119">
        <v>36904.3</v>
      </c>
      <c r="HC119">
        <v>36932.9</v>
      </c>
      <c r="HD119">
        <v>41868.5</v>
      </c>
      <c r="HE119">
        <v>41992.3</v>
      </c>
      <c r="HF119">
        <v>1.95653</v>
      </c>
      <c r="HG119">
        <v>1.88935</v>
      </c>
      <c r="HH119">
        <v>0.0333376</v>
      </c>
      <c r="HI119">
        <v>0</v>
      </c>
      <c r="HJ119">
        <v>17.4599</v>
      </c>
      <c r="HK119">
        <v>999.9</v>
      </c>
      <c r="HL119">
        <v>25.9</v>
      </c>
      <c r="HM119">
        <v>31.4</v>
      </c>
      <c r="HN119">
        <v>13.2361</v>
      </c>
      <c r="HO119">
        <v>62.5921</v>
      </c>
      <c r="HP119">
        <v>32.3998</v>
      </c>
      <c r="HQ119">
        <v>1</v>
      </c>
      <c r="HR119">
        <v>-0.127058</v>
      </c>
      <c r="HS119">
        <v>5.80005</v>
      </c>
      <c r="HT119">
        <v>20.2467</v>
      </c>
      <c r="HU119">
        <v>5.21984</v>
      </c>
      <c r="HV119">
        <v>12.0159</v>
      </c>
      <c r="HW119">
        <v>4.99015</v>
      </c>
      <c r="HX119">
        <v>3.28848</v>
      </c>
      <c r="HY119">
        <v>9999</v>
      </c>
      <c r="HZ119">
        <v>9999</v>
      </c>
      <c r="IA119">
        <v>9999</v>
      </c>
      <c r="IB119">
        <v>999.9</v>
      </c>
      <c r="IC119">
        <v>4.97283</v>
      </c>
      <c r="ID119">
        <v>1.86661</v>
      </c>
      <c r="IE119">
        <v>1.86589</v>
      </c>
      <c r="IF119">
        <v>1.86587</v>
      </c>
      <c r="IG119">
        <v>1.86771</v>
      </c>
      <c r="IH119">
        <v>1.87015</v>
      </c>
      <c r="II119">
        <v>1.86879</v>
      </c>
      <c r="IJ119">
        <v>1.87027</v>
      </c>
      <c r="IK119">
        <v>0</v>
      </c>
      <c r="IL119">
        <v>0</v>
      </c>
      <c r="IM119">
        <v>0</v>
      </c>
      <c r="IN119">
        <v>0</v>
      </c>
      <c r="IO119" t="s">
        <v>441</v>
      </c>
      <c r="IP119" t="s">
        <v>442</v>
      </c>
      <c r="IQ119" t="s">
        <v>443</v>
      </c>
      <c r="IR119" t="s">
        <v>443</v>
      </c>
      <c r="IS119" t="s">
        <v>443</v>
      </c>
      <c r="IT119" t="s">
        <v>443</v>
      </c>
      <c r="IU119">
        <v>0</v>
      </c>
      <c r="IV119">
        <v>100</v>
      </c>
      <c r="IW119">
        <v>100</v>
      </c>
      <c r="IX119">
        <v>-2.177</v>
      </c>
      <c r="IY119">
        <v>0.0038</v>
      </c>
      <c r="IZ119">
        <v>-1.414774939843471</v>
      </c>
      <c r="JA119">
        <v>-0.002262605230658699</v>
      </c>
      <c r="JB119">
        <v>4.117972070868355E-07</v>
      </c>
      <c r="JC119">
        <v>-1.535053720392113E-10</v>
      </c>
      <c r="JD119">
        <v>-0.05773197212917025</v>
      </c>
      <c r="JE119">
        <v>-0.004387372397949352</v>
      </c>
      <c r="JF119">
        <v>0.001148265067849212</v>
      </c>
      <c r="JG119">
        <v>-2.372704636287677E-05</v>
      </c>
      <c r="JH119">
        <v>4</v>
      </c>
      <c r="JI119">
        <v>2346</v>
      </c>
      <c r="JJ119">
        <v>1</v>
      </c>
      <c r="JK119">
        <v>24</v>
      </c>
      <c r="JL119">
        <v>21621.6</v>
      </c>
      <c r="JM119">
        <v>29358470.2</v>
      </c>
      <c r="JN119">
        <v>0.8483889999999999</v>
      </c>
      <c r="JO119">
        <v>2.27295</v>
      </c>
      <c r="JP119">
        <v>1.39648</v>
      </c>
      <c r="JQ119">
        <v>2.35596</v>
      </c>
      <c r="JR119">
        <v>1.49536</v>
      </c>
      <c r="JS119">
        <v>2.62695</v>
      </c>
      <c r="JT119">
        <v>36.2459</v>
      </c>
      <c r="JU119">
        <v>24.0175</v>
      </c>
      <c r="JV119">
        <v>18</v>
      </c>
      <c r="JW119">
        <v>486.1</v>
      </c>
      <c r="JX119">
        <v>435.164</v>
      </c>
      <c r="JY119">
        <v>11.3138</v>
      </c>
      <c r="JZ119">
        <v>25.8141</v>
      </c>
      <c r="KA119">
        <v>30.0002</v>
      </c>
      <c r="KB119">
        <v>25.6305</v>
      </c>
      <c r="KC119">
        <v>25.5578</v>
      </c>
      <c r="KD119">
        <v>17.0034</v>
      </c>
      <c r="KE119">
        <v>20.8467</v>
      </c>
      <c r="KF119">
        <v>1.93273</v>
      </c>
      <c r="KG119">
        <v>11.2911</v>
      </c>
      <c r="KH119">
        <v>313.055</v>
      </c>
      <c r="KI119">
        <v>10.2893</v>
      </c>
      <c r="KJ119">
        <v>101.687</v>
      </c>
      <c r="KK119">
        <v>100.978</v>
      </c>
    </row>
    <row r="120" spans="1:297">
      <c r="A120">
        <v>104</v>
      </c>
      <c r="B120">
        <v>1761508214.1</v>
      </c>
      <c r="C120">
        <v>1003.599999904633</v>
      </c>
      <c r="D120" t="s">
        <v>651</v>
      </c>
      <c r="E120" t="s">
        <v>652</v>
      </c>
      <c r="F120">
        <v>5</v>
      </c>
      <c r="G120" t="s">
        <v>638</v>
      </c>
      <c r="H120" t="s">
        <v>436</v>
      </c>
      <c r="I120">
        <v>1761508211.6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335.2699379881716</v>
      </c>
      <c r="AK120">
        <v>344.4446545454544</v>
      </c>
      <c r="AL120">
        <v>-3.233206208113101</v>
      </c>
      <c r="AM120">
        <v>65.47156474281013</v>
      </c>
      <c r="AN120">
        <f>(AP120 - AO120 + DY120*1E3/(8.314*(EA120+273.15)) * AR120/DX120 * AQ120) * DX120/(100*DL120) * 1000/(1000 - AP120)</f>
        <v>0</v>
      </c>
      <c r="AO120">
        <v>10.26741028330335</v>
      </c>
      <c r="AP120">
        <v>11.20586181818182</v>
      </c>
      <c r="AQ120">
        <v>2.521900038376121E-05</v>
      </c>
      <c r="AR120">
        <v>106.0414800568065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 t="s">
        <v>437</v>
      </c>
      <c r="AZ120">
        <v>0</v>
      </c>
      <c r="BA120">
        <v>0</v>
      </c>
      <c r="BB120">
        <f>1-AZ120/BA120</f>
        <v>0</v>
      </c>
      <c r="BC120">
        <v>0</v>
      </c>
      <c r="BD120" t="s">
        <v>437</v>
      </c>
      <c r="BE120" t="s">
        <v>437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2020</v>
      </c>
      <c r="CA120">
        <v>290.0000000000001</v>
      </c>
      <c r="CB120">
        <v>1590.42</v>
      </c>
      <c r="CC120">
        <v>295</v>
      </c>
      <c r="CD120">
        <v>5220.67</v>
      </c>
      <c r="CE120">
        <v>1591.29</v>
      </c>
      <c r="CF120">
        <v>-0.87</v>
      </c>
      <c r="CG120">
        <v>300.0000000000001</v>
      </c>
      <c r="CH120">
        <v>23.8</v>
      </c>
      <c r="CI120">
        <v>1650.734719841875</v>
      </c>
      <c r="CJ120">
        <v>2.032994541366527</v>
      </c>
      <c r="CK120">
        <v>-31.03478562282126</v>
      </c>
      <c r="CL120">
        <v>0.9198548094063967</v>
      </c>
      <c r="CM120">
        <v>0.9759925733019913</v>
      </c>
      <c r="CN120">
        <v>-0.00431141668520578</v>
      </c>
      <c r="CO120">
        <v>289.9999999999999</v>
      </c>
      <c r="CP120">
        <v>1590.91</v>
      </c>
      <c r="CQ120">
        <v>765</v>
      </c>
      <c r="CR120">
        <v>5219.32</v>
      </c>
      <c r="CS120">
        <v>1591.27</v>
      </c>
      <c r="CT120">
        <v>-0.36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438</v>
      </c>
      <c r="DO120">
        <v>2</v>
      </c>
      <c r="DP120" t="b">
        <v>1</v>
      </c>
      <c r="DQ120">
        <v>1761508211.6</v>
      </c>
      <c r="DR120">
        <v>346.9864444444444</v>
      </c>
      <c r="DS120">
        <v>330.3864444444445</v>
      </c>
      <c r="DT120">
        <v>11.20391111111111</v>
      </c>
      <c r="DU120">
        <v>10.26757777777778</v>
      </c>
      <c r="DV120">
        <v>349.1474444444445</v>
      </c>
      <c r="DW120">
        <v>11.20008888888889</v>
      </c>
      <c r="DX120">
        <v>500.0116666666666</v>
      </c>
      <c r="DY120">
        <v>90.31143333333334</v>
      </c>
      <c r="DZ120">
        <v>0.1000572111111111</v>
      </c>
      <c r="EA120">
        <v>17.71776666666667</v>
      </c>
      <c r="EB120">
        <v>18.01051111111111</v>
      </c>
      <c r="EC120">
        <v>999.9000000000001</v>
      </c>
      <c r="ED120">
        <v>0</v>
      </c>
      <c r="EE120">
        <v>0</v>
      </c>
      <c r="EF120">
        <v>9997.153333333334</v>
      </c>
      <c r="EG120">
        <v>0</v>
      </c>
      <c r="EH120">
        <v>1027.802222222222</v>
      </c>
      <c r="EI120">
        <v>16.59992222222222</v>
      </c>
      <c r="EJ120">
        <v>350.918</v>
      </c>
      <c r="EK120">
        <v>333.814</v>
      </c>
      <c r="EL120">
        <v>0.9363391111111111</v>
      </c>
      <c r="EM120">
        <v>330.3864444444445</v>
      </c>
      <c r="EN120">
        <v>10.26757777777778</v>
      </c>
      <c r="EO120">
        <v>1.011841111111111</v>
      </c>
      <c r="EP120">
        <v>0.9272798888888888</v>
      </c>
      <c r="EQ120">
        <v>7.088017777777778</v>
      </c>
      <c r="ER120">
        <v>5.821217777777779</v>
      </c>
      <c r="ES120">
        <v>2000.062222222222</v>
      </c>
      <c r="ET120">
        <v>0.9800067777777779</v>
      </c>
      <c r="EU120">
        <v>0.0199929</v>
      </c>
      <c r="EV120">
        <v>0</v>
      </c>
      <c r="EW120">
        <v>1452.02</v>
      </c>
      <c r="EX120">
        <v>5.00097</v>
      </c>
      <c r="EY120">
        <v>29115.86666666666</v>
      </c>
      <c r="EZ120">
        <v>16708.13333333334</v>
      </c>
      <c r="FA120">
        <v>40.062</v>
      </c>
      <c r="FB120">
        <v>41.16633333333333</v>
      </c>
      <c r="FC120">
        <v>40.22900000000001</v>
      </c>
      <c r="FD120">
        <v>40.86777777777777</v>
      </c>
      <c r="FE120">
        <v>39.66633333333333</v>
      </c>
      <c r="FF120">
        <v>1955.172222222222</v>
      </c>
      <c r="FG120">
        <v>39.89</v>
      </c>
      <c r="FH120">
        <v>0</v>
      </c>
      <c r="FI120">
        <v>3084.800000190735</v>
      </c>
      <c r="FJ120">
        <v>0</v>
      </c>
      <c r="FK120">
        <v>1452.3956</v>
      </c>
      <c r="FL120">
        <v>-4.659230758167157</v>
      </c>
      <c r="FM120">
        <v>-137.3769228733414</v>
      </c>
      <c r="FN120">
        <v>29126.152</v>
      </c>
      <c r="FO120">
        <v>15</v>
      </c>
      <c r="FP120">
        <v>0</v>
      </c>
      <c r="FQ120" t="s">
        <v>439</v>
      </c>
      <c r="FR120">
        <v>1760210915.6</v>
      </c>
      <c r="FS120">
        <v>0</v>
      </c>
      <c r="FT120">
        <v>0</v>
      </c>
      <c r="FU120">
        <v>-0.215</v>
      </c>
      <c r="FV120">
        <v>0</v>
      </c>
      <c r="FW120">
        <v>-0.6919999999999999</v>
      </c>
      <c r="FX120">
        <v>0</v>
      </c>
      <c r="FY120">
        <v>400</v>
      </c>
      <c r="FZ120">
        <v>0</v>
      </c>
      <c r="GA120">
        <v>0.15</v>
      </c>
      <c r="GB120">
        <v>0</v>
      </c>
      <c r="GC120">
        <v>14.04812658536585</v>
      </c>
      <c r="GD120">
        <v>23.15490940766553</v>
      </c>
      <c r="GE120">
        <v>2.403368679860558</v>
      </c>
      <c r="GF120">
        <v>0</v>
      </c>
      <c r="GG120">
        <v>1452.67205882353</v>
      </c>
      <c r="GH120">
        <v>-4.362261265443896</v>
      </c>
      <c r="GI120">
        <v>0.4998457374487552</v>
      </c>
      <c r="GJ120">
        <v>0</v>
      </c>
      <c r="GK120">
        <v>0.9311241463414635</v>
      </c>
      <c r="GL120">
        <v>0.03769764459930496</v>
      </c>
      <c r="GM120">
        <v>0.003800265514221892</v>
      </c>
      <c r="GN120">
        <v>1</v>
      </c>
      <c r="GO120">
        <v>1</v>
      </c>
      <c r="GP120">
        <v>3</v>
      </c>
      <c r="GQ120" t="s">
        <v>446</v>
      </c>
      <c r="GR120">
        <v>3.1338</v>
      </c>
      <c r="GS120">
        <v>2.76021</v>
      </c>
      <c r="GT120">
        <v>0.0803287</v>
      </c>
      <c r="GU120">
        <v>0.0759901</v>
      </c>
      <c r="GV120">
        <v>0.0616056</v>
      </c>
      <c r="GW120">
        <v>0.0571182</v>
      </c>
      <c r="GX120">
        <v>29452.6</v>
      </c>
      <c r="GY120">
        <v>29565.8</v>
      </c>
      <c r="GZ120">
        <v>29752.5</v>
      </c>
      <c r="HA120">
        <v>29557.3</v>
      </c>
      <c r="HB120">
        <v>36903.1</v>
      </c>
      <c r="HC120">
        <v>36932.4</v>
      </c>
      <c r="HD120">
        <v>41868.1</v>
      </c>
      <c r="HE120">
        <v>41992.2</v>
      </c>
      <c r="HF120">
        <v>1.95613</v>
      </c>
      <c r="HG120">
        <v>1.88932</v>
      </c>
      <c r="HH120">
        <v>0.0327006</v>
      </c>
      <c r="HI120">
        <v>0</v>
      </c>
      <c r="HJ120">
        <v>17.4626</v>
      </c>
      <c r="HK120">
        <v>999.9</v>
      </c>
      <c r="HL120">
        <v>25.9</v>
      </c>
      <c r="HM120">
        <v>31.4</v>
      </c>
      <c r="HN120">
        <v>13.2364</v>
      </c>
      <c r="HO120">
        <v>62.6321</v>
      </c>
      <c r="HP120">
        <v>32.5881</v>
      </c>
      <c r="HQ120">
        <v>1</v>
      </c>
      <c r="HR120">
        <v>-0.126674</v>
      </c>
      <c r="HS120">
        <v>5.83337</v>
      </c>
      <c r="HT120">
        <v>20.2457</v>
      </c>
      <c r="HU120">
        <v>5.22028</v>
      </c>
      <c r="HV120">
        <v>12.0159</v>
      </c>
      <c r="HW120">
        <v>4.9906</v>
      </c>
      <c r="HX120">
        <v>3.2885</v>
      </c>
      <c r="HY120">
        <v>9999</v>
      </c>
      <c r="HZ120">
        <v>9999</v>
      </c>
      <c r="IA120">
        <v>9999</v>
      </c>
      <c r="IB120">
        <v>999.9</v>
      </c>
      <c r="IC120">
        <v>4.97287</v>
      </c>
      <c r="ID120">
        <v>1.86661</v>
      </c>
      <c r="IE120">
        <v>1.86593</v>
      </c>
      <c r="IF120">
        <v>1.86586</v>
      </c>
      <c r="IG120">
        <v>1.86772</v>
      </c>
      <c r="IH120">
        <v>1.87018</v>
      </c>
      <c r="II120">
        <v>1.86878</v>
      </c>
      <c r="IJ120">
        <v>1.87028</v>
      </c>
      <c r="IK120">
        <v>0</v>
      </c>
      <c r="IL120">
        <v>0</v>
      </c>
      <c r="IM120">
        <v>0</v>
      </c>
      <c r="IN120">
        <v>0</v>
      </c>
      <c r="IO120" t="s">
        <v>441</v>
      </c>
      <c r="IP120" t="s">
        <v>442</v>
      </c>
      <c r="IQ120" t="s">
        <v>443</v>
      </c>
      <c r="IR120" t="s">
        <v>443</v>
      </c>
      <c r="IS120" t="s">
        <v>443</v>
      </c>
      <c r="IT120" t="s">
        <v>443</v>
      </c>
      <c r="IU120">
        <v>0</v>
      </c>
      <c r="IV120">
        <v>100</v>
      </c>
      <c r="IW120">
        <v>100</v>
      </c>
      <c r="IX120">
        <v>-2.145</v>
      </c>
      <c r="IY120">
        <v>0.0038</v>
      </c>
      <c r="IZ120">
        <v>-1.414774939843471</v>
      </c>
      <c r="JA120">
        <v>-0.002262605230658699</v>
      </c>
      <c r="JB120">
        <v>4.117972070868355E-07</v>
      </c>
      <c r="JC120">
        <v>-1.535053720392113E-10</v>
      </c>
      <c r="JD120">
        <v>-0.05773197212917025</v>
      </c>
      <c r="JE120">
        <v>-0.004387372397949352</v>
      </c>
      <c r="JF120">
        <v>0.001148265067849212</v>
      </c>
      <c r="JG120">
        <v>-2.372704636287677E-05</v>
      </c>
      <c r="JH120">
        <v>4</v>
      </c>
      <c r="JI120">
        <v>2346</v>
      </c>
      <c r="JJ120">
        <v>1</v>
      </c>
      <c r="JK120">
        <v>24</v>
      </c>
      <c r="JL120">
        <v>21621.6</v>
      </c>
      <c r="JM120">
        <v>29358470.2</v>
      </c>
      <c r="JN120">
        <v>0.812988</v>
      </c>
      <c r="JO120">
        <v>2.27783</v>
      </c>
      <c r="JP120">
        <v>1.39648</v>
      </c>
      <c r="JQ120">
        <v>2.35596</v>
      </c>
      <c r="JR120">
        <v>1.49536</v>
      </c>
      <c r="JS120">
        <v>2.69165</v>
      </c>
      <c r="JT120">
        <v>36.2459</v>
      </c>
      <c r="JU120">
        <v>24.0175</v>
      </c>
      <c r="JV120">
        <v>18</v>
      </c>
      <c r="JW120">
        <v>485.857</v>
      </c>
      <c r="JX120">
        <v>435.149</v>
      </c>
      <c r="JY120">
        <v>11.2957</v>
      </c>
      <c r="JZ120">
        <v>25.8121</v>
      </c>
      <c r="KA120">
        <v>30.0003</v>
      </c>
      <c r="KB120">
        <v>25.6309</v>
      </c>
      <c r="KC120">
        <v>25.5578</v>
      </c>
      <c r="KD120">
        <v>16.2818</v>
      </c>
      <c r="KE120">
        <v>20.8467</v>
      </c>
      <c r="KF120">
        <v>1.93273</v>
      </c>
      <c r="KG120">
        <v>11.2811</v>
      </c>
      <c r="KH120">
        <v>299.687</v>
      </c>
      <c r="KI120">
        <v>10.2877</v>
      </c>
      <c r="KJ120">
        <v>101.686</v>
      </c>
      <c r="KK120">
        <v>100.977</v>
      </c>
    </row>
    <row r="121" spans="1:297">
      <c r="A121">
        <v>105</v>
      </c>
      <c r="B121">
        <v>1761508219.1</v>
      </c>
      <c r="C121">
        <v>1008.599999904633</v>
      </c>
      <c r="D121" t="s">
        <v>653</v>
      </c>
      <c r="E121" t="s">
        <v>654</v>
      </c>
      <c r="F121">
        <v>5</v>
      </c>
      <c r="G121" t="s">
        <v>638</v>
      </c>
      <c r="H121" t="s">
        <v>436</v>
      </c>
      <c r="I121">
        <v>1761508216.3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318.3724964492646</v>
      </c>
      <c r="AK121">
        <v>328.1027636363636</v>
      </c>
      <c r="AL121">
        <v>-3.271131833024945</v>
      </c>
      <c r="AM121">
        <v>65.47156474281013</v>
      </c>
      <c r="AN121">
        <f>(AP121 - AO121 + DY121*1E3/(8.314*(EA121+273.15)) * AR121/DX121 * AQ121) * DX121/(100*DL121) * 1000/(1000 - AP121)</f>
        <v>0</v>
      </c>
      <c r="AO121">
        <v>10.27018095427865</v>
      </c>
      <c r="AP121">
        <v>11.21125939393939</v>
      </c>
      <c r="AQ121">
        <v>3.168616141893033E-05</v>
      </c>
      <c r="AR121">
        <v>106.0414800568065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437</v>
      </c>
      <c r="AY121" t="s">
        <v>437</v>
      </c>
      <c r="AZ121">
        <v>0</v>
      </c>
      <c r="BA121">
        <v>0</v>
      </c>
      <c r="BB121">
        <f>1-AZ121/BA121</f>
        <v>0</v>
      </c>
      <c r="BC121">
        <v>0</v>
      </c>
      <c r="BD121" t="s">
        <v>437</v>
      </c>
      <c r="BE121" t="s">
        <v>437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2020</v>
      </c>
      <c r="CA121">
        <v>290.0000000000001</v>
      </c>
      <c r="CB121">
        <v>1590.42</v>
      </c>
      <c r="CC121">
        <v>295</v>
      </c>
      <c r="CD121">
        <v>5220.67</v>
      </c>
      <c r="CE121">
        <v>1591.29</v>
      </c>
      <c r="CF121">
        <v>-0.87</v>
      </c>
      <c r="CG121">
        <v>300.0000000000001</v>
      </c>
      <c r="CH121">
        <v>23.8</v>
      </c>
      <c r="CI121">
        <v>1650.734719841875</v>
      </c>
      <c r="CJ121">
        <v>2.032994541366527</v>
      </c>
      <c r="CK121">
        <v>-31.03478562282126</v>
      </c>
      <c r="CL121">
        <v>0.9198548094063967</v>
      </c>
      <c r="CM121">
        <v>0.9759925733019913</v>
      </c>
      <c r="CN121">
        <v>-0.00431141668520578</v>
      </c>
      <c r="CO121">
        <v>289.9999999999999</v>
      </c>
      <c r="CP121">
        <v>1590.91</v>
      </c>
      <c r="CQ121">
        <v>765</v>
      </c>
      <c r="CR121">
        <v>5219.32</v>
      </c>
      <c r="CS121">
        <v>1591.27</v>
      </c>
      <c r="CT121">
        <v>-0.36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438</v>
      </c>
      <c r="DO121">
        <v>2</v>
      </c>
      <c r="DP121" t="b">
        <v>1</v>
      </c>
      <c r="DQ121">
        <v>1761508216.3</v>
      </c>
      <c r="DR121">
        <v>331.8611</v>
      </c>
      <c r="DS121">
        <v>314.6953</v>
      </c>
      <c r="DT121">
        <v>11.20866</v>
      </c>
      <c r="DU121">
        <v>10.27032</v>
      </c>
      <c r="DV121">
        <v>333.9912</v>
      </c>
      <c r="DW121">
        <v>11.20478</v>
      </c>
      <c r="DX121">
        <v>500.0075999999999</v>
      </c>
      <c r="DY121">
        <v>90.31203000000001</v>
      </c>
      <c r="DZ121">
        <v>0.09996015</v>
      </c>
      <c r="EA121">
        <v>17.71873</v>
      </c>
      <c r="EB121">
        <v>18.00914</v>
      </c>
      <c r="EC121">
        <v>999.9</v>
      </c>
      <c r="ED121">
        <v>0</v>
      </c>
      <c r="EE121">
        <v>0</v>
      </c>
      <c r="EF121">
        <v>9996.614</v>
      </c>
      <c r="EG121">
        <v>0</v>
      </c>
      <c r="EH121">
        <v>1027.763</v>
      </c>
      <c r="EI121">
        <v>17.16572</v>
      </c>
      <c r="EJ121">
        <v>335.6229</v>
      </c>
      <c r="EK121">
        <v>317.961</v>
      </c>
      <c r="EL121">
        <v>0.9383318</v>
      </c>
      <c r="EM121">
        <v>314.6953</v>
      </c>
      <c r="EN121">
        <v>10.27032</v>
      </c>
      <c r="EO121">
        <v>1.012276</v>
      </c>
      <c r="EP121">
        <v>0.9275338000000002</v>
      </c>
      <c r="EQ121">
        <v>7.094287</v>
      </c>
      <c r="ER121">
        <v>5.825174</v>
      </c>
      <c r="ES121">
        <v>2000.047</v>
      </c>
      <c r="ET121">
        <v>0.9800055999999999</v>
      </c>
      <c r="EU121">
        <v>0.01999394</v>
      </c>
      <c r="EV121">
        <v>0</v>
      </c>
      <c r="EW121">
        <v>1451.895</v>
      </c>
      <c r="EX121">
        <v>5.000970000000001</v>
      </c>
      <c r="EY121">
        <v>29107.12</v>
      </c>
      <c r="EZ121">
        <v>16708.04</v>
      </c>
      <c r="FA121">
        <v>40.031</v>
      </c>
      <c r="FB121">
        <v>41.04349999999999</v>
      </c>
      <c r="FC121">
        <v>40.1808</v>
      </c>
      <c r="FD121">
        <v>40.7185</v>
      </c>
      <c r="FE121">
        <v>39.5998</v>
      </c>
      <c r="FF121">
        <v>1955.157</v>
      </c>
      <c r="FG121">
        <v>39.89</v>
      </c>
      <c r="FH121">
        <v>0</v>
      </c>
      <c r="FI121">
        <v>3090.200000047684</v>
      </c>
      <c r="FJ121">
        <v>0</v>
      </c>
      <c r="FK121">
        <v>1452.081923076923</v>
      </c>
      <c r="FL121">
        <v>-2.922051295414884</v>
      </c>
      <c r="FM121">
        <v>-119.3094018373428</v>
      </c>
      <c r="FN121">
        <v>29115.7</v>
      </c>
      <c r="FO121">
        <v>15</v>
      </c>
      <c r="FP121">
        <v>0</v>
      </c>
      <c r="FQ121" t="s">
        <v>439</v>
      </c>
      <c r="FR121">
        <v>1760210915.6</v>
      </c>
      <c r="FS121">
        <v>0</v>
      </c>
      <c r="FT121">
        <v>0</v>
      </c>
      <c r="FU121">
        <v>-0.215</v>
      </c>
      <c r="FV121">
        <v>0</v>
      </c>
      <c r="FW121">
        <v>-0.6919999999999999</v>
      </c>
      <c r="FX121">
        <v>0</v>
      </c>
      <c r="FY121">
        <v>400</v>
      </c>
      <c r="FZ121">
        <v>0</v>
      </c>
      <c r="GA121">
        <v>0.15</v>
      </c>
      <c r="GB121">
        <v>0</v>
      </c>
      <c r="GC121">
        <v>15.89226585365854</v>
      </c>
      <c r="GD121">
        <v>11.65052404181184</v>
      </c>
      <c r="GE121">
        <v>1.190875827036301</v>
      </c>
      <c r="GF121">
        <v>0</v>
      </c>
      <c r="GG121">
        <v>1452.281470588235</v>
      </c>
      <c r="GH121">
        <v>-3.996791449460445</v>
      </c>
      <c r="GI121">
        <v>0.4582840908851849</v>
      </c>
      <c r="GJ121">
        <v>0</v>
      </c>
      <c r="GK121">
        <v>0.9345227073170731</v>
      </c>
      <c r="GL121">
        <v>0.03236450174216212</v>
      </c>
      <c r="GM121">
        <v>0.003299573950648803</v>
      </c>
      <c r="GN121">
        <v>1</v>
      </c>
      <c r="GO121">
        <v>1</v>
      </c>
      <c r="GP121">
        <v>3</v>
      </c>
      <c r="GQ121" t="s">
        <v>446</v>
      </c>
      <c r="GR121">
        <v>3.13384</v>
      </c>
      <c r="GS121">
        <v>2.7602</v>
      </c>
      <c r="GT121">
        <v>0.07726479999999999</v>
      </c>
      <c r="GU121">
        <v>0.0727995</v>
      </c>
      <c r="GV121">
        <v>0.0616319</v>
      </c>
      <c r="GW121">
        <v>0.0571339</v>
      </c>
      <c r="GX121">
        <v>29550.8</v>
      </c>
      <c r="GY121">
        <v>29667.5</v>
      </c>
      <c r="GZ121">
        <v>29752.6</v>
      </c>
      <c r="HA121">
        <v>29556.9</v>
      </c>
      <c r="HB121">
        <v>36902.1</v>
      </c>
      <c r="HC121">
        <v>36931.6</v>
      </c>
      <c r="HD121">
        <v>41868.2</v>
      </c>
      <c r="HE121">
        <v>41992</v>
      </c>
      <c r="HF121">
        <v>1.95615</v>
      </c>
      <c r="HG121">
        <v>1.88923</v>
      </c>
      <c r="HH121">
        <v>0.0335053</v>
      </c>
      <c r="HI121">
        <v>0</v>
      </c>
      <c r="HJ121">
        <v>17.4645</v>
      </c>
      <c r="HK121">
        <v>999.9</v>
      </c>
      <c r="HL121">
        <v>25.9</v>
      </c>
      <c r="HM121">
        <v>31.4</v>
      </c>
      <c r="HN121">
        <v>13.2367</v>
      </c>
      <c r="HO121">
        <v>62.6721</v>
      </c>
      <c r="HP121">
        <v>32.3558</v>
      </c>
      <c r="HQ121">
        <v>1</v>
      </c>
      <c r="HR121">
        <v>-0.126883</v>
      </c>
      <c r="HS121">
        <v>5.81902</v>
      </c>
      <c r="HT121">
        <v>20.2463</v>
      </c>
      <c r="HU121">
        <v>5.22028</v>
      </c>
      <c r="HV121">
        <v>12.0159</v>
      </c>
      <c r="HW121">
        <v>4.9903</v>
      </c>
      <c r="HX121">
        <v>3.2885</v>
      </c>
      <c r="HY121">
        <v>9999</v>
      </c>
      <c r="HZ121">
        <v>9999</v>
      </c>
      <c r="IA121">
        <v>9999</v>
      </c>
      <c r="IB121">
        <v>999.9</v>
      </c>
      <c r="IC121">
        <v>4.97287</v>
      </c>
      <c r="ID121">
        <v>1.86661</v>
      </c>
      <c r="IE121">
        <v>1.8659</v>
      </c>
      <c r="IF121">
        <v>1.86587</v>
      </c>
      <c r="IG121">
        <v>1.86768</v>
      </c>
      <c r="IH121">
        <v>1.87017</v>
      </c>
      <c r="II121">
        <v>1.86876</v>
      </c>
      <c r="IJ121">
        <v>1.87027</v>
      </c>
      <c r="IK121">
        <v>0</v>
      </c>
      <c r="IL121">
        <v>0</v>
      </c>
      <c r="IM121">
        <v>0</v>
      </c>
      <c r="IN121">
        <v>0</v>
      </c>
      <c r="IO121" t="s">
        <v>441</v>
      </c>
      <c r="IP121" t="s">
        <v>442</v>
      </c>
      <c r="IQ121" t="s">
        <v>443</v>
      </c>
      <c r="IR121" t="s">
        <v>443</v>
      </c>
      <c r="IS121" t="s">
        <v>443</v>
      </c>
      <c r="IT121" t="s">
        <v>443</v>
      </c>
      <c r="IU121">
        <v>0</v>
      </c>
      <c r="IV121">
        <v>100</v>
      </c>
      <c r="IW121">
        <v>100</v>
      </c>
      <c r="IX121">
        <v>-2.112</v>
      </c>
      <c r="IY121">
        <v>0.0039</v>
      </c>
      <c r="IZ121">
        <v>-1.414774939843471</v>
      </c>
      <c r="JA121">
        <v>-0.002262605230658699</v>
      </c>
      <c r="JB121">
        <v>4.117972070868355E-07</v>
      </c>
      <c r="JC121">
        <v>-1.535053720392113E-10</v>
      </c>
      <c r="JD121">
        <v>-0.05773197212917025</v>
      </c>
      <c r="JE121">
        <v>-0.004387372397949352</v>
      </c>
      <c r="JF121">
        <v>0.001148265067849212</v>
      </c>
      <c r="JG121">
        <v>-2.372704636287677E-05</v>
      </c>
      <c r="JH121">
        <v>4</v>
      </c>
      <c r="JI121">
        <v>2346</v>
      </c>
      <c r="JJ121">
        <v>1</v>
      </c>
      <c r="JK121">
        <v>24</v>
      </c>
      <c r="JL121">
        <v>21621.7</v>
      </c>
      <c r="JM121">
        <v>29358470.3</v>
      </c>
      <c r="JN121">
        <v>0.78125</v>
      </c>
      <c r="JO121">
        <v>2.2876</v>
      </c>
      <c r="JP121">
        <v>1.39648</v>
      </c>
      <c r="JQ121">
        <v>2.35718</v>
      </c>
      <c r="JR121">
        <v>1.49536</v>
      </c>
      <c r="JS121">
        <v>2.68433</v>
      </c>
      <c r="JT121">
        <v>36.2459</v>
      </c>
      <c r="JU121">
        <v>24.0175</v>
      </c>
      <c r="JV121">
        <v>18</v>
      </c>
      <c r="JW121">
        <v>485.873</v>
      </c>
      <c r="JX121">
        <v>435.106</v>
      </c>
      <c r="JY121">
        <v>11.2803</v>
      </c>
      <c r="JZ121">
        <v>25.8121</v>
      </c>
      <c r="KA121">
        <v>30</v>
      </c>
      <c r="KB121">
        <v>25.6309</v>
      </c>
      <c r="KC121">
        <v>25.5599</v>
      </c>
      <c r="KD121">
        <v>15.6371</v>
      </c>
      <c r="KE121">
        <v>20.8467</v>
      </c>
      <c r="KF121">
        <v>1.93273</v>
      </c>
      <c r="KG121">
        <v>11.2705</v>
      </c>
      <c r="KH121">
        <v>279.652</v>
      </c>
      <c r="KI121">
        <v>10.2877</v>
      </c>
      <c r="KJ121">
        <v>101.686</v>
      </c>
      <c r="KK121">
        <v>100.977</v>
      </c>
    </row>
    <row r="122" spans="1:297">
      <c r="A122">
        <v>106</v>
      </c>
      <c r="B122">
        <v>1761508224.1</v>
      </c>
      <c r="C122">
        <v>1013.599999904633</v>
      </c>
      <c r="D122" t="s">
        <v>655</v>
      </c>
      <c r="E122" t="s">
        <v>656</v>
      </c>
      <c r="F122">
        <v>5</v>
      </c>
      <c r="G122" t="s">
        <v>638</v>
      </c>
      <c r="H122" t="s">
        <v>436</v>
      </c>
      <c r="I122">
        <v>1761508221.6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301.768182615248</v>
      </c>
      <c r="AK122">
        <v>311.6555818181816</v>
      </c>
      <c r="AL122">
        <v>-3.294640363265227</v>
      </c>
      <c r="AM122">
        <v>65.47156474281013</v>
      </c>
      <c r="AN122">
        <f>(AP122 - AO122 + DY122*1E3/(8.314*(EA122+273.15)) * AR122/DX122 * AQ122) * DX122/(100*DL122) * 1000/(1000 - AP122)</f>
        <v>0</v>
      </c>
      <c r="AO122">
        <v>10.27351893818282</v>
      </c>
      <c r="AP122">
        <v>11.21739393939394</v>
      </c>
      <c r="AQ122">
        <v>2.610484888688629E-05</v>
      </c>
      <c r="AR122">
        <v>106.0414800568065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437</v>
      </c>
      <c r="AY122" t="s">
        <v>437</v>
      </c>
      <c r="AZ122">
        <v>0</v>
      </c>
      <c r="BA122">
        <v>0</v>
      </c>
      <c r="BB122">
        <f>1-AZ122/BA122</f>
        <v>0</v>
      </c>
      <c r="BC122">
        <v>0</v>
      </c>
      <c r="BD122" t="s">
        <v>437</v>
      </c>
      <c r="BE122" t="s">
        <v>437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2020</v>
      </c>
      <c r="CA122">
        <v>290.0000000000001</v>
      </c>
      <c r="CB122">
        <v>1590.42</v>
      </c>
      <c r="CC122">
        <v>295</v>
      </c>
      <c r="CD122">
        <v>5220.67</v>
      </c>
      <c r="CE122">
        <v>1591.29</v>
      </c>
      <c r="CF122">
        <v>-0.87</v>
      </c>
      <c r="CG122">
        <v>300.0000000000001</v>
      </c>
      <c r="CH122">
        <v>23.8</v>
      </c>
      <c r="CI122">
        <v>1650.734719841875</v>
      </c>
      <c r="CJ122">
        <v>2.032994541366527</v>
      </c>
      <c r="CK122">
        <v>-31.03478562282126</v>
      </c>
      <c r="CL122">
        <v>0.9198548094063967</v>
      </c>
      <c r="CM122">
        <v>0.9759925733019913</v>
      </c>
      <c r="CN122">
        <v>-0.00431141668520578</v>
      </c>
      <c r="CO122">
        <v>289.9999999999999</v>
      </c>
      <c r="CP122">
        <v>1590.91</v>
      </c>
      <c r="CQ122">
        <v>765</v>
      </c>
      <c r="CR122">
        <v>5219.32</v>
      </c>
      <c r="CS122">
        <v>1591.27</v>
      </c>
      <c r="CT122">
        <v>-0.36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438</v>
      </c>
      <c r="DO122">
        <v>2</v>
      </c>
      <c r="DP122" t="b">
        <v>1</v>
      </c>
      <c r="DQ122">
        <v>1761508221.6</v>
      </c>
      <c r="DR122">
        <v>314.675</v>
      </c>
      <c r="DS122">
        <v>297.2255555555555</v>
      </c>
      <c r="DT122">
        <v>11.21528888888889</v>
      </c>
      <c r="DU122">
        <v>10.27344444444444</v>
      </c>
      <c r="DV122">
        <v>316.77</v>
      </c>
      <c r="DW122">
        <v>11.21132222222222</v>
      </c>
      <c r="DX122">
        <v>499.9928888888888</v>
      </c>
      <c r="DY122">
        <v>90.31308888888888</v>
      </c>
      <c r="DZ122">
        <v>0.1000281</v>
      </c>
      <c r="EA122">
        <v>17.71482222222222</v>
      </c>
      <c r="EB122">
        <v>18.02755555555556</v>
      </c>
      <c r="EC122">
        <v>999.9000000000001</v>
      </c>
      <c r="ED122">
        <v>0</v>
      </c>
      <c r="EE122">
        <v>0</v>
      </c>
      <c r="EF122">
        <v>9988.055555555555</v>
      </c>
      <c r="EG122">
        <v>0</v>
      </c>
      <c r="EH122">
        <v>1027.741111111111</v>
      </c>
      <c r="EI122">
        <v>17.44938888888889</v>
      </c>
      <c r="EJ122">
        <v>318.2441111111111</v>
      </c>
      <c r="EK122">
        <v>300.3107777777778</v>
      </c>
      <c r="EL122">
        <v>0.9418502222222221</v>
      </c>
      <c r="EM122">
        <v>297.2255555555555</v>
      </c>
      <c r="EN122">
        <v>10.27344444444444</v>
      </c>
      <c r="EO122">
        <v>1.012887777777778</v>
      </c>
      <c r="EP122">
        <v>0.9278273333333333</v>
      </c>
      <c r="EQ122">
        <v>7.103105555555555</v>
      </c>
      <c r="ER122">
        <v>5.829738888888889</v>
      </c>
      <c r="ES122">
        <v>2000.091111111111</v>
      </c>
      <c r="ET122">
        <v>0.980005</v>
      </c>
      <c r="EU122">
        <v>0.0199945</v>
      </c>
      <c r="EV122">
        <v>0</v>
      </c>
      <c r="EW122">
        <v>1451.614444444444</v>
      </c>
      <c r="EX122">
        <v>5.00097</v>
      </c>
      <c r="EY122">
        <v>29098.35555555556</v>
      </c>
      <c r="EZ122">
        <v>16708.35555555556</v>
      </c>
      <c r="FA122">
        <v>39.95099999999999</v>
      </c>
      <c r="FB122">
        <v>40.91633333333333</v>
      </c>
      <c r="FC122">
        <v>40.111</v>
      </c>
      <c r="FD122">
        <v>40.56222222222222</v>
      </c>
      <c r="FE122">
        <v>39.52066666666666</v>
      </c>
      <c r="FF122">
        <v>1955.201111111111</v>
      </c>
      <c r="FG122">
        <v>39.89</v>
      </c>
      <c r="FH122">
        <v>0</v>
      </c>
      <c r="FI122">
        <v>3095</v>
      </c>
      <c r="FJ122">
        <v>0</v>
      </c>
      <c r="FK122">
        <v>1451.843846153846</v>
      </c>
      <c r="FL122">
        <v>-2.763076931077209</v>
      </c>
      <c r="FM122">
        <v>-105.4529915433796</v>
      </c>
      <c r="FN122">
        <v>29106.5423076923</v>
      </c>
      <c r="FO122">
        <v>15</v>
      </c>
      <c r="FP122">
        <v>0</v>
      </c>
      <c r="FQ122" t="s">
        <v>439</v>
      </c>
      <c r="FR122">
        <v>1760210915.6</v>
      </c>
      <c r="FS122">
        <v>0</v>
      </c>
      <c r="FT122">
        <v>0</v>
      </c>
      <c r="FU122">
        <v>-0.215</v>
      </c>
      <c r="FV122">
        <v>0</v>
      </c>
      <c r="FW122">
        <v>-0.6919999999999999</v>
      </c>
      <c r="FX122">
        <v>0</v>
      </c>
      <c r="FY122">
        <v>400</v>
      </c>
      <c r="FZ122">
        <v>0</v>
      </c>
      <c r="GA122">
        <v>0.15</v>
      </c>
      <c r="GB122">
        <v>0</v>
      </c>
      <c r="GC122">
        <v>16.57584634146341</v>
      </c>
      <c r="GD122">
        <v>7.559989547038304</v>
      </c>
      <c r="GE122">
        <v>0.7671925897737076</v>
      </c>
      <c r="GF122">
        <v>0</v>
      </c>
      <c r="GG122">
        <v>1452.079411764706</v>
      </c>
      <c r="GH122">
        <v>-3.41634836114901</v>
      </c>
      <c r="GI122">
        <v>0.4201046170578834</v>
      </c>
      <c r="GJ122">
        <v>0</v>
      </c>
      <c r="GK122">
        <v>0.9368961463414632</v>
      </c>
      <c r="GL122">
        <v>0.02856215331010651</v>
      </c>
      <c r="GM122">
        <v>0.002869859413238729</v>
      </c>
      <c r="GN122">
        <v>1</v>
      </c>
      <c r="GO122">
        <v>1</v>
      </c>
      <c r="GP122">
        <v>3</v>
      </c>
      <c r="GQ122" t="s">
        <v>446</v>
      </c>
      <c r="GR122">
        <v>3.1338</v>
      </c>
      <c r="GS122">
        <v>2.7601</v>
      </c>
      <c r="GT122">
        <v>0.0741199</v>
      </c>
      <c r="GU122">
        <v>0.0695572</v>
      </c>
      <c r="GV122">
        <v>0.0616543</v>
      </c>
      <c r="GW122">
        <v>0.0571463</v>
      </c>
      <c r="GX122">
        <v>29651.2</v>
      </c>
      <c r="GY122">
        <v>29771.5</v>
      </c>
      <c r="GZ122">
        <v>29752.3</v>
      </c>
      <c r="HA122">
        <v>29557.2</v>
      </c>
      <c r="HB122">
        <v>36900.9</v>
      </c>
      <c r="HC122">
        <v>36931</v>
      </c>
      <c r="HD122">
        <v>41867.9</v>
      </c>
      <c r="HE122">
        <v>41992</v>
      </c>
      <c r="HF122">
        <v>1.9562</v>
      </c>
      <c r="HG122">
        <v>1.88927</v>
      </c>
      <c r="HH122">
        <v>0.0335574</v>
      </c>
      <c r="HI122">
        <v>0</v>
      </c>
      <c r="HJ122">
        <v>17.4668</v>
      </c>
      <c r="HK122">
        <v>999.9</v>
      </c>
      <c r="HL122">
        <v>25.9</v>
      </c>
      <c r="HM122">
        <v>31.4</v>
      </c>
      <c r="HN122">
        <v>13.2354</v>
      </c>
      <c r="HO122">
        <v>62.6521</v>
      </c>
      <c r="HP122">
        <v>32.4359</v>
      </c>
      <c r="HQ122">
        <v>1</v>
      </c>
      <c r="HR122">
        <v>-0.126743</v>
      </c>
      <c r="HS122">
        <v>5.82157</v>
      </c>
      <c r="HT122">
        <v>20.2463</v>
      </c>
      <c r="HU122">
        <v>5.21999</v>
      </c>
      <c r="HV122">
        <v>12.0159</v>
      </c>
      <c r="HW122">
        <v>4.9896</v>
      </c>
      <c r="HX122">
        <v>3.28842</v>
      </c>
      <c r="HY122">
        <v>9999</v>
      </c>
      <c r="HZ122">
        <v>9999</v>
      </c>
      <c r="IA122">
        <v>9999</v>
      </c>
      <c r="IB122">
        <v>999.9</v>
      </c>
      <c r="IC122">
        <v>4.97287</v>
      </c>
      <c r="ID122">
        <v>1.86661</v>
      </c>
      <c r="IE122">
        <v>1.86589</v>
      </c>
      <c r="IF122">
        <v>1.86587</v>
      </c>
      <c r="IG122">
        <v>1.86768</v>
      </c>
      <c r="IH122">
        <v>1.87014</v>
      </c>
      <c r="II122">
        <v>1.86875</v>
      </c>
      <c r="IJ122">
        <v>1.87027</v>
      </c>
      <c r="IK122">
        <v>0</v>
      </c>
      <c r="IL122">
        <v>0</v>
      </c>
      <c r="IM122">
        <v>0</v>
      </c>
      <c r="IN122">
        <v>0</v>
      </c>
      <c r="IO122" t="s">
        <v>441</v>
      </c>
      <c r="IP122" t="s">
        <v>442</v>
      </c>
      <c r="IQ122" t="s">
        <v>443</v>
      </c>
      <c r="IR122" t="s">
        <v>443</v>
      </c>
      <c r="IS122" t="s">
        <v>443</v>
      </c>
      <c r="IT122" t="s">
        <v>443</v>
      </c>
      <c r="IU122">
        <v>0</v>
      </c>
      <c r="IV122">
        <v>100</v>
      </c>
      <c r="IW122">
        <v>100</v>
      </c>
      <c r="IX122">
        <v>-2.079</v>
      </c>
      <c r="IY122">
        <v>0.004</v>
      </c>
      <c r="IZ122">
        <v>-1.414774939843471</v>
      </c>
      <c r="JA122">
        <v>-0.002262605230658699</v>
      </c>
      <c r="JB122">
        <v>4.117972070868355E-07</v>
      </c>
      <c r="JC122">
        <v>-1.535053720392113E-10</v>
      </c>
      <c r="JD122">
        <v>-0.05773197212917025</v>
      </c>
      <c r="JE122">
        <v>-0.004387372397949352</v>
      </c>
      <c r="JF122">
        <v>0.001148265067849212</v>
      </c>
      <c r="JG122">
        <v>-2.372704636287677E-05</v>
      </c>
      <c r="JH122">
        <v>4</v>
      </c>
      <c r="JI122">
        <v>2346</v>
      </c>
      <c r="JJ122">
        <v>1</v>
      </c>
      <c r="JK122">
        <v>24</v>
      </c>
      <c r="JL122">
        <v>21621.8</v>
      </c>
      <c r="JM122">
        <v>29358470.4</v>
      </c>
      <c r="JN122">
        <v>0.744629</v>
      </c>
      <c r="JO122">
        <v>2.29858</v>
      </c>
      <c r="JP122">
        <v>1.39648</v>
      </c>
      <c r="JQ122">
        <v>2.35474</v>
      </c>
      <c r="JR122">
        <v>1.49536</v>
      </c>
      <c r="JS122">
        <v>2.56714</v>
      </c>
      <c r="JT122">
        <v>36.2459</v>
      </c>
      <c r="JU122">
        <v>24.0087</v>
      </c>
      <c r="JV122">
        <v>18</v>
      </c>
      <c r="JW122">
        <v>485.903</v>
      </c>
      <c r="JX122">
        <v>435.135</v>
      </c>
      <c r="JY122">
        <v>11.2703</v>
      </c>
      <c r="JZ122">
        <v>25.8121</v>
      </c>
      <c r="KA122">
        <v>30.0002</v>
      </c>
      <c r="KB122">
        <v>25.6309</v>
      </c>
      <c r="KC122">
        <v>25.5599</v>
      </c>
      <c r="KD122">
        <v>14.9039</v>
      </c>
      <c r="KE122">
        <v>20.8467</v>
      </c>
      <c r="KF122">
        <v>1.93273</v>
      </c>
      <c r="KG122">
        <v>11.2433</v>
      </c>
      <c r="KH122">
        <v>266.278</v>
      </c>
      <c r="KI122">
        <v>10.2877</v>
      </c>
      <c r="KJ122">
        <v>101.686</v>
      </c>
      <c r="KK122">
        <v>100.977</v>
      </c>
    </row>
    <row r="123" spans="1:297">
      <c r="A123">
        <v>107</v>
      </c>
      <c r="B123">
        <v>1761508229.1</v>
      </c>
      <c r="C123">
        <v>1018.599999904633</v>
      </c>
      <c r="D123" t="s">
        <v>657</v>
      </c>
      <c r="E123" t="s">
        <v>658</v>
      </c>
      <c r="F123">
        <v>5</v>
      </c>
      <c r="G123" t="s">
        <v>638</v>
      </c>
      <c r="H123" t="s">
        <v>436</v>
      </c>
      <c r="I123">
        <v>1761508226.3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284.9395782212704</v>
      </c>
      <c r="AK123">
        <v>295.2375393939392</v>
      </c>
      <c r="AL123">
        <v>-3.290567454294457</v>
      </c>
      <c r="AM123">
        <v>65.47156474281013</v>
      </c>
      <c r="AN123">
        <f>(AP123 - AO123 + DY123*1E3/(8.314*(EA123+273.15)) * AR123/DX123 * AQ123) * DX123/(100*DL123) * 1000/(1000 - AP123)</f>
        <v>0</v>
      </c>
      <c r="AO123">
        <v>10.27592448605569</v>
      </c>
      <c r="AP123">
        <v>11.22228484848485</v>
      </c>
      <c r="AQ123">
        <v>2.147427866299001E-05</v>
      </c>
      <c r="AR123">
        <v>106.0414800568065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437</v>
      </c>
      <c r="AY123" t="s">
        <v>437</v>
      </c>
      <c r="AZ123">
        <v>0</v>
      </c>
      <c r="BA123">
        <v>0</v>
      </c>
      <c r="BB123">
        <f>1-AZ123/BA123</f>
        <v>0</v>
      </c>
      <c r="BC123">
        <v>0</v>
      </c>
      <c r="BD123" t="s">
        <v>437</v>
      </c>
      <c r="BE123" t="s">
        <v>437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2020</v>
      </c>
      <c r="CA123">
        <v>290.0000000000001</v>
      </c>
      <c r="CB123">
        <v>1590.42</v>
      </c>
      <c r="CC123">
        <v>295</v>
      </c>
      <c r="CD123">
        <v>5220.67</v>
      </c>
      <c r="CE123">
        <v>1591.29</v>
      </c>
      <c r="CF123">
        <v>-0.87</v>
      </c>
      <c r="CG123">
        <v>300.0000000000001</v>
      </c>
      <c r="CH123">
        <v>23.8</v>
      </c>
      <c r="CI123">
        <v>1650.734719841875</v>
      </c>
      <c r="CJ123">
        <v>2.032994541366527</v>
      </c>
      <c r="CK123">
        <v>-31.03478562282126</v>
      </c>
      <c r="CL123">
        <v>0.9198548094063967</v>
      </c>
      <c r="CM123">
        <v>0.9759925733019913</v>
      </c>
      <c r="CN123">
        <v>-0.00431141668520578</v>
      </c>
      <c r="CO123">
        <v>289.9999999999999</v>
      </c>
      <c r="CP123">
        <v>1590.91</v>
      </c>
      <c r="CQ123">
        <v>765</v>
      </c>
      <c r="CR123">
        <v>5219.32</v>
      </c>
      <c r="CS123">
        <v>1591.27</v>
      </c>
      <c r="CT123">
        <v>-0.36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438</v>
      </c>
      <c r="DO123">
        <v>2</v>
      </c>
      <c r="DP123" t="b">
        <v>1</v>
      </c>
      <c r="DQ123">
        <v>1761508226.3</v>
      </c>
      <c r="DR123">
        <v>299.411</v>
      </c>
      <c r="DS123">
        <v>281.6075</v>
      </c>
      <c r="DT123">
        <v>11.21909</v>
      </c>
      <c r="DU123">
        <v>10.27592</v>
      </c>
      <c r="DV123">
        <v>301.4748</v>
      </c>
      <c r="DW123">
        <v>11.21506</v>
      </c>
      <c r="DX123">
        <v>500.0027999999999</v>
      </c>
      <c r="DY123">
        <v>90.31649</v>
      </c>
      <c r="DZ123">
        <v>0.09988385</v>
      </c>
      <c r="EA123">
        <v>17.71672</v>
      </c>
      <c r="EB123">
        <v>18.02182</v>
      </c>
      <c r="EC123">
        <v>999.9</v>
      </c>
      <c r="ED123">
        <v>0</v>
      </c>
      <c r="EE123">
        <v>0</v>
      </c>
      <c r="EF123">
        <v>10016.258</v>
      </c>
      <c r="EG123">
        <v>0</v>
      </c>
      <c r="EH123">
        <v>1027.767</v>
      </c>
      <c r="EI123">
        <v>17.80342</v>
      </c>
      <c r="EJ123">
        <v>302.8083</v>
      </c>
      <c r="EK123">
        <v>284.5315</v>
      </c>
      <c r="EL123">
        <v>0.9431732</v>
      </c>
      <c r="EM123">
        <v>281.6075</v>
      </c>
      <c r="EN123">
        <v>10.27592</v>
      </c>
      <c r="EO123">
        <v>1.013268</v>
      </c>
      <c r="EP123">
        <v>0.9280848</v>
      </c>
      <c r="EQ123">
        <v>7.108581000000001</v>
      </c>
      <c r="ER123">
        <v>5.833747000000001</v>
      </c>
      <c r="ES123">
        <v>2000.051</v>
      </c>
      <c r="ET123">
        <v>0.9800038000000001</v>
      </c>
      <c r="EU123">
        <v>0.01999573</v>
      </c>
      <c r="EV123">
        <v>0</v>
      </c>
      <c r="EW123">
        <v>1451.609</v>
      </c>
      <c r="EX123">
        <v>5.000970000000001</v>
      </c>
      <c r="EY123">
        <v>29088.78</v>
      </c>
      <c r="EZ123">
        <v>16708.01</v>
      </c>
      <c r="FA123">
        <v>39.906</v>
      </c>
      <c r="FB123">
        <v>40.8247</v>
      </c>
      <c r="FC123">
        <v>40.062</v>
      </c>
      <c r="FD123">
        <v>40.4497</v>
      </c>
      <c r="FE123">
        <v>39.4685</v>
      </c>
      <c r="FF123">
        <v>1955.161</v>
      </c>
      <c r="FG123">
        <v>39.89</v>
      </c>
      <c r="FH123">
        <v>0</v>
      </c>
      <c r="FI123">
        <v>3100.400000095367</v>
      </c>
      <c r="FJ123">
        <v>0</v>
      </c>
      <c r="FK123">
        <v>1451.6616</v>
      </c>
      <c r="FL123">
        <v>-1.807692309445438</v>
      </c>
      <c r="FM123">
        <v>-115.2153846216094</v>
      </c>
      <c r="FN123">
        <v>29096.028</v>
      </c>
      <c r="FO123">
        <v>15</v>
      </c>
      <c r="FP123">
        <v>0</v>
      </c>
      <c r="FQ123" t="s">
        <v>439</v>
      </c>
      <c r="FR123">
        <v>1760210915.6</v>
      </c>
      <c r="FS123">
        <v>0</v>
      </c>
      <c r="FT123">
        <v>0</v>
      </c>
      <c r="FU123">
        <v>-0.215</v>
      </c>
      <c r="FV123">
        <v>0</v>
      </c>
      <c r="FW123">
        <v>-0.6919999999999999</v>
      </c>
      <c r="FX123">
        <v>0</v>
      </c>
      <c r="FY123">
        <v>400</v>
      </c>
      <c r="FZ123">
        <v>0</v>
      </c>
      <c r="GA123">
        <v>0.15</v>
      </c>
      <c r="GB123">
        <v>0</v>
      </c>
      <c r="GC123">
        <v>17.22455121951219</v>
      </c>
      <c r="GD123">
        <v>4.842518466899004</v>
      </c>
      <c r="GE123">
        <v>0.4864063011676411</v>
      </c>
      <c r="GF123">
        <v>0</v>
      </c>
      <c r="GG123">
        <v>1451.803235294117</v>
      </c>
      <c r="GH123">
        <v>-2.090603516546534</v>
      </c>
      <c r="GI123">
        <v>0.326106447689876</v>
      </c>
      <c r="GJ123">
        <v>0</v>
      </c>
      <c r="GK123">
        <v>0.9396755365853658</v>
      </c>
      <c r="GL123">
        <v>0.02924431358885259</v>
      </c>
      <c r="GM123">
        <v>0.002937147588388873</v>
      </c>
      <c r="GN123">
        <v>1</v>
      </c>
      <c r="GO123">
        <v>1</v>
      </c>
      <c r="GP123">
        <v>3</v>
      </c>
      <c r="GQ123" t="s">
        <v>446</v>
      </c>
      <c r="GR123">
        <v>3.13382</v>
      </c>
      <c r="GS123">
        <v>2.76047</v>
      </c>
      <c r="GT123">
        <v>0.0708998</v>
      </c>
      <c r="GU123">
        <v>0.0662285</v>
      </c>
      <c r="GV123">
        <v>0.0616795</v>
      </c>
      <c r="GW123">
        <v>0.0571574</v>
      </c>
      <c r="GX123">
        <v>29753.8</v>
      </c>
      <c r="GY123">
        <v>29878</v>
      </c>
      <c r="GZ123">
        <v>29751.8</v>
      </c>
      <c r="HA123">
        <v>29557.2</v>
      </c>
      <c r="HB123">
        <v>36899</v>
      </c>
      <c r="HC123">
        <v>36930.4</v>
      </c>
      <c r="HD123">
        <v>41866.9</v>
      </c>
      <c r="HE123">
        <v>41991.8</v>
      </c>
      <c r="HF123">
        <v>1.956</v>
      </c>
      <c r="HG123">
        <v>1.8895</v>
      </c>
      <c r="HH123">
        <v>0.033319</v>
      </c>
      <c r="HI123">
        <v>0</v>
      </c>
      <c r="HJ123">
        <v>17.4688</v>
      </c>
      <c r="HK123">
        <v>999.9</v>
      </c>
      <c r="HL123">
        <v>25.9</v>
      </c>
      <c r="HM123">
        <v>31.4</v>
      </c>
      <c r="HN123">
        <v>13.2352</v>
      </c>
      <c r="HO123">
        <v>62.7221</v>
      </c>
      <c r="HP123">
        <v>32.3758</v>
      </c>
      <c r="HQ123">
        <v>1</v>
      </c>
      <c r="HR123">
        <v>-0.126667</v>
      </c>
      <c r="HS123">
        <v>5.8969</v>
      </c>
      <c r="HT123">
        <v>20.2438</v>
      </c>
      <c r="HU123">
        <v>5.21954</v>
      </c>
      <c r="HV123">
        <v>12.0159</v>
      </c>
      <c r="HW123">
        <v>4.9896</v>
      </c>
      <c r="HX123">
        <v>3.28848</v>
      </c>
      <c r="HY123">
        <v>9999</v>
      </c>
      <c r="HZ123">
        <v>9999</v>
      </c>
      <c r="IA123">
        <v>9999</v>
      </c>
      <c r="IB123">
        <v>999.9</v>
      </c>
      <c r="IC123">
        <v>4.97285</v>
      </c>
      <c r="ID123">
        <v>1.86661</v>
      </c>
      <c r="IE123">
        <v>1.8659</v>
      </c>
      <c r="IF123">
        <v>1.86584</v>
      </c>
      <c r="IG123">
        <v>1.8677</v>
      </c>
      <c r="IH123">
        <v>1.87015</v>
      </c>
      <c r="II123">
        <v>1.86876</v>
      </c>
      <c r="IJ123">
        <v>1.87027</v>
      </c>
      <c r="IK123">
        <v>0</v>
      </c>
      <c r="IL123">
        <v>0</v>
      </c>
      <c r="IM123">
        <v>0</v>
      </c>
      <c r="IN123">
        <v>0</v>
      </c>
      <c r="IO123" t="s">
        <v>441</v>
      </c>
      <c r="IP123" t="s">
        <v>442</v>
      </c>
      <c r="IQ123" t="s">
        <v>443</v>
      </c>
      <c r="IR123" t="s">
        <v>443</v>
      </c>
      <c r="IS123" t="s">
        <v>443</v>
      </c>
      <c r="IT123" t="s">
        <v>443</v>
      </c>
      <c r="IU123">
        <v>0</v>
      </c>
      <c r="IV123">
        <v>100</v>
      </c>
      <c r="IW123">
        <v>100</v>
      </c>
      <c r="IX123">
        <v>-2.045</v>
      </c>
      <c r="IY123">
        <v>0.0041</v>
      </c>
      <c r="IZ123">
        <v>-1.414774939843471</v>
      </c>
      <c r="JA123">
        <v>-0.002262605230658699</v>
      </c>
      <c r="JB123">
        <v>4.117972070868355E-07</v>
      </c>
      <c r="JC123">
        <v>-1.535053720392113E-10</v>
      </c>
      <c r="JD123">
        <v>-0.05773197212917025</v>
      </c>
      <c r="JE123">
        <v>-0.004387372397949352</v>
      </c>
      <c r="JF123">
        <v>0.001148265067849212</v>
      </c>
      <c r="JG123">
        <v>-2.372704636287677E-05</v>
      </c>
      <c r="JH123">
        <v>4</v>
      </c>
      <c r="JI123">
        <v>2346</v>
      </c>
      <c r="JJ123">
        <v>1</v>
      </c>
      <c r="JK123">
        <v>24</v>
      </c>
      <c r="JL123">
        <v>21621.9</v>
      </c>
      <c r="JM123">
        <v>29358470.5</v>
      </c>
      <c r="JN123">
        <v>0.71167</v>
      </c>
      <c r="JO123">
        <v>2.29126</v>
      </c>
      <c r="JP123">
        <v>1.39648</v>
      </c>
      <c r="JQ123">
        <v>2.35474</v>
      </c>
      <c r="JR123">
        <v>1.49536</v>
      </c>
      <c r="JS123">
        <v>2.54639</v>
      </c>
      <c r="JT123">
        <v>36.2459</v>
      </c>
      <c r="JU123">
        <v>24.0175</v>
      </c>
      <c r="JV123">
        <v>18</v>
      </c>
      <c r="JW123">
        <v>485.781</v>
      </c>
      <c r="JX123">
        <v>435.27</v>
      </c>
      <c r="JY123">
        <v>11.2511</v>
      </c>
      <c r="JZ123">
        <v>25.8121</v>
      </c>
      <c r="KA123">
        <v>30.0003</v>
      </c>
      <c r="KB123">
        <v>25.6309</v>
      </c>
      <c r="KC123">
        <v>25.5599</v>
      </c>
      <c r="KD123">
        <v>14.2472</v>
      </c>
      <c r="KE123">
        <v>20.8467</v>
      </c>
      <c r="KF123">
        <v>1.93273</v>
      </c>
      <c r="KG123">
        <v>11.2216</v>
      </c>
      <c r="KH123">
        <v>246.244</v>
      </c>
      <c r="KI123">
        <v>10.2877</v>
      </c>
      <c r="KJ123">
        <v>101.683</v>
      </c>
      <c r="KK123">
        <v>100.977</v>
      </c>
    </row>
    <row r="124" spans="1:297">
      <c r="A124">
        <v>108</v>
      </c>
      <c r="B124">
        <v>1761508234.1</v>
      </c>
      <c r="C124">
        <v>1023.599999904633</v>
      </c>
      <c r="D124" t="s">
        <v>659</v>
      </c>
      <c r="E124" t="s">
        <v>660</v>
      </c>
      <c r="F124">
        <v>5</v>
      </c>
      <c r="G124" t="s">
        <v>638</v>
      </c>
      <c r="H124" t="s">
        <v>436</v>
      </c>
      <c r="I124">
        <v>1761508231.6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268.2933042024178</v>
      </c>
      <c r="AK124">
        <v>278.8390424242425</v>
      </c>
      <c r="AL124">
        <v>-3.280824889437203</v>
      </c>
      <c r="AM124">
        <v>65.47156474281013</v>
      </c>
      <c r="AN124">
        <f>(AP124 - AO124 + DY124*1E3/(8.314*(EA124+273.15)) * AR124/DX124 * AQ124) * DX124/(100*DL124) * 1000/(1000 - AP124)</f>
        <v>0</v>
      </c>
      <c r="AO124">
        <v>10.27812160322918</v>
      </c>
      <c r="AP124">
        <v>11.22722424242424</v>
      </c>
      <c r="AQ124">
        <v>1.513378869645863E-05</v>
      </c>
      <c r="AR124">
        <v>106.0414800568065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437</v>
      </c>
      <c r="AY124" t="s">
        <v>437</v>
      </c>
      <c r="AZ124">
        <v>0</v>
      </c>
      <c r="BA124">
        <v>0</v>
      </c>
      <c r="BB124">
        <f>1-AZ124/BA124</f>
        <v>0</v>
      </c>
      <c r="BC124">
        <v>0</v>
      </c>
      <c r="BD124" t="s">
        <v>437</v>
      </c>
      <c r="BE124" t="s">
        <v>437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2020</v>
      </c>
      <c r="CA124">
        <v>290.0000000000001</v>
      </c>
      <c r="CB124">
        <v>1590.42</v>
      </c>
      <c r="CC124">
        <v>295</v>
      </c>
      <c r="CD124">
        <v>5220.67</v>
      </c>
      <c r="CE124">
        <v>1591.29</v>
      </c>
      <c r="CF124">
        <v>-0.87</v>
      </c>
      <c r="CG124">
        <v>300.0000000000001</v>
      </c>
      <c r="CH124">
        <v>23.8</v>
      </c>
      <c r="CI124">
        <v>1650.734719841875</v>
      </c>
      <c r="CJ124">
        <v>2.032994541366527</v>
      </c>
      <c r="CK124">
        <v>-31.03478562282126</v>
      </c>
      <c r="CL124">
        <v>0.9198548094063967</v>
      </c>
      <c r="CM124">
        <v>0.9759925733019913</v>
      </c>
      <c r="CN124">
        <v>-0.00431141668520578</v>
      </c>
      <c r="CO124">
        <v>289.9999999999999</v>
      </c>
      <c r="CP124">
        <v>1590.91</v>
      </c>
      <c r="CQ124">
        <v>765</v>
      </c>
      <c r="CR124">
        <v>5219.32</v>
      </c>
      <c r="CS124">
        <v>1591.27</v>
      </c>
      <c r="CT124">
        <v>-0.36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438</v>
      </c>
      <c r="DO124">
        <v>2</v>
      </c>
      <c r="DP124" t="b">
        <v>1</v>
      </c>
      <c r="DQ124">
        <v>1761508231.6</v>
      </c>
      <c r="DR124">
        <v>282.201</v>
      </c>
      <c r="DS124">
        <v>264.0922222222222</v>
      </c>
      <c r="DT124">
        <v>11.22515555555555</v>
      </c>
      <c r="DU124">
        <v>10.27838888888889</v>
      </c>
      <c r="DV124">
        <v>284.2291111111111</v>
      </c>
      <c r="DW124">
        <v>11.22104444444444</v>
      </c>
      <c r="DX124">
        <v>500.0102222222222</v>
      </c>
      <c r="DY124">
        <v>90.31578888888889</v>
      </c>
      <c r="DZ124">
        <v>0.1001002222222222</v>
      </c>
      <c r="EA124">
        <v>17.72326666666667</v>
      </c>
      <c r="EB124">
        <v>18.02263333333333</v>
      </c>
      <c r="EC124">
        <v>999.9000000000001</v>
      </c>
      <c r="ED124">
        <v>0</v>
      </c>
      <c r="EE124">
        <v>0</v>
      </c>
      <c r="EF124">
        <v>10002.69777777778</v>
      </c>
      <c r="EG124">
        <v>0</v>
      </c>
      <c r="EH124">
        <v>1027.78</v>
      </c>
      <c r="EI124">
        <v>18.10857777777777</v>
      </c>
      <c r="EJ124">
        <v>285.4048888888889</v>
      </c>
      <c r="EK124">
        <v>266.8349999999999</v>
      </c>
      <c r="EL124">
        <v>0.9467506666666667</v>
      </c>
      <c r="EM124">
        <v>264.0922222222222</v>
      </c>
      <c r="EN124">
        <v>10.27838888888889</v>
      </c>
      <c r="EO124">
        <v>1.013808888888889</v>
      </c>
      <c r="EP124">
        <v>0.9283016666666667</v>
      </c>
      <c r="EQ124">
        <v>7.116346666666668</v>
      </c>
      <c r="ER124">
        <v>5.837122222222222</v>
      </c>
      <c r="ES124">
        <v>1999.991111111111</v>
      </c>
      <c r="ET124">
        <v>0.9800023333333334</v>
      </c>
      <c r="EU124">
        <v>0.01999716666666667</v>
      </c>
      <c r="EV124">
        <v>0</v>
      </c>
      <c r="EW124">
        <v>1451.321111111111</v>
      </c>
      <c r="EX124">
        <v>5.00097</v>
      </c>
      <c r="EY124">
        <v>29077.44444444445</v>
      </c>
      <c r="EZ124">
        <v>16707.52222222222</v>
      </c>
      <c r="FA124">
        <v>39.82599999999999</v>
      </c>
      <c r="FB124">
        <v>40.72900000000001</v>
      </c>
      <c r="FC124">
        <v>40.01377777777778</v>
      </c>
      <c r="FD124">
        <v>40.30533333333333</v>
      </c>
      <c r="FE124">
        <v>39.42322222222222</v>
      </c>
      <c r="FF124">
        <v>1955.091111111111</v>
      </c>
      <c r="FG124">
        <v>39.89</v>
      </c>
      <c r="FH124">
        <v>0</v>
      </c>
      <c r="FI124">
        <v>3105.200000047684</v>
      </c>
      <c r="FJ124">
        <v>0</v>
      </c>
      <c r="FK124">
        <v>1451.4744</v>
      </c>
      <c r="FL124">
        <v>-2.026923053591626</v>
      </c>
      <c r="FM124">
        <v>-122.1923080786925</v>
      </c>
      <c r="FN124">
        <v>29086.772</v>
      </c>
      <c r="FO124">
        <v>15</v>
      </c>
      <c r="FP124">
        <v>0</v>
      </c>
      <c r="FQ124" t="s">
        <v>439</v>
      </c>
      <c r="FR124">
        <v>1760210915.6</v>
      </c>
      <c r="FS124">
        <v>0</v>
      </c>
      <c r="FT124">
        <v>0</v>
      </c>
      <c r="FU124">
        <v>-0.215</v>
      </c>
      <c r="FV124">
        <v>0</v>
      </c>
      <c r="FW124">
        <v>-0.6919999999999999</v>
      </c>
      <c r="FX124">
        <v>0</v>
      </c>
      <c r="FY124">
        <v>400</v>
      </c>
      <c r="FZ124">
        <v>0</v>
      </c>
      <c r="GA124">
        <v>0.15</v>
      </c>
      <c r="GB124">
        <v>0</v>
      </c>
      <c r="GC124">
        <v>17.60922682926829</v>
      </c>
      <c r="GD124">
        <v>3.829816724738708</v>
      </c>
      <c r="GE124">
        <v>0.3811545151275813</v>
      </c>
      <c r="GF124">
        <v>0</v>
      </c>
      <c r="GG124">
        <v>1451.61</v>
      </c>
      <c r="GH124">
        <v>-1.973414818240442</v>
      </c>
      <c r="GI124">
        <v>0.3217690073914078</v>
      </c>
      <c r="GJ124">
        <v>0</v>
      </c>
      <c r="GK124">
        <v>0.9422937560975611</v>
      </c>
      <c r="GL124">
        <v>0.03167437630661916</v>
      </c>
      <c r="GM124">
        <v>0.003177111740824096</v>
      </c>
      <c r="GN124">
        <v>1</v>
      </c>
      <c r="GO124">
        <v>1</v>
      </c>
      <c r="GP124">
        <v>3</v>
      </c>
      <c r="GQ124" t="s">
        <v>446</v>
      </c>
      <c r="GR124">
        <v>3.13386</v>
      </c>
      <c r="GS124">
        <v>2.76037</v>
      </c>
      <c r="GT124">
        <v>0.0676181</v>
      </c>
      <c r="GU124">
        <v>0.0628123</v>
      </c>
      <c r="GV124">
        <v>0.0616991</v>
      </c>
      <c r="GW124">
        <v>0.0571658</v>
      </c>
      <c r="GX124">
        <v>29858.7</v>
      </c>
      <c r="GY124">
        <v>29986.9</v>
      </c>
      <c r="GZ124">
        <v>29751.6</v>
      </c>
      <c r="HA124">
        <v>29556.8</v>
      </c>
      <c r="HB124">
        <v>36898</v>
      </c>
      <c r="HC124">
        <v>36929.5</v>
      </c>
      <c r="HD124">
        <v>41866.7</v>
      </c>
      <c r="HE124">
        <v>41991.3</v>
      </c>
      <c r="HF124">
        <v>1.9564</v>
      </c>
      <c r="HG124">
        <v>1.88945</v>
      </c>
      <c r="HH124">
        <v>0.0331327</v>
      </c>
      <c r="HI124">
        <v>0</v>
      </c>
      <c r="HJ124">
        <v>17.4711</v>
      </c>
      <c r="HK124">
        <v>999.9</v>
      </c>
      <c r="HL124">
        <v>26</v>
      </c>
      <c r="HM124">
        <v>31.4</v>
      </c>
      <c r="HN124">
        <v>13.2874</v>
      </c>
      <c r="HO124">
        <v>62.4621</v>
      </c>
      <c r="HP124">
        <v>32.5962</v>
      </c>
      <c r="HQ124">
        <v>1</v>
      </c>
      <c r="HR124">
        <v>-0.126502</v>
      </c>
      <c r="HS124">
        <v>5.92666</v>
      </c>
      <c r="HT124">
        <v>20.2423</v>
      </c>
      <c r="HU124">
        <v>5.22028</v>
      </c>
      <c r="HV124">
        <v>12.0159</v>
      </c>
      <c r="HW124">
        <v>4.99005</v>
      </c>
      <c r="HX124">
        <v>3.28865</v>
      </c>
      <c r="HY124">
        <v>9999</v>
      </c>
      <c r="HZ124">
        <v>9999</v>
      </c>
      <c r="IA124">
        <v>9999</v>
      </c>
      <c r="IB124">
        <v>999.9</v>
      </c>
      <c r="IC124">
        <v>4.97281</v>
      </c>
      <c r="ID124">
        <v>1.86661</v>
      </c>
      <c r="IE124">
        <v>1.86588</v>
      </c>
      <c r="IF124">
        <v>1.86588</v>
      </c>
      <c r="IG124">
        <v>1.86773</v>
      </c>
      <c r="IH124">
        <v>1.87013</v>
      </c>
      <c r="II124">
        <v>1.86878</v>
      </c>
      <c r="IJ124">
        <v>1.87027</v>
      </c>
      <c r="IK124">
        <v>0</v>
      </c>
      <c r="IL124">
        <v>0</v>
      </c>
      <c r="IM124">
        <v>0</v>
      </c>
      <c r="IN124">
        <v>0</v>
      </c>
      <c r="IO124" t="s">
        <v>441</v>
      </c>
      <c r="IP124" t="s">
        <v>442</v>
      </c>
      <c r="IQ124" t="s">
        <v>443</v>
      </c>
      <c r="IR124" t="s">
        <v>443</v>
      </c>
      <c r="IS124" t="s">
        <v>443</v>
      </c>
      <c r="IT124" t="s">
        <v>443</v>
      </c>
      <c r="IU124">
        <v>0</v>
      </c>
      <c r="IV124">
        <v>100</v>
      </c>
      <c r="IW124">
        <v>100</v>
      </c>
      <c r="IX124">
        <v>-2.011</v>
      </c>
      <c r="IY124">
        <v>0.0042</v>
      </c>
      <c r="IZ124">
        <v>-1.414774939843471</v>
      </c>
      <c r="JA124">
        <v>-0.002262605230658699</v>
      </c>
      <c r="JB124">
        <v>4.117972070868355E-07</v>
      </c>
      <c r="JC124">
        <v>-1.535053720392113E-10</v>
      </c>
      <c r="JD124">
        <v>-0.05773197212917025</v>
      </c>
      <c r="JE124">
        <v>-0.004387372397949352</v>
      </c>
      <c r="JF124">
        <v>0.001148265067849212</v>
      </c>
      <c r="JG124">
        <v>-2.372704636287677E-05</v>
      </c>
      <c r="JH124">
        <v>4</v>
      </c>
      <c r="JI124">
        <v>2346</v>
      </c>
      <c r="JJ124">
        <v>1</v>
      </c>
      <c r="JK124">
        <v>24</v>
      </c>
      <c r="JL124">
        <v>21622</v>
      </c>
      <c r="JM124">
        <v>29358470.6</v>
      </c>
      <c r="JN124">
        <v>0.673828</v>
      </c>
      <c r="JO124">
        <v>2.2876</v>
      </c>
      <c r="JP124">
        <v>1.39648</v>
      </c>
      <c r="JQ124">
        <v>2.35474</v>
      </c>
      <c r="JR124">
        <v>1.49536</v>
      </c>
      <c r="JS124">
        <v>2.60498</v>
      </c>
      <c r="JT124">
        <v>36.2459</v>
      </c>
      <c r="JU124">
        <v>24.0175</v>
      </c>
      <c r="JV124">
        <v>18</v>
      </c>
      <c r="JW124">
        <v>486.037</v>
      </c>
      <c r="JX124">
        <v>435.257</v>
      </c>
      <c r="JY124">
        <v>11.2276</v>
      </c>
      <c r="JZ124">
        <v>25.8115</v>
      </c>
      <c r="KA124">
        <v>30.0002</v>
      </c>
      <c r="KB124">
        <v>25.6322</v>
      </c>
      <c r="KC124">
        <v>25.562</v>
      </c>
      <c r="KD124">
        <v>13.503</v>
      </c>
      <c r="KE124">
        <v>20.8467</v>
      </c>
      <c r="KF124">
        <v>1.93273</v>
      </c>
      <c r="KG124">
        <v>11.1991</v>
      </c>
      <c r="KH124">
        <v>232.858</v>
      </c>
      <c r="KI124">
        <v>10.2877</v>
      </c>
      <c r="KJ124">
        <v>101.683</v>
      </c>
      <c r="KK124">
        <v>100.975</v>
      </c>
    </row>
    <row r="125" spans="1:297">
      <c r="A125">
        <v>109</v>
      </c>
      <c r="B125">
        <v>1761508239.1</v>
      </c>
      <c r="C125">
        <v>1028.599999904633</v>
      </c>
      <c r="D125" t="s">
        <v>661</v>
      </c>
      <c r="E125" t="s">
        <v>662</v>
      </c>
      <c r="F125">
        <v>5</v>
      </c>
      <c r="G125" t="s">
        <v>638</v>
      </c>
      <c r="H125" t="s">
        <v>436</v>
      </c>
      <c r="I125">
        <v>1761508236.3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251.5689631153478</v>
      </c>
      <c r="AK125">
        <v>262.4277393939393</v>
      </c>
      <c r="AL125">
        <v>-3.282449410703842</v>
      </c>
      <c r="AM125">
        <v>65.47156474281013</v>
      </c>
      <c r="AN125">
        <f>(AP125 - AO125 + DY125*1E3/(8.314*(EA125+273.15)) * AR125/DX125 * AQ125) * DX125/(100*DL125) * 1000/(1000 - AP125)</f>
        <v>0</v>
      </c>
      <c r="AO125">
        <v>10.28002249218159</v>
      </c>
      <c r="AP125">
        <v>11.23152424242424</v>
      </c>
      <c r="AQ125">
        <v>1.882242790743477E-05</v>
      </c>
      <c r="AR125">
        <v>106.0414800568065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437</v>
      </c>
      <c r="AY125" t="s">
        <v>437</v>
      </c>
      <c r="AZ125">
        <v>0</v>
      </c>
      <c r="BA125">
        <v>0</v>
      </c>
      <c r="BB125">
        <f>1-AZ125/BA125</f>
        <v>0</v>
      </c>
      <c r="BC125">
        <v>0</v>
      </c>
      <c r="BD125" t="s">
        <v>437</v>
      </c>
      <c r="BE125" t="s">
        <v>437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2020</v>
      </c>
      <c r="CA125">
        <v>290.0000000000001</v>
      </c>
      <c r="CB125">
        <v>1590.42</v>
      </c>
      <c r="CC125">
        <v>295</v>
      </c>
      <c r="CD125">
        <v>5220.67</v>
      </c>
      <c r="CE125">
        <v>1591.29</v>
      </c>
      <c r="CF125">
        <v>-0.87</v>
      </c>
      <c r="CG125">
        <v>300.0000000000001</v>
      </c>
      <c r="CH125">
        <v>23.8</v>
      </c>
      <c r="CI125">
        <v>1650.734719841875</v>
      </c>
      <c r="CJ125">
        <v>2.032994541366527</v>
      </c>
      <c r="CK125">
        <v>-31.03478562282126</v>
      </c>
      <c r="CL125">
        <v>0.9198548094063967</v>
      </c>
      <c r="CM125">
        <v>0.9759925733019913</v>
      </c>
      <c r="CN125">
        <v>-0.00431141668520578</v>
      </c>
      <c r="CO125">
        <v>289.9999999999999</v>
      </c>
      <c r="CP125">
        <v>1590.91</v>
      </c>
      <c r="CQ125">
        <v>765</v>
      </c>
      <c r="CR125">
        <v>5219.32</v>
      </c>
      <c r="CS125">
        <v>1591.27</v>
      </c>
      <c r="CT125">
        <v>-0.36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438</v>
      </c>
      <c r="DO125">
        <v>2</v>
      </c>
      <c r="DP125" t="b">
        <v>1</v>
      </c>
      <c r="DQ125">
        <v>1761508236.3</v>
      </c>
      <c r="DR125">
        <v>266.9403</v>
      </c>
      <c r="DS125">
        <v>248.5381</v>
      </c>
      <c r="DT125">
        <v>11.23034</v>
      </c>
      <c r="DU125">
        <v>10.28029</v>
      </c>
      <c r="DV125">
        <v>268.9367</v>
      </c>
      <c r="DW125">
        <v>11.2262</v>
      </c>
      <c r="DX125">
        <v>499.9997999999999</v>
      </c>
      <c r="DY125">
        <v>90.31491</v>
      </c>
      <c r="DZ125">
        <v>0.09994754</v>
      </c>
      <c r="EA125">
        <v>17.72032</v>
      </c>
      <c r="EB125">
        <v>18.02058</v>
      </c>
      <c r="EC125">
        <v>999.9</v>
      </c>
      <c r="ED125">
        <v>0</v>
      </c>
      <c r="EE125">
        <v>0</v>
      </c>
      <c r="EF125">
        <v>10006.117</v>
      </c>
      <c r="EG125">
        <v>0</v>
      </c>
      <c r="EH125">
        <v>1027.785</v>
      </c>
      <c r="EI125">
        <v>18.40206</v>
      </c>
      <c r="EJ125">
        <v>269.9721000000001</v>
      </c>
      <c r="EK125">
        <v>251.1197</v>
      </c>
      <c r="EL125">
        <v>0.9500636</v>
      </c>
      <c r="EM125">
        <v>248.5381</v>
      </c>
      <c r="EN125">
        <v>10.28029</v>
      </c>
      <c r="EO125">
        <v>1.014268</v>
      </c>
      <c r="EP125">
        <v>0.9284634</v>
      </c>
      <c r="EQ125">
        <v>7.122969</v>
      </c>
      <c r="ER125">
        <v>5.839639</v>
      </c>
      <c r="ES125">
        <v>2000.029</v>
      </c>
      <c r="ET125">
        <v>0.9800020000000002</v>
      </c>
      <c r="EU125">
        <v>0.0199975</v>
      </c>
      <c r="EV125">
        <v>0</v>
      </c>
      <c r="EW125">
        <v>1451.018</v>
      </c>
      <c r="EX125">
        <v>5.000970000000001</v>
      </c>
      <c r="EY125">
        <v>29068.69</v>
      </c>
      <c r="EZ125">
        <v>16707.85</v>
      </c>
      <c r="FA125">
        <v>39.7624</v>
      </c>
      <c r="FB125">
        <v>40.656</v>
      </c>
      <c r="FC125">
        <v>39.9748</v>
      </c>
      <c r="FD125">
        <v>40.16849999999999</v>
      </c>
      <c r="FE125">
        <v>39.3498</v>
      </c>
      <c r="FF125">
        <v>1955.129</v>
      </c>
      <c r="FG125">
        <v>39.89799999999999</v>
      </c>
      <c r="FH125">
        <v>0</v>
      </c>
      <c r="FI125">
        <v>3110</v>
      </c>
      <c r="FJ125">
        <v>0</v>
      </c>
      <c r="FK125">
        <v>1451.2768</v>
      </c>
      <c r="FL125">
        <v>-3.476923072939623</v>
      </c>
      <c r="FM125">
        <v>-119.2230772251669</v>
      </c>
      <c r="FN125">
        <v>29077.188</v>
      </c>
      <c r="FO125">
        <v>15</v>
      </c>
      <c r="FP125">
        <v>0</v>
      </c>
      <c r="FQ125" t="s">
        <v>439</v>
      </c>
      <c r="FR125">
        <v>1760210915.6</v>
      </c>
      <c r="FS125">
        <v>0</v>
      </c>
      <c r="FT125">
        <v>0</v>
      </c>
      <c r="FU125">
        <v>-0.215</v>
      </c>
      <c r="FV125">
        <v>0</v>
      </c>
      <c r="FW125">
        <v>-0.6919999999999999</v>
      </c>
      <c r="FX125">
        <v>0</v>
      </c>
      <c r="FY125">
        <v>400</v>
      </c>
      <c r="FZ125">
        <v>0</v>
      </c>
      <c r="GA125">
        <v>0.15</v>
      </c>
      <c r="GB125">
        <v>0</v>
      </c>
      <c r="GC125">
        <v>17.905915</v>
      </c>
      <c r="GD125">
        <v>3.779718574108803</v>
      </c>
      <c r="GE125">
        <v>0.3658730206984386</v>
      </c>
      <c r="GF125">
        <v>0</v>
      </c>
      <c r="GG125">
        <v>1451.415294117647</v>
      </c>
      <c r="GH125">
        <v>-2.56165010729584</v>
      </c>
      <c r="GI125">
        <v>0.3653623124751286</v>
      </c>
      <c r="GJ125">
        <v>0</v>
      </c>
      <c r="GK125">
        <v>0.9450919250000001</v>
      </c>
      <c r="GL125">
        <v>0.03511799999999703</v>
      </c>
      <c r="GM125">
        <v>0.003452885556947261</v>
      </c>
      <c r="GN125">
        <v>1</v>
      </c>
      <c r="GO125">
        <v>1</v>
      </c>
      <c r="GP125">
        <v>3</v>
      </c>
      <c r="GQ125" t="s">
        <v>446</v>
      </c>
      <c r="GR125">
        <v>3.13388</v>
      </c>
      <c r="GS125">
        <v>2.76023</v>
      </c>
      <c r="GT125">
        <v>0.0642542</v>
      </c>
      <c r="GU125">
        <v>0.0593331</v>
      </c>
      <c r="GV125">
        <v>0.0617163</v>
      </c>
      <c r="GW125">
        <v>0.0571744</v>
      </c>
      <c r="GX125">
        <v>29966.6</v>
      </c>
      <c r="GY125">
        <v>30098.2</v>
      </c>
      <c r="GZ125">
        <v>29751.8</v>
      </c>
      <c r="HA125">
        <v>29556.7</v>
      </c>
      <c r="HB125">
        <v>36897.4</v>
      </c>
      <c r="HC125">
        <v>36929</v>
      </c>
      <c r="HD125">
        <v>41866.9</v>
      </c>
      <c r="HE125">
        <v>41991.2</v>
      </c>
      <c r="HF125">
        <v>1.95615</v>
      </c>
      <c r="HG125">
        <v>1.88925</v>
      </c>
      <c r="HH125">
        <v>0.0331253</v>
      </c>
      <c r="HI125">
        <v>0</v>
      </c>
      <c r="HJ125">
        <v>17.473</v>
      </c>
      <c r="HK125">
        <v>999.9</v>
      </c>
      <c r="HL125">
        <v>26</v>
      </c>
      <c r="HM125">
        <v>31.4</v>
      </c>
      <c r="HN125">
        <v>13.2862</v>
      </c>
      <c r="HO125">
        <v>62.1421</v>
      </c>
      <c r="HP125">
        <v>32.4119</v>
      </c>
      <c r="HQ125">
        <v>1</v>
      </c>
      <c r="HR125">
        <v>-0.126357</v>
      </c>
      <c r="HS125">
        <v>5.95336</v>
      </c>
      <c r="HT125">
        <v>20.2415</v>
      </c>
      <c r="HU125">
        <v>5.22118</v>
      </c>
      <c r="HV125">
        <v>12.0159</v>
      </c>
      <c r="HW125">
        <v>4.99065</v>
      </c>
      <c r="HX125">
        <v>3.28865</v>
      </c>
      <c r="HY125">
        <v>9999</v>
      </c>
      <c r="HZ125">
        <v>9999</v>
      </c>
      <c r="IA125">
        <v>9999</v>
      </c>
      <c r="IB125">
        <v>999.9</v>
      </c>
      <c r="IC125">
        <v>4.97285</v>
      </c>
      <c r="ID125">
        <v>1.86661</v>
      </c>
      <c r="IE125">
        <v>1.8659</v>
      </c>
      <c r="IF125">
        <v>1.86588</v>
      </c>
      <c r="IG125">
        <v>1.86771</v>
      </c>
      <c r="IH125">
        <v>1.87013</v>
      </c>
      <c r="II125">
        <v>1.86878</v>
      </c>
      <c r="IJ125">
        <v>1.87028</v>
      </c>
      <c r="IK125">
        <v>0</v>
      </c>
      <c r="IL125">
        <v>0</v>
      </c>
      <c r="IM125">
        <v>0</v>
      </c>
      <c r="IN125">
        <v>0</v>
      </c>
      <c r="IO125" t="s">
        <v>441</v>
      </c>
      <c r="IP125" t="s">
        <v>442</v>
      </c>
      <c r="IQ125" t="s">
        <v>443</v>
      </c>
      <c r="IR125" t="s">
        <v>443</v>
      </c>
      <c r="IS125" t="s">
        <v>443</v>
      </c>
      <c r="IT125" t="s">
        <v>443</v>
      </c>
      <c r="IU125">
        <v>0</v>
      </c>
      <c r="IV125">
        <v>100</v>
      </c>
      <c r="IW125">
        <v>100</v>
      </c>
      <c r="IX125">
        <v>-1.978</v>
      </c>
      <c r="IY125">
        <v>0.0042</v>
      </c>
      <c r="IZ125">
        <v>-1.414774939843471</v>
      </c>
      <c r="JA125">
        <v>-0.002262605230658699</v>
      </c>
      <c r="JB125">
        <v>4.117972070868355E-07</v>
      </c>
      <c r="JC125">
        <v>-1.535053720392113E-10</v>
      </c>
      <c r="JD125">
        <v>-0.05773197212917025</v>
      </c>
      <c r="JE125">
        <v>-0.004387372397949352</v>
      </c>
      <c r="JF125">
        <v>0.001148265067849212</v>
      </c>
      <c r="JG125">
        <v>-2.372704636287677E-05</v>
      </c>
      <c r="JH125">
        <v>4</v>
      </c>
      <c r="JI125">
        <v>2346</v>
      </c>
      <c r="JJ125">
        <v>1</v>
      </c>
      <c r="JK125">
        <v>24</v>
      </c>
      <c r="JL125">
        <v>21622.1</v>
      </c>
      <c r="JM125">
        <v>29358470.7</v>
      </c>
      <c r="JN125">
        <v>0.640869</v>
      </c>
      <c r="JO125">
        <v>2.2876</v>
      </c>
      <c r="JP125">
        <v>1.39648</v>
      </c>
      <c r="JQ125">
        <v>2.35352</v>
      </c>
      <c r="JR125">
        <v>1.49536</v>
      </c>
      <c r="JS125">
        <v>2.68555</v>
      </c>
      <c r="JT125">
        <v>36.2459</v>
      </c>
      <c r="JU125">
        <v>24.0262</v>
      </c>
      <c r="JV125">
        <v>18</v>
      </c>
      <c r="JW125">
        <v>485.891</v>
      </c>
      <c r="JX125">
        <v>435.138</v>
      </c>
      <c r="JY125">
        <v>11.2032</v>
      </c>
      <c r="JZ125">
        <v>25.8119</v>
      </c>
      <c r="KA125">
        <v>30.0003</v>
      </c>
      <c r="KB125">
        <v>25.633</v>
      </c>
      <c r="KC125">
        <v>25.562</v>
      </c>
      <c r="KD125">
        <v>12.8334</v>
      </c>
      <c r="KE125">
        <v>20.8467</v>
      </c>
      <c r="KF125">
        <v>1.93273</v>
      </c>
      <c r="KG125">
        <v>11.1785</v>
      </c>
      <c r="KH125">
        <v>212.822</v>
      </c>
      <c r="KI125">
        <v>10.2877</v>
      </c>
      <c r="KJ125">
        <v>101.684</v>
      </c>
      <c r="KK125">
        <v>100.975</v>
      </c>
    </row>
    <row r="126" spans="1:297">
      <c r="A126">
        <v>110</v>
      </c>
      <c r="B126">
        <v>1761508244.1</v>
      </c>
      <c r="C126">
        <v>1033.599999904633</v>
      </c>
      <c r="D126" t="s">
        <v>663</v>
      </c>
      <c r="E126" t="s">
        <v>664</v>
      </c>
      <c r="F126">
        <v>5</v>
      </c>
      <c r="G126" t="s">
        <v>638</v>
      </c>
      <c r="H126" t="s">
        <v>436</v>
      </c>
      <c r="I126">
        <v>1761508241.6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234.7933385358623</v>
      </c>
      <c r="AK126">
        <v>245.9500484848485</v>
      </c>
      <c r="AL126">
        <v>-3.30402547588416</v>
      </c>
      <c r="AM126">
        <v>65.47156474281013</v>
      </c>
      <c r="AN126">
        <f>(AP126 - AO126 + DY126*1E3/(8.314*(EA126+273.15)) * AR126/DX126 * AQ126) * DX126/(100*DL126) * 1000/(1000 - AP126)</f>
        <v>0</v>
      </c>
      <c r="AO126">
        <v>10.28355581813263</v>
      </c>
      <c r="AP126">
        <v>11.23913939393939</v>
      </c>
      <c r="AQ126">
        <v>2.447637478756687E-05</v>
      </c>
      <c r="AR126">
        <v>106.0414800568065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437</v>
      </c>
      <c r="AY126" t="s">
        <v>437</v>
      </c>
      <c r="AZ126">
        <v>0</v>
      </c>
      <c r="BA126">
        <v>0</v>
      </c>
      <c r="BB126">
        <f>1-AZ126/BA126</f>
        <v>0</v>
      </c>
      <c r="BC126">
        <v>0</v>
      </c>
      <c r="BD126" t="s">
        <v>437</v>
      </c>
      <c r="BE126" t="s">
        <v>437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2020</v>
      </c>
      <c r="CA126">
        <v>290.0000000000001</v>
      </c>
      <c r="CB126">
        <v>1590.42</v>
      </c>
      <c r="CC126">
        <v>295</v>
      </c>
      <c r="CD126">
        <v>5220.67</v>
      </c>
      <c r="CE126">
        <v>1591.29</v>
      </c>
      <c r="CF126">
        <v>-0.87</v>
      </c>
      <c r="CG126">
        <v>300.0000000000001</v>
      </c>
      <c r="CH126">
        <v>23.8</v>
      </c>
      <c r="CI126">
        <v>1650.734719841875</v>
      </c>
      <c r="CJ126">
        <v>2.032994541366527</v>
      </c>
      <c r="CK126">
        <v>-31.03478562282126</v>
      </c>
      <c r="CL126">
        <v>0.9198548094063967</v>
      </c>
      <c r="CM126">
        <v>0.9759925733019913</v>
      </c>
      <c r="CN126">
        <v>-0.00431141668520578</v>
      </c>
      <c r="CO126">
        <v>289.9999999999999</v>
      </c>
      <c r="CP126">
        <v>1590.91</v>
      </c>
      <c r="CQ126">
        <v>765</v>
      </c>
      <c r="CR126">
        <v>5219.32</v>
      </c>
      <c r="CS126">
        <v>1591.27</v>
      </c>
      <c r="CT126">
        <v>-0.36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438</v>
      </c>
      <c r="DO126">
        <v>2</v>
      </c>
      <c r="DP126" t="b">
        <v>1</v>
      </c>
      <c r="DQ126">
        <v>1761508241.6</v>
      </c>
      <c r="DR126">
        <v>249.7312222222222</v>
      </c>
      <c r="DS126">
        <v>230.9372222222223</v>
      </c>
      <c r="DT126">
        <v>11.23575555555556</v>
      </c>
      <c r="DU126">
        <v>10.28361111111111</v>
      </c>
      <c r="DV126">
        <v>251.6917777777778</v>
      </c>
      <c r="DW126">
        <v>11.23152222222222</v>
      </c>
      <c r="DX126">
        <v>499.9433333333333</v>
      </c>
      <c r="DY126">
        <v>90.31403333333333</v>
      </c>
      <c r="DZ126">
        <v>0.09985454444444446</v>
      </c>
      <c r="EA126">
        <v>17.72224444444445</v>
      </c>
      <c r="EB126">
        <v>18.02848888888889</v>
      </c>
      <c r="EC126">
        <v>999.9000000000001</v>
      </c>
      <c r="ED126">
        <v>0</v>
      </c>
      <c r="EE126">
        <v>0</v>
      </c>
      <c r="EF126">
        <v>9996.174444444443</v>
      </c>
      <c r="EG126">
        <v>0</v>
      </c>
      <c r="EH126">
        <v>1027.785555555555</v>
      </c>
      <c r="EI126">
        <v>18.79384444444445</v>
      </c>
      <c r="EJ126">
        <v>252.5688888888889</v>
      </c>
      <c r="EK126">
        <v>233.3366666666667</v>
      </c>
      <c r="EL126">
        <v>0.9521361111111111</v>
      </c>
      <c r="EM126">
        <v>230.9372222222223</v>
      </c>
      <c r="EN126">
        <v>10.28361111111111</v>
      </c>
      <c r="EO126">
        <v>1.014745555555556</v>
      </c>
      <c r="EP126">
        <v>0.9287539999999999</v>
      </c>
      <c r="EQ126">
        <v>7.12983</v>
      </c>
      <c r="ER126">
        <v>5.84416111111111</v>
      </c>
      <c r="ES126">
        <v>2000.081111111111</v>
      </c>
      <c r="ET126">
        <v>0.9800017777777779</v>
      </c>
      <c r="EU126">
        <v>0.01999783333333334</v>
      </c>
      <c r="EV126">
        <v>0</v>
      </c>
      <c r="EW126">
        <v>1450.924444444444</v>
      </c>
      <c r="EX126">
        <v>5.00097</v>
      </c>
      <c r="EY126">
        <v>29056.67777777778</v>
      </c>
      <c r="EZ126">
        <v>16708.27777777778</v>
      </c>
      <c r="FA126">
        <v>39.708</v>
      </c>
      <c r="FB126">
        <v>40.57599999999999</v>
      </c>
      <c r="FC126">
        <v>39.92322222222222</v>
      </c>
      <c r="FD126">
        <v>40.07599999999999</v>
      </c>
      <c r="FE126">
        <v>39.29133333333333</v>
      </c>
      <c r="FF126">
        <v>1955.181111111111</v>
      </c>
      <c r="FG126">
        <v>39.9</v>
      </c>
      <c r="FH126">
        <v>0</v>
      </c>
      <c r="FI126">
        <v>3114.800000190735</v>
      </c>
      <c r="FJ126">
        <v>0</v>
      </c>
      <c r="FK126">
        <v>1451.0612</v>
      </c>
      <c r="FL126">
        <v>-2.05384614768399</v>
      </c>
      <c r="FM126">
        <v>-124.7923074929392</v>
      </c>
      <c r="FN126">
        <v>29067.224</v>
      </c>
      <c r="FO126">
        <v>15</v>
      </c>
      <c r="FP126">
        <v>0</v>
      </c>
      <c r="FQ126" t="s">
        <v>439</v>
      </c>
      <c r="FR126">
        <v>1760210915.6</v>
      </c>
      <c r="FS126">
        <v>0</v>
      </c>
      <c r="FT126">
        <v>0</v>
      </c>
      <c r="FU126">
        <v>-0.215</v>
      </c>
      <c r="FV126">
        <v>0</v>
      </c>
      <c r="FW126">
        <v>-0.6919999999999999</v>
      </c>
      <c r="FX126">
        <v>0</v>
      </c>
      <c r="FY126">
        <v>400</v>
      </c>
      <c r="FZ126">
        <v>0</v>
      </c>
      <c r="GA126">
        <v>0.15</v>
      </c>
      <c r="GB126">
        <v>0</v>
      </c>
      <c r="GC126">
        <v>18.2348525</v>
      </c>
      <c r="GD126">
        <v>3.870728330206355</v>
      </c>
      <c r="GE126">
        <v>0.374333834957181</v>
      </c>
      <c r="GF126">
        <v>0</v>
      </c>
      <c r="GG126">
        <v>1451.219411764706</v>
      </c>
      <c r="GH126">
        <v>-2.573262027765726</v>
      </c>
      <c r="GI126">
        <v>0.352695012193676</v>
      </c>
      <c r="GJ126">
        <v>0</v>
      </c>
      <c r="GK126">
        <v>0.9476801500000001</v>
      </c>
      <c r="GL126">
        <v>0.0354140037523428</v>
      </c>
      <c r="GM126">
        <v>0.00347864734164014</v>
      </c>
      <c r="GN126">
        <v>1</v>
      </c>
      <c r="GO126">
        <v>1</v>
      </c>
      <c r="GP126">
        <v>3</v>
      </c>
      <c r="GQ126" t="s">
        <v>446</v>
      </c>
      <c r="GR126">
        <v>3.1337</v>
      </c>
      <c r="GS126">
        <v>2.76017</v>
      </c>
      <c r="GT126">
        <v>0.0607987</v>
      </c>
      <c r="GU126">
        <v>0.055736</v>
      </c>
      <c r="GV126">
        <v>0.0617458</v>
      </c>
      <c r="GW126">
        <v>0.0571864</v>
      </c>
      <c r="GX126">
        <v>30077.3</v>
      </c>
      <c r="GY126">
        <v>30213.2</v>
      </c>
      <c r="GZ126">
        <v>29751.8</v>
      </c>
      <c r="HA126">
        <v>29556.7</v>
      </c>
      <c r="HB126">
        <v>36896.8</v>
      </c>
      <c r="HC126">
        <v>36928.4</v>
      </c>
      <c r="HD126">
        <v>41867.6</v>
      </c>
      <c r="HE126">
        <v>41991.2</v>
      </c>
      <c r="HF126">
        <v>1.95618</v>
      </c>
      <c r="HG126">
        <v>1.88962</v>
      </c>
      <c r="HH126">
        <v>0.0331923</v>
      </c>
      <c r="HI126">
        <v>0</v>
      </c>
      <c r="HJ126">
        <v>17.4746</v>
      </c>
      <c r="HK126">
        <v>999.9</v>
      </c>
      <c r="HL126">
        <v>26</v>
      </c>
      <c r="HM126">
        <v>31.4</v>
      </c>
      <c r="HN126">
        <v>13.2868</v>
      </c>
      <c r="HO126">
        <v>62.6021</v>
      </c>
      <c r="HP126">
        <v>32.504</v>
      </c>
      <c r="HQ126">
        <v>1</v>
      </c>
      <c r="HR126">
        <v>-0.12611</v>
      </c>
      <c r="HS126">
        <v>5.97337</v>
      </c>
      <c r="HT126">
        <v>20.2407</v>
      </c>
      <c r="HU126">
        <v>5.22058</v>
      </c>
      <c r="HV126">
        <v>12.0159</v>
      </c>
      <c r="HW126">
        <v>4.9889</v>
      </c>
      <c r="HX126">
        <v>3.28865</v>
      </c>
      <c r="HY126">
        <v>9999</v>
      </c>
      <c r="HZ126">
        <v>9999</v>
      </c>
      <c r="IA126">
        <v>9999</v>
      </c>
      <c r="IB126">
        <v>999.9</v>
      </c>
      <c r="IC126">
        <v>4.97284</v>
      </c>
      <c r="ID126">
        <v>1.86661</v>
      </c>
      <c r="IE126">
        <v>1.86588</v>
      </c>
      <c r="IF126">
        <v>1.86586</v>
      </c>
      <c r="IG126">
        <v>1.86771</v>
      </c>
      <c r="IH126">
        <v>1.87013</v>
      </c>
      <c r="II126">
        <v>1.86876</v>
      </c>
      <c r="IJ126">
        <v>1.87027</v>
      </c>
      <c r="IK126">
        <v>0</v>
      </c>
      <c r="IL126">
        <v>0</v>
      </c>
      <c r="IM126">
        <v>0</v>
      </c>
      <c r="IN126">
        <v>0</v>
      </c>
      <c r="IO126" t="s">
        <v>441</v>
      </c>
      <c r="IP126" t="s">
        <v>442</v>
      </c>
      <c r="IQ126" t="s">
        <v>443</v>
      </c>
      <c r="IR126" t="s">
        <v>443</v>
      </c>
      <c r="IS126" t="s">
        <v>443</v>
      </c>
      <c r="IT126" t="s">
        <v>443</v>
      </c>
      <c r="IU126">
        <v>0</v>
      </c>
      <c r="IV126">
        <v>100</v>
      </c>
      <c r="IW126">
        <v>100</v>
      </c>
      <c r="IX126">
        <v>-1.944</v>
      </c>
      <c r="IY126">
        <v>0.0043</v>
      </c>
      <c r="IZ126">
        <v>-1.414774939843471</v>
      </c>
      <c r="JA126">
        <v>-0.002262605230658699</v>
      </c>
      <c r="JB126">
        <v>4.117972070868355E-07</v>
      </c>
      <c r="JC126">
        <v>-1.535053720392113E-10</v>
      </c>
      <c r="JD126">
        <v>-0.05773197212917025</v>
      </c>
      <c r="JE126">
        <v>-0.004387372397949352</v>
      </c>
      <c r="JF126">
        <v>0.001148265067849212</v>
      </c>
      <c r="JG126">
        <v>-2.372704636287677E-05</v>
      </c>
      <c r="JH126">
        <v>4</v>
      </c>
      <c r="JI126">
        <v>2346</v>
      </c>
      <c r="JJ126">
        <v>1</v>
      </c>
      <c r="JK126">
        <v>24</v>
      </c>
      <c r="JL126">
        <v>21622.1</v>
      </c>
      <c r="JM126">
        <v>29358470.7</v>
      </c>
      <c r="JN126">
        <v>0.604248</v>
      </c>
      <c r="JO126">
        <v>2.30835</v>
      </c>
      <c r="JP126">
        <v>1.39648</v>
      </c>
      <c r="JQ126">
        <v>2.35718</v>
      </c>
      <c r="JR126">
        <v>1.49536</v>
      </c>
      <c r="JS126">
        <v>2.67822</v>
      </c>
      <c r="JT126">
        <v>36.2459</v>
      </c>
      <c r="JU126">
        <v>24.0175</v>
      </c>
      <c r="JV126">
        <v>18</v>
      </c>
      <c r="JW126">
        <v>485.906</v>
      </c>
      <c r="JX126">
        <v>435.361</v>
      </c>
      <c r="JY126">
        <v>11.182</v>
      </c>
      <c r="JZ126">
        <v>25.8113</v>
      </c>
      <c r="KA126">
        <v>30.0002</v>
      </c>
      <c r="KB126">
        <v>25.633</v>
      </c>
      <c r="KC126">
        <v>25.562</v>
      </c>
      <c r="KD126">
        <v>12.0794</v>
      </c>
      <c r="KE126">
        <v>20.8467</v>
      </c>
      <c r="KF126">
        <v>1.93273</v>
      </c>
      <c r="KG126">
        <v>11.1503</v>
      </c>
      <c r="KH126">
        <v>199.464</v>
      </c>
      <c r="KI126">
        <v>10.2877</v>
      </c>
      <c r="KJ126">
        <v>101.685</v>
      </c>
      <c r="KK126">
        <v>100.975</v>
      </c>
    </row>
    <row r="127" spans="1:297">
      <c r="A127">
        <v>111</v>
      </c>
      <c r="B127">
        <v>1761508249.1</v>
      </c>
      <c r="C127">
        <v>1038.599999904633</v>
      </c>
      <c r="D127" t="s">
        <v>665</v>
      </c>
      <c r="E127" t="s">
        <v>666</v>
      </c>
      <c r="F127">
        <v>5</v>
      </c>
      <c r="G127" t="s">
        <v>638</v>
      </c>
      <c r="H127" t="s">
        <v>436</v>
      </c>
      <c r="I127">
        <v>1761508246.3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218.0359484013038</v>
      </c>
      <c r="AK127">
        <v>229.5080121212122</v>
      </c>
      <c r="AL127">
        <v>-3.288101506006945</v>
      </c>
      <c r="AM127">
        <v>65.47156474281013</v>
      </c>
      <c r="AN127">
        <f>(AP127 - AO127 + DY127*1E3/(8.314*(EA127+273.15)) * AR127/DX127 * AQ127) * DX127/(100*DL127) * 1000/(1000 - AP127)</f>
        <v>0</v>
      </c>
      <c r="AO127">
        <v>10.28614377622554</v>
      </c>
      <c r="AP127">
        <v>11.24323090909091</v>
      </c>
      <c r="AQ127">
        <v>1.412254950305633E-05</v>
      </c>
      <c r="AR127">
        <v>106.0414800568065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437</v>
      </c>
      <c r="AY127" t="s">
        <v>437</v>
      </c>
      <c r="AZ127">
        <v>0</v>
      </c>
      <c r="BA127">
        <v>0</v>
      </c>
      <c r="BB127">
        <f>1-AZ127/BA127</f>
        <v>0</v>
      </c>
      <c r="BC127">
        <v>0</v>
      </c>
      <c r="BD127" t="s">
        <v>437</v>
      </c>
      <c r="BE127" t="s">
        <v>437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2020</v>
      </c>
      <c r="CA127">
        <v>290.0000000000001</v>
      </c>
      <c r="CB127">
        <v>1590.42</v>
      </c>
      <c r="CC127">
        <v>295</v>
      </c>
      <c r="CD127">
        <v>5220.67</v>
      </c>
      <c r="CE127">
        <v>1591.29</v>
      </c>
      <c r="CF127">
        <v>-0.87</v>
      </c>
      <c r="CG127">
        <v>300.0000000000001</v>
      </c>
      <c r="CH127">
        <v>23.8</v>
      </c>
      <c r="CI127">
        <v>1650.734719841875</v>
      </c>
      <c r="CJ127">
        <v>2.032994541366527</v>
      </c>
      <c r="CK127">
        <v>-31.03478562282126</v>
      </c>
      <c r="CL127">
        <v>0.9198548094063967</v>
      </c>
      <c r="CM127">
        <v>0.9759925733019913</v>
      </c>
      <c r="CN127">
        <v>-0.00431141668520578</v>
      </c>
      <c r="CO127">
        <v>289.9999999999999</v>
      </c>
      <c r="CP127">
        <v>1590.91</v>
      </c>
      <c r="CQ127">
        <v>765</v>
      </c>
      <c r="CR127">
        <v>5219.32</v>
      </c>
      <c r="CS127">
        <v>1591.27</v>
      </c>
      <c r="CT127">
        <v>-0.36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438</v>
      </c>
      <c r="DO127">
        <v>2</v>
      </c>
      <c r="DP127" t="b">
        <v>1</v>
      </c>
      <c r="DQ127">
        <v>1761508246.3</v>
      </c>
      <c r="DR127">
        <v>234.4058</v>
      </c>
      <c r="DS127">
        <v>215.3585</v>
      </c>
      <c r="DT127">
        <v>11.24182</v>
      </c>
      <c r="DU127">
        <v>10.28626</v>
      </c>
      <c r="DV127">
        <v>236.3343</v>
      </c>
      <c r="DW127">
        <v>11.23752</v>
      </c>
      <c r="DX127">
        <v>500.0285</v>
      </c>
      <c r="DY127">
        <v>90.31354999999999</v>
      </c>
      <c r="DZ127">
        <v>0.10015952</v>
      </c>
      <c r="EA127">
        <v>17.71747</v>
      </c>
      <c r="EB127">
        <v>18.01516</v>
      </c>
      <c r="EC127">
        <v>999.9</v>
      </c>
      <c r="ED127">
        <v>0</v>
      </c>
      <c r="EE127">
        <v>0</v>
      </c>
      <c r="EF127">
        <v>9994.571</v>
      </c>
      <c r="EG127">
        <v>0</v>
      </c>
      <c r="EH127">
        <v>1027.759</v>
      </c>
      <c r="EI127">
        <v>19.04737</v>
      </c>
      <c r="EJ127">
        <v>237.0711</v>
      </c>
      <c r="EK127">
        <v>217.597</v>
      </c>
      <c r="EL127">
        <v>0.955546</v>
      </c>
      <c r="EM127">
        <v>215.3585</v>
      </c>
      <c r="EN127">
        <v>10.28626</v>
      </c>
      <c r="EO127">
        <v>1.015287</v>
      </c>
      <c r="EP127">
        <v>0.9289887</v>
      </c>
      <c r="EQ127">
        <v>7.137627</v>
      </c>
      <c r="ER127">
        <v>5.847811999999999</v>
      </c>
      <c r="ES127">
        <v>1999.946</v>
      </c>
      <c r="ET127">
        <v>0.9800004000000001</v>
      </c>
      <c r="EU127">
        <v>0.01999989</v>
      </c>
      <c r="EV127">
        <v>0</v>
      </c>
      <c r="EW127">
        <v>1450.476</v>
      </c>
      <c r="EX127">
        <v>5.000970000000001</v>
      </c>
      <c r="EY127">
        <v>29043.89</v>
      </c>
      <c r="EZ127">
        <v>16707.11</v>
      </c>
      <c r="FA127">
        <v>39.6622</v>
      </c>
      <c r="FB127">
        <v>40.4999</v>
      </c>
      <c r="FC127">
        <v>39.875</v>
      </c>
      <c r="FD127">
        <v>39.9685</v>
      </c>
      <c r="FE127">
        <v>39.2437</v>
      </c>
      <c r="FF127">
        <v>1955.046</v>
      </c>
      <c r="FG127">
        <v>39.89999999999999</v>
      </c>
      <c r="FH127">
        <v>0</v>
      </c>
      <c r="FI127">
        <v>3120.200000047684</v>
      </c>
      <c r="FJ127">
        <v>0</v>
      </c>
      <c r="FK127">
        <v>1450.735384615385</v>
      </c>
      <c r="FL127">
        <v>-3.662222222662074</v>
      </c>
      <c r="FM127">
        <v>-143.2034188411078</v>
      </c>
      <c r="FN127">
        <v>29055.77307692308</v>
      </c>
      <c r="FO127">
        <v>15</v>
      </c>
      <c r="FP127">
        <v>0</v>
      </c>
      <c r="FQ127" t="s">
        <v>439</v>
      </c>
      <c r="FR127">
        <v>1760210915.6</v>
      </c>
      <c r="FS127">
        <v>0</v>
      </c>
      <c r="FT127">
        <v>0</v>
      </c>
      <c r="FU127">
        <v>-0.215</v>
      </c>
      <c r="FV127">
        <v>0</v>
      </c>
      <c r="FW127">
        <v>-0.6919999999999999</v>
      </c>
      <c r="FX127">
        <v>0</v>
      </c>
      <c r="FY127">
        <v>400</v>
      </c>
      <c r="FZ127">
        <v>0</v>
      </c>
      <c r="GA127">
        <v>0.15</v>
      </c>
      <c r="GB127">
        <v>0</v>
      </c>
      <c r="GC127">
        <v>18.56213170731707</v>
      </c>
      <c r="GD127">
        <v>3.904519860627207</v>
      </c>
      <c r="GE127">
        <v>0.3864826392712366</v>
      </c>
      <c r="GF127">
        <v>0</v>
      </c>
      <c r="GG127">
        <v>1450.925882352941</v>
      </c>
      <c r="GH127">
        <v>-3.091825817660303</v>
      </c>
      <c r="GI127">
        <v>0.4114116133155853</v>
      </c>
      <c r="GJ127">
        <v>0</v>
      </c>
      <c r="GK127">
        <v>0.9509386097560975</v>
      </c>
      <c r="GL127">
        <v>0.03427749825784032</v>
      </c>
      <c r="GM127">
        <v>0.00345978503405284</v>
      </c>
      <c r="GN127">
        <v>1</v>
      </c>
      <c r="GO127">
        <v>1</v>
      </c>
      <c r="GP127">
        <v>3</v>
      </c>
      <c r="GQ127" t="s">
        <v>446</v>
      </c>
      <c r="GR127">
        <v>3.13391</v>
      </c>
      <c r="GS127">
        <v>2.76021</v>
      </c>
      <c r="GT127">
        <v>0.0572717</v>
      </c>
      <c r="GU127">
        <v>0.052089</v>
      </c>
      <c r="GV127">
        <v>0.0617609</v>
      </c>
      <c r="GW127">
        <v>0.0572018</v>
      </c>
      <c r="GX127">
        <v>30190.5</v>
      </c>
      <c r="GY127">
        <v>30330.1</v>
      </c>
      <c r="GZ127">
        <v>29752.1</v>
      </c>
      <c r="HA127">
        <v>29556.9</v>
      </c>
      <c r="HB127">
        <v>36896.3</v>
      </c>
      <c r="HC127">
        <v>36927.9</v>
      </c>
      <c r="HD127">
        <v>41867.8</v>
      </c>
      <c r="HE127">
        <v>41991.4</v>
      </c>
      <c r="HF127">
        <v>1.95632</v>
      </c>
      <c r="HG127">
        <v>1.88902</v>
      </c>
      <c r="HH127">
        <v>0.0319928</v>
      </c>
      <c r="HI127">
        <v>0</v>
      </c>
      <c r="HJ127">
        <v>17.476</v>
      </c>
      <c r="HK127">
        <v>999.9</v>
      </c>
      <c r="HL127">
        <v>26</v>
      </c>
      <c r="HM127">
        <v>31.4</v>
      </c>
      <c r="HN127">
        <v>13.2865</v>
      </c>
      <c r="HO127">
        <v>62.5521</v>
      </c>
      <c r="HP127">
        <v>32.3758</v>
      </c>
      <c r="HQ127">
        <v>1</v>
      </c>
      <c r="HR127">
        <v>-0.126065</v>
      </c>
      <c r="HS127">
        <v>6.02089</v>
      </c>
      <c r="HT127">
        <v>20.2392</v>
      </c>
      <c r="HU127">
        <v>5.22103</v>
      </c>
      <c r="HV127">
        <v>12.0159</v>
      </c>
      <c r="HW127">
        <v>4.99085</v>
      </c>
      <c r="HX127">
        <v>3.28865</v>
      </c>
      <c r="HY127">
        <v>9999</v>
      </c>
      <c r="HZ127">
        <v>9999</v>
      </c>
      <c r="IA127">
        <v>9999</v>
      </c>
      <c r="IB127">
        <v>999.9</v>
      </c>
      <c r="IC127">
        <v>4.97284</v>
      </c>
      <c r="ID127">
        <v>1.86661</v>
      </c>
      <c r="IE127">
        <v>1.86591</v>
      </c>
      <c r="IF127">
        <v>1.86587</v>
      </c>
      <c r="IG127">
        <v>1.86771</v>
      </c>
      <c r="IH127">
        <v>1.87013</v>
      </c>
      <c r="II127">
        <v>1.86877</v>
      </c>
      <c r="IJ127">
        <v>1.87027</v>
      </c>
      <c r="IK127">
        <v>0</v>
      </c>
      <c r="IL127">
        <v>0</v>
      </c>
      <c r="IM127">
        <v>0</v>
      </c>
      <c r="IN127">
        <v>0</v>
      </c>
      <c r="IO127" t="s">
        <v>441</v>
      </c>
      <c r="IP127" t="s">
        <v>442</v>
      </c>
      <c r="IQ127" t="s">
        <v>443</v>
      </c>
      <c r="IR127" t="s">
        <v>443</v>
      </c>
      <c r="IS127" t="s">
        <v>443</v>
      </c>
      <c r="IT127" t="s">
        <v>443</v>
      </c>
      <c r="IU127">
        <v>0</v>
      </c>
      <c r="IV127">
        <v>100</v>
      </c>
      <c r="IW127">
        <v>100</v>
      </c>
      <c r="IX127">
        <v>-1.91</v>
      </c>
      <c r="IY127">
        <v>0.0043</v>
      </c>
      <c r="IZ127">
        <v>-1.414774939843471</v>
      </c>
      <c r="JA127">
        <v>-0.002262605230658699</v>
      </c>
      <c r="JB127">
        <v>4.117972070868355E-07</v>
      </c>
      <c r="JC127">
        <v>-1.535053720392113E-10</v>
      </c>
      <c r="JD127">
        <v>-0.05773197212917025</v>
      </c>
      <c r="JE127">
        <v>-0.004387372397949352</v>
      </c>
      <c r="JF127">
        <v>0.001148265067849212</v>
      </c>
      <c r="JG127">
        <v>-2.372704636287677E-05</v>
      </c>
      <c r="JH127">
        <v>4</v>
      </c>
      <c r="JI127">
        <v>2346</v>
      </c>
      <c r="JJ127">
        <v>1</v>
      </c>
      <c r="JK127">
        <v>24</v>
      </c>
      <c r="JL127">
        <v>21622.2</v>
      </c>
      <c r="JM127">
        <v>29358470.8</v>
      </c>
      <c r="JN127">
        <v>0.570068</v>
      </c>
      <c r="JO127">
        <v>2.31201</v>
      </c>
      <c r="JP127">
        <v>1.39771</v>
      </c>
      <c r="JQ127">
        <v>2.35474</v>
      </c>
      <c r="JR127">
        <v>1.49536</v>
      </c>
      <c r="JS127">
        <v>2.61719</v>
      </c>
      <c r="JT127">
        <v>36.2694</v>
      </c>
      <c r="JU127">
        <v>24.0175</v>
      </c>
      <c r="JV127">
        <v>18</v>
      </c>
      <c r="JW127">
        <v>485.999</v>
      </c>
      <c r="JX127">
        <v>435.02</v>
      </c>
      <c r="JY127">
        <v>11.1556</v>
      </c>
      <c r="JZ127">
        <v>25.8121</v>
      </c>
      <c r="KA127">
        <v>30.0001</v>
      </c>
      <c r="KB127">
        <v>25.633</v>
      </c>
      <c r="KC127">
        <v>25.5642</v>
      </c>
      <c r="KD127">
        <v>11.4004</v>
      </c>
      <c r="KE127">
        <v>20.8467</v>
      </c>
      <c r="KF127">
        <v>1.93273</v>
      </c>
      <c r="KG127">
        <v>11.1373</v>
      </c>
      <c r="KH127">
        <v>179.429</v>
      </c>
      <c r="KI127">
        <v>10.2877</v>
      </c>
      <c r="KJ127">
        <v>101.685</v>
      </c>
      <c r="KK127">
        <v>100.976</v>
      </c>
    </row>
    <row r="128" spans="1:297">
      <c r="A128">
        <v>112</v>
      </c>
      <c r="B128">
        <v>1761508254.1</v>
      </c>
      <c r="C128">
        <v>1043.599999904633</v>
      </c>
      <c r="D128" t="s">
        <v>667</v>
      </c>
      <c r="E128" t="s">
        <v>668</v>
      </c>
      <c r="F128">
        <v>5</v>
      </c>
      <c r="G128" t="s">
        <v>638</v>
      </c>
      <c r="H128" t="s">
        <v>436</v>
      </c>
      <c r="I128">
        <v>1761508251.6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201.4026594109612</v>
      </c>
      <c r="AK128">
        <v>213.1276242424242</v>
      </c>
      <c r="AL128">
        <v>-3.271486848299274</v>
      </c>
      <c r="AM128">
        <v>65.47156474281013</v>
      </c>
      <c r="AN128">
        <f>(AP128 - AO128 + DY128*1E3/(8.314*(EA128+273.15)) * AR128/DX128 * AQ128) * DX128/(100*DL128) * 1000/(1000 - AP128)</f>
        <v>0</v>
      </c>
      <c r="AO128">
        <v>10.28981784872656</v>
      </c>
      <c r="AP128">
        <v>11.24700484848485</v>
      </c>
      <c r="AQ128">
        <v>1.101556837898948E-05</v>
      </c>
      <c r="AR128">
        <v>106.0414800568065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437</v>
      </c>
      <c r="AY128" t="s">
        <v>437</v>
      </c>
      <c r="AZ128">
        <v>0</v>
      </c>
      <c r="BA128">
        <v>0</v>
      </c>
      <c r="BB128">
        <f>1-AZ128/BA128</f>
        <v>0</v>
      </c>
      <c r="BC128">
        <v>0</v>
      </c>
      <c r="BD128" t="s">
        <v>437</v>
      </c>
      <c r="BE128" t="s">
        <v>437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2020</v>
      </c>
      <c r="CA128">
        <v>290.0000000000001</v>
      </c>
      <c r="CB128">
        <v>1590.42</v>
      </c>
      <c r="CC128">
        <v>295</v>
      </c>
      <c r="CD128">
        <v>5220.67</v>
      </c>
      <c r="CE128">
        <v>1591.29</v>
      </c>
      <c r="CF128">
        <v>-0.87</v>
      </c>
      <c r="CG128">
        <v>300.0000000000001</v>
      </c>
      <c r="CH128">
        <v>23.8</v>
      </c>
      <c r="CI128">
        <v>1650.734719841875</v>
      </c>
      <c r="CJ128">
        <v>2.032994541366527</v>
      </c>
      <c r="CK128">
        <v>-31.03478562282126</v>
      </c>
      <c r="CL128">
        <v>0.9198548094063967</v>
      </c>
      <c r="CM128">
        <v>0.9759925733019913</v>
      </c>
      <c r="CN128">
        <v>-0.00431141668520578</v>
      </c>
      <c r="CO128">
        <v>289.9999999999999</v>
      </c>
      <c r="CP128">
        <v>1590.91</v>
      </c>
      <c r="CQ128">
        <v>765</v>
      </c>
      <c r="CR128">
        <v>5219.32</v>
      </c>
      <c r="CS128">
        <v>1591.27</v>
      </c>
      <c r="CT128">
        <v>-0.36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438</v>
      </c>
      <c r="DO128">
        <v>2</v>
      </c>
      <c r="DP128" t="b">
        <v>1</v>
      </c>
      <c r="DQ128">
        <v>1761508251.6</v>
      </c>
      <c r="DR128">
        <v>217.2001111111111</v>
      </c>
      <c r="DS128">
        <v>197.884</v>
      </c>
      <c r="DT128">
        <v>11.24526666666667</v>
      </c>
      <c r="DU128">
        <v>10.28992222222222</v>
      </c>
      <c r="DV128">
        <v>219.0924444444445</v>
      </c>
      <c r="DW128">
        <v>11.24091111111111</v>
      </c>
      <c r="DX128">
        <v>499.9797777777778</v>
      </c>
      <c r="DY128">
        <v>90.3139888888889</v>
      </c>
      <c r="DZ128">
        <v>0.09986702222222223</v>
      </c>
      <c r="EA128">
        <v>17.71524444444444</v>
      </c>
      <c r="EB128">
        <v>18.01231111111111</v>
      </c>
      <c r="EC128">
        <v>999.9000000000001</v>
      </c>
      <c r="ED128">
        <v>0</v>
      </c>
      <c r="EE128">
        <v>0</v>
      </c>
      <c r="EF128">
        <v>10009.22444444444</v>
      </c>
      <c r="EG128">
        <v>0</v>
      </c>
      <c r="EH128">
        <v>1027.75</v>
      </c>
      <c r="EI128">
        <v>19.31613333333333</v>
      </c>
      <c r="EJ128">
        <v>219.6702222222222</v>
      </c>
      <c r="EK128">
        <v>199.9413333333333</v>
      </c>
      <c r="EL128">
        <v>0.9553477777777777</v>
      </c>
      <c r="EM128">
        <v>197.884</v>
      </c>
      <c r="EN128">
        <v>10.28992222222222</v>
      </c>
      <c r="EO128">
        <v>1.015605555555555</v>
      </c>
      <c r="EP128">
        <v>0.9293231111111111</v>
      </c>
      <c r="EQ128">
        <v>7.142185555555555</v>
      </c>
      <c r="ER128">
        <v>5.853012222222223</v>
      </c>
      <c r="ES128">
        <v>2000.046666666667</v>
      </c>
      <c r="ET128">
        <v>0.9800006666666667</v>
      </c>
      <c r="EU128">
        <v>0.01999951111111111</v>
      </c>
      <c r="EV128">
        <v>0</v>
      </c>
      <c r="EW128">
        <v>1449.943333333333</v>
      </c>
      <c r="EX128">
        <v>5.00097</v>
      </c>
      <c r="EY128">
        <v>29031.91111111111</v>
      </c>
      <c r="EZ128">
        <v>16707.96666666667</v>
      </c>
      <c r="FA128">
        <v>39.60400000000001</v>
      </c>
      <c r="FB128">
        <v>40.41633333333333</v>
      </c>
      <c r="FC128">
        <v>39.812</v>
      </c>
      <c r="FD128">
        <v>39.85400000000001</v>
      </c>
      <c r="FE128">
        <v>39.18011111111111</v>
      </c>
      <c r="FF128">
        <v>1955.146666666667</v>
      </c>
      <c r="FG128">
        <v>39.9</v>
      </c>
      <c r="FH128">
        <v>0</v>
      </c>
      <c r="FI128">
        <v>3125</v>
      </c>
      <c r="FJ128">
        <v>0</v>
      </c>
      <c r="FK128">
        <v>1450.45</v>
      </c>
      <c r="FL128">
        <v>-5.206153847350961</v>
      </c>
      <c r="FM128">
        <v>-151.7641024488696</v>
      </c>
      <c r="FN128">
        <v>29043.95769230769</v>
      </c>
      <c r="FO128">
        <v>15</v>
      </c>
      <c r="FP128">
        <v>0</v>
      </c>
      <c r="FQ128" t="s">
        <v>439</v>
      </c>
      <c r="FR128">
        <v>1760210915.6</v>
      </c>
      <c r="FS128">
        <v>0</v>
      </c>
      <c r="FT128">
        <v>0</v>
      </c>
      <c r="FU128">
        <v>-0.215</v>
      </c>
      <c r="FV128">
        <v>0</v>
      </c>
      <c r="FW128">
        <v>-0.6919999999999999</v>
      </c>
      <c r="FX128">
        <v>0</v>
      </c>
      <c r="FY128">
        <v>400</v>
      </c>
      <c r="FZ128">
        <v>0</v>
      </c>
      <c r="GA128">
        <v>0.15</v>
      </c>
      <c r="GB128">
        <v>0</v>
      </c>
      <c r="GC128">
        <v>18.86761707317073</v>
      </c>
      <c r="GD128">
        <v>3.563211846689875</v>
      </c>
      <c r="GE128">
        <v>0.3532972195167448</v>
      </c>
      <c r="GF128">
        <v>0</v>
      </c>
      <c r="GG128">
        <v>1450.600294117647</v>
      </c>
      <c r="GH128">
        <v>-4.180748663197797</v>
      </c>
      <c r="GI128">
        <v>0.4964431446276035</v>
      </c>
      <c r="GJ128">
        <v>0</v>
      </c>
      <c r="GK128">
        <v>0.953119536585366</v>
      </c>
      <c r="GL128">
        <v>0.02373152613240458</v>
      </c>
      <c r="GM128">
        <v>0.002574850799348455</v>
      </c>
      <c r="GN128">
        <v>1</v>
      </c>
      <c r="GO128">
        <v>1</v>
      </c>
      <c r="GP128">
        <v>3</v>
      </c>
      <c r="GQ128" t="s">
        <v>446</v>
      </c>
      <c r="GR128">
        <v>3.13384</v>
      </c>
      <c r="GS128">
        <v>2.76033</v>
      </c>
      <c r="GT128">
        <v>0.053671</v>
      </c>
      <c r="GU128">
        <v>0.0483356</v>
      </c>
      <c r="GV128">
        <v>0.0617777</v>
      </c>
      <c r="GW128">
        <v>0.0572117</v>
      </c>
      <c r="GX128">
        <v>30305.6</v>
      </c>
      <c r="GY128">
        <v>30450</v>
      </c>
      <c r="GZ128">
        <v>29751.9</v>
      </c>
      <c r="HA128">
        <v>29556.6</v>
      </c>
      <c r="HB128">
        <v>36894.9</v>
      </c>
      <c r="HC128">
        <v>36927.2</v>
      </c>
      <c r="HD128">
        <v>41867.1</v>
      </c>
      <c r="HE128">
        <v>41991.1</v>
      </c>
      <c r="HF128">
        <v>1.95588</v>
      </c>
      <c r="HG128">
        <v>1.8892</v>
      </c>
      <c r="HH128">
        <v>0.0318736</v>
      </c>
      <c r="HI128">
        <v>0</v>
      </c>
      <c r="HJ128">
        <v>17.4776</v>
      </c>
      <c r="HK128">
        <v>999.9</v>
      </c>
      <c r="HL128">
        <v>26</v>
      </c>
      <c r="HM128">
        <v>31.4</v>
      </c>
      <c r="HN128">
        <v>13.2866</v>
      </c>
      <c r="HO128">
        <v>62.6221</v>
      </c>
      <c r="HP128">
        <v>32.4599</v>
      </c>
      <c r="HQ128">
        <v>1</v>
      </c>
      <c r="HR128">
        <v>-0.126037</v>
      </c>
      <c r="HS128">
        <v>6.00243</v>
      </c>
      <c r="HT128">
        <v>20.24</v>
      </c>
      <c r="HU128">
        <v>5.22028</v>
      </c>
      <c r="HV128">
        <v>12.0159</v>
      </c>
      <c r="HW128">
        <v>4.9904</v>
      </c>
      <c r="HX128">
        <v>3.28848</v>
      </c>
      <c r="HY128">
        <v>9999</v>
      </c>
      <c r="HZ128">
        <v>9999</v>
      </c>
      <c r="IA128">
        <v>9999</v>
      </c>
      <c r="IB128">
        <v>999.9</v>
      </c>
      <c r="IC128">
        <v>4.97283</v>
      </c>
      <c r="ID128">
        <v>1.86661</v>
      </c>
      <c r="IE128">
        <v>1.86593</v>
      </c>
      <c r="IF128">
        <v>1.86588</v>
      </c>
      <c r="IG128">
        <v>1.86774</v>
      </c>
      <c r="IH128">
        <v>1.87017</v>
      </c>
      <c r="II128">
        <v>1.86877</v>
      </c>
      <c r="IJ128">
        <v>1.87027</v>
      </c>
      <c r="IK128">
        <v>0</v>
      </c>
      <c r="IL128">
        <v>0</v>
      </c>
      <c r="IM128">
        <v>0</v>
      </c>
      <c r="IN128">
        <v>0</v>
      </c>
      <c r="IO128" t="s">
        <v>441</v>
      </c>
      <c r="IP128" t="s">
        <v>442</v>
      </c>
      <c r="IQ128" t="s">
        <v>443</v>
      </c>
      <c r="IR128" t="s">
        <v>443</v>
      </c>
      <c r="IS128" t="s">
        <v>443</v>
      </c>
      <c r="IT128" t="s">
        <v>443</v>
      </c>
      <c r="IU128">
        <v>0</v>
      </c>
      <c r="IV128">
        <v>100</v>
      </c>
      <c r="IW128">
        <v>100</v>
      </c>
      <c r="IX128">
        <v>-1.876</v>
      </c>
      <c r="IY128">
        <v>0.0044</v>
      </c>
      <c r="IZ128">
        <v>-1.414774939843471</v>
      </c>
      <c r="JA128">
        <v>-0.002262605230658699</v>
      </c>
      <c r="JB128">
        <v>4.117972070868355E-07</v>
      </c>
      <c r="JC128">
        <v>-1.535053720392113E-10</v>
      </c>
      <c r="JD128">
        <v>-0.05773197212917025</v>
      </c>
      <c r="JE128">
        <v>-0.004387372397949352</v>
      </c>
      <c r="JF128">
        <v>0.001148265067849212</v>
      </c>
      <c r="JG128">
        <v>-2.372704636287677E-05</v>
      </c>
      <c r="JH128">
        <v>4</v>
      </c>
      <c r="JI128">
        <v>2346</v>
      </c>
      <c r="JJ128">
        <v>1</v>
      </c>
      <c r="JK128">
        <v>24</v>
      </c>
      <c r="JL128">
        <v>21622.3</v>
      </c>
      <c r="JM128">
        <v>29358470.9</v>
      </c>
      <c r="JN128">
        <v>0.531006</v>
      </c>
      <c r="JO128">
        <v>2.31445</v>
      </c>
      <c r="JP128">
        <v>1.39648</v>
      </c>
      <c r="JQ128">
        <v>2.35596</v>
      </c>
      <c r="JR128">
        <v>1.49536</v>
      </c>
      <c r="JS128">
        <v>2.53784</v>
      </c>
      <c r="JT128">
        <v>36.2694</v>
      </c>
      <c r="JU128">
        <v>24.0087</v>
      </c>
      <c r="JV128">
        <v>18</v>
      </c>
      <c r="JW128">
        <v>485.739</v>
      </c>
      <c r="JX128">
        <v>435.124</v>
      </c>
      <c r="JY128">
        <v>11.1368</v>
      </c>
      <c r="JZ128">
        <v>25.8121</v>
      </c>
      <c r="KA128">
        <v>30.0001</v>
      </c>
      <c r="KB128">
        <v>25.6352</v>
      </c>
      <c r="KC128">
        <v>25.5642</v>
      </c>
      <c r="KD128">
        <v>10.6314</v>
      </c>
      <c r="KE128">
        <v>20.8467</v>
      </c>
      <c r="KF128">
        <v>1.93273</v>
      </c>
      <c r="KG128">
        <v>11.1255</v>
      </c>
      <c r="KH128">
        <v>166.071</v>
      </c>
      <c r="KI128">
        <v>10.2877</v>
      </c>
      <c r="KJ128">
        <v>101.684</v>
      </c>
      <c r="KK128">
        <v>100.975</v>
      </c>
    </row>
    <row r="129" spans="1:297">
      <c r="A129">
        <v>113</v>
      </c>
      <c r="B129">
        <v>1761508259.1</v>
      </c>
      <c r="C129">
        <v>1048.599999904633</v>
      </c>
      <c r="D129" t="s">
        <v>669</v>
      </c>
      <c r="E129" t="s">
        <v>670</v>
      </c>
      <c r="F129">
        <v>5</v>
      </c>
      <c r="G129" t="s">
        <v>638</v>
      </c>
      <c r="H129" t="s">
        <v>436</v>
      </c>
      <c r="I129">
        <v>1761508256.3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184.5414230518692</v>
      </c>
      <c r="AK129">
        <v>196.6909515151515</v>
      </c>
      <c r="AL129">
        <v>-3.28535654977386</v>
      </c>
      <c r="AM129">
        <v>65.47156474281013</v>
      </c>
      <c r="AN129">
        <f>(AP129 - AO129 + DY129*1E3/(8.314*(EA129+273.15)) * AR129/DX129 * AQ129) * DX129/(100*DL129) * 1000/(1000 - AP129)</f>
        <v>0</v>
      </c>
      <c r="AO129">
        <v>10.29277168847305</v>
      </c>
      <c r="AP129">
        <v>11.25369757575757</v>
      </c>
      <c r="AQ129">
        <v>2.506537001667458E-05</v>
      </c>
      <c r="AR129">
        <v>106.0414800568065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437</v>
      </c>
      <c r="AY129" t="s">
        <v>437</v>
      </c>
      <c r="AZ129">
        <v>0</v>
      </c>
      <c r="BA129">
        <v>0</v>
      </c>
      <c r="BB129">
        <f>1-AZ129/BA129</f>
        <v>0</v>
      </c>
      <c r="BC129">
        <v>0</v>
      </c>
      <c r="BD129" t="s">
        <v>437</v>
      </c>
      <c r="BE129" t="s">
        <v>437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2020</v>
      </c>
      <c r="CA129">
        <v>290.0000000000001</v>
      </c>
      <c r="CB129">
        <v>1590.42</v>
      </c>
      <c r="CC129">
        <v>295</v>
      </c>
      <c r="CD129">
        <v>5220.67</v>
      </c>
      <c r="CE129">
        <v>1591.29</v>
      </c>
      <c r="CF129">
        <v>-0.87</v>
      </c>
      <c r="CG129">
        <v>300.0000000000001</v>
      </c>
      <c r="CH129">
        <v>23.8</v>
      </c>
      <c r="CI129">
        <v>1650.734719841875</v>
      </c>
      <c r="CJ129">
        <v>2.032994541366527</v>
      </c>
      <c r="CK129">
        <v>-31.03478562282126</v>
      </c>
      <c r="CL129">
        <v>0.9198548094063967</v>
      </c>
      <c r="CM129">
        <v>0.9759925733019913</v>
      </c>
      <c r="CN129">
        <v>-0.00431141668520578</v>
      </c>
      <c r="CO129">
        <v>289.9999999999999</v>
      </c>
      <c r="CP129">
        <v>1590.91</v>
      </c>
      <c r="CQ129">
        <v>765</v>
      </c>
      <c r="CR129">
        <v>5219.32</v>
      </c>
      <c r="CS129">
        <v>1591.27</v>
      </c>
      <c r="CT129">
        <v>-0.36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438</v>
      </c>
      <c r="DO129">
        <v>2</v>
      </c>
      <c r="DP129" t="b">
        <v>1</v>
      </c>
      <c r="DQ129">
        <v>1761508256.3</v>
      </c>
      <c r="DR129">
        <v>201.9421</v>
      </c>
      <c r="DS129">
        <v>182.2222</v>
      </c>
      <c r="DT129">
        <v>11.25046</v>
      </c>
      <c r="DU129">
        <v>10.29287</v>
      </c>
      <c r="DV129">
        <v>203.8022</v>
      </c>
      <c r="DW129">
        <v>11.24605</v>
      </c>
      <c r="DX129">
        <v>500.0082</v>
      </c>
      <c r="DY129">
        <v>90.31296</v>
      </c>
      <c r="DZ129">
        <v>0.09995446999999999</v>
      </c>
      <c r="EA129">
        <v>17.70872</v>
      </c>
      <c r="EB129">
        <v>18.01019</v>
      </c>
      <c r="EC129">
        <v>999.9</v>
      </c>
      <c r="ED129">
        <v>0</v>
      </c>
      <c r="EE129">
        <v>0</v>
      </c>
      <c r="EF129">
        <v>10008.194</v>
      </c>
      <c r="EG129">
        <v>0</v>
      </c>
      <c r="EH129">
        <v>1027.75</v>
      </c>
      <c r="EI129">
        <v>19.71979</v>
      </c>
      <c r="EJ129">
        <v>204.2398</v>
      </c>
      <c r="EK129">
        <v>184.1173</v>
      </c>
      <c r="EL129">
        <v>0.9575887999999999</v>
      </c>
      <c r="EM129">
        <v>182.2222</v>
      </c>
      <c r="EN129">
        <v>10.29287</v>
      </c>
      <c r="EO129">
        <v>1.016061</v>
      </c>
      <c r="EP129">
        <v>0.9295793000000001</v>
      </c>
      <c r="EQ129">
        <v>7.148757000000001</v>
      </c>
      <c r="ER129">
        <v>5.856989999999999</v>
      </c>
      <c r="ES129">
        <v>2000.046</v>
      </c>
      <c r="ET129">
        <v>0.9800002000000001</v>
      </c>
      <c r="EU129">
        <v>0.0200002</v>
      </c>
      <c r="EV129">
        <v>0</v>
      </c>
      <c r="EW129">
        <v>1449.543</v>
      </c>
      <c r="EX129">
        <v>5.000970000000001</v>
      </c>
      <c r="EY129">
        <v>29017.02</v>
      </c>
      <c r="EZ129">
        <v>16707.97</v>
      </c>
      <c r="FA129">
        <v>39.5558</v>
      </c>
      <c r="FB129">
        <v>40.3561</v>
      </c>
      <c r="FC129">
        <v>39.7686</v>
      </c>
      <c r="FD129">
        <v>39.781</v>
      </c>
      <c r="FE129">
        <v>39.125</v>
      </c>
      <c r="FF129">
        <v>1955.146</v>
      </c>
      <c r="FG129">
        <v>39.89999999999999</v>
      </c>
      <c r="FH129">
        <v>0</v>
      </c>
      <c r="FI129">
        <v>3129.800000190735</v>
      </c>
      <c r="FJ129">
        <v>0</v>
      </c>
      <c r="FK129">
        <v>1449.998461538462</v>
      </c>
      <c r="FL129">
        <v>-5.176752132444099</v>
      </c>
      <c r="FM129">
        <v>-169.2307691966918</v>
      </c>
      <c r="FN129">
        <v>29030.81538461539</v>
      </c>
      <c r="FO129">
        <v>15</v>
      </c>
      <c r="FP129">
        <v>0</v>
      </c>
      <c r="FQ129" t="s">
        <v>439</v>
      </c>
      <c r="FR129">
        <v>1760210915.6</v>
      </c>
      <c r="FS129">
        <v>0</v>
      </c>
      <c r="FT129">
        <v>0</v>
      </c>
      <c r="FU129">
        <v>-0.215</v>
      </c>
      <c r="FV129">
        <v>0</v>
      </c>
      <c r="FW129">
        <v>-0.6919999999999999</v>
      </c>
      <c r="FX129">
        <v>0</v>
      </c>
      <c r="FY129">
        <v>400</v>
      </c>
      <c r="FZ129">
        <v>0</v>
      </c>
      <c r="GA129">
        <v>0.15</v>
      </c>
      <c r="GB129">
        <v>0</v>
      </c>
      <c r="GC129">
        <v>19.1790675</v>
      </c>
      <c r="GD129">
        <v>3.737199624765464</v>
      </c>
      <c r="GE129">
        <v>0.3625744291779963</v>
      </c>
      <c r="GF129">
        <v>0</v>
      </c>
      <c r="GG129">
        <v>1450.272941176471</v>
      </c>
      <c r="GH129">
        <v>-5.166080977056366</v>
      </c>
      <c r="GI129">
        <v>0.569285049099325</v>
      </c>
      <c r="GJ129">
        <v>0</v>
      </c>
      <c r="GK129">
        <v>0.9549405249999999</v>
      </c>
      <c r="GL129">
        <v>0.02106311819887279</v>
      </c>
      <c r="GM129">
        <v>0.002274929504264903</v>
      </c>
      <c r="GN129">
        <v>1</v>
      </c>
      <c r="GO129">
        <v>1</v>
      </c>
      <c r="GP129">
        <v>3</v>
      </c>
      <c r="GQ129" t="s">
        <v>446</v>
      </c>
      <c r="GR129">
        <v>3.13381</v>
      </c>
      <c r="GS129">
        <v>2.76035</v>
      </c>
      <c r="GT129">
        <v>0.0499726</v>
      </c>
      <c r="GU129">
        <v>0.0444867</v>
      </c>
      <c r="GV129">
        <v>0.0618031</v>
      </c>
      <c r="GW129">
        <v>0.0572288</v>
      </c>
      <c r="GX129">
        <v>30424.1</v>
      </c>
      <c r="GY129">
        <v>30572.9</v>
      </c>
      <c r="GZ129">
        <v>29751.9</v>
      </c>
      <c r="HA129">
        <v>29556.4</v>
      </c>
      <c r="HB129">
        <v>36894.3</v>
      </c>
      <c r="HC129">
        <v>36926.1</v>
      </c>
      <c r="HD129">
        <v>41867.6</v>
      </c>
      <c r="HE129">
        <v>41990.7</v>
      </c>
      <c r="HF129">
        <v>1.956</v>
      </c>
      <c r="HG129">
        <v>1.88918</v>
      </c>
      <c r="HH129">
        <v>0.0328347</v>
      </c>
      <c r="HI129">
        <v>0</v>
      </c>
      <c r="HJ129">
        <v>17.4788</v>
      </c>
      <c r="HK129">
        <v>999.9</v>
      </c>
      <c r="HL129">
        <v>26</v>
      </c>
      <c r="HM129">
        <v>31.4</v>
      </c>
      <c r="HN129">
        <v>13.2871</v>
      </c>
      <c r="HO129">
        <v>62.3621</v>
      </c>
      <c r="HP129">
        <v>32.3758</v>
      </c>
      <c r="HQ129">
        <v>1</v>
      </c>
      <c r="HR129">
        <v>-0.126082</v>
      </c>
      <c r="HS129">
        <v>5.9902</v>
      </c>
      <c r="HT129">
        <v>20.2407</v>
      </c>
      <c r="HU129">
        <v>5.22043</v>
      </c>
      <c r="HV129">
        <v>12.0159</v>
      </c>
      <c r="HW129">
        <v>4.99035</v>
      </c>
      <c r="HX129">
        <v>3.28842</v>
      </c>
      <c r="HY129">
        <v>9999</v>
      </c>
      <c r="HZ129">
        <v>9999</v>
      </c>
      <c r="IA129">
        <v>9999</v>
      </c>
      <c r="IB129">
        <v>999.9</v>
      </c>
      <c r="IC129">
        <v>4.97285</v>
      </c>
      <c r="ID129">
        <v>1.86661</v>
      </c>
      <c r="IE129">
        <v>1.86588</v>
      </c>
      <c r="IF129">
        <v>1.86585</v>
      </c>
      <c r="IG129">
        <v>1.86773</v>
      </c>
      <c r="IH129">
        <v>1.87013</v>
      </c>
      <c r="II129">
        <v>1.8688</v>
      </c>
      <c r="IJ129">
        <v>1.87027</v>
      </c>
      <c r="IK129">
        <v>0</v>
      </c>
      <c r="IL129">
        <v>0</v>
      </c>
      <c r="IM129">
        <v>0</v>
      </c>
      <c r="IN129">
        <v>0</v>
      </c>
      <c r="IO129" t="s">
        <v>441</v>
      </c>
      <c r="IP129" t="s">
        <v>442</v>
      </c>
      <c r="IQ129" t="s">
        <v>443</v>
      </c>
      <c r="IR129" t="s">
        <v>443</v>
      </c>
      <c r="IS129" t="s">
        <v>443</v>
      </c>
      <c r="IT129" t="s">
        <v>443</v>
      </c>
      <c r="IU129">
        <v>0</v>
      </c>
      <c r="IV129">
        <v>100</v>
      </c>
      <c r="IW129">
        <v>100</v>
      </c>
      <c r="IX129">
        <v>-1.841</v>
      </c>
      <c r="IY129">
        <v>0.0044</v>
      </c>
      <c r="IZ129">
        <v>-1.414774939843471</v>
      </c>
      <c r="JA129">
        <v>-0.002262605230658699</v>
      </c>
      <c r="JB129">
        <v>4.117972070868355E-07</v>
      </c>
      <c r="JC129">
        <v>-1.535053720392113E-10</v>
      </c>
      <c r="JD129">
        <v>-0.05773197212917025</v>
      </c>
      <c r="JE129">
        <v>-0.004387372397949352</v>
      </c>
      <c r="JF129">
        <v>0.001148265067849212</v>
      </c>
      <c r="JG129">
        <v>-2.372704636287677E-05</v>
      </c>
      <c r="JH129">
        <v>4</v>
      </c>
      <c r="JI129">
        <v>2346</v>
      </c>
      <c r="JJ129">
        <v>1</v>
      </c>
      <c r="JK129">
        <v>24</v>
      </c>
      <c r="JL129">
        <v>21622.4</v>
      </c>
      <c r="JM129">
        <v>29358471</v>
      </c>
      <c r="JN129">
        <v>0.496826</v>
      </c>
      <c r="JO129">
        <v>2.323</v>
      </c>
      <c r="JP129">
        <v>1.39648</v>
      </c>
      <c r="JQ129">
        <v>2.35474</v>
      </c>
      <c r="JR129">
        <v>1.49536</v>
      </c>
      <c r="JS129">
        <v>2.54883</v>
      </c>
      <c r="JT129">
        <v>36.2459</v>
      </c>
      <c r="JU129">
        <v>24.0087</v>
      </c>
      <c r="JV129">
        <v>18</v>
      </c>
      <c r="JW129">
        <v>485.817</v>
      </c>
      <c r="JX129">
        <v>435.11</v>
      </c>
      <c r="JY129">
        <v>11.1227</v>
      </c>
      <c r="JZ129">
        <v>25.8121</v>
      </c>
      <c r="KA129">
        <v>30.0001</v>
      </c>
      <c r="KB129">
        <v>25.6352</v>
      </c>
      <c r="KC129">
        <v>25.5643</v>
      </c>
      <c r="KD129">
        <v>9.94439</v>
      </c>
      <c r="KE129">
        <v>20.8467</v>
      </c>
      <c r="KF129">
        <v>1.93273</v>
      </c>
      <c r="KG129">
        <v>11.114</v>
      </c>
      <c r="KH129">
        <v>152.714</v>
      </c>
      <c r="KI129">
        <v>10.2877</v>
      </c>
      <c r="KJ129">
        <v>101.685</v>
      </c>
      <c r="KK129">
        <v>100.974</v>
      </c>
    </row>
    <row r="130" spans="1:297">
      <c r="A130">
        <v>114</v>
      </c>
      <c r="B130">
        <v>1761508264.1</v>
      </c>
      <c r="C130">
        <v>1053.599999904633</v>
      </c>
      <c r="D130" t="s">
        <v>671</v>
      </c>
      <c r="E130" t="s">
        <v>672</v>
      </c>
      <c r="F130">
        <v>5</v>
      </c>
      <c r="G130" t="s">
        <v>638</v>
      </c>
      <c r="H130" t="s">
        <v>436</v>
      </c>
      <c r="I130">
        <v>1761508261.6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167.8614101589511</v>
      </c>
      <c r="AK130">
        <v>180.2638484848485</v>
      </c>
      <c r="AL130">
        <v>-3.28688704378161</v>
      </c>
      <c r="AM130">
        <v>65.47156474281013</v>
      </c>
      <c r="AN130">
        <f>(AP130 - AO130 + DY130*1E3/(8.314*(EA130+273.15)) * AR130/DX130 * AQ130) * DX130/(100*DL130) * 1000/(1000 - AP130)</f>
        <v>0</v>
      </c>
      <c r="AO130">
        <v>10.29552894527077</v>
      </c>
      <c r="AP130">
        <v>11.25890484848484</v>
      </c>
      <c r="AQ130">
        <v>1.189633195462709E-05</v>
      </c>
      <c r="AR130">
        <v>106.0414800568065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437</v>
      </c>
      <c r="AY130" t="s">
        <v>437</v>
      </c>
      <c r="AZ130">
        <v>0</v>
      </c>
      <c r="BA130">
        <v>0</v>
      </c>
      <c r="BB130">
        <f>1-AZ130/BA130</f>
        <v>0</v>
      </c>
      <c r="BC130">
        <v>0</v>
      </c>
      <c r="BD130" t="s">
        <v>437</v>
      </c>
      <c r="BE130" t="s">
        <v>437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2020</v>
      </c>
      <c r="CA130">
        <v>290.0000000000001</v>
      </c>
      <c r="CB130">
        <v>1590.42</v>
      </c>
      <c r="CC130">
        <v>295</v>
      </c>
      <c r="CD130">
        <v>5220.67</v>
      </c>
      <c r="CE130">
        <v>1591.29</v>
      </c>
      <c r="CF130">
        <v>-0.87</v>
      </c>
      <c r="CG130">
        <v>300.0000000000001</v>
      </c>
      <c r="CH130">
        <v>23.8</v>
      </c>
      <c r="CI130">
        <v>1650.734719841875</v>
      </c>
      <c r="CJ130">
        <v>2.032994541366527</v>
      </c>
      <c r="CK130">
        <v>-31.03478562282126</v>
      </c>
      <c r="CL130">
        <v>0.9198548094063967</v>
      </c>
      <c r="CM130">
        <v>0.9759925733019913</v>
      </c>
      <c r="CN130">
        <v>-0.00431141668520578</v>
      </c>
      <c r="CO130">
        <v>289.9999999999999</v>
      </c>
      <c r="CP130">
        <v>1590.91</v>
      </c>
      <c r="CQ130">
        <v>765</v>
      </c>
      <c r="CR130">
        <v>5219.32</v>
      </c>
      <c r="CS130">
        <v>1591.27</v>
      </c>
      <c r="CT130">
        <v>-0.36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438</v>
      </c>
      <c r="DO130">
        <v>2</v>
      </c>
      <c r="DP130" t="b">
        <v>1</v>
      </c>
      <c r="DQ130">
        <v>1761508261.6</v>
      </c>
      <c r="DR130">
        <v>184.7363333333333</v>
      </c>
      <c r="DS130">
        <v>164.6796666666667</v>
      </c>
      <c r="DT130">
        <v>11.25576666666667</v>
      </c>
      <c r="DU130">
        <v>10.2957</v>
      </c>
      <c r="DV130">
        <v>186.5603333333333</v>
      </c>
      <c r="DW130">
        <v>11.25131111111111</v>
      </c>
      <c r="DX130">
        <v>500.0007777777777</v>
      </c>
      <c r="DY130">
        <v>90.31414444444445</v>
      </c>
      <c r="DZ130">
        <v>0.1001065666666667</v>
      </c>
      <c r="EA130">
        <v>17.70554444444444</v>
      </c>
      <c r="EB130">
        <v>18.01458888888889</v>
      </c>
      <c r="EC130">
        <v>999.9000000000001</v>
      </c>
      <c r="ED130">
        <v>0</v>
      </c>
      <c r="EE130">
        <v>0</v>
      </c>
      <c r="EF130">
        <v>9996.447777777777</v>
      </c>
      <c r="EG130">
        <v>0</v>
      </c>
      <c r="EH130">
        <v>1027.765555555555</v>
      </c>
      <c r="EI130">
        <v>20.05696666666667</v>
      </c>
      <c r="EJ130">
        <v>186.8394444444444</v>
      </c>
      <c r="EK130">
        <v>166.3927777777778</v>
      </c>
      <c r="EL130">
        <v>0.9600591111111112</v>
      </c>
      <c r="EM130">
        <v>164.6796666666667</v>
      </c>
      <c r="EN130">
        <v>10.2957</v>
      </c>
      <c r="EO130">
        <v>1.016555555555556</v>
      </c>
      <c r="EP130">
        <v>0.9298477777777777</v>
      </c>
      <c r="EQ130">
        <v>7.155832222222222</v>
      </c>
      <c r="ER130">
        <v>5.861161111111111</v>
      </c>
      <c r="ES130">
        <v>2000.047777777777</v>
      </c>
      <c r="ET130">
        <v>0.9799995555555555</v>
      </c>
      <c r="EU130">
        <v>0.02000085555555556</v>
      </c>
      <c r="EV130">
        <v>0</v>
      </c>
      <c r="EW130">
        <v>1449.092222222223</v>
      </c>
      <c r="EX130">
        <v>5.00097</v>
      </c>
      <c r="EY130">
        <v>28997.47777777778</v>
      </c>
      <c r="EZ130">
        <v>16707.93333333333</v>
      </c>
      <c r="FA130">
        <v>39.493</v>
      </c>
      <c r="FB130">
        <v>40.29133333333333</v>
      </c>
      <c r="FC130">
        <v>39.743</v>
      </c>
      <c r="FD130">
        <v>39.66633333333333</v>
      </c>
      <c r="FE130">
        <v>39.07599999999999</v>
      </c>
      <c r="FF130">
        <v>1955.147777777778</v>
      </c>
      <c r="FG130">
        <v>39.9</v>
      </c>
      <c r="FH130">
        <v>0</v>
      </c>
      <c r="FI130">
        <v>3135.200000047684</v>
      </c>
      <c r="FJ130">
        <v>0</v>
      </c>
      <c r="FK130">
        <v>1449.51</v>
      </c>
      <c r="FL130">
        <v>-5.499230779131299</v>
      </c>
      <c r="FM130">
        <v>-208.1307695545449</v>
      </c>
      <c r="FN130">
        <v>29012.836</v>
      </c>
      <c r="FO130">
        <v>15</v>
      </c>
      <c r="FP130">
        <v>0</v>
      </c>
      <c r="FQ130" t="s">
        <v>439</v>
      </c>
      <c r="FR130">
        <v>1760210915.6</v>
      </c>
      <c r="FS130">
        <v>0</v>
      </c>
      <c r="FT130">
        <v>0</v>
      </c>
      <c r="FU130">
        <v>-0.215</v>
      </c>
      <c r="FV130">
        <v>0</v>
      </c>
      <c r="FW130">
        <v>-0.6919999999999999</v>
      </c>
      <c r="FX130">
        <v>0</v>
      </c>
      <c r="FY130">
        <v>400</v>
      </c>
      <c r="FZ130">
        <v>0</v>
      </c>
      <c r="GA130">
        <v>0.15</v>
      </c>
      <c r="GB130">
        <v>0</v>
      </c>
      <c r="GC130">
        <v>19.51475853658537</v>
      </c>
      <c r="GD130">
        <v>4.02605853658538</v>
      </c>
      <c r="GE130">
        <v>0.399253555339858</v>
      </c>
      <c r="GF130">
        <v>0</v>
      </c>
      <c r="GG130">
        <v>1449.782941176471</v>
      </c>
      <c r="GH130">
        <v>-5.308785330255583</v>
      </c>
      <c r="GI130">
        <v>0.592594144477641</v>
      </c>
      <c r="GJ130">
        <v>0</v>
      </c>
      <c r="GK130">
        <v>0.957056756097561</v>
      </c>
      <c r="GL130">
        <v>0.01862368641115308</v>
      </c>
      <c r="GM130">
        <v>0.002042677711533205</v>
      </c>
      <c r="GN130">
        <v>1</v>
      </c>
      <c r="GO130">
        <v>1</v>
      </c>
      <c r="GP130">
        <v>3</v>
      </c>
      <c r="GQ130" t="s">
        <v>446</v>
      </c>
      <c r="GR130">
        <v>3.13386</v>
      </c>
      <c r="GS130">
        <v>2.76017</v>
      </c>
      <c r="GT130">
        <v>0.0461854</v>
      </c>
      <c r="GU130">
        <v>0.0405387</v>
      </c>
      <c r="GV130">
        <v>0.0618288</v>
      </c>
      <c r="GW130">
        <v>0.057237</v>
      </c>
      <c r="GX130">
        <v>30544.8</v>
      </c>
      <c r="GY130">
        <v>30699.4</v>
      </c>
      <c r="GZ130">
        <v>29751.5</v>
      </c>
      <c r="HA130">
        <v>29556.6</v>
      </c>
      <c r="HB130">
        <v>36892.7</v>
      </c>
      <c r="HC130">
        <v>36925.9</v>
      </c>
      <c r="HD130">
        <v>41867</v>
      </c>
      <c r="HE130">
        <v>41990.8</v>
      </c>
      <c r="HF130">
        <v>1.9563</v>
      </c>
      <c r="HG130">
        <v>1.88927</v>
      </c>
      <c r="HH130">
        <v>0.0319704</v>
      </c>
      <c r="HI130">
        <v>0</v>
      </c>
      <c r="HJ130">
        <v>17.4792</v>
      </c>
      <c r="HK130">
        <v>999.9</v>
      </c>
      <c r="HL130">
        <v>26</v>
      </c>
      <c r="HM130">
        <v>31.4</v>
      </c>
      <c r="HN130">
        <v>13.2871</v>
      </c>
      <c r="HO130">
        <v>62.6421</v>
      </c>
      <c r="HP130">
        <v>32.476</v>
      </c>
      <c r="HQ130">
        <v>1</v>
      </c>
      <c r="HR130">
        <v>-0.126077</v>
      </c>
      <c r="HS130">
        <v>5.98578</v>
      </c>
      <c r="HT130">
        <v>20.2409</v>
      </c>
      <c r="HU130">
        <v>5.22028</v>
      </c>
      <c r="HV130">
        <v>12.0159</v>
      </c>
      <c r="HW130">
        <v>4.9904</v>
      </c>
      <c r="HX130">
        <v>3.2884</v>
      </c>
      <c r="HY130">
        <v>9999</v>
      </c>
      <c r="HZ130">
        <v>9999</v>
      </c>
      <c r="IA130">
        <v>9999</v>
      </c>
      <c r="IB130">
        <v>999.9</v>
      </c>
      <c r="IC130">
        <v>4.97285</v>
      </c>
      <c r="ID130">
        <v>1.86661</v>
      </c>
      <c r="IE130">
        <v>1.8659</v>
      </c>
      <c r="IF130">
        <v>1.86585</v>
      </c>
      <c r="IG130">
        <v>1.86775</v>
      </c>
      <c r="IH130">
        <v>1.87013</v>
      </c>
      <c r="II130">
        <v>1.86878</v>
      </c>
      <c r="IJ130">
        <v>1.87027</v>
      </c>
      <c r="IK130">
        <v>0</v>
      </c>
      <c r="IL130">
        <v>0</v>
      </c>
      <c r="IM130">
        <v>0</v>
      </c>
      <c r="IN130">
        <v>0</v>
      </c>
      <c r="IO130" t="s">
        <v>441</v>
      </c>
      <c r="IP130" t="s">
        <v>442</v>
      </c>
      <c r="IQ130" t="s">
        <v>443</v>
      </c>
      <c r="IR130" t="s">
        <v>443</v>
      </c>
      <c r="IS130" t="s">
        <v>443</v>
      </c>
      <c r="IT130" t="s">
        <v>443</v>
      </c>
      <c r="IU130">
        <v>0</v>
      </c>
      <c r="IV130">
        <v>100</v>
      </c>
      <c r="IW130">
        <v>100</v>
      </c>
      <c r="IX130">
        <v>-1.806</v>
      </c>
      <c r="IY130">
        <v>0.0046</v>
      </c>
      <c r="IZ130">
        <v>-1.414774939843471</v>
      </c>
      <c r="JA130">
        <v>-0.002262605230658699</v>
      </c>
      <c r="JB130">
        <v>4.117972070868355E-07</v>
      </c>
      <c r="JC130">
        <v>-1.535053720392113E-10</v>
      </c>
      <c r="JD130">
        <v>-0.05773197212917025</v>
      </c>
      <c r="JE130">
        <v>-0.004387372397949352</v>
      </c>
      <c r="JF130">
        <v>0.001148265067849212</v>
      </c>
      <c r="JG130">
        <v>-2.372704636287677E-05</v>
      </c>
      <c r="JH130">
        <v>4</v>
      </c>
      <c r="JI130">
        <v>2346</v>
      </c>
      <c r="JJ130">
        <v>1</v>
      </c>
      <c r="JK130">
        <v>24</v>
      </c>
      <c r="JL130">
        <v>21622.5</v>
      </c>
      <c r="JM130">
        <v>29358471.1</v>
      </c>
      <c r="JN130">
        <v>0.458984</v>
      </c>
      <c r="JO130">
        <v>2.31934</v>
      </c>
      <c r="JP130">
        <v>1.39648</v>
      </c>
      <c r="JQ130">
        <v>2.35352</v>
      </c>
      <c r="JR130">
        <v>1.49536</v>
      </c>
      <c r="JS130">
        <v>2.67578</v>
      </c>
      <c r="JT130">
        <v>36.2694</v>
      </c>
      <c r="JU130">
        <v>24.0175</v>
      </c>
      <c r="JV130">
        <v>18</v>
      </c>
      <c r="JW130">
        <v>486.002</v>
      </c>
      <c r="JX130">
        <v>435.186</v>
      </c>
      <c r="JY130">
        <v>11.1116</v>
      </c>
      <c r="JZ130">
        <v>25.8121</v>
      </c>
      <c r="KA130">
        <v>30.0001</v>
      </c>
      <c r="KB130">
        <v>25.6352</v>
      </c>
      <c r="KC130">
        <v>25.5663</v>
      </c>
      <c r="KD130">
        <v>9.169700000000001</v>
      </c>
      <c r="KE130">
        <v>20.8467</v>
      </c>
      <c r="KF130">
        <v>1.93273</v>
      </c>
      <c r="KG130">
        <v>11.0998</v>
      </c>
      <c r="KH130">
        <v>132.679</v>
      </c>
      <c r="KI130">
        <v>10.2877</v>
      </c>
      <c r="KJ130">
        <v>101.683</v>
      </c>
      <c r="KK130">
        <v>100.974</v>
      </c>
    </row>
    <row r="131" spans="1:297">
      <c r="A131">
        <v>115</v>
      </c>
      <c r="B131">
        <v>1761508269.1</v>
      </c>
      <c r="C131">
        <v>1058.599999904633</v>
      </c>
      <c r="D131" t="s">
        <v>673</v>
      </c>
      <c r="E131" t="s">
        <v>674</v>
      </c>
      <c r="F131">
        <v>5</v>
      </c>
      <c r="G131" t="s">
        <v>638</v>
      </c>
      <c r="H131" t="s">
        <v>436</v>
      </c>
      <c r="I131">
        <v>1761508266.3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150.9971753365097</v>
      </c>
      <c r="AK131">
        <v>163.7804484848484</v>
      </c>
      <c r="AL131">
        <v>-3.294169402552619</v>
      </c>
      <c r="AM131">
        <v>65.47156474281013</v>
      </c>
      <c r="AN131">
        <f>(AP131 - AO131 + DY131*1E3/(8.314*(EA131+273.15)) * AR131/DX131 * AQ131) * DX131/(100*DL131) * 1000/(1000 - AP131)</f>
        <v>0</v>
      </c>
      <c r="AO131">
        <v>10.29790622258425</v>
      </c>
      <c r="AP131">
        <v>11.26775333333333</v>
      </c>
      <c r="AQ131">
        <v>2.82265384941785E-05</v>
      </c>
      <c r="AR131">
        <v>106.0414800568065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437</v>
      </c>
      <c r="AY131" t="s">
        <v>437</v>
      </c>
      <c r="AZ131">
        <v>0</v>
      </c>
      <c r="BA131">
        <v>0</v>
      </c>
      <c r="BB131">
        <f>1-AZ131/BA131</f>
        <v>0</v>
      </c>
      <c r="BC131">
        <v>0</v>
      </c>
      <c r="BD131" t="s">
        <v>437</v>
      </c>
      <c r="BE131" t="s">
        <v>437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2020</v>
      </c>
      <c r="CA131">
        <v>290.0000000000001</v>
      </c>
      <c r="CB131">
        <v>1590.42</v>
      </c>
      <c r="CC131">
        <v>295</v>
      </c>
      <c r="CD131">
        <v>5220.67</v>
      </c>
      <c r="CE131">
        <v>1591.29</v>
      </c>
      <c r="CF131">
        <v>-0.87</v>
      </c>
      <c r="CG131">
        <v>300.0000000000001</v>
      </c>
      <c r="CH131">
        <v>23.8</v>
      </c>
      <c r="CI131">
        <v>1650.734719841875</v>
      </c>
      <c r="CJ131">
        <v>2.032994541366527</v>
      </c>
      <c r="CK131">
        <v>-31.03478562282126</v>
      </c>
      <c r="CL131">
        <v>0.9198548094063967</v>
      </c>
      <c r="CM131">
        <v>0.9759925733019913</v>
      </c>
      <c r="CN131">
        <v>-0.00431141668520578</v>
      </c>
      <c r="CO131">
        <v>289.9999999999999</v>
      </c>
      <c r="CP131">
        <v>1590.91</v>
      </c>
      <c r="CQ131">
        <v>765</v>
      </c>
      <c r="CR131">
        <v>5219.32</v>
      </c>
      <c r="CS131">
        <v>1591.27</v>
      </c>
      <c r="CT131">
        <v>-0.36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438</v>
      </c>
      <c r="DO131">
        <v>2</v>
      </c>
      <c r="DP131" t="b">
        <v>1</v>
      </c>
      <c r="DQ131">
        <v>1761508266.3</v>
      </c>
      <c r="DR131">
        <v>169.4194</v>
      </c>
      <c r="DS131">
        <v>149.0268</v>
      </c>
      <c r="DT131">
        <v>11.26347</v>
      </c>
      <c r="DU131">
        <v>10.29814</v>
      </c>
      <c r="DV131">
        <v>171.2102</v>
      </c>
      <c r="DW131">
        <v>11.25891</v>
      </c>
      <c r="DX131">
        <v>499.9977</v>
      </c>
      <c r="DY131">
        <v>90.31367999999999</v>
      </c>
      <c r="DZ131">
        <v>0.10000343</v>
      </c>
      <c r="EA131">
        <v>17.70349</v>
      </c>
      <c r="EB131">
        <v>18.01304</v>
      </c>
      <c r="EC131">
        <v>999.9</v>
      </c>
      <c r="ED131">
        <v>0</v>
      </c>
      <c r="EE131">
        <v>0</v>
      </c>
      <c r="EF131">
        <v>9992.381000000001</v>
      </c>
      <c r="EG131">
        <v>0</v>
      </c>
      <c r="EH131">
        <v>1027.769</v>
      </c>
      <c r="EI131">
        <v>20.39269</v>
      </c>
      <c r="EJ131">
        <v>171.3493</v>
      </c>
      <c r="EK131">
        <v>150.5773</v>
      </c>
      <c r="EL131">
        <v>0.9653503999999999</v>
      </c>
      <c r="EM131">
        <v>149.0268</v>
      </c>
      <c r="EN131">
        <v>10.29814</v>
      </c>
      <c r="EO131">
        <v>1.017247</v>
      </c>
      <c r="EP131">
        <v>0.9300616000000002</v>
      </c>
      <c r="EQ131">
        <v>7.165760000000001</v>
      </c>
      <c r="ER131">
        <v>5.864486</v>
      </c>
      <c r="ES131">
        <v>2000.042</v>
      </c>
      <c r="ET131">
        <v>0.9799987999999999</v>
      </c>
      <c r="EU131">
        <v>0.02000143</v>
      </c>
      <c r="EV131">
        <v>0</v>
      </c>
      <c r="EW131">
        <v>1448.198</v>
      </c>
      <c r="EX131">
        <v>5.000970000000001</v>
      </c>
      <c r="EY131">
        <v>28977.39</v>
      </c>
      <c r="EZ131">
        <v>16707.94</v>
      </c>
      <c r="FA131">
        <v>39.437</v>
      </c>
      <c r="FB131">
        <v>40.2311</v>
      </c>
      <c r="FC131">
        <v>39.6808</v>
      </c>
      <c r="FD131">
        <v>39.5935</v>
      </c>
      <c r="FE131">
        <v>39.031</v>
      </c>
      <c r="FF131">
        <v>1955.139</v>
      </c>
      <c r="FG131">
        <v>39.89999999999999</v>
      </c>
      <c r="FH131">
        <v>0</v>
      </c>
      <c r="FI131">
        <v>3140</v>
      </c>
      <c r="FJ131">
        <v>0</v>
      </c>
      <c r="FK131">
        <v>1448.8584</v>
      </c>
      <c r="FL131">
        <v>-8.82230770276824</v>
      </c>
      <c r="FM131">
        <v>-242.1923081288019</v>
      </c>
      <c r="FN131">
        <v>28994.884</v>
      </c>
      <c r="FO131">
        <v>15</v>
      </c>
      <c r="FP131">
        <v>0</v>
      </c>
      <c r="FQ131" t="s">
        <v>439</v>
      </c>
      <c r="FR131">
        <v>1760210915.6</v>
      </c>
      <c r="FS131">
        <v>0</v>
      </c>
      <c r="FT131">
        <v>0</v>
      </c>
      <c r="FU131">
        <v>-0.215</v>
      </c>
      <c r="FV131">
        <v>0</v>
      </c>
      <c r="FW131">
        <v>-0.6919999999999999</v>
      </c>
      <c r="FX131">
        <v>0</v>
      </c>
      <c r="FY131">
        <v>400</v>
      </c>
      <c r="FZ131">
        <v>0</v>
      </c>
      <c r="GA131">
        <v>0.15</v>
      </c>
      <c r="GB131">
        <v>0</v>
      </c>
      <c r="GC131">
        <v>19.8321975</v>
      </c>
      <c r="GD131">
        <v>4.306546716697913</v>
      </c>
      <c r="GE131">
        <v>0.4154398792168972</v>
      </c>
      <c r="GF131">
        <v>0</v>
      </c>
      <c r="GG131">
        <v>1449.313823529412</v>
      </c>
      <c r="GH131">
        <v>-6.604278068007984</v>
      </c>
      <c r="GI131">
        <v>0.7248854461462265</v>
      </c>
      <c r="GJ131">
        <v>0</v>
      </c>
      <c r="GK131">
        <v>0.959253125</v>
      </c>
      <c r="GL131">
        <v>0.03746813133208144</v>
      </c>
      <c r="GM131">
        <v>0.003767190008398169</v>
      </c>
      <c r="GN131">
        <v>1</v>
      </c>
      <c r="GO131">
        <v>1</v>
      </c>
      <c r="GP131">
        <v>3</v>
      </c>
      <c r="GQ131" t="s">
        <v>446</v>
      </c>
      <c r="GR131">
        <v>3.13387</v>
      </c>
      <c r="GS131">
        <v>2.76033</v>
      </c>
      <c r="GT131">
        <v>0.0423079</v>
      </c>
      <c r="GU131">
        <v>0.036518</v>
      </c>
      <c r="GV131">
        <v>0.0618624</v>
      </c>
      <c r="GW131">
        <v>0.0572499</v>
      </c>
      <c r="GX131">
        <v>30669</v>
      </c>
      <c r="GY131">
        <v>30828.2</v>
      </c>
      <c r="GZ131">
        <v>29751.4</v>
      </c>
      <c r="HA131">
        <v>29556.7</v>
      </c>
      <c r="HB131">
        <v>36891.1</v>
      </c>
      <c r="HC131">
        <v>36925.4</v>
      </c>
      <c r="HD131">
        <v>41866.8</v>
      </c>
      <c r="HE131">
        <v>41991</v>
      </c>
      <c r="HF131">
        <v>1.95613</v>
      </c>
      <c r="HG131">
        <v>1.88923</v>
      </c>
      <c r="HH131">
        <v>0.0315234</v>
      </c>
      <c r="HI131">
        <v>0</v>
      </c>
      <c r="HJ131">
        <v>17.4807</v>
      </c>
      <c r="HK131">
        <v>999.9</v>
      </c>
      <c r="HL131">
        <v>26</v>
      </c>
      <c r="HM131">
        <v>31.4</v>
      </c>
      <c r="HN131">
        <v>13.2859</v>
      </c>
      <c r="HO131">
        <v>62.5921</v>
      </c>
      <c r="HP131">
        <v>32.4079</v>
      </c>
      <c r="HQ131">
        <v>1</v>
      </c>
      <c r="HR131">
        <v>-0.126255</v>
      </c>
      <c r="HS131">
        <v>6.00175</v>
      </c>
      <c r="HT131">
        <v>20.2404</v>
      </c>
      <c r="HU131">
        <v>5.21999</v>
      </c>
      <c r="HV131">
        <v>12.0159</v>
      </c>
      <c r="HW131">
        <v>4.99045</v>
      </c>
      <c r="HX131">
        <v>3.28842</v>
      </c>
      <c r="HY131">
        <v>9999</v>
      </c>
      <c r="HZ131">
        <v>9999</v>
      </c>
      <c r="IA131">
        <v>9999</v>
      </c>
      <c r="IB131">
        <v>999.9</v>
      </c>
      <c r="IC131">
        <v>4.97285</v>
      </c>
      <c r="ID131">
        <v>1.86661</v>
      </c>
      <c r="IE131">
        <v>1.86595</v>
      </c>
      <c r="IF131">
        <v>1.86586</v>
      </c>
      <c r="IG131">
        <v>1.86772</v>
      </c>
      <c r="IH131">
        <v>1.87014</v>
      </c>
      <c r="II131">
        <v>1.86878</v>
      </c>
      <c r="IJ131">
        <v>1.87027</v>
      </c>
      <c r="IK131">
        <v>0</v>
      </c>
      <c r="IL131">
        <v>0</v>
      </c>
      <c r="IM131">
        <v>0</v>
      </c>
      <c r="IN131">
        <v>0</v>
      </c>
      <c r="IO131" t="s">
        <v>441</v>
      </c>
      <c r="IP131" t="s">
        <v>442</v>
      </c>
      <c r="IQ131" t="s">
        <v>443</v>
      </c>
      <c r="IR131" t="s">
        <v>443</v>
      </c>
      <c r="IS131" t="s">
        <v>443</v>
      </c>
      <c r="IT131" t="s">
        <v>443</v>
      </c>
      <c r="IU131">
        <v>0</v>
      </c>
      <c r="IV131">
        <v>100</v>
      </c>
      <c r="IW131">
        <v>100</v>
      </c>
      <c r="IX131">
        <v>-1.771</v>
      </c>
      <c r="IY131">
        <v>0.0047</v>
      </c>
      <c r="IZ131">
        <v>-1.414774939843471</v>
      </c>
      <c r="JA131">
        <v>-0.002262605230658699</v>
      </c>
      <c r="JB131">
        <v>4.117972070868355E-07</v>
      </c>
      <c r="JC131">
        <v>-1.535053720392113E-10</v>
      </c>
      <c r="JD131">
        <v>-0.05773197212917025</v>
      </c>
      <c r="JE131">
        <v>-0.004387372397949352</v>
      </c>
      <c r="JF131">
        <v>0.001148265067849212</v>
      </c>
      <c r="JG131">
        <v>-2.372704636287677E-05</v>
      </c>
      <c r="JH131">
        <v>4</v>
      </c>
      <c r="JI131">
        <v>2346</v>
      </c>
      <c r="JJ131">
        <v>1</v>
      </c>
      <c r="JK131">
        <v>24</v>
      </c>
      <c r="JL131">
        <v>21622.6</v>
      </c>
      <c r="JM131">
        <v>29358471.2</v>
      </c>
      <c r="JN131">
        <v>0.423584</v>
      </c>
      <c r="JO131">
        <v>2.33521</v>
      </c>
      <c r="JP131">
        <v>1.39648</v>
      </c>
      <c r="JQ131">
        <v>2.35718</v>
      </c>
      <c r="JR131">
        <v>1.49536</v>
      </c>
      <c r="JS131">
        <v>2.53174</v>
      </c>
      <c r="JT131">
        <v>36.2459</v>
      </c>
      <c r="JU131">
        <v>24.0175</v>
      </c>
      <c r="JV131">
        <v>18</v>
      </c>
      <c r="JW131">
        <v>485.912</v>
      </c>
      <c r="JX131">
        <v>435.156</v>
      </c>
      <c r="JY131">
        <v>11.1</v>
      </c>
      <c r="JZ131">
        <v>25.8121</v>
      </c>
      <c r="KA131">
        <v>30.0001</v>
      </c>
      <c r="KB131">
        <v>25.6373</v>
      </c>
      <c r="KC131">
        <v>25.5663</v>
      </c>
      <c r="KD131">
        <v>8.472899999999999</v>
      </c>
      <c r="KE131">
        <v>20.8467</v>
      </c>
      <c r="KF131">
        <v>1.93273</v>
      </c>
      <c r="KG131">
        <v>11.0874</v>
      </c>
      <c r="KH131">
        <v>119.324</v>
      </c>
      <c r="KI131">
        <v>10.2871</v>
      </c>
      <c r="KJ131">
        <v>101.683</v>
      </c>
      <c r="KK131">
        <v>100.975</v>
      </c>
    </row>
    <row r="132" spans="1:297">
      <c r="A132">
        <v>116</v>
      </c>
      <c r="B132">
        <v>1761508274.1</v>
      </c>
      <c r="C132">
        <v>1063.599999904633</v>
      </c>
      <c r="D132" t="s">
        <v>675</v>
      </c>
      <c r="E132" t="s">
        <v>676</v>
      </c>
      <c r="F132">
        <v>5</v>
      </c>
      <c r="G132" t="s">
        <v>638</v>
      </c>
      <c r="H132" t="s">
        <v>436</v>
      </c>
      <c r="I132">
        <v>1761508271.6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134.2922696694652</v>
      </c>
      <c r="AK132">
        <v>147.3964606060606</v>
      </c>
      <c r="AL132">
        <v>-3.281453607008552</v>
      </c>
      <c r="AM132">
        <v>65.47156474281013</v>
      </c>
      <c r="AN132">
        <f>(AP132 - AO132 + DY132*1E3/(8.314*(EA132+273.15)) * AR132/DX132 * AQ132) * DX132/(100*DL132) * 1000/(1000 - AP132)</f>
        <v>0</v>
      </c>
      <c r="AO132">
        <v>10.30174527685751</v>
      </c>
      <c r="AP132">
        <v>11.27329151515151</v>
      </c>
      <c r="AQ132">
        <v>1.73105634359858E-05</v>
      </c>
      <c r="AR132">
        <v>106.0414800568065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437</v>
      </c>
      <c r="AY132" t="s">
        <v>437</v>
      </c>
      <c r="AZ132">
        <v>0</v>
      </c>
      <c r="BA132">
        <v>0</v>
      </c>
      <c r="BB132">
        <f>1-AZ132/BA132</f>
        <v>0</v>
      </c>
      <c r="BC132">
        <v>0</v>
      </c>
      <c r="BD132" t="s">
        <v>437</v>
      </c>
      <c r="BE132" t="s">
        <v>437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2020</v>
      </c>
      <c r="CA132">
        <v>290.0000000000001</v>
      </c>
      <c r="CB132">
        <v>1590.42</v>
      </c>
      <c r="CC132">
        <v>295</v>
      </c>
      <c r="CD132">
        <v>5220.67</v>
      </c>
      <c r="CE132">
        <v>1591.29</v>
      </c>
      <c r="CF132">
        <v>-0.87</v>
      </c>
      <c r="CG132">
        <v>300.0000000000001</v>
      </c>
      <c r="CH132">
        <v>23.8</v>
      </c>
      <c r="CI132">
        <v>1650.734719841875</v>
      </c>
      <c r="CJ132">
        <v>2.032994541366527</v>
      </c>
      <c r="CK132">
        <v>-31.03478562282126</v>
      </c>
      <c r="CL132">
        <v>0.9198548094063967</v>
      </c>
      <c r="CM132">
        <v>0.9759925733019913</v>
      </c>
      <c r="CN132">
        <v>-0.00431141668520578</v>
      </c>
      <c r="CO132">
        <v>289.9999999999999</v>
      </c>
      <c r="CP132">
        <v>1590.91</v>
      </c>
      <c r="CQ132">
        <v>765</v>
      </c>
      <c r="CR132">
        <v>5219.32</v>
      </c>
      <c r="CS132">
        <v>1591.27</v>
      </c>
      <c r="CT132">
        <v>-0.36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438</v>
      </c>
      <c r="DO132">
        <v>2</v>
      </c>
      <c r="DP132" t="b">
        <v>1</v>
      </c>
      <c r="DQ132">
        <v>1761508271.6</v>
      </c>
      <c r="DR132">
        <v>152.2273333333333</v>
      </c>
      <c r="DS132">
        <v>131.4718888888889</v>
      </c>
      <c r="DT132">
        <v>11.27132222222222</v>
      </c>
      <c r="DU132">
        <v>10.30185555555556</v>
      </c>
      <c r="DV132">
        <v>153.9813333333333</v>
      </c>
      <c r="DW132">
        <v>11.26663333333333</v>
      </c>
      <c r="DX132">
        <v>499.9904444444444</v>
      </c>
      <c r="DY132">
        <v>90.31196666666666</v>
      </c>
      <c r="DZ132">
        <v>0.09999849999999999</v>
      </c>
      <c r="EA132">
        <v>17.70413333333333</v>
      </c>
      <c r="EB132">
        <v>17.99463333333333</v>
      </c>
      <c r="EC132">
        <v>999.9000000000001</v>
      </c>
      <c r="ED132">
        <v>0</v>
      </c>
      <c r="EE132">
        <v>0</v>
      </c>
      <c r="EF132">
        <v>10010.19777777778</v>
      </c>
      <c r="EG132">
        <v>0</v>
      </c>
      <c r="EH132">
        <v>1027.761111111111</v>
      </c>
      <c r="EI132">
        <v>20.75543333333333</v>
      </c>
      <c r="EJ132">
        <v>153.9624444444445</v>
      </c>
      <c r="EK132">
        <v>132.8404444444444</v>
      </c>
      <c r="EL132">
        <v>0.9694374444444445</v>
      </c>
      <c r="EM132">
        <v>131.4718888888889</v>
      </c>
      <c r="EN132">
        <v>10.30185555555556</v>
      </c>
      <c r="EO132">
        <v>1.017933333333333</v>
      </c>
      <c r="EP132">
        <v>0.9303817777777778</v>
      </c>
      <c r="EQ132">
        <v>7.175627777777777</v>
      </c>
      <c r="ER132">
        <v>5.86946</v>
      </c>
      <c r="ES132">
        <v>1999.943333333333</v>
      </c>
      <c r="ET132">
        <v>0.9799973333333334</v>
      </c>
      <c r="EU132">
        <v>0.02000315555555555</v>
      </c>
      <c r="EV132">
        <v>0</v>
      </c>
      <c r="EW132">
        <v>1446.873333333333</v>
      </c>
      <c r="EX132">
        <v>5.00097</v>
      </c>
      <c r="EY132">
        <v>28946.22222222222</v>
      </c>
      <c r="EZ132">
        <v>16707.07777777778</v>
      </c>
      <c r="FA132">
        <v>39.375</v>
      </c>
      <c r="FB132">
        <v>40.18011111111111</v>
      </c>
      <c r="FC132">
        <v>39.625</v>
      </c>
      <c r="FD132">
        <v>39.51377777777778</v>
      </c>
      <c r="FE132">
        <v>38.965</v>
      </c>
      <c r="FF132">
        <v>1955.036666666666</v>
      </c>
      <c r="FG132">
        <v>39.90555555555555</v>
      </c>
      <c r="FH132">
        <v>0</v>
      </c>
      <c r="FI132">
        <v>3144.800000190735</v>
      </c>
      <c r="FJ132">
        <v>0</v>
      </c>
      <c r="FK132">
        <v>1448.0224</v>
      </c>
      <c r="FL132">
        <v>-12.68769228333566</v>
      </c>
      <c r="FM132">
        <v>-302.930768757805</v>
      </c>
      <c r="FN132">
        <v>28972.648</v>
      </c>
      <c r="FO132">
        <v>15</v>
      </c>
      <c r="FP132">
        <v>0</v>
      </c>
      <c r="FQ132" t="s">
        <v>439</v>
      </c>
      <c r="FR132">
        <v>1760210915.6</v>
      </c>
      <c r="FS132">
        <v>0</v>
      </c>
      <c r="FT132">
        <v>0</v>
      </c>
      <c r="FU132">
        <v>-0.215</v>
      </c>
      <c r="FV132">
        <v>0</v>
      </c>
      <c r="FW132">
        <v>-0.6919999999999999</v>
      </c>
      <c r="FX132">
        <v>0</v>
      </c>
      <c r="FY132">
        <v>400</v>
      </c>
      <c r="FZ132">
        <v>0</v>
      </c>
      <c r="GA132">
        <v>0.15</v>
      </c>
      <c r="GB132">
        <v>0</v>
      </c>
      <c r="GC132">
        <v>20.20620487804878</v>
      </c>
      <c r="GD132">
        <v>4.080206968641162</v>
      </c>
      <c r="GE132">
        <v>0.4030240148695493</v>
      </c>
      <c r="GF132">
        <v>0</v>
      </c>
      <c r="GG132">
        <v>1448.529117647059</v>
      </c>
      <c r="GH132">
        <v>-10.40718105390612</v>
      </c>
      <c r="GI132">
        <v>1.065604958385455</v>
      </c>
      <c r="GJ132">
        <v>0</v>
      </c>
      <c r="GK132">
        <v>0.9628963902439023</v>
      </c>
      <c r="GL132">
        <v>0.04791618815330966</v>
      </c>
      <c r="GM132">
        <v>0.004813579500102524</v>
      </c>
      <c r="GN132">
        <v>1</v>
      </c>
      <c r="GO132">
        <v>1</v>
      </c>
      <c r="GP132">
        <v>3</v>
      </c>
      <c r="GQ132" t="s">
        <v>446</v>
      </c>
      <c r="GR132">
        <v>3.13389</v>
      </c>
      <c r="GS132">
        <v>2.76038</v>
      </c>
      <c r="GT132">
        <v>0.0383508</v>
      </c>
      <c r="GU132">
        <v>0.0323889</v>
      </c>
      <c r="GV132">
        <v>0.0618864</v>
      </c>
      <c r="GW132">
        <v>0.0572625</v>
      </c>
      <c r="GX132">
        <v>30795.6</v>
      </c>
      <c r="GY132">
        <v>30959.8</v>
      </c>
      <c r="GZ132">
        <v>29751.3</v>
      </c>
      <c r="HA132">
        <v>29556.2</v>
      </c>
      <c r="HB132">
        <v>36890</v>
      </c>
      <c r="HC132">
        <v>36924.2</v>
      </c>
      <c r="HD132">
        <v>41866.7</v>
      </c>
      <c r="HE132">
        <v>41990.3</v>
      </c>
      <c r="HF132">
        <v>1.95637</v>
      </c>
      <c r="HG132">
        <v>1.88883</v>
      </c>
      <c r="HH132">
        <v>0.0314042</v>
      </c>
      <c r="HI132">
        <v>0</v>
      </c>
      <c r="HJ132">
        <v>17.4807</v>
      </c>
      <c r="HK132">
        <v>999.9</v>
      </c>
      <c r="HL132">
        <v>26</v>
      </c>
      <c r="HM132">
        <v>31.4</v>
      </c>
      <c r="HN132">
        <v>13.2881</v>
      </c>
      <c r="HO132">
        <v>62.6621</v>
      </c>
      <c r="HP132">
        <v>32.5881</v>
      </c>
      <c r="HQ132">
        <v>1</v>
      </c>
      <c r="HR132">
        <v>-0.125996</v>
      </c>
      <c r="HS132">
        <v>6.01787</v>
      </c>
      <c r="HT132">
        <v>20.24</v>
      </c>
      <c r="HU132">
        <v>5.22014</v>
      </c>
      <c r="HV132">
        <v>12.0159</v>
      </c>
      <c r="HW132">
        <v>4.99055</v>
      </c>
      <c r="HX132">
        <v>3.28842</v>
      </c>
      <c r="HY132">
        <v>9999</v>
      </c>
      <c r="HZ132">
        <v>9999</v>
      </c>
      <c r="IA132">
        <v>9999</v>
      </c>
      <c r="IB132">
        <v>999.9</v>
      </c>
      <c r="IC132">
        <v>4.97284</v>
      </c>
      <c r="ID132">
        <v>1.86661</v>
      </c>
      <c r="IE132">
        <v>1.86593</v>
      </c>
      <c r="IF132">
        <v>1.86586</v>
      </c>
      <c r="IG132">
        <v>1.86775</v>
      </c>
      <c r="IH132">
        <v>1.87013</v>
      </c>
      <c r="II132">
        <v>1.8688</v>
      </c>
      <c r="IJ132">
        <v>1.87027</v>
      </c>
      <c r="IK132">
        <v>0</v>
      </c>
      <c r="IL132">
        <v>0</v>
      </c>
      <c r="IM132">
        <v>0</v>
      </c>
      <c r="IN132">
        <v>0</v>
      </c>
      <c r="IO132" t="s">
        <v>441</v>
      </c>
      <c r="IP132" t="s">
        <v>442</v>
      </c>
      <c r="IQ132" t="s">
        <v>443</v>
      </c>
      <c r="IR132" t="s">
        <v>443</v>
      </c>
      <c r="IS132" t="s">
        <v>443</v>
      </c>
      <c r="IT132" t="s">
        <v>443</v>
      </c>
      <c r="IU132">
        <v>0</v>
      </c>
      <c r="IV132">
        <v>100</v>
      </c>
      <c r="IW132">
        <v>100</v>
      </c>
      <c r="IX132">
        <v>-1.736</v>
      </c>
      <c r="IY132">
        <v>0.0047</v>
      </c>
      <c r="IZ132">
        <v>-1.414774939843471</v>
      </c>
      <c r="JA132">
        <v>-0.002262605230658699</v>
      </c>
      <c r="JB132">
        <v>4.117972070868355E-07</v>
      </c>
      <c r="JC132">
        <v>-1.535053720392113E-10</v>
      </c>
      <c r="JD132">
        <v>-0.05773197212917025</v>
      </c>
      <c r="JE132">
        <v>-0.004387372397949352</v>
      </c>
      <c r="JF132">
        <v>0.001148265067849212</v>
      </c>
      <c r="JG132">
        <v>-2.372704636287677E-05</v>
      </c>
      <c r="JH132">
        <v>4</v>
      </c>
      <c r="JI132">
        <v>2346</v>
      </c>
      <c r="JJ132">
        <v>1</v>
      </c>
      <c r="JK132">
        <v>24</v>
      </c>
      <c r="JL132">
        <v>21622.6</v>
      </c>
      <c r="JM132">
        <v>29358471.2</v>
      </c>
      <c r="JN132">
        <v>0.384521</v>
      </c>
      <c r="JO132">
        <v>2.32544</v>
      </c>
      <c r="JP132">
        <v>1.39648</v>
      </c>
      <c r="JQ132">
        <v>2.35596</v>
      </c>
      <c r="JR132">
        <v>1.49536</v>
      </c>
      <c r="JS132">
        <v>2.62329</v>
      </c>
      <c r="JT132">
        <v>36.2694</v>
      </c>
      <c r="JU132">
        <v>24.0175</v>
      </c>
      <c r="JV132">
        <v>18</v>
      </c>
      <c r="JW132">
        <v>486.066</v>
      </c>
      <c r="JX132">
        <v>434.921</v>
      </c>
      <c r="JY132">
        <v>11.0889</v>
      </c>
      <c r="JZ132">
        <v>25.8121</v>
      </c>
      <c r="KA132">
        <v>30.0002</v>
      </c>
      <c r="KB132">
        <v>25.6373</v>
      </c>
      <c r="KC132">
        <v>25.5669</v>
      </c>
      <c r="KD132">
        <v>7.68948</v>
      </c>
      <c r="KE132">
        <v>20.8467</v>
      </c>
      <c r="KF132">
        <v>1.93273</v>
      </c>
      <c r="KG132">
        <v>11.3054</v>
      </c>
      <c r="KH132">
        <v>99.2794</v>
      </c>
      <c r="KI132">
        <v>10.2774</v>
      </c>
      <c r="KJ132">
        <v>101.683</v>
      </c>
      <c r="KK132">
        <v>100.973</v>
      </c>
    </row>
    <row r="133" spans="1:297">
      <c r="A133">
        <v>117</v>
      </c>
      <c r="B133">
        <v>1761508279.1</v>
      </c>
      <c r="C133">
        <v>1068.599999904633</v>
      </c>
      <c r="D133" t="s">
        <v>677</v>
      </c>
      <c r="E133" t="s">
        <v>678</v>
      </c>
      <c r="F133">
        <v>5</v>
      </c>
      <c r="G133" t="s">
        <v>638</v>
      </c>
      <c r="H133" t="s">
        <v>436</v>
      </c>
      <c r="I133">
        <v>1761508276.3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117.4081221407987</v>
      </c>
      <c r="AK133">
        <v>130.8838727272727</v>
      </c>
      <c r="AL133">
        <v>-3.307608633679959</v>
      </c>
      <c r="AM133">
        <v>65.47156474281013</v>
      </c>
      <c r="AN133">
        <f>(AP133 - AO133 + DY133*1E3/(8.314*(EA133+273.15)) * AR133/DX133 * AQ133) * DX133/(100*DL133) * 1000/(1000 - AP133)</f>
        <v>0</v>
      </c>
      <c r="AO133">
        <v>10.30406311190697</v>
      </c>
      <c r="AP133">
        <v>11.28389696969697</v>
      </c>
      <c r="AQ133">
        <v>1.413740189013318E-05</v>
      </c>
      <c r="AR133">
        <v>106.0414800568065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437</v>
      </c>
      <c r="AY133" t="s">
        <v>437</v>
      </c>
      <c r="AZ133">
        <v>0</v>
      </c>
      <c r="BA133">
        <v>0</v>
      </c>
      <c r="BB133">
        <f>1-AZ133/BA133</f>
        <v>0</v>
      </c>
      <c r="BC133">
        <v>0</v>
      </c>
      <c r="BD133" t="s">
        <v>437</v>
      </c>
      <c r="BE133" t="s">
        <v>437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2020</v>
      </c>
      <c r="CA133">
        <v>290.0000000000001</v>
      </c>
      <c r="CB133">
        <v>1590.42</v>
      </c>
      <c r="CC133">
        <v>295</v>
      </c>
      <c r="CD133">
        <v>5220.67</v>
      </c>
      <c r="CE133">
        <v>1591.29</v>
      </c>
      <c r="CF133">
        <v>-0.87</v>
      </c>
      <c r="CG133">
        <v>300.0000000000001</v>
      </c>
      <c r="CH133">
        <v>23.8</v>
      </c>
      <c r="CI133">
        <v>1650.734719841875</v>
      </c>
      <c r="CJ133">
        <v>2.032994541366527</v>
      </c>
      <c r="CK133">
        <v>-31.03478562282126</v>
      </c>
      <c r="CL133">
        <v>0.9198548094063967</v>
      </c>
      <c r="CM133">
        <v>0.9759925733019913</v>
      </c>
      <c r="CN133">
        <v>-0.00431141668520578</v>
      </c>
      <c r="CO133">
        <v>289.9999999999999</v>
      </c>
      <c r="CP133">
        <v>1590.91</v>
      </c>
      <c r="CQ133">
        <v>765</v>
      </c>
      <c r="CR133">
        <v>5219.32</v>
      </c>
      <c r="CS133">
        <v>1591.27</v>
      </c>
      <c r="CT133">
        <v>-0.36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438</v>
      </c>
      <c r="DO133">
        <v>2</v>
      </c>
      <c r="DP133" t="b">
        <v>1</v>
      </c>
      <c r="DQ133">
        <v>1761508276.3</v>
      </c>
      <c r="DR133">
        <v>136.9277</v>
      </c>
      <c r="DS133">
        <v>115.7828</v>
      </c>
      <c r="DT133">
        <v>11.27753</v>
      </c>
      <c r="DU133">
        <v>10.30408</v>
      </c>
      <c r="DV133">
        <v>138.6487</v>
      </c>
      <c r="DW133">
        <v>11.27278</v>
      </c>
      <c r="DX133">
        <v>500.0093</v>
      </c>
      <c r="DY133">
        <v>90.31035</v>
      </c>
      <c r="DZ133">
        <v>0.09999104</v>
      </c>
      <c r="EA133">
        <v>17.70005</v>
      </c>
      <c r="EB133">
        <v>18.00302</v>
      </c>
      <c r="EC133">
        <v>999.9</v>
      </c>
      <c r="ED133">
        <v>0</v>
      </c>
      <c r="EE133">
        <v>0</v>
      </c>
      <c r="EF133">
        <v>9997.307999999999</v>
      </c>
      <c r="EG133">
        <v>0</v>
      </c>
      <c r="EH133">
        <v>1027.779</v>
      </c>
      <c r="EI133">
        <v>21.1448</v>
      </c>
      <c r="EJ133">
        <v>138.4893</v>
      </c>
      <c r="EK133">
        <v>116.9883</v>
      </c>
      <c r="EL133">
        <v>0.9734346</v>
      </c>
      <c r="EM133">
        <v>115.7828</v>
      </c>
      <c r="EN133">
        <v>10.30408</v>
      </c>
      <c r="EO133">
        <v>1.018477</v>
      </c>
      <c r="EP133">
        <v>0.9305662</v>
      </c>
      <c r="EQ133">
        <v>7.183421</v>
      </c>
      <c r="ER133">
        <v>5.872322</v>
      </c>
      <c r="ES133">
        <v>1999.97</v>
      </c>
      <c r="ET133">
        <v>0.9799970000000002</v>
      </c>
      <c r="EU133">
        <v>0.02000347</v>
      </c>
      <c r="EV133">
        <v>0</v>
      </c>
      <c r="EW133">
        <v>1445.713</v>
      </c>
      <c r="EX133">
        <v>5.000970000000001</v>
      </c>
      <c r="EY133">
        <v>28914.43</v>
      </c>
      <c r="EZ133">
        <v>16707.33</v>
      </c>
      <c r="FA133">
        <v>39.3183</v>
      </c>
      <c r="FB133">
        <v>40.125</v>
      </c>
      <c r="FC133">
        <v>39.5683</v>
      </c>
      <c r="FD133">
        <v>39.4559</v>
      </c>
      <c r="FE133">
        <v>38.937</v>
      </c>
      <c r="FF133">
        <v>1955.06</v>
      </c>
      <c r="FG133">
        <v>39.90999999999999</v>
      </c>
      <c r="FH133">
        <v>0</v>
      </c>
      <c r="FI133">
        <v>3150.200000047684</v>
      </c>
      <c r="FJ133">
        <v>0</v>
      </c>
      <c r="FK133">
        <v>1446.819230769231</v>
      </c>
      <c r="FL133">
        <v>-15.41811967255385</v>
      </c>
      <c r="FM133">
        <v>-383.5555556992305</v>
      </c>
      <c r="FN133">
        <v>28943.16153846154</v>
      </c>
      <c r="FO133">
        <v>15</v>
      </c>
      <c r="FP133">
        <v>0</v>
      </c>
      <c r="FQ133" t="s">
        <v>439</v>
      </c>
      <c r="FR133">
        <v>1760210915.6</v>
      </c>
      <c r="FS133">
        <v>0</v>
      </c>
      <c r="FT133">
        <v>0</v>
      </c>
      <c r="FU133">
        <v>-0.215</v>
      </c>
      <c r="FV133">
        <v>0</v>
      </c>
      <c r="FW133">
        <v>-0.6919999999999999</v>
      </c>
      <c r="FX133">
        <v>0</v>
      </c>
      <c r="FY133">
        <v>400</v>
      </c>
      <c r="FZ133">
        <v>0</v>
      </c>
      <c r="GA133">
        <v>0.15</v>
      </c>
      <c r="GB133">
        <v>0</v>
      </c>
      <c r="GC133">
        <v>20.545065</v>
      </c>
      <c r="GD133">
        <v>4.384885553470844</v>
      </c>
      <c r="GE133">
        <v>0.4230874593686273</v>
      </c>
      <c r="GF133">
        <v>0</v>
      </c>
      <c r="GG133">
        <v>1447.611176470588</v>
      </c>
      <c r="GH133">
        <v>-12.90817418334622</v>
      </c>
      <c r="GI133">
        <v>1.303377433272505</v>
      </c>
      <c r="GJ133">
        <v>0</v>
      </c>
      <c r="GK133">
        <v>0.9665215249999999</v>
      </c>
      <c r="GL133">
        <v>0.0525408742964359</v>
      </c>
      <c r="GM133">
        <v>0.005142375866209599</v>
      </c>
      <c r="GN133">
        <v>1</v>
      </c>
      <c r="GO133">
        <v>1</v>
      </c>
      <c r="GP133">
        <v>3</v>
      </c>
      <c r="GQ133" t="s">
        <v>446</v>
      </c>
      <c r="GR133">
        <v>3.13381</v>
      </c>
      <c r="GS133">
        <v>2.76034</v>
      </c>
      <c r="GT133">
        <v>0.0342838</v>
      </c>
      <c r="GU133">
        <v>0.0281864</v>
      </c>
      <c r="GV133">
        <v>0.0619407</v>
      </c>
      <c r="GW133">
        <v>0.0572672</v>
      </c>
      <c r="GX133">
        <v>30925.6</v>
      </c>
      <c r="GY133">
        <v>31094.7</v>
      </c>
      <c r="GZ133">
        <v>29751.1</v>
      </c>
      <c r="HA133">
        <v>29556.6</v>
      </c>
      <c r="HB133">
        <v>36887.5</v>
      </c>
      <c r="HC133">
        <v>36924.2</v>
      </c>
      <c r="HD133">
        <v>41866.4</v>
      </c>
      <c r="HE133">
        <v>41990.6</v>
      </c>
      <c r="HF133">
        <v>1.9559</v>
      </c>
      <c r="HG133">
        <v>1.88897</v>
      </c>
      <c r="HH133">
        <v>0.0315011</v>
      </c>
      <c r="HI133">
        <v>0</v>
      </c>
      <c r="HJ133">
        <v>17.4822</v>
      </c>
      <c r="HK133">
        <v>999.9</v>
      </c>
      <c r="HL133">
        <v>26</v>
      </c>
      <c r="HM133">
        <v>31.4</v>
      </c>
      <c r="HN133">
        <v>13.2882</v>
      </c>
      <c r="HO133">
        <v>62.5821</v>
      </c>
      <c r="HP133">
        <v>32.5761</v>
      </c>
      <c r="HQ133">
        <v>1</v>
      </c>
      <c r="HR133">
        <v>-0.129505</v>
      </c>
      <c r="HS133">
        <v>5.07877</v>
      </c>
      <c r="HT133">
        <v>20.2712</v>
      </c>
      <c r="HU133">
        <v>5.21984</v>
      </c>
      <c r="HV133">
        <v>12.0159</v>
      </c>
      <c r="HW133">
        <v>4.99005</v>
      </c>
      <c r="HX133">
        <v>3.2885</v>
      </c>
      <c r="HY133">
        <v>9999</v>
      </c>
      <c r="HZ133">
        <v>9999</v>
      </c>
      <c r="IA133">
        <v>9999</v>
      </c>
      <c r="IB133">
        <v>999.9</v>
      </c>
      <c r="IC133">
        <v>4.97284</v>
      </c>
      <c r="ID133">
        <v>1.86661</v>
      </c>
      <c r="IE133">
        <v>1.86592</v>
      </c>
      <c r="IF133">
        <v>1.86585</v>
      </c>
      <c r="IG133">
        <v>1.86774</v>
      </c>
      <c r="IH133">
        <v>1.87015</v>
      </c>
      <c r="II133">
        <v>1.8688</v>
      </c>
      <c r="IJ133">
        <v>1.87027</v>
      </c>
      <c r="IK133">
        <v>0</v>
      </c>
      <c r="IL133">
        <v>0</v>
      </c>
      <c r="IM133">
        <v>0</v>
      </c>
      <c r="IN133">
        <v>0</v>
      </c>
      <c r="IO133" t="s">
        <v>441</v>
      </c>
      <c r="IP133" t="s">
        <v>442</v>
      </c>
      <c r="IQ133" t="s">
        <v>443</v>
      </c>
      <c r="IR133" t="s">
        <v>443</v>
      </c>
      <c r="IS133" t="s">
        <v>443</v>
      </c>
      <c r="IT133" t="s">
        <v>443</v>
      </c>
      <c r="IU133">
        <v>0</v>
      </c>
      <c r="IV133">
        <v>100</v>
      </c>
      <c r="IW133">
        <v>100</v>
      </c>
      <c r="IX133">
        <v>-1.701</v>
      </c>
      <c r="IY133">
        <v>0.0048</v>
      </c>
      <c r="IZ133">
        <v>-1.414774939843471</v>
      </c>
      <c r="JA133">
        <v>-0.002262605230658699</v>
      </c>
      <c r="JB133">
        <v>4.117972070868355E-07</v>
      </c>
      <c r="JC133">
        <v>-1.535053720392113E-10</v>
      </c>
      <c r="JD133">
        <v>-0.05773197212917025</v>
      </c>
      <c r="JE133">
        <v>-0.004387372397949352</v>
      </c>
      <c r="JF133">
        <v>0.001148265067849212</v>
      </c>
      <c r="JG133">
        <v>-2.372704636287677E-05</v>
      </c>
      <c r="JH133">
        <v>4</v>
      </c>
      <c r="JI133">
        <v>2346</v>
      </c>
      <c r="JJ133">
        <v>1</v>
      </c>
      <c r="JK133">
        <v>24</v>
      </c>
      <c r="JL133">
        <v>21622.7</v>
      </c>
      <c r="JM133">
        <v>29358471.3</v>
      </c>
      <c r="JN133">
        <v>0.351562</v>
      </c>
      <c r="JO133">
        <v>2.32788</v>
      </c>
      <c r="JP133">
        <v>1.39648</v>
      </c>
      <c r="JQ133">
        <v>2.35474</v>
      </c>
      <c r="JR133">
        <v>1.49536</v>
      </c>
      <c r="JS133">
        <v>2.69897</v>
      </c>
      <c r="JT133">
        <v>36.2694</v>
      </c>
      <c r="JU133">
        <v>24.035</v>
      </c>
      <c r="JV133">
        <v>18</v>
      </c>
      <c r="JW133">
        <v>485.773</v>
      </c>
      <c r="JX133">
        <v>435.023</v>
      </c>
      <c r="JY133">
        <v>11.2003</v>
      </c>
      <c r="JZ133">
        <v>25.8123</v>
      </c>
      <c r="KA133">
        <v>29.9978</v>
      </c>
      <c r="KB133">
        <v>25.6373</v>
      </c>
      <c r="KC133">
        <v>25.5684</v>
      </c>
      <c r="KD133">
        <v>7.03998</v>
      </c>
      <c r="KE133">
        <v>20.8467</v>
      </c>
      <c r="KF133">
        <v>1.93273</v>
      </c>
      <c r="KG133">
        <v>11.2529</v>
      </c>
      <c r="KH133">
        <v>85.90389999999999</v>
      </c>
      <c r="KI133">
        <v>10.2559</v>
      </c>
      <c r="KJ133">
        <v>101.682</v>
      </c>
      <c r="KK133">
        <v>100.974</v>
      </c>
    </row>
    <row r="134" spans="1:297">
      <c r="A134">
        <v>118</v>
      </c>
      <c r="B134">
        <v>1761508284.1</v>
      </c>
      <c r="C134">
        <v>1073.599999904633</v>
      </c>
      <c r="D134" t="s">
        <v>679</v>
      </c>
      <c r="E134" t="s">
        <v>680</v>
      </c>
      <c r="F134">
        <v>5</v>
      </c>
      <c r="G134" t="s">
        <v>638</v>
      </c>
      <c r="H134" t="s">
        <v>436</v>
      </c>
      <c r="I134">
        <v>1761508281.6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101.2439875120179</v>
      </c>
      <c r="AK134">
        <v>114.7154242424242</v>
      </c>
      <c r="AL134">
        <v>-3.220360487046219</v>
      </c>
      <c r="AM134">
        <v>65.47156474281013</v>
      </c>
      <c r="AN134">
        <f>(AP134 - AO134 + DY134*1E3/(8.314*(EA134+273.15)) * AR134/DX134 * AQ134) * DX134/(100*DL134) * 1000/(1000 - AP134)</f>
        <v>0</v>
      </c>
      <c r="AO134">
        <v>10.3064255353729</v>
      </c>
      <c r="AP134">
        <v>11.31768606060606</v>
      </c>
      <c r="AQ134">
        <v>0.007675923951094874</v>
      </c>
      <c r="AR134">
        <v>106.0414800568065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437</v>
      </c>
      <c r="AY134" t="s">
        <v>437</v>
      </c>
      <c r="AZ134">
        <v>0</v>
      </c>
      <c r="BA134">
        <v>0</v>
      </c>
      <c r="BB134">
        <f>1-AZ134/BA134</f>
        <v>0</v>
      </c>
      <c r="BC134">
        <v>0</v>
      </c>
      <c r="BD134" t="s">
        <v>437</v>
      </c>
      <c r="BE134" t="s">
        <v>437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2020</v>
      </c>
      <c r="CA134">
        <v>290.0000000000001</v>
      </c>
      <c r="CB134">
        <v>1590.42</v>
      </c>
      <c r="CC134">
        <v>295</v>
      </c>
      <c r="CD134">
        <v>5220.67</v>
      </c>
      <c r="CE134">
        <v>1591.29</v>
      </c>
      <c r="CF134">
        <v>-0.87</v>
      </c>
      <c r="CG134">
        <v>300.0000000000001</v>
      </c>
      <c r="CH134">
        <v>23.8</v>
      </c>
      <c r="CI134">
        <v>1650.734719841875</v>
      </c>
      <c r="CJ134">
        <v>2.032994541366527</v>
      </c>
      <c r="CK134">
        <v>-31.03478562282126</v>
      </c>
      <c r="CL134">
        <v>0.9198548094063967</v>
      </c>
      <c r="CM134">
        <v>0.9759925733019913</v>
      </c>
      <c r="CN134">
        <v>-0.00431141668520578</v>
      </c>
      <c r="CO134">
        <v>289.9999999999999</v>
      </c>
      <c r="CP134">
        <v>1590.91</v>
      </c>
      <c r="CQ134">
        <v>765</v>
      </c>
      <c r="CR134">
        <v>5219.32</v>
      </c>
      <c r="CS134">
        <v>1591.27</v>
      </c>
      <c r="CT134">
        <v>-0.36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438</v>
      </c>
      <c r="DO134">
        <v>2</v>
      </c>
      <c r="DP134" t="b">
        <v>1</v>
      </c>
      <c r="DQ134">
        <v>1761508281.6</v>
      </c>
      <c r="DR134">
        <v>119.768</v>
      </c>
      <c r="DS134">
        <v>98.80276666666667</v>
      </c>
      <c r="DT134">
        <v>11.30551111111111</v>
      </c>
      <c r="DU134">
        <v>10.30633333333333</v>
      </c>
      <c r="DV134">
        <v>121.4517777777777</v>
      </c>
      <c r="DW134">
        <v>11.30045555555555</v>
      </c>
      <c r="DX134">
        <v>499.9417777777778</v>
      </c>
      <c r="DY134">
        <v>90.30996666666665</v>
      </c>
      <c r="DZ134">
        <v>0.09994381111111111</v>
      </c>
      <c r="EA134">
        <v>17.70414444444445</v>
      </c>
      <c r="EB134">
        <v>18.00245555555556</v>
      </c>
      <c r="EC134">
        <v>999.9000000000001</v>
      </c>
      <c r="ED134">
        <v>0</v>
      </c>
      <c r="EE134">
        <v>0</v>
      </c>
      <c r="EF134">
        <v>10013.96666666667</v>
      </c>
      <c r="EG134">
        <v>0</v>
      </c>
      <c r="EH134">
        <v>1027.787777777778</v>
      </c>
      <c r="EI134">
        <v>20.9653</v>
      </c>
      <c r="EJ134">
        <v>121.1374444444445</v>
      </c>
      <c r="EK134">
        <v>99.83155555555555</v>
      </c>
      <c r="EL134">
        <v>0.9991859999999999</v>
      </c>
      <c r="EM134">
        <v>98.80276666666667</v>
      </c>
      <c r="EN134">
        <v>10.30633333333333</v>
      </c>
      <c r="EO134">
        <v>1.021002222222222</v>
      </c>
      <c r="EP134">
        <v>0.9307644444444444</v>
      </c>
      <c r="EQ134">
        <v>7.219556666666667</v>
      </c>
      <c r="ER134">
        <v>5.875396666666666</v>
      </c>
      <c r="ES134">
        <v>2000.025555555555</v>
      </c>
      <c r="ET134">
        <v>0.9799970000000001</v>
      </c>
      <c r="EU134">
        <v>0.0200035</v>
      </c>
      <c r="EV134">
        <v>0</v>
      </c>
      <c r="EW134">
        <v>1443.596666666667</v>
      </c>
      <c r="EX134">
        <v>5.00097</v>
      </c>
      <c r="EY134">
        <v>28867.81111111111</v>
      </c>
      <c r="EZ134">
        <v>16707.76666666667</v>
      </c>
      <c r="FA134">
        <v>39.26377777777778</v>
      </c>
      <c r="FB134">
        <v>40.062</v>
      </c>
      <c r="FC134">
        <v>39.54133333333333</v>
      </c>
      <c r="FD134">
        <v>39.368</v>
      </c>
      <c r="FE134">
        <v>38.88877777777778</v>
      </c>
      <c r="FF134">
        <v>1955.115555555556</v>
      </c>
      <c r="FG134">
        <v>39.91</v>
      </c>
      <c r="FH134">
        <v>0</v>
      </c>
      <c r="FI134">
        <v>3155</v>
      </c>
      <c r="FJ134">
        <v>0</v>
      </c>
      <c r="FK134">
        <v>1445.368461538462</v>
      </c>
      <c r="FL134">
        <v>-19.64581196979967</v>
      </c>
      <c r="FM134">
        <v>-478.5880340229506</v>
      </c>
      <c r="FN134">
        <v>28908.39615384615</v>
      </c>
      <c r="FO134">
        <v>15</v>
      </c>
      <c r="FP134">
        <v>0</v>
      </c>
      <c r="FQ134" t="s">
        <v>439</v>
      </c>
      <c r="FR134">
        <v>1760210915.6</v>
      </c>
      <c r="FS134">
        <v>0</v>
      </c>
      <c r="FT134">
        <v>0</v>
      </c>
      <c r="FU134">
        <v>-0.215</v>
      </c>
      <c r="FV134">
        <v>0</v>
      </c>
      <c r="FW134">
        <v>-0.6919999999999999</v>
      </c>
      <c r="FX134">
        <v>0</v>
      </c>
      <c r="FY134">
        <v>400</v>
      </c>
      <c r="FZ134">
        <v>0</v>
      </c>
      <c r="GA134">
        <v>0.15</v>
      </c>
      <c r="GB134">
        <v>0</v>
      </c>
      <c r="GC134">
        <v>20.7994625</v>
      </c>
      <c r="GD134">
        <v>2.803633395872333</v>
      </c>
      <c r="GE134">
        <v>0.3186565389941809</v>
      </c>
      <c r="GF134">
        <v>0</v>
      </c>
      <c r="GG134">
        <v>1446.377352941176</v>
      </c>
      <c r="GH134">
        <v>-16.73109243062955</v>
      </c>
      <c r="GI134">
        <v>1.676244592610518</v>
      </c>
      <c r="GJ134">
        <v>0</v>
      </c>
      <c r="GK134">
        <v>0.9752431500000001</v>
      </c>
      <c r="GL134">
        <v>0.1130556247654801</v>
      </c>
      <c r="GM134">
        <v>0.01246008593780556</v>
      </c>
      <c r="GN134">
        <v>0</v>
      </c>
      <c r="GO134">
        <v>0</v>
      </c>
      <c r="GP134">
        <v>3</v>
      </c>
      <c r="GQ134" t="s">
        <v>455</v>
      </c>
      <c r="GR134">
        <v>3.13388</v>
      </c>
      <c r="GS134">
        <v>2.76033</v>
      </c>
      <c r="GT134">
        <v>0.0302323</v>
      </c>
      <c r="GU134">
        <v>0.0241266</v>
      </c>
      <c r="GV134">
        <v>0.0620746</v>
      </c>
      <c r="GW134">
        <v>0.0572771</v>
      </c>
      <c r="GX134">
        <v>31055.5</v>
      </c>
      <c r="GY134">
        <v>31225.5</v>
      </c>
      <c r="GZ134">
        <v>29751.2</v>
      </c>
      <c r="HA134">
        <v>29557.5</v>
      </c>
      <c r="HB134">
        <v>36881.7</v>
      </c>
      <c r="HC134">
        <v>36924.8</v>
      </c>
      <c r="HD134">
        <v>41865.9</v>
      </c>
      <c r="HE134">
        <v>41991.7</v>
      </c>
      <c r="HF134">
        <v>1.9559</v>
      </c>
      <c r="HG134">
        <v>1.8889</v>
      </c>
      <c r="HH134">
        <v>0.0312701</v>
      </c>
      <c r="HI134">
        <v>0</v>
      </c>
      <c r="HJ134">
        <v>17.4822</v>
      </c>
      <c r="HK134">
        <v>999.9</v>
      </c>
      <c r="HL134">
        <v>26</v>
      </c>
      <c r="HM134">
        <v>31.4</v>
      </c>
      <c r="HN134">
        <v>13.2872</v>
      </c>
      <c r="HO134">
        <v>62.7121</v>
      </c>
      <c r="HP134">
        <v>32.4239</v>
      </c>
      <c r="HQ134">
        <v>1</v>
      </c>
      <c r="HR134">
        <v>-0.128755</v>
      </c>
      <c r="HS134">
        <v>5.59603</v>
      </c>
      <c r="HT134">
        <v>20.2548</v>
      </c>
      <c r="HU134">
        <v>5.22014</v>
      </c>
      <c r="HV134">
        <v>12.0159</v>
      </c>
      <c r="HW134">
        <v>4.99065</v>
      </c>
      <c r="HX134">
        <v>3.28842</v>
      </c>
      <c r="HY134">
        <v>9999</v>
      </c>
      <c r="HZ134">
        <v>9999</v>
      </c>
      <c r="IA134">
        <v>9999</v>
      </c>
      <c r="IB134">
        <v>999.9</v>
      </c>
      <c r="IC134">
        <v>4.97283</v>
      </c>
      <c r="ID134">
        <v>1.86661</v>
      </c>
      <c r="IE134">
        <v>1.86588</v>
      </c>
      <c r="IF134">
        <v>1.86585</v>
      </c>
      <c r="IG134">
        <v>1.86773</v>
      </c>
      <c r="IH134">
        <v>1.87014</v>
      </c>
      <c r="II134">
        <v>1.86878</v>
      </c>
      <c r="IJ134">
        <v>1.87028</v>
      </c>
      <c r="IK134">
        <v>0</v>
      </c>
      <c r="IL134">
        <v>0</v>
      </c>
      <c r="IM134">
        <v>0</v>
      </c>
      <c r="IN134">
        <v>0</v>
      </c>
      <c r="IO134" t="s">
        <v>441</v>
      </c>
      <c r="IP134" t="s">
        <v>442</v>
      </c>
      <c r="IQ134" t="s">
        <v>443</v>
      </c>
      <c r="IR134" t="s">
        <v>443</v>
      </c>
      <c r="IS134" t="s">
        <v>443</v>
      </c>
      <c r="IT134" t="s">
        <v>443</v>
      </c>
      <c r="IU134">
        <v>0</v>
      </c>
      <c r="IV134">
        <v>100</v>
      </c>
      <c r="IW134">
        <v>100</v>
      </c>
      <c r="IX134">
        <v>-1.667</v>
      </c>
      <c r="IY134">
        <v>0.0053</v>
      </c>
      <c r="IZ134">
        <v>-1.414774939843471</v>
      </c>
      <c r="JA134">
        <v>-0.002262605230658699</v>
      </c>
      <c r="JB134">
        <v>4.117972070868355E-07</v>
      </c>
      <c r="JC134">
        <v>-1.535053720392113E-10</v>
      </c>
      <c r="JD134">
        <v>-0.05773197212917025</v>
      </c>
      <c r="JE134">
        <v>-0.004387372397949352</v>
      </c>
      <c r="JF134">
        <v>0.001148265067849212</v>
      </c>
      <c r="JG134">
        <v>-2.372704636287677E-05</v>
      </c>
      <c r="JH134">
        <v>4</v>
      </c>
      <c r="JI134">
        <v>2346</v>
      </c>
      <c r="JJ134">
        <v>1</v>
      </c>
      <c r="JK134">
        <v>24</v>
      </c>
      <c r="JL134">
        <v>21622.8</v>
      </c>
      <c r="JM134">
        <v>29358471.4</v>
      </c>
      <c r="JN134">
        <v>0.313721</v>
      </c>
      <c r="JO134">
        <v>2.35962</v>
      </c>
      <c r="JP134">
        <v>1.39648</v>
      </c>
      <c r="JQ134">
        <v>2.35596</v>
      </c>
      <c r="JR134">
        <v>1.49536</v>
      </c>
      <c r="JS134">
        <v>2.53418</v>
      </c>
      <c r="JT134">
        <v>36.2694</v>
      </c>
      <c r="JU134">
        <v>24.0175</v>
      </c>
      <c r="JV134">
        <v>18</v>
      </c>
      <c r="JW134">
        <v>485.791</v>
      </c>
      <c r="JX134">
        <v>434.978</v>
      </c>
      <c r="JY134">
        <v>11.2763</v>
      </c>
      <c r="JZ134">
        <v>25.8142</v>
      </c>
      <c r="KA134">
        <v>29.9999</v>
      </c>
      <c r="KB134">
        <v>25.6395</v>
      </c>
      <c r="KC134">
        <v>25.5684</v>
      </c>
      <c r="KD134">
        <v>6.28178</v>
      </c>
      <c r="KE134">
        <v>21.1237</v>
      </c>
      <c r="KF134">
        <v>1.93273</v>
      </c>
      <c r="KG134">
        <v>11.2505</v>
      </c>
      <c r="KH134">
        <v>65.5341</v>
      </c>
      <c r="KI134">
        <v>10.2224</v>
      </c>
      <c r="KJ134">
        <v>101.681</v>
      </c>
      <c r="KK134">
        <v>100.977</v>
      </c>
    </row>
    <row r="135" spans="1:297">
      <c r="A135">
        <v>119</v>
      </c>
      <c r="B135">
        <v>1761508289.1</v>
      </c>
      <c r="C135">
        <v>1078.599999904633</v>
      </c>
      <c r="D135" t="s">
        <v>681</v>
      </c>
      <c r="E135" t="s">
        <v>682</v>
      </c>
      <c r="F135">
        <v>5</v>
      </c>
      <c r="G135" t="s">
        <v>638</v>
      </c>
      <c r="H135" t="s">
        <v>436</v>
      </c>
      <c r="I135">
        <v>1761508286.3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84.76036312131814</v>
      </c>
      <c r="AK135">
        <v>98.70684848484852</v>
      </c>
      <c r="AL135">
        <v>-3.206440231332966</v>
      </c>
      <c r="AM135">
        <v>65.47156474281013</v>
      </c>
      <c r="AN135">
        <f>(AP135 - AO135 + DY135*1E3/(8.314*(EA135+273.15)) * AR135/DX135 * AQ135) * DX135/(100*DL135) * 1000/(1000 - AP135)</f>
        <v>0</v>
      </c>
      <c r="AO135">
        <v>10.30718869235612</v>
      </c>
      <c r="AP135">
        <v>11.33105696969696</v>
      </c>
      <c r="AQ135">
        <v>0.00138319712991303</v>
      </c>
      <c r="AR135">
        <v>106.0414800568065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437</v>
      </c>
      <c r="AY135" t="s">
        <v>437</v>
      </c>
      <c r="AZ135">
        <v>0</v>
      </c>
      <c r="BA135">
        <v>0</v>
      </c>
      <c r="BB135">
        <f>1-AZ135/BA135</f>
        <v>0</v>
      </c>
      <c r="BC135">
        <v>0</v>
      </c>
      <c r="BD135" t="s">
        <v>437</v>
      </c>
      <c r="BE135" t="s">
        <v>437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2020</v>
      </c>
      <c r="CA135">
        <v>290.0000000000001</v>
      </c>
      <c r="CB135">
        <v>1590.42</v>
      </c>
      <c r="CC135">
        <v>295</v>
      </c>
      <c r="CD135">
        <v>5220.67</v>
      </c>
      <c r="CE135">
        <v>1591.29</v>
      </c>
      <c r="CF135">
        <v>-0.87</v>
      </c>
      <c r="CG135">
        <v>300.0000000000001</v>
      </c>
      <c r="CH135">
        <v>23.8</v>
      </c>
      <c r="CI135">
        <v>1650.734719841875</v>
      </c>
      <c r="CJ135">
        <v>2.032994541366527</v>
      </c>
      <c r="CK135">
        <v>-31.03478562282126</v>
      </c>
      <c r="CL135">
        <v>0.9198548094063967</v>
      </c>
      <c r="CM135">
        <v>0.9759925733019913</v>
      </c>
      <c r="CN135">
        <v>-0.00431141668520578</v>
      </c>
      <c r="CO135">
        <v>289.9999999999999</v>
      </c>
      <c r="CP135">
        <v>1590.91</v>
      </c>
      <c r="CQ135">
        <v>765</v>
      </c>
      <c r="CR135">
        <v>5219.32</v>
      </c>
      <c r="CS135">
        <v>1591.27</v>
      </c>
      <c r="CT135">
        <v>-0.36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438</v>
      </c>
      <c r="DO135">
        <v>2</v>
      </c>
      <c r="DP135" t="b">
        <v>1</v>
      </c>
      <c r="DQ135">
        <v>1761508286.3</v>
      </c>
      <c r="DR135">
        <v>104.88821</v>
      </c>
      <c r="DS135">
        <v>83.44338</v>
      </c>
      <c r="DT135">
        <v>11.32634</v>
      </c>
      <c r="DU135">
        <v>10.30537</v>
      </c>
      <c r="DV135">
        <v>106.5396</v>
      </c>
      <c r="DW135">
        <v>11.32102</v>
      </c>
      <c r="DX135">
        <v>499.9800999999999</v>
      </c>
      <c r="DY135">
        <v>90.30985</v>
      </c>
      <c r="DZ135">
        <v>0.10000316</v>
      </c>
      <c r="EA135">
        <v>17.70479</v>
      </c>
      <c r="EB135">
        <v>18.00638</v>
      </c>
      <c r="EC135">
        <v>999.9</v>
      </c>
      <c r="ED135">
        <v>0</v>
      </c>
      <c r="EE135">
        <v>0</v>
      </c>
      <c r="EF135">
        <v>10012.37</v>
      </c>
      <c r="EG135">
        <v>0</v>
      </c>
      <c r="EH135">
        <v>1027.753</v>
      </c>
      <c r="EI135">
        <v>21.44484</v>
      </c>
      <c r="EJ135">
        <v>106.0898</v>
      </c>
      <c r="EK135">
        <v>84.31223999999999</v>
      </c>
      <c r="EL135">
        <v>1.020977</v>
      </c>
      <c r="EM135">
        <v>83.44338</v>
      </c>
      <c r="EN135">
        <v>10.30537</v>
      </c>
      <c r="EO135">
        <v>1.02288</v>
      </c>
      <c r="EP135">
        <v>0.9306761</v>
      </c>
      <c r="EQ135">
        <v>7.246426</v>
      </c>
      <c r="ER135">
        <v>5.874027</v>
      </c>
      <c r="ES135">
        <v>2000.065</v>
      </c>
      <c r="ET135">
        <v>0.9799970000000002</v>
      </c>
      <c r="EU135">
        <v>0.0200035</v>
      </c>
      <c r="EV135">
        <v>0</v>
      </c>
      <c r="EW135">
        <v>1441.239</v>
      </c>
      <c r="EX135">
        <v>5.000970000000001</v>
      </c>
      <c r="EY135">
        <v>28815.17</v>
      </c>
      <c r="EZ135">
        <v>16708.09</v>
      </c>
      <c r="FA135">
        <v>39.2185</v>
      </c>
      <c r="FB135">
        <v>40.03099999999999</v>
      </c>
      <c r="FC135">
        <v>39.5</v>
      </c>
      <c r="FD135">
        <v>39.2934</v>
      </c>
      <c r="FE135">
        <v>38.8435</v>
      </c>
      <c r="FF135">
        <v>1955.155</v>
      </c>
      <c r="FG135">
        <v>39.90999999999999</v>
      </c>
      <c r="FH135">
        <v>0</v>
      </c>
      <c r="FI135">
        <v>3159.800000190735</v>
      </c>
      <c r="FJ135">
        <v>0</v>
      </c>
      <c r="FK135">
        <v>1443.494230769231</v>
      </c>
      <c r="FL135">
        <v>-27.69606840393482</v>
      </c>
      <c r="FM135">
        <v>-605.907692409127</v>
      </c>
      <c r="FN135">
        <v>28865.03076923077</v>
      </c>
      <c r="FO135">
        <v>15</v>
      </c>
      <c r="FP135">
        <v>0</v>
      </c>
      <c r="FQ135" t="s">
        <v>439</v>
      </c>
      <c r="FR135">
        <v>1760210915.6</v>
      </c>
      <c r="FS135">
        <v>0</v>
      </c>
      <c r="FT135">
        <v>0</v>
      </c>
      <c r="FU135">
        <v>-0.215</v>
      </c>
      <c r="FV135">
        <v>0</v>
      </c>
      <c r="FW135">
        <v>-0.6919999999999999</v>
      </c>
      <c r="FX135">
        <v>0</v>
      </c>
      <c r="FY135">
        <v>400</v>
      </c>
      <c r="FZ135">
        <v>0</v>
      </c>
      <c r="GA135">
        <v>0.15</v>
      </c>
      <c r="GB135">
        <v>0</v>
      </c>
      <c r="GC135">
        <v>21.04893</v>
      </c>
      <c r="GD135">
        <v>2.414341463414626</v>
      </c>
      <c r="GE135">
        <v>0.2996505699977893</v>
      </c>
      <c r="GF135">
        <v>0</v>
      </c>
      <c r="GG135">
        <v>1444.558823529411</v>
      </c>
      <c r="GH135">
        <v>-22.71871658128842</v>
      </c>
      <c r="GI135">
        <v>2.27083913578722</v>
      </c>
      <c r="GJ135">
        <v>0</v>
      </c>
      <c r="GK135">
        <v>0.9888147</v>
      </c>
      <c r="GL135">
        <v>0.2050457786116334</v>
      </c>
      <c r="GM135">
        <v>0.02079217115069997</v>
      </c>
      <c r="GN135">
        <v>0</v>
      </c>
      <c r="GO135">
        <v>0</v>
      </c>
      <c r="GP135">
        <v>3</v>
      </c>
      <c r="GQ135" t="s">
        <v>455</v>
      </c>
      <c r="GR135">
        <v>3.13391</v>
      </c>
      <c r="GS135">
        <v>2.76036</v>
      </c>
      <c r="GT135">
        <v>0.0261272</v>
      </c>
      <c r="GU135">
        <v>0.0197551</v>
      </c>
      <c r="GV135">
        <v>0.0621178</v>
      </c>
      <c r="GW135">
        <v>0.0572337</v>
      </c>
      <c r="GX135">
        <v>31186.4</v>
      </c>
      <c r="GY135">
        <v>31365.3</v>
      </c>
      <c r="GZ135">
        <v>29750.7</v>
      </c>
      <c r="HA135">
        <v>29557.4</v>
      </c>
      <c r="HB135">
        <v>36879.4</v>
      </c>
      <c r="HC135">
        <v>36926.5</v>
      </c>
      <c r="HD135">
        <v>41865.3</v>
      </c>
      <c r="HE135">
        <v>41991.9</v>
      </c>
      <c r="HF135">
        <v>1.95623</v>
      </c>
      <c r="HG135">
        <v>1.88845</v>
      </c>
      <c r="HH135">
        <v>0.0319779</v>
      </c>
      <c r="HI135">
        <v>0</v>
      </c>
      <c r="HJ135">
        <v>17.4822</v>
      </c>
      <c r="HK135">
        <v>999.9</v>
      </c>
      <c r="HL135">
        <v>26</v>
      </c>
      <c r="HM135">
        <v>31.4</v>
      </c>
      <c r="HN135">
        <v>13.2872</v>
      </c>
      <c r="HO135">
        <v>62.6021</v>
      </c>
      <c r="HP135">
        <v>32.5321</v>
      </c>
      <c r="HQ135">
        <v>1</v>
      </c>
      <c r="HR135">
        <v>-0.127482</v>
      </c>
      <c r="HS135">
        <v>5.7177</v>
      </c>
      <c r="HT135">
        <v>20.2504</v>
      </c>
      <c r="HU135">
        <v>5.22073</v>
      </c>
      <c r="HV135">
        <v>12.0159</v>
      </c>
      <c r="HW135">
        <v>4.9907</v>
      </c>
      <c r="HX135">
        <v>3.28863</v>
      </c>
      <c r="HY135">
        <v>9999</v>
      </c>
      <c r="HZ135">
        <v>9999</v>
      </c>
      <c r="IA135">
        <v>9999</v>
      </c>
      <c r="IB135">
        <v>999.9</v>
      </c>
      <c r="IC135">
        <v>4.97288</v>
      </c>
      <c r="ID135">
        <v>1.86661</v>
      </c>
      <c r="IE135">
        <v>1.86592</v>
      </c>
      <c r="IF135">
        <v>1.86586</v>
      </c>
      <c r="IG135">
        <v>1.86772</v>
      </c>
      <c r="IH135">
        <v>1.87015</v>
      </c>
      <c r="II135">
        <v>1.86878</v>
      </c>
      <c r="IJ135">
        <v>1.87027</v>
      </c>
      <c r="IK135">
        <v>0</v>
      </c>
      <c r="IL135">
        <v>0</v>
      </c>
      <c r="IM135">
        <v>0</v>
      </c>
      <c r="IN135">
        <v>0</v>
      </c>
      <c r="IO135" t="s">
        <v>441</v>
      </c>
      <c r="IP135" t="s">
        <v>442</v>
      </c>
      <c r="IQ135" t="s">
        <v>443</v>
      </c>
      <c r="IR135" t="s">
        <v>443</v>
      </c>
      <c r="IS135" t="s">
        <v>443</v>
      </c>
      <c r="IT135" t="s">
        <v>443</v>
      </c>
      <c r="IU135">
        <v>0</v>
      </c>
      <c r="IV135">
        <v>100</v>
      </c>
      <c r="IW135">
        <v>100</v>
      </c>
      <c r="IX135">
        <v>-1.632</v>
      </c>
      <c r="IY135">
        <v>0.0054</v>
      </c>
      <c r="IZ135">
        <v>-1.414774939843471</v>
      </c>
      <c r="JA135">
        <v>-0.002262605230658699</v>
      </c>
      <c r="JB135">
        <v>4.117972070868355E-07</v>
      </c>
      <c r="JC135">
        <v>-1.535053720392113E-10</v>
      </c>
      <c r="JD135">
        <v>-0.05773197212917025</v>
      </c>
      <c r="JE135">
        <v>-0.004387372397949352</v>
      </c>
      <c r="JF135">
        <v>0.001148265067849212</v>
      </c>
      <c r="JG135">
        <v>-2.372704636287677E-05</v>
      </c>
      <c r="JH135">
        <v>4</v>
      </c>
      <c r="JI135">
        <v>2346</v>
      </c>
      <c r="JJ135">
        <v>1</v>
      </c>
      <c r="JK135">
        <v>24</v>
      </c>
      <c r="JL135">
        <v>21622.9</v>
      </c>
      <c r="JM135">
        <v>29358471.5</v>
      </c>
      <c r="JN135">
        <v>0.27832</v>
      </c>
      <c r="JO135">
        <v>2.34985</v>
      </c>
      <c r="JP135">
        <v>1.39771</v>
      </c>
      <c r="JQ135">
        <v>2.3584</v>
      </c>
      <c r="JR135">
        <v>1.49536</v>
      </c>
      <c r="JS135">
        <v>2.71362</v>
      </c>
      <c r="JT135">
        <v>36.2694</v>
      </c>
      <c r="JU135">
        <v>24.0262</v>
      </c>
      <c r="JV135">
        <v>18</v>
      </c>
      <c r="JW135">
        <v>485.992</v>
      </c>
      <c r="JX135">
        <v>434.723</v>
      </c>
      <c r="JY135">
        <v>11.2754</v>
      </c>
      <c r="JZ135">
        <v>25.8142</v>
      </c>
      <c r="KA135">
        <v>30.0008</v>
      </c>
      <c r="KB135">
        <v>25.6395</v>
      </c>
      <c r="KC135">
        <v>25.5701</v>
      </c>
      <c r="KD135">
        <v>5.58141</v>
      </c>
      <c r="KE135">
        <v>21.423</v>
      </c>
      <c r="KF135">
        <v>1.93273</v>
      </c>
      <c r="KG135">
        <v>11.243</v>
      </c>
      <c r="KH135">
        <v>52.1757</v>
      </c>
      <c r="KI135">
        <v>10.1951</v>
      </c>
      <c r="KJ135">
        <v>101.68</v>
      </c>
      <c r="KK135">
        <v>100.977</v>
      </c>
    </row>
    <row r="136" spans="1:297">
      <c r="A136">
        <v>120</v>
      </c>
      <c r="B136">
        <v>1761508294.1</v>
      </c>
      <c r="C136">
        <v>1083.599999904633</v>
      </c>
      <c r="D136" t="s">
        <v>683</v>
      </c>
      <c r="E136" t="s">
        <v>684</v>
      </c>
      <c r="F136">
        <v>5</v>
      </c>
      <c r="G136" t="s">
        <v>638</v>
      </c>
      <c r="H136" t="s">
        <v>436</v>
      </c>
      <c r="I136">
        <v>1761508291.6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67.83698625288963</v>
      </c>
      <c r="AK136">
        <v>82.453196969697</v>
      </c>
      <c r="AL136">
        <v>-3.252255764288869</v>
      </c>
      <c r="AM136">
        <v>65.47156474281013</v>
      </c>
      <c r="AN136">
        <f>(AP136 - AO136 + DY136*1E3/(8.314*(EA136+273.15)) * AR136/DX136 * AQ136) * DX136/(100*DL136) * 1000/(1000 - AP136)</f>
        <v>0</v>
      </c>
      <c r="AO136">
        <v>10.27849129040757</v>
      </c>
      <c r="AP136">
        <v>11.33036727272727</v>
      </c>
      <c r="AQ136">
        <v>6.468417367577349E-05</v>
      </c>
      <c r="AR136">
        <v>106.0414800568065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437</v>
      </c>
      <c r="AY136" t="s">
        <v>437</v>
      </c>
      <c r="AZ136">
        <v>0</v>
      </c>
      <c r="BA136">
        <v>0</v>
      </c>
      <c r="BB136">
        <f>1-AZ136/BA136</f>
        <v>0</v>
      </c>
      <c r="BC136">
        <v>0</v>
      </c>
      <c r="BD136" t="s">
        <v>437</v>
      </c>
      <c r="BE136" t="s">
        <v>437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2020</v>
      </c>
      <c r="CA136">
        <v>290.0000000000001</v>
      </c>
      <c r="CB136">
        <v>1590.42</v>
      </c>
      <c r="CC136">
        <v>295</v>
      </c>
      <c r="CD136">
        <v>5220.67</v>
      </c>
      <c r="CE136">
        <v>1591.29</v>
      </c>
      <c r="CF136">
        <v>-0.87</v>
      </c>
      <c r="CG136">
        <v>300.0000000000001</v>
      </c>
      <c r="CH136">
        <v>23.8</v>
      </c>
      <c r="CI136">
        <v>1650.734719841875</v>
      </c>
      <c r="CJ136">
        <v>2.032994541366527</v>
      </c>
      <c r="CK136">
        <v>-31.03478562282126</v>
      </c>
      <c r="CL136">
        <v>0.9198548094063967</v>
      </c>
      <c r="CM136">
        <v>0.9759925733019913</v>
      </c>
      <c r="CN136">
        <v>-0.00431141668520578</v>
      </c>
      <c r="CO136">
        <v>289.9999999999999</v>
      </c>
      <c r="CP136">
        <v>1590.91</v>
      </c>
      <c r="CQ136">
        <v>765</v>
      </c>
      <c r="CR136">
        <v>5219.32</v>
      </c>
      <c r="CS136">
        <v>1591.27</v>
      </c>
      <c r="CT136">
        <v>-0.36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438</v>
      </c>
      <c r="DO136">
        <v>2</v>
      </c>
      <c r="DP136" t="b">
        <v>1</v>
      </c>
      <c r="DQ136">
        <v>1761508291.6</v>
      </c>
      <c r="DR136">
        <v>87.95324444444445</v>
      </c>
      <c r="DS136">
        <v>65.68744444444445</v>
      </c>
      <c r="DT136">
        <v>11.33208888888889</v>
      </c>
      <c r="DU136">
        <v>10.27455555555556</v>
      </c>
      <c r="DV136">
        <v>89.56747777777778</v>
      </c>
      <c r="DW136">
        <v>11.32668888888889</v>
      </c>
      <c r="DX136">
        <v>500.0134444444445</v>
      </c>
      <c r="DY136">
        <v>90.31134444444444</v>
      </c>
      <c r="DZ136">
        <v>0.09998442222222222</v>
      </c>
      <c r="EA136">
        <v>17.71006666666667</v>
      </c>
      <c r="EB136">
        <v>18.01622222222223</v>
      </c>
      <c r="EC136">
        <v>999.9000000000001</v>
      </c>
      <c r="ED136">
        <v>0</v>
      </c>
      <c r="EE136">
        <v>0</v>
      </c>
      <c r="EF136">
        <v>9996.734444444446</v>
      </c>
      <c r="EG136">
        <v>0</v>
      </c>
      <c r="EH136">
        <v>1027.771111111111</v>
      </c>
      <c r="EI136">
        <v>22.26578888888889</v>
      </c>
      <c r="EJ136">
        <v>88.96134444444444</v>
      </c>
      <c r="EK136">
        <v>66.36943333333333</v>
      </c>
      <c r="EL136">
        <v>1.057542222222222</v>
      </c>
      <c r="EM136">
        <v>65.68744444444445</v>
      </c>
      <c r="EN136">
        <v>10.27455555555556</v>
      </c>
      <c r="EO136">
        <v>1.023417777777778</v>
      </c>
      <c r="EP136">
        <v>0.9279096666666666</v>
      </c>
      <c r="EQ136">
        <v>7.254097777777777</v>
      </c>
      <c r="ER136">
        <v>5.831015555555556</v>
      </c>
      <c r="ES136">
        <v>1999.961111111111</v>
      </c>
      <c r="ET136">
        <v>0.9799952222222222</v>
      </c>
      <c r="EU136">
        <v>0.02000515555555556</v>
      </c>
      <c r="EV136">
        <v>0</v>
      </c>
      <c r="EW136">
        <v>1438.097777777778</v>
      </c>
      <c r="EX136">
        <v>5.00097</v>
      </c>
      <c r="EY136">
        <v>28741.67777777778</v>
      </c>
      <c r="EZ136">
        <v>16707.22222222222</v>
      </c>
      <c r="FA136">
        <v>39.18011111111111</v>
      </c>
      <c r="FB136">
        <v>39.993</v>
      </c>
      <c r="FC136">
        <v>39.437</v>
      </c>
      <c r="FD136">
        <v>39.243</v>
      </c>
      <c r="FE136">
        <v>38.79133333333333</v>
      </c>
      <c r="FF136">
        <v>1955.051111111111</v>
      </c>
      <c r="FG136">
        <v>39.91</v>
      </c>
      <c r="FH136">
        <v>0</v>
      </c>
      <c r="FI136">
        <v>3165.200000047684</v>
      </c>
      <c r="FJ136">
        <v>0</v>
      </c>
      <c r="FK136">
        <v>1440.5984</v>
      </c>
      <c r="FL136">
        <v>-34.58307700072233</v>
      </c>
      <c r="FM136">
        <v>-765.1307704525937</v>
      </c>
      <c r="FN136">
        <v>28800.244</v>
      </c>
      <c r="FO136">
        <v>15</v>
      </c>
      <c r="FP136">
        <v>0</v>
      </c>
      <c r="FQ136" t="s">
        <v>439</v>
      </c>
      <c r="FR136">
        <v>1760210915.6</v>
      </c>
      <c r="FS136">
        <v>0</v>
      </c>
      <c r="FT136">
        <v>0</v>
      </c>
      <c r="FU136">
        <v>-0.215</v>
      </c>
      <c r="FV136">
        <v>0</v>
      </c>
      <c r="FW136">
        <v>-0.6919999999999999</v>
      </c>
      <c r="FX136">
        <v>0</v>
      </c>
      <c r="FY136">
        <v>400</v>
      </c>
      <c r="FZ136">
        <v>0</v>
      </c>
      <c r="GA136">
        <v>0.15</v>
      </c>
      <c r="GB136">
        <v>0</v>
      </c>
      <c r="GC136">
        <v>21.44279756097561</v>
      </c>
      <c r="GD136">
        <v>4.384206271777059</v>
      </c>
      <c r="GE136">
        <v>0.5128665644403818</v>
      </c>
      <c r="GF136">
        <v>0</v>
      </c>
      <c r="GG136">
        <v>1442.205588235294</v>
      </c>
      <c r="GH136">
        <v>-30.26753249261807</v>
      </c>
      <c r="GI136">
        <v>2.995434949440936</v>
      </c>
      <c r="GJ136">
        <v>0</v>
      </c>
      <c r="GK136">
        <v>1.010853926829268</v>
      </c>
      <c r="GL136">
        <v>0.3176175679442502</v>
      </c>
      <c r="GM136">
        <v>0.03179292938297357</v>
      </c>
      <c r="GN136">
        <v>0</v>
      </c>
      <c r="GO136">
        <v>0</v>
      </c>
      <c r="GP136">
        <v>3</v>
      </c>
      <c r="GQ136" t="s">
        <v>455</v>
      </c>
      <c r="GR136">
        <v>3.13395</v>
      </c>
      <c r="GS136">
        <v>2.76031</v>
      </c>
      <c r="GT136">
        <v>0.0219042</v>
      </c>
      <c r="GU136">
        <v>0.015315</v>
      </c>
      <c r="GV136">
        <v>0.0621087</v>
      </c>
      <c r="GW136">
        <v>0.0570309</v>
      </c>
      <c r="GX136">
        <v>31321.6</v>
      </c>
      <c r="GY136">
        <v>31506.7</v>
      </c>
      <c r="GZ136">
        <v>29750.6</v>
      </c>
      <c r="HA136">
        <v>29556.7</v>
      </c>
      <c r="HB136">
        <v>36880</v>
      </c>
      <c r="HC136">
        <v>36933.5</v>
      </c>
      <c r="HD136">
        <v>41865.7</v>
      </c>
      <c r="HE136">
        <v>41990.8</v>
      </c>
      <c r="HF136">
        <v>1.95602</v>
      </c>
      <c r="HG136">
        <v>1.88855</v>
      </c>
      <c r="HH136">
        <v>0.0323281</v>
      </c>
      <c r="HI136">
        <v>0</v>
      </c>
      <c r="HJ136">
        <v>17.4837</v>
      </c>
      <c r="HK136">
        <v>999.9</v>
      </c>
      <c r="HL136">
        <v>26</v>
      </c>
      <c r="HM136">
        <v>31.4</v>
      </c>
      <c r="HN136">
        <v>13.2875</v>
      </c>
      <c r="HO136">
        <v>62.6121</v>
      </c>
      <c r="HP136">
        <v>32.472</v>
      </c>
      <c r="HQ136">
        <v>1</v>
      </c>
      <c r="HR136">
        <v>-0.126639</v>
      </c>
      <c r="HS136">
        <v>5.82071</v>
      </c>
      <c r="HT136">
        <v>20.2465</v>
      </c>
      <c r="HU136">
        <v>5.21999</v>
      </c>
      <c r="HV136">
        <v>12.0159</v>
      </c>
      <c r="HW136">
        <v>4.9902</v>
      </c>
      <c r="HX136">
        <v>3.28848</v>
      </c>
      <c r="HY136">
        <v>9999</v>
      </c>
      <c r="HZ136">
        <v>9999</v>
      </c>
      <c r="IA136">
        <v>9999</v>
      </c>
      <c r="IB136">
        <v>999.9</v>
      </c>
      <c r="IC136">
        <v>4.97286</v>
      </c>
      <c r="ID136">
        <v>1.86661</v>
      </c>
      <c r="IE136">
        <v>1.86593</v>
      </c>
      <c r="IF136">
        <v>1.86585</v>
      </c>
      <c r="IG136">
        <v>1.86771</v>
      </c>
      <c r="IH136">
        <v>1.87018</v>
      </c>
      <c r="II136">
        <v>1.86878</v>
      </c>
      <c r="IJ136">
        <v>1.87027</v>
      </c>
      <c r="IK136">
        <v>0</v>
      </c>
      <c r="IL136">
        <v>0</v>
      </c>
      <c r="IM136">
        <v>0</v>
      </c>
      <c r="IN136">
        <v>0</v>
      </c>
      <c r="IO136" t="s">
        <v>441</v>
      </c>
      <c r="IP136" t="s">
        <v>442</v>
      </c>
      <c r="IQ136" t="s">
        <v>443</v>
      </c>
      <c r="IR136" t="s">
        <v>443</v>
      </c>
      <c r="IS136" t="s">
        <v>443</v>
      </c>
      <c r="IT136" t="s">
        <v>443</v>
      </c>
      <c r="IU136">
        <v>0</v>
      </c>
      <c r="IV136">
        <v>100</v>
      </c>
      <c r="IW136">
        <v>100</v>
      </c>
      <c r="IX136">
        <v>-1.597</v>
      </c>
      <c r="IY136">
        <v>0.0053</v>
      </c>
      <c r="IZ136">
        <v>-1.414774939843471</v>
      </c>
      <c r="JA136">
        <v>-0.002262605230658699</v>
      </c>
      <c r="JB136">
        <v>4.117972070868355E-07</v>
      </c>
      <c r="JC136">
        <v>-1.535053720392113E-10</v>
      </c>
      <c r="JD136">
        <v>-0.05773197212917025</v>
      </c>
      <c r="JE136">
        <v>-0.004387372397949352</v>
      </c>
      <c r="JF136">
        <v>0.001148265067849212</v>
      </c>
      <c r="JG136">
        <v>-2.372704636287677E-05</v>
      </c>
      <c r="JH136">
        <v>4</v>
      </c>
      <c r="JI136">
        <v>2346</v>
      </c>
      <c r="JJ136">
        <v>1</v>
      </c>
      <c r="JK136">
        <v>24</v>
      </c>
      <c r="JL136">
        <v>21623</v>
      </c>
      <c r="JM136">
        <v>29358471.6</v>
      </c>
      <c r="JN136">
        <v>0.240479</v>
      </c>
      <c r="JO136">
        <v>2.38525</v>
      </c>
      <c r="JP136">
        <v>1.39648</v>
      </c>
      <c r="JQ136">
        <v>2.35596</v>
      </c>
      <c r="JR136">
        <v>1.49536</v>
      </c>
      <c r="JS136">
        <v>2.55737</v>
      </c>
      <c r="JT136">
        <v>36.2694</v>
      </c>
      <c r="JU136">
        <v>24.0175</v>
      </c>
      <c r="JV136">
        <v>18</v>
      </c>
      <c r="JW136">
        <v>485.869</v>
      </c>
      <c r="JX136">
        <v>434.786</v>
      </c>
      <c r="JY136">
        <v>11.2649</v>
      </c>
      <c r="JZ136">
        <v>25.8142</v>
      </c>
      <c r="KA136">
        <v>30.0009</v>
      </c>
      <c r="KB136">
        <v>25.6397</v>
      </c>
      <c r="KC136">
        <v>25.5705</v>
      </c>
      <c r="KD136">
        <v>4.82648</v>
      </c>
      <c r="KE136">
        <v>21.423</v>
      </c>
      <c r="KF136">
        <v>1.93273</v>
      </c>
      <c r="KG136">
        <v>11.2263</v>
      </c>
      <c r="KH136">
        <v>32.1066</v>
      </c>
      <c r="KI136">
        <v>10.1762</v>
      </c>
      <c r="KJ136">
        <v>101.68</v>
      </c>
      <c r="KK136">
        <v>100.974</v>
      </c>
    </row>
    <row r="137" spans="1:297">
      <c r="A137">
        <v>121</v>
      </c>
      <c r="B137">
        <v>1761508391.1</v>
      </c>
      <c r="C137">
        <v>1180.599999904633</v>
      </c>
      <c r="D137" t="s">
        <v>685</v>
      </c>
      <c r="E137" t="s">
        <v>686</v>
      </c>
      <c r="F137">
        <v>5</v>
      </c>
      <c r="G137" t="s">
        <v>638</v>
      </c>
      <c r="H137" t="s">
        <v>436</v>
      </c>
      <c r="I137">
        <v>1761508388.1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424.3117081705431</v>
      </c>
      <c r="AK137">
        <v>415.5557212121209</v>
      </c>
      <c r="AL137">
        <v>0.002888284713228802</v>
      </c>
      <c r="AM137">
        <v>65.47156474281013</v>
      </c>
      <c r="AN137">
        <f>(AP137 - AO137 + DY137*1E3/(8.314*(EA137+273.15)) * AR137/DX137 * AQ137) * DX137/(100*DL137) * 1000/(1000 - AP137)</f>
        <v>0</v>
      </c>
      <c r="AO137">
        <v>10.14346730120897</v>
      </c>
      <c r="AP137">
        <v>11.27900909090909</v>
      </c>
      <c r="AQ137">
        <v>2.271812957113579E-06</v>
      </c>
      <c r="AR137">
        <v>106.0414800568065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437</v>
      </c>
      <c r="AY137" t="s">
        <v>437</v>
      </c>
      <c r="AZ137">
        <v>0</v>
      </c>
      <c r="BA137">
        <v>0</v>
      </c>
      <c r="BB137">
        <f>1-AZ137/BA137</f>
        <v>0</v>
      </c>
      <c r="BC137">
        <v>0</v>
      </c>
      <c r="BD137" t="s">
        <v>437</v>
      </c>
      <c r="BE137" t="s">
        <v>437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2020</v>
      </c>
      <c r="CA137">
        <v>290.0000000000001</v>
      </c>
      <c r="CB137">
        <v>1590.42</v>
      </c>
      <c r="CC137">
        <v>295</v>
      </c>
      <c r="CD137">
        <v>5220.67</v>
      </c>
      <c r="CE137">
        <v>1591.29</v>
      </c>
      <c r="CF137">
        <v>-0.87</v>
      </c>
      <c r="CG137">
        <v>300.0000000000001</v>
      </c>
      <c r="CH137">
        <v>23.8</v>
      </c>
      <c r="CI137">
        <v>1650.734719841875</v>
      </c>
      <c r="CJ137">
        <v>2.032994541366527</v>
      </c>
      <c r="CK137">
        <v>-31.03478562282126</v>
      </c>
      <c r="CL137">
        <v>0.9198548094063967</v>
      </c>
      <c r="CM137">
        <v>0.9759925733019913</v>
      </c>
      <c r="CN137">
        <v>-0.00431141668520578</v>
      </c>
      <c r="CO137">
        <v>289.9999999999999</v>
      </c>
      <c r="CP137">
        <v>1590.91</v>
      </c>
      <c r="CQ137">
        <v>765</v>
      </c>
      <c r="CR137">
        <v>5219.32</v>
      </c>
      <c r="CS137">
        <v>1591.27</v>
      </c>
      <c r="CT137">
        <v>-0.36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438</v>
      </c>
      <c r="DO137">
        <v>2</v>
      </c>
      <c r="DP137" t="b">
        <v>1</v>
      </c>
      <c r="DQ137">
        <v>1761508388.1</v>
      </c>
      <c r="DR137">
        <v>410.8403636363637</v>
      </c>
      <c r="DS137">
        <v>419.9938181818183</v>
      </c>
      <c r="DT137">
        <v>11.2783</v>
      </c>
      <c r="DU137">
        <v>10.14320909090909</v>
      </c>
      <c r="DV137">
        <v>413.1303636363637</v>
      </c>
      <c r="DW137">
        <v>11.27354545454546</v>
      </c>
      <c r="DX137">
        <v>499.9361818181818</v>
      </c>
      <c r="DY137">
        <v>90.30971818181818</v>
      </c>
      <c r="DZ137">
        <v>0.09986353636363637</v>
      </c>
      <c r="EA137">
        <v>17.64712727272727</v>
      </c>
      <c r="EB137">
        <v>17.98977272727273</v>
      </c>
      <c r="EC137">
        <v>999.9</v>
      </c>
      <c r="ED137">
        <v>0</v>
      </c>
      <c r="EE137">
        <v>0</v>
      </c>
      <c r="EF137">
        <v>10017.02727272727</v>
      </c>
      <c r="EG137">
        <v>0</v>
      </c>
      <c r="EH137">
        <v>1027.773636363637</v>
      </c>
      <c r="EI137">
        <v>-9.153400909090907</v>
      </c>
      <c r="EJ137">
        <v>415.5266363636363</v>
      </c>
      <c r="EK137">
        <v>424.2973636363637</v>
      </c>
      <c r="EL137">
        <v>1.135098181818182</v>
      </c>
      <c r="EM137">
        <v>419.9938181818183</v>
      </c>
      <c r="EN137">
        <v>10.14320909090909</v>
      </c>
      <c r="EO137">
        <v>1.01854</v>
      </c>
      <c r="EP137">
        <v>0.9160299090909092</v>
      </c>
      <c r="EQ137">
        <v>7.184322727272728</v>
      </c>
      <c r="ER137">
        <v>5.645067272727273</v>
      </c>
      <c r="ES137">
        <v>1999.984545454546</v>
      </c>
      <c r="ET137">
        <v>0.9800016363636364</v>
      </c>
      <c r="EU137">
        <v>0.01999840909090909</v>
      </c>
      <c r="EV137">
        <v>0</v>
      </c>
      <c r="EW137">
        <v>1414.900909090909</v>
      </c>
      <c r="EX137">
        <v>5.000970000000001</v>
      </c>
      <c r="EY137">
        <v>28231.19090909091</v>
      </c>
      <c r="EZ137">
        <v>16707.44545454546</v>
      </c>
      <c r="FA137">
        <v>38.375</v>
      </c>
      <c r="FB137">
        <v>39.312</v>
      </c>
      <c r="FC137">
        <v>38.68136363636363</v>
      </c>
      <c r="FD137">
        <v>38.437</v>
      </c>
      <c r="FE137">
        <v>38.062</v>
      </c>
      <c r="FF137">
        <v>1955.084545454545</v>
      </c>
      <c r="FG137">
        <v>39.89999999999999</v>
      </c>
      <c r="FH137">
        <v>0</v>
      </c>
      <c r="FI137">
        <v>3261.800000190735</v>
      </c>
      <c r="FJ137">
        <v>0</v>
      </c>
      <c r="FK137">
        <v>1414.790769230769</v>
      </c>
      <c r="FL137">
        <v>2.189401732217121</v>
      </c>
      <c r="FM137">
        <v>10.58119659169677</v>
      </c>
      <c r="FN137">
        <v>28230.68846153846</v>
      </c>
      <c r="FO137">
        <v>15</v>
      </c>
      <c r="FP137">
        <v>0</v>
      </c>
      <c r="FQ137" t="s">
        <v>439</v>
      </c>
      <c r="FR137">
        <v>1760210915.6</v>
      </c>
      <c r="FS137">
        <v>0</v>
      </c>
      <c r="FT137">
        <v>0</v>
      </c>
      <c r="FU137">
        <v>-0.215</v>
      </c>
      <c r="FV137">
        <v>0</v>
      </c>
      <c r="FW137">
        <v>-0.6919999999999999</v>
      </c>
      <c r="FX137">
        <v>0</v>
      </c>
      <c r="FY137">
        <v>400</v>
      </c>
      <c r="FZ137">
        <v>0</v>
      </c>
      <c r="GA137">
        <v>0.15</v>
      </c>
      <c r="GB137">
        <v>0</v>
      </c>
      <c r="GC137">
        <v>-9.258859756097561</v>
      </c>
      <c r="GD137">
        <v>0.9500763763066036</v>
      </c>
      <c r="GE137">
        <v>0.09957917309645963</v>
      </c>
      <c r="GF137">
        <v>0</v>
      </c>
      <c r="GG137">
        <v>1414.622941176471</v>
      </c>
      <c r="GH137">
        <v>2.479449973787472</v>
      </c>
      <c r="GI137">
        <v>0.3506592900754972</v>
      </c>
      <c r="GJ137">
        <v>0</v>
      </c>
      <c r="GK137">
        <v>1.142458780487805</v>
      </c>
      <c r="GL137">
        <v>-0.0493490592334503</v>
      </c>
      <c r="GM137">
        <v>0.006087718221709706</v>
      </c>
      <c r="GN137">
        <v>1</v>
      </c>
      <c r="GO137">
        <v>1</v>
      </c>
      <c r="GP137">
        <v>3</v>
      </c>
      <c r="GQ137" t="s">
        <v>446</v>
      </c>
      <c r="GR137">
        <v>3.13369</v>
      </c>
      <c r="GS137">
        <v>2.76028</v>
      </c>
      <c r="GT137">
        <v>0.0932408</v>
      </c>
      <c r="GU137">
        <v>0.09350799999999999</v>
      </c>
      <c r="GV137">
        <v>0.0619022</v>
      </c>
      <c r="GW137">
        <v>0.0565882</v>
      </c>
      <c r="GX137">
        <v>29036.7</v>
      </c>
      <c r="GY137">
        <v>29003.5</v>
      </c>
      <c r="GZ137">
        <v>29750.1</v>
      </c>
      <c r="HA137">
        <v>29555.4</v>
      </c>
      <c r="HB137">
        <v>36888.5</v>
      </c>
      <c r="HC137">
        <v>36951</v>
      </c>
      <c r="HD137">
        <v>41864.6</v>
      </c>
      <c r="HE137">
        <v>41989.3</v>
      </c>
      <c r="HF137">
        <v>1.95615</v>
      </c>
      <c r="HG137">
        <v>1.88937</v>
      </c>
      <c r="HH137">
        <v>0.0304878</v>
      </c>
      <c r="HI137">
        <v>0</v>
      </c>
      <c r="HJ137">
        <v>17.4837</v>
      </c>
      <c r="HK137">
        <v>999.9</v>
      </c>
      <c r="HL137">
        <v>26.1</v>
      </c>
      <c r="HM137">
        <v>31.4</v>
      </c>
      <c r="HN137">
        <v>13.3375</v>
      </c>
      <c r="HO137">
        <v>62.7222</v>
      </c>
      <c r="HP137">
        <v>32.4479</v>
      </c>
      <c r="HQ137">
        <v>1</v>
      </c>
      <c r="HR137">
        <v>-0.125348</v>
      </c>
      <c r="HS137">
        <v>5.77507</v>
      </c>
      <c r="HT137">
        <v>20.2487</v>
      </c>
      <c r="HU137">
        <v>5.22268</v>
      </c>
      <c r="HV137">
        <v>12.0159</v>
      </c>
      <c r="HW137">
        <v>4.99135</v>
      </c>
      <c r="HX137">
        <v>3.28895</v>
      </c>
      <c r="HY137">
        <v>9999</v>
      </c>
      <c r="HZ137">
        <v>9999</v>
      </c>
      <c r="IA137">
        <v>9999</v>
      </c>
      <c r="IB137">
        <v>999.9</v>
      </c>
      <c r="IC137">
        <v>4.97285</v>
      </c>
      <c r="ID137">
        <v>1.86661</v>
      </c>
      <c r="IE137">
        <v>1.86588</v>
      </c>
      <c r="IF137">
        <v>1.86584</v>
      </c>
      <c r="IG137">
        <v>1.86771</v>
      </c>
      <c r="IH137">
        <v>1.87012</v>
      </c>
      <c r="II137">
        <v>1.86876</v>
      </c>
      <c r="IJ137">
        <v>1.87027</v>
      </c>
      <c r="IK137">
        <v>0</v>
      </c>
      <c r="IL137">
        <v>0</v>
      </c>
      <c r="IM137">
        <v>0</v>
      </c>
      <c r="IN137">
        <v>0</v>
      </c>
      <c r="IO137" t="s">
        <v>441</v>
      </c>
      <c r="IP137" t="s">
        <v>442</v>
      </c>
      <c r="IQ137" t="s">
        <v>443</v>
      </c>
      <c r="IR137" t="s">
        <v>443</v>
      </c>
      <c r="IS137" t="s">
        <v>443</v>
      </c>
      <c r="IT137" t="s">
        <v>443</v>
      </c>
      <c r="IU137">
        <v>0</v>
      </c>
      <c r="IV137">
        <v>100</v>
      </c>
      <c r="IW137">
        <v>100</v>
      </c>
      <c r="IX137">
        <v>-2.29</v>
      </c>
      <c r="IY137">
        <v>0.0047</v>
      </c>
      <c r="IZ137">
        <v>-1.414774939843471</v>
      </c>
      <c r="JA137">
        <v>-0.002262605230658699</v>
      </c>
      <c r="JB137">
        <v>4.117972070868355E-07</v>
      </c>
      <c r="JC137">
        <v>-1.535053720392113E-10</v>
      </c>
      <c r="JD137">
        <v>-0.05773197212917025</v>
      </c>
      <c r="JE137">
        <v>-0.004387372397949352</v>
      </c>
      <c r="JF137">
        <v>0.001148265067849212</v>
      </c>
      <c r="JG137">
        <v>-2.372704636287677E-05</v>
      </c>
      <c r="JH137">
        <v>4</v>
      </c>
      <c r="JI137">
        <v>2346</v>
      </c>
      <c r="JJ137">
        <v>1</v>
      </c>
      <c r="JK137">
        <v>24</v>
      </c>
      <c r="JL137">
        <v>21624.6</v>
      </c>
      <c r="JM137">
        <v>29358473.2</v>
      </c>
      <c r="JN137">
        <v>1.03882</v>
      </c>
      <c r="JO137">
        <v>2.29004</v>
      </c>
      <c r="JP137">
        <v>1.39648</v>
      </c>
      <c r="JQ137">
        <v>2.35596</v>
      </c>
      <c r="JR137">
        <v>1.49536</v>
      </c>
      <c r="JS137">
        <v>2.65381</v>
      </c>
      <c r="JT137">
        <v>36.3165</v>
      </c>
      <c r="JU137">
        <v>24.0175</v>
      </c>
      <c r="JV137">
        <v>18</v>
      </c>
      <c r="JW137">
        <v>486.073</v>
      </c>
      <c r="JX137">
        <v>435.395</v>
      </c>
      <c r="JY137">
        <v>11.2025</v>
      </c>
      <c r="JZ137">
        <v>25.8251</v>
      </c>
      <c r="KA137">
        <v>30.0001</v>
      </c>
      <c r="KB137">
        <v>25.6545</v>
      </c>
      <c r="KC137">
        <v>25.5855</v>
      </c>
      <c r="KD137">
        <v>20.789</v>
      </c>
      <c r="KE137">
        <v>22.5281</v>
      </c>
      <c r="KF137">
        <v>1.93273</v>
      </c>
      <c r="KG137">
        <v>11.211</v>
      </c>
      <c r="KH137">
        <v>426.683</v>
      </c>
      <c r="KI137">
        <v>10.084</v>
      </c>
      <c r="KJ137">
        <v>101.678</v>
      </c>
      <c r="KK137">
        <v>100.97</v>
      </c>
    </row>
    <row r="138" spans="1:297">
      <c r="A138">
        <v>122</v>
      </c>
      <c r="B138">
        <v>1761508396.1</v>
      </c>
      <c r="C138">
        <v>1185.599999904633</v>
      </c>
      <c r="D138" t="s">
        <v>687</v>
      </c>
      <c r="E138" t="s">
        <v>688</v>
      </c>
      <c r="F138">
        <v>5</v>
      </c>
      <c r="G138" t="s">
        <v>638</v>
      </c>
      <c r="H138" t="s">
        <v>436</v>
      </c>
      <c r="I138">
        <v>1761508393.6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424.3881055600929</v>
      </c>
      <c r="AK138">
        <v>415.7134303030302</v>
      </c>
      <c r="AL138">
        <v>0.03480539199260128</v>
      </c>
      <c r="AM138">
        <v>65.47156474281013</v>
      </c>
      <c r="AN138">
        <f>(AP138 - AO138 + DY138*1E3/(8.314*(EA138+273.15)) * AR138/DX138 * AQ138) * DX138/(100*DL138) * 1000/(1000 - AP138)</f>
        <v>0</v>
      </c>
      <c r="AO138">
        <v>10.14526829230484</v>
      </c>
      <c r="AP138">
        <v>11.28200181818182</v>
      </c>
      <c r="AQ138">
        <v>1.642725255591388E-05</v>
      </c>
      <c r="AR138">
        <v>106.0414800568065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437</v>
      </c>
      <c r="AY138" t="s">
        <v>437</v>
      </c>
      <c r="AZ138">
        <v>0</v>
      </c>
      <c r="BA138">
        <v>0</v>
      </c>
      <c r="BB138">
        <f>1-AZ138/BA138</f>
        <v>0</v>
      </c>
      <c r="BC138">
        <v>0</v>
      </c>
      <c r="BD138" t="s">
        <v>437</v>
      </c>
      <c r="BE138" t="s">
        <v>437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2020</v>
      </c>
      <c r="CA138">
        <v>290.0000000000001</v>
      </c>
      <c r="CB138">
        <v>1590.42</v>
      </c>
      <c r="CC138">
        <v>295</v>
      </c>
      <c r="CD138">
        <v>5220.67</v>
      </c>
      <c r="CE138">
        <v>1591.29</v>
      </c>
      <c r="CF138">
        <v>-0.87</v>
      </c>
      <c r="CG138">
        <v>300.0000000000001</v>
      </c>
      <c r="CH138">
        <v>23.8</v>
      </c>
      <c r="CI138">
        <v>1650.734719841875</v>
      </c>
      <c r="CJ138">
        <v>2.032994541366527</v>
      </c>
      <c r="CK138">
        <v>-31.03478562282126</v>
      </c>
      <c r="CL138">
        <v>0.9198548094063967</v>
      </c>
      <c r="CM138">
        <v>0.9759925733019913</v>
      </c>
      <c r="CN138">
        <v>-0.00431141668520578</v>
      </c>
      <c r="CO138">
        <v>289.9999999999999</v>
      </c>
      <c r="CP138">
        <v>1590.91</v>
      </c>
      <c r="CQ138">
        <v>765</v>
      </c>
      <c r="CR138">
        <v>5219.32</v>
      </c>
      <c r="CS138">
        <v>1591.27</v>
      </c>
      <c r="CT138">
        <v>-0.36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438</v>
      </c>
      <c r="DO138">
        <v>2</v>
      </c>
      <c r="DP138" t="b">
        <v>1</v>
      </c>
      <c r="DQ138">
        <v>1761508393.6</v>
      </c>
      <c r="DR138">
        <v>410.9428888888888</v>
      </c>
      <c r="DS138">
        <v>420.5588888888889</v>
      </c>
      <c r="DT138">
        <v>11.28061111111111</v>
      </c>
      <c r="DU138">
        <v>10.14547777777778</v>
      </c>
      <c r="DV138">
        <v>413.2334444444444</v>
      </c>
      <c r="DW138">
        <v>11.27584444444444</v>
      </c>
      <c r="DX138">
        <v>499.9488888888889</v>
      </c>
      <c r="DY138">
        <v>90.31018888888887</v>
      </c>
      <c r="DZ138">
        <v>0.1000005555555556</v>
      </c>
      <c r="EA138">
        <v>17.64764444444445</v>
      </c>
      <c r="EB138">
        <v>17.99294444444445</v>
      </c>
      <c r="EC138">
        <v>999.9000000000001</v>
      </c>
      <c r="ED138">
        <v>0</v>
      </c>
      <c r="EE138">
        <v>0</v>
      </c>
      <c r="EF138">
        <v>9989.936666666666</v>
      </c>
      <c r="EG138">
        <v>0</v>
      </c>
      <c r="EH138">
        <v>1027.81</v>
      </c>
      <c r="EI138">
        <v>-9.615867777777776</v>
      </c>
      <c r="EJ138">
        <v>415.6315555555556</v>
      </c>
      <c r="EK138">
        <v>424.8693333333333</v>
      </c>
      <c r="EL138">
        <v>1.135141111111111</v>
      </c>
      <c r="EM138">
        <v>420.5588888888889</v>
      </c>
      <c r="EN138">
        <v>10.14547777777778</v>
      </c>
      <c r="EO138">
        <v>1.018753333333334</v>
      </c>
      <c r="EP138">
        <v>0.9162388888888889</v>
      </c>
      <c r="EQ138">
        <v>7.18738</v>
      </c>
      <c r="ER138">
        <v>5.648355555555555</v>
      </c>
      <c r="ES138">
        <v>2000.023333333333</v>
      </c>
      <c r="ET138">
        <v>0.9800016666666667</v>
      </c>
      <c r="EU138">
        <v>0.01999841111111111</v>
      </c>
      <c r="EV138">
        <v>0</v>
      </c>
      <c r="EW138">
        <v>1415.081111111111</v>
      </c>
      <c r="EX138">
        <v>5.00097</v>
      </c>
      <c r="EY138">
        <v>28232.33333333333</v>
      </c>
      <c r="EZ138">
        <v>16707.76666666667</v>
      </c>
      <c r="FA138">
        <v>38.32599999999999</v>
      </c>
      <c r="FB138">
        <v>39.30511111111111</v>
      </c>
      <c r="FC138">
        <v>38.625</v>
      </c>
      <c r="FD138">
        <v>38.40255555555555</v>
      </c>
      <c r="FE138">
        <v>38.02755555555555</v>
      </c>
      <c r="FF138">
        <v>1955.123333333333</v>
      </c>
      <c r="FG138">
        <v>39.9</v>
      </c>
      <c r="FH138">
        <v>0</v>
      </c>
      <c r="FI138">
        <v>3267.200000047684</v>
      </c>
      <c r="FJ138">
        <v>0</v>
      </c>
      <c r="FK138">
        <v>1415.0024</v>
      </c>
      <c r="FL138">
        <v>1.297692333604796</v>
      </c>
      <c r="FM138">
        <v>9.530769204271502</v>
      </c>
      <c r="FN138">
        <v>28231.61599999999</v>
      </c>
      <c r="FO138">
        <v>15</v>
      </c>
      <c r="FP138">
        <v>0</v>
      </c>
      <c r="FQ138" t="s">
        <v>439</v>
      </c>
      <c r="FR138">
        <v>1760210915.6</v>
      </c>
      <c r="FS138">
        <v>0</v>
      </c>
      <c r="FT138">
        <v>0</v>
      </c>
      <c r="FU138">
        <v>-0.215</v>
      </c>
      <c r="FV138">
        <v>0</v>
      </c>
      <c r="FW138">
        <v>-0.6919999999999999</v>
      </c>
      <c r="FX138">
        <v>0</v>
      </c>
      <c r="FY138">
        <v>400</v>
      </c>
      <c r="FZ138">
        <v>0</v>
      </c>
      <c r="GA138">
        <v>0.15</v>
      </c>
      <c r="GB138">
        <v>0</v>
      </c>
      <c r="GC138">
        <v>-9.286329024390243</v>
      </c>
      <c r="GD138">
        <v>-1.237467177700342</v>
      </c>
      <c r="GE138">
        <v>0.3427386300816815</v>
      </c>
      <c r="GF138">
        <v>0</v>
      </c>
      <c r="GG138">
        <v>1414.865882352941</v>
      </c>
      <c r="GH138">
        <v>2.015890007320643</v>
      </c>
      <c r="GI138">
        <v>0.3002265580510395</v>
      </c>
      <c r="GJ138">
        <v>0</v>
      </c>
      <c r="GK138">
        <v>1.13868</v>
      </c>
      <c r="GL138">
        <v>-0.04281825783972563</v>
      </c>
      <c r="GM138">
        <v>0.004773502063602734</v>
      </c>
      <c r="GN138">
        <v>1</v>
      </c>
      <c r="GO138">
        <v>1</v>
      </c>
      <c r="GP138">
        <v>3</v>
      </c>
      <c r="GQ138" t="s">
        <v>446</v>
      </c>
      <c r="GR138">
        <v>3.13368</v>
      </c>
      <c r="GS138">
        <v>2.76001</v>
      </c>
      <c r="GT138">
        <v>0.09328160000000001</v>
      </c>
      <c r="GU138">
        <v>0.0939753</v>
      </c>
      <c r="GV138">
        <v>0.0619168</v>
      </c>
      <c r="GW138">
        <v>0.0565986</v>
      </c>
      <c r="GX138">
        <v>29035.5</v>
      </c>
      <c r="GY138">
        <v>28988.7</v>
      </c>
      <c r="GZ138">
        <v>29750.2</v>
      </c>
      <c r="HA138">
        <v>29555.5</v>
      </c>
      <c r="HB138">
        <v>36888.2</v>
      </c>
      <c r="HC138">
        <v>36950.9</v>
      </c>
      <c r="HD138">
        <v>41864.9</v>
      </c>
      <c r="HE138">
        <v>41989.6</v>
      </c>
      <c r="HF138">
        <v>1.956</v>
      </c>
      <c r="HG138">
        <v>1.88918</v>
      </c>
      <c r="HH138">
        <v>0.0309497</v>
      </c>
      <c r="HI138">
        <v>0</v>
      </c>
      <c r="HJ138">
        <v>17.4833</v>
      </c>
      <c r="HK138">
        <v>999.9</v>
      </c>
      <c r="HL138">
        <v>26.1</v>
      </c>
      <c r="HM138">
        <v>31.4</v>
      </c>
      <c r="HN138">
        <v>13.3372</v>
      </c>
      <c r="HO138">
        <v>62.8522</v>
      </c>
      <c r="HP138">
        <v>32.528</v>
      </c>
      <c r="HQ138">
        <v>1</v>
      </c>
      <c r="HR138">
        <v>-0.125224</v>
      </c>
      <c r="HS138">
        <v>5.76334</v>
      </c>
      <c r="HT138">
        <v>20.2486</v>
      </c>
      <c r="HU138">
        <v>5.22058</v>
      </c>
      <c r="HV138">
        <v>12.0159</v>
      </c>
      <c r="HW138">
        <v>4.99055</v>
      </c>
      <c r="HX138">
        <v>3.2885</v>
      </c>
      <c r="HY138">
        <v>9999</v>
      </c>
      <c r="HZ138">
        <v>9999</v>
      </c>
      <c r="IA138">
        <v>9999</v>
      </c>
      <c r="IB138">
        <v>999.9</v>
      </c>
      <c r="IC138">
        <v>4.97287</v>
      </c>
      <c r="ID138">
        <v>1.86661</v>
      </c>
      <c r="IE138">
        <v>1.86591</v>
      </c>
      <c r="IF138">
        <v>1.86584</v>
      </c>
      <c r="IG138">
        <v>1.86774</v>
      </c>
      <c r="IH138">
        <v>1.87012</v>
      </c>
      <c r="II138">
        <v>1.86876</v>
      </c>
      <c r="IJ138">
        <v>1.87027</v>
      </c>
      <c r="IK138">
        <v>0</v>
      </c>
      <c r="IL138">
        <v>0</v>
      </c>
      <c r="IM138">
        <v>0</v>
      </c>
      <c r="IN138">
        <v>0</v>
      </c>
      <c r="IO138" t="s">
        <v>441</v>
      </c>
      <c r="IP138" t="s">
        <v>442</v>
      </c>
      <c r="IQ138" t="s">
        <v>443</v>
      </c>
      <c r="IR138" t="s">
        <v>443</v>
      </c>
      <c r="IS138" t="s">
        <v>443</v>
      </c>
      <c r="IT138" t="s">
        <v>443</v>
      </c>
      <c r="IU138">
        <v>0</v>
      </c>
      <c r="IV138">
        <v>100</v>
      </c>
      <c r="IW138">
        <v>100</v>
      </c>
      <c r="IX138">
        <v>-2.291</v>
      </c>
      <c r="IY138">
        <v>0.0048</v>
      </c>
      <c r="IZ138">
        <v>-1.414774939843471</v>
      </c>
      <c r="JA138">
        <v>-0.002262605230658699</v>
      </c>
      <c r="JB138">
        <v>4.117972070868355E-07</v>
      </c>
      <c r="JC138">
        <v>-1.535053720392113E-10</v>
      </c>
      <c r="JD138">
        <v>-0.05773197212917025</v>
      </c>
      <c r="JE138">
        <v>-0.004387372397949352</v>
      </c>
      <c r="JF138">
        <v>0.001148265067849212</v>
      </c>
      <c r="JG138">
        <v>-2.372704636287677E-05</v>
      </c>
      <c r="JH138">
        <v>4</v>
      </c>
      <c r="JI138">
        <v>2346</v>
      </c>
      <c r="JJ138">
        <v>1</v>
      </c>
      <c r="JK138">
        <v>24</v>
      </c>
      <c r="JL138">
        <v>21624.7</v>
      </c>
      <c r="JM138">
        <v>29358473.3</v>
      </c>
      <c r="JN138">
        <v>1.06445</v>
      </c>
      <c r="JO138">
        <v>2.28638</v>
      </c>
      <c r="JP138">
        <v>1.39648</v>
      </c>
      <c r="JQ138">
        <v>2.35352</v>
      </c>
      <c r="JR138">
        <v>1.49536</v>
      </c>
      <c r="JS138">
        <v>2.55371</v>
      </c>
      <c r="JT138">
        <v>36.3165</v>
      </c>
      <c r="JU138">
        <v>24.0262</v>
      </c>
      <c r="JV138">
        <v>18</v>
      </c>
      <c r="JW138">
        <v>485.986</v>
      </c>
      <c r="JX138">
        <v>435.285</v>
      </c>
      <c r="JY138">
        <v>11.211</v>
      </c>
      <c r="JZ138">
        <v>25.8251</v>
      </c>
      <c r="KA138">
        <v>30.0001</v>
      </c>
      <c r="KB138">
        <v>25.6553</v>
      </c>
      <c r="KC138">
        <v>25.5867</v>
      </c>
      <c r="KD138">
        <v>21.3197</v>
      </c>
      <c r="KE138">
        <v>22.8202</v>
      </c>
      <c r="KF138">
        <v>1.93273</v>
      </c>
      <c r="KG138">
        <v>11.2175</v>
      </c>
      <c r="KH138">
        <v>440.1</v>
      </c>
      <c r="KI138">
        <v>10.0764</v>
      </c>
      <c r="KJ138">
        <v>101.678</v>
      </c>
      <c r="KK138">
        <v>100.971</v>
      </c>
    </row>
    <row r="139" spans="1:297">
      <c r="A139">
        <v>123</v>
      </c>
      <c r="B139">
        <v>1761508401.1</v>
      </c>
      <c r="C139">
        <v>1190.599999904633</v>
      </c>
      <c r="D139" t="s">
        <v>689</v>
      </c>
      <c r="E139" t="s">
        <v>690</v>
      </c>
      <c r="F139">
        <v>5</v>
      </c>
      <c r="G139" t="s">
        <v>638</v>
      </c>
      <c r="H139" t="s">
        <v>436</v>
      </c>
      <c r="I139">
        <v>1761508398.3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431.8242065260324</v>
      </c>
      <c r="AK139">
        <v>419.049296969697</v>
      </c>
      <c r="AL139">
        <v>0.8196333262686049</v>
      </c>
      <c r="AM139">
        <v>65.47156474281013</v>
      </c>
      <c r="AN139">
        <f>(AP139 - AO139 + DY139*1E3/(8.314*(EA139+273.15)) * AR139/DX139 * AQ139) * DX139/(100*DL139) * 1000/(1000 - AP139)</f>
        <v>0</v>
      </c>
      <c r="AO139">
        <v>10.14690996371284</v>
      </c>
      <c r="AP139">
        <v>11.28628787878788</v>
      </c>
      <c r="AQ139">
        <v>1.656570300676063E-05</v>
      </c>
      <c r="AR139">
        <v>106.0414800568065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437</v>
      </c>
      <c r="AY139" t="s">
        <v>437</v>
      </c>
      <c r="AZ139">
        <v>0</v>
      </c>
      <c r="BA139">
        <v>0</v>
      </c>
      <c r="BB139">
        <f>1-AZ139/BA139</f>
        <v>0</v>
      </c>
      <c r="BC139">
        <v>0</v>
      </c>
      <c r="BD139" t="s">
        <v>437</v>
      </c>
      <c r="BE139" t="s">
        <v>437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2020</v>
      </c>
      <c r="CA139">
        <v>290.0000000000001</v>
      </c>
      <c r="CB139">
        <v>1590.42</v>
      </c>
      <c r="CC139">
        <v>295</v>
      </c>
      <c r="CD139">
        <v>5220.67</v>
      </c>
      <c r="CE139">
        <v>1591.29</v>
      </c>
      <c r="CF139">
        <v>-0.87</v>
      </c>
      <c r="CG139">
        <v>300.0000000000001</v>
      </c>
      <c r="CH139">
        <v>23.8</v>
      </c>
      <c r="CI139">
        <v>1650.734719841875</v>
      </c>
      <c r="CJ139">
        <v>2.032994541366527</v>
      </c>
      <c r="CK139">
        <v>-31.03478562282126</v>
      </c>
      <c r="CL139">
        <v>0.9198548094063967</v>
      </c>
      <c r="CM139">
        <v>0.9759925733019913</v>
      </c>
      <c r="CN139">
        <v>-0.00431141668520578</v>
      </c>
      <c r="CO139">
        <v>289.9999999999999</v>
      </c>
      <c r="CP139">
        <v>1590.91</v>
      </c>
      <c r="CQ139">
        <v>765</v>
      </c>
      <c r="CR139">
        <v>5219.32</v>
      </c>
      <c r="CS139">
        <v>1591.27</v>
      </c>
      <c r="CT139">
        <v>-0.36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438</v>
      </c>
      <c r="DO139">
        <v>2</v>
      </c>
      <c r="DP139" t="b">
        <v>1</v>
      </c>
      <c r="DQ139">
        <v>1761508398.3</v>
      </c>
      <c r="DR139">
        <v>412.3457999999999</v>
      </c>
      <c r="DS139">
        <v>428.1204</v>
      </c>
      <c r="DT139">
        <v>11.28446</v>
      </c>
      <c r="DU139">
        <v>10.14527</v>
      </c>
      <c r="DV139">
        <v>414.639</v>
      </c>
      <c r="DW139">
        <v>11.27964</v>
      </c>
      <c r="DX139">
        <v>500.0010000000001</v>
      </c>
      <c r="DY139">
        <v>90.31049</v>
      </c>
      <c r="DZ139">
        <v>0.10002359</v>
      </c>
      <c r="EA139">
        <v>17.64652</v>
      </c>
      <c r="EB139">
        <v>17.99606</v>
      </c>
      <c r="EC139">
        <v>999.9</v>
      </c>
      <c r="ED139">
        <v>0</v>
      </c>
      <c r="EE139">
        <v>0</v>
      </c>
      <c r="EF139">
        <v>9985.874000000002</v>
      </c>
      <c r="EG139">
        <v>0</v>
      </c>
      <c r="EH139">
        <v>1027.784</v>
      </c>
      <c r="EI139">
        <v>-15.77453</v>
      </c>
      <c r="EJ139">
        <v>417.0522</v>
      </c>
      <c r="EK139">
        <v>432.5084</v>
      </c>
      <c r="EL139">
        <v>1.139188</v>
      </c>
      <c r="EM139">
        <v>428.1204</v>
      </c>
      <c r="EN139">
        <v>10.14527</v>
      </c>
      <c r="EO139">
        <v>1.019104</v>
      </c>
      <c r="EP139">
        <v>0.9162239999999999</v>
      </c>
      <c r="EQ139">
        <v>7.192415999999999</v>
      </c>
      <c r="ER139">
        <v>5.648124000000001</v>
      </c>
      <c r="ES139">
        <v>1999.962</v>
      </c>
      <c r="ET139">
        <v>0.9800006</v>
      </c>
      <c r="EU139">
        <v>0.01999942</v>
      </c>
      <c r="EV139">
        <v>0</v>
      </c>
      <c r="EW139">
        <v>1415.234</v>
      </c>
      <c r="EX139">
        <v>5.000970000000001</v>
      </c>
      <c r="EY139">
        <v>28230.83</v>
      </c>
      <c r="EZ139">
        <v>16707.27</v>
      </c>
      <c r="FA139">
        <v>38.3058</v>
      </c>
      <c r="FB139">
        <v>39.25</v>
      </c>
      <c r="FC139">
        <v>38.6061</v>
      </c>
      <c r="FD139">
        <v>38.375</v>
      </c>
      <c r="FE139">
        <v>38</v>
      </c>
      <c r="FF139">
        <v>1955.062</v>
      </c>
      <c r="FG139">
        <v>39.89999999999999</v>
      </c>
      <c r="FH139">
        <v>0</v>
      </c>
      <c r="FI139">
        <v>3272</v>
      </c>
      <c r="FJ139">
        <v>0</v>
      </c>
      <c r="FK139">
        <v>1415.1228</v>
      </c>
      <c r="FL139">
        <v>1.741538475786917</v>
      </c>
      <c r="FM139">
        <v>-3.423077026381297</v>
      </c>
      <c r="FN139">
        <v>28231.696</v>
      </c>
      <c r="FO139">
        <v>15</v>
      </c>
      <c r="FP139">
        <v>0</v>
      </c>
      <c r="FQ139" t="s">
        <v>439</v>
      </c>
      <c r="FR139">
        <v>1760210915.6</v>
      </c>
      <c r="FS139">
        <v>0</v>
      </c>
      <c r="FT139">
        <v>0</v>
      </c>
      <c r="FU139">
        <v>-0.215</v>
      </c>
      <c r="FV139">
        <v>0</v>
      </c>
      <c r="FW139">
        <v>-0.6919999999999999</v>
      </c>
      <c r="FX139">
        <v>0</v>
      </c>
      <c r="FY139">
        <v>400</v>
      </c>
      <c r="FZ139">
        <v>0</v>
      </c>
      <c r="GA139">
        <v>0.15</v>
      </c>
      <c r="GB139">
        <v>0</v>
      </c>
      <c r="GC139">
        <v>-10.660804</v>
      </c>
      <c r="GD139">
        <v>-21.57673936210131</v>
      </c>
      <c r="GE139">
        <v>2.814527652800555</v>
      </c>
      <c r="GF139">
        <v>0</v>
      </c>
      <c r="GG139">
        <v>1414.993235294118</v>
      </c>
      <c r="GH139">
        <v>1.744996189564554</v>
      </c>
      <c r="GI139">
        <v>0.2743840223036124</v>
      </c>
      <c r="GJ139">
        <v>0</v>
      </c>
      <c r="GK139">
        <v>1.13670625</v>
      </c>
      <c r="GL139">
        <v>-0.001417373358349841</v>
      </c>
      <c r="GM139">
        <v>0.002445024220227699</v>
      </c>
      <c r="GN139">
        <v>1</v>
      </c>
      <c r="GO139">
        <v>1</v>
      </c>
      <c r="GP139">
        <v>3</v>
      </c>
      <c r="GQ139" t="s">
        <v>446</v>
      </c>
      <c r="GR139">
        <v>3.13381</v>
      </c>
      <c r="GS139">
        <v>2.76022</v>
      </c>
      <c r="GT139">
        <v>0.0939407</v>
      </c>
      <c r="GU139">
        <v>0.0961905</v>
      </c>
      <c r="GV139">
        <v>0.0619309</v>
      </c>
      <c r="GW139">
        <v>0.0565563</v>
      </c>
      <c r="GX139">
        <v>29014.2</v>
      </c>
      <c r="GY139">
        <v>28917.7</v>
      </c>
      <c r="GZ139">
        <v>29750</v>
      </c>
      <c r="HA139">
        <v>29555.4</v>
      </c>
      <c r="HB139">
        <v>36887.3</v>
      </c>
      <c r="HC139">
        <v>36952.5</v>
      </c>
      <c r="HD139">
        <v>41864.5</v>
      </c>
      <c r="HE139">
        <v>41989.5</v>
      </c>
      <c r="HF139">
        <v>1.9563</v>
      </c>
      <c r="HG139">
        <v>1.88892</v>
      </c>
      <c r="HH139">
        <v>0.0306368</v>
      </c>
      <c r="HI139">
        <v>0</v>
      </c>
      <c r="HJ139">
        <v>17.4822</v>
      </c>
      <c r="HK139">
        <v>999.9</v>
      </c>
      <c r="HL139">
        <v>26.1</v>
      </c>
      <c r="HM139">
        <v>31.4</v>
      </c>
      <c r="HN139">
        <v>13.3386</v>
      </c>
      <c r="HO139">
        <v>62.8322</v>
      </c>
      <c r="HP139">
        <v>32.52</v>
      </c>
      <c r="HQ139">
        <v>1</v>
      </c>
      <c r="HR139">
        <v>-0.125023</v>
      </c>
      <c r="HS139">
        <v>5.76423</v>
      </c>
      <c r="HT139">
        <v>20.2484</v>
      </c>
      <c r="HU139">
        <v>5.22118</v>
      </c>
      <c r="HV139">
        <v>12.0159</v>
      </c>
      <c r="HW139">
        <v>4.99085</v>
      </c>
      <c r="HX139">
        <v>3.28863</v>
      </c>
      <c r="HY139">
        <v>9999</v>
      </c>
      <c r="HZ139">
        <v>9999</v>
      </c>
      <c r="IA139">
        <v>9999</v>
      </c>
      <c r="IB139">
        <v>999.9</v>
      </c>
      <c r="IC139">
        <v>4.97287</v>
      </c>
      <c r="ID139">
        <v>1.86661</v>
      </c>
      <c r="IE139">
        <v>1.86588</v>
      </c>
      <c r="IF139">
        <v>1.86586</v>
      </c>
      <c r="IG139">
        <v>1.86776</v>
      </c>
      <c r="IH139">
        <v>1.87013</v>
      </c>
      <c r="II139">
        <v>1.86876</v>
      </c>
      <c r="IJ139">
        <v>1.87027</v>
      </c>
      <c r="IK139">
        <v>0</v>
      </c>
      <c r="IL139">
        <v>0</v>
      </c>
      <c r="IM139">
        <v>0</v>
      </c>
      <c r="IN139">
        <v>0</v>
      </c>
      <c r="IO139" t="s">
        <v>441</v>
      </c>
      <c r="IP139" t="s">
        <v>442</v>
      </c>
      <c r="IQ139" t="s">
        <v>443</v>
      </c>
      <c r="IR139" t="s">
        <v>443</v>
      </c>
      <c r="IS139" t="s">
        <v>443</v>
      </c>
      <c r="IT139" t="s">
        <v>443</v>
      </c>
      <c r="IU139">
        <v>0</v>
      </c>
      <c r="IV139">
        <v>100</v>
      </c>
      <c r="IW139">
        <v>100</v>
      </c>
      <c r="IX139">
        <v>-2.298</v>
      </c>
      <c r="IY139">
        <v>0.0049</v>
      </c>
      <c r="IZ139">
        <v>-1.414774939843471</v>
      </c>
      <c r="JA139">
        <v>-0.002262605230658699</v>
      </c>
      <c r="JB139">
        <v>4.117972070868355E-07</v>
      </c>
      <c r="JC139">
        <v>-1.535053720392113E-10</v>
      </c>
      <c r="JD139">
        <v>-0.05773197212917025</v>
      </c>
      <c r="JE139">
        <v>-0.004387372397949352</v>
      </c>
      <c r="JF139">
        <v>0.001148265067849212</v>
      </c>
      <c r="JG139">
        <v>-2.372704636287677E-05</v>
      </c>
      <c r="JH139">
        <v>4</v>
      </c>
      <c r="JI139">
        <v>2346</v>
      </c>
      <c r="JJ139">
        <v>1</v>
      </c>
      <c r="JK139">
        <v>24</v>
      </c>
      <c r="JL139">
        <v>21624.8</v>
      </c>
      <c r="JM139">
        <v>29358473.4</v>
      </c>
      <c r="JN139">
        <v>1.09375</v>
      </c>
      <c r="JO139">
        <v>2.27905</v>
      </c>
      <c r="JP139">
        <v>1.39648</v>
      </c>
      <c r="JQ139">
        <v>2.35474</v>
      </c>
      <c r="JR139">
        <v>1.49536</v>
      </c>
      <c r="JS139">
        <v>2.69653</v>
      </c>
      <c r="JT139">
        <v>36.3165</v>
      </c>
      <c r="JU139">
        <v>24.0262</v>
      </c>
      <c r="JV139">
        <v>18</v>
      </c>
      <c r="JW139">
        <v>486.183</v>
      </c>
      <c r="JX139">
        <v>435.143</v>
      </c>
      <c r="JY139">
        <v>11.2181</v>
      </c>
      <c r="JZ139">
        <v>25.8251</v>
      </c>
      <c r="KA139">
        <v>30.0001</v>
      </c>
      <c r="KB139">
        <v>25.6567</v>
      </c>
      <c r="KC139">
        <v>25.5876</v>
      </c>
      <c r="KD139">
        <v>21.9053</v>
      </c>
      <c r="KE139">
        <v>22.8202</v>
      </c>
      <c r="KF139">
        <v>1.93273</v>
      </c>
      <c r="KG139">
        <v>11.2202</v>
      </c>
      <c r="KH139">
        <v>460.215</v>
      </c>
      <c r="KI139">
        <v>10.0662</v>
      </c>
      <c r="KJ139">
        <v>101.677</v>
      </c>
      <c r="KK139">
        <v>100.971</v>
      </c>
    </row>
    <row r="140" spans="1:297">
      <c r="A140">
        <v>124</v>
      </c>
      <c r="B140">
        <v>1761508406.1</v>
      </c>
      <c r="C140">
        <v>1195.599999904633</v>
      </c>
      <c r="D140" t="s">
        <v>691</v>
      </c>
      <c r="E140" t="s">
        <v>692</v>
      </c>
      <c r="F140">
        <v>5</v>
      </c>
      <c r="G140" t="s">
        <v>638</v>
      </c>
      <c r="H140" t="s">
        <v>436</v>
      </c>
      <c r="I140">
        <v>1761508403.6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447.1585409578711</v>
      </c>
      <c r="AK140">
        <v>428.2440909090907</v>
      </c>
      <c r="AL140">
        <v>1.981427329866984</v>
      </c>
      <c r="AM140">
        <v>65.47156474281013</v>
      </c>
      <c r="AN140">
        <f>(AP140 - AO140 + DY140*1E3/(8.314*(EA140+273.15)) * AR140/DX140 * AQ140) * DX140/(100*DL140) * 1000/(1000 - AP140)</f>
        <v>0</v>
      </c>
      <c r="AO140">
        <v>10.13129981961074</v>
      </c>
      <c r="AP140">
        <v>11.28705696969697</v>
      </c>
      <c r="AQ140">
        <v>4.999584421264188E-06</v>
      </c>
      <c r="AR140">
        <v>106.0414800568065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437</v>
      </c>
      <c r="AY140" t="s">
        <v>437</v>
      </c>
      <c r="AZ140">
        <v>0</v>
      </c>
      <c r="BA140">
        <v>0</v>
      </c>
      <c r="BB140">
        <f>1-AZ140/BA140</f>
        <v>0</v>
      </c>
      <c r="BC140">
        <v>0</v>
      </c>
      <c r="BD140" t="s">
        <v>437</v>
      </c>
      <c r="BE140" t="s">
        <v>437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2020</v>
      </c>
      <c r="CA140">
        <v>290.0000000000001</v>
      </c>
      <c r="CB140">
        <v>1590.42</v>
      </c>
      <c r="CC140">
        <v>295</v>
      </c>
      <c r="CD140">
        <v>5220.67</v>
      </c>
      <c r="CE140">
        <v>1591.29</v>
      </c>
      <c r="CF140">
        <v>-0.87</v>
      </c>
      <c r="CG140">
        <v>300.0000000000001</v>
      </c>
      <c r="CH140">
        <v>23.8</v>
      </c>
      <c r="CI140">
        <v>1650.734719841875</v>
      </c>
      <c r="CJ140">
        <v>2.032994541366527</v>
      </c>
      <c r="CK140">
        <v>-31.03478562282126</v>
      </c>
      <c r="CL140">
        <v>0.9198548094063967</v>
      </c>
      <c r="CM140">
        <v>0.9759925733019913</v>
      </c>
      <c r="CN140">
        <v>-0.00431141668520578</v>
      </c>
      <c r="CO140">
        <v>289.9999999999999</v>
      </c>
      <c r="CP140">
        <v>1590.91</v>
      </c>
      <c r="CQ140">
        <v>765</v>
      </c>
      <c r="CR140">
        <v>5219.32</v>
      </c>
      <c r="CS140">
        <v>1591.27</v>
      </c>
      <c r="CT140">
        <v>-0.36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438</v>
      </c>
      <c r="DO140">
        <v>2</v>
      </c>
      <c r="DP140" t="b">
        <v>1</v>
      </c>
      <c r="DQ140">
        <v>1761508403.6</v>
      </c>
      <c r="DR140">
        <v>419.3368888888889</v>
      </c>
      <c r="DS140">
        <v>444.0435555555556</v>
      </c>
      <c r="DT140">
        <v>11.287</v>
      </c>
      <c r="DU140">
        <v>10.13167777777778</v>
      </c>
      <c r="DV140">
        <v>421.644</v>
      </c>
      <c r="DW140">
        <v>11.28212222222222</v>
      </c>
      <c r="DX140">
        <v>500.0043333333333</v>
      </c>
      <c r="DY140">
        <v>90.30906666666667</v>
      </c>
      <c r="DZ140">
        <v>0.09993035555555556</v>
      </c>
      <c r="EA140">
        <v>17.64662222222222</v>
      </c>
      <c r="EB140">
        <v>17.98553333333333</v>
      </c>
      <c r="EC140">
        <v>999.9000000000001</v>
      </c>
      <c r="ED140">
        <v>0</v>
      </c>
      <c r="EE140">
        <v>0</v>
      </c>
      <c r="EF140">
        <v>10001.65777777778</v>
      </c>
      <c r="EG140">
        <v>0</v>
      </c>
      <c r="EH140">
        <v>1027.783333333333</v>
      </c>
      <c r="EI140">
        <v>-24.70682222222222</v>
      </c>
      <c r="EJ140">
        <v>424.1238888888889</v>
      </c>
      <c r="EK140">
        <v>448.5886666666667</v>
      </c>
      <c r="EL140">
        <v>1.155314444444445</v>
      </c>
      <c r="EM140">
        <v>444.0435555555556</v>
      </c>
      <c r="EN140">
        <v>10.13167777777778</v>
      </c>
      <c r="EO140">
        <v>1.019316666666666</v>
      </c>
      <c r="EP140">
        <v>0.9149822222222223</v>
      </c>
      <c r="EQ140">
        <v>7.195461111111111</v>
      </c>
      <c r="ER140">
        <v>5.628565555555555</v>
      </c>
      <c r="ES140">
        <v>1999.955555555555</v>
      </c>
      <c r="ET140">
        <v>0.98</v>
      </c>
      <c r="EU140">
        <v>0.01999998888888889</v>
      </c>
      <c r="EV140">
        <v>0</v>
      </c>
      <c r="EW140">
        <v>1415.176666666667</v>
      </c>
      <c r="EX140">
        <v>5.00097</v>
      </c>
      <c r="EY140">
        <v>28229.07777777777</v>
      </c>
      <c r="EZ140">
        <v>16707.17777777778</v>
      </c>
      <c r="FA140">
        <v>38.25</v>
      </c>
      <c r="FB140">
        <v>39.25</v>
      </c>
      <c r="FC140">
        <v>38.562</v>
      </c>
      <c r="FD140">
        <v>38.375</v>
      </c>
      <c r="FE140">
        <v>37.97900000000001</v>
      </c>
      <c r="FF140">
        <v>1955.055555555556</v>
      </c>
      <c r="FG140">
        <v>39.9</v>
      </c>
      <c r="FH140">
        <v>0</v>
      </c>
      <c r="FI140">
        <v>3276.800000190735</v>
      </c>
      <c r="FJ140">
        <v>0</v>
      </c>
      <c r="FK140">
        <v>1415.2252</v>
      </c>
      <c r="FL140">
        <v>1.346153851086322</v>
      </c>
      <c r="FM140">
        <v>-17.56923086095809</v>
      </c>
      <c r="FN140">
        <v>28230.79599999999</v>
      </c>
      <c r="FO140">
        <v>15</v>
      </c>
      <c r="FP140">
        <v>0</v>
      </c>
      <c r="FQ140" t="s">
        <v>439</v>
      </c>
      <c r="FR140">
        <v>1760210915.6</v>
      </c>
      <c r="FS140">
        <v>0</v>
      </c>
      <c r="FT140">
        <v>0</v>
      </c>
      <c r="FU140">
        <v>-0.215</v>
      </c>
      <c r="FV140">
        <v>0</v>
      </c>
      <c r="FW140">
        <v>-0.6919999999999999</v>
      </c>
      <c r="FX140">
        <v>0</v>
      </c>
      <c r="FY140">
        <v>400</v>
      </c>
      <c r="FZ140">
        <v>0</v>
      </c>
      <c r="GA140">
        <v>0.15</v>
      </c>
      <c r="GB140">
        <v>0</v>
      </c>
      <c r="GC140">
        <v>-14.27783</v>
      </c>
      <c r="GD140">
        <v>-58.46571016885554</v>
      </c>
      <c r="GE140">
        <v>6.126270482576246</v>
      </c>
      <c r="GF140">
        <v>0</v>
      </c>
      <c r="GG140">
        <v>1415.124411764706</v>
      </c>
      <c r="GH140">
        <v>1.362414061481298</v>
      </c>
      <c r="GI140">
        <v>0.2598663816891015</v>
      </c>
      <c r="GJ140">
        <v>0</v>
      </c>
      <c r="GK140">
        <v>1.1404725</v>
      </c>
      <c r="GL140">
        <v>0.06970131332082778</v>
      </c>
      <c r="GM140">
        <v>0.008046678118950703</v>
      </c>
      <c r="GN140">
        <v>1</v>
      </c>
      <c r="GO140">
        <v>1</v>
      </c>
      <c r="GP140">
        <v>3</v>
      </c>
      <c r="GQ140" t="s">
        <v>446</v>
      </c>
      <c r="GR140">
        <v>3.13374</v>
      </c>
      <c r="GS140">
        <v>2.76031</v>
      </c>
      <c r="GT140">
        <v>0.0955718</v>
      </c>
      <c r="GU140">
        <v>0.0988386</v>
      </c>
      <c r="GV140">
        <v>0.0619347</v>
      </c>
      <c r="GW140">
        <v>0.0565292</v>
      </c>
      <c r="GX140">
        <v>28961.3</v>
      </c>
      <c r="GY140">
        <v>28832.8</v>
      </c>
      <c r="GZ140">
        <v>29749.3</v>
      </c>
      <c r="HA140">
        <v>29555.2</v>
      </c>
      <c r="HB140">
        <v>36886.5</v>
      </c>
      <c r="HC140">
        <v>36953.3</v>
      </c>
      <c r="HD140">
        <v>41863.7</v>
      </c>
      <c r="HE140">
        <v>41989.2</v>
      </c>
      <c r="HF140">
        <v>1.95623</v>
      </c>
      <c r="HG140">
        <v>1.8893</v>
      </c>
      <c r="HH140">
        <v>0.030078</v>
      </c>
      <c r="HI140">
        <v>0</v>
      </c>
      <c r="HJ140">
        <v>17.481</v>
      </c>
      <c r="HK140">
        <v>999.9</v>
      </c>
      <c r="HL140">
        <v>26.1</v>
      </c>
      <c r="HM140">
        <v>31.4</v>
      </c>
      <c r="HN140">
        <v>13.3391</v>
      </c>
      <c r="HO140">
        <v>62.7222</v>
      </c>
      <c r="HP140">
        <v>32.5441</v>
      </c>
      <c r="HQ140">
        <v>1</v>
      </c>
      <c r="HR140">
        <v>-0.124916</v>
      </c>
      <c r="HS140">
        <v>5.75811</v>
      </c>
      <c r="HT140">
        <v>20.2485</v>
      </c>
      <c r="HU140">
        <v>5.22043</v>
      </c>
      <c r="HV140">
        <v>12.0159</v>
      </c>
      <c r="HW140">
        <v>4.9907</v>
      </c>
      <c r="HX140">
        <v>3.28848</v>
      </c>
      <c r="HY140">
        <v>9999</v>
      </c>
      <c r="HZ140">
        <v>9999</v>
      </c>
      <c r="IA140">
        <v>9999</v>
      </c>
      <c r="IB140">
        <v>999.9</v>
      </c>
      <c r="IC140">
        <v>4.97287</v>
      </c>
      <c r="ID140">
        <v>1.86661</v>
      </c>
      <c r="IE140">
        <v>1.8659</v>
      </c>
      <c r="IF140">
        <v>1.86585</v>
      </c>
      <c r="IG140">
        <v>1.86777</v>
      </c>
      <c r="IH140">
        <v>1.87014</v>
      </c>
      <c r="II140">
        <v>1.86877</v>
      </c>
      <c r="IJ140">
        <v>1.87027</v>
      </c>
      <c r="IK140">
        <v>0</v>
      </c>
      <c r="IL140">
        <v>0</v>
      </c>
      <c r="IM140">
        <v>0</v>
      </c>
      <c r="IN140">
        <v>0</v>
      </c>
      <c r="IO140" t="s">
        <v>441</v>
      </c>
      <c r="IP140" t="s">
        <v>442</v>
      </c>
      <c r="IQ140" t="s">
        <v>443</v>
      </c>
      <c r="IR140" t="s">
        <v>443</v>
      </c>
      <c r="IS140" t="s">
        <v>443</v>
      </c>
      <c r="IT140" t="s">
        <v>443</v>
      </c>
      <c r="IU140">
        <v>0</v>
      </c>
      <c r="IV140">
        <v>100</v>
      </c>
      <c r="IW140">
        <v>100</v>
      </c>
      <c r="IX140">
        <v>-2.317</v>
      </c>
      <c r="IY140">
        <v>0.0048</v>
      </c>
      <c r="IZ140">
        <v>-1.414774939843471</v>
      </c>
      <c r="JA140">
        <v>-0.002262605230658699</v>
      </c>
      <c r="JB140">
        <v>4.117972070868355E-07</v>
      </c>
      <c r="JC140">
        <v>-1.535053720392113E-10</v>
      </c>
      <c r="JD140">
        <v>-0.05773197212917025</v>
      </c>
      <c r="JE140">
        <v>-0.004387372397949352</v>
      </c>
      <c r="JF140">
        <v>0.001148265067849212</v>
      </c>
      <c r="JG140">
        <v>-2.372704636287677E-05</v>
      </c>
      <c r="JH140">
        <v>4</v>
      </c>
      <c r="JI140">
        <v>2346</v>
      </c>
      <c r="JJ140">
        <v>1</v>
      </c>
      <c r="JK140">
        <v>24</v>
      </c>
      <c r="JL140">
        <v>21624.8</v>
      </c>
      <c r="JM140">
        <v>29358473.4</v>
      </c>
      <c r="JN140">
        <v>1.12793</v>
      </c>
      <c r="JO140">
        <v>2.28027</v>
      </c>
      <c r="JP140">
        <v>1.39771</v>
      </c>
      <c r="JQ140">
        <v>2.35229</v>
      </c>
      <c r="JR140">
        <v>1.49536</v>
      </c>
      <c r="JS140">
        <v>2.70142</v>
      </c>
      <c r="JT140">
        <v>36.3165</v>
      </c>
      <c r="JU140">
        <v>24.0262</v>
      </c>
      <c r="JV140">
        <v>18</v>
      </c>
      <c r="JW140">
        <v>486.137</v>
      </c>
      <c r="JX140">
        <v>435.367</v>
      </c>
      <c r="JY140">
        <v>11.2222</v>
      </c>
      <c r="JZ140">
        <v>25.8251</v>
      </c>
      <c r="KA140">
        <v>30.0002</v>
      </c>
      <c r="KB140">
        <v>25.6567</v>
      </c>
      <c r="KC140">
        <v>25.5876</v>
      </c>
      <c r="KD140">
        <v>22.5888</v>
      </c>
      <c r="KE140">
        <v>23.1017</v>
      </c>
      <c r="KF140">
        <v>1.93273</v>
      </c>
      <c r="KG140">
        <v>11.2275</v>
      </c>
      <c r="KH140">
        <v>473.59</v>
      </c>
      <c r="KI140">
        <v>10.0577</v>
      </c>
      <c r="KJ140">
        <v>101.675</v>
      </c>
      <c r="KK140">
        <v>100.97</v>
      </c>
    </row>
    <row r="141" spans="1:297">
      <c r="A141">
        <v>125</v>
      </c>
      <c r="B141">
        <v>1761508411.1</v>
      </c>
      <c r="C141">
        <v>1200.599999904633</v>
      </c>
      <c r="D141" t="s">
        <v>693</v>
      </c>
      <c r="E141" t="s">
        <v>694</v>
      </c>
      <c r="F141">
        <v>5</v>
      </c>
      <c r="G141" t="s">
        <v>638</v>
      </c>
      <c r="H141" t="s">
        <v>436</v>
      </c>
      <c r="I141">
        <v>1761508408.3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463.712896155657</v>
      </c>
      <c r="AK141">
        <v>441.2502424242422</v>
      </c>
      <c r="AL141">
        <v>2.679947090309475</v>
      </c>
      <c r="AM141">
        <v>65.47156474281013</v>
      </c>
      <c r="AN141">
        <f>(AP141 - AO141 + DY141*1E3/(8.314*(EA141+273.15)) * AR141/DX141 * AQ141) * DX141/(100*DL141) * 1000/(1000 - AP141)</f>
        <v>0</v>
      </c>
      <c r="AO141">
        <v>10.12638245869661</v>
      </c>
      <c r="AP141">
        <v>11.28838545454546</v>
      </c>
      <c r="AQ141">
        <v>1.143485690433477E-05</v>
      </c>
      <c r="AR141">
        <v>106.0414800568065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437</v>
      </c>
      <c r="AY141" t="s">
        <v>437</v>
      </c>
      <c r="AZ141">
        <v>0</v>
      </c>
      <c r="BA141">
        <v>0</v>
      </c>
      <c r="BB141">
        <f>1-AZ141/BA141</f>
        <v>0</v>
      </c>
      <c r="BC141">
        <v>0</v>
      </c>
      <c r="BD141" t="s">
        <v>437</v>
      </c>
      <c r="BE141" t="s">
        <v>437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2020</v>
      </c>
      <c r="CA141">
        <v>290.0000000000001</v>
      </c>
      <c r="CB141">
        <v>1590.42</v>
      </c>
      <c r="CC141">
        <v>295</v>
      </c>
      <c r="CD141">
        <v>5220.67</v>
      </c>
      <c r="CE141">
        <v>1591.29</v>
      </c>
      <c r="CF141">
        <v>-0.87</v>
      </c>
      <c r="CG141">
        <v>300.0000000000001</v>
      </c>
      <c r="CH141">
        <v>23.8</v>
      </c>
      <c r="CI141">
        <v>1650.734719841875</v>
      </c>
      <c r="CJ141">
        <v>2.032994541366527</v>
      </c>
      <c r="CK141">
        <v>-31.03478562282126</v>
      </c>
      <c r="CL141">
        <v>0.9198548094063967</v>
      </c>
      <c r="CM141">
        <v>0.9759925733019913</v>
      </c>
      <c r="CN141">
        <v>-0.00431141668520578</v>
      </c>
      <c r="CO141">
        <v>289.9999999999999</v>
      </c>
      <c r="CP141">
        <v>1590.91</v>
      </c>
      <c r="CQ141">
        <v>765</v>
      </c>
      <c r="CR141">
        <v>5219.32</v>
      </c>
      <c r="CS141">
        <v>1591.27</v>
      </c>
      <c r="CT141">
        <v>-0.36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438</v>
      </c>
      <c r="DO141">
        <v>2</v>
      </c>
      <c r="DP141" t="b">
        <v>1</v>
      </c>
      <c r="DQ141">
        <v>1761508408.3</v>
      </c>
      <c r="DR141">
        <v>430.1403</v>
      </c>
      <c r="DS141">
        <v>459.4813</v>
      </c>
      <c r="DT141">
        <v>11.28803</v>
      </c>
      <c r="DU141">
        <v>10.12399</v>
      </c>
      <c r="DV141">
        <v>432.4689999999999</v>
      </c>
      <c r="DW141">
        <v>11.28316</v>
      </c>
      <c r="DX141">
        <v>499.9829</v>
      </c>
      <c r="DY141">
        <v>90.30983000000001</v>
      </c>
      <c r="DZ141">
        <v>0.09998757999999999</v>
      </c>
      <c r="EA141">
        <v>17.63976</v>
      </c>
      <c r="EB141">
        <v>17.97869</v>
      </c>
      <c r="EC141">
        <v>999.9</v>
      </c>
      <c r="ED141">
        <v>0</v>
      </c>
      <c r="EE141">
        <v>0</v>
      </c>
      <c r="EF141">
        <v>10014.67</v>
      </c>
      <c r="EG141">
        <v>0</v>
      </c>
      <c r="EH141">
        <v>1027.803</v>
      </c>
      <c r="EI141">
        <v>-29.34096</v>
      </c>
      <c r="EJ141">
        <v>435.0511</v>
      </c>
      <c r="EK141">
        <v>464.1804999999999</v>
      </c>
      <c r="EL141">
        <v>1.164032</v>
      </c>
      <c r="EM141">
        <v>459.4813</v>
      </c>
      <c r="EN141">
        <v>10.12399</v>
      </c>
      <c r="EO141">
        <v>1.01942</v>
      </c>
      <c r="EP141">
        <v>0.9142965999999999</v>
      </c>
      <c r="EQ141">
        <v>7.196930999999999</v>
      </c>
      <c r="ER141">
        <v>5.617754</v>
      </c>
      <c r="ES141">
        <v>2000.035</v>
      </c>
      <c r="ET141">
        <v>0.9800006</v>
      </c>
      <c r="EU141">
        <v>0.01999944</v>
      </c>
      <c r="EV141">
        <v>0</v>
      </c>
      <c r="EW141">
        <v>1415.18</v>
      </c>
      <c r="EX141">
        <v>5.000970000000001</v>
      </c>
      <c r="EY141">
        <v>28227</v>
      </c>
      <c r="EZ141">
        <v>16707.87</v>
      </c>
      <c r="FA141">
        <v>38.2437</v>
      </c>
      <c r="FB141">
        <v>39.2311</v>
      </c>
      <c r="FC141">
        <v>38.5558</v>
      </c>
      <c r="FD141">
        <v>38.3309</v>
      </c>
      <c r="FE141">
        <v>37.937</v>
      </c>
      <c r="FF141">
        <v>1955.135</v>
      </c>
      <c r="FG141">
        <v>39.89999999999999</v>
      </c>
      <c r="FH141">
        <v>0</v>
      </c>
      <c r="FI141">
        <v>3282.200000047684</v>
      </c>
      <c r="FJ141">
        <v>0</v>
      </c>
      <c r="FK141">
        <v>1415.250769230769</v>
      </c>
      <c r="FL141">
        <v>-0.1825640964526013</v>
      </c>
      <c r="FM141">
        <v>-29.97264968602181</v>
      </c>
      <c r="FN141">
        <v>28228.94230769231</v>
      </c>
      <c r="FO141">
        <v>15</v>
      </c>
      <c r="FP141">
        <v>0</v>
      </c>
      <c r="FQ141" t="s">
        <v>439</v>
      </c>
      <c r="FR141">
        <v>1760210915.6</v>
      </c>
      <c r="FS141">
        <v>0</v>
      </c>
      <c r="FT141">
        <v>0</v>
      </c>
      <c r="FU141">
        <v>-0.215</v>
      </c>
      <c r="FV141">
        <v>0</v>
      </c>
      <c r="FW141">
        <v>-0.6919999999999999</v>
      </c>
      <c r="FX141">
        <v>0</v>
      </c>
      <c r="FY141">
        <v>400</v>
      </c>
      <c r="FZ141">
        <v>0</v>
      </c>
      <c r="GA141">
        <v>0.15</v>
      </c>
      <c r="GB141">
        <v>0</v>
      </c>
      <c r="GC141">
        <v>-19.52582902439024</v>
      </c>
      <c r="GD141">
        <v>-79.29206153310102</v>
      </c>
      <c r="GE141">
        <v>7.917537129339051</v>
      </c>
      <c r="GF141">
        <v>0</v>
      </c>
      <c r="GG141">
        <v>1415.223823529412</v>
      </c>
      <c r="GH141">
        <v>0.3946524140047121</v>
      </c>
      <c r="GI141">
        <v>0.2413444536937248</v>
      </c>
      <c r="GJ141">
        <v>1</v>
      </c>
      <c r="GK141">
        <v>1.147909512195122</v>
      </c>
      <c r="GL141">
        <v>0.1203349128919848</v>
      </c>
      <c r="GM141">
        <v>0.01246034176237623</v>
      </c>
      <c r="GN141">
        <v>0</v>
      </c>
      <c r="GO141">
        <v>1</v>
      </c>
      <c r="GP141">
        <v>3</v>
      </c>
      <c r="GQ141" t="s">
        <v>446</v>
      </c>
      <c r="GR141">
        <v>3.13378</v>
      </c>
      <c r="GS141">
        <v>2.76045</v>
      </c>
      <c r="GT141">
        <v>0.097778</v>
      </c>
      <c r="GU141">
        <v>0.101536</v>
      </c>
      <c r="GV141">
        <v>0.0619392</v>
      </c>
      <c r="GW141">
        <v>0.0564326</v>
      </c>
      <c r="GX141">
        <v>28890.7</v>
      </c>
      <c r="GY141">
        <v>28746.7</v>
      </c>
      <c r="GZ141">
        <v>29749.3</v>
      </c>
      <c r="HA141">
        <v>29555.4</v>
      </c>
      <c r="HB141">
        <v>36886.6</v>
      </c>
      <c r="HC141">
        <v>36957.3</v>
      </c>
      <c r="HD141">
        <v>41864.1</v>
      </c>
      <c r="HE141">
        <v>41989.3</v>
      </c>
      <c r="HF141">
        <v>1.95623</v>
      </c>
      <c r="HG141">
        <v>1.88913</v>
      </c>
      <c r="HH141">
        <v>0.030376</v>
      </c>
      <c r="HI141">
        <v>0</v>
      </c>
      <c r="HJ141">
        <v>17.4803</v>
      </c>
      <c r="HK141">
        <v>999.9</v>
      </c>
      <c r="HL141">
        <v>26.1</v>
      </c>
      <c r="HM141">
        <v>31.4</v>
      </c>
      <c r="HN141">
        <v>13.3383</v>
      </c>
      <c r="HO141">
        <v>62.9122</v>
      </c>
      <c r="HP141">
        <v>32.516</v>
      </c>
      <c r="HQ141">
        <v>1</v>
      </c>
      <c r="HR141">
        <v>-0.1253</v>
      </c>
      <c r="HS141">
        <v>5.73</v>
      </c>
      <c r="HT141">
        <v>20.2494</v>
      </c>
      <c r="HU141">
        <v>5.22058</v>
      </c>
      <c r="HV141">
        <v>12.0159</v>
      </c>
      <c r="HW141">
        <v>4.99075</v>
      </c>
      <c r="HX141">
        <v>3.2885</v>
      </c>
      <c r="HY141">
        <v>9999</v>
      </c>
      <c r="HZ141">
        <v>9999</v>
      </c>
      <c r="IA141">
        <v>9999</v>
      </c>
      <c r="IB141">
        <v>999.9</v>
      </c>
      <c r="IC141">
        <v>4.97286</v>
      </c>
      <c r="ID141">
        <v>1.86661</v>
      </c>
      <c r="IE141">
        <v>1.86594</v>
      </c>
      <c r="IF141">
        <v>1.86585</v>
      </c>
      <c r="IG141">
        <v>1.86773</v>
      </c>
      <c r="IH141">
        <v>1.87014</v>
      </c>
      <c r="II141">
        <v>1.86878</v>
      </c>
      <c r="IJ141">
        <v>1.87027</v>
      </c>
      <c r="IK141">
        <v>0</v>
      </c>
      <c r="IL141">
        <v>0</v>
      </c>
      <c r="IM141">
        <v>0</v>
      </c>
      <c r="IN141">
        <v>0</v>
      </c>
      <c r="IO141" t="s">
        <v>441</v>
      </c>
      <c r="IP141" t="s">
        <v>442</v>
      </c>
      <c r="IQ141" t="s">
        <v>443</v>
      </c>
      <c r="IR141" t="s">
        <v>443</v>
      </c>
      <c r="IS141" t="s">
        <v>443</v>
      </c>
      <c r="IT141" t="s">
        <v>443</v>
      </c>
      <c r="IU141">
        <v>0</v>
      </c>
      <c r="IV141">
        <v>100</v>
      </c>
      <c r="IW141">
        <v>100</v>
      </c>
      <c r="IX141">
        <v>-2.343</v>
      </c>
      <c r="IY141">
        <v>0.0049</v>
      </c>
      <c r="IZ141">
        <v>-1.414774939843471</v>
      </c>
      <c r="JA141">
        <v>-0.002262605230658699</v>
      </c>
      <c r="JB141">
        <v>4.117972070868355E-07</v>
      </c>
      <c r="JC141">
        <v>-1.535053720392113E-10</v>
      </c>
      <c r="JD141">
        <v>-0.05773197212917025</v>
      </c>
      <c r="JE141">
        <v>-0.004387372397949352</v>
      </c>
      <c r="JF141">
        <v>0.001148265067849212</v>
      </c>
      <c r="JG141">
        <v>-2.372704636287677E-05</v>
      </c>
      <c r="JH141">
        <v>4</v>
      </c>
      <c r="JI141">
        <v>2346</v>
      </c>
      <c r="JJ141">
        <v>1</v>
      </c>
      <c r="JK141">
        <v>24</v>
      </c>
      <c r="JL141">
        <v>21624.9</v>
      </c>
      <c r="JM141">
        <v>29358473.5</v>
      </c>
      <c r="JN141">
        <v>1.15845</v>
      </c>
      <c r="JO141">
        <v>2.27051</v>
      </c>
      <c r="JP141">
        <v>1.39648</v>
      </c>
      <c r="JQ141">
        <v>2.35596</v>
      </c>
      <c r="JR141">
        <v>1.49536</v>
      </c>
      <c r="JS141">
        <v>2.64404</v>
      </c>
      <c r="JT141">
        <v>36.3165</v>
      </c>
      <c r="JU141">
        <v>24.0262</v>
      </c>
      <c r="JV141">
        <v>18</v>
      </c>
      <c r="JW141">
        <v>486.139</v>
      </c>
      <c r="JX141">
        <v>435.271</v>
      </c>
      <c r="JY141">
        <v>11.2285</v>
      </c>
      <c r="JZ141">
        <v>25.8258</v>
      </c>
      <c r="KA141">
        <v>30.0001</v>
      </c>
      <c r="KB141">
        <v>25.6568</v>
      </c>
      <c r="KC141">
        <v>25.5887</v>
      </c>
      <c r="KD141">
        <v>23.1932</v>
      </c>
      <c r="KE141">
        <v>23.1017</v>
      </c>
      <c r="KF141">
        <v>1.93273</v>
      </c>
      <c r="KG141">
        <v>11.2422</v>
      </c>
      <c r="KH141">
        <v>493.631</v>
      </c>
      <c r="KI141">
        <v>10.0525</v>
      </c>
      <c r="KJ141">
        <v>101.676</v>
      </c>
      <c r="KK141">
        <v>100.97</v>
      </c>
    </row>
    <row r="142" spans="1:297">
      <c r="A142">
        <v>126</v>
      </c>
      <c r="B142">
        <v>1761508416.1</v>
      </c>
      <c r="C142">
        <v>1205.599999904633</v>
      </c>
      <c r="D142" t="s">
        <v>695</v>
      </c>
      <c r="E142" t="s">
        <v>696</v>
      </c>
      <c r="F142">
        <v>5</v>
      </c>
      <c r="G142" t="s">
        <v>638</v>
      </c>
      <c r="H142" t="s">
        <v>436</v>
      </c>
      <c r="I142">
        <v>1761508413.6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480.726895821694</v>
      </c>
      <c r="AK142">
        <v>456.2051333333334</v>
      </c>
      <c r="AL142">
        <v>3.028458625998669</v>
      </c>
      <c r="AM142">
        <v>65.47156474281013</v>
      </c>
      <c r="AN142">
        <f>(AP142 - AO142 + DY142*1E3/(8.314*(EA142+273.15)) * AR142/DX142 * AQ142) * DX142/(100*DL142) * 1000/(1000 - AP142)</f>
        <v>0</v>
      </c>
      <c r="AO142">
        <v>10.10247521965413</v>
      </c>
      <c r="AP142">
        <v>11.28451212121212</v>
      </c>
      <c r="AQ142">
        <v>-1.828927646880917E-05</v>
      </c>
      <c r="AR142">
        <v>106.0414800568065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437</v>
      </c>
      <c r="AY142" t="s">
        <v>437</v>
      </c>
      <c r="AZ142">
        <v>0</v>
      </c>
      <c r="BA142">
        <v>0</v>
      </c>
      <c r="BB142">
        <f>1-AZ142/BA142</f>
        <v>0</v>
      </c>
      <c r="BC142">
        <v>0</v>
      </c>
      <c r="BD142" t="s">
        <v>437</v>
      </c>
      <c r="BE142" t="s">
        <v>437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2020</v>
      </c>
      <c r="CA142">
        <v>290.0000000000001</v>
      </c>
      <c r="CB142">
        <v>1590.42</v>
      </c>
      <c r="CC142">
        <v>295</v>
      </c>
      <c r="CD142">
        <v>5220.67</v>
      </c>
      <c r="CE142">
        <v>1591.29</v>
      </c>
      <c r="CF142">
        <v>-0.87</v>
      </c>
      <c r="CG142">
        <v>300.0000000000001</v>
      </c>
      <c r="CH142">
        <v>23.8</v>
      </c>
      <c r="CI142">
        <v>1650.734719841875</v>
      </c>
      <c r="CJ142">
        <v>2.032994541366527</v>
      </c>
      <c r="CK142">
        <v>-31.03478562282126</v>
      </c>
      <c r="CL142">
        <v>0.9198548094063967</v>
      </c>
      <c r="CM142">
        <v>0.9759925733019913</v>
      </c>
      <c r="CN142">
        <v>-0.00431141668520578</v>
      </c>
      <c r="CO142">
        <v>289.9999999999999</v>
      </c>
      <c r="CP142">
        <v>1590.91</v>
      </c>
      <c r="CQ142">
        <v>765</v>
      </c>
      <c r="CR142">
        <v>5219.32</v>
      </c>
      <c r="CS142">
        <v>1591.27</v>
      </c>
      <c r="CT142">
        <v>-0.36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438</v>
      </c>
      <c r="DO142">
        <v>2</v>
      </c>
      <c r="DP142" t="b">
        <v>1</v>
      </c>
      <c r="DQ142">
        <v>1761508413.6</v>
      </c>
      <c r="DR142">
        <v>445.0235555555556</v>
      </c>
      <c r="DS142">
        <v>477.3082222222222</v>
      </c>
      <c r="DT142">
        <v>11.28558888888889</v>
      </c>
      <c r="DU142">
        <v>10.10298888888889</v>
      </c>
      <c r="DV142">
        <v>447.3817777777778</v>
      </c>
      <c r="DW142">
        <v>11.28073333333333</v>
      </c>
      <c r="DX142">
        <v>499.9781111111111</v>
      </c>
      <c r="DY142">
        <v>90.30984444444445</v>
      </c>
      <c r="DZ142">
        <v>0.09998657777777778</v>
      </c>
      <c r="EA142">
        <v>17.63306666666666</v>
      </c>
      <c r="EB142">
        <v>17.99522222222222</v>
      </c>
      <c r="EC142">
        <v>999.9000000000001</v>
      </c>
      <c r="ED142">
        <v>0</v>
      </c>
      <c r="EE142">
        <v>0</v>
      </c>
      <c r="EF142">
        <v>10014.91111111111</v>
      </c>
      <c r="EG142">
        <v>0</v>
      </c>
      <c r="EH142">
        <v>1027.824444444444</v>
      </c>
      <c r="EI142">
        <v>-32.28486666666667</v>
      </c>
      <c r="EJ142">
        <v>450.1032222222223</v>
      </c>
      <c r="EK142">
        <v>482.1798888888889</v>
      </c>
      <c r="EL142">
        <v>1.182587777777778</v>
      </c>
      <c r="EM142">
        <v>477.3082222222222</v>
      </c>
      <c r="EN142">
        <v>10.10298888888889</v>
      </c>
      <c r="EO142">
        <v>1.0192</v>
      </c>
      <c r="EP142">
        <v>0.9123997777777778</v>
      </c>
      <c r="EQ142">
        <v>7.193765555555556</v>
      </c>
      <c r="ER142">
        <v>5.587815555555555</v>
      </c>
      <c r="ES142">
        <v>2000.014444444445</v>
      </c>
      <c r="ET142">
        <v>0.98</v>
      </c>
      <c r="EU142">
        <v>0.02</v>
      </c>
      <c r="EV142">
        <v>0</v>
      </c>
      <c r="EW142">
        <v>1415.03</v>
      </c>
      <c r="EX142">
        <v>5.00097</v>
      </c>
      <c r="EY142">
        <v>28221.33333333333</v>
      </c>
      <c r="EZ142">
        <v>16707.68888888889</v>
      </c>
      <c r="FA142">
        <v>38.187</v>
      </c>
      <c r="FB142">
        <v>39.187</v>
      </c>
      <c r="FC142">
        <v>38.5</v>
      </c>
      <c r="FD142">
        <v>38.312</v>
      </c>
      <c r="FE142">
        <v>37.90255555555555</v>
      </c>
      <c r="FF142">
        <v>1955.114444444444</v>
      </c>
      <c r="FG142">
        <v>39.9</v>
      </c>
      <c r="FH142">
        <v>0</v>
      </c>
      <c r="FI142">
        <v>3287</v>
      </c>
      <c r="FJ142">
        <v>0</v>
      </c>
      <c r="FK142">
        <v>1415.201923076923</v>
      </c>
      <c r="FL142">
        <v>-1.073162386673823</v>
      </c>
      <c r="FM142">
        <v>-52.01709409139129</v>
      </c>
      <c r="FN142">
        <v>28225.77307692308</v>
      </c>
      <c r="FO142">
        <v>15</v>
      </c>
      <c r="FP142">
        <v>0</v>
      </c>
      <c r="FQ142" t="s">
        <v>439</v>
      </c>
      <c r="FR142">
        <v>1760210915.6</v>
      </c>
      <c r="FS142">
        <v>0</v>
      </c>
      <c r="FT142">
        <v>0</v>
      </c>
      <c r="FU142">
        <v>-0.215</v>
      </c>
      <c r="FV142">
        <v>0</v>
      </c>
      <c r="FW142">
        <v>-0.6919999999999999</v>
      </c>
      <c r="FX142">
        <v>0</v>
      </c>
      <c r="FY142">
        <v>400</v>
      </c>
      <c r="FZ142">
        <v>0</v>
      </c>
      <c r="GA142">
        <v>0.15</v>
      </c>
      <c r="GB142">
        <v>0</v>
      </c>
      <c r="GC142">
        <v>-23.9755187804878</v>
      </c>
      <c r="GD142">
        <v>-71.5312181184669</v>
      </c>
      <c r="GE142">
        <v>7.243923025483681</v>
      </c>
      <c r="GF142">
        <v>0</v>
      </c>
      <c r="GG142">
        <v>1415.201764705882</v>
      </c>
      <c r="GH142">
        <v>-0.6499617982582708</v>
      </c>
      <c r="GI142">
        <v>0.2351654059722467</v>
      </c>
      <c r="GJ142">
        <v>1</v>
      </c>
      <c r="GK142">
        <v>1.157182926829268</v>
      </c>
      <c r="GL142">
        <v>0.1626482926829257</v>
      </c>
      <c r="GM142">
        <v>0.01642038400725955</v>
      </c>
      <c r="GN142">
        <v>0</v>
      </c>
      <c r="GO142">
        <v>1</v>
      </c>
      <c r="GP142">
        <v>3</v>
      </c>
      <c r="GQ142" t="s">
        <v>446</v>
      </c>
      <c r="GR142">
        <v>3.13378</v>
      </c>
      <c r="GS142">
        <v>2.76042</v>
      </c>
      <c r="GT142">
        <v>0.100252</v>
      </c>
      <c r="GU142">
        <v>0.1042</v>
      </c>
      <c r="GV142">
        <v>0.0619239</v>
      </c>
      <c r="GW142">
        <v>0.0564107</v>
      </c>
      <c r="GX142">
        <v>28811.5</v>
      </c>
      <c r="GY142">
        <v>28661.4</v>
      </c>
      <c r="GZ142">
        <v>29749.4</v>
      </c>
      <c r="HA142">
        <v>29555.3</v>
      </c>
      <c r="HB142">
        <v>36887.2</v>
      </c>
      <c r="HC142">
        <v>36958.3</v>
      </c>
      <c r="HD142">
        <v>41863.9</v>
      </c>
      <c r="HE142">
        <v>41989.4</v>
      </c>
      <c r="HF142">
        <v>1.95648</v>
      </c>
      <c r="HG142">
        <v>1.88897</v>
      </c>
      <c r="HH142">
        <v>0.030838</v>
      </c>
      <c r="HI142">
        <v>0</v>
      </c>
      <c r="HJ142">
        <v>17.479</v>
      </c>
      <c r="HK142">
        <v>999.9</v>
      </c>
      <c r="HL142">
        <v>26.1</v>
      </c>
      <c r="HM142">
        <v>31.4</v>
      </c>
      <c r="HN142">
        <v>13.3383</v>
      </c>
      <c r="HO142">
        <v>62.6822</v>
      </c>
      <c r="HP142">
        <v>32.4479</v>
      </c>
      <c r="HQ142">
        <v>1</v>
      </c>
      <c r="HR142">
        <v>-0.125343</v>
      </c>
      <c r="HS142">
        <v>5.70746</v>
      </c>
      <c r="HT142">
        <v>20.2501</v>
      </c>
      <c r="HU142">
        <v>5.22028</v>
      </c>
      <c r="HV142">
        <v>12.0159</v>
      </c>
      <c r="HW142">
        <v>4.9906</v>
      </c>
      <c r="HX142">
        <v>3.2884</v>
      </c>
      <c r="HY142">
        <v>9999</v>
      </c>
      <c r="HZ142">
        <v>9999</v>
      </c>
      <c r="IA142">
        <v>9999</v>
      </c>
      <c r="IB142">
        <v>999.9</v>
      </c>
      <c r="IC142">
        <v>4.97289</v>
      </c>
      <c r="ID142">
        <v>1.86661</v>
      </c>
      <c r="IE142">
        <v>1.86594</v>
      </c>
      <c r="IF142">
        <v>1.86585</v>
      </c>
      <c r="IG142">
        <v>1.86775</v>
      </c>
      <c r="IH142">
        <v>1.87014</v>
      </c>
      <c r="II142">
        <v>1.86876</v>
      </c>
      <c r="IJ142">
        <v>1.87027</v>
      </c>
      <c r="IK142">
        <v>0</v>
      </c>
      <c r="IL142">
        <v>0</v>
      </c>
      <c r="IM142">
        <v>0</v>
      </c>
      <c r="IN142">
        <v>0</v>
      </c>
      <c r="IO142" t="s">
        <v>441</v>
      </c>
      <c r="IP142" t="s">
        <v>442</v>
      </c>
      <c r="IQ142" t="s">
        <v>443</v>
      </c>
      <c r="IR142" t="s">
        <v>443</v>
      </c>
      <c r="IS142" t="s">
        <v>443</v>
      </c>
      <c r="IT142" t="s">
        <v>443</v>
      </c>
      <c r="IU142">
        <v>0</v>
      </c>
      <c r="IV142">
        <v>100</v>
      </c>
      <c r="IW142">
        <v>100</v>
      </c>
      <c r="IX142">
        <v>-2.373</v>
      </c>
      <c r="IY142">
        <v>0.0048</v>
      </c>
      <c r="IZ142">
        <v>-1.414774939843471</v>
      </c>
      <c r="JA142">
        <v>-0.002262605230658699</v>
      </c>
      <c r="JB142">
        <v>4.117972070868355E-07</v>
      </c>
      <c r="JC142">
        <v>-1.535053720392113E-10</v>
      </c>
      <c r="JD142">
        <v>-0.05773197212917025</v>
      </c>
      <c r="JE142">
        <v>-0.004387372397949352</v>
      </c>
      <c r="JF142">
        <v>0.001148265067849212</v>
      </c>
      <c r="JG142">
        <v>-2.372704636287677E-05</v>
      </c>
      <c r="JH142">
        <v>4</v>
      </c>
      <c r="JI142">
        <v>2346</v>
      </c>
      <c r="JJ142">
        <v>1</v>
      </c>
      <c r="JK142">
        <v>24</v>
      </c>
      <c r="JL142">
        <v>21625</v>
      </c>
      <c r="JM142">
        <v>29358473.6</v>
      </c>
      <c r="JN142">
        <v>1.19263</v>
      </c>
      <c r="JO142">
        <v>2.28149</v>
      </c>
      <c r="JP142">
        <v>1.39771</v>
      </c>
      <c r="JQ142">
        <v>2.35596</v>
      </c>
      <c r="JR142">
        <v>1.49536</v>
      </c>
      <c r="JS142">
        <v>2.59521</v>
      </c>
      <c r="JT142">
        <v>36.3165</v>
      </c>
      <c r="JU142">
        <v>24.0175</v>
      </c>
      <c r="JV142">
        <v>18</v>
      </c>
      <c r="JW142">
        <v>486.31</v>
      </c>
      <c r="JX142">
        <v>435.19</v>
      </c>
      <c r="JY142">
        <v>11.2417</v>
      </c>
      <c r="JZ142">
        <v>25.8273</v>
      </c>
      <c r="KA142">
        <v>30.0001</v>
      </c>
      <c r="KB142">
        <v>25.6588</v>
      </c>
      <c r="KC142">
        <v>25.5897</v>
      </c>
      <c r="KD142">
        <v>23.8698</v>
      </c>
      <c r="KE142">
        <v>23.1017</v>
      </c>
      <c r="KF142">
        <v>1.93273</v>
      </c>
      <c r="KG142">
        <v>11.2492</v>
      </c>
      <c r="KH142">
        <v>507.006</v>
      </c>
      <c r="KI142">
        <v>10.0481</v>
      </c>
      <c r="KJ142">
        <v>101.676</v>
      </c>
      <c r="KK142">
        <v>100.971</v>
      </c>
    </row>
    <row r="143" spans="1:297">
      <c r="A143">
        <v>127</v>
      </c>
      <c r="B143">
        <v>1761508421.1</v>
      </c>
      <c r="C143">
        <v>1210.599999904633</v>
      </c>
      <c r="D143" t="s">
        <v>697</v>
      </c>
      <c r="E143" t="s">
        <v>698</v>
      </c>
      <c r="F143">
        <v>5</v>
      </c>
      <c r="G143" t="s">
        <v>638</v>
      </c>
      <c r="H143" t="s">
        <v>436</v>
      </c>
      <c r="I143">
        <v>1761508418.3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497.6560933901428</v>
      </c>
      <c r="AK143">
        <v>472.092709090909</v>
      </c>
      <c r="AL143">
        <v>3.188690608051332</v>
      </c>
      <c r="AM143">
        <v>65.47156474281013</v>
      </c>
      <c r="AN143">
        <f>(AP143 - AO143 + DY143*1E3/(8.314*(EA143+273.15)) * AR143/DX143 * AQ143) * DX143/(100*DL143) * 1000/(1000 - AP143)</f>
        <v>0</v>
      </c>
      <c r="AO143">
        <v>10.10331458750364</v>
      </c>
      <c r="AP143">
        <v>11.28179393939394</v>
      </c>
      <c r="AQ143">
        <v>-1.471026128311967E-05</v>
      </c>
      <c r="AR143">
        <v>106.0414800568065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437</v>
      </c>
      <c r="AY143" t="s">
        <v>437</v>
      </c>
      <c r="AZ143">
        <v>0</v>
      </c>
      <c r="BA143">
        <v>0</v>
      </c>
      <c r="BB143">
        <f>1-AZ143/BA143</f>
        <v>0</v>
      </c>
      <c r="BC143">
        <v>0</v>
      </c>
      <c r="BD143" t="s">
        <v>437</v>
      </c>
      <c r="BE143" t="s">
        <v>437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2020</v>
      </c>
      <c r="CA143">
        <v>290.0000000000001</v>
      </c>
      <c r="CB143">
        <v>1590.42</v>
      </c>
      <c r="CC143">
        <v>295</v>
      </c>
      <c r="CD143">
        <v>5220.67</v>
      </c>
      <c r="CE143">
        <v>1591.29</v>
      </c>
      <c r="CF143">
        <v>-0.87</v>
      </c>
      <c r="CG143">
        <v>300.0000000000001</v>
      </c>
      <c r="CH143">
        <v>23.8</v>
      </c>
      <c r="CI143">
        <v>1650.734719841875</v>
      </c>
      <c r="CJ143">
        <v>2.032994541366527</v>
      </c>
      <c r="CK143">
        <v>-31.03478562282126</v>
      </c>
      <c r="CL143">
        <v>0.9198548094063967</v>
      </c>
      <c r="CM143">
        <v>0.9759925733019913</v>
      </c>
      <c r="CN143">
        <v>-0.00431141668520578</v>
      </c>
      <c r="CO143">
        <v>289.9999999999999</v>
      </c>
      <c r="CP143">
        <v>1590.91</v>
      </c>
      <c r="CQ143">
        <v>765</v>
      </c>
      <c r="CR143">
        <v>5219.32</v>
      </c>
      <c r="CS143">
        <v>1591.27</v>
      </c>
      <c r="CT143">
        <v>-0.36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438</v>
      </c>
      <c r="DO143">
        <v>2</v>
      </c>
      <c r="DP143" t="b">
        <v>1</v>
      </c>
      <c r="DQ143">
        <v>1761508418.3</v>
      </c>
      <c r="DR143">
        <v>459.5001</v>
      </c>
      <c r="DS143">
        <v>493.0676</v>
      </c>
      <c r="DT143">
        <v>11.28329</v>
      </c>
      <c r="DU143">
        <v>10.1033</v>
      </c>
      <c r="DV143">
        <v>461.8872</v>
      </c>
      <c r="DW143">
        <v>11.27846</v>
      </c>
      <c r="DX143">
        <v>500.0317999999999</v>
      </c>
      <c r="DY143">
        <v>90.30938</v>
      </c>
      <c r="DZ143">
        <v>0.09995559000000001</v>
      </c>
      <c r="EA143">
        <v>17.64222</v>
      </c>
      <c r="EB143">
        <v>17.98475</v>
      </c>
      <c r="EC143">
        <v>999.9</v>
      </c>
      <c r="ED143">
        <v>0</v>
      </c>
      <c r="EE143">
        <v>0</v>
      </c>
      <c r="EF143">
        <v>10022.43</v>
      </c>
      <c r="EG143">
        <v>0</v>
      </c>
      <c r="EH143">
        <v>1027.8</v>
      </c>
      <c r="EI143">
        <v>-33.56762</v>
      </c>
      <c r="EJ143">
        <v>464.7438000000001</v>
      </c>
      <c r="EK143">
        <v>498.1</v>
      </c>
      <c r="EL143">
        <v>1.179981</v>
      </c>
      <c r="EM143">
        <v>493.0676</v>
      </c>
      <c r="EN143">
        <v>10.1033</v>
      </c>
      <c r="EO143">
        <v>1.018986</v>
      </c>
      <c r="EP143">
        <v>0.9124231</v>
      </c>
      <c r="EQ143">
        <v>7.190721000000001</v>
      </c>
      <c r="ER143">
        <v>5.588189000000001</v>
      </c>
      <c r="ES143">
        <v>2000.06</v>
      </c>
      <c r="ET143">
        <v>0.9800000000000001</v>
      </c>
      <c r="EU143">
        <v>0.02</v>
      </c>
      <c r="EV143">
        <v>0</v>
      </c>
      <c r="EW143">
        <v>1414.797</v>
      </c>
      <c r="EX143">
        <v>5.000970000000001</v>
      </c>
      <c r="EY143">
        <v>28215.95</v>
      </c>
      <c r="EZ143">
        <v>16708.06</v>
      </c>
      <c r="FA143">
        <v>38.1684</v>
      </c>
      <c r="FB143">
        <v>39.187</v>
      </c>
      <c r="FC143">
        <v>38.5</v>
      </c>
      <c r="FD143">
        <v>38.2996</v>
      </c>
      <c r="FE143">
        <v>37.875</v>
      </c>
      <c r="FF143">
        <v>1955.16</v>
      </c>
      <c r="FG143">
        <v>39.89999999999999</v>
      </c>
      <c r="FH143">
        <v>0</v>
      </c>
      <c r="FI143">
        <v>3291.800000190735</v>
      </c>
      <c r="FJ143">
        <v>0</v>
      </c>
      <c r="FK143">
        <v>1415.077692307692</v>
      </c>
      <c r="FL143">
        <v>-2.343931598419592</v>
      </c>
      <c r="FM143">
        <v>-72.29059841014626</v>
      </c>
      <c r="FN143">
        <v>28221.15</v>
      </c>
      <c r="FO143">
        <v>15</v>
      </c>
      <c r="FP143">
        <v>0</v>
      </c>
      <c r="FQ143" t="s">
        <v>439</v>
      </c>
      <c r="FR143">
        <v>1760210915.6</v>
      </c>
      <c r="FS143">
        <v>0</v>
      </c>
      <c r="FT143">
        <v>0</v>
      </c>
      <c r="FU143">
        <v>-0.215</v>
      </c>
      <c r="FV143">
        <v>0</v>
      </c>
      <c r="FW143">
        <v>-0.6919999999999999</v>
      </c>
      <c r="FX143">
        <v>0</v>
      </c>
      <c r="FY143">
        <v>400</v>
      </c>
      <c r="FZ143">
        <v>0</v>
      </c>
      <c r="GA143">
        <v>0.15</v>
      </c>
      <c r="GB143">
        <v>0</v>
      </c>
      <c r="GC143">
        <v>-29.63673658536586</v>
      </c>
      <c r="GD143">
        <v>-38.23668710801397</v>
      </c>
      <c r="GE143">
        <v>3.959731624421281</v>
      </c>
      <c r="GF143">
        <v>0</v>
      </c>
      <c r="GG143">
        <v>1415.133529411765</v>
      </c>
      <c r="GH143">
        <v>-1.739954155157901</v>
      </c>
      <c r="GI143">
        <v>0.3181646110477787</v>
      </c>
      <c r="GJ143">
        <v>0</v>
      </c>
      <c r="GK143">
        <v>1.169680243902439</v>
      </c>
      <c r="GL143">
        <v>0.1131595818815373</v>
      </c>
      <c r="GM143">
        <v>0.01247866872351549</v>
      </c>
      <c r="GN143">
        <v>0</v>
      </c>
      <c r="GO143">
        <v>0</v>
      </c>
      <c r="GP143">
        <v>3</v>
      </c>
      <c r="GQ143" t="s">
        <v>455</v>
      </c>
      <c r="GR143">
        <v>3.13384</v>
      </c>
      <c r="GS143">
        <v>2.76043</v>
      </c>
      <c r="GT143">
        <v>0.102818</v>
      </c>
      <c r="GU143">
        <v>0.106818</v>
      </c>
      <c r="GV143">
        <v>0.0619173</v>
      </c>
      <c r="GW143">
        <v>0.0564144</v>
      </c>
      <c r="GX143">
        <v>28729.2</v>
      </c>
      <c r="GY143">
        <v>28577.5</v>
      </c>
      <c r="GZ143">
        <v>29749.2</v>
      </c>
      <c r="HA143">
        <v>29555.2</v>
      </c>
      <c r="HB143">
        <v>36887.3</v>
      </c>
      <c r="HC143">
        <v>36958.1</v>
      </c>
      <c r="HD143">
        <v>41863.7</v>
      </c>
      <c r="HE143">
        <v>41989.3</v>
      </c>
      <c r="HF143">
        <v>1.95645</v>
      </c>
      <c r="HG143">
        <v>1.88908</v>
      </c>
      <c r="HH143">
        <v>0.0302047</v>
      </c>
      <c r="HI143">
        <v>0</v>
      </c>
      <c r="HJ143">
        <v>17.4776</v>
      </c>
      <c r="HK143">
        <v>999.9</v>
      </c>
      <c r="HL143">
        <v>26.1</v>
      </c>
      <c r="HM143">
        <v>31.4</v>
      </c>
      <c r="HN143">
        <v>13.3382</v>
      </c>
      <c r="HO143">
        <v>62.7822</v>
      </c>
      <c r="HP143">
        <v>32.4559</v>
      </c>
      <c r="HQ143">
        <v>1</v>
      </c>
      <c r="HR143">
        <v>-0.125163</v>
      </c>
      <c r="HS143">
        <v>5.70467</v>
      </c>
      <c r="HT143">
        <v>20.2503</v>
      </c>
      <c r="HU143">
        <v>5.22028</v>
      </c>
      <c r="HV143">
        <v>12.0159</v>
      </c>
      <c r="HW143">
        <v>4.99055</v>
      </c>
      <c r="HX143">
        <v>3.2885</v>
      </c>
      <c r="HY143">
        <v>9999</v>
      </c>
      <c r="HZ143">
        <v>9999</v>
      </c>
      <c r="IA143">
        <v>9999</v>
      </c>
      <c r="IB143">
        <v>999.9</v>
      </c>
      <c r="IC143">
        <v>4.97287</v>
      </c>
      <c r="ID143">
        <v>1.86661</v>
      </c>
      <c r="IE143">
        <v>1.86593</v>
      </c>
      <c r="IF143">
        <v>1.86586</v>
      </c>
      <c r="IG143">
        <v>1.86773</v>
      </c>
      <c r="IH143">
        <v>1.87013</v>
      </c>
      <c r="II143">
        <v>1.86876</v>
      </c>
      <c r="IJ143">
        <v>1.87027</v>
      </c>
      <c r="IK143">
        <v>0</v>
      </c>
      <c r="IL143">
        <v>0</v>
      </c>
      <c r="IM143">
        <v>0</v>
      </c>
      <c r="IN143">
        <v>0</v>
      </c>
      <c r="IO143" t="s">
        <v>441</v>
      </c>
      <c r="IP143" t="s">
        <v>442</v>
      </c>
      <c r="IQ143" t="s">
        <v>443</v>
      </c>
      <c r="IR143" t="s">
        <v>443</v>
      </c>
      <c r="IS143" t="s">
        <v>443</v>
      </c>
      <c r="IT143" t="s">
        <v>443</v>
      </c>
      <c r="IU143">
        <v>0</v>
      </c>
      <c r="IV143">
        <v>100</v>
      </c>
      <c r="IW143">
        <v>100</v>
      </c>
      <c r="IX143">
        <v>-2.405</v>
      </c>
      <c r="IY143">
        <v>0.0048</v>
      </c>
      <c r="IZ143">
        <v>-1.414774939843471</v>
      </c>
      <c r="JA143">
        <v>-0.002262605230658699</v>
      </c>
      <c r="JB143">
        <v>4.117972070868355E-07</v>
      </c>
      <c r="JC143">
        <v>-1.535053720392113E-10</v>
      </c>
      <c r="JD143">
        <v>-0.05773197212917025</v>
      </c>
      <c r="JE143">
        <v>-0.004387372397949352</v>
      </c>
      <c r="JF143">
        <v>0.001148265067849212</v>
      </c>
      <c r="JG143">
        <v>-2.372704636287677E-05</v>
      </c>
      <c r="JH143">
        <v>4</v>
      </c>
      <c r="JI143">
        <v>2346</v>
      </c>
      <c r="JJ143">
        <v>1</v>
      </c>
      <c r="JK143">
        <v>24</v>
      </c>
      <c r="JL143">
        <v>21625.1</v>
      </c>
      <c r="JM143">
        <v>29358473.7</v>
      </c>
      <c r="JN143">
        <v>1.22192</v>
      </c>
      <c r="JO143">
        <v>2.26929</v>
      </c>
      <c r="JP143">
        <v>1.39648</v>
      </c>
      <c r="JQ143">
        <v>2.35352</v>
      </c>
      <c r="JR143">
        <v>1.49536</v>
      </c>
      <c r="JS143">
        <v>2.65381</v>
      </c>
      <c r="JT143">
        <v>36.3165</v>
      </c>
      <c r="JU143">
        <v>24.0262</v>
      </c>
      <c r="JV143">
        <v>18</v>
      </c>
      <c r="JW143">
        <v>486.295</v>
      </c>
      <c r="JX143">
        <v>435.25</v>
      </c>
      <c r="JY143">
        <v>11.2506</v>
      </c>
      <c r="JZ143">
        <v>25.8273</v>
      </c>
      <c r="KA143">
        <v>30</v>
      </c>
      <c r="KB143">
        <v>25.6588</v>
      </c>
      <c r="KC143">
        <v>25.5897</v>
      </c>
      <c r="KD143">
        <v>24.4675</v>
      </c>
      <c r="KE143">
        <v>23.1017</v>
      </c>
      <c r="KF143">
        <v>1.93273</v>
      </c>
      <c r="KG143">
        <v>11.2572</v>
      </c>
      <c r="KH143">
        <v>527.081</v>
      </c>
      <c r="KI143">
        <v>10.0408</v>
      </c>
      <c r="KJ143">
        <v>101.675</v>
      </c>
      <c r="KK143">
        <v>100.97</v>
      </c>
    </row>
    <row r="144" spans="1:297">
      <c r="A144">
        <v>128</v>
      </c>
      <c r="B144">
        <v>1761508426.1</v>
      </c>
      <c r="C144">
        <v>1215.599999904633</v>
      </c>
      <c r="D144" t="s">
        <v>699</v>
      </c>
      <c r="E144" t="s">
        <v>700</v>
      </c>
      <c r="F144">
        <v>5</v>
      </c>
      <c r="G144" t="s">
        <v>638</v>
      </c>
      <c r="H144" t="s">
        <v>436</v>
      </c>
      <c r="I144">
        <v>1761508423.6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514.7050670115304</v>
      </c>
      <c r="AK144">
        <v>488.5060787878786</v>
      </c>
      <c r="AL144">
        <v>3.291101983315697</v>
      </c>
      <c r="AM144">
        <v>65.47156474281013</v>
      </c>
      <c r="AN144">
        <f>(AP144 - AO144 + DY144*1E3/(8.314*(EA144+273.15)) * AR144/DX144 * AQ144) * DX144/(100*DL144) * 1000/(1000 - AP144)</f>
        <v>0</v>
      </c>
      <c r="AO144">
        <v>10.10456858226493</v>
      </c>
      <c r="AP144">
        <v>11.28492606060606</v>
      </c>
      <c r="AQ144">
        <v>1.597428166273327E-05</v>
      </c>
      <c r="AR144">
        <v>106.0414800568065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437</v>
      </c>
      <c r="AY144" t="s">
        <v>437</v>
      </c>
      <c r="AZ144">
        <v>0</v>
      </c>
      <c r="BA144">
        <v>0</v>
      </c>
      <c r="BB144">
        <f>1-AZ144/BA144</f>
        <v>0</v>
      </c>
      <c r="BC144">
        <v>0</v>
      </c>
      <c r="BD144" t="s">
        <v>437</v>
      </c>
      <c r="BE144" t="s">
        <v>437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2020</v>
      </c>
      <c r="CA144">
        <v>290.0000000000001</v>
      </c>
      <c r="CB144">
        <v>1590.42</v>
      </c>
      <c r="CC144">
        <v>295</v>
      </c>
      <c r="CD144">
        <v>5220.67</v>
      </c>
      <c r="CE144">
        <v>1591.29</v>
      </c>
      <c r="CF144">
        <v>-0.87</v>
      </c>
      <c r="CG144">
        <v>300.0000000000001</v>
      </c>
      <c r="CH144">
        <v>23.8</v>
      </c>
      <c r="CI144">
        <v>1650.734719841875</v>
      </c>
      <c r="CJ144">
        <v>2.032994541366527</v>
      </c>
      <c r="CK144">
        <v>-31.03478562282126</v>
      </c>
      <c r="CL144">
        <v>0.9198548094063967</v>
      </c>
      <c r="CM144">
        <v>0.9759925733019913</v>
      </c>
      <c r="CN144">
        <v>-0.00431141668520578</v>
      </c>
      <c r="CO144">
        <v>289.9999999999999</v>
      </c>
      <c r="CP144">
        <v>1590.91</v>
      </c>
      <c r="CQ144">
        <v>765</v>
      </c>
      <c r="CR144">
        <v>5219.32</v>
      </c>
      <c r="CS144">
        <v>1591.27</v>
      </c>
      <c r="CT144">
        <v>-0.36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438</v>
      </c>
      <c r="DO144">
        <v>2</v>
      </c>
      <c r="DP144" t="b">
        <v>1</v>
      </c>
      <c r="DQ144">
        <v>1761508423.6</v>
      </c>
      <c r="DR144">
        <v>476.4756666666667</v>
      </c>
      <c r="DS144">
        <v>510.9503333333333</v>
      </c>
      <c r="DT144">
        <v>11.28415555555556</v>
      </c>
      <c r="DU144">
        <v>10.1049</v>
      </c>
      <c r="DV144">
        <v>478.8964444444445</v>
      </c>
      <c r="DW144">
        <v>11.27935555555556</v>
      </c>
      <c r="DX144">
        <v>500.0224444444445</v>
      </c>
      <c r="DY144">
        <v>90.31080000000001</v>
      </c>
      <c r="DZ144">
        <v>0.1000275444444444</v>
      </c>
      <c r="EA144">
        <v>17.6347</v>
      </c>
      <c r="EB144">
        <v>17.98175555555556</v>
      </c>
      <c r="EC144">
        <v>999.9000000000001</v>
      </c>
      <c r="ED144">
        <v>0</v>
      </c>
      <c r="EE144">
        <v>0</v>
      </c>
      <c r="EF144">
        <v>10015.56666666667</v>
      </c>
      <c r="EG144">
        <v>0</v>
      </c>
      <c r="EH144">
        <v>1027.786666666666</v>
      </c>
      <c r="EI144">
        <v>-34.47457777777777</v>
      </c>
      <c r="EJ144">
        <v>481.9136666666666</v>
      </c>
      <c r="EK144">
        <v>516.1659999999999</v>
      </c>
      <c r="EL144">
        <v>1.179286666666667</v>
      </c>
      <c r="EM144">
        <v>510.9503333333333</v>
      </c>
      <c r="EN144">
        <v>10.1049</v>
      </c>
      <c r="EO144">
        <v>1.019083333333333</v>
      </c>
      <c r="EP144">
        <v>0.9125805555555555</v>
      </c>
      <c r="EQ144">
        <v>7.192100000000001</v>
      </c>
      <c r="ER144">
        <v>5.590675555555555</v>
      </c>
      <c r="ES144">
        <v>1999.937777777778</v>
      </c>
      <c r="ET144">
        <v>0.9799983333333332</v>
      </c>
      <c r="EU144">
        <v>0.02000165555555555</v>
      </c>
      <c r="EV144">
        <v>0</v>
      </c>
      <c r="EW144">
        <v>1414.74</v>
      </c>
      <c r="EX144">
        <v>5.00097</v>
      </c>
      <c r="EY144">
        <v>28206.33333333333</v>
      </c>
      <c r="EZ144">
        <v>16707.06666666667</v>
      </c>
      <c r="FA144">
        <v>38.125</v>
      </c>
      <c r="FB144">
        <v>39.13877777777778</v>
      </c>
      <c r="FC144">
        <v>38.437</v>
      </c>
      <c r="FD144">
        <v>38.26377777777778</v>
      </c>
      <c r="FE144">
        <v>37.875</v>
      </c>
      <c r="FF144">
        <v>1955.037777777778</v>
      </c>
      <c r="FG144">
        <v>39.9</v>
      </c>
      <c r="FH144">
        <v>0</v>
      </c>
      <c r="FI144">
        <v>3297.200000047684</v>
      </c>
      <c r="FJ144">
        <v>0</v>
      </c>
      <c r="FK144">
        <v>1414.8764</v>
      </c>
      <c r="FL144">
        <v>-2.330769214479706</v>
      </c>
      <c r="FM144">
        <v>-90.12307716551688</v>
      </c>
      <c r="FN144">
        <v>28213.416</v>
      </c>
      <c r="FO144">
        <v>15</v>
      </c>
      <c r="FP144">
        <v>0</v>
      </c>
      <c r="FQ144" t="s">
        <v>439</v>
      </c>
      <c r="FR144">
        <v>1760210915.6</v>
      </c>
      <c r="FS144">
        <v>0</v>
      </c>
      <c r="FT144">
        <v>0</v>
      </c>
      <c r="FU144">
        <v>-0.215</v>
      </c>
      <c r="FV144">
        <v>0</v>
      </c>
      <c r="FW144">
        <v>-0.6919999999999999</v>
      </c>
      <c r="FX144">
        <v>0</v>
      </c>
      <c r="FY144">
        <v>400</v>
      </c>
      <c r="FZ144">
        <v>0</v>
      </c>
      <c r="GA144">
        <v>0.15</v>
      </c>
      <c r="GB144">
        <v>0</v>
      </c>
      <c r="GC144">
        <v>-32.26751219512195</v>
      </c>
      <c r="GD144">
        <v>-20.76872613240415</v>
      </c>
      <c r="GE144">
        <v>2.148163664586867</v>
      </c>
      <c r="GF144">
        <v>0</v>
      </c>
      <c r="GG144">
        <v>1415.002647058824</v>
      </c>
      <c r="GH144">
        <v>-2.130022906426881</v>
      </c>
      <c r="GI144">
        <v>0.316871738976414</v>
      </c>
      <c r="GJ144">
        <v>0</v>
      </c>
      <c r="GK144">
        <v>1.175926341463414</v>
      </c>
      <c r="GL144">
        <v>0.05720132404181343</v>
      </c>
      <c r="GM144">
        <v>0.00861192699778106</v>
      </c>
      <c r="GN144">
        <v>1</v>
      </c>
      <c r="GO144">
        <v>1</v>
      </c>
      <c r="GP144">
        <v>3</v>
      </c>
      <c r="GQ144" t="s">
        <v>446</v>
      </c>
      <c r="GR144">
        <v>3.13377</v>
      </c>
      <c r="GS144">
        <v>2.76027</v>
      </c>
      <c r="GT144">
        <v>0.105427</v>
      </c>
      <c r="GU144">
        <v>0.109417</v>
      </c>
      <c r="GV144">
        <v>0.0619273</v>
      </c>
      <c r="GW144">
        <v>0.056427</v>
      </c>
      <c r="GX144">
        <v>28646.1</v>
      </c>
      <c r="GY144">
        <v>28494.5</v>
      </c>
      <c r="GZ144">
        <v>29749.6</v>
      </c>
      <c r="HA144">
        <v>29555.2</v>
      </c>
      <c r="HB144">
        <v>36887.3</v>
      </c>
      <c r="HC144">
        <v>36957.7</v>
      </c>
      <c r="HD144">
        <v>41864.1</v>
      </c>
      <c r="HE144">
        <v>41989.4</v>
      </c>
      <c r="HF144">
        <v>1.9562</v>
      </c>
      <c r="HG144">
        <v>1.88895</v>
      </c>
      <c r="HH144">
        <v>0.0304878</v>
      </c>
      <c r="HI144">
        <v>0</v>
      </c>
      <c r="HJ144">
        <v>17.4767</v>
      </c>
      <c r="HK144">
        <v>999.9</v>
      </c>
      <c r="HL144">
        <v>26.1</v>
      </c>
      <c r="HM144">
        <v>31.4</v>
      </c>
      <c r="HN144">
        <v>13.338</v>
      </c>
      <c r="HO144">
        <v>62.4022</v>
      </c>
      <c r="HP144">
        <v>32.6122</v>
      </c>
      <c r="HQ144">
        <v>1</v>
      </c>
      <c r="HR144">
        <v>-0.124972</v>
      </c>
      <c r="HS144">
        <v>5.68267</v>
      </c>
      <c r="HT144">
        <v>20.2512</v>
      </c>
      <c r="HU144">
        <v>5.22088</v>
      </c>
      <c r="HV144">
        <v>12.0159</v>
      </c>
      <c r="HW144">
        <v>4.9908</v>
      </c>
      <c r="HX144">
        <v>3.28865</v>
      </c>
      <c r="HY144">
        <v>9999</v>
      </c>
      <c r="HZ144">
        <v>9999</v>
      </c>
      <c r="IA144">
        <v>9999</v>
      </c>
      <c r="IB144">
        <v>999.9</v>
      </c>
      <c r="IC144">
        <v>4.97286</v>
      </c>
      <c r="ID144">
        <v>1.86661</v>
      </c>
      <c r="IE144">
        <v>1.86594</v>
      </c>
      <c r="IF144">
        <v>1.86586</v>
      </c>
      <c r="IG144">
        <v>1.86775</v>
      </c>
      <c r="IH144">
        <v>1.87015</v>
      </c>
      <c r="II144">
        <v>1.86877</v>
      </c>
      <c r="IJ144">
        <v>1.87028</v>
      </c>
      <c r="IK144">
        <v>0</v>
      </c>
      <c r="IL144">
        <v>0</v>
      </c>
      <c r="IM144">
        <v>0</v>
      </c>
      <c r="IN144">
        <v>0</v>
      </c>
      <c r="IO144" t="s">
        <v>441</v>
      </c>
      <c r="IP144" t="s">
        <v>442</v>
      </c>
      <c r="IQ144" t="s">
        <v>443</v>
      </c>
      <c r="IR144" t="s">
        <v>443</v>
      </c>
      <c r="IS144" t="s">
        <v>443</v>
      </c>
      <c r="IT144" t="s">
        <v>443</v>
      </c>
      <c r="IU144">
        <v>0</v>
      </c>
      <c r="IV144">
        <v>100</v>
      </c>
      <c r="IW144">
        <v>100</v>
      </c>
      <c r="IX144">
        <v>-2.437</v>
      </c>
      <c r="IY144">
        <v>0.0049</v>
      </c>
      <c r="IZ144">
        <v>-1.414774939843471</v>
      </c>
      <c r="JA144">
        <v>-0.002262605230658699</v>
      </c>
      <c r="JB144">
        <v>4.117972070868355E-07</v>
      </c>
      <c r="JC144">
        <v>-1.535053720392113E-10</v>
      </c>
      <c r="JD144">
        <v>-0.05773197212917025</v>
      </c>
      <c r="JE144">
        <v>-0.004387372397949352</v>
      </c>
      <c r="JF144">
        <v>0.001148265067849212</v>
      </c>
      <c r="JG144">
        <v>-2.372704636287677E-05</v>
      </c>
      <c r="JH144">
        <v>4</v>
      </c>
      <c r="JI144">
        <v>2346</v>
      </c>
      <c r="JJ144">
        <v>1</v>
      </c>
      <c r="JK144">
        <v>24</v>
      </c>
      <c r="JL144">
        <v>21625.2</v>
      </c>
      <c r="JM144">
        <v>29358473.8</v>
      </c>
      <c r="JN144">
        <v>1.25488</v>
      </c>
      <c r="JO144">
        <v>2.26929</v>
      </c>
      <c r="JP144">
        <v>1.39648</v>
      </c>
      <c r="JQ144">
        <v>2.35474</v>
      </c>
      <c r="JR144">
        <v>1.49536</v>
      </c>
      <c r="JS144">
        <v>2.65381</v>
      </c>
      <c r="JT144">
        <v>36.3165</v>
      </c>
      <c r="JU144">
        <v>24.0262</v>
      </c>
      <c r="JV144">
        <v>18</v>
      </c>
      <c r="JW144">
        <v>486.146</v>
      </c>
      <c r="JX144">
        <v>435.192</v>
      </c>
      <c r="JY144">
        <v>11.2595</v>
      </c>
      <c r="JZ144">
        <v>25.8273</v>
      </c>
      <c r="KA144">
        <v>30.0002</v>
      </c>
      <c r="KB144">
        <v>25.6596</v>
      </c>
      <c r="KC144">
        <v>25.5919</v>
      </c>
      <c r="KD144">
        <v>25.1376</v>
      </c>
      <c r="KE144">
        <v>23.3783</v>
      </c>
      <c r="KF144">
        <v>1.93273</v>
      </c>
      <c r="KG144">
        <v>11.2705</v>
      </c>
      <c r="KH144">
        <v>540.5309999999999</v>
      </c>
      <c r="KI144">
        <v>10.036</v>
      </c>
      <c r="KJ144">
        <v>101.676</v>
      </c>
      <c r="KK144">
        <v>100.97</v>
      </c>
    </row>
    <row r="145" spans="1:297">
      <c r="A145">
        <v>129</v>
      </c>
      <c r="B145">
        <v>1761508431.1</v>
      </c>
      <c r="C145">
        <v>1220.599999904633</v>
      </c>
      <c r="D145" t="s">
        <v>701</v>
      </c>
      <c r="E145" t="s">
        <v>702</v>
      </c>
      <c r="F145">
        <v>5</v>
      </c>
      <c r="G145" t="s">
        <v>638</v>
      </c>
      <c r="H145" t="s">
        <v>436</v>
      </c>
      <c r="I145">
        <v>1761508428.3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531.7122310400117</v>
      </c>
      <c r="AK145">
        <v>505.1109818181815</v>
      </c>
      <c r="AL145">
        <v>3.328383916930971</v>
      </c>
      <c r="AM145">
        <v>65.47156474281013</v>
      </c>
      <c r="AN145">
        <f>(AP145 - AO145 + DY145*1E3/(8.314*(EA145+273.15)) * AR145/DX145 * AQ145) * DX145/(100*DL145) * 1000/(1000 - AP145)</f>
        <v>0</v>
      </c>
      <c r="AO145">
        <v>10.10110306114982</v>
      </c>
      <c r="AP145">
        <v>11.28622666666666</v>
      </c>
      <c r="AQ145">
        <v>8.693448743042792E-07</v>
      </c>
      <c r="AR145">
        <v>106.0414800568065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437</v>
      </c>
      <c r="AY145" t="s">
        <v>437</v>
      </c>
      <c r="AZ145">
        <v>0</v>
      </c>
      <c r="BA145">
        <v>0</v>
      </c>
      <c r="BB145">
        <f>1-AZ145/BA145</f>
        <v>0</v>
      </c>
      <c r="BC145">
        <v>0</v>
      </c>
      <c r="BD145" t="s">
        <v>437</v>
      </c>
      <c r="BE145" t="s">
        <v>437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2020</v>
      </c>
      <c r="CA145">
        <v>290.0000000000001</v>
      </c>
      <c r="CB145">
        <v>1590.42</v>
      </c>
      <c r="CC145">
        <v>295</v>
      </c>
      <c r="CD145">
        <v>5220.67</v>
      </c>
      <c r="CE145">
        <v>1591.29</v>
      </c>
      <c r="CF145">
        <v>-0.87</v>
      </c>
      <c r="CG145">
        <v>300.0000000000001</v>
      </c>
      <c r="CH145">
        <v>23.8</v>
      </c>
      <c r="CI145">
        <v>1650.734719841875</v>
      </c>
      <c r="CJ145">
        <v>2.032994541366527</v>
      </c>
      <c r="CK145">
        <v>-31.03478562282126</v>
      </c>
      <c r="CL145">
        <v>0.9198548094063967</v>
      </c>
      <c r="CM145">
        <v>0.9759925733019913</v>
      </c>
      <c r="CN145">
        <v>-0.00431141668520578</v>
      </c>
      <c r="CO145">
        <v>289.9999999999999</v>
      </c>
      <c r="CP145">
        <v>1590.91</v>
      </c>
      <c r="CQ145">
        <v>765</v>
      </c>
      <c r="CR145">
        <v>5219.32</v>
      </c>
      <c r="CS145">
        <v>1591.27</v>
      </c>
      <c r="CT145">
        <v>-0.36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438</v>
      </c>
      <c r="DO145">
        <v>2</v>
      </c>
      <c r="DP145" t="b">
        <v>1</v>
      </c>
      <c r="DQ145">
        <v>1761508428.3</v>
      </c>
      <c r="DR145">
        <v>491.8385999999999</v>
      </c>
      <c r="DS145">
        <v>526.7931000000001</v>
      </c>
      <c r="DT145">
        <v>11.28543</v>
      </c>
      <c r="DU145">
        <v>10.10004</v>
      </c>
      <c r="DV145">
        <v>494.2898000000001</v>
      </c>
      <c r="DW145">
        <v>11.28061</v>
      </c>
      <c r="DX145">
        <v>500.0015999999999</v>
      </c>
      <c r="DY145">
        <v>90.31062999999999</v>
      </c>
      <c r="DZ145">
        <v>0.10001555</v>
      </c>
      <c r="EA145">
        <v>17.63228</v>
      </c>
      <c r="EB145">
        <v>17.98204</v>
      </c>
      <c r="EC145">
        <v>999.9</v>
      </c>
      <c r="ED145">
        <v>0</v>
      </c>
      <c r="EE145">
        <v>0</v>
      </c>
      <c r="EF145">
        <v>10003.43</v>
      </c>
      <c r="EG145">
        <v>0</v>
      </c>
      <c r="EH145">
        <v>1027.807</v>
      </c>
      <c r="EI145">
        <v>-34.95447999999999</v>
      </c>
      <c r="EJ145">
        <v>497.4525</v>
      </c>
      <c r="EK145">
        <v>532.1679999999999</v>
      </c>
      <c r="EL145">
        <v>1.185413</v>
      </c>
      <c r="EM145">
        <v>526.7931000000001</v>
      </c>
      <c r="EN145">
        <v>10.10004</v>
      </c>
      <c r="EO145">
        <v>1.019196</v>
      </c>
      <c r="EP145">
        <v>0.9121404</v>
      </c>
      <c r="EQ145">
        <v>7.193715999999999</v>
      </c>
      <c r="ER145">
        <v>5.583718000000001</v>
      </c>
      <c r="ES145">
        <v>2000.021</v>
      </c>
      <c r="ET145">
        <v>0.9799987999999999</v>
      </c>
      <c r="EU145">
        <v>0.02000118</v>
      </c>
      <c r="EV145">
        <v>0</v>
      </c>
      <c r="EW145">
        <v>1414.459</v>
      </c>
      <c r="EX145">
        <v>5.000970000000001</v>
      </c>
      <c r="EY145">
        <v>28200.87</v>
      </c>
      <c r="EZ145">
        <v>16707.74</v>
      </c>
      <c r="FA145">
        <v>38.1187</v>
      </c>
      <c r="FB145">
        <v>39.125</v>
      </c>
      <c r="FC145">
        <v>38.406</v>
      </c>
      <c r="FD145">
        <v>38.25</v>
      </c>
      <c r="FE145">
        <v>37.8309</v>
      </c>
      <c r="FF145">
        <v>1955.121</v>
      </c>
      <c r="FG145">
        <v>39.89999999999999</v>
      </c>
      <c r="FH145">
        <v>0</v>
      </c>
      <c r="FI145">
        <v>3302</v>
      </c>
      <c r="FJ145">
        <v>0</v>
      </c>
      <c r="FK145">
        <v>1414.6672</v>
      </c>
      <c r="FL145">
        <v>-3.06153845096837</v>
      </c>
      <c r="FM145">
        <v>-88.36153863197706</v>
      </c>
      <c r="FN145">
        <v>28206.768</v>
      </c>
      <c r="FO145">
        <v>15</v>
      </c>
      <c r="FP145">
        <v>0</v>
      </c>
      <c r="FQ145" t="s">
        <v>439</v>
      </c>
      <c r="FR145">
        <v>1760210915.6</v>
      </c>
      <c r="FS145">
        <v>0</v>
      </c>
      <c r="FT145">
        <v>0</v>
      </c>
      <c r="FU145">
        <v>-0.215</v>
      </c>
      <c r="FV145">
        <v>0</v>
      </c>
      <c r="FW145">
        <v>-0.6919999999999999</v>
      </c>
      <c r="FX145">
        <v>0</v>
      </c>
      <c r="FY145">
        <v>400</v>
      </c>
      <c r="FZ145">
        <v>0</v>
      </c>
      <c r="GA145">
        <v>0.15</v>
      </c>
      <c r="GB145">
        <v>0</v>
      </c>
      <c r="GC145">
        <v>-33.49083170731707</v>
      </c>
      <c r="GD145">
        <v>-12.90626132404176</v>
      </c>
      <c r="GE145">
        <v>1.324085184688553</v>
      </c>
      <c r="GF145">
        <v>0</v>
      </c>
      <c r="GG145">
        <v>1414.869117647059</v>
      </c>
      <c r="GH145">
        <v>-2.106187921246812</v>
      </c>
      <c r="GI145">
        <v>0.3031051811913777</v>
      </c>
      <c r="GJ145">
        <v>0</v>
      </c>
      <c r="GK145">
        <v>1.180540731707317</v>
      </c>
      <c r="GL145">
        <v>0.009919024390246488</v>
      </c>
      <c r="GM145">
        <v>0.003281594935128788</v>
      </c>
      <c r="GN145">
        <v>1</v>
      </c>
      <c r="GO145">
        <v>1</v>
      </c>
      <c r="GP145">
        <v>3</v>
      </c>
      <c r="GQ145" t="s">
        <v>446</v>
      </c>
      <c r="GR145">
        <v>3.13395</v>
      </c>
      <c r="GS145">
        <v>2.76023</v>
      </c>
      <c r="GT145">
        <v>0.108014</v>
      </c>
      <c r="GU145">
        <v>0.111965</v>
      </c>
      <c r="GV145">
        <v>0.0619317</v>
      </c>
      <c r="GW145">
        <v>0.0563508</v>
      </c>
      <c r="GX145">
        <v>28563.3</v>
      </c>
      <c r="GY145">
        <v>28412.5</v>
      </c>
      <c r="GZ145">
        <v>29749.6</v>
      </c>
      <c r="HA145">
        <v>29554.8</v>
      </c>
      <c r="HB145">
        <v>36887.4</v>
      </c>
      <c r="HC145">
        <v>36960.2</v>
      </c>
      <c r="HD145">
        <v>41864.3</v>
      </c>
      <c r="HE145">
        <v>41988.7</v>
      </c>
      <c r="HF145">
        <v>1.9566</v>
      </c>
      <c r="HG145">
        <v>1.8888</v>
      </c>
      <c r="HH145">
        <v>0.030525</v>
      </c>
      <c r="HI145">
        <v>0</v>
      </c>
      <c r="HJ145">
        <v>17.476</v>
      </c>
      <c r="HK145">
        <v>999.9</v>
      </c>
      <c r="HL145">
        <v>26.1</v>
      </c>
      <c r="HM145">
        <v>31.4</v>
      </c>
      <c r="HN145">
        <v>13.3376</v>
      </c>
      <c r="HO145">
        <v>62.5022</v>
      </c>
      <c r="HP145">
        <v>32.3397</v>
      </c>
      <c r="HQ145">
        <v>1</v>
      </c>
      <c r="HR145">
        <v>-0.125511</v>
      </c>
      <c r="HS145">
        <v>5.65927</v>
      </c>
      <c r="HT145">
        <v>20.2523</v>
      </c>
      <c r="HU145">
        <v>5.22058</v>
      </c>
      <c r="HV145">
        <v>12.0159</v>
      </c>
      <c r="HW145">
        <v>4.9908</v>
      </c>
      <c r="HX145">
        <v>3.2884</v>
      </c>
      <c r="HY145">
        <v>9999</v>
      </c>
      <c r="HZ145">
        <v>9999</v>
      </c>
      <c r="IA145">
        <v>9999</v>
      </c>
      <c r="IB145">
        <v>999.9</v>
      </c>
      <c r="IC145">
        <v>4.97286</v>
      </c>
      <c r="ID145">
        <v>1.86661</v>
      </c>
      <c r="IE145">
        <v>1.86593</v>
      </c>
      <c r="IF145">
        <v>1.86585</v>
      </c>
      <c r="IG145">
        <v>1.86771</v>
      </c>
      <c r="IH145">
        <v>1.87014</v>
      </c>
      <c r="II145">
        <v>1.86878</v>
      </c>
      <c r="IJ145">
        <v>1.87028</v>
      </c>
      <c r="IK145">
        <v>0</v>
      </c>
      <c r="IL145">
        <v>0</v>
      </c>
      <c r="IM145">
        <v>0</v>
      </c>
      <c r="IN145">
        <v>0</v>
      </c>
      <c r="IO145" t="s">
        <v>441</v>
      </c>
      <c r="IP145" t="s">
        <v>442</v>
      </c>
      <c r="IQ145" t="s">
        <v>443</v>
      </c>
      <c r="IR145" t="s">
        <v>443</v>
      </c>
      <c r="IS145" t="s">
        <v>443</v>
      </c>
      <c r="IT145" t="s">
        <v>443</v>
      </c>
      <c r="IU145">
        <v>0</v>
      </c>
      <c r="IV145">
        <v>100</v>
      </c>
      <c r="IW145">
        <v>100</v>
      </c>
      <c r="IX145">
        <v>-2.469</v>
      </c>
      <c r="IY145">
        <v>0.0049</v>
      </c>
      <c r="IZ145">
        <v>-1.414774939843471</v>
      </c>
      <c r="JA145">
        <v>-0.002262605230658699</v>
      </c>
      <c r="JB145">
        <v>4.117972070868355E-07</v>
      </c>
      <c r="JC145">
        <v>-1.535053720392113E-10</v>
      </c>
      <c r="JD145">
        <v>-0.05773197212917025</v>
      </c>
      <c r="JE145">
        <v>-0.004387372397949352</v>
      </c>
      <c r="JF145">
        <v>0.001148265067849212</v>
      </c>
      <c r="JG145">
        <v>-2.372704636287677E-05</v>
      </c>
      <c r="JH145">
        <v>4</v>
      </c>
      <c r="JI145">
        <v>2346</v>
      </c>
      <c r="JJ145">
        <v>1</v>
      </c>
      <c r="JK145">
        <v>24</v>
      </c>
      <c r="JL145">
        <v>21625.3</v>
      </c>
      <c r="JM145">
        <v>29358473.9</v>
      </c>
      <c r="JN145">
        <v>1.2854</v>
      </c>
      <c r="JO145">
        <v>2.28149</v>
      </c>
      <c r="JP145">
        <v>1.39648</v>
      </c>
      <c r="JQ145">
        <v>2.35718</v>
      </c>
      <c r="JR145">
        <v>1.49536</v>
      </c>
      <c r="JS145">
        <v>2.65625</v>
      </c>
      <c r="JT145">
        <v>36.3165</v>
      </c>
      <c r="JU145">
        <v>24.0175</v>
      </c>
      <c r="JV145">
        <v>18</v>
      </c>
      <c r="JW145">
        <v>486.405</v>
      </c>
      <c r="JX145">
        <v>435.102</v>
      </c>
      <c r="JY145">
        <v>11.2707</v>
      </c>
      <c r="JZ145">
        <v>25.8274</v>
      </c>
      <c r="KA145">
        <v>30</v>
      </c>
      <c r="KB145">
        <v>25.661</v>
      </c>
      <c r="KC145">
        <v>25.5919</v>
      </c>
      <c r="KD145">
        <v>25.7247</v>
      </c>
      <c r="KE145">
        <v>23.3783</v>
      </c>
      <c r="KF145">
        <v>1.93273</v>
      </c>
      <c r="KG145">
        <v>11.2824</v>
      </c>
      <c r="KH145">
        <v>560.569</v>
      </c>
      <c r="KI145">
        <v>10.0259</v>
      </c>
      <c r="KJ145">
        <v>101.677</v>
      </c>
      <c r="KK145">
        <v>100.969</v>
      </c>
    </row>
    <row r="146" spans="1:297">
      <c r="A146">
        <v>130</v>
      </c>
      <c r="B146">
        <v>1761508436.1</v>
      </c>
      <c r="C146">
        <v>1225.599999904633</v>
      </c>
      <c r="D146" t="s">
        <v>703</v>
      </c>
      <c r="E146" t="s">
        <v>704</v>
      </c>
      <c r="F146">
        <v>5</v>
      </c>
      <c r="G146" t="s">
        <v>638</v>
      </c>
      <c r="H146" t="s">
        <v>436</v>
      </c>
      <c r="I146">
        <v>1761508433.6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548.722116317972</v>
      </c>
      <c r="AK146">
        <v>521.7164303030303</v>
      </c>
      <c r="AL146">
        <v>3.319883727147174</v>
      </c>
      <c r="AM146">
        <v>65.47156474281013</v>
      </c>
      <c r="AN146">
        <f>(AP146 - AO146 + DY146*1E3/(8.314*(EA146+273.15)) * AR146/DX146 * AQ146) * DX146/(100*DL146) * 1000/(1000 - AP146)</f>
        <v>0</v>
      </c>
      <c r="AO146">
        <v>10.08641306403146</v>
      </c>
      <c r="AP146">
        <v>11.28488</v>
      </c>
      <c r="AQ146">
        <v>7.404581143346638E-07</v>
      </c>
      <c r="AR146">
        <v>106.0414800568065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437</v>
      </c>
      <c r="AY146" t="s">
        <v>437</v>
      </c>
      <c r="AZ146">
        <v>0</v>
      </c>
      <c r="BA146">
        <v>0</v>
      </c>
      <c r="BB146">
        <f>1-AZ146/BA146</f>
        <v>0</v>
      </c>
      <c r="BC146">
        <v>0</v>
      </c>
      <c r="BD146" t="s">
        <v>437</v>
      </c>
      <c r="BE146" t="s">
        <v>437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2020</v>
      </c>
      <c r="CA146">
        <v>290.0000000000001</v>
      </c>
      <c r="CB146">
        <v>1590.42</v>
      </c>
      <c r="CC146">
        <v>295</v>
      </c>
      <c r="CD146">
        <v>5220.67</v>
      </c>
      <c r="CE146">
        <v>1591.29</v>
      </c>
      <c r="CF146">
        <v>-0.87</v>
      </c>
      <c r="CG146">
        <v>300.0000000000001</v>
      </c>
      <c r="CH146">
        <v>23.8</v>
      </c>
      <c r="CI146">
        <v>1650.734719841875</v>
      </c>
      <c r="CJ146">
        <v>2.032994541366527</v>
      </c>
      <c r="CK146">
        <v>-31.03478562282126</v>
      </c>
      <c r="CL146">
        <v>0.9198548094063967</v>
      </c>
      <c r="CM146">
        <v>0.9759925733019913</v>
      </c>
      <c r="CN146">
        <v>-0.00431141668520578</v>
      </c>
      <c r="CO146">
        <v>289.9999999999999</v>
      </c>
      <c r="CP146">
        <v>1590.91</v>
      </c>
      <c r="CQ146">
        <v>765</v>
      </c>
      <c r="CR146">
        <v>5219.32</v>
      </c>
      <c r="CS146">
        <v>1591.27</v>
      </c>
      <c r="CT146">
        <v>-0.36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438</v>
      </c>
      <c r="DO146">
        <v>2</v>
      </c>
      <c r="DP146" t="b">
        <v>1</v>
      </c>
      <c r="DQ146">
        <v>1761508433.6</v>
      </c>
      <c r="DR146">
        <v>509.2604444444444</v>
      </c>
      <c r="DS146">
        <v>544.6433333333334</v>
      </c>
      <c r="DT146">
        <v>11.28582222222222</v>
      </c>
      <c r="DU146">
        <v>10.08643333333333</v>
      </c>
      <c r="DV146">
        <v>511.7456666666667</v>
      </c>
      <c r="DW146">
        <v>11.28096666666666</v>
      </c>
      <c r="DX146">
        <v>499.9961111111111</v>
      </c>
      <c r="DY146">
        <v>90.31058888888889</v>
      </c>
      <c r="DZ146">
        <v>0.09997410000000001</v>
      </c>
      <c r="EA146">
        <v>17.63527777777778</v>
      </c>
      <c r="EB146">
        <v>17.98683333333334</v>
      </c>
      <c r="EC146">
        <v>999.9000000000001</v>
      </c>
      <c r="ED146">
        <v>0</v>
      </c>
      <c r="EE146">
        <v>0</v>
      </c>
      <c r="EF146">
        <v>9993.331111111112</v>
      </c>
      <c r="EG146">
        <v>0</v>
      </c>
      <c r="EH146">
        <v>1027.81</v>
      </c>
      <c r="EI146">
        <v>-35.38304444444445</v>
      </c>
      <c r="EJ146">
        <v>515.0734444444445</v>
      </c>
      <c r="EK146">
        <v>550.1928888888889</v>
      </c>
      <c r="EL146">
        <v>1.199364444444444</v>
      </c>
      <c r="EM146">
        <v>544.6433333333334</v>
      </c>
      <c r="EN146">
        <v>10.08643333333333</v>
      </c>
      <c r="EO146">
        <v>1.019228888888889</v>
      </c>
      <c r="EP146">
        <v>0.9109126666666667</v>
      </c>
      <c r="EQ146">
        <v>7.194182222222221</v>
      </c>
      <c r="ER146">
        <v>5.564308888888888</v>
      </c>
      <c r="ES146">
        <v>1999.988888888889</v>
      </c>
      <c r="ET146">
        <v>0.9799979999999999</v>
      </c>
      <c r="EU146">
        <v>0.020002</v>
      </c>
      <c r="EV146">
        <v>0</v>
      </c>
      <c r="EW146">
        <v>1413.945555555556</v>
      </c>
      <c r="EX146">
        <v>5.00097</v>
      </c>
      <c r="EY146">
        <v>28192.94444444445</v>
      </c>
      <c r="EZ146">
        <v>16707.47777777778</v>
      </c>
      <c r="FA146">
        <v>38.062</v>
      </c>
      <c r="FB146">
        <v>39.125</v>
      </c>
      <c r="FC146">
        <v>38.375</v>
      </c>
      <c r="FD146">
        <v>38.208</v>
      </c>
      <c r="FE146">
        <v>37.812</v>
      </c>
      <c r="FF146">
        <v>1955.086666666667</v>
      </c>
      <c r="FG146">
        <v>39.9</v>
      </c>
      <c r="FH146">
        <v>0</v>
      </c>
      <c r="FI146">
        <v>3306.800000190735</v>
      </c>
      <c r="FJ146">
        <v>0</v>
      </c>
      <c r="FK146">
        <v>1414.382</v>
      </c>
      <c r="FL146">
        <v>-4.330769224557076</v>
      </c>
      <c r="FM146">
        <v>-84.20769218421</v>
      </c>
      <c r="FN146">
        <v>28199.608</v>
      </c>
      <c r="FO146">
        <v>15</v>
      </c>
      <c r="FP146">
        <v>0</v>
      </c>
      <c r="FQ146" t="s">
        <v>439</v>
      </c>
      <c r="FR146">
        <v>1760210915.6</v>
      </c>
      <c r="FS146">
        <v>0</v>
      </c>
      <c r="FT146">
        <v>0</v>
      </c>
      <c r="FU146">
        <v>-0.215</v>
      </c>
      <c r="FV146">
        <v>0</v>
      </c>
      <c r="FW146">
        <v>-0.6919999999999999</v>
      </c>
      <c r="FX146">
        <v>0</v>
      </c>
      <c r="FY146">
        <v>400</v>
      </c>
      <c r="FZ146">
        <v>0</v>
      </c>
      <c r="GA146">
        <v>0.15</v>
      </c>
      <c r="GB146">
        <v>0</v>
      </c>
      <c r="GC146">
        <v>-34.51980999999999</v>
      </c>
      <c r="GD146">
        <v>-7.394253658536544</v>
      </c>
      <c r="GE146">
        <v>0.7269953957213207</v>
      </c>
      <c r="GF146">
        <v>0</v>
      </c>
      <c r="GG146">
        <v>1414.549411764706</v>
      </c>
      <c r="GH146">
        <v>-3.950190983303759</v>
      </c>
      <c r="GI146">
        <v>0.4721661047235711</v>
      </c>
      <c r="GJ146">
        <v>0</v>
      </c>
      <c r="GK146">
        <v>1.18553275</v>
      </c>
      <c r="GL146">
        <v>0.07083613508442611</v>
      </c>
      <c r="GM146">
        <v>0.008322690666935788</v>
      </c>
      <c r="GN146">
        <v>1</v>
      </c>
      <c r="GO146">
        <v>1</v>
      </c>
      <c r="GP146">
        <v>3</v>
      </c>
      <c r="GQ146" t="s">
        <v>446</v>
      </c>
      <c r="GR146">
        <v>3.1338</v>
      </c>
      <c r="GS146">
        <v>2.76038</v>
      </c>
      <c r="GT146">
        <v>0.110569</v>
      </c>
      <c r="GU146">
        <v>0.114468</v>
      </c>
      <c r="GV146">
        <v>0.0619275</v>
      </c>
      <c r="GW146">
        <v>0.0563399</v>
      </c>
      <c r="GX146">
        <v>28481.7</v>
      </c>
      <c r="GY146">
        <v>28332.9</v>
      </c>
      <c r="GZ146">
        <v>29749.9</v>
      </c>
      <c r="HA146">
        <v>29555.2</v>
      </c>
      <c r="HB146">
        <v>36887.9</v>
      </c>
      <c r="HC146">
        <v>36960.9</v>
      </c>
      <c r="HD146">
        <v>41864.7</v>
      </c>
      <c r="HE146">
        <v>41989</v>
      </c>
      <c r="HF146">
        <v>1.95653</v>
      </c>
      <c r="HG146">
        <v>1.8893</v>
      </c>
      <c r="HH146">
        <v>0.0308678</v>
      </c>
      <c r="HI146">
        <v>0</v>
      </c>
      <c r="HJ146">
        <v>17.4759</v>
      </c>
      <c r="HK146">
        <v>999.9</v>
      </c>
      <c r="HL146">
        <v>26.1</v>
      </c>
      <c r="HM146">
        <v>31.4</v>
      </c>
      <c r="HN146">
        <v>13.3381</v>
      </c>
      <c r="HO146">
        <v>62.7222</v>
      </c>
      <c r="HP146">
        <v>32.4319</v>
      </c>
      <c r="HQ146">
        <v>1</v>
      </c>
      <c r="HR146">
        <v>-0.125381</v>
      </c>
      <c r="HS146">
        <v>5.64214</v>
      </c>
      <c r="HT146">
        <v>20.2527</v>
      </c>
      <c r="HU146">
        <v>5.22043</v>
      </c>
      <c r="HV146">
        <v>12.0159</v>
      </c>
      <c r="HW146">
        <v>4.9906</v>
      </c>
      <c r="HX146">
        <v>3.28848</v>
      </c>
      <c r="HY146">
        <v>9999</v>
      </c>
      <c r="HZ146">
        <v>9999</v>
      </c>
      <c r="IA146">
        <v>9999</v>
      </c>
      <c r="IB146">
        <v>999.9</v>
      </c>
      <c r="IC146">
        <v>4.97287</v>
      </c>
      <c r="ID146">
        <v>1.86661</v>
      </c>
      <c r="IE146">
        <v>1.8659</v>
      </c>
      <c r="IF146">
        <v>1.86585</v>
      </c>
      <c r="IG146">
        <v>1.86771</v>
      </c>
      <c r="IH146">
        <v>1.87013</v>
      </c>
      <c r="II146">
        <v>1.86878</v>
      </c>
      <c r="IJ146">
        <v>1.87027</v>
      </c>
      <c r="IK146">
        <v>0</v>
      </c>
      <c r="IL146">
        <v>0</v>
      </c>
      <c r="IM146">
        <v>0</v>
      </c>
      <c r="IN146">
        <v>0</v>
      </c>
      <c r="IO146" t="s">
        <v>441</v>
      </c>
      <c r="IP146" t="s">
        <v>442</v>
      </c>
      <c r="IQ146" t="s">
        <v>443</v>
      </c>
      <c r="IR146" t="s">
        <v>443</v>
      </c>
      <c r="IS146" t="s">
        <v>443</v>
      </c>
      <c r="IT146" t="s">
        <v>443</v>
      </c>
      <c r="IU146">
        <v>0</v>
      </c>
      <c r="IV146">
        <v>100</v>
      </c>
      <c r="IW146">
        <v>100</v>
      </c>
      <c r="IX146">
        <v>-2.502</v>
      </c>
      <c r="IY146">
        <v>0.0049</v>
      </c>
      <c r="IZ146">
        <v>-1.414774939843471</v>
      </c>
      <c r="JA146">
        <v>-0.002262605230658699</v>
      </c>
      <c r="JB146">
        <v>4.117972070868355E-07</v>
      </c>
      <c r="JC146">
        <v>-1.535053720392113E-10</v>
      </c>
      <c r="JD146">
        <v>-0.05773197212917025</v>
      </c>
      <c r="JE146">
        <v>-0.004387372397949352</v>
      </c>
      <c r="JF146">
        <v>0.001148265067849212</v>
      </c>
      <c r="JG146">
        <v>-2.372704636287677E-05</v>
      </c>
      <c r="JH146">
        <v>4</v>
      </c>
      <c r="JI146">
        <v>2346</v>
      </c>
      <c r="JJ146">
        <v>1</v>
      </c>
      <c r="JK146">
        <v>24</v>
      </c>
      <c r="JL146">
        <v>21625.3</v>
      </c>
      <c r="JM146">
        <v>29358473.9</v>
      </c>
      <c r="JN146">
        <v>1.31836</v>
      </c>
      <c r="JO146">
        <v>2.27783</v>
      </c>
      <c r="JP146">
        <v>1.39771</v>
      </c>
      <c r="JQ146">
        <v>2.35474</v>
      </c>
      <c r="JR146">
        <v>1.49536</v>
      </c>
      <c r="JS146">
        <v>2.53906</v>
      </c>
      <c r="JT146">
        <v>36.3165</v>
      </c>
      <c r="JU146">
        <v>24.0175</v>
      </c>
      <c r="JV146">
        <v>18</v>
      </c>
      <c r="JW146">
        <v>486.359</v>
      </c>
      <c r="JX146">
        <v>435.405</v>
      </c>
      <c r="JY146">
        <v>11.2841</v>
      </c>
      <c r="JZ146">
        <v>25.8294</v>
      </c>
      <c r="KA146">
        <v>30.0001</v>
      </c>
      <c r="KB146">
        <v>25.661</v>
      </c>
      <c r="KC146">
        <v>25.5925</v>
      </c>
      <c r="KD146">
        <v>26.3855</v>
      </c>
      <c r="KE146">
        <v>23.3783</v>
      </c>
      <c r="KF146">
        <v>1.93273</v>
      </c>
      <c r="KG146">
        <v>11.2932</v>
      </c>
      <c r="KH146">
        <v>573.948</v>
      </c>
      <c r="KI146">
        <v>10.0215</v>
      </c>
      <c r="KJ146">
        <v>101.678</v>
      </c>
      <c r="KK146">
        <v>100.97</v>
      </c>
    </row>
    <row r="147" spans="1:297">
      <c r="A147">
        <v>131</v>
      </c>
      <c r="B147">
        <v>1761508441.1</v>
      </c>
      <c r="C147">
        <v>1230.599999904633</v>
      </c>
      <c r="D147" t="s">
        <v>705</v>
      </c>
      <c r="E147" t="s">
        <v>706</v>
      </c>
      <c r="F147">
        <v>5</v>
      </c>
      <c r="G147" t="s">
        <v>638</v>
      </c>
      <c r="H147" t="s">
        <v>436</v>
      </c>
      <c r="I147">
        <v>1761508438.3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565.6682482566301</v>
      </c>
      <c r="AK147">
        <v>538.5549333333331</v>
      </c>
      <c r="AL147">
        <v>3.365925549964804</v>
      </c>
      <c r="AM147">
        <v>65.47156474281013</v>
      </c>
      <c r="AN147">
        <f>(AP147 - AO147 + DY147*1E3/(8.314*(EA147+273.15)) * AR147/DX147 * AQ147) * DX147/(100*DL147) * 1000/(1000 - AP147)</f>
        <v>0</v>
      </c>
      <c r="AO147">
        <v>10.08756029639733</v>
      </c>
      <c r="AP147">
        <v>11.2850703030303</v>
      </c>
      <c r="AQ147">
        <v>-2.27276364234492E-07</v>
      </c>
      <c r="AR147">
        <v>106.0414800568065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437</v>
      </c>
      <c r="AY147" t="s">
        <v>437</v>
      </c>
      <c r="AZ147">
        <v>0</v>
      </c>
      <c r="BA147">
        <v>0</v>
      </c>
      <c r="BB147">
        <f>1-AZ147/BA147</f>
        <v>0</v>
      </c>
      <c r="BC147">
        <v>0</v>
      </c>
      <c r="BD147" t="s">
        <v>437</v>
      </c>
      <c r="BE147" t="s">
        <v>437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BZ147">
        <v>2020</v>
      </c>
      <c r="CA147">
        <v>290.0000000000001</v>
      </c>
      <c r="CB147">
        <v>1590.42</v>
      </c>
      <c r="CC147">
        <v>295</v>
      </c>
      <c r="CD147">
        <v>5220.67</v>
      </c>
      <c r="CE147">
        <v>1591.29</v>
      </c>
      <c r="CF147">
        <v>-0.87</v>
      </c>
      <c r="CG147">
        <v>300.0000000000001</v>
      </c>
      <c r="CH147">
        <v>23.8</v>
      </c>
      <c r="CI147">
        <v>1650.734719841875</v>
      </c>
      <c r="CJ147">
        <v>2.032994541366527</v>
      </c>
      <c r="CK147">
        <v>-31.03478562282126</v>
      </c>
      <c r="CL147">
        <v>0.9198548094063967</v>
      </c>
      <c r="CM147">
        <v>0.9759925733019913</v>
      </c>
      <c r="CN147">
        <v>-0.00431141668520578</v>
      </c>
      <c r="CO147">
        <v>289.9999999999999</v>
      </c>
      <c r="CP147">
        <v>1590.91</v>
      </c>
      <c r="CQ147">
        <v>765</v>
      </c>
      <c r="CR147">
        <v>5219.32</v>
      </c>
      <c r="CS147">
        <v>1591.27</v>
      </c>
      <c r="CT147">
        <v>-0.36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438</v>
      </c>
      <c r="DO147">
        <v>2</v>
      </c>
      <c r="DP147" t="b">
        <v>1</v>
      </c>
      <c r="DQ147">
        <v>1761508438.3</v>
      </c>
      <c r="DR147">
        <v>524.8413</v>
      </c>
      <c r="DS147">
        <v>560.4144</v>
      </c>
      <c r="DT147">
        <v>11.28494</v>
      </c>
      <c r="DU147">
        <v>10.08712</v>
      </c>
      <c r="DV147">
        <v>527.3572</v>
      </c>
      <c r="DW147">
        <v>11.28012</v>
      </c>
      <c r="DX147">
        <v>499.9685000000001</v>
      </c>
      <c r="DY147">
        <v>90.31168000000001</v>
      </c>
      <c r="DZ147">
        <v>0.09992714999999999</v>
      </c>
      <c r="EA147">
        <v>17.63481</v>
      </c>
      <c r="EB147">
        <v>17.98751</v>
      </c>
      <c r="EC147">
        <v>999.9</v>
      </c>
      <c r="ED147">
        <v>0</v>
      </c>
      <c r="EE147">
        <v>0</v>
      </c>
      <c r="EF147">
        <v>10015.372</v>
      </c>
      <c r="EG147">
        <v>0</v>
      </c>
      <c r="EH147">
        <v>1027.805</v>
      </c>
      <c r="EI147">
        <v>-35.57324</v>
      </c>
      <c r="EJ147">
        <v>530.8315999999999</v>
      </c>
      <c r="EK147">
        <v>566.125</v>
      </c>
      <c r="EL147">
        <v>1.197822</v>
      </c>
      <c r="EM147">
        <v>560.4144</v>
      </c>
      <c r="EN147">
        <v>10.08712</v>
      </c>
      <c r="EO147">
        <v>1.019162</v>
      </c>
      <c r="EP147">
        <v>0.9109841</v>
      </c>
      <c r="EQ147">
        <v>7.193224999999998</v>
      </c>
      <c r="ER147">
        <v>5.565439</v>
      </c>
      <c r="ES147">
        <v>2000.017</v>
      </c>
      <c r="ET147">
        <v>0.9799979000000001</v>
      </c>
      <c r="EU147">
        <v>0.0200021</v>
      </c>
      <c r="EV147">
        <v>0</v>
      </c>
      <c r="EW147">
        <v>1414.189</v>
      </c>
      <c r="EX147">
        <v>5.000970000000001</v>
      </c>
      <c r="EY147">
        <v>28185.46</v>
      </c>
      <c r="EZ147">
        <v>16707.71</v>
      </c>
      <c r="FA147">
        <v>38.0372</v>
      </c>
      <c r="FB147">
        <v>39.0683</v>
      </c>
      <c r="FC147">
        <v>38.3498</v>
      </c>
      <c r="FD147">
        <v>38.187</v>
      </c>
      <c r="FE147">
        <v>37.781</v>
      </c>
      <c r="FF147">
        <v>1955.107</v>
      </c>
      <c r="FG147">
        <v>39.89999999999999</v>
      </c>
      <c r="FH147">
        <v>0</v>
      </c>
      <c r="FI147">
        <v>3312.200000047684</v>
      </c>
      <c r="FJ147">
        <v>0</v>
      </c>
      <c r="FK147">
        <v>1414.146153846154</v>
      </c>
      <c r="FL147">
        <v>-2.234529919704461</v>
      </c>
      <c r="FM147">
        <v>-88.78974365794552</v>
      </c>
      <c r="FN147">
        <v>28192.35769230769</v>
      </c>
      <c r="FO147">
        <v>15</v>
      </c>
      <c r="FP147">
        <v>0</v>
      </c>
      <c r="FQ147" t="s">
        <v>439</v>
      </c>
      <c r="FR147">
        <v>1760210915.6</v>
      </c>
      <c r="FS147">
        <v>0</v>
      </c>
      <c r="FT147">
        <v>0</v>
      </c>
      <c r="FU147">
        <v>-0.215</v>
      </c>
      <c r="FV147">
        <v>0</v>
      </c>
      <c r="FW147">
        <v>-0.6919999999999999</v>
      </c>
      <c r="FX147">
        <v>0</v>
      </c>
      <c r="FY147">
        <v>400</v>
      </c>
      <c r="FZ147">
        <v>0</v>
      </c>
      <c r="GA147">
        <v>0.15</v>
      </c>
      <c r="GB147">
        <v>0</v>
      </c>
      <c r="GC147">
        <v>-35.05751219512196</v>
      </c>
      <c r="GD147">
        <v>-4.738582578397134</v>
      </c>
      <c r="GE147">
        <v>0.4809209469012056</v>
      </c>
      <c r="GF147">
        <v>0</v>
      </c>
      <c r="GG147">
        <v>1414.334705882353</v>
      </c>
      <c r="GH147">
        <v>-2.965011460571223</v>
      </c>
      <c r="GI147">
        <v>0.4073676998812919</v>
      </c>
      <c r="GJ147">
        <v>0</v>
      </c>
      <c r="GK147">
        <v>1.190134634146341</v>
      </c>
      <c r="GL147">
        <v>0.08110787456446364</v>
      </c>
      <c r="GM147">
        <v>0.009003984510275065</v>
      </c>
      <c r="GN147">
        <v>1</v>
      </c>
      <c r="GO147">
        <v>1</v>
      </c>
      <c r="GP147">
        <v>3</v>
      </c>
      <c r="GQ147" t="s">
        <v>446</v>
      </c>
      <c r="GR147">
        <v>3.13388</v>
      </c>
      <c r="GS147">
        <v>2.76036</v>
      </c>
      <c r="GT147">
        <v>0.113113</v>
      </c>
      <c r="GU147">
        <v>0.116926</v>
      </c>
      <c r="GV147">
        <v>0.0619261</v>
      </c>
      <c r="GW147">
        <v>0.056334</v>
      </c>
      <c r="GX147">
        <v>28400.2</v>
      </c>
      <c r="GY147">
        <v>28254.1</v>
      </c>
      <c r="GZ147">
        <v>29749.8</v>
      </c>
      <c r="HA147">
        <v>29555.1</v>
      </c>
      <c r="HB147">
        <v>36887.7</v>
      </c>
      <c r="HC147">
        <v>36961.3</v>
      </c>
      <c r="HD147">
        <v>41864.4</v>
      </c>
      <c r="HE147">
        <v>41989.2</v>
      </c>
      <c r="HF147">
        <v>1.9565</v>
      </c>
      <c r="HG147">
        <v>1.88892</v>
      </c>
      <c r="HH147">
        <v>0.0304356</v>
      </c>
      <c r="HI147">
        <v>0</v>
      </c>
      <c r="HJ147">
        <v>17.4745</v>
      </c>
      <c r="HK147">
        <v>999.9</v>
      </c>
      <c r="HL147">
        <v>26.1</v>
      </c>
      <c r="HM147">
        <v>31.4</v>
      </c>
      <c r="HN147">
        <v>13.3392</v>
      </c>
      <c r="HO147">
        <v>62.5822</v>
      </c>
      <c r="HP147">
        <v>32.3998</v>
      </c>
      <c r="HQ147">
        <v>1</v>
      </c>
      <c r="HR147">
        <v>-0.125335</v>
      </c>
      <c r="HS147">
        <v>5.64348</v>
      </c>
      <c r="HT147">
        <v>20.2527</v>
      </c>
      <c r="HU147">
        <v>5.21969</v>
      </c>
      <c r="HV147">
        <v>12.0159</v>
      </c>
      <c r="HW147">
        <v>4.9904</v>
      </c>
      <c r="HX147">
        <v>3.2885</v>
      </c>
      <c r="HY147">
        <v>9999</v>
      </c>
      <c r="HZ147">
        <v>9999</v>
      </c>
      <c r="IA147">
        <v>9999</v>
      </c>
      <c r="IB147">
        <v>999.9</v>
      </c>
      <c r="IC147">
        <v>4.97287</v>
      </c>
      <c r="ID147">
        <v>1.86661</v>
      </c>
      <c r="IE147">
        <v>1.86588</v>
      </c>
      <c r="IF147">
        <v>1.86584</v>
      </c>
      <c r="IG147">
        <v>1.86773</v>
      </c>
      <c r="IH147">
        <v>1.87012</v>
      </c>
      <c r="II147">
        <v>1.86875</v>
      </c>
      <c r="IJ147">
        <v>1.87027</v>
      </c>
      <c r="IK147">
        <v>0</v>
      </c>
      <c r="IL147">
        <v>0</v>
      </c>
      <c r="IM147">
        <v>0</v>
      </c>
      <c r="IN147">
        <v>0</v>
      </c>
      <c r="IO147" t="s">
        <v>441</v>
      </c>
      <c r="IP147" t="s">
        <v>442</v>
      </c>
      <c r="IQ147" t="s">
        <v>443</v>
      </c>
      <c r="IR147" t="s">
        <v>443</v>
      </c>
      <c r="IS147" t="s">
        <v>443</v>
      </c>
      <c r="IT147" t="s">
        <v>443</v>
      </c>
      <c r="IU147">
        <v>0</v>
      </c>
      <c r="IV147">
        <v>100</v>
      </c>
      <c r="IW147">
        <v>100</v>
      </c>
      <c r="IX147">
        <v>-2.534</v>
      </c>
      <c r="IY147">
        <v>0.0048</v>
      </c>
      <c r="IZ147">
        <v>-1.414774939843471</v>
      </c>
      <c r="JA147">
        <v>-0.002262605230658699</v>
      </c>
      <c r="JB147">
        <v>4.117972070868355E-07</v>
      </c>
      <c r="JC147">
        <v>-1.535053720392113E-10</v>
      </c>
      <c r="JD147">
        <v>-0.05773197212917025</v>
      </c>
      <c r="JE147">
        <v>-0.004387372397949352</v>
      </c>
      <c r="JF147">
        <v>0.001148265067849212</v>
      </c>
      <c r="JG147">
        <v>-2.372704636287677E-05</v>
      </c>
      <c r="JH147">
        <v>4</v>
      </c>
      <c r="JI147">
        <v>2346</v>
      </c>
      <c r="JJ147">
        <v>1</v>
      </c>
      <c r="JK147">
        <v>24</v>
      </c>
      <c r="JL147">
        <v>21625.4</v>
      </c>
      <c r="JM147">
        <v>29358474</v>
      </c>
      <c r="JN147">
        <v>1.34766</v>
      </c>
      <c r="JO147">
        <v>2.26562</v>
      </c>
      <c r="JP147">
        <v>1.39648</v>
      </c>
      <c r="JQ147">
        <v>2.35596</v>
      </c>
      <c r="JR147">
        <v>1.49536</v>
      </c>
      <c r="JS147">
        <v>2.69897</v>
      </c>
      <c r="JT147">
        <v>36.3165</v>
      </c>
      <c r="JU147">
        <v>24.0262</v>
      </c>
      <c r="JV147">
        <v>18</v>
      </c>
      <c r="JW147">
        <v>486.35</v>
      </c>
      <c r="JX147">
        <v>435.193</v>
      </c>
      <c r="JY147">
        <v>11.2957</v>
      </c>
      <c r="JZ147">
        <v>25.8294</v>
      </c>
      <c r="KA147">
        <v>30.0001</v>
      </c>
      <c r="KB147">
        <v>25.6618</v>
      </c>
      <c r="KC147">
        <v>25.594</v>
      </c>
      <c r="KD147">
        <v>26.9641</v>
      </c>
      <c r="KE147">
        <v>23.6496</v>
      </c>
      <c r="KF147">
        <v>1.93273</v>
      </c>
      <c r="KG147">
        <v>11.3014</v>
      </c>
      <c r="KH147">
        <v>593.984</v>
      </c>
      <c r="KI147">
        <v>10.0126</v>
      </c>
      <c r="KJ147">
        <v>101.677</v>
      </c>
      <c r="KK147">
        <v>100.97</v>
      </c>
    </row>
    <row r="148" spans="1:297">
      <c r="A148">
        <v>132</v>
      </c>
      <c r="B148">
        <v>1761508446.1</v>
      </c>
      <c r="C148">
        <v>1235.599999904633</v>
      </c>
      <c r="D148" t="s">
        <v>707</v>
      </c>
      <c r="E148" t="s">
        <v>708</v>
      </c>
      <c r="F148">
        <v>5</v>
      </c>
      <c r="G148" t="s">
        <v>638</v>
      </c>
      <c r="H148" t="s">
        <v>436</v>
      </c>
      <c r="I148">
        <v>1761508443.6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582.6896474072631</v>
      </c>
      <c r="AK148">
        <v>555.3361878787879</v>
      </c>
      <c r="AL148">
        <v>3.356458044383694</v>
      </c>
      <c r="AM148">
        <v>65.47156474281013</v>
      </c>
      <c r="AN148">
        <f>(AP148 - AO148 + DY148*1E3/(8.314*(EA148+273.15)) * AR148/DX148 * AQ148) * DX148/(100*DL148) * 1000/(1000 - AP148)</f>
        <v>0</v>
      </c>
      <c r="AO148">
        <v>10.06620309153004</v>
      </c>
      <c r="AP148">
        <v>11.28538727272727</v>
      </c>
      <c r="AQ148">
        <v>1.203648038291373E-05</v>
      </c>
      <c r="AR148">
        <v>106.0414800568065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437</v>
      </c>
      <c r="AY148" t="s">
        <v>437</v>
      </c>
      <c r="AZ148">
        <v>0</v>
      </c>
      <c r="BA148">
        <v>0</v>
      </c>
      <c r="BB148">
        <f>1-AZ148/BA148</f>
        <v>0</v>
      </c>
      <c r="BC148">
        <v>0</v>
      </c>
      <c r="BD148" t="s">
        <v>437</v>
      </c>
      <c r="BE148" t="s">
        <v>437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BZ148">
        <v>2020</v>
      </c>
      <c r="CA148">
        <v>290.0000000000001</v>
      </c>
      <c r="CB148">
        <v>1590.42</v>
      </c>
      <c r="CC148">
        <v>295</v>
      </c>
      <c r="CD148">
        <v>5220.67</v>
      </c>
      <c r="CE148">
        <v>1591.29</v>
      </c>
      <c r="CF148">
        <v>-0.87</v>
      </c>
      <c r="CG148">
        <v>300.0000000000001</v>
      </c>
      <c r="CH148">
        <v>23.8</v>
      </c>
      <c r="CI148">
        <v>1650.734719841875</v>
      </c>
      <c r="CJ148">
        <v>2.032994541366527</v>
      </c>
      <c r="CK148">
        <v>-31.03478562282126</v>
      </c>
      <c r="CL148">
        <v>0.9198548094063967</v>
      </c>
      <c r="CM148">
        <v>0.9759925733019913</v>
      </c>
      <c r="CN148">
        <v>-0.00431141668520578</v>
      </c>
      <c r="CO148">
        <v>289.9999999999999</v>
      </c>
      <c r="CP148">
        <v>1590.91</v>
      </c>
      <c r="CQ148">
        <v>765</v>
      </c>
      <c r="CR148">
        <v>5219.32</v>
      </c>
      <c r="CS148">
        <v>1591.27</v>
      </c>
      <c r="CT148">
        <v>-0.36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438</v>
      </c>
      <c r="DO148">
        <v>2</v>
      </c>
      <c r="DP148" t="b">
        <v>1</v>
      </c>
      <c r="DQ148">
        <v>1761508443.6</v>
      </c>
      <c r="DR148">
        <v>542.4365555555555</v>
      </c>
      <c r="DS148">
        <v>578.2677777777776</v>
      </c>
      <c r="DT148">
        <v>11.2859</v>
      </c>
      <c r="DU148">
        <v>10.06518888888889</v>
      </c>
      <c r="DV148">
        <v>544.9871111111111</v>
      </c>
      <c r="DW148">
        <v>11.28106666666667</v>
      </c>
      <c r="DX148">
        <v>500.0508888888889</v>
      </c>
      <c r="DY148">
        <v>90.31091111111111</v>
      </c>
      <c r="DZ148">
        <v>0.1000634444444444</v>
      </c>
      <c r="EA148">
        <v>17.62892222222222</v>
      </c>
      <c r="EB148">
        <v>17.9797</v>
      </c>
      <c r="EC148">
        <v>999.9000000000001</v>
      </c>
      <c r="ED148">
        <v>0</v>
      </c>
      <c r="EE148">
        <v>0</v>
      </c>
      <c r="EF148">
        <v>10005.62777777778</v>
      </c>
      <c r="EG148">
        <v>0</v>
      </c>
      <c r="EH148">
        <v>1027.771111111111</v>
      </c>
      <c r="EI148">
        <v>-35.83106666666666</v>
      </c>
      <c r="EJ148">
        <v>548.6283333333333</v>
      </c>
      <c r="EK148">
        <v>584.147111111111</v>
      </c>
      <c r="EL148">
        <v>1.220714444444444</v>
      </c>
      <c r="EM148">
        <v>578.2677777777776</v>
      </c>
      <c r="EN148">
        <v>10.06518888888889</v>
      </c>
      <c r="EO148">
        <v>1.01924</v>
      </c>
      <c r="EP148">
        <v>0.9089963333333334</v>
      </c>
      <c r="EQ148">
        <v>7.194357777777777</v>
      </c>
      <c r="ER148">
        <v>5.533956666666666</v>
      </c>
      <c r="ES148">
        <v>2000.024444444444</v>
      </c>
      <c r="ET148">
        <v>0.9799976666666667</v>
      </c>
      <c r="EU148">
        <v>0.02000233333333333</v>
      </c>
      <c r="EV148">
        <v>0</v>
      </c>
      <c r="EW148">
        <v>1413.301111111111</v>
      </c>
      <c r="EX148">
        <v>5.00097</v>
      </c>
      <c r="EY148">
        <v>28177.62222222222</v>
      </c>
      <c r="EZ148">
        <v>16707.74444444444</v>
      </c>
      <c r="FA148">
        <v>38</v>
      </c>
      <c r="FB148">
        <v>39.062</v>
      </c>
      <c r="FC148">
        <v>38.312</v>
      </c>
      <c r="FD148">
        <v>38.15255555555555</v>
      </c>
      <c r="FE148">
        <v>37.75</v>
      </c>
      <c r="FF148">
        <v>1955.114444444444</v>
      </c>
      <c r="FG148">
        <v>39.90666666666667</v>
      </c>
      <c r="FH148">
        <v>0</v>
      </c>
      <c r="FI148">
        <v>3317</v>
      </c>
      <c r="FJ148">
        <v>0</v>
      </c>
      <c r="FK148">
        <v>1413.802307692308</v>
      </c>
      <c r="FL148">
        <v>-3.731282043001416</v>
      </c>
      <c r="FM148">
        <v>-89.5863248663228</v>
      </c>
      <c r="FN148">
        <v>28184.89230769231</v>
      </c>
      <c r="FO148">
        <v>15</v>
      </c>
      <c r="FP148">
        <v>0</v>
      </c>
      <c r="FQ148" t="s">
        <v>439</v>
      </c>
      <c r="FR148">
        <v>1760210915.6</v>
      </c>
      <c r="FS148">
        <v>0</v>
      </c>
      <c r="FT148">
        <v>0</v>
      </c>
      <c r="FU148">
        <v>-0.215</v>
      </c>
      <c r="FV148">
        <v>0</v>
      </c>
      <c r="FW148">
        <v>-0.6919999999999999</v>
      </c>
      <c r="FX148">
        <v>0</v>
      </c>
      <c r="FY148">
        <v>400</v>
      </c>
      <c r="FZ148">
        <v>0</v>
      </c>
      <c r="GA148">
        <v>0.15</v>
      </c>
      <c r="GB148">
        <v>0</v>
      </c>
      <c r="GC148">
        <v>-35.35073170731707</v>
      </c>
      <c r="GD148">
        <v>-3.590155400696883</v>
      </c>
      <c r="GE148">
        <v>0.3620880397180239</v>
      </c>
      <c r="GF148">
        <v>0</v>
      </c>
      <c r="GG148">
        <v>1414.074705882353</v>
      </c>
      <c r="GH148">
        <v>-3.599694419388438</v>
      </c>
      <c r="GI148">
        <v>0.4792839959657876</v>
      </c>
      <c r="GJ148">
        <v>0</v>
      </c>
      <c r="GK148">
        <v>1.197169268292683</v>
      </c>
      <c r="GL148">
        <v>0.1096590940766575</v>
      </c>
      <c r="GM148">
        <v>0.01235426743497358</v>
      </c>
      <c r="GN148">
        <v>0</v>
      </c>
      <c r="GO148">
        <v>0</v>
      </c>
      <c r="GP148">
        <v>3</v>
      </c>
      <c r="GQ148" t="s">
        <v>455</v>
      </c>
      <c r="GR148">
        <v>3.1338</v>
      </c>
      <c r="GS148">
        <v>2.76024</v>
      </c>
      <c r="GT148">
        <v>0.115612</v>
      </c>
      <c r="GU148">
        <v>0.119353</v>
      </c>
      <c r="GV148">
        <v>0.0619254</v>
      </c>
      <c r="GW148">
        <v>0.0561958</v>
      </c>
      <c r="GX148">
        <v>28319.6</v>
      </c>
      <c r="GY148">
        <v>28176.6</v>
      </c>
      <c r="GZ148">
        <v>29749.2</v>
      </c>
      <c r="HA148">
        <v>29555.2</v>
      </c>
      <c r="HB148">
        <v>36887.2</v>
      </c>
      <c r="HC148">
        <v>36966.9</v>
      </c>
      <c r="HD148">
        <v>41863.8</v>
      </c>
      <c r="HE148">
        <v>41989.3</v>
      </c>
      <c r="HF148">
        <v>1.9565</v>
      </c>
      <c r="HG148">
        <v>1.88932</v>
      </c>
      <c r="HH148">
        <v>0.0305027</v>
      </c>
      <c r="HI148">
        <v>0</v>
      </c>
      <c r="HJ148">
        <v>17.4745</v>
      </c>
      <c r="HK148">
        <v>999.9</v>
      </c>
      <c r="HL148">
        <v>26.1</v>
      </c>
      <c r="HM148">
        <v>31.4</v>
      </c>
      <c r="HN148">
        <v>13.3386</v>
      </c>
      <c r="HO148">
        <v>62.6822</v>
      </c>
      <c r="HP148">
        <v>32.496</v>
      </c>
      <c r="HQ148">
        <v>1</v>
      </c>
      <c r="HR148">
        <v>-0.125267</v>
      </c>
      <c r="HS148">
        <v>5.62906</v>
      </c>
      <c r="HT148">
        <v>20.253</v>
      </c>
      <c r="HU148">
        <v>5.22058</v>
      </c>
      <c r="HV148">
        <v>12.0159</v>
      </c>
      <c r="HW148">
        <v>4.9908</v>
      </c>
      <c r="HX148">
        <v>3.2885</v>
      </c>
      <c r="HY148">
        <v>9999</v>
      </c>
      <c r="HZ148">
        <v>9999</v>
      </c>
      <c r="IA148">
        <v>9999</v>
      </c>
      <c r="IB148">
        <v>999.9</v>
      </c>
      <c r="IC148">
        <v>4.97289</v>
      </c>
      <c r="ID148">
        <v>1.86661</v>
      </c>
      <c r="IE148">
        <v>1.86586</v>
      </c>
      <c r="IF148">
        <v>1.86584</v>
      </c>
      <c r="IG148">
        <v>1.86772</v>
      </c>
      <c r="IH148">
        <v>1.87012</v>
      </c>
      <c r="II148">
        <v>1.86879</v>
      </c>
      <c r="IJ148">
        <v>1.87027</v>
      </c>
      <c r="IK148">
        <v>0</v>
      </c>
      <c r="IL148">
        <v>0</v>
      </c>
      <c r="IM148">
        <v>0</v>
      </c>
      <c r="IN148">
        <v>0</v>
      </c>
      <c r="IO148" t="s">
        <v>441</v>
      </c>
      <c r="IP148" t="s">
        <v>442</v>
      </c>
      <c r="IQ148" t="s">
        <v>443</v>
      </c>
      <c r="IR148" t="s">
        <v>443</v>
      </c>
      <c r="IS148" t="s">
        <v>443</v>
      </c>
      <c r="IT148" t="s">
        <v>443</v>
      </c>
      <c r="IU148">
        <v>0</v>
      </c>
      <c r="IV148">
        <v>100</v>
      </c>
      <c r="IW148">
        <v>100</v>
      </c>
      <c r="IX148">
        <v>-2.567</v>
      </c>
      <c r="IY148">
        <v>0.0049</v>
      </c>
      <c r="IZ148">
        <v>-1.414774939843471</v>
      </c>
      <c r="JA148">
        <v>-0.002262605230658699</v>
      </c>
      <c r="JB148">
        <v>4.117972070868355E-07</v>
      </c>
      <c r="JC148">
        <v>-1.535053720392113E-10</v>
      </c>
      <c r="JD148">
        <v>-0.05773197212917025</v>
      </c>
      <c r="JE148">
        <v>-0.004387372397949352</v>
      </c>
      <c r="JF148">
        <v>0.001148265067849212</v>
      </c>
      <c r="JG148">
        <v>-2.372704636287677E-05</v>
      </c>
      <c r="JH148">
        <v>4</v>
      </c>
      <c r="JI148">
        <v>2346</v>
      </c>
      <c r="JJ148">
        <v>1</v>
      </c>
      <c r="JK148">
        <v>24</v>
      </c>
      <c r="JL148">
        <v>21625.5</v>
      </c>
      <c r="JM148">
        <v>29358474.1</v>
      </c>
      <c r="JN148">
        <v>1.37939</v>
      </c>
      <c r="JO148">
        <v>2.27295</v>
      </c>
      <c r="JP148">
        <v>1.39648</v>
      </c>
      <c r="JQ148">
        <v>2.34741</v>
      </c>
      <c r="JR148">
        <v>1.49536</v>
      </c>
      <c r="JS148">
        <v>2.55737</v>
      </c>
      <c r="JT148">
        <v>36.3165</v>
      </c>
      <c r="JU148">
        <v>24.0262</v>
      </c>
      <c r="JV148">
        <v>18</v>
      </c>
      <c r="JW148">
        <v>486.362</v>
      </c>
      <c r="JX148">
        <v>435.432</v>
      </c>
      <c r="JY148">
        <v>11.3052</v>
      </c>
      <c r="JZ148">
        <v>25.8302</v>
      </c>
      <c r="KA148">
        <v>30.0002</v>
      </c>
      <c r="KB148">
        <v>25.6631</v>
      </c>
      <c r="KC148">
        <v>25.594</v>
      </c>
      <c r="KD148">
        <v>27.6176</v>
      </c>
      <c r="KE148">
        <v>23.6496</v>
      </c>
      <c r="KF148">
        <v>1.93273</v>
      </c>
      <c r="KG148">
        <v>11.3149</v>
      </c>
      <c r="KH148">
        <v>607.343</v>
      </c>
      <c r="KI148">
        <v>10.0098</v>
      </c>
      <c r="KJ148">
        <v>101.675</v>
      </c>
      <c r="KK148">
        <v>100.97</v>
      </c>
    </row>
    <row r="149" spans="1:297">
      <c r="A149">
        <v>133</v>
      </c>
      <c r="B149">
        <v>1761508451.1</v>
      </c>
      <c r="C149">
        <v>1240.599999904633</v>
      </c>
      <c r="D149" t="s">
        <v>709</v>
      </c>
      <c r="E149" t="s">
        <v>710</v>
      </c>
      <c r="F149">
        <v>5</v>
      </c>
      <c r="G149" t="s">
        <v>638</v>
      </c>
      <c r="H149" t="s">
        <v>436</v>
      </c>
      <c r="I149">
        <v>1761508448.3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599.5354340599786</v>
      </c>
      <c r="AK149">
        <v>572.1728848484848</v>
      </c>
      <c r="AL149">
        <v>3.36326075177698</v>
      </c>
      <c r="AM149">
        <v>65.47156474281013</v>
      </c>
      <c r="AN149">
        <f>(AP149 - AO149 + DY149*1E3/(8.314*(EA149+273.15)) * AR149/DX149 * AQ149) * DX149/(100*DL149) * 1000/(1000 - AP149)</f>
        <v>0</v>
      </c>
      <c r="AO149">
        <v>10.05045356810514</v>
      </c>
      <c r="AP149">
        <v>11.27845090909091</v>
      </c>
      <c r="AQ149">
        <v>-2.489997187361961E-05</v>
      </c>
      <c r="AR149">
        <v>106.0414800568065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437</v>
      </c>
      <c r="AY149" t="s">
        <v>437</v>
      </c>
      <c r="AZ149">
        <v>0</v>
      </c>
      <c r="BA149">
        <v>0</v>
      </c>
      <c r="BB149">
        <f>1-AZ149/BA149</f>
        <v>0</v>
      </c>
      <c r="BC149">
        <v>0</v>
      </c>
      <c r="BD149" t="s">
        <v>437</v>
      </c>
      <c r="BE149" t="s">
        <v>437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BZ149">
        <v>2020</v>
      </c>
      <c r="CA149">
        <v>290.0000000000001</v>
      </c>
      <c r="CB149">
        <v>1590.42</v>
      </c>
      <c r="CC149">
        <v>295</v>
      </c>
      <c r="CD149">
        <v>5220.67</v>
      </c>
      <c r="CE149">
        <v>1591.29</v>
      </c>
      <c r="CF149">
        <v>-0.87</v>
      </c>
      <c r="CG149">
        <v>300.0000000000001</v>
      </c>
      <c r="CH149">
        <v>23.8</v>
      </c>
      <c r="CI149">
        <v>1650.734719841875</v>
      </c>
      <c r="CJ149">
        <v>2.032994541366527</v>
      </c>
      <c r="CK149">
        <v>-31.03478562282126</v>
      </c>
      <c r="CL149">
        <v>0.9198548094063967</v>
      </c>
      <c r="CM149">
        <v>0.9759925733019913</v>
      </c>
      <c r="CN149">
        <v>-0.00431141668520578</v>
      </c>
      <c r="CO149">
        <v>289.9999999999999</v>
      </c>
      <c r="CP149">
        <v>1590.91</v>
      </c>
      <c r="CQ149">
        <v>765</v>
      </c>
      <c r="CR149">
        <v>5219.32</v>
      </c>
      <c r="CS149">
        <v>1591.27</v>
      </c>
      <c r="CT149">
        <v>-0.36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438</v>
      </c>
      <c r="DO149">
        <v>2</v>
      </c>
      <c r="DP149" t="b">
        <v>1</v>
      </c>
      <c r="DQ149">
        <v>1761508448.3</v>
      </c>
      <c r="DR149">
        <v>558.071</v>
      </c>
      <c r="DS149">
        <v>593.9859</v>
      </c>
      <c r="DT149">
        <v>11.28092</v>
      </c>
      <c r="DU149">
        <v>10.05096</v>
      </c>
      <c r="DV149">
        <v>560.6519999999999</v>
      </c>
      <c r="DW149">
        <v>11.27617</v>
      </c>
      <c r="DX149">
        <v>499.9832</v>
      </c>
      <c r="DY149">
        <v>90.31117</v>
      </c>
      <c r="DZ149">
        <v>0.1000285</v>
      </c>
      <c r="EA149">
        <v>17.632</v>
      </c>
      <c r="EB149">
        <v>17.98064</v>
      </c>
      <c r="EC149">
        <v>999.9</v>
      </c>
      <c r="ED149">
        <v>0</v>
      </c>
      <c r="EE149">
        <v>0</v>
      </c>
      <c r="EF149">
        <v>9996.310999999998</v>
      </c>
      <c r="EG149">
        <v>0</v>
      </c>
      <c r="EH149">
        <v>1027.803</v>
      </c>
      <c r="EI149">
        <v>-35.91497999999999</v>
      </c>
      <c r="EJ149">
        <v>564.4385</v>
      </c>
      <c r="EK149">
        <v>600.0169</v>
      </c>
      <c r="EL149">
        <v>1.229981</v>
      </c>
      <c r="EM149">
        <v>593.9859</v>
      </c>
      <c r="EN149">
        <v>10.05096</v>
      </c>
      <c r="EO149">
        <v>1.018795</v>
      </c>
      <c r="EP149">
        <v>0.9077138</v>
      </c>
      <c r="EQ149">
        <v>7.18797</v>
      </c>
      <c r="ER149">
        <v>5.513622</v>
      </c>
      <c r="ES149">
        <v>1999.987</v>
      </c>
      <c r="ET149">
        <v>0.9799970000000002</v>
      </c>
      <c r="EU149">
        <v>0.020003</v>
      </c>
      <c r="EV149">
        <v>0</v>
      </c>
      <c r="EW149">
        <v>1413.186</v>
      </c>
      <c r="EX149">
        <v>5.000970000000001</v>
      </c>
      <c r="EY149">
        <v>28169.34</v>
      </c>
      <c r="EZ149">
        <v>16707.46</v>
      </c>
      <c r="FA149">
        <v>37.9874</v>
      </c>
      <c r="FB149">
        <v>39.0496</v>
      </c>
      <c r="FC149">
        <v>38.3058</v>
      </c>
      <c r="FD149">
        <v>38.125</v>
      </c>
      <c r="FE149">
        <v>37.7248</v>
      </c>
      <c r="FF149">
        <v>1955.077</v>
      </c>
      <c r="FG149">
        <v>39.90999999999999</v>
      </c>
      <c r="FH149">
        <v>0</v>
      </c>
      <c r="FI149">
        <v>3322.400000095367</v>
      </c>
      <c r="FJ149">
        <v>0</v>
      </c>
      <c r="FK149">
        <v>1413.4724</v>
      </c>
      <c r="FL149">
        <v>-5.359999973841944</v>
      </c>
      <c r="FM149">
        <v>-98.93846149834326</v>
      </c>
      <c r="FN149">
        <v>28176.012</v>
      </c>
      <c r="FO149">
        <v>15</v>
      </c>
      <c r="FP149">
        <v>0</v>
      </c>
      <c r="FQ149" t="s">
        <v>439</v>
      </c>
      <c r="FR149">
        <v>1760210915.6</v>
      </c>
      <c r="FS149">
        <v>0</v>
      </c>
      <c r="FT149">
        <v>0</v>
      </c>
      <c r="FU149">
        <v>-0.215</v>
      </c>
      <c r="FV149">
        <v>0</v>
      </c>
      <c r="FW149">
        <v>-0.6919999999999999</v>
      </c>
      <c r="FX149">
        <v>0</v>
      </c>
      <c r="FY149">
        <v>400</v>
      </c>
      <c r="FZ149">
        <v>0</v>
      </c>
      <c r="GA149">
        <v>0.15</v>
      </c>
      <c r="GB149">
        <v>0</v>
      </c>
      <c r="GC149">
        <v>-35.6549</v>
      </c>
      <c r="GD149">
        <v>-2.342130313588861</v>
      </c>
      <c r="GE149">
        <v>0.2386327835102584</v>
      </c>
      <c r="GF149">
        <v>0</v>
      </c>
      <c r="GG149">
        <v>1413.688235294118</v>
      </c>
      <c r="GH149">
        <v>-3.477158128803558</v>
      </c>
      <c r="GI149">
        <v>0.4697400444315583</v>
      </c>
      <c r="GJ149">
        <v>0</v>
      </c>
      <c r="GK149">
        <v>1.211039268292683</v>
      </c>
      <c r="GL149">
        <v>0.1304912195121948</v>
      </c>
      <c r="GM149">
        <v>0.01473632204009814</v>
      </c>
      <c r="GN149">
        <v>0</v>
      </c>
      <c r="GO149">
        <v>0</v>
      </c>
      <c r="GP149">
        <v>3</v>
      </c>
      <c r="GQ149" t="s">
        <v>455</v>
      </c>
      <c r="GR149">
        <v>3.13372</v>
      </c>
      <c r="GS149">
        <v>2.76028</v>
      </c>
      <c r="GT149">
        <v>0.118076</v>
      </c>
      <c r="GU149">
        <v>0.121757</v>
      </c>
      <c r="GV149">
        <v>0.0618983</v>
      </c>
      <c r="GW149">
        <v>0.0561928</v>
      </c>
      <c r="GX149">
        <v>28240.7</v>
      </c>
      <c r="GY149">
        <v>28100.1</v>
      </c>
      <c r="GZ149">
        <v>29749.1</v>
      </c>
      <c r="HA149">
        <v>29555.6</v>
      </c>
      <c r="HB149">
        <v>36888.1</v>
      </c>
      <c r="HC149">
        <v>36967.3</v>
      </c>
      <c r="HD149">
        <v>41863.5</v>
      </c>
      <c r="HE149">
        <v>41989.5</v>
      </c>
      <c r="HF149">
        <v>1.95627</v>
      </c>
      <c r="HG149">
        <v>1.88902</v>
      </c>
      <c r="HH149">
        <v>0.0306107</v>
      </c>
      <c r="HI149">
        <v>0</v>
      </c>
      <c r="HJ149">
        <v>17.4729</v>
      </c>
      <c r="HK149">
        <v>999.9</v>
      </c>
      <c r="HL149">
        <v>26.1</v>
      </c>
      <c r="HM149">
        <v>31.4</v>
      </c>
      <c r="HN149">
        <v>13.3378</v>
      </c>
      <c r="HO149">
        <v>62.7522</v>
      </c>
      <c r="HP149">
        <v>32.5721</v>
      </c>
      <c r="HQ149">
        <v>1</v>
      </c>
      <c r="HR149">
        <v>-0.125381</v>
      </c>
      <c r="HS149">
        <v>5.60725</v>
      </c>
      <c r="HT149">
        <v>20.2538</v>
      </c>
      <c r="HU149">
        <v>5.22043</v>
      </c>
      <c r="HV149">
        <v>12.0159</v>
      </c>
      <c r="HW149">
        <v>4.99035</v>
      </c>
      <c r="HX149">
        <v>3.28848</v>
      </c>
      <c r="HY149">
        <v>9999</v>
      </c>
      <c r="HZ149">
        <v>9999</v>
      </c>
      <c r="IA149">
        <v>9999</v>
      </c>
      <c r="IB149">
        <v>999.9</v>
      </c>
      <c r="IC149">
        <v>4.97288</v>
      </c>
      <c r="ID149">
        <v>1.86661</v>
      </c>
      <c r="IE149">
        <v>1.86589</v>
      </c>
      <c r="IF149">
        <v>1.86587</v>
      </c>
      <c r="IG149">
        <v>1.86773</v>
      </c>
      <c r="IH149">
        <v>1.87013</v>
      </c>
      <c r="II149">
        <v>1.86878</v>
      </c>
      <c r="IJ149">
        <v>1.87027</v>
      </c>
      <c r="IK149">
        <v>0</v>
      </c>
      <c r="IL149">
        <v>0</v>
      </c>
      <c r="IM149">
        <v>0</v>
      </c>
      <c r="IN149">
        <v>0</v>
      </c>
      <c r="IO149" t="s">
        <v>441</v>
      </c>
      <c r="IP149" t="s">
        <v>442</v>
      </c>
      <c r="IQ149" t="s">
        <v>443</v>
      </c>
      <c r="IR149" t="s">
        <v>443</v>
      </c>
      <c r="IS149" t="s">
        <v>443</v>
      </c>
      <c r="IT149" t="s">
        <v>443</v>
      </c>
      <c r="IU149">
        <v>0</v>
      </c>
      <c r="IV149">
        <v>100</v>
      </c>
      <c r="IW149">
        <v>100</v>
      </c>
      <c r="IX149">
        <v>-2.599</v>
      </c>
      <c r="IY149">
        <v>0.0048</v>
      </c>
      <c r="IZ149">
        <v>-1.414774939843471</v>
      </c>
      <c r="JA149">
        <v>-0.002262605230658699</v>
      </c>
      <c r="JB149">
        <v>4.117972070868355E-07</v>
      </c>
      <c r="JC149">
        <v>-1.535053720392113E-10</v>
      </c>
      <c r="JD149">
        <v>-0.05773197212917025</v>
      </c>
      <c r="JE149">
        <v>-0.004387372397949352</v>
      </c>
      <c r="JF149">
        <v>0.001148265067849212</v>
      </c>
      <c r="JG149">
        <v>-2.372704636287677E-05</v>
      </c>
      <c r="JH149">
        <v>4</v>
      </c>
      <c r="JI149">
        <v>2346</v>
      </c>
      <c r="JJ149">
        <v>1</v>
      </c>
      <c r="JK149">
        <v>24</v>
      </c>
      <c r="JL149">
        <v>21625.6</v>
      </c>
      <c r="JM149">
        <v>29358474.2</v>
      </c>
      <c r="JN149">
        <v>1.40747</v>
      </c>
      <c r="JO149">
        <v>2.26562</v>
      </c>
      <c r="JP149">
        <v>1.39648</v>
      </c>
      <c r="JQ149">
        <v>2.35718</v>
      </c>
      <c r="JR149">
        <v>1.49536</v>
      </c>
      <c r="JS149">
        <v>2.66724</v>
      </c>
      <c r="JT149">
        <v>36.3165</v>
      </c>
      <c r="JU149">
        <v>24.0262</v>
      </c>
      <c r="JV149">
        <v>18</v>
      </c>
      <c r="JW149">
        <v>486.223</v>
      </c>
      <c r="JX149">
        <v>435.262</v>
      </c>
      <c r="JY149">
        <v>11.3164</v>
      </c>
      <c r="JZ149">
        <v>25.8317</v>
      </c>
      <c r="KA149">
        <v>30.0001</v>
      </c>
      <c r="KB149">
        <v>25.6631</v>
      </c>
      <c r="KC149">
        <v>25.5951</v>
      </c>
      <c r="KD149">
        <v>28.1865</v>
      </c>
      <c r="KE149">
        <v>23.6496</v>
      </c>
      <c r="KF149">
        <v>1.93273</v>
      </c>
      <c r="KG149">
        <v>11.3285</v>
      </c>
      <c r="KH149">
        <v>627.379</v>
      </c>
      <c r="KI149">
        <v>10.009</v>
      </c>
      <c r="KJ149">
        <v>101.675</v>
      </c>
      <c r="KK149">
        <v>100.971</v>
      </c>
    </row>
    <row r="150" spans="1:297">
      <c r="A150">
        <v>134</v>
      </c>
      <c r="B150">
        <v>1761508456.1</v>
      </c>
      <c r="C150">
        <v>1245.599999904633</v>
      </c>
      <c r="D150" t="s">
        <v>711</v>
      </c>
      <c r="E150" t="s">
        <v>712</v>
      </c>
      <c r="F150">
        <v>5</v>
      </c>
      <c r="G150" t="s">
        <v>638</v>
      </c>
      <c r="H150" t="s">
        <v>436</v>
      </c>
      <c r="I150">
        <v>1761508453.6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616.6397799057787</v>
      </c>
      <c r="AK150">
        <v>589.0100363636365</v>
      </c>
      <c r="AL150">
        <v>3.373243168399743</v>
      </c>
      <c r="AM150">
        <v>65.47156474281013</v>
      </c>
      <c r="AN150">
        <f>(AP150 - AO150 + DY150*1E3/(8.314*(EA150+273.15)) * AR150/DX150 * AQ150) * DX150/(100*DL150) * 1000/(1000 - AP150)</f>
        <v>0</v>
      </c>
      <c r="AO150">
        <v>10.05213062735696</v>
      </c>
      <c r="AP150">
        <v>11.27690727272727</v>
      </c>
      <c r="AQ150">
        <v>-7.823952053852551E-06</v>
      </c>
      <c r="AR150">
        <v>106.0414800568065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437</v>
      </c>
      <c r="AY150" t="s">
        <v>437</v>
      </c>
      <c r="AZ150">
        <v>0</v>
      </c>
      <c r="BA150">
        <v>0</v>
      </c>
      <c r="BB150">
        <f>1-AZ150/BA150</f>
        <v>0</v>
      </c>
      <c r="BC150">
        <v>0</v>
      </c>
      <c r="BD150" t="s">
        <v>437</v>
      </c>
      <c r="BE150" t="s">
        <v>437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BZ150">
        <v>2020</v>
      </c>
      <c r="CA150">
        <v>290.0000000000001</v>
      </c>
      <c r="CB150">
        <v>1590.42</v>
      </c>
      <c r="CC150">
        <v>295</v>
      </c>
      <c r="CD150">
        <v>5220.67</v>
      </c>
      <c r="CE150">
        <v>1591.29</v>
      </c>
      <c r="CF150">
        <v>-0.87</v>
      </c>
      <c r="CG150">
        <v>300.0000000000001</v>
      </c>
      <c r="CH150">
        <v>23.8</v>
      </c>
      <c r="CI150">
        <v>1650.734719841875</v>
      </c>
      <c r="CJ150">
        <v>2.032994541366527</v>
      </c>
      <c r="CK150">
        <v>-31.03478562282126</v>
      </c>
      <c r="CL150">
        <v>0.9198548094063967</v>
      </c>
      <c r="CM150">
        <v>0.9759925733019913</v>
      </c>
      <c r="CN150">
        <v>-0.00431141668520578</v>
      </c>
      <c r="CO150">
        <v>289.9999999999999</v>
      </c>
      <c r="CP150">
        <v>1590.91</v>
      </c>
      <c r="CQ150">
        <v>765</v>
      </c>
      <c r="CR150">
        <v>5219.32</v>
      </c>
      <c r="CS150">
        <v>1591.27</v>
      </c>
      <c r="CT150">
        <v>-0.36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438</v>
      </c>
      <c r="DO150">
        <v>2</v>
      </c>
      <c r="DP150" t="b">
        <v>1</v>
      </c>
      <c r="DQ150">
        <v>1761508453.6</v>
      </c>
      <c r="DR150">
        <v>575.6952222222222</v>
      </c>
      <c r="DS150">
        <v>611.8592222222222</v>
      </c>
      <c r="DT150">
        <v>11.27721111111111</v>
      </c>
      <c r="DU150">
        <v>10.05216666666667</v>
      </c>
      <c r="DV150">
        <v>578.3104444444444</v>
      </c>
      <c r="DW150">
        <v>11.27248888888889</v>
      </c>
      <c r="DX150">
        <v>500.0129999999999</v>
      </c>
      <c r="DY150">
        <v>90.31202222222223</v>
      </c>
      <c r="DZ150">
        <v>0.09998377777777778</v>
      </c>
      <c r="EA150">
        <v>17.63503333333334</v>
      </c>
      <c r="EB150">
        <v>17.97338888888889</v>
      </c>
      <c r="EC150">
        <v>999.9000000000001</v>
      </c>
      <c r="ED150">
        <v>0</v>
      </c>
      <c r="EE150">
        <v>0</v>
      </c>
      <c r="EF150">
        <v>10001.37333333333</v>
      </c>
      <c r="EG150">
        <v>0</v>
      </c>
      <c r="EH150">
        <v>1027.766666666667</v>
      </c>
      <c r="EI150">
        <v>-36.16394444444445</v>
      </c>
      <c r="EJ150">
        <v>582.2617777777779</v>
      </c>
      <c r="EK150">
        <v>618.0722222222222</v>
      </c>
      <c r="EL150">
        <v>1.225051111111111</v>
      </c>
      <c r="EM150">
        <v>611.8592222222222</v>
      </c>
      <c r="EN150">
        <v>10.05216666666667</v>
      </c>
      <c r="EO150">
        <v>1.018467777777778</v>
      </c>
      <c r="EP150">
        <v>0.9078316666666668</v>
      </c>
      <c r="EQ150">
        <v>7.183297777777778</v>
      </c>
      <c r="ER150">
        <v>5.515494444444445</v>
      </c>
      <c r="ES150">
        <v>2000.031111111111</v>
      </c>
      <c r="ET150">
        <v>0.9799970000000001</v>
      </c>
      <c r="EU150">
        <v>0.020003</v>
      </c>
      <c r="EV150">
        <v>0</v>
      </c>
      <c r="EW150">
        <v>1412.911111111111</v>
      </c>
      <c r="EX150">
        <v>5.00097</v>
      </c>
      <c r="EY150">
        <v>28161.03333333334</v>
      </c>
      <c r="EZ150">
        <v>16707.82222222222</v>
      </c>
      <c r="FA150">
        <v>37.937</v>
      </c>
      <c r="FB150">
        <v>39</v>
      </c>
      <c r="FC150">
        <v>38.25</v>
      </c>
      <c r="FD150">
        <v>38.125</v>
      </c>
      <c r="FE150">
        <v>37.687</v>
      </c>
      <c r="FF150">
        <v>1955.121111111111</v>
      </c>
      <c r="FG150">
        <v>39.91</v>
      </c>
      <c r="FH150">
        <v>0</v>
      </c>
      <c r="FI150">
        <v>3327.200000047684</v>
      </c>
      <c r="FJ150">
        <v>0</v>
      </c>
      <c r="FK150">
        <v>1413.1192</v>
      </c>
      <c r="FL150">
        <v>-2.610769209589141</v>
      </c>
      <c r="FM150">
        <v>-95.51538480895023</v>
      </c>
      <c r="FN150">
        <v>28168.176</v>
      </c>
      <c r="FO150">
        <v>15</v>
      </c>
      <c r="FP150">
        <v>0</v>
      </c>
      <c r="FQ150" t="s">
        <v>439</v>
      </c>
      <c r="FR150">
        <v>1760210915.6</v>
      </c>
      <c r="FS150">
        <v>0</v>
      </c>
      <c r="FT150">
        <v>0</v>
      </c>
      <c r="FU150">
        <v>-0.215</v>
      </c>
      <c r="FV150">
        <v>0</v>
      </c>
      <c r="FW150">
        <v>-0.6919999999999999</v>
      </c>
      <c r="FX150">
        <v>0</v>
      </c>
      <c r="FY150">
        <v>400</v>
      </c>
      <c r="FZ150">
        <v>0</v>
      </c>
      <c r="GA150">
        <v>0.15</v>
      </c>
      <c r="GB150">
        <v>0</v>
      </c>
      <c r="GC150">
        <v>-35.82806097560975</v>
      </c>
      <c r="GD150">
        <v>-2.199008362369354</v>
      </c>
      <c r="GE150">
        <v>0.2228082801347595</v>
      </c>
      <c r="GF150">
        <v>0</v>
      </c>
      <c r="GG150">
        <v>1413.478823529412</v>
      </c>
      <c r="GH150">
        <v>-4.478227646843878</v>
      </c>
      <c r="GI150">
        <v>0.5217773060352661</v>
      </c>
      <c r="GJ150">
        <v>0</v>
      </c>
      <c r="GK150">
        <v>1.216283170731707</v>
      </c>
      <c r="GL150">
        <v>0.1187855749128952</v>
      </c>
      <c r="GM150">
        <v>0.01415316485144979</v>
      </c>
      <c r="GN150">
        <v>0</v>
      </c>
      <c r="GO150">
        <v>0</v>
      </c>
      <c r="GP150">
        <v>3</v>
      </c>
      <c r="GQ150" t="s">
        <v>455</v>
      </c>
      <c r="GR150">
        <v>3.13374</v>
      </c>
      <c r="GS150">
        <v>2.76032</v>
      </c>
      <c r="GT150">
        <v>0.120511</v>
      </c>
      <c r="GU150">
        <v>0.124091</v>
      </c>
      <c r="GV150">
        <v>0.0618945</v>
      </c>
      <c r="GW150">
        <v>0.0561992</v>
      </c>
      <c r="GX150">
        <v>28163.2</v>
      </c>
      <c r="GY150">
        <v>28024.8</v>
      </c>
      <c r="GZ150">
        <v>29749.6</v>
      </c>
      <c r="HA150">
        <v>29554.9</v>
      </c>
      <c r="HB150">
        <v>36888.8</v>
      </c>
      <c r="HC150">
        <v>36966.4</v>
      </c>
      <c r="HD150">
        <v>41864</v>
      </c>
      <c r="HE150">
        <v>41988.8</v>
      </c>
      <c r="HF150">
        <v>1.95635</v>
      </c>
      <c r="HG150">
        <v>1.88958</v>
      </c>
      <c r="HH150">
        <v>0.0300482</v>
      </c>
      <c r="HI150">
        <v>0</v>
      </c>
      <c r="HJ150">
        <v>17.4729</v>
      </c>
      <c r="HK150">
        <v>999.9</v>
      </c>
      <c r="HL150">
        <v>26.1</v>
      </c>
      <c r="HM150">
        <v>31.4</v>
      </c>
      <c r="HN150">
        <v>13.3386</v>
      </c>
      <c r="HO150">
        <v>62.8222</v>
      </c>
      <c r="HP150">
        <v>32.6202</v>
      </c>
      <c r="HQ150">
        <v>1</v>
      </c>
      <c r="HR150">
        <v>-0.125351</v>
      </c>
      <c r="HS150">
        <v>5.57985</v>
      </c>
      <c r="HT150">
        <v>20.2548</v>
      </c>
      <c r="HU150">
        <v>5.21969</v>
      </c>
      <c r="HV150">
        <v>12.0159</v>
      </c>
      <c r="HW150">
        <v>4.9901</v>
      </c>
      <c r="HX150">
        <v>3.28842</v>
      </c>
      <c r="HY150">
        <v>9999</v>
      </c>
      <c r="HZ150">
        <v>9999</v>
      </c>
      <c r="IA150">
        <v>9999</v>
      </c>
      <c r="IB150">
        <v>999.9</v>
      </c>
      <c r="IC150">
        <v>4.97289</v>
      </c>
      <c r="ID150">
        <v>1.86661</v>
      </c>
      <c r="IE150">
        <v>1.86591</v>
      </c>
      <c r="IF150">
        <v>1.86587</v>
      </c>
      <c r="IG150">
        <v>1.86775</v>
      </c>
      <c r="IH150">
        <v>1.87013</v>
      </c>
      <c r="II150">
        <v>1.8688</v>
      </c>
      <c r="IJ150">
        <v>1.87027</v>
      </c>
      <c r="IK150">
        <v>0</v>
      </c>
      <c r="IL150">
        <v>0</v>
      </c>
      <c r="IM150">
        <v>0</v>
      </c>
      <c r="IN150">
        <v>0</v>
      </c>
      <c r="IO150" t="s">
        <v>441</v>
      </c>
      <c r="IP150" t="s">
        <v>442</v>
      </c>
      <c r="IQ150" t="s">
        <v>443</v>
      </c>
      <c r="IR150" t="s">
        <v>443</v>
      </c>
      <c r="IS150" t="s">
        <v>443</v>
      </c>
      <c r="IT150" t="s">
        <v>443</v>
      </c>
      <c r="IU150">
        <v>0</v>
      </c>
      <c r="IV150">
        <v>100</v>
      </c>
      <c r="IW150">
        <v>100</v>
      </c>
      <c r="IX150">
        <v>-2.631</v>
      </c>
      <c r="IY150">
        <v>0.0047</v>
      </c>
      <c r="IZ150">
        <v>-1.414774939843471</v>
      </c>
      <c r="JA150">
        <v>-0.002262605230658699</v>
      </c>
      <c r="JB150">
        <v>4.117972070868355E-07</v>
      </c>
      <c r="JC150">
        <v>-1.535053720392113E-10</v>
      </c>
      <c r="JD150">
        <v>-0.05773197212917025</v>
      </c>
      <c r="JE150">
        <v>-0.004387372397949352</v>
      </c>
      <c r="JF150">
        <v>0.001148265067849212</v>
      </c>
      <c r="JG150">
        <v>-2.372704636287677E-05</v>
      </c>
      <c r="JH150">
        <v>4</v>
      </c>
      <c r="JI150">
        <v>2346</v>
      </c>
      <c r="JJ150">
        <v>1</v>
      </c>
      <c r="JK150">
        <v>24</v>
      </c>
      <c r="JL150">
        <v>21625.7</v>
      </c>
      <c r="JM150">
        <v>29358474.3</v>
      </c>
      <c r="JN150">
        <v>1.44043</v>
      </c>
      <c r="JO150">
        <v>2.2644</v>
      </c>
      <c r="JP150">
        <v>1.39648</v>
      </c>
      <c r="JQ150">
        <v>2.34985</v>
      </c>
      <c r="JR150">
        <v>1.49536</v>
      </c>
      <c r="JS150">
        <v>2.67212</v>
      </c>
      <c r="JT150">
        <v>36.3165</v>
      </c>
      <c r="JU150">
        <v>24.0262</v>
      </c>
      <c r="JV150">
        <v>18</v>
      </c>
      <c r="JW150">
        <v>486.285</v>
      </c>
      <c r="JX150">
        <v>435.598</v>
      </c>
      <c r="JY150">
        <v>11.331</v>
      </c>
      <c r="JZ150">
        <v>25.8317</v>
      </c>
      <c r="KA150">
        <v>30.0001</v>
      </c>
      <c r="KB150">
        <v>25.665</v>
      </c>
      <c r="KC150">
        <v>25.5961</v>
      </c>
      <c r="KD150">
        <v>28.839</v>
      </c>
      <c r="KE150">
        <v>23.6496</v>
      </c>
      <c r="KF150">
        <v>1.93273</v>
      </c>
      <c r="KG150">
        <v>11.3445</v>
      </c>
      <c r="KH150">
        <v>640.741</v>
      </c>
      <c r="KI150">
        <v>10.006</v>
      </c>
      <c r="KJ150">
        <v>101.676</v>
      </c>
      <c r="KK150">
        <v>100.969</v>
      </c>
    </row>
    <row r="151" spans="1:297">
      <c r="A151">
        <v>135</v>
      </c>
      <c r="B151">
        <v>1761508460.6</v>
      </c>
      <c r="C151">
        <v>1250.099999904633</v>
      </c>
      <c r="D151" t="s">
        <v>713</v>
      </c>
      <c r="E151" t="s">
        <v>714</v>
      </c>
      <c r="F151">
        <v>5</v>
      </c>
      <c r="G151" t="s">
        <v>638</v>
      </c>
      <c r="H151" t="s">
        <v>436</v>
      </c>
      <c r="I151">
        <v>1761508458.044444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631.6173989200042</v>
      </c>
      <c r="AK151">
        <v>604.0181151515151</v>
      </c>
      <c r="AL151">
        <v>3.325958159220433</v>
      </c>
      <c r="AM151">
        <v>65.47156474281013</v>
      </c>
      <c r="AN151">
        <f>(AP151 - AO151 + DY151*1E3/(8.314*(EA151+273.15)) * AR151/DX151 * AQ151) * DX151/(100*DL151) * 1000/(1000 - AP151)</f>
        <v>0</v>
      </c>
      <c r="AO151">
        <v>10.05341446348728</v>
      </c>
      <c r="AP151">
        <v>11.27856909090909</v>
      </c>
      <c r="AQ151">
        <v>3.877681015229692E-06</v>
      </c>
      <c r="AR151">
        <v>106.0414800568065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437</v>
      </c>
      <c r="AY151" t="s">
        <v>437</v>
      </c>
      <c r="AZ151">
        <v>0</v>
      </c>
      <c r="BA151">
        <v>0</v>
      </c>
      <c r="BB151">
        <f>1-AZ151/BA151</f>
        <v>0</v>
      </c>
      <c r="BC151">
        <v>0</v>
      </c>
      <c r="BD151" t="s">
        <v>437</v>
      </c>
      <c r="BE151" t="s">
        <v>437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BZ151">
        <v>2020</v>
      </c>
      <c r="CA151">
        <v>290.0000000000001</v>
      </c>
      <c r="CB151">
        <v>1590.42</v>
      </c>
      <c r="CC151">
        <v>295</v>
      </c>
      <c r="CD151">
        <v>5220.67</v>
      </c>
      <c r="CE151">
        <v>1591.29</v>
      </c>
      <c r="CF151">
        <v>-0.87</v>
      </c>
      <c r="CG151">
        <v>300.0000000000001</v>
      </c>
      <c r="CH151">
        <v>23.8</v>
      </c>
      <c r="CI151">
        <v>1650.734719841875</v>
      </c>
      <c r="CJ151">
        <v>2.032994541366527</v>
      </c>
      <c r="CK151">
        <v>-31.03478562282126</v>
      </c>
      <c r="CL151">
        <v>0.9198548094063967</v>
      </c>
      <c r="CM151">
        <v>0.9759925733019913</v>
      </c>
      <c r="CN151">
        <v>-0.00431141668520578</v>
      </c>
      <c r="CO151">
        <v>289.9999999999999</v>
      </c>
      <c r="CP151">
        <v>1590.91</v>
      </c>
      <c r="CQ151">
        <v>765</v>
      </c>
      <c r="CR151">
        <v>5219.32</v>
      </c>
      <c r="CS151">
        <v>1591.27</v>
      </c>
      <c r="CT151">
        <v>-0.36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438</v>
      </c>
      <c r="DO151">
        <v>2</v>
      </c>
      <c r="DP151" t="b">
        <v>1</v>
      </c>
      <c r="DQ151">
        <v>1761508458.044444</v>
      </c>
      <c r="DR151">
        <v>590.455</v>
      </c>
      <c r="DS151">
        <v>626.5597777777778</v>
      </c>
      <c r="DT151">
        <v>11.27788888888889</v>
      </c>
      <c r="DU151">
        <v>10.0534</v>
      </c>
      <c r="DV151">
        <v>593.0987777777777</v>
      </c>
      <c r="DW151">
        <v>11.27314444444444</v>
      </c>
      <c r="DX151">
        <v>499.9668888888889</v>
      </c>
      <c r="DY151">
        <v>90.3116888888889</v>
      </c>
      <c r="DZ151">
        <v>0.09996855555555556</v>
      </c>
      <c r="EA151">
        <v>17.63382222222222</v>
      </c>
      <c r="EB151">
        <v>17.97835555555556</v>
      </c>
      <c r="EC151">
        <v>999.9000000000001</v>
      </c>
      <c r="ED151">
        <v>0</v>
      </c>
      <c r="EE151">
        <v>0</v>
      </c>
      <c r="EF151">
        <v>10014.02222222222</v>
      </c>
      <c r="EG151">
        <v>0</v>
      </c>
      <c r="EH151">
        <v>1027.787777777778</v>
      </c>
      <c r="EI151">
        <v>-36.10473333333334</v>
      </c>
      <c r="EJ151">
        <v>597.1898888888888</v>
      </c>
      <c r="EK151">
        <v>632.9227777777777</v>
      </c>
      <c r="EL151">
        <v>1.224485555555556</v>
      </c>
      <c r="EM151">
        <v>626.5597777777778</v>
      </c>
      <c r="EN151">
        <v>10.0534</v>
      </c>
      <c r="EO151">
        <v>1.018524444444445</v>
      </c>
      <c r="EP151">
        <v>0.9079402222222223</v>
      </c>
      <c r="EQ151">
        <v>7.184113333333333</v>
      </c>
      <c r="ER151">
        <v>5.517214444444445</v>
      </c>
      <c r="ES151">
        <v>1999.965555555556</v>
      </c>
      <c r="ET151">
        <v>0.9799960000000001</v>
      </c>
      <c r="EU151">
        <v>0.02000397777777778</v>
      </c>
      <c r="EV151">
        <v>0</v>
      </c>
      <c r="EW151">
        <v>1412.596666666667</v>
      </c>
      <c r="EX151">
        <v>5.00097</v>
      </c>
      <c r="EY151">
        <v>28152.9</v>
      </c>
      <c r="EZ151">
        <v>16707.27777777778</v>
      </c>
      <c r="FA151">
        <v>37.937</v>
      </c>
      <c r="FB151">
        <v>39</v>
      </c>
      <c r="FC151">
        <v>38.25</v>
      </c>
      <c r="FD151">
        <v>38.125</v>
      </c>
      <c r="FE151">
        <v>37.687</v>
      </c>
      <c r="FF151">
        <v>1955.055555555556</v>
      </c>
      <c r="FG151">
        <v>39.91</v>
      </c>
      <c r="FH151">
        <v>0</v>
      </c>
      <c r="FI151">
        <v>3331.400000095367</v>
      </c>
      <c r="FJ151">
        <v>0</v>
      </c>
      <c r="FK151">
        <v>1412.902307692308</v>
      </c>
      <c r="FL151">
        <v>-3.781196561956484</v>
      </c>
      <c r="FM151">
        <v>-99.16581185610892</v>
      </c>
      <c r="FN151">
        <v>28161.68461538462</v>
      </c>
      <c r="FO151">
        <v>15</v>
      </c>
      <c r="FP151">
        <v>0</v>
      </c>
      <c r="FQ151" t="s">
        <v>439</v>
      </c>
      <c r="FR151">
        <v>1760210915.6</v>
      </c>
      <c r="FS151">
        <v>0</v>
      </c>
      <c r="FT151">
        <v>0</v>
      </c>
      <c r="FU151">
        <v>-0.215</v>
      </c>
      <c r="FV151">
        <v>0</v>
      </c>
      <c r="FW151">
        <v>-0.6919999999999999</v>
      </c>
      <c r="FX151">
        <v>0</v>
      </c>
      <c r="FY151">
        <v>400</v>
      </c>
      <c r="FZ151">
        <v>0</v>
      </c>
      <c r="GA151">
        <v>0.15</v>
      </c>
      <c r="GB151">
        <v>0</v>
      </c>
      <c r="GC151">
        <v>-35.956075</v>
      </c>
      <c r="GD151">
        <v>-1.554351219512163</v>
      </c>
      <c r="GE151">
        <v>0.1704249625935124</v>
      </c>
      <c r="GF151">
        <v>0</v>
      </c>
      <c r="GG151">
        <v>1413.121764705882</v>
      </c>
      <c r="GH151">
        <v>-3.976470577109189</v>
      </c>
      <c r="GI151">
        <v>0.4646154044458952</v>
      </c>
      <c r="GJ151">
        <v>0</v>
      </c>
      <c r="GK151">
        <v>1.22253375</v>
      </c>
      <c r="GL151">
        <v>0.05420228893057742</v>
      </c>
      <c r="GM151">
        <v>0.01010754364014816</v>
      </c>
      <c r="GN151">
        <v>1</v>
      </c>
      <c r="GO151">
        <v>1</v>
      </c>
      <c r="GP151">
        <v>3</v>
      </c>
      <c r="GQ151" t="s">
        <v>446</v>
      </c>
      <c r="GR151">
        <v>3.13375</v>
      </c>
      <c r="GS151">
        <v>2.76042</v>
      </c>
      <c r="GT151">
        <v>0.122648</v>
      </c>
      <c r="GU151">
        <v>0.126176</v>
      </c>
      <c r="GV151">
        <v>0.0618999</v>
      </c>
      <c r="GW151">
        <v>0.0562039</v>
      </c>
      <c r="GX151">
        <v>28094.5</v>
      </c>
      <c r="GY151">
        <v>27958.1</v>
      </c>
      <c r="GZ151">
        <v>29749.3</v>
      </c>
      <c r="HA151">
        <v>29554.9</v>
      </c>
      <c r="HB151">
        <v>36888.6</v>
      </c>
      <c r="HC151">
        <v>36966.2</v>
      </c>
      <c r="HD151">
        <v>41863.9</v>
      </c>
      <c r="HE151">
        <v>41988.7</v>
      </c>
      <c r="HF151">
        <v>1.95632</v>
      </c>
      <c r="HG151">
        <v>1.88905</v>
      </c>
      <c r="HH151">
        <v>0.0307783</v>
      </c>
      <c r="HI151">
        <v>0</v>
      </c>
      <c r="HJ151">
        <v>17.4729</v>
      </c>
      <c r="HK151">
        <v>999.9</v>
      </c>
      <c r="HL151">
        <v>26.1</v>
      </c>
      <c r="HM151">
        <v>31.4</v>
      </c>
      <c r="HN151">
        <v>13.3389</v>
      </c>
      <c r="HO151">
        <v>62.9022</v>
      </c>
      <c r="HP151">
        <v>32.4679</v>
      </c>
      <c r="HQ151">
        <v>1</v>
      </c>
      <c r="HR151">
        <v>-0.125465</v>
      </c>
      <c r="HS151">
        <v>5.56315</v>
      </c>
      <c r="HT151">
        <v>20.2553</v>
      </c>
      <c r="HU151">
        <v>5.22043</v>
      </c>
      <c r="HV151">
        <v>12.0159</v>
      </c>
      <c r="HW151">
        <v>4.98995</v>
      </c>
      <c r="HX151">
        <v>3.28842</v>
      </c>
      <c r="HY151">
        <v>9999</v>
      </c>
      <c r="HZ151">
        <v>9999</v>
      </c>
      <c r="IA151">
        <v>9999</v>
      </c>
      <c r="IB151">
        <v>999.9</v>
      </c>
      <c r="IC151">
        <v>4.97287</v>
      </c>
      <c r="ID151">
        <v>1.86661</v>
      </c>
      <c r="IE151">
        <v>1.86593</v>
      </c>
      <c r="IF151">
        <v>1.86586</v>
      </c>
      <c r="IG151">
        <v>1.86772</v>
      </c>
      <c r="IH151">
        <v>1.87014</v>
      </c>
      <c r="II151">
        <v>1.8688</v>
      </c>
      <c r="IJ151">
        <v>1.87028</v>
      </c>
      <c r="IK151">
        <v>0</v>
      </c>
      <c r="IL151">
        <v>0</v>
      </c>
      <c r="IM151">
        <v>0</v>
      </c>
      <c r="IN151">
        <v>0</v>
      </c>
      <c r="IO151" t="s">
        <v>441</v>
      </c>
      <c r="IP151" t="s">
        <v>442</v>
      </c>
      <c r="IQ151" t="s">
        <v>443</v>
      </c>
      <c r="IR151" t="s">
        <v>443</v>
      </c>
      <c r="IS151" t="s">
        <v>443</v>
      </c>
      <c r="IT151" t="s">
        <v>443</v>
      </c>
      <c r="IU151">
        <v>0</v>
      </c>
      <c r="IV151">
        <v>100</v>
      </c>
      <c r="IW151">
        <v>100</v>
      </c>
      <c r="IX151">
        <v>-2.66</v>
      </c>
      <c r="IY151">
        <v>0.0047</v>
      </c>
      <c r="IZ151">
        <v>-1.414774939843471</v>
      </c>
      <c r="JA151">
        <v>-0.002262605230658699</v>
      </c>
      <c r="JB151">
        <v>4.117972070868355E-07</v>
      </c>
      <c r="JC151">
        <v>-1.535053720392113E-10</v>
      </c>
      <c r="JD151">
        <v>-0.05773197212917025</v>
      </c>
      <c r="JE151">
        <v>-0.004387372397949352</v>
      </c>
      <c r="JF151">
        <v>0.001148265067849212</v>
      </c>
      <c r="JG151">
        <v>-2.372704636287677E-05</v>
      </c>
      <c r="JH151">
        <v>4</v>
      </c>
      <c r="JI151">
        <v>2346</v>
      </c>
      <c r="JJ151">
        <v>1</v>
      </c>
      <c r="JK151">
        <v>24</v>
      </c>
      <c r="JL151">
        <v>21625.8</v>
      </c>
      <c r="JM151">
        <v>29358474.3</v>
      </c>
      <c r="JN151">
        <v>1.46729</v>
      </c>
      <c r="JO151">
        <v>2.27295</v>
      </c>
      <c r="JP151">
        <v>1.39648</v>
      </c>
      <c r="JQ151">
        <v>2.35229</v>
      </c>
      <c r="JR151">
        <v>1.49536</v>
      </c>
      <c r="JS151">
        <v>2.53662</v>
      </c>
      <c r="JT151">
        <v>36.3165</v>
      </c>
      <c r="JU151">
        <v>24.0175</v>
      </c>
      <c r="JV151">
        <v>18</v>
      </c>
      <c r="JW151">
        <v>486.271</v>
      </c>
      <c r="JX151">
        <v>435.285</v>
      </c>
      <c r="JY151">
        <v>11.3459</v>
      </c>
      <c r="JZ151">
        <v>25.8321</v>
      </c>
      <c r="KA151">
        <v>30</v>
      </c>
      <c r="KB151">
        <v>25.6653</v>
      </c>
      <c r="KC151">
        <v>25.5961</v>
      </c>
      <c r="KD151">
        <v>29.3697</v>
      </c>
      <c r="KE151">
        <v>23.6496</v>
      </c>
      <c r="KF151">
        <v>1.93273</v>
      </c>
      <c r="KG151">
        <v>11.3619</v>
      </c>
      <c r="KH151">
        <v>654.102</v>
      </c>
      <c r="KI151">
        <v>10.0049</v>
      </c>
      <c r="KJ151">
        <v>101.676</v>
      </c>
      <c r="KK151">
        <v>100.969</v>
      </c>
    </row>
    <row r="152" spans="1:297">
      <c r="A152">
        <v>136</v>
      </c>
      <c r="B152">
        <v>1761508465.6</v>
      </c>
      <c r="C152">
        <v>1255.099999904633</v>
      </c>
      <c r="D152" t="s">
        <v>715</v>
      </c>
      <c r="E152" t="s">
        <v>716</v>
      </c>
      <c r="F152">
        <v>5</v>
      </c>
      <c r="G152" t="s">
        <v>638</v>
      </c>
      <c r="H152" t="s">
        <v>436</v>
      </c>
      <c r="I152">
        <v>1761508463.1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648.6306753510946</v>
      </c>
      <c r="AK152">
        <v>620.8407151515152</v>
      </c>
      <c r="AL152">
        <v>3.367229522294668</v>
      </c>
      <c r="AM152">
        <v>65.47156474281013</v>
      </c>
      <c r="AN152">
        <f>(AP152 - AO152 + DY152*1E3/(8.314*(EA152+273.15)) * AR152/DX152 * AQ152) * DX152/(100*DL152) * 1000/(1000 - AP152)</f>
        <v>0</v>
      </c>
      <c r="AO152">
        <v>10.05510245435948</v>
      </c>
      <c r="AP152">
        <v>11.27905333333333</v>
      </c>
      <c r="AQ152">
        <v>1.869183935022083E-06</v>
      </c>
      <c r="AR152">
        <v>106.0414800568065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437</v>
      </c>
      <c r="AY152" t="s">
        <v>437</v>
      </c>
      <c r="AZ152">
        <v>0</v>
      </c>
      <c r="BA152">
        <v>0</v>
      </c>
      <c r="BB152">
        <f>1-AZ152/BA152</f>
        <v>0</v>
      </c>
      <c r="BC152">
        <v>0</v>
      </c>
      <c r="BD152" t="s">
        <v>437</v>
      </c>
      <c r="BE152" t="s">
        <v>437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BZ152">
        <v>2020</v>
      </c>
      <c r="CA152">
        <v>290.0000000000001</v>
      </c>
      <c r="CB152">
        <v>1590.42</v>
      </c>
      <c r="CC152">
        <v>295</v>
      </c>
      <c r="CD152">
        <v>5220.67</v>
      </c>
      <c r="CE152">
        <v>1591.29</v>
      </c>
      <c r="CF152">
        <v>-0.87</v>
      </c>
      <c r="CG152">
        <v>300.0000000000001</v>
      </c>
      <c r="CH152">
        <v>23.8</v>
      </c>
      <c r="CI152">
        <v>1650.734719841875</v>
      </c>
      <c r="CJ152">
        <v>2.032994541366527</v>
      </c>
      <c r="CK152">
        <v>-31.03478562282126</v>
      </c>
      <c r="CL152">
        <v>0.9198548094063967</v>
      </c>
      <c r="CM152">
        <v>0.9759925733019913</v>
      </c>
      <c r="CN152">
        <v>-0.00431141668520578</v>
      </c>
      <c r="CO152">
        <v>289.9999999999999</v>
      </c>
      <c r="CP152">
        <v>1590.91</v>
      </c>
      <c r="CQ152">
        <v>765</v>
      </c>
      <c r="CR152">
        <v>5219.32</v>
      </c>
      <c r="CS152">
        <v>1591.27</v>
      </c>
      <c r="CT152">
        <v>-0.36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438</v>
      </c>
      <c r="DO152">
        <v>2</v>
      </c>
      <c r="DP152" t="b">
        <v>1</v>
      </c>
      <c r="DQ152">
        <v>1761508463.1</v>
      </c>
      <c r="DR152">
        <v>607.181111111111</v>
      </c>
      <c r="DS152">
        <v>643.5638888888889</v>
      </c>
      <c r="DT152">
        <v>11.27937777777778</v>
      </c>
      <c r="DU152">
        <v>10.05518888888889</v>
      </c>
      <c r="DV152">
        <v>609.8575555555557</v>
      </c>
      <c r="DW152">
        <v>11.27458888888889</v>
      </c>
      <c r="DX152">
        <v>500.0012222222223</v>
      </c>
      <c r="DY152">
        <v>90.31123333333333</v>
      </c>
      <c r="DZ152">
        <v>0.09998383333333333</v>
      </c>
      <c r="EA152">
        <v>17.6345</v>
      </c>
      <c r="EB152">
        <v>17.98007777777778</v>
      </c>
      <c r="EC152">
        <v>999.9000000000001</v>
      </c>
      <c r="ED152">
        <v>0</v>
      </c>
      <c r="EE152">
        <v>0</v>
      </c>
      <c r="EF152">
        <v>10000.42</v>
      </c>
      <c r="EG152">
        <v>0</v>
      </c>
      <c r="EH152">
        <v>1027.791111111111</v>
      </c>
      <c r="EI152">
        <v>-36.38265555555556</v>
      </c>
      <c r="EJ152">
        <v>614.1079999999999</v>
      </c>
      <c r="EK152">
        <v>650.1007777777779</v>
      </c>
      <c r="EL152">
        <v>1.224176666666667</v>
      </c>
      <c r="EM152">
        <v>643.5638888888889</v>
      </c>
      <c r="EN152">
        <v>10.05518888888889</v>
      </c>
      <c r="EO152">
        <v>1.018651111111111</v>
      </c>
      <c r="EP152">
        <v>0.9080958888888888</v>
      </c>
      <c r="EQ152">
        <v>7.185937777777777</v>
      </c>
      <c r="ER152">
        <v>5.519686666666667</v>
      </c>
      <c r="ES152">
        <v>2000.065555555556</v>
      </c>
      <c r="ET152">
        <v>0.9799966666666666</v>
      </c>
      <c r="EU152">
        <v>0.02000333333333333</v>
      </c>
      <c r="EV152">
        <v>0</v>
      </c>
      <c r="EW152">
        <v>1412.478888888889</v>
      </c>
      <c r="EX152">
        <v>5.00097</v>
      </c>
      <c r="EY152">
        <v>28145.08888888889</v>
      </c>
      <c r="EZ152">
        <v>16708.11111111111</v>
      </c>
      <c r="FA152">
        <v>37.875</v>
      </c>
      <c r="FB152">
        <v>38.986</v>
      </c>
      <c r="FC152">
        <v>38.208</v>
      </c>
      <c r="FD152">
        <v>38.083</v>
      </c>
      <c r="FE152">
        <v>37.625</v>
      </c>
      <c r="FF152">
        <v>1955.155555555556</v>
      </c>
      <c r="FG152">
        <v>39.91</v>
      </c>
      <c r="FH152">
        <v>0</v>
      </c>
      <c r="FI152">
        <v>3336.800000190735</v>
      </c>
      <c r="FJ152">
        <v>0</v>
      </c>
      <c r="FK152">
        <v>1412.6248</v>
      </c>
      <c r="FL152">
        <v>-3.139999993704909</v>
      </c>
      <c r="FM152">
        <v>-104.4692306540539</v>
      </c>
      <c r="FN152">
        <v>28152.216</v>
      </c>
      <c r="FO152">
        <v>15</v>
      </c>
      <c r="FP152">
        <v>0</v>
      </c>
      <c r="FQ152" t="s">
        <v>439</v>
      </c>
      <c r="FR152">
        <v>1760210915.6</v>
      </c>
      <c r="FS152">
        <v>0</v>
      </c>
      <c r="FT152">
        <v>0</v>
      </c>
      <c r="FU152">
        <v>-0.215</v>
      </c>
      <c r="FV152">
        <v>0</v>
      </c>
      <c r="FW152">
        <v>-0.6919999999999999</v>
      </c>
      <c r="FX152">
        <v>0</v>
      </c>
      <c r="FY152">
        <v>400</v>
      </c>
      <c r="FZ152">
        <v>0</v>
      </c>
      <c r="GA152">
        <v>0.15</v>
      </c>
      <c r="GB152">
        <v>0</v>
      </c>
      <c r="GC152">
        <v>-36.11193170731707</v>
      </c>
      <c r="GD152">
        <v>-1.581390940766592</v>
      </c>
      <c r="GE152">
        <v>0.1747724882616905</v>
      </c>
      <c r="GF152">
        <v>0</v>
      </c>
      <c r="GG152">
        <v>1412.83</v>
      </c>
      <c r="GH152">
        <v>-3.09243697304698</v>
      </c>
      <c r="GI152">
        <v>0.3682310655648836</v>
      </c>
      <c r="GJ152">
        <v>0</v>
      </c>
      <c r="GK152">
        <v>1.226505365853658</v>
      </c>
      <c r="GL152">
        <v>-0.02517763066201885</v>
      </c>
      <c r="GM152">
        <v>0.002880489539662016</v>
      </c>
      <c r="GN152">
        <v>1</v>
      </c>
      <c r="GO152">
        <v>1</v>
      </c>
      <c r="GP152">
        <v>3</v>
      </c>
      <c r="GQ152" t="s">
        <v>446</v>
      </c>
      <c r="GR152">
        <v>3.13371</v>
      </c>
      <c r="GS152">
        <v>2.7603</v>
      </c>
      <c r="GT152">
        <v>0.125017</v>
      </c>
      <c r="GU152">
        <v>0.128487</v>
      </c>
      <c r="GV152">
        <v>0.061904</v>
      </c>
      <c r="GW152">
        <v>0.0562134</v>
      </c>
      <c r="GX152">
        <v>28018.7</v>
      </c>
      <c r="GY152">
        <v>27884.1</v>
      </c>
      <c r="GZ152">
        <v>29749.4</v>
      </c>
      <c r="HA152">
        <v>29554.8</v>
      </c>
      <c r="HB152">
        <v>36888.1</v>
      </c>
      <c r="HC152">
        <v>36965.9</v>
      </c>
      <c r="HD152">
        <v>41863.6</v>
      </c>
      <c r="HE152">
        <v>41988.7</v>
      </c>
      <c r="HF152">
        <v>1.95637</v>
      </c>
      <c r="HG152">
        <v>1.8892</v>
      </c>
      <c r="HH152">
        <v>0.0304319</v>
      </c>
      <c r="HI152">
        <v>0</v>
      </c>
      <c r="HJ152">
        <v>17.4729</v>
      </c>
      <c r="HK152">
        <v>999.9</v>
      </c>
      <c r="HL152">
        <v>26.1</v>
      </c>
      <c r="HM152">
        <v>31.4</v>
      </c>
      <c r="HN152">
        <v>13.3386</v>
      </c>
      <c r="HO152">
        <v>62.6122</v>
      </c>
      <c r="HP152">
        <v>32.5761</v>
      </c>
      <c r="HQ152">
        <v>1</v>
      </c>
      <c r="HR152">
        <v>-0.125511</v>
      </c>
      <c r="HS152">
        <v>5.53971</v>
      </c>
      <c r="HT152">
        <v>20.2561</v>
      </c>
      <c r="HU152">
        <v>5.22148</v>
      </c>
      <c r="HV152">
        <v>12.0159</v>
      </c>
      <c r="HW152">
        <v>4.99055</v>
      </c>
      <c r="HX152">
        <v>3.28863</v>
      </c>
      <c r="HY152">
        <v>9999</v>
      </c>
      <c r="HZ152">
        <v>9999</v>
      </c>
      <c r="IA152">
        <v>9999</v>
      </c>
      <c r="IB152">
        <v>999.9</v>
      </c>
      <c r="IC152">
        <v>4.97288</v>
      </c>
      <c r="ID152">
        <v>1.86661</v>
      </c>
      <c r="IE152">
        <v>1.86591</v>
      </c>
      <c r="IF152">
        <v>1.86588</v>
      </c>
      <c r="IG152">
        <v>1.86775</v>
      </c>
      <c r="IH152">
        <v>1.87014</v>
      </c>
      <c r="II152">
        <v>1.86883</v>
      </c>
      <c r="IJ152">
        <v>1.87027</v>
      </c>
      <c r="IK152">
        <v>0</v>
      </c>
      <c r="IL152">
        <v>0</v>
      </c>
      <c r="IM152">
        <v>0</v>
      </c>
      <c r="IN152">
        <v>0</v>
      </c>
      <c r="IO152" t="s">
        <v>441</v>
      </c>
      <c r="IP152" t="s">
        <v>442</v>
      </c>
      <c r="IQ152" t="s">
        <v>443</v>
      </c>
      <c r="IR152" t="s">
        <v>443</v>
      </c>
      <c r="IS152" t="s">
        <v>443</v>
      </c>
      <c r="IT152" t="s">
        <v>443</v>
      </c>
      <c r="IU152">
        <v>0</v>
      </c>
      <c r="IV152">
        <v>100</v>
      </c>
      <c r="IW152">
        <v>100</v>
      </c>
      <c r="IX152">
        <v>-2.692</v>
      </c>
      <c r="IY152">
        <v>0.0047</v>
      </c>
      <c r="IZ152">
        <v>-1.414774939843471</v>
      </c>
      <c r="JA152">
        <v>-0.002262605230658699</v>
      </c>
      <c r="JB152">
        <v>4.117972070868355E-07</v>
      </c>
      <c r="JC152">
        <v>-1.535053720392113E-10</v>
      </c>
      <c r="JD152">
        <v>-0.05773197212917025</v>
      </c>
      <c r="JE152">
        <v>-0.004387372397949352</v>
      </c>
      <c r="JF152">
        <v>0.001148265067849212</v>
      </c>
      <c r="JG152">
        <v>-2.372704636287677E-05</v>
      </c>
      <c r="JH152">
        <v>4</v>
      </c>
      <c r="JI152">
        <v>2346</v>
      </c>
      <c r="JJ152">
        <v>1</v>
      </c>
      <c r="JK152">
        <v>24</v>
      </c>
      <c r="JL152">
        <v>21625.8</v>
      </c>
      <c r="JM152">
        <v>29358474.4</v>
      </c>
      <c r="JN152">
        <v>1.49902</v>
      </c>
      <c r="JO152">
        <v>2.2644</v>
      </c>
      <c r="JP152">
        <v>1.39771</v>
      </c>
      <c r="JQ152">
        <v>2.35596</v>
      </c>
      <c r="JR152">
        <v>1.49536</v>
      </c>
      <c r="JS152">
        <v>2.69165</v>
      </c>
      <c r="JT152">
        <v>36.3165</v>
      </c>
      <c r="JU152">
        <v>24.0262</v>
      </c>
      <c r="JV152">
        <v>18</v>
      </c>
      <c r="JW152">
        <v>486.303</v>
      </c>
      <c r="JX152">
        <v>435.389</v>
      </c>
      <c r="JY152">
        <v>11.3625</v>
      </c>
      <c r="JZ152">
        <v>25.8338</v>
      </c>
      <c r="KA152">
        <v>30</v>
      </c>
      <c r="KB152">
        <v>25.6653</v>
      </c>
      <c r="KC152">
        <v>25.5981</v>
      </c>
      <c r="KD152">
        <v>30.0053</v>
      </c>
      <c r="KE152">
        <v>23.6496</v>
      </c>
      <c r="KF152">
        <v>1.93273</v>
      </c>
      <c r="KG152">
        <v>11.3746</v>
      </c>
      <c r="KH152">
        <v>674.151</v>
      </c>
      <c r="KI152">
        <v>9.996510000000001</v>
      </c>
      <c r="KJ152">
        <v>101.675</v>
      </c>
      <c r="KK152">
        <v>100.969</v>
      </c>
    </row>
    <row r="153" spans="1:297">
      <c r="A153">
        <v>137</v>
      </c>
      <c r="B153">
        <v>1761508470.6</v>
      </c>
      <c r="C153">
        <v>1260.099999904633</v>
      </c>
      <c r="D153" t="s">
        <v>717</v>
      </c>
      <c r="E153" t="s">
        <v>718</v>
      </c>
      <c r="F153">
        <v>5</v>
      </c>
      <c r="G153" t="s">
        <v>638</v>
      </c>
      <c r="H153" t="s">
        <v>436</v>
      </c>
      <c r="I153">
        <v>1761508467.8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665.6588556645398</v>
      </c>
      <c r="AK153">
        <v>637.6324424242424</v>
      </c>
      <c r="AL153">
        <v>3.357256130316653</v>
      </c>
      <c r="AM153">
        <v>65.47156474281013</v>
      </c>
      <c r="AN153">
        <f>(AP153 - AO153 + DY153*1E3/(8.314*(EA153+273.15)) * AR153/DX153 * AQ153) * DX153/(100*DL153) * 1000/(1000 - AP153)</f>
        <v>0</v>
      </c>
      <c r="AO153">
        <v>10.05728101349736</v>
      </c>
      <c r="AP153">
        <v>11.28624727272727</v>
      </c>
      <c r="AQ153">
        <v>1.941341616036401E-05</v>
      </c>
      <c r="AR153">
        <v>106.0414800568065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437</v>
      </c>
      <c r="AY153" t="s">
        <v>437</v>
      </c>
      <c r="AZ153">
        <v>0</v>
      </c>
      <c r="BA153">
        <v>0</v>
      </c>
      <c r="BB153">
        <f>1-AZ153/BA153</f>
        <v>0</v>
      </c>
      <c r="BC153">
        <v>0</v>
      </c>
      <c r="BD153" t="s">
        <v>437</v>
      </c>
      <c r="BE153" t="s">
        <v>437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BZ153">
        <v>2020</v>
      </c>
      <c r="CA153">
        <v>290.0000000000001</v>
      </c>
      <c r="CB153">
        <v>1590.42</v>
      </c>
      <c r="CC153">
        <v>295</v>
      </c>
      <c r="CD153">
        <v>5220.67</v>
      </c>
      <c r="CE153">
        <v>1591.29</v>
      </c>
      <c r="CF153">
        <v>-0.87</v>
      </c>
      <c r="CG153">
        <v>300.0000000000001</v>
      </c>
      <c r="CH153">
        <v>23.8</v>
      </c>
      <c r="CI153">
        <v>1650.734719841875</v>
      </c>
      <c r="CJ153">
        <v>2.032994541366527</v>
      </c>
      <c r="CK153">
        <v>-31.03478562282126</v>
      </c>
      <c r="CL153">
        <v>0.9198548094063967</v>
      </c>
      <c r="CM153">
        <v>0.9759925733019913</v>
      </c>
      <c r="CN153">
        <v>-0.00431141668520578</v>
      </c>
      <c r="CO153">
        <v>289.9999999999999</v>
      </c>
      <c r="CP153">
        <v>1590.91</v>
      </c>
      <c r="CQ153">
        <v>765</v>
      </c>
      <c r="CR153">
        <v>5219.32</v>
      </c>
      <c r="CS153">
        <v>1591.27</v>
      </c>
      <c r="CT153">
        <v>-0.36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438</v>
      </c>
      <c r="DO153">
        <v>2</v>
      </c>
      <c r="DP153" t="b">
        <v>1</v>
      </c>
      <c r="DQ153">
        <v>1761508467.8</v>
      </c>
      <c r="DR153">
        <v>622.8054</v>
      </c>
      <c r="DS153">
        <v>659.4011</v>
      </c>
      <c r="DT153">
        <v>11.28266</v>
      </c>
      <c r="DU153">
        <v>10.0573</v>
      </c>
      <c r="DV153">
        <v>625.5119999999999</v>
      </c>
      <c r="DW153">
        <v>11.27786</v>
      </c>
      <c r="DX153">
        <v>500.0269</v>
      </c>
      <c r="DY153">
        <v>90.31192</v>
      </c>
      <c r="DZ153">
        <v>0.10000598</v>
      </c>
      <c r="EA153">
        <v>17.63196</v>
      </c>
      <c r="EB153">
        <v>17.98227</v>
      </c>
      <c r="EC153">
        <v>999.9</v>
      </c>
      <c r="ED153">
        <v>0</v>
      </c>
      <c r="EE153">
        <v>0</v>
      </c>
      <c r="EF153">
        <v>9995.745999999999</v>
      </c>
      <c r="EG153">
        <v>0</v>
      </c>
      <c r="EH153">
        <v>1027.802</v>
      </c>
      <c r="EI153">
        <v>-36.59554</v>
      </c>
      <c r="EJ153">
        <v>629.9123999999999</v>
      </c>
      <c r="EK153">
        <v>666.1003000000001</v>
      </c>
      <c r="EL153">
        <v>1.225368</v>
      </c>
      <c r="EM153">
        <v>659.4011</v>
      </c>
      <c r="EN153">
        <v>10.0573</v>
      </c>
      <c r="EO153">
        <v>1.018958</v>
      </c>
      <c r="EP153">
        <v>0.9082943</v>
      </c>
      <c r="EQ153">
        <v>7.190332</v>
      </c>
      <c r="ER153">
        <v>5.522831</v>
      </c>
      <c r="ES153">
        <v>2000.003</v>
      </c>
      <c r="ET153">
        <v>0.9799958</v>
      </c>
      <c r="EU153">
        <v>0.0200042</v>
      </c>
      <c r="EV153">
        <v>0</v>
      </c>
      <c r="EW153">
        <v>1411.931</v>
      </c>
      <c r="EX153">
        <v>5.000970000000001</v>
      </c>
      <c r="EY153">
        <v>28135.43</v>
      </c>
      <c r="EZ153">
        <v>16707.61</v>
      </c>
      <c r="FA153">
        <v>37.875</v>
      </c>
      <c r="FB153">
        <v>38.937</v>
      </c>
      <c r="FC153">
        <v>38.187</v>
      </c>
      <c r="FD153">
        <v>38.062</v>
      </c>
      <c r="FE153">
        <v>37.625</v>
      </c>
      <c r="FF153">
        <v>1955.093</v>
      </c>
      <c r="FG153">
        <v>39.90999999999999</v>
      </c>
      <c r="FH153">
        <v>0</v>
      </c>
      <c r="FI153">
        <v>3341.600000143051</v>
      </c>
      <c r="FJ153">
        <v>0</v>
      </c>
      <c r="FK153">
        <v>1412.264</v>
      </c>
      <c r="FL153">
        <v>-4.192307700255654</v>
      </c>
      <c r="FM153">
        <v>-114.6846155325277</v>
      </c>
      <c r="FN153">
        <v>28143.44</v>
      </c>
      <c r="FO153">
        <v>15</v>
      </c>
      <c r="FP153">
        <v>0</v>
      </c>
      <c r="FQ153" t="s">
        <v>439</v>
      </c>
      <c r="FR153">
        <v>1760210915.6</v>
      </c>
      <c r="FS153">
        <v>0</v>
      </c>
      <c r="FT153">
        <v>0</v>
      </c>
      <c r="FU153">
        <v>-0.215</v>
      </c>
      <c r="FV153">
        <v>0</v>
      </c>
      <c r="FW153">
        <v>-0.6919999999999999</v>
      </c>
      <c r="FX153">
        <v>0</v>
      </c>
      <c r="FY153">
        <v>400</v>
      </c>
      <c r="FZ153">
        <v>0</v>
      </c>
      <c r="GA153">
        <v>0.15</v>
      </c>
      <c r="GB153">
        <v>0</v>
      </c>
      <c r="GC153">
        <v>-36.3091825</v>
      </c>
      <c r="GD153">
        <v>-1.889953846153781</v>
      </c>
      <c r="GE153">
        <v>0.2025851350512915</v>
      </c>
      <c r="GF153">
        <v>0</v>
      </c>
      <c r="GG153">
        <v>1412.480294117647</v>
      </c>
      <c r="GH153">
        <v>-3.725744845928392</v>
      </c>
      <c r="GI153">
        <v>0.4279464321488616</v>
      </c>
      <c r="GJ153">
        <v>0</v>
      </c>
      <c r="GK153">
        <v>1.22491025</v>
      </c>
      <c r="GL153">
        <v>-0.0006007879924997479</v>
      </c>
      <c r="GM153">
        <v>0.001189141470767877</v>
      </c>
      <c r="GN153">
        <v>1</v>
      </c>
      <c r="GO153">
        <v>1</v>
      </c>
      <c r="GP153">
        <v>3</v>
      </c>
      <c r="GQ153" t="s">
        <v>446</v>
      </c>
      <c r="GR153">
        <v>3.13379</v>
      </c>
      <c r="GS153">
        <v>2.76024</v>
      </c>
      <c r="GT153">
        <v>0.127343</v>
      </c>
      <c r="GU153">
        <v>0.130748</v>
      </c>
      <c r="GV153">
        <v>0.0619311</v>
      </c>
      <c r="GW153">
        <v>0.0562226</v>
      </c>
      <c r="GX153">
        <v>27944.5</v>
      </c>
      <c r="GY153">
        <v>27811.8</v>
      </c>
      <c r="GZ153">
        <v>29749.6</v>
      </c>
      <c r="HA153">
        <v>29554.8</v>
      </c>
      <c r="HB153">
        <v>36887.8</v>
      </c>
      <c r="HC153">
        <v>36965.6</v>
      </c>
      <c r="HD153">
        <v>41864.4</v>
      </c>
      <c r="HE153">
        <v>41988.7</v>
      </c>
      <c r="HF153">
        <v>1.95642</v>
      </c>
      <c r="HG153">
        <v>1.88935</v>
      </c>
      <c r="HH153">
        <v>0.0312291</v>
      </c>
      <c r="HI153">
        <v>0</v>
      </c>
      <c r="HJ153">
        <v>17.4725</v>
      </c>
      <c r="HK153">
        <v>999.9</v>
      </c>
      <c r="HL153">
        <v>26.1</v>
      </c>
      <c r="HM153">
        <v>31.4</v>
      </c>
      <c r="HN153">
        <v>13.3388</v>
      </c>
      <c r="HO153">
        <v>62.7722</v>
      </c>
      <c r="HP153">
        <v>32.52</v>
      </c>
      <c r="HQ153">
        <v>1</v>
      </c>
      <c r="HR153">
        <v>-0.125465</v>
      </c>
      <c r="HS153">
        <v>5.5394</v>
      </c>
      <c r="HT153">
        <v>20.256</v>
      </c>
      <c r="HU153">
        <v>5.22178</v>
      </c>
      <c r="HV153">
        <v>12.0159</v>
      </c>
      <c r="HW153">
        <v>4.99025</v>
      </c>
      <c r="HX153">
        <v>3.28865</v>
      </c>
      <c r="HY153">
        <v>9999</v>
      </c>
      <c r="HZ153">
        <v>9999</v>
      </c>
      <c r="IA153">
        <v>9999</v>
      </c>
      <c r="IB153">
        <v>999.9</v>
      </c>
      <c r="IC153">
        <v>4.97287</v>
      </c>
      <c r="ID153">
        <v>1.86661</v>
      </c>
      <c r="IE153">
        <v>1.86588</v>
      </c>
      <c r="IF153">
        <v>1.86586</v>
      </c>
      <c r="IG153">
        <v>1.86775</v>
      </c>
      <c r="IH153">
        <v>1.87015</v>
      </c>
      <c r="II153">
        <v>1.8688</v>
      </c>
      <c r="IJ153">
        <v>1.87027</v>
      </c>
      <c r="IK153">
        <v>0</v>
      </c>
      <c r="IL153">
        <v>0</v>
      </c>
      <c r="IM153">
        <v>0</v>
      </c>
      <c r="IN153">
        <v>0</v>
      </c>
      <c r="IO153" t="s">
        <v>441</v>
      </c>
      <c r="IP153" t="s">
        <v>442</v>
      </c>
      <c r="IQ153" t="s">
        <v>443</v>
      </c>
      <c r="IR153" t="s">
        <v>443</v>
      </c>
      <c r="IS153" t="s">
        <v>443</v>
      </c>
      <c r="IT153" t="s">
        <v>443</v>
      </c>
      <c r="IU153">
        <v>0</v>
      </c>
      <c r="IV153">
        <v>100</v>
      </c>
      <c r="IW153">
        <v>100</v>
      </c>
      <c r="IX153">
        <v>-2.724</v>
      </c>
      <c r="IY153">
        <v>0.0048</v>
      </c>
      <c r="IZ153">
        <v>-1.414774939843471</v>
      </c>
      <c r="JA153">
        <v>-0.002262605230658699</v>
      </c>
      <c r="JB153">
        <v>4.117972070868355E-07</v>
      </c>
      <c r="JC153">
        <v>-1.535053720392113E-10</v>
      </c>
      <c r="JD153">
        <v>-0.05773197212917025</v>
      </c>
      <c r="JE153">
        <v>-0.004387372397949352</v>
      </c>
      <c r="JF153">
        <v>0.001148265067849212</v>
      </c>
      <c r="JG153">
        <v>-2.372704636287677E-05</v>
      </c>
      <c r="JH153">
        <v>4</v>
      </c>
      <c r="JI153">
        <v>2346</v>
      </c>
      <c r="JJ153">
        <v>1</v>
      </c>
      <c r="JK153">
        <v>24</v>
      </c>
      <c r="JL153">
        <v>21625.9</v>
      </c>
      <c r="JM153">
        <v>29358474.5</v>
      </c>
      <c r="JN153">
        <v>1.52832</v>
      </c>
      <c r="JO153">
        <v>2.26196</v>
      </c>
      <c r="JP153">
        <v>1.39648</v>
      </c>
      <c r="JQ153">
        <v>2.35352</v>
      </c>
      <c r="JR153">
        <v>1.49536</v>
      </c>
      <c r="JS153">
        <v>2.68677</v>
      </c>
      <c r="JT153">
        <v>36.3165</v>
      </c>
      <c r="JU153">
        <v>24.035</v>
      </c>
      <c r="JV153">
        <v>18</v>
      </c>
      <c r="JW153">
        <v>486.351</v>
      </c>
      <c r="JX153">
        <v>435.481</v>
      </c>
      <c r="JY153">
        <v>11.3778</v>
      </c>
      <c r="JZ153">
        <v>25.8338</v>
      </c>
      <c r="KA153">
        <v>30</v>
      </c>
      <c r="KB153">
        <v>25.6674</v>
      </c>
      <c r="KC153">
        <v>25.5983</v>
      </c>
      <c r="KD153">
        <v>30.5772</v>
      </c>
      <c r="KE153">
        <v>23.9283</v>
      </c>
      <c r="KF153">
        <v>1.93273</v>
      </c>
      <c r="KG153">
        <v>11.3884</v>
      </c>
      <c r="KH153">
        <v>687.5069999999999</v>
      </c>
      <c r="KI153">
        <v>9.98409</v>
      </c>
      <c r="KJ153">
        <v>101.677</v>
      </c>
      <c r="KK153">
        <v>100.969</v>
      </c>
    </row>
    <row r="154" spans="1:297">
      <c r="A154">
        <v>138</v>
      </c>
      <c r="B154">
        <v>1761508475.6</v>
      </c>
      <c r="C154">
        <v>1265.099999904633</v>
      </c>
      <c r="D154" t="s">
        <v>719</v>
      </c>
      <c r="E154" t="s">
        <v>720</v>
      </c>
      <c r="F154">
        <v>5</v>
      </c>
      <c r="G154" t="s">
        <v>638</v>
      </c>
      <c r="H154" t="s">
        <v>436</v>
      </c>
      <c r="I154">
        <v>1761508473.1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682.6025631161129</v>
      </c>
      <c r="AK154">
        <v>654.421424242424</v>
      </c>
      <c r="AL154">
        <v>3.360341857874962</v>
      </c>
      <c r="AM154">
        <v>65.47156474281013</v>
      </c>
      <c r="AN154">
        <f>(AP154 - AO154 + DY154*1E3/(8.314*(EA154+273.15)) * AR154/DX154 * AQ154) * DX154/(100*DL154) * 1000/(1000 - AP154)</f>
        <v>0</v>
      </c>
      <c r="AO154">
        <v>10.0561494884481</v>
      </c>
      <c r="AP154">
        <v>11.2875406060606</v>
      </c>
      <c r="AQ154">
        <v>5.230739275310902E-06</v>
      </c>
      <c r="AR154">
        <v>106.0414800568065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437</v>
      </c>
      <c r="AY154" t="s">
        <v>437</v>
      </c>
      <c r="AZ154">
        <v>0</v>
      </c>
      <c r="BA154">
        <v>0</v>
      </c>
      <c r="BB154">
        <f>1-AZ154/BA154</f>
        <v>0</v>
      </c>
      <c r="BC154">
        <v>0</v>
      </c>
      <c r="BD154" t="s">
        <v>437</v>
      </c>
      <c r="BE154" t="s">
        <v>437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BZ154">
        <v>2020</v>
      </c>
      <c r="CA154">
        <v>290.0000000000001</v>
      </c>
      <c r="CB154">
        <v>1590.42</v>
      </c>
      <c r="CC154">
        <v>295</v>
      </c>
      <c r="CD154">
        <v>5220.67</v>
      </c>
      <c r="CE154">
        <v>1591.29</v>
      </c>
      <c r="CF154">
        <v>-0.87</v>
      </c>
      <c r="CG154">
        <v>300.0000000000001</v>
      </c>
      <c r="CH154">
        <v>23.8</v>
      </c>
      <c r="CI154">
        <v>1650.734719841875</v>
      </c>
      <c r="CJ154">
        <v>2.032994541366527</v>
      </c>
      <c r="CK154">
        <v>-31.03478562282126</v>
      </c>
      <c r="CL154">
        <v>0.9198548094063967</v>
      </c>
      <c r="CM154">
        <v>0.9759925733019913</v>
      </c>
      <c r="CN154">
        <v>-0.00431141668520578</v>
      </c>
      <c r="CO154">
        <v>289.9999999999999</v>
      </c>
      <c r="CP154">
        <v>1590.91</v>
      </c>
      <c r="CQ154">
        <v>765</v>
      </c>
      <c r="CR154">
        <v>5219.32</v>
      </c>
      <c r="CS154">
        <v>1591.27</v>
      </c>
      <c r="CT154">
        <v>-0.36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438</v>
      </c>
      <c r="DO154">
        <v>2</v>
      </c>
      <c r="DP154" t="b">
        <v>1</v>
      </c>
      <c r="DQ154">
        <v>1761508473.1</v>
      </c>
      <c r="DR154">
        <v>640.3862222222222</v>
      </c>
      <c r="DS154">
        <v>677.1903333333333</v>
      </c>
      <c r="DT154">
        <v>11.28731111111111</v>
      </c>
      <c r="DU154">
        <v>10.05396666666667</v>
      </c>
      <c r="DV154">
        <v>643.1264444444446</v>
      </c>
      <c r="DW154">
        <v>11.28245555555556</v>
      </c>
      <c r="DX154">
        <v>500.0316666666666</v>
      </c>
      <c r="DY154">
        <v>90.31097777777778</v>
      </c>
      <c r="DZ154">
        <v>0.1000319666666667</v>
      </c>
      <c r="EA154">
        <v>17.62921111111111</v>
      </c>
      <c r="EB154">
        <v>17.99065555555556</v>
      </c>
      <c r="EC154">
        <v>999.9000000000001</v>
      </c>
      <c r="ED154">
        <v>0</v>
      </c>
      <c r="EE154">
        <v>0</v>
      </c>
      <c r="EF154">
        <v>10001.87777777778</v>
      </c>
      <c r="EG154">
        <v>0</v>
      </c>
      <c r="EH154">
        <v>1027.81</v>
      </c>
      <c r="EI154">
        <v>-36.80427777777778</v>
      </c>
      <c r="EJ154">
        <v>647.6967777777778</v>
      </c>
      <c r="EK154">
        <v>684.068</v>
      </c>
      <c r="EL154">
        <v>1.23335</v>
      </c>
      <c r="EM154">
        <v>677.1903333333333</v>
      </c>
      <c r="EN154">
        <v>10.05396666666667</v>
      </c>
      <c r="EO154">
        <v>1.019367777777778</v>
      </c>
      <c r="EP154">
        <v>0.9079839999999998</v>
      </c>
      <c r="EQ154">
        <v>7.196198888888889</v>
      </c>
      <c r="ER154">
        <v>5.517906666666667</v>
      </c>
      <c r="ES154">
        <v>1999.993333333334</v>
      </c>
      <c r="ET154">
        <v>0.9799953333333333</v>
      </c>
      <c r="EU154">
        <v>0.02000467777777778</v>
      </c>
      <c r="EV154">
        <v>0</v>
      </c>
      <c r="EW154">
        <v>1411.26</v>
      </c>
      <c r="EX154">
        <v>5.00097</v>
      </c>
      <c r="EY154">
        <v>28125.28888888889</v>
      </c>
      <c r="EZ154">
        <v>16707.53333333334</v>
      </c>
      <c r="FA154">
        <v>37.812</v>
      </c>
      <c r="FB154">
        <v>38.937</v>
      </c>
      <c r="FC154">
        <v>38.14566666666666</v>
      </c>
      <c r="FD154">
        <v>38.062</v>
      </c>
      <c r="FE154">
        <v>37.59</v>
      </c>
      <c r="FF154">
        <v>1955.083333333333</v>
      </c>
      <c r="FG154">
        <v>39.91</v>
      </c>
      <c r="FH154">
        <v>0</v>
      </c>
      <c r="FI154">
        <v>3346.400000095367</v>
      </c>
      <c r="FJ154">
        <v>0</v>
      </c>
      <c r="FK154">
        <v>1411.8572</v>
      </c>
      <c r="FL154">
        <v>-7.256923075834464</v>
      </c>
      <c r="FM154">
        <v>-117.4923076150821</v>
      </c>
      <c r="FN154">
        <v>28134.576</v>
      </c>
      <c r="FO154">
        <v>15</v>
      </c>
      <c r="FP154">
        <v>0</v>
      </c>
      <c r="FQ154" t="s">
        <v>439</v>
      </c>
      <c r="FR154">
        <v>1760210915.6</v>
      </c>
      <c r="FS154">
        <v>0</v>
      </c>
      <c r="FT154">
        <v>0</v>
      </c>
      <c r="FU154">
        <v>-0.215</v>
      </c>
      <c r="FV154">
        <v>0</v>
      </c>
      <c r="FW154">
        <v>-0.6919999999999999</v>
      </c>
      <c r="FX154">
        <v>0</v>
      </c>
      <c r="FY154">
        <v>400</v>
      </c>
      <c r="FZ154">
        <v>0</v>
      </c>
      <c r="GA154">
        <v>0.15</v>
      </c>
      <c r="GB154">
        <v>0</v>
      </c>
      <c r="GC154">
        <v>-36.4681725</v>
      </c>
      <c r="GD154">
        <v>-2.687870544090046</v>
      </c>
      <c r="GE154">
        <v>0.2623796819377408</v>
      </c>
      <c r="GF154">
        <v>0</v>
      </c>
      <c r="GG154">
        <v>1412.046764705883</v>
      </c>
      <c r="GH154">
        <v>-5.435446909732569</v>
      </c>
      <c r="GI154">
        <v>0.5901132522821592</v>
      </c>
      <c r="GJ154">
        <v>0</v>
      </c>
      <c r="GK154">
        <v>1.226727</v>
      </c>
      <c r="GL154">
        <v>0.03328547842401421</v>
      </c>
      <c r="GM154">
        <v>0.004411931663115356</v>
      </c>
      <c r="GN154">
        <v>1</v>
      </c>
      <c r="GO154">
        <v>1</v>
      </c>
      <c r="GP154">
        <v>3</v>
      </c>
      <c r="GQ154" t="s">
        <v>446</v>
      </c>
      <c r="GR154">
        <v>3.13377</v>
      </c>
      <c r="GS154">
        <v>2.76024</v>
      </c>
      <c r="GT154">
        <v>0.129641</v>
      </c>
      <c r="GU154">
        <v>0.132993</v>
      </c>
      <c r="GV154">
        <v>0.0619354</v>
      </c>
      <c r="GW154">
        <v>0.0561584</v>
      </c>
      <c r="GX154">
        <v>27871.3</v>
      </c>
      <c r="GY154">
        <v>27740</v>
      </c>
      <c r="GZ154">
        <v>29750</v>
      </c>
      <c r="HA154">
        <v>29554.8</v>
      </c>
      <c r="HB154">
        <v>36887.9</v>
      </c>
      <c r="HC154">
        <v>36968</v>
      </c>
      <c r="HD154">
        <v>41864.6</v>
      </c>
      <c r="HE154">
        <v>41988.5</v>
      </c>
      <c r="HF154">
        <v>1.95645</v>
      </c>
      <c r="HG154">
        <v>1.8891</v>
      </c>
      <c r="HH154">
        <v>0.0308193</v>
      </c>
      <c r="HI154">
        <v>0</v>
      </c>
      <c r="HJ154">
        <v>17.4729</v>
      </c>
      <c r="HK154">
        <v>999.9</v>
      </c>
      <c r="HL154">
        <v>26.1</v>
      </c>
      <c r="HM154">
        <v>31.4</v>
      </c>
      <c r="HN154">
        <v>13.3373</v>
      </c>
      <c r="HO154">
        <v>62.5722</v>
      </c>
      <c r="HP154">
        <v>32.4038</v>
      </c>
      <c r="HQ154">
        <v>1</v>
      </c>
      <c r="HR154">
        <v>-0.125498</v>
      </c>
      <c r="HS154">
        <v>5.54248</v>
      </c>
      <c r="HT154">
        <v>20.2558</v>
      </c>
      <c r="HU154">
        <v>5.22088</v>
      </c>
      <c r="HV154">
        <v>12.0159</v>
      </c>
      <c r="HW154">
        <v>4.99015</v>
      </c>
      <c r="HX154">
        <v>3.28863</v>
      </c>
      <c r="HY154">
        <v>9999</v>
      </c>
      <c r="HZ154">
        <v>9999</v>
      </c>
      <c r="IA154">
        <v>9999</v>
      </c>
      <c r="IB154">
        <v>999.9</v>
      </c>
      <c r="IC154">
        <v>4.97288</v>
      </c>
      <c r="ID154">
        <v>1.86661</v>
      </c>
      <c r="IE154">
        <v>1.86586</v>
      </c>
      <c r="IF154">
        <v>1.86584</v>
      </c>
      <c r="IG154">
        <v>1.86773</v>
      </c>
      <c r="IH154">
        <v>1.87013</v>
      </c>
      <c r="II154">
        <v>1.8688</v>
      </c>
      <c r="IJ154">
        <v>1.87027</v>
      </c>
      <c r="IK154">
        <v>0</v>
      </c>
      <c r="IL154">
        <v>0</v>
      </c>
      <c r="IM154">
        <v>0</v>
      </c>
      <c r="IN154">
        <v>0</v>
      </c>
      <c r="IO154" t="s">
        <v>441</v>
      </c>
      <c r="IP154" t="s">
        <v>442</v>
      </c>
      <c r="IQ154" t="s">
        <v>443</v>
      </c>
      <c r="IR154" t="s">
        <v>443</v>
      </c>
      <c r="IS154" t="s">
        <v>443</v>
      </c>
      <c r="IT154" t="s">
        <v>443</v>
      </c>
      <c r="IU154">
        <v>0</v>
      </c>
      <c r="IV154">
        <v>100</v>
      </c>
      <c r="IW154">
        <v>100</v>
      </c>
      <c r="IX154">
        <v>-2.756</v>
      </c>
      <c r="IY154">
        <v>0.0048</v>
      </c>
      <c r="IZ154">
        <v>-1.414774939843471</v>
      </c>
      <c r="JA154">
        <v>-0.002262605230658699</v>
      </c>
      <c r="JB154">
        <v>4.117972070868355E-07</v>
      </c>
      <c r="JC154">
        <v>-1.535053720392113E-10</v>
      </c>
      <c r="JD154">
        <v>-0.05773197212917025</v>
      </c>
      <c r="JE154">
        <v>-0.004387372397949352</v>
      </c>
      <c r="JF154">
        <v>0.001148265067849212</v>
      </c>
      <c r="JG154">
        <v>-2.372704636287677E-05</v>
      </c>
      <c r="JH154">
        <v>4</v>
      </c>
      <c r="JI154">
        <v>2346</v>
      </c>
      <c r="JJ154">
        <v>1</v>
      </c>
      <c r="JK154">
        <v>24</v>
      </c>
      <c r="JL154">
        <v>21626</v>
      </c>
      <c r="JM154">
        <v>29358474.6</v>
      </c>
      <c r="JN154">
        <v>1.55884</v>
      </c>
      <c r="JO154">
        <v>2.27173</v>
      </c>
      <c r="JP154">
        <v>1.39771</v>
      </c>
      <c r="JQ154">
        <v>2.35596</v>
      </c>
      <c r="JR154">
        <v>1.49536</v>
      </c>
      <c r="JS154">
        <v>2.55005</v>
      </c>
      <c r="JT154">
        <v>36.34</v>
      </c>
      <c r="JU154">
        <v>24.0175</v>
      </c>
      <c r="JV154">
        <v>18</v>
      </c>
      <c r="JW154">
        <v>486.368</v>
      </c>
      <c r="JX154">
        <v>435.331</v>
      </c>
      <c r="JY154">
        <v>11.3916</v>
      </c>
      <c r="JZ154">
        <v>25.8343</v>
      </c>
      <c r="KA154">
        <v>30</v>
      </c>
      <c r="KB154">
        <v>25.6675</v>
      </c>
      <c r="KC154">
        <v>25.5983</v>
      </c>
      <c r="KD154">
        <v>31.2056</v>
      </c>
      <c r="KE154">
        <v>23.9283</v>
      </c>
      <c r="KF154">
        <v>1.93273</v>
      </c>
      <c r="KG154">
        <v>11.3947</v>
      </c>
      <c r="KH154">
        <v>707.542</v>
      </c>
      <c r="KI154">
        <v>9.97691</v>
      </c>
      <c r="KJ154">
        <v>101.678</v>
      </c>
      <c r="KK154">
        <v>100.969</v>
      </c>
    </row>
    <row r="155" spans="1:297">
      <c r="A155">
        <v>139</v>
      </c>
      <c r="B155">
        <v>1761508480.6</v>
      </c>
      <c r="C155">
        <v>1270.099999904633</v>
      </c>
      <c r="D155" t="s">
        <v>721</v>
      </c>
      <c r="E155" t="s">
        <v>722</v>
      </c>
      <c r="F155">
        <v>5</v>
      </c>
      <c r="G155" t="s">
        <v>638</v>
      </c>
      <c r="H155" t="s">
        <v>436</v>
      </c>
      <c r="I155">
        <v>1761508477.8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699.5009448992267</v>
      </c>
      <c r="AK155">
        <v>671.2002848484848</v>
      </c>
      <c r="AL155">
        <v>3.362716284249768</v>
      </c>
      <c r="AM155">
        <v>65.47156474281013</v>
      </c>
      <c r="AN155">
        <f>(AP155 - AO155 + DY155*1E3/(8.314*(EA155+273.15)) * AR155/DX155 * AQ155) * DX155/(100*DL155) * 1000/(1000 - AP155)</f>
        <v>0</v>
      </c>
      <c r="AO155">
        <v>10.0398580783882</v>
      </c>
      <c r="AP155">
        <v>11.28581939393939</v>
      </c>
      <c r="AQ155">
        <v>-7.024845485131778E-06</v>
      </c>
      <c r="AR155">
        <v>106.0414800568065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437</v>
      </c>
      <c r="AY155" t="s">
        <v>437</v>
      </c>
      <c r="AZ155">
        <v>0</v>
      </c>
      <c r="BA155">
        <v>0</v>
      </c>
      <c r="BB155">
        <f>1-AZ155/BA155</f>
        <v>0</v>
      </c>
      <c r="BC155">
        <v>0</v>
      </c>
      <c r="BD155" t="s">
        <v>437</v>
      </c>
      <c r="BE155" t="s">
        <v>437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BZ155">
        <v>2020</v>
      </c>
      <c r="CA155">
        <v>290.0000000000001</v>
      </c>
      <c r="CB155">
        <v>1590.42</v>
      </c>
      <c r="CC155">
        <v>295</v>
      </c>
      <c r="CD155">
        <v>5220.67</v>
      </c>
      <c r="CE155">
        <v>1591.29</v>
      </c>
      <c r="CF155">
        <v>-0.87</v>
      </c>
      <c r="CG155">
        <v>300.0000000000001</v>
      </c>
      <c r="CH155">
        <v>23.8</v>
      </c>
      <c r="CI155">
        <v>1650.734719841875</v>
      </c>
      <c r="CJ155">
        <v>2.032994541366527</v>
      </c>
      <c r="CK155">
        <v>-31.03478562282126</v>
      </c>
      <c r="CL155">
        <v>0.9198548094063967</v>
      </c>
      <c r="CM155">
        <v>0.9759925733019913</v>
      </c>
      <c r="CN155">
        <v>-0.00431141668520578</v>
      </c>
      <c r="CO155">
        <v>289.9999999999999</v>
      </c>
      <c r="CP155">
        <v>1590.91</v>
      </c>
      <c r="CQ155">
        <v>765</v>
      </c>
      <c r="CR155">
        <v>5219.32</v>
      </c>
      <c r="CS155">
        <v>1591.27</v>
      </c>
      <c r="CT155">
        <v>-0.36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438</v>
      </c>
      <c r="DO155">
        <v>2</v>
      </c>
      <c r="DP155" t="b">
        <v>1</v>
      </c>
      <c r="DQ155">
        <v>1761508477.8</v>
      </c>
      <c r="DR155">
        <v>655.9891</v>
      </c>
      <c r="DS155">
        <v>692.9168999999999</v>
      </c>
      <c r="DT155">
        <v>11.2863</v>
      </c>
      <c r="DU155">
        <v>10.04078</v>
      </c>
      <c r="DV155">
        <v>658.7596</v>
      </c>
      <c r="DW155">
        <v>11.28146</v>
      </c>
      <c r="DX155">
        <v>499.9401000000001</v>
      </c>
      <c r="DY155">
        <v>90.31106000000001</v>
      </c>
      <c r="DZ155">
        <v>0.09985319000000001</v>
      </c>
      <c r="EA155">
        <v>17.63057</v>
      </c>
      <c r="EB155">
        <v>17.98548</v>
      </c>
      <c r="EC155">
        <v>999.9</v>
      </c>
      <c r="ED155">
        <v>0</v>
      </c>
      <c r="EE155">
        <v>0</v>
      </c>
      <c r="EF155">
        <v>10022.01</v>
      </c>
      <c r="EG155">
        <v>0</v>
      </c>
      <c r="EH155">
        <v>1027.81</v>
      </c>
      <c r="EI155">
        <v>-36.92764</v>
      </c>
      <c r="EJ155">
        <v>663.4774999999998</v>
      </c>
      <c r="EK155">
        <v>699.9450000000001</v>
      </c>
      <c r="EL155">
        <v>1.245525</v>
      </c>
      <c r="EM155">
        <v>692.9168999999999</v>
      </c>
      <c r="EN155">
        <v>10.04078</v>
      </c>
      <c r="EO155">
        <v>1.019278</v>
      </c>
      <c r="EP155">
        <v>0.9067933</v>
      </c>
      <c r="EQ155">
        <v>7.1949</v>
      </c>
      <c r="ER155">
        <v>5.499008999999999</v>
      </c>
      <c r="ES155">
        <v>2000.014</v>
      </c>
      <c r="ET155">
        <v>0.9799952000000001</v>
      </c>
      <c r="EU155">
        <v>0.02000479</v>
      </c>
      <c r="EV155">
        <v>0</v>
      </c>
      <c r="EW155">
        <v>1411.012</v>
      </c>
      <c r="EX155">
        <v>5.000970000000001</v>
      </c>
      <c r="EY155">
        <v>28116.02</v>
      </c>
      <c r="EZ155">
        <v>16707.66</v>
      </c>
      <c r="FA155">
        <v>37.812</v>
      </c>
      <c r="FB155">
        <v>38.9184</v>
      </c>
      <c r="FC155">
        <v>38.125</v>
      </c>
      <c r="FD155">
        <v>38.0186</v>
      </c>
      <c r="FE155">
        <v>37.562</v>
      </c>
      <c r="FF155">
        <v>1955.104</v>
      </c>
      <c r="FG155">
        <v>39.90999999999999</v>
      </c>
      <c r="FH155">
        <v>0</v>
      </c>
      <c r="FI155">
        <v>3351.800000190735</v>
      </c>
      <c r="FJ155">
        <v>0</v>
      </c>
      <c r="FK155">
        <v>1411.385769230769</v>
      </c>
      <c r="FL155">
        <v>-4.564444441187607</v>
      </c>
      <c r="FM155">
        <v>-118.4649573322896</v>
      </c>
      <c r="FN155">
        <v>28124.75</v>
      </c>
      <c r="FO155">
        <v>15</v>
      </c>
      <c r="FP155">
        <v>0</v>
      </c>
      <c r="FQ155" t="s">
        <v>439</v>
      </c>
      <c r="FR155">
        <v>1760210915.6</v>
      </c>
      <c r="FS155">
        <v>0</v>
      </c>
      <c r="FT155">
        <v>0</v>
      </c>
      <c r="FU155">
        <v>-0.215</v>
      </c>
      <c r="FV155">
        <v>0</v>
      </c>
      <c r="FW155">
        <v>-0.6919999999999999</v>
      </c>
      <c r="FX155">
        <v>0</v>
      </c>
      <c r="FY155">
        <v>400</v>
      </c>
      <c r="FZ155">
        <v>0</v>
      </c>
      <c r="GA155">
        <v>0.15</v>
      </c>
      <c r="GB155">
        <v>0</v>
      </c>
      <c r="GC155">
        <v>-36.6386425</v>
      </c>
      <c r="GD155">
        <v>-2.310142964352671</v>
      </c>
      <c r="GE155">
        <v>0.2251000776182672</v>
      </c>
      <c r="GF155">
        <v>0</v>
      </c>
      <c r="GG155">
        <v>1411.769117647059</v>
      </c>
      <c r="GH155">
        <v>-5.84094729368164</v>
      </c>
      <c r="GI155">
        <v>0.6167865854908787</v>
      </c>
      <c r="GJ155">
        <v>0</v>
      </c>
      <c r="GK155">
        <v>1.231017</v>
      </c>
      <c r="GL155">
        <v>0.07823054409005266</v>
      </c>
      <c r="GM155">
        <v>0.008542353656926179</v>
      </c>
      <c r="GN155">
        <v>1</v>
      </c>
      <c r="GO155">
        <v>1</v>
      </c>
      <c r="GP155">
        <v>3</v>
      </c>
      <c r="GQ155" t="s">
        <v>446</v>
      </c>
      <c r="GR155">
        <v>3.13381</v>
      </c>
      <c r="GS155">
        <v>2.76052</v>
      </c>
      <c r="GT155">
        <v>0.131914</v>
      </c>
      <c r="GU155">
        <v>0.135197</v>
      </c>
      <c r="GV155">
        <v>0.06193</v>
      </c>
      <c r="GW155">
        <v>0.0561453</v>
      </c>
      <c r="GX155">
        <v>27797.9</v>
      </c>
      <c r="GY155">
        <v>27669.7</v>
      </c>
      <c r="GZ155">
        <v>29749.3</v>
      </c>
      <c r="HA155">
        <v>29555</v>
      </c>
      <c r="HB155">
        <v>36887.3</v>
      </c>
      <c r="HC155">
        <v>36968.7</v>
      </c>
      <c r="HD155">
        <v>41863.7</v>
      </c>
      <c r="HE155">
        <v>41988.7</v>
      </c>
      <c r="HF155">
        <v>1.95667</v>
      </c>
      <c r="HG155">
        <v>1.8893</v>
      </c>
      <c r="HH155">
        <v>0.0312328</v>
      </c>
      <c r="HI155">
        <v>0</v>
      </c>
      <c r="HJ155">
        <v>17.4729</v>
      </c>
      <c r="HK155">
        <v>999.9</v>
      </c>
      <c r="HL155">
        <v>26.1</v>
      </c>
      <c r="HM155">
        <v>31.4</v>
      </c>
      <c r="HN155">
        <v>13.3389</v>
      </c>
      <c r="HO155">
        <v>62.3722</v>
      </c>
      <c r="HP155">
        <v>32.472</v>
      </c>
      <c r="HQ155">
        <v>1</v>
      </c>
      <c r="HR155">
        <v>-0.125302</v>
      </c>
      <c r="HS155">
        <v>5.55183</v>
      </c>
      <c r="HT155">
        <v>20.2556</v>
      </c>
      <c r="HU155">
        <v>5.22148</v>
      </c>
      <c r="HV155">
        <v>12.0159</v>
      </c>
      <c r="HW155">
        <v>4.99075</v>
      </c>
      <c r="HX155">
        <v>3.28863</v>
      </c>
      <c r="HY155">
        <v>9999</v>
      </c>
      <c r="HZ155">
        <v>9999</v>
      </c>
      <c r="IA155">
        <v>9999</v>
      </c>
      <c r="IB155">
        <v>999.9</v>
      </c>
      <c r="IC155">
        <v>4.97288</v>
      </c>
      <c r="ID155">
        <v>1.86661</v>
      </c>
      <c r="IE155">
        <v>1.86588</v>
      </c>
      <c r="IF155">
        <v>1.86584</v>
      </c>
      <c r="IG155">
        <v>1.86773</v>
      </c>
      <c r="IH155">
        <v>1.87012</v>
      </c>
      <c r="II155">
        <v>1.8688</v>
      </c>
      <c r="IJ155">
        <v>1.87027</v>
      </c>
      <c r="IK155">
        <v>0</v>
      </c>
      <c r="IL155">
        <v>0</v>
      </c>
      <c r="IM155">
        <v>0</v>
      </c>
      <c r="IN155">
        <v>0</v>
      </c>
      <c r="IO155" t="s">
        <v>441</v>
      </c>
      <c r="IP155" t="s">
        <v>442</v>
      </c>
      <c r="IQ155" t="s">
        <v>443</v>
      </c>
      <c r="IR155" t="s">
        <v>443</v>
      </c>
      <c r="IS155" t="s">
        <v>443</v>
      </c>
      <c r="IT155" t="s">
        <v>443</v>
      </c>
      <c r="IU155">
        <v>0</v>
      </c>
      <c r="IV155">
        <v>100</v>
      </c>
      <c r="IW155">
        <v>100</v>
      </c>
      <c r="IX155">
        <v>-2.788</v>
      </c>
      <c r="IY155">
        <v>0.0049</v>
      </c>
      <c r="IZ155">
        <v>-1.414774939843471</v>
      </c>
      <c r="JA155">
        <v>-0.002262605230658699</v>
      </c>
      <c r="JB155">
        <v>4.117972070868355E-07</v>
      </c>
      <c r="JC155">
        <v>-1.535053720392113E-10</v>
      </c>
      <c r="JD155">
        <v>-0.05773197212917025</v>
      </c>
      <c r="JE155">
        <v>-0.004387372397949352</v>
      </c>
      <c r="JF155">
        <v>0.001148265067849212</v>
      </c>
      <c r="JG155">
        <v>-2.372704636287677E-05</v>
      </c>
      <c r="JH155">
        <v>4</v>
      </c>
      <c r="JI155">
        <v>2346</v>
      </c>
      <c r="JJ155">
        <v>1</v>
      </c>
      <c r="JK155">
        <v>24</v>
      </c>
      <c r="JL155">
        <v>21626.1</v>
      </c>
      <c r="JM155">
        <v>29358474.7</v>
      </c>
      <c r="JN155">
        <v>1.58691</v>
      </c>
      <c r="JO155">
        <v>2.26074</v>
      </c>
      <c r="JP155">
        <v>1.39771</v>
      </c>
      <c r="JQ155">
        <v>2.35596</v>
      </c>
      <c r="JR155">
        <v>1.49536</v>
      </c>
      <c r="JS155">
        <v>2.59766</v>
      </c>
      <c r="JT155">
        <v>36.34</v>
      </c>
      <c r="JU155">
        <v>24.0262</v>
      </c>
      <c r="JV155">
        <v>18</v>
      </c>
      <c r="JW155">
        <v>486.507</v>
      </c>
      <c r="JX155">
        <v>435.467</v>
      </c>
      <c r="JY155">
        <v>11.3994</v>
      </c>
      <c r="JZ155">
        <v>25.836</v>
      </c>
      <c r="KA155">
        <v>30.0002</v>
      </c>
      <c r="KB155">
        <v>25.6675</v>
      </c>
      <c r="KC155">
        <v>25.6004</v>
      </c>
      <c r="KD155">
        <v>31.7743</v>
      </c>
      <c r="KE155">
        <v>23.9283</v>
      </c>
      <c r="KF155">
        <v>1.93273</v>
      </c>
      <c r="KG155">
        <v>11.4053</v>
      </c>
      <c r="KH155">
        <v>720.897</v>
      </c>
      <c r="KI155">
        <v>9.96916</v>
      </c>
      <c r="KJ155">
        <v>101.675</v>
      </c>
      <c r="KK155">
        <v>100.969</v>
      </c>
    </row>
    <row r="156" spans="1:297">
      <c r="A156">
        <v>140</v>
      </c>
      <c r="B156">
        <v>1761508485.6</v>
      </c>
      <c r="C156">
        <v>1275.099999904633</v>
      </c>
      <c r="D156" t="s">
        <v>723</v>
      </c>
      <c r="E156" t="s">
        <v>724</v>
      </c>
      <c r="F156">
        <v>5</v>
      </c>
      <c r="G156" t="s">
        <v>638</v>
      </c>
      <c r="H156" t="s">
        <v>436</v>
      </c>
      <c r="I156">
        <v>1761508483.1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716.4800457554663</v>
      </c>
      <c r="AK156">
        <v>688.0011515151513</v>
      </c>
      <c r="AL156">
        <v>3.367916152317497</v>
      </c>
      <c r="AM156">
        <v>65.47156474281013</v>
      </c>
      <c r="AN156">
        <f>(AP156 - AO156 + DY156*1E3/(8.314*(EA156+273.15)) * AR156/DX156 * AQ156) * DX156/(100*DL156) * 1000/(1000 - AP156)</f>
        <v>0</v>
      </c>
      <c r="AO156">
        <v>10.04234478369701</v>
      </c>
      <c r="AP156">
        <v>11.28714181818182</v>
      </c>
      <c r="AQ156">
        <v>2.039297239239521E-06</v>
      </c>
      <c r="AR156">
        <v>106.0414800568065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437</v>
      </c>
      <c r="AY156" t="s">
        <v>437</v>
      </c>
      <c r="AZ156">
        <v>0</v>
      </c>
      <c r="BA156">
        <v>0</v>
      </c>
      <c r="BB156">
        <f>1-AZ156/BA156</f>
        <v>0</v>
      </c>
      <c r="BC156">
        <v>0</v>
      </c>
      <c r="BD156" t="s">
        <v>437</v>
      </c>
      <c r="BE156" t="s">
        <v>437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BZ156">
        <v>2020</v>
      </c>
      <c r="CA156">
        <v>290.0000000000001</v>
      </c>
      <c r="CB156">
        <v>1590.42</v>
      </c>
      <c r="CC156">
        <v>295</v>
      </c>
      <c r="CD156">
        <v>5220.67</v>
      </c>
      <c r="CE156">
        <v>1591.29</v>
      </c>
      <c r="CF156">
        <v>-0.87</v>
      </c>
      <c r="CG156">
        <v>300.0000000000001</v>
      </c>
      <c r="CH156">
        <v>23.8</v>
      </c>
      <c r="CI156">
        <v>1650.734719841875</v>
      </c>
      <c r="CJ156">
        <v>2.032994541366527</v>
      </c>
      <c r="CK156">
        <v>-31.03478562282126</v>
      </c>
      <c r="CL156">
        <v>0.9198548094063967</v>
      </c>
      <c r="CM156">
        <v>0.9759925733019913</v>
      </c>
      <c r="CN156">
        <v>-0.00431141668520578</v>
      </c>
      <c r="CO156">
        <v>289.9999999999999</v>
      </c>
      <c r="CP156">
        <v>1590.91</v>
      </c>
      <c r="CQ156">
        <v>765</v>
      </c>
      <c r="CR156">
        <v>5219.32</v>
      </c>
      <c r="CS156">
        <v>1591.27</v>
      </c>
      <c r="CT156">
        <v>-0.36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438</v>
      </c>
      <c r="DO156">
        <v>2</v>
      </c>
      <c r="DP156" t="b">
        <v>1</v>
      </c>
      <c r="DQ156">
        <v>1761508483.1</v>
      </c>
      <c r="DR156">
        <v>673.5706666666667</v>
      </c>
      <c r="DS156">
        <v>710.7189999999999</v>
      </c>
      <c r="DT156">
        <v>11.28702222222222</v>
      </c>
      <c r="DU156">
        <v>10.03927777777778</v>
      </c>
      <c r="DV156">
        <v>676.3747777777778</v>
      </c>
      <c r="DW156">
        <v>11.28216666666667</v>
      </c>
      <c r="DX156">
        <v>500.0025555555555</v>
      </c>
      <c r="DY156">
        <v>90.31283333333334</v>
      </c>
      <c r="DZ156">
        <v>0.1001425555555556</v>
      </c>
      <c r="EA156">
        <v>17.63396666666667</v>
      </c>
      <c r="EB156">
        <v>17.99032222222222</v>
      </c>
      <c r="EC156">
        <v>999.9000000000001</v>
      </c>
      <c r="ED156">
        <v>0</v>
      </c>
      <c r="EE156">
        <v>0</v>
      </c>
      <c r="EF156">
        <v>9988.263333333332</v>
      </c>
      <c r="EG156">
        <v>0</v>
      </c>
      <c r="EH156">
        <v>1027.803333333333</v>
      </c>
      <c r="EI156">
        <v>-37.14834444444445</v>
      </c>
      <c r="EJ156">
        <v>681.2602222222222</v>
      </c>
      <c r="EK156">
        <v>717.9267777777778</v>
      </c>
      <c r="EL156">
        <v>1.247755555555556</v>
      </c>
      <c r="EM156">
        <v>710.7189999999999</v>
      </c>
      <c r="EN156">
        <v>10.03927777777778</v>
      </c>
      <c r="EO156">
        <v>1.019363333333333</v>
      </c>
      <c r="EP156">
        <v>0.9066752222222222</v>
      </c>
      <c r="EQ156">
        <v>7.196116666666667</v>
      </c>
      <c r="ER156">
        <v>5.497127777777778</v>
      </c>
      <c r="ES156">
        <v>2000.028888888889</v>
      </c>
      <c r="ET156">
        <v>0.9799950000000001</v>
      </c>
      <c r="EU156">
        <v>0.02000502222222222</v>
      </c>
      <c r="EV156">
        <v>0</v>
      </c>
      <c r="EW156">
        <v>1410.871111111111</v>
      </c>
      <c r="EX156">
        <v>5.00097</v>
      </c>
      <c r="EY156">
        <v>28105.28888888889</v>
      </c>
      <c r="EZ156">
        <v>16707.81111111111</v>
      </c>
      <c r="FA156">
        <v>37.75</v>
      </c>
      <c r="FB156">
        <v>38.875</v>
      </c>
      <c r="FC156">
        <v>38.09</v>
      </c>
      <c r="FD156">
        <v>38</v>
      </c>
      <c r="FE156">
        <v>37.55511111111111</v>
      </c>
      <c r="FF156">
        <v>1955.118888888889</v>
      </c>
      <c r="FG156">
        <v>39.91</v>
      </c>
      <c r="FH156">
        <v>0</v>
      </c>
      <c r="FI156">
        <v>3356.600000143051</v>
      </c>
      <c r="FJ156">
        <v>0</v>
      </c>
      <c r="FK156">
        <v>1411.062307692308</v>
      </c>
      <c r="FL156">
        <v>-2.683076926244563</v>
      </c>
      <c r="FM156">
        <v>-122.1606838081071</v>
      </c>
      <c r="FN156">
        <v>28115.18461538462</v>
      </c>
      <c r="FO156">
        <v>15</v>
      </c>
      <c r="FP156">
        <v>0</v>
      </c>
      <c r="FQ156" t="s">
        <v>439</v>
      </c>
      <c r="FR156">
        <v>1760210915.6</v>
      </c>
      <c r="FS156">
        <v>0</v>
      </c>
      <c r="FT156">
        <v>0</v>
      </c>
      <c r="FU156">
        <v>-0.215</v>
      </c>
      <c r="FV156">
        <v>0</v>
      </c>
      <c r="FW156">
        <v>-0.6919999999999999</v>
      </c>
      <c r="FX156">
        <v>0</v>
      </c>
      <c r="FY156">
        <v>400</v>
      </c>
      <c r="FZ156">
        <v>0</v>
      </c>
      <c r="GA156">
        <v>0.15</v>
      </c>
      <c r="GB156">
        <v>0</v>
      </c>
      <c r="GC156">
        <v>-36.83695609756097</v>
      </c>
      <c r="GD156">
        <v>-2.105642508710827</v>
      </c>
      <c r="GE156">
        <v>0.2105192721017114</v>
      </c>
      <c r="GF156">
        <v>0</v>
      </c>
      <c r="GG156">
        <v>1411.345</v>
      </c>
      <c r="GH156">
        <v>-4.032543928771388</v>
      </c>
      <c r="GI156">
        <v>0.4675986841424404</v>
      </c>
      <c r="GJ156">
        <v>0</v>
      </c>
      <c r="GK156">
        <v>1.236711219512195</v>
      </c>
      <c r="GL156">
        <v>0.09237763066202111</v>
      </c>
      <c r="GM156">
        <v>0.009637937537471627</v>
      </c>
      <c r="GN156">
        <v>1</v>
      </c>
      <c r="GO156">
        <v>1</v>
      </c>
      <c r="GP156">
        <v>3</v>
      </c>
      <c r="GQ156" t="s">
        <v>446</v>
      </c>
      <c r="GR156">
        <v>3.13389</v>
      </c>
      <c r="GS156">
        <v>2.76021</v>
      </c>
      <c r="GT156">
        <v>0.134164</v>
      </c>
      <c r="GU156">
        <v>0.137391</v>
      </c>
      <c r="GV156">
        <v>0.0619332</v>
      </c>
      <c r="GW156">
        <v>0.0560878</v>
      </c>
      <c r="GX156">
        <v>27725.6</v>
      </c>
      <c r="GY156">
        <v>27599.7</v>
      </c>
      <c r="GZ156">
        <v>29749</v>
      </c>
      <c r="HA156">
        <v>29555.1</v>
      </c>
      <c r="HB156">
        <v>36886.9</v>
      </c>
      <c r="HC156">
        <v>36971.4</v>
      </c>
      <c r="HD156">
        <v>41863.4</v>
      </c>
      <c r="HE156">
        <v>41989.2</v>
      </c>
      <c r="HF156">
        <v>1.95677</v>
      </c>
      <c r="HG156">
        <v>1.8889</v>
      </c>
      <c r="HH156">
        <v>0.030797</v>
      </c>
      <c r="HI156">
        <v>0</v>
      </c>
      <c r="HJ156">
        <v>17.4729</v>
      </c>
      <c r="HK156">
        <v>999.9</v>
      </c>
      <c r="HL156">
        <v>26.1</v>
      </c>
      <c r="HM156">
        <v>31.4</v>
      </c>
      <c r="HN156">
        <v>13.3372</v>
      </c>
      <c r="HO156">
        <v>62.3822</v>
      </c>
      <c r="HP156">
        <v>32.504</v>
      </c>
      <c r="HQ156">
        <v>1</v>
      </c>
      <c r="HR156">
        <v>-0.125305</v>
      </c>
      <c r="HS156">
        <v>5.54076</v>
      </c>
      <c r="HT156">
        <v>20.2561</v>
      </c>
      <c r="HU156">
        <v>5.22088</v>
      </c>
      <c r="HV156">
        <v>12.0159</v>
      </c>
      <c r="HW156">
        <v>4.9905</v>
      </c>
      <c r="HX156">
        <v>3.28855</v>
      </c>
      <c r="HY156">
        <v>9999</v>
      </c>
      <c r="HZ156">
        <v>9999</v>
      </c>
      <c r="IA156">
        <v>9999</v>
      </c>
      <c r="IB156">
        <v>999.9</v>
      </c>
      <c r="IC156">
        <v>4.97288</v>
      </c>
      <c r="ID156">
        <v>1.86661</v>
      </c>
      <c r="IE156">
        <v>1.86593</v>
      </c>
      <c r="IF156">
        <v>1.86584</v>
      </c>
      <c r="IG156">
        <v>1.86771</v>
      </c>
      <c r="IH156">
        <v>1.87014</v>
      </c>
      <c r="II156">
        <v>1.86884</v>
      </c>
      <c r="IJ156">
        <v>1.87027</v>
      </c>
      <c r="IK156">
        <v>0</v>
      </c>
      <c r="IL156">
        <v>0</v>
      </c>
      <c r="IM156">
        <v>0</v>
      </c>
      <c r="IN156">
        <v>0</v>
      </c>
      <c r="IO156" t="s">
        <v>441</v>
      </c>
      <c r="IP156" t="s">
        <v>442</v>
      </c>
      <c r="IQ156" t="s">
        <v>443</v>
      </c>
      <c r="IR156" t="s">
        <v>443</v>
      </c>
      <c r="IS156" t="s">
        <v>443</v>
      </c>
      <c r="IT156" t="s">
        <v>443</v>
      </c>
      <c r="IU156">
        <v>0</v>
      </c>
      <c r="IV156">
        <v>100</v>
      </c>
      <c r="IW156">
        <v>100</v>
      </c>
      <c r="IX156">
        <v>-2.82</v>
      </c>
      <c r="IY156">
        <v>0.0048</v>
      </c>
      <c r="IZ156">
        <v>-1.414774939843471</v>
      </c>
      <c r="JA156">
        <v>-0.002262605230658699</v>
      </c>
      <c r="JB156">
        <v>4.117972070868355E-07</v>
      </c>
      <c r="JC156">
        <v>-1.535053720392113E-10</v>
      </c>
      <c r="JD156">
        <v>-0.05773197212917025</v>
      </c>
      <c r="JE156">
        <v>-0.004387372397949352</v>
      </c>
      <c r="JF156">
        <v>0.001148265067849212</v>
      </c>
      <c r="JG156">
        <v>-2.372704636287677E-05</v>
      </c>
      <c r="JH156">
        <v>4</v>
      </c>
      <c r="JI156">
        <v>2346</v>
      </c>
      <c r="JJ156">
        <v>1</v>
      </c>
      <c r="JK156">
        <v>24</v>
      </c>
      <c r="JL156">
        <v>21626.2</v>
      </c>
      <c r="JM156">
        <v>29358474.8</v>
      </c>
      <c r="JN156">
        <v>1.61865</v>
      </c>
      <c r="JO156">
        <v>2.26074</v>
      </c>
      <c r="JP156">
        <v>1.39648</v>
      </c>
      <c r="JQ156">
        <v>2.35596</v>
      </c>
      <c r="JR156">
        <v>1.49536</v>
      </c>
      <c r="JS156">
        <v>2.69165</v>
      </c>
      <c r="JT156">
        <v>36.34</v>
      </c>
      <c r="JU156">
        <v>24.0262</v>
      </c>
      <c r="JV156">
        <v>18</v>
      </c>
      <c r="JW156">
        <v>486.586</v>
      </c>
      <c r="JX156">
        <v>435.229</v>
      </c>
      <c r="JY156">
        <v>11.407</v>
      </c>
      <c r="JZ156">
        <v>25.836</v>
      </c>
      <c r="KA156">
        <v>30.0001</v>
      </c>
      <c r="KB156">
        <v>25.6696</v>
      </c>
      <c r="KC156">
        <v>25.6004</v>
      </c>
      <c r="KD156">
        <v>32.3971</v>
      </c>
      <c r="KE156">
        <v>24.2263</v>
      </c>
      <c r="KF156">
        <v>1.93273</v>
      </c>
      <c r="KG156">
        <v>11.4118</v>
      </c>
      <c r="KH156">
        <v>740.938</v>
      </c>
      <c r="KI156">
        <v>9.96555</v>
      </c>
      <c r="KJ156">
        <v>101.675</v>
      </c>
      <c r="KK156">
        <v>100.97</v>
      </c>
    </row>
    <row r="157" spans="1:297">
      <c r="A157">
        <v>141</v>
      </c>
      <c r="B157">
        <v>1761508490.6</v>
      </c>
      <c r="C157">
        <v>1280.099999904633</v>
      </c>
      <c r="D157" t="s">
        <v>725</v>
      </c>
      <c r="E157" t="s">
        <v>726</v>
      </c>
      <c r="F157">
        <v>5</v>
      </c>
      <c r="G157" t="s">
        <v>638</v>
      </c>
      <c r="H157" t="s">
        <v>436</v>
      </c>
      <c r="I157">
        <v>1761508487.8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733.2893632780023</v>
      </c>
      <c r="AK157">
        <v>704.9068969696968</v>
      </c>
      <c r="AL157">
        <v>3.384503581365201</v>
      </c>
      <c r="AM157">
        <v>65.47156474281013</v>
      </c>
      <c r="AN157">
        <f>(AP157 - AO157 + DY157*1E3/(8.314*(EA157+273.15)) * AR157/DX157 * AQ157) * DX157/(100*DL157) * 1000/(1000 - AP157)</f>
        <v>0</v>
      </c>
      <c r="AO157">
        <v>10.00742999960876</v>
      </c>
      <c r="AP157">
        <v>11.28171575757575</v>
      </c>
      <c r="AQ157">
        <v>-7.680095597121057E-06</v>
      </c>
      <c r="AR157">
        <v>106.0414800568065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437</v>
      </c>
      <c r="AY157" t="s">
        <v>437</v>
      </c>
      <c r="AZ157">
        <v>0</v>
      </c>
      <c r="BA157">
        <v>0</v>
      </c>
      <c r="BB157">
        <f>1-AZ157/BA157</f>
        <v>0</v>
      </c>
      <c r="BC157">
        <v>0</v>
      </c>
      <c r="BD157" t="s">
        <v>437</v>
      </c>
      <c r="BE157" t="s">
        <v>437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BZ157">
        <v>2020</v>
      </c>
      <c r="CA157">
        <v>290.0000000000001</v>
      </c>
      <c r="CB157">
        <v>1590.42</v>
      </c>
      <c r="CC157">
        <v>295</v>
      </c>
      <c r="CD157">
        <v>5220.67</v>
      </c>
      <c r="CE157">
        <v>1591.29</v>
      </c>
      <c r="CF157">
        <v>-0.87</v>
      </c>
      <c r="CG157">
        <v>300.0000000000001</v>
      </c>
      <c r="CH157">
        <v>23.8</v>
      </c>
      <c r="CI157">
        <v>1650.734719841875</v>
      </c>
      <c r="CJ157">
        <v>2.032994541366527</v>
      </c>
      <c r="CK157">
        <v>-31.03478562282126</v>
      </c>
      <c r="CL157">
        <v>0.9198548094063967</v>
      </c>
      <c r="CM157">
        <v>0.9759925733019913</v>
      </c>
      <c r="CN157">
        <v>-0.00431141668520578</v>
      </c>
      <c r="CO157">
        <v>289.9999999999999</v>
      </c>
      <c r="CP157">
        <v>1590.91</v>
      </c>
      <c r="CQ157">
        <v>765</v>
      </c>
      <c r="CR157">
        <v>5219.32</v>
      </c>
      <c r="CS157">
        <v>1591.27</v>
      </c>
      <c r="CT157">
        <v>-0.36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438</v>
      </c>
      <c r="DO157">
        <v>2</v>
      </c>
      <c r="DP157" t="b">
        <v>1</v>
      </c>
      <c r="DQ157">
        <v>1761508487.8</v>
      </c>
      <c r="DR157">
        <v>689.2435</v>
      </c>
      <c r="DS157">
        <v>726.4032000000001</v>
      </c>
      <c r="DT157">
        <v>11.28513</v>
      </c>
      <c r="DU157">
        <v>10.0108</v>
      </c>
      <c r="DV157">
        <v>692.0779</v>
      </c>
      <c r="DW157">
        <v>11.28029</v>
      </c>
      <c r="DX157">
        <v>500.0580000000001</v>
      </c>
      <c r="DY157">
        <v>90.31532000000001</v>
      </c>
      <c r="DZ157">
        <v>0.10007217</v>
      </c>
      <c r="EA157">
        <v>17.63625</v>
      </c>
      <c r="EB157">
        <v>17.9883</v>
      </c>
      <c r="EC157">
        <v>999.9</v>
      </c>
      <c r="ED157">
        <v>0</v>
      </c>
      <c r="EE157">
        <v>0</v>
      </c>
      <c r="EF157">
        <v>9982.563</v>
      </c>
      <c r="EG157">
        <v>0</v>
      </c>
      <c r="EH157">
        <v>1027.828</v>
      </c>
      <c r="EI157">
        <v>-37.15982</v>
      </c>
      <c r="EJ157">
        <v>697.1106</v>
      </c>
      <c r="EK157">
        <v>733.7488</v>
      </c>
      <c r="EL157">
        <v>1.274335</v>
      </c>
      <c r="EM157">
        <v>726.4032000000001</v>
      </c>
      <c r="EN157">
        <v>10.0108</v>
      </c>
      <c r="EO157">
        <v>1.019219</v>
      </c>
      <c r="EP157">
        <v>0.904128</v>
      </c>
      <c r="EQ157">
        <v>7.194061</v>
      </c>
      <c r="ER157">
        <v>5.456608</v>
      </c>
      <c r="ES157">
        <v>2000.02</v>
      </c>
      <c r="ET157">
        <v>0.9799946</v>
      </c>
      <c r="EU157">
        <v>0.02000539</v>
      </c>
      <c r="EV157">
        <v>0</v>
      </c>
      <c r="EW157">
        <v>1410.437</v>
      </c>
      <c r="EX157">
        <v>5.000970000000001</v>
      </c>
      <c r="EY157">
        <v>28096.44</v>
      </c>
      <c r="EZ157">
        <v>16707.73</v>
      </c>
      <c r="FA157">
        <v>37.75</v>
      </c>
      <c r="FB157">
        <v>38.875</v>
      </c>
      <c r="FC157">
        <v>38.062</v>
      </c>
      <c r="FD157">
        <v>38</v>
      </c>
      <c r="FE157">
        <v>37.51860000000001</v>
      </c>
      <c r="FF157">
        <v>1955.11</v>
      </c>
      <c r="FG157">
        <v>39.90999999999999</v>
      </c>
      <c r="FH157">
        <v>0</v>
      </c>
      <c r="FI157">
        <v>3361.400000095367</v>
      </c>
      <c r="FJ157">
        <v>0</v>
      </c>
      <c r="FK157">
        <v>1410.771153846154</v>
      </c>
      <c r="FL157">
        <v>-3.13401709027892</v>
      </c>
      <c r="FM157">
        <v>-120.8410254506382</v>
      </c>
      <c r="FN157">
        <v>28105.59230769231</v>
      </c>
      <c r="FO157">
        <v>15</v>
      </c>
      <c r="FP157">
        <v>0</v>
      </c>
      <c r="FQ157" t="s">
        <v>439</v>
      </c>
      <c r="FR157">
        <v>1760210915.6</v>
      </c>
      <c r="FS157">
        <v>0</v>
      </c>
      <c r="FT157">
        <v>0</v>
      </c>
      <c r="FU157">
        <v>-0.215</v>
      </c>
      <c r="FV157">
        <v>0</v>
      </c>
      <c r="FW157">
        <v>-0.6919999999999999</v>
      </c>
      <c r="FX157">
        <v>0</v>
      </c>
      <c r="FY157">
        <v>400</v>
      </c>
      <c r="FZ157">
        <v>0</v>
      </c>
      <c r="GA157">
        <v>0.15</v>
      </c>
      <c r="GB157">
        <v>0</v>
      </c>
      <c r="GC157">
        <v>-37.00478500000001</v>
      </c>
      <c r="GD157">
        <v>-1.537348592870372</v>
      </c>
      <c r="GE157">
        <v>0.1571929762266753</v>
      </c>
      <c r="GF157">
        <v>0</v>
      </c>
      <c r="GG157">
        <v>1410.943235294118</v>
      </c>
      <c r="GH157">
        <v>-3.652100839636599</v>
      </c>
      <c r="GI157">
        <v>0.4287514060222808</v>
      </c>
      <c r="GJ157">
        <v>0</v>
      </c>
      <c r="GK157">
        <v>1.250206</v>
      </c>
      <c r="GL157">
        <v>0.1523466416510295</v>
      </c>
      <c r="GM157">
        <v>0.0159342233572898</v>
      </c>
      <c r="GN157">
        <v>0</v>
      </c>
      <c r="GO157">
        <v>0</v>
      </c>
      <c r="GP157">
        <v>3</v>
      </c>
      <c r="GQ157" t="s">
        <v>455</v>
      </c>
      <c r="GR157">
        <v>3.13382</v>
      </c>
      <c r="GS157">
        <v>2.76012</v>
      </c>
      <c r="GT157">
        <v>0.136395</v>
      </c>
      <c r="GU157">
        <v>0.139538</v>
      </c>
      <c r="GV157">
        <v>0.06191</v>
      </c>
      <c r="GW157">
        <v>0.0559853</v>
      </c>
      <c r="GX157">
        <v>27654</v>
      </c>
      <c r="GY157">
        <v>27530.9</v>
      </c>
      <c r="GZ157">
        <v>29748.8</v>
      </c>
      <c r="HA157">
        <v>29555</v>
      </c>
      <c r="HB157">
        <v>36887.6</v>
      </c>
      <c r="HC157">
        <v>36975.3</v>
      </c>
      <c r="HD157">
        <v>41863</v>
      </c>
      <c r="HE157">
        <v>41989</v>
      </c>
      <c r="HF157">
        <v>1.9567</v>
      </c>
      <c r="HG157">
        <v>1.88927</v>
      </c>
      <c r="HH157">
        <v>0.0312962</v>
      </c>
      <c r="HI157">
        <v>0</v>
      </c>
      <c r="HJ157">
        <v>17.4736</v>
      </c>
      <c r="HK157">
        <v>999.9</v>
      </c>
      <c r="HL157">
        <v>26.1</v>
      </c>
      <c r="HM157">
        <v>31.4</v>
      </c>
      <c r="HN157">
        <v>13.3376</v>
      </c>
      <c r="HO157">
        <v>62.6322</v>
      </c>
      <c r="HP157">
        <v>32.3958</v>
      </c>
      <c r="HQ157">
        <v>1</v>
      </c>
      <c r="HR157">
        <v>-0.125267</v>
      </c>
      <c r="HS157">
        <v>5.54068</v>
      </c>
      <c r="HT157">
        <v>20.2561</v>
      </c>
      <c r="HU157">
        <v>5.22073</v>
      </c>
      <c r="HV157">
        <v>12.0159</v>
      </c>
      <c r="HW157">
        <v>4.99085</v>
      </c>
      <c r="HX157">
        <v>3.2885</v>
      </c>
      <c r="HY157">
        <v>9999</v>
      </c>
      <c r="HZ157">
        <v>9999</v>
      </c>
      <c r="IA157">
        <v>9999</v>
      </c>
      <c r="IB157">
        <v>999.9</v>
      </c>
      <c r="IC157">
        <v>4.97289</v>
      </c>
      <c r="ID157">
        <v>1.86661</v>
      </c>
      <c r="IE157">
        <v>1.86593</v>
      </c>
      <c r="IF157">
        <v>1.86586</v>
      </c>
      <c r="IG157">
        <v>1.86772</v>
      </c>
      <c r="IH157">
        <v>1.87015</v>
      </c>
      <c r="II157">
        <v>1.86881</v>
      </c>
      <c r="IJ157">
        <v>1.87029</v>
      </c>
      <c r="IK157">
        <v>0</v>
      </c>
      <c r="IL157">
        <v>0</v>
      </c>
      <c r="IM157">
        <v>0</v>
      </c>
      <c r="IN157">
        <v>0</v>
      </c>
      <c r="IO157" t="s">
        <v>441</v>
      </c>
      <c r="IP157" t="s">
        <v>442</v>
      </c>
      <c r="IQ157" t="s">
        <v>443</v>
      </c>
      <c r="IR157" t="s">
        <v>443</v>
      </c>
      <c r="IS157" t="s">
        <v>443</v>
      </c>
      <c r="IT157" t="s">
        <v>443</v>
      </c>
      <c r="IU157">
        <v>0</v>
      </c>
      <c r="IV157">
        <v>100</v>
      </c>
      <c r="IW157">
        <v>100</v>
      </c>
      <c r="IX157">
        <v>-2.852</v>
      </c>
      <c r="IY157">
        <v>0.0047</v>
      </c>
      <c r="IZ157">
        <v>-1.414774939843471</v>
      </c>
      <c r="JA157">
        <v>-0.002262605230658699</v>
      </c>
      <c r="JB157">
        <v>4.117972070868355E-07</v>
      </c>
      <c r="JC157">
        <v>-1.535053720392113E-10</v>
      </c>
      <c r="JD157">
        <v>-0.05773197212917025</v>
      </c>
      <c r="JE157">
        <v>-0.004387372397949352</v>
      </c>
      <c r="JF157">
        <v>0.001148265067849212</v>
      </c>
      <c r="JG157">
        <v>-2.372704636287677E-05</v>
      </c>
      <c r="JH157">
        <v>4</v>
      </c>
      <c r="JI157">
        <v>2346</v>
      </c>
      <c r="JJ157">
        <v>1</v>
      </c>
      <c r="JK157">
        <v>24</v>
      </c>
      <c r="JL157">
        <v>21626.2</v>
      </c>
      <c r="JM157">
        <v>29358474.8</v>
      </c>
      <c r="JN157">
        <v>1.64673</v>
      </c>
      <c r="JO157">
        <v>2.26685</v>
      </c>
      <c r="JP157">
        <v>1.39771</v>
      </c>
      <c r="JQ157">
        <v>2.35596</v>
      </c>
      <c r="JR157">
        <v>1.49536</v>
      </c>
      <c r="JS157">
        <v>2.55493</v>
      </c>
      <c r="JT157">
        <v>36.34</v>
      </c>
      <c r="JU157">
        <v>24.0175</v>
      </c>
      <c r="JV157">
        <v>18</v>
      </c>
      <c r="JW157">
        <v>486.54</v>
      </c>
      <c r="JX157">
        <v>435.459</v>
      </c>
      <c r="JY157">
        <v>11.4144</v>
      </c>
      <c r="JZ157">
        <v>25.836</v>
      </c>
      <c r="KA157">
        <v>30.0002</v>
      </c>
      <c r="KB157">
        <v>25.6696</v>
      </c>
      <c r="KC157">
        <v>25.6013</v>
      </c>
      <c r="KD157">
        <v>32.9615</v>
      </c>
      <c r="KE157">
        <v>24.2263</v>
      </c>
      <c r="KF157">
        <v>1.93273</v>
      </c>
      <c r="KG157">
        <v>11.421</v>
      </c>
      <c r="KH157">
        <v>754.294</v>
      </c>
      <c r="KI157">
        <v>9.96406</v>
      </c>
      <c r="KJ157">
        <v>101.674</v>
      </c>
      <c r="KK157">
        <v>100.97</v>
      </c>
    </row>
    <row r="158" spans="1:297">
      <c r="A158">
        <v>142</v>
      </c>
      <c r="B158">
        <v>1761508495.6</v>
      </c>
      <c r="C158">
        <v>1285.099999904633</v>
      </c>
      <c r="D158" t="s">
        <v>727</v>
      </c>
      <c r="E158" t="s">
        <v>728</v>
      </c>
      <c r="F158">
        <v>5</v>
      </c>
      <c r="G158" t="s">
        <v>638</v>
      </c>
      <c r="H158" t="s">
        <v>436</v>
      </c>
      <c r="I158">
        <v>1761508493.1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750.2664579879084</v>
      </c>
      <c r="AK158">
        <v>721.7059757575753</v>
      </c>
      <c r="AL158">
        <v>3.352454520869934</v>
      </c>
      <c r="AM158">
        <v>65.47156474281013</v>
      </c>
      <c r="AN158">
        <f>(AP158 - AO158 + DY158*1E3/(8.314*(EA158+273.15)) * AR158/DX158 * AQ158) * DX158/(100*DL158) * 1000/(1000 - AP158)</f>
        <v>0</v>
      </c>
      <c r="AO158">
        <v>10.00254324461017</v>
      </c>
      <c r="AP158">
        <v>11.27665636363637</v>
      </c>
      <c r="AQ158">
        <v>-9.768930863165387E-06</v>
      </c>
      <c r="AR158">
        <v>106.0414800568065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437</v>
      </c>
      <c r="AY158" t="s">
        <v>437</v>
      </c>
      <c r="AZ158">
        <v>0</v>
      </c>
      <c r="BA158">
        <v>0</v>
      </c>
      <c r="BB158">
        <f>1-AZ158/BA158</f>
        <v>0</v>
      </c>
      <c r="BC158">
        <v>0</v>
      </c>
      <c r="BD158" t="s">
        <v>437</v>
      </c>
      <c r="BE158" t="s">
        <v>437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BZ158">
        <v>2020</v>
      </c>
      <c r="CA158">
        <v>290.0000000000001</v>
      </c>
      <c r="CB158">
        <v>1590.42</v>
      </c>
      <c r="CC158">
        <v>295</v>
      </c>
      <c r="CD158">
        <v>5220.67</v>
      </c>
      <c r="CE158">
        <v>1591.29</v>
      </c>
      <c r="CF158">
        <v>-0.87</v>
      </c>
      <c r="CG158">
        <v>300.0000000000001</v>
      </c>
      <c r="CH158">
        <v>23.8</v>
      </c>
      <c r="CI158">
        <v>1650.734719841875</v>
      </c>
      <c r="CJ158">
        <v>2.032994541366527</v>
      </c>
      <c r="CK158">
        <v>-31.03478562282126</v>
      </c>
      <c r="CL158">
        <v>0.9198548094063967</v>
      </c>
      <c r="CM158">
        <v>0.9759925733019913</v>
      </c>
      <c r="CN158">
        <v>-0.00431141668520578</v>
      </c>
      <c r="CO158">
        <v>289.9999999999999</v>
      </c>
      <c r="CP158">
        <v>1590.91</v>
      </c>
      <c r="CQ158">
        <v>765</v>
      </c>
      <c r="CR158">
        <v>5219.32</v>
      </c>
      <c r="CS158">
        <v>1591.27</v>
      </c>
      <c r="CT158">
        <v>-0.36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438</v>
      </c>
      <c r="DO158">
        <v>2</v>
      </c>
      <c r="DP158" t="b">
        <v>1</v>
      </c>
      <c r="DQ158">
        <v>1761508493.1</v>
      </c>
      <c r="DR158">
        <v>706.9382222222223</v>
      </c>
      <c r="DS158">
        <v>744.2163333333333</v>
      </c>
      <c r="DT158">
        <v>11.27858888888889</v>
      </c>
      <c r="DU158">
        <v>10.00251111111111</v>
      </c>
      <c r="DV158">
        <v>709.8062222222222</v>
      </c>
      <c r="DW158">
        <v>11.27382222222222</v>
      </c>
      <c r="DX158">
        <v>499.9882222222222</v>
      </c>
      <c r="DY158">
        <v>90.31351111111111</v>
      </c>
      <c r="DZ158">
        <v>0.0999449</v>
      </c>
      <c r="EA158">
        <v>17.62925555555556</v>
      </c>
      <c r="EB158">
        <v>17.9883</v>
      </c>
      <c r="EC158">
        <v>999.9000000000001</v>
      </c>
      <c r="ED158">
        <v>0</v>
      </c>
      <c r="EE158">
        <v>0</v>
      </c>
      <c r="EF158">
        <v>9992.9</v>
      </c>
      <c r="EG158">
        <v>0</v>
      </c>
      <c r="EH158">
        <v>1027.833333333333</v>
      </c>
      <c r="EI158">
        <v>-37.27825555555556</v>
      </c>
      <c r="EJ158">
        <v>715.0022222222223</v>
      </c>
      <c r="EK158">
        <v>751.7356666666667</v>
      </c>
      <c r="EL158">
        <v>1.276048888888889</v>
      </c>
      <c r="EM158">
        <v>744.2163333333333</v>
      </c>
      <c r="EN158">
        <v>10.00251111111111</v>
      </c>
      <c r="EO158">
        <v>1.01861</v>
      </c>
      <c r="EP158">
        <v>0.9033645555555556</v>
      </c>
      <c r="EQ158">
        <v>7.185309999999999</v>
      </c>
      <c r="ER158">
        <v>5.444454444444444</v>
      </c>
      <c r="ES158">
        <v>1999.995555555555</v>
      </c>
      <c r="ET158">
        <v>0.979994</v>
      </c>
      <c r="EU158">
        <v>0.020006</v>
      </c>
      <c r="EV158">
        <v>0</v>
      </c>
      <c r="EW158">
        <v>1410.001111111111</v>
      </c>
      <c r="EX158">
        <v>5.00097</v>
      </c>
      <c r="EY158">
        <v>28085.18888888889</v>
      </c>
      <c r="EZ158">
        <v>16707.51111111111</v>
      </c>
      <c r="FA158">
        <v>37.715</v>
      </c>
      <c r="FB158">
        <v>38.833</v>
      </c>
      <c r="FC158">
        <v>38.04822222222222</v>
      </c>
      <c r="FD158">
        <v>37.958</v>
      </c>
      <c r="FE158">
        <v>37.5</v>
      </c>
      <c r="FF158">
        <v>1955.085555555556</v>
      </c>
      <c r="FG158">
        <v>39.91</v>
      </c>
      <c r="FH158">
        <v>0</v>
      </c>
      <c r="FI158">
        <v>3366.200000047684</v>
      </c>
      <c r="FJ158">
        <v>0</v>
      </c>
      <c r="FK158">
        <v>1410.471923076923</v>
      </c>
      <c r="FL158">
        <v>-5.01709401901014</v>
      </c>
      <c r="FM158">
        <v>-120.1982906770899</v>
      </c>
      <c r="FN158">
        <v>28095.96923076923</v>
      </c>
      <c r="FO158">
        <v>15</v>
      </c>
      <c r="FP158">
        <v>0</v>
      </c>
      <c r="FQ158" t="s">
        <v>439</v>
      </c>
      <c r="FR158">
        <v>1760210915.6</v>
      </c>
      <c r="FS158">
        <v>0</v>
      </c>
      <c r="FT158">
        <v>0</v>
      </c>
      <c r="FU158">
        <v>-0.215</v>
      </c>
      <c r="FV158">
        <v>0</v>
      </c>
      <c r="FW158">
        <v>-0.6919999999999999</v>
      </c>
      <c r="FX158">
        <v>0</v>
      </c>
      <c r="FY158">
        <v>400</v>
      </c>
      <c r="FZ158">
        <v>0</v>
      </c>
      <c r="GA158">
        <v>0.15</v>
      </c>
      <c r="GB158">
        <v>0</v>
      </c>
      <c r="GC158">
        <v>-37.12292</v>
      </c>
      <c r="GD158">
        <v>-1.249049155722352</v>
      </c>
      <c r="GE158">
        <v>0.1345214168822201</v>
      </c>
      <c r="GF158">
        <v>0</v>
      </c>
      <c r="GG158">
        <v>1410.592352941176</v>
      </c>
      <c r="GH158">
        <v>-3.862184871295326</v>
      </c>
      <c r="GI158">
        <v>0.4402075634992497</v>
      </c>
      <c r="GJ158">
        <v>0</v>
      </c>
      <c r="GK158">
        <v>1.26107875</v>
      </c>
      <c r="GL158">
        <v>0.1383914071294511</v>
      </c>
      <c r="GM158">
        <v>0.0149866097212645</v>
      </c>
      <c r="GN158">
        <v>0</v>
      </c>
      <c r="GO158">
        <v>0</v>
      </c>
      <c r="GP158">
        <v>3</v>
      </c>
      <c r="GQ158" t="s">
        <v>455</v>
      </c>
      <c r="GR158">
        <v>3.13369</v>
      </c>
      <c r="GS158">
        <v>2.76021</v>
      </c>
      <c r="GT158">
        <v>0.138584</v>
      </c>
      <c r="GU158">
        <v>0.141685</v>
      </c>
      <c r="GV158">
        <v>0.0618894</v>
      </c>
      <c r="GW158">
        <v>0.0559867</v>
      </c>
      <c r="GX158">
        <v>27583.9</v>
      </c>
      <c r="GY158">
        <v>27462.3</v>
      </c>
      <c r="GZ158">
        <v>29748.8</v>
      </c>
      <c r="HA158">
        <v>29555.1</v>
      </c>
      <c r="HB158">
        <v>36888.5</v>
      </c>
      <c r="HC158">
        <v>36975.4</v>
      </c>
      <c r="HD158">
        <v>41863.1</v>
      </c>
      <c r="HE158">
        <v>41989.1</v>
      </c>
      <c r="HF158">
        <v>1.95658</v>
      </c>
      <c r="HG158">
        <v>1.88923</v>
      </c>
      <c r="HH158">
        <v>0.0305139</v>
      </c>
      <c r="HI158">
        <v>0</v>
      </c>
      <c r="HJ158">
        <v>17.4745</v>
      </c>
      <c r="HK158">
        <v>999.9</v>
      </c>
      <c r="HL158">
        <v>26.1</v>
      </c>
      <c r="HM158">
        <v>31.4</v>
      </c>
      <c r="HN158">
        <v>13.3388</v>
      </c>
      <c r="HO158">
        <v>62.6122</v>
      </c>
      <c r="HP158">
        <v>32.504</v>
      </c>
      <c r="HQ158">
        <v>1</v>
      </c>
      <c r="HR158">
        <v>-0.125191</v>
      </c>
      <c r="HS158">
        <v>5.5341</v>
      </c>
      <c r="HT158">
        <v>20.2564</v>
      </c>
      <c r="HU158">
        <v>5.22118</v>
      </c>
      <c r="HV158">
        <v>12.0159</v>
      </c>
      <c r="HW158">
        <v>4.99075</v>
      </c>
      <c r="HX158">
        <v>3.28848</v>
      </c>
      <c r="HY158">
        <v>9999</v>
      </c>
      <c r="HZ158">
        <v>9999</v>
      </c>
      <c r="IA158">
        <v>9999</v>
      </c>
      <c r="IB158">
        <v>999.9</v>
      </c>
      <c r="IC158">
        <v>4.97288</v>
      </c>
      <c r="ID158">
        <v>1.86661</v>
      </c>
      <c r="IE158">
        <v>1.86596</v>
      </c>
      <c r="IF158">
        <v>1.86587</v>
      </c>
      <c r="IG158">
        <v>1.86774</v>
      </c>
      <c r="IH158">
        <v>1.87016</v>
      </c>
      <c r="II158">
        <v>1.86883</v>
      </c>
      <c r="IJ158">
        <v>1.87027</v>
      </c>
      <c r="IK158">
        <v>0</v>
      </c>
      <c r="IL158">
        <v>0</v>
      </c>
      <c r="IM158">
        <v>0</v>
      </c>
      <c r="IN158">
        <v>0</v>
      </c>
      <c r="IO158" t="s">
        <v>441</v>
      </c>
      <c r="IP158" t="s">
        <v>442</v>
      </c>
      <c r="IQ158" t="s">
        <v>443</v>
      </c>
      <c r="IR158" t="s">
        <v>443</v>
      </c>
      <c r="IS158" t="s">
        <v>443</v>
      </c>
      <c r="IT158" t="s">
        <v>443</v>
      </c>
      <c r="IU158">
        <v>0</v>
      </c>
      <c r="IV158">
        <v>100</v>
      </c>
      <c r="IW158">
        <v>100</v>
      </c>
      <c r="IX158">
        <v>-2.884</v>
      </c>
      <c r="IY158">
        <v>0.0047</v>
      </c>
      <c r="IZ158">
        <v>-1.414774939843471</v>
      </c>
      <c r="JA158">
        <v>-0.002262605230658699</v>
      </c>
      <c r="JB158">
        <v>4.117972070868355E-07</v>
      </c>
      <c r="JC158">
        <v>-1.535053720392113E-10</v>
      </c>
      <c r="JD158">
        <v>-0.05773197212917025</v>
      </c>
      <c r="JE158">
        <v>-0.004387372397949352</v>
      </c>
      <c r="JF158">
        <v>0.001148265067849212</v>
      </c>
      <c r="JG158">
        <v>-2.372704636287677E-05</v>
      </c>
      <c r="JH158">
        <v>4</v>
      </c>
      <c r="JI158">
        <v>2346</v>
      </c>
      <c r="JJ158">
        <v>1</v>
      </c>
      <c r="JK158">
        <v>24</v>
      </c>
      <c r="JL158">
        <v>21626.3</v>
      </c>
      <c r="JM158">
        <v>29358474.9</v>
      </c>
      <c r="JN158">
        <v>1.67725</v>
      </c>
      <c r="JO158">
        <v>2.26074</v>
      </c>
      <c r="JP158">
        <v>1.39648</v>
      </c>
      <c r="JQ158">
        <v>2.3584</v>
      </c>
      <c r="JR158">
        <v>1.49536</v>
      </c>
      <c r="JS158">
        <v>2.70752</v>
      </c>
      <c r="JT158">
        <v>36.34</v>
      </c>
      <c r="JU158">
        <v>24.0175</v>
      </c>
      <c r="JV158">
        <v>18</v>
      </c>
      <c r="JW158">
        <v>486.471</v>
      </c>
      <c r="JX158">
        <v>435.439</v>
      </c>
      <c r="JY158">
        <v>11.4227</v>
      </c>
      <c r="JZ158">
        <v>25.8382</v>
      </c>
      <c r="KA158">
        <v>30.0002</v>
      </c>
      <c r="KB158">
        <v>25.6706</v>
      </c>
      <c r="KC158">
        <v>25.6025</v>
      </c>
      <c r="KD158">
        <v>33.5807</v>
      </c>
      <c r="KE158">
        <v>24.2263</v>
      </c>
      <c r="KF158">
        <v>1.93273</v>
      </c>
      <c r="KG158">
        <v>11.4273</v>
      </c>
      <c r="KH158">
        <v>774.335</v>
      </c>
      <c r="KI158">
        <v>9.96374</v>
      </c>
      <c r="KJ158">
        <v>101.674</v>
      </c>
      <c r="KK158">
        <v>100.97</v>
      </c>
    </row>
    <row r="159" spans="1:297">
      <c r="A159">
        <v>143</v>
      </c>
      <c r="B159">
        <v>1761508500.6</v>
      </c>
      <c r="C159">
        <v>1290.099999904633</v>
      </c>
      <c r="D159" t="s">
        <v>729</v>
      </c>
      <c r="E159" t="s">
        <v>730</v>
      </c>
      <c r="F159">
        <v>5</v>
      </c>
      <c r="G159" t="s">
        <v>638</v>
      </c>
      <c r="H159" t="s">
        <v>436</v>
      </c>
      <c r="I159">
        <v>1761508497.8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767.2235084794146</v>
      </c>
      <c r="AK159">
        <v>738.5215818181813</v>
      </c>
      <c r="AL159">
        <v>3.360326504582143</v>
      </c>
      <c r="AM159">
        <v>65.47156474281013</v>
      </c>
      <c r="AN159">
        <f>(AP159 - AO159 + DY159*1E3/(8.314*(EA159+273.15)) * AR159/DX159 * AQ159) * DX159/(100*DL159) * 1000/(1000 - AP159)</f>
        <v>0</v>
      </c>
      <c r="AO159">
        <v>10.00251791075351</v>
      </c>
      <c r="AP159">
        <v>11.27195272727272</v>
      </c>
      <c r="AQ159">
        <v>-9.883503737194906E-06</v>
      </c>
      <c r="AR159">
        <v>106.0414800568065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437</v>
      </c>
      <c r="AY159" t="s">
        <v>437</v>
      </c>
      <c r="AZ159">
        <v>0</v>
      </c>
      <c r="BA159">
        <v>0</v>
      </c>
      <c r="BB159">
        <f>1-AZ159/BA159</f>
        <v>0</v>
      </c>
      <c r="BC159">
        <v>0</v>
      </c>
      <c r="BD159" t="s">
        <v>437</v>
      </c>
      <c r="BE159" t="s">
        <v>437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BZ159">
        <v>2020</v>
      </c>
      <c r="CA159">
        <v>290.0000000000001</v>
      </c>
      <c r="CB159">
        <v>1590.42</v>
      </c>
      <c r="CC159">
        <v>295</v>
      </c>
      <c r="CD159">
        <v>5220.67</v>
      </c>
      <c r="CE159">
        <v>1591.29</v>
      </c>
      <c r="CF159">
        <v>-0.87</v>
      </c>
      <c r="CG159">
        <v>300.0000000000001</v>
      </c>
      <c r="CH159">
        <v>23.8</v>
      </c>
      <c r="CI159">
        <v>1650.734719841875</v>
      </c>
      <c r="CJ159">
        <v>2.032994541366527</v>
      </c>
      <c r="CK159">
        <v>-31.03478562282126</v>
      </c>
      <c r="CL159">
        <v>0.9198548094063967</v>
      </c>
      <c r="CM159">
        <v>0.9759925733019913</v>
      </c>
      <c r="CN159">
        <v>-0.00431141668520578</v>
      </c>
      <c r="CO159">
        <v>289.9999999999999</v>
      </c>
      <c r="CP159">
        <v>1590.91</v>
      </c>
      <c r="CQ159">
        <v>765</v>
      </c>
      <c r="CR159">
        <v>5219.32</v>
      </c>
      <c r="CS159">
        <v>1591.27</v>
      </c>
      <c r="CT159">
        <v>-0.36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438</v>
      </c>
      <c r="DO159">
        <v>2</v>
      </c>
      <c r="DP159" t="b">
        <v>1</v>
      </c>
      <c r="DQ159">
        <v>1761508497.8</v>
      </c>
      <c r="DR159">
        <v>722.5517</v>
      </c>
      <c r="DS159">
        <v>760.0001</v>
      </c>
      <c r="DT159">
        <v>11.27406</v>
      </c>
      <c r="DU159">
        <v>10.00268</v>
      </c>
      <c r="DV159">
        <v>725.4502</v>
      </c>
      <c r="DW159">
        <v>11.26936</v>
      </c>
      <c r="DX159">
        <v>499.973</v>
      </c>
      <c r="DY159">
        <v>90.31293000000001</v>
      </c>
      <c r="DZ159">
        <v>0.09990994</v>
      </c>
      <c r="EA159">
        <v>17.63015</v>
      </c>
      <c r="EB159">
        <v>17.98773</v>
      </c>
      <c r="EC159">
        <v>999.9</v>
      </c>
      <c r="ED159">
        <v>0</v>
      </c>
      <c r="EE159">
        <v>0</v>
      </c>
      <c r="EF159">
        <v>10009.79</v>
      </c>
      <c r="EG159">
        <v>0</v>
      </c>
      <c r="EH159">
        <v>1027.837</v>
      </c>
      <c r="EI159">
        <v>-37.44839</v>
      </c>
      <c r="EJ159">
        <v>730.7908</v>
      </c>
      <c r="EK159">
        <v>767.6791000000001</v>
      </c>
      <c r="EL159">
        <v>1.271382</v>
      </c>
      <c r="EM159">
        <v>760.0001</v>
      </c>
      <c r="EN159">
        <v>10.00268</v>
      </c>
      <c r="EO159">
        <v>1.018192</v>
      </c>
      <c r="EP159">
        <v>0.9033708</v>
      </c>
      <c r="EQ159">
        <v>7.179347999999999</v>
      </c>
      <c r="ER159">
        <v>5.444556</v>
      </c>
      <c r="ES159">
        <v>2000.028</v>
      </c>
      <c r="ET159">
        <v>0.9799939999999999</v>
      </c>
      <c r="EU159">
        <v>0.020006</v>
      </c>
      <c r="EV159">
        <v>0</v>
      </c>
      <c r="EW159">
        <v>1409.619</v>
      </c>
      <c r="EX159">
        <v>5.000970000000001</v>
      </c>
      <c r="EY159">
        <v>28075.9</v>
      </c>
      <c r="EZ159">
        <v>16707.77</v>
      </c>
      <c r="FA159">
        <v>37.687</v>
      </c>
      <c r="FB159">
        <v>38.812</v>
      </c>
      <c r="FC159">
        <v>38</v>
      </c>
      <c r="FD159">
        <v>37.937</v>
      </c>
      <c r="FE159">
        <v>37.4811</v>
      </c>
      <c r="FF159">
        <v>1955.118</v>
      </c>
      <c r="FG159">
        <v>39.90999999999999</v>
      </c>
      <c r="FH159">
        <v>0</v>
      </c>
      <c r="FI159">
        <v>3371.600000143051</v>
      </c>
      <c r="FJ159">
        <v>0</v>
      </c>
      <c r="FK159">
        <v>1409.9812</v>
      </c>
      <c r="FL159">
        <v>-5.210769224778773</v>
      </c>
      <c r="FM159">
        <v>-121.7615384658575</v>
      </c>
      <c r="FN159">
        <v>28084.584</v>
      </c>
      <c r="FO159">
        <v>15</v>
      </c>
      <c r="FP159">
        <v>0</v>
      </c>
      <c r="FQ159" t="s">
        <v>439</v>
      </c>
      <c r="FR159">
        <v>1760210915.6</v>
      </c>
      <c r="FS159">
        <v>0</v>
      </c>
      <c r="FT159">
        <v>0</v>
      </c>
      <c r="FU159">
        <v>-0.215</v>
      </c>
      <c r="FV159">
        <v>0</v>
      </c>
      <c r="FW159">
        <v>-0.6919999999999999</v>
      </c>
      <c r="FX159">
        <v>0</v>
      </c>
      <c r="FY159">
        <v>400</v>
      </c>
      <c r="FZ159">
        <v>0</v>
      </c>
      <c r="GA159">
        <v>0.15</v>
      </c>
      <c r="GB159">
        <v>0</v>
      </c>
      <c r="GC159">
        <v>-37.22387</v>
      </c>
      <c r="GD159">
        <v>-1.298956097561021</v>
      </c>
      <c r="GE159">
        <v>0.1391338154439815</v>
      </c>
      <c r="GF159">
        <v>0</v>
      </c>
      <c r="GG159">
        <v>1410.327058823529</v>
      </c>
      <c r="GH159">
        <v>-4.776776164535426</v>
      </c>
      <c r="GI159">
        <v>0.5214263774762871</v>
      </c>
      <c r="GJ159">
        <v>0</v>
      </c>
      <c r="GK159">
        <v>1.2662805</v>
      </c>
      <c r="GL159">
        <v>0.1028546341463403</v>
      </c>
      <c r="GM159">
        <v>0.01320111395867788</v>
      </c>
      <c r="GN159">
        <v>0</v>
      </c>
      <c r="GO159">
        <v>0</v>
      </c>
      <c r="GP159">
        <v>3</v>
      </c>
      <c r="GQ159" t="s">
        <v>455</v>
      </c>
      <c r="GR159">
        <v>3.13388</v>
      </c>
      <c r="GS159">
        <v>2.76036</v>
      </c>
      <c r="GT159">
        <v>0.140751</v>
      </c>
      <c r="GU159">
        <v>0.143793</v>
      </c>
      <c r="GV159">
        <v>0.0618729</v>
      </c>
      <c r="GW159">
        <v>0.0559877</v>
      </c>
      <c r="GX159">
        <v>27514.1</v>
      </c>
      <c r="GY159">
        <v>27394.6</v>
      </c>
      <c r="GZ159">
        <v>29748.3</v>
      </c>
      <c r="HA159">
        <v>29554.8</v>
      </c>
      <c r="HB159">
        <v>36888.7</v>
      </c>
      <c r="HC159">
        <v>36975</v>
      </c>
      <c r="HD159">
        <v>41862.6</v>
      </c>
      <c r="HE159">
        <v>41988.7</v>
      </c>
      <c r="HF159">
        <v>1.9567</v>
      </c>
      <c r="HG159">
        <v>1.8893</v>
      </c>
      <c r="HH159">
        <v>0.0315569</v>
      </c>
      <c r="HI159">
        <v>0</v>
      </c>
      <c r="HJ159">
        <v>17.4748</v>
      </c>
      <c r="HK159">
        <v>999.9</v>
      </c>
      <c r="HL159">
        <v>26.1</v>
      </c>
      <c r="HM159">
        <v>31.4</v>
      </c>
      <c r="HN159">
        <v>13.3377</v>
      </c>
      <c r="HO159">
        <v>62.7422</v>
      </c>
      <c r="HP159">
        <v>32.3958</v>
      </c>
      <c r="HQ159">
        <v>1</v>
      </c>
      <c r="HR159">
        <v>-0.124972</v>
      </c>
      <c r="HS159">
        <v>5.52917</v>
      </c>
      <c r="HT159">
        <v>20.2563</v>
      </c>
      <c r="HU159">
        <v>5.22088</v>
      </c>
      <c r="HV159">
        <v>12.0159</v>
      </c>
      <c r="HW159">
        <v>4.9909</v>
      </c>
      <c r="HX159">
        <v>3.2885</v>
      </c>
      <c r="HY159">
        <v>9999</v>
      </c>
      <c r="HZ159">
        <v>9999</v>
      </c>
      <c r="IA159">
        <v>9999</v>
      </c>
      <c r="IB159">
        <v>999.9</v>
      </c>
      <c r="IC159">
        <v>4.97287</v>
      </c>
      <c r="ID159">
        <v>1.86661</v>
      </c>
      <c r="IE159">
        <v>1.86592</v>
      </c>
      <c r="IF159">
        <v>1.86586</v>
      </c>
      <c r="IG159">
        <v>1.86773</v>
      </c>
      <c r="IH159">
        <v>1.87014</v>
      </c>
      <c r="II159">
        <v>1.86881</v>
      </c>
      <c r="IJ159">
        <v>1.87028</v>
      </c>
      <c r="IK159">
        <v>0</v>
      </c>
      <c r="IL159">
        <v>0</v>
      </c>
      <c r="IM159">
        <v>0</v>
      </c>
      <c r="IN159">
        <v>0</v>
      </c>
      <c r="IO159" t="s">
        <v>441</v>
      </c>
      <c r="IP159" t="s">
        <v>442</v>
      </c>
      <c r="IQ159" t="s">
        <v>443</v>
      </c>
      <c r="IR159" t="s">
        <v>443</v>
      </c>
      <c r="IS159" t="s">
        <v>443</v>
      </c>
      <c r="IT159" t="s">
        <v>443</v>
      </c>
      <c r="IU159">
        <v>0</v>
      </c>
      <c r="IV159">
        <v>100</v>
      </c>
      <c r="IW159">
        <v>100</v>
      </c>
      <c r="IX159">
        <v>-2.916</v>
      </c>
      <c r="IY159">
        <v>0.0046</v>
      </c>
      <c r="IZ159">
        <v>-1.414774939843471</v>
      </c>
      <c r="JA159">
        <v>-0.002262605230658699</v>
      </c>
      <c r="JB159">
        <v>4.117972070868355E-07</v>
      </c>
      <c r="JC159">
        <v>-1.535053720392113E-10</v>
      </c>
      <c r="JD159">
        <v>-0.05773197212917025</v>
      </c>
      <c r="JE159">
        <v>-0.004387372397949352</v>
      </c>
      <c r="JF159">
        <v>0.001148265067849212</v>
      </c>
      <c r="JG159">
        <v>-2.372704636287677E-05</v>
      </c>
      <c r="JH159">
        <v>4</v>
      </c>
      <c r="JI159">
        <v>2346</v>
      </c>
      <c r="JJ159">
        <v>1</v>
      </c>
      <c r="JK159">
        <v>24</v>
      </c>
      <c r="JL159">
        <v>21626.4</v>
      </c>
      <c r="JM159">
        <v>29358475</v>
      </c>
      <c r="JN159">
        <v>1.70532</v>
      </c>
      <c r="JO159">
        <v>2.26562</v>
      </c>
      <c r="JP159">
        <v>1.39771</v>
      </c>
      <c r="JQ159">
        <v>2.35596</v>
      </c>
      <c r="JR159">
        <v>1.49536</v>
      </c>
      <c r="JS159">
        <v>2.62207</v>
      </c>
      <c r="JT159">
        <v>36.34</v>
      </c>
      <c r="JU159">
        <v>24.0262</v>
      </c>
      <c r="JV159">
        <v>18</v>
      </c>
      <c r="JW159">
        <v>486.558</v>
      </c>
      <c r="JX159">
        <v>435.484</v>
      </c>
      <c r="JY159">
        <v>11.4294</v>
      </c>
      <c r="JZ159">
        <v>25.8382</v>
      </c>
      <c r="KA159">
        <v>30.0001</v>
      </c>
      <c r="KB159">
        <v>25.6717</v>
      </c>
      <c r="KC159">
        <v>25.6025</v>
      </c>
      <c r="KD159">
        <v>34.1328</v>
      </c>
      <c r="KE159">
        <v>24.2263</v>
      </c>
      <c r="KF159">
        <v>1.93273</v>
      </c>
      <c r="KG159">
        <v>11.4382</v>
      </c>
      <c r="KH159">
        <v>787.692</v>
      </c>
      <c r="KI159">
        <v>9.96073</v>
      </c>
      <c r="KJ159">
        <v>101.672</v>
      </c>
      <c r="KK159">
        <v>100.969</v>
      </c>
    </row>
    <row r="160" spans="1:297">
      <c r="A160">
        <v>144</v>
      </c>
      <c r="B160">
        <v>1761508505.6</v>
      </c>
      <c r="C160">
        <v>1295.099999904633</v>
      </c>
      <c r="D160" t="s">
        <v>731</v>
      </c>
      <c r="E160" t="s">
        <v>732</v>
      </c>
      <c r="F160">
        <v>5</v>
      </c>
      <c r="G160" t="s">
        <v>638</v>
      </c>
      <c r="H160" t="s">
        <v>436</v>
      </c>
      <c r="I160">
        <v>1761508503.1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784.187496859419</v>
      </c>
      <c r="AK160">
        <v>755.377024242424</v>
      </c>
      <c r="AL160">
        <v>3.367170023190458</v>
      </c>
      <c r="AM160">
        <v>65.47156474281013</v>
      </c>
      <c r="AN160">
        <f>(AP160 - AO160 + DY160*1E3/(8.314*(EA160+273.15)) * AR160/DX160 * AQ160) * DX160/(100*DL160) * 1000/(1000 - AP160)</f>
        <v>0</v>
      </c>
      <c r="AO160">
        <v>10.00415276757404</v>
      </c>
      <c r="AP160">
        <v>11.27235575757576</v>
      </c>
      <c r="AQ160">
        <v>7.806386409650432E-08</v>
      </c>
      <c r="AR160">
        <v>106.0414800568065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437</v>
      </c>
      <c r="AY160" t="s">
        <v>437</v>
      </c>
      <c r="AZ160">
        <v>0</v>
      </c>
      <c r="BA160">
        <v>0</v>
      </c>
      <c r="BB160">
        <f>1-AZ160/BA160</f>
        <v>0</v>
      </c>
      <c r="BC160">
        <v>0</v>
      </c>
      <c r="BD160" t="s">
        <v>437</v>
      </c>
      <c r="BE160" t="s">
        <v>437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BZ160">
        <v>2020</v>
      </c>
      <c r="CA160">
        <v>290.0000000000001</v>
      </c>
      <c r="CB160">
        <v>1590.42</v>
      </c>
      <c r="CC160">
        <v>295</v>
      </c>
      <c r="CD160">
        <v>5220.67</v>
      </c>
      <c r="CE160">
        <v>1591.29</v>
      </c>
      <c r="CF160">
        <v>-0.87</v>
      </c>
      <c r="CG160">
        <v>300.0000000000001</v>
      </c>
      <c r="CH160">
        <v>23.8</v>
      </c>
      <c r="CI160">
        <v>1650.734719841875</v>
      </c>
      <c r="CJ160">
        <v>2.032994541366527</v>
      </c>
      <c r="CK160">
        <v>-31.03478562282126</v>
      </c>
      <c r="CL160">
        <v>0.9198548094063967</v>
      </c>
      <c r="CM160">
        <v>0.9759925733019913</v>
      </c>
      <c r="CN160">
        <v>-0.00431141668520578</v>
      </c>
      <c r="CO160">
        <v>289.9999999999999</v>
      </c>
      <c r="CP160">
        <v>1590.91</v>
      </c>
      <c r="CQ160">
        <v>765</v>
      </c>
      <c r="CR160">
        <v>5219.32</v>
      </c>
      <c r="CS160">
        <v>1591.27</v>
      </c>
      <c r="CT160">
        <v>-0.36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438</v>
      </c>
      <c r="DO160">
        <v>2</v>
      </c>
      <c r="DP160" t="b">
        <v>1</v>
      </c>
      <c r="DQ160">
        <v>1761508503.1</v>
      </c>
      <c r="DR160">
        <v>740.2216666666668</v>
      </c>
      <c r="DS160">
        <v>777.7555555555556</v>
      </c>
      <c r="DT160">
        <v>11.27192222222222</v>
      </c>
      <c r="DU160">
        <v>10.00437777777778</v>
      </c>
      <c r="DV160">
        <v>743.1537777777778</v>
      </c>
      <c r="DW160">
        <v>11.26724444444445</v>
      </c>
      <c r="DX160">
        <v>500.0216666666666</v>
      </c>
      <c r="DY160">
        <v>90.31266666666667</v>
      </c>
      <c r="DZ160">
        <v>0.1000927777777778</v>
      </c>
      <c r="EA160">
        <v>17.63255555555556</v>
      </c>
      <c r="EB160">
        <v>18.00266666666667</v>
      </c>
      <c r="EC160">
        <v>999.9000000000001</v>
      </c>
      <c r="ED160">
        <v>0</v>
      </c>
      <c r="EE160">
        <v>0</v>
      </c>
      <c r="EF160">
        <v>9986.457777777778</v>
      </c>
      <c r="EG160">
        <v>0</v>
      </c>
      <c r="EH160">
        <v>1027.831111111111</v>
      </c>
      <c r="EI160">
        <v>-37.53382222222222</v>
      </c>
      <c r="EJ160">
        <v>748.6605555555556</v>
      </c>
      <c r="EK160">
        <v>785.615111111111</v>
      </c>
      <c r="EL160">
        <v>1.267541111111111</v>
      </c>
      <c r="EM160">
        <v>777.7555555555556</v>
      </c>
      <c r="EN160">
        <v>10.00437777777778</v>
      </c>
      <c r="EO160">
        <v>1.017998888888889</v>
      </c>
      <c r="EP160">
        <v>0.9035218888888887</v>
      </c>
      <c r="EQ160">
        <v>7.176535555555556</v>
      </c>
      <c r="ER160">
        <v>5.446962222222222</v>
      </c>
      <c r="ES160">
        <v>2000.018888888889</v>
      </c>
      <c r="ET160">
        <v>0.9799953333333333</v>
      </c>
      <c r="EU160">
        <v>0.02000462222222222</v>
      </c>
      <c r="EV160">
        <v>0</v>
      </c>
      <c r="EW160">
        <v>1409.075555555556</v>
      </c>
      <c r="EX160">
        <v>5.00097</v>
      </c>
      <c r="EY160">
        <v>28064.38888888889</v>
      </c>
      <c r="EZ160">
        <v>16707.74444444444</v>
      </c>
      <c r="FA160">
        <v>37.68011111111111</v>
      </c>
      <c r="FB160">
        <v>38.812</v>
      </c>
      <c r="FC160">
        <v>37.986</v>
      </c>
      <c r="FD160">
        <v>37.937</v>
      </c>
      <c r="FE160">
        <v>37.437</v>
      </c>
      <c r="FF160">
        <v>1955.112222222222</v>
      </c>
      <c r="FG160">
        <v>39.90666666666667</v>
      </c>
      <c r="FH160">
        <v>0</v>
      </c>
      <c r="FI160">
        <v>3376.400000095367</v>
      </c>
      <c r="FJ160">
        <v>0</v>
      </c>
      <c r="FK160">
        <v>1409.5668</v>
      </c>
      <c r="FL160">
        <v>-5.643076903999635</v>
      </c>
      <c r="FM160">
        <v>-130.4384613739909</v>
      </c>
      <c r="FN160">
        <v>28074.428</v>
      </c>
      <c r="FO160">
        <v>15</v>
      </c>
      <c r="FP160">
        <v>0</v>
      </c>
      <c r="FQ160" t="s">
        <v>439</v>
      </c>
      <c r="FR160">
        <v>1760210915.6</v>
      </c>
      <c r="FS160">
        <v>0</v>
      </c>
      <c r="FT160">
        <v>0</v>
      </c>
      <c r="FU160">
        <v>-0.215</v>
      </c>
      <c r="FV160">
        <v>0</v>
      </c>
      <c r="FW160">
        <v>-0.6919999999999999</v>
      </c>
      <c r="FX160">
        <v>0</v>
      </c>
      <c r="FY160">
        <v>400</v>
      </c>
      <c r="FZ160">
        <v>0</v>
      </c>
      <c r="GA160">
        <v>0.15</v>
      </c>
      <c r="GB160">
        <v>0</v>
      </c>
      <c r="GC160">
        <v>-37.33816829268293</v>
      </c>
      <c r="GD160">
        <v>-1.480222996515814</v>
      </c>
      <c r="GE160">
        <v>0.1551019970292155</v>
      </c>
      <c r="GF160">
        <v>0</v>
      </c>
      <c r="GG160">
        <v>1409.91705882353</v>
      </c>
      <c r="GH160">
        <v>-5.333842626883045</v>
      </c>
      <c r="GI160">
        <v>0.573228880536376</v>
      </c>
      <c r="GJ160">
        <v>0</v>
      </c>
      <c r="GK160">
        <v>1.271730731707317</v>
      </c>
      <c r="GL160">
        <v>-0.008245714285716584</v>
      </c>
      <c r="GM160">
        <v>0.006265269110387832</v>
      </c>
      <c r="GN160">
        <v>1</v>
      </c>
      <c r="GO160">
        <v>1</v>
      </c>
      <c r="GP160">
        <v>3</v>
      </c>
      <c r="GQ160" t="s">
        <v>446</v>
      </c>
      <c r="GR160">
        <v>3.13386</v>
      </c>
      <c r="GS160">
        <v>2.7602</v>
      </c>
      <c r="GT160">
        <v>0.142897</v>
      </c>
      <c r="GU160">
        <v>0.145877</v>
      </c>
      <c r="GV160">
        <v>0.0618741</v>
      </c>
      <c r="GW160">
        <v>0.0559967</v>
      </c>
      <c r="GX160">
        <v>27445.7</v>
      </c>
      <c r="GY160">
        <v>27327.9</v>
      </c>
      <c r="GZ160">
        <v>29748.6</v>
      </c>
      <c r="HA160">
        <v>29554.8</v>
      </c>
      <c r="HB160">
        <v>36889.1</v>
      </c>
      <c r="HC160">
        <v>36974.5</v>
      </c>
      <c r="HD160">
        <v>41862.9</v>
      </c>
      <c r="HE160">
        <v>41988.4</v>
      </c>
      <c r="HF160">
        <v>1.95665</v>
      </c>
      <c r="HG160">
        <v>1.88905</v>
      </c>
      <c r="HH160">
        <v>0.0319667</v>
      </c>
      <c r="HI160">
        <v>0</v>
      </c>
      <c r="HJ160">
        <v>17.476</v>
      </c>
      <c r="HK160">
        <v>999.9</v>
      </c>
      <c r="HL160">
        <v>26.1</v>
      </c>
      <c r="HM160">
        <v>31.4</v>
      </c>
      <c r="HN160">
        <v>13.3373</v>
      </c>
      <c r="HO160">
        <v>62.5422</v>
      </c>
      <c r="HP160">
        <v>32.4159</v>
      </c>
      <c r="HQ160">
        <v>1</v>
      </c>
      <c r="HR160">
        <v>-0.125046</v>
      </c>
      <c r="HS160">
        <v>5.75652</v>
      </c>
      <c r="HT160">
        <v>20.2478</v>
      </c>
      <c r="HU160">
        <v>5.22028</v>
      </c>
      <c r="HV160">
        <v>12.0159</v>
      </c>
      <c r="HW160">
        <v>4.99035</v>
      </c>
      <c r="HX160">
        <v>3.28845</v>
      </c>
      <c r="HY160">
        <v>9999</v>
      </c>
      <c r="HZ160">
        <v>9999</v>
      </c>
      <c r="IA160">
        <v>9999</v>
      </c>
      <c r="IB160">
        <v>999.9</v>
      </c>
      <c r="IC160">
        <v>4.97289</v>
      </c>
      <c r="ID160">
        <v>1.86661</v>
      </c>
      <c r="IE160">
        <v>1.86588</v>
      </c>
      <c r="IF160">
        <v>1.86588</v>
      </c>
      <c r="IG160">
        <v>1.86774</v>
      </c>
      <c r="IH160">
        <v>1.87012</v>
      </c>
      <c r="II160">
        <v>1.86882</v>
      </c>
      <c r="IJ160">
        <v>1.87027</v>
      </c>
      <c r="IK160">
        <v>0</v>
      </c>
      <c r="IL160">
        <v>0</v>
      </c>
      <c r="IM160">
        <v>0</v>
      </c>
      <c r="IN160">
        <v>0</v>
      </c>
      <c r="IO160" t="s">
        <v>441</v>
      </c>
      <c r="IP160" t="s">
        <v>442</v>
      </c>
      <c r="IQ160" t="s">
        <v>443</v>
      </c>
      <c r="IR160" t="s">
        <v>443</v>
      </c>
      <c r="IS160" t="s">
        <v>443</v>
      </c>
      <c r="IT160" t="s">
        <v>443</v>
      </c>
      <c r="IU160">
        <v>0</v>
      </c>
      <c r="IV160">
        <v>100</v>
      </c>
      <c r="IW160">
        <v>100</v>
      </c>
      <c r="IX160">
        <v>-2.948</v>
      </c>
      <c r="IY160">
        <v>0.0047</v>
      </c>
      <c r="IZ160">
        <v>-1.414774939843471</v>
      </c>
      <c r="JA160">
        <v>-0.002262605230658699</v>
      </c>
      <c r="JB160">
        <v>4.117972070868355E-07</v>
      </c>
      <c r="JC160">
        <v>-1.535053720392113E-10</v>
      </c>
      <c r="JD160">
        <v>-0.05773197212917025</v>
      </c>
      <c r="JE160">
        <v>-0.004387372397949352</v>
      </c>
      <c r="JF160">
        <v>0.001148265067849212</v>
      </c>
      <c r="JG160">
        <v>-2.372704636287677E-05</v>
      </c>
      <c r="JH160">
        <v>4</v>
      </c>
      <c r="JI160">
        <v>2346</v>
      </c>
      <c r="JJ160">
        <v>1</v>
      </c>
      <c r="JK160">
        <v>24</v>
      </c>
      <c r="JL160">
        <v>21626.5</v>
      </c>
      <c r="JM160">
        <v>29358475.1</v>
      </c>
      <c r="JN160">
        <v>1.73584</v>
      </c>
      <c r="JO160">
        <v>2.25708</v>
      </c>
      <c r="JP160">
        <v>1.39648</v>
      </c>
      <c r="JQ160">
        <v>2.35718</v>
      </c>
      <c r="JR160">
        <v>1.49536</v>
      </c>
      <c r="JS160">
        <v>2.68066</v>
      </c>
      <c r="JT160">
        <v>36.34</v>
      </c>
      <c r="JU160">
        <v>24.0087</v>
      </c>
      <c r="JV160">
        <v>18</v>
      </c>
      <c r="JW160">
        <v>486.528</v>
      </c>
      <c r="JX160">
        <v>435.35</v>
      </c>
      <c r="JY160">
        <v>11.4356</v>
      </c>
      <c r="JZ160">
        <v>25.8382</v>
      </c>
      <c r="KA160">
        <v>30.0003</v>
      </c>
      <c r="KB160">
        <v>25.6717</v>
      </c>
      <c r="KC160">
        <v>25.6045</v>
      </c>
      <c r="KD160">
        <v>34.7471</v>
      </c>
      <c r="KE160">
        <v>24.2263</v>
      </c>
      <c r="KF160">
        <v>1.93273</v>
      </c>
      <c r="KG160">
        <v>11.314</v>
      </c>
      <c r="KH160">
        <v>807.727</v>
      </c>
      <c r="KI160">
        <v>9.962249999999999</v>
      </c>
      <c r="KJ160">
        <v>101.673</v>
      </c>
      <c r="KK160">
        <v>100.968</v>
      </c>
    </row>
    <row r="161" spans="1:297">
      <c r="A161">
        <v>145</v>
      </c>
      <c r="B161">
        <v>1761508510.6</v>
      </c>
      <c r="C161">
        <v>1300.099999904633</v>
      </c>
      <c r="D161" t="s">
        <v>733</v>
      </c>
      <c r="E161" t="s">
        <v>734</v>
      </c>
      <c r="F161">
        <v>5</v>
      </c>
      <c r="G161" t="s">
        <v>638</v>
      </c>
      <c r="H161" t="s">
        <v>436</v>
      </c>
      <c r="I161">
        <v>1761508507.8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801.1207278500902</v>
      </c>
      <c r="AK161">
        <v>772.1479757575758</v>
      </c>
      <c r="AL161">
        <v>3.354052911423438</v>
      </c>
      <c r="AM161">
        <v>65.47156474281013</v>
      </c>
      <c r="AN161">
        <f>(AP161 - AO161 + DY161*1E3/(8.314*(EA161+273.15)) * AR161/DX161 * AQ161) * DX161/(100*DL161) * 1000/(1000 - AP161)</f>
        <v>0</v>
      </c>
      <c r="AO161">
        <v>10.00670391307157</v>
      </c>
      <c r="AP161">
        <v>11.26887454545454</v>
      </c>
      <c r="AQ161">
        <v>-1.893807454527332E-06</v>
      </c>
      <c r="AR161">
        <v>106.0414800568065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437</v>
      </c>
      <c r="AY161" t="s">
        <v>437</v>
      </c>
      <c r="AZ161">
        <v>0</v>
      </c>
      <c r="BA161">
        <v>0</v>
      </c>
      <c r="BB161">
        <f>1-AZ161/BA161</f>
        <v>0</v>
      </c>
      <c r="BC161">
        <v>0</v>
      </c>
      <c r="BD161" t="s">
        <v>437</v>
      </c>
      <c r="BE161" t="s">
        <v>437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BZ161">
        <v>2020</v>
      </c>
      <c r="CA161">
        <v>290.0000000000001</v>
      </c>
      <c r="CB161">
        <v>1590.42</v>
      </c>
      <c r="CC161">
        <v>295</v>
      </c>
      <c r="CD161">
        <v>5220.67</v>
      </c>
      <c r="CE161">
        <v>1591.29</v>
      </c>
      <c r="CF161">
        <v>-0.87</v>
      </c>
      <c r="CG161">
        <v>300.0000000000001</v>
      </c>
      <c r="CH161">
        <v>23.8</v>
      </c>
      <c r="CI161">
        <v>1650.734719841875</v>
      </c>
      <c r="CJ161">
        <v>2.032994541366527</v>
      </c>
      <c r="CK161">
        <v>-31.03478562282126</v>
      </c>
      <c r="CL161">
        <v>0.9198548094063967</v>
      </c>
      <c r="CM161">
        <v>0.9759925733019913</v>
      </c>
      <c r="CN161">
        <v>-0.00431141668520578</v>
      </c>
      <c r="CO161">
        <v>289.9999999999999</v>
      </c>
      <c r="CP161">
        <v>1590.91</v>
      </c>
      <c r="CQ161">
        <v>765</v>
      </c>
      <c r="CR161">
        <v>5219.32</v>
      </c>
      <c r="CS161">
        <v>1591.27</v>
      </c>
      <c r="CT161">
        <v>-0.36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438</v>
      </c>
      <c r="DO161">
        <v>2</v>
      </c>
      <c r="DP161" t="b">
        <v>1</v>
      </c>
      <c r="DQ161">
        <v>1761508507.8</v>
      </c>
      <c r="DR161">
        <v>755.8172000000001</v>
      </c>
      <c r="DS161">
        <v>793.5177000000001</v>
      </c>
      <c r="DT161">
        <v>11.27135</v>
      </c>
      <c r="DU161">
        <v>10.00649</v>
      </c>
      <c r="DV161">
        <v>758.7787000000001</v>
      </c>
      <c r="DW161">
        <v>11.26668</v>
      </c>
      <c r="DX161">
        <v>499.9862999999999</v>
      </c>
      <c r="DY161">
        <v>90.31364000000001</v>
      </c>
      <c r="DZ161">
        <v>0.09987459999999999</v>
      </c>
      <c r="EA161">
        <v>17.63393</v>
      </c>
      <c r="EB161">
        <v>18.00419</v>
      </c>
      <c r="EC161">
        <v>999.9</v>
      </c>
      <c r="ED161">
        <v>0</v>
      </c>
      <c r="EE161">
        <v>0</v>
      </c>
      <c r="EF161">
        <v>10000.185</v>
      </c>
      <c r="EG161">
        <v>0</v>
      </c>
      <c r="EH161">
        <v>1027.84</v>
      </c>
      <c r="EI161">
        <v>-37.70066</v>
      </c>
      <c r="EJ161">
        <v>764.4332000000001</v>
      </c>
      <c r="EK161">
        <v>801.5384</v>
      </c>
      <c r="EL161">
        <v>1.264867</v>
      </c>
      <c r="EM161">
        <v>793.5177000000001</v>
      </c>
      <c r="EN161">
        <v>10.00649</v>
      </c>
      <c r="EO161">
        <v>1.017956</v>
      </c>
      <c r="EP161">
        <v>0.9037218000000001</v>
      </c>
      <c r="EQ161">
        <v>7.175953</v>
      </c>
      <c r="ER161">
        <v>5.450144</v>
      </c>
      <c r="ES161">
        <v>2000.023</v>
      </c>
      <c r="ET161">
        <v>0.9799949</v>
      </c>
      <c r="EU161">
        <v>0.02000506</v>
      </c>
      <c r="EV161">
        <v>0</v>
      </c>
      <c r="EW161">
        <v>1408.418</v>
      </c>
      <c r="EX161">
        <v>5.000970000000001</v>
      </c>
      <c r="EY161">
        <v>28054.31</v>
      </c>
      <c r="EZ161">
        <v>16707.74</v>
      </c>
      <c r="FA161">
        <v>37.625</v>
      </c>
      <c r="FB161">
        <v>38.7686</v>
      </c>
      <c r="FC161">
        <v>37.9433</v>
      </c>
      <c r="FD161">
        <v>37.9184</v>
      </c>
      <c r="FE161">
        <v>37.437</v>
      </c>
      <c r="FF161">
        <v>1955.116</v>
      </c>
      <c r="FG161">
        <v>39.907</v>
      </c>
      <c r="FH161">
        <v>0</v>
      </c>
      <c r="FI161">
        <v>3381.200000047684</v>
      </c>
      <c r="FJ161">
        <v>0</v>
      </c>
      <c r="FK161">
        <v>1409.0552</v>
      </c>
      <c r="FL161">
        <v>-7.250000003271074</v>
      </c>
      <c r="FM161">
        <v>-128.4076925656915</v>
      </c>
      <c r="FN161">
        <v>28064.452</v>
      </c>
      <c r="FO161">
        <v>15</v>
      </c>
      <c r="FP161">
        <v>0</v>
      </c>
      <c r="FQ161" t="s">
        <v>439</v>
      </c>
      <c r="FR161">
        <v>1760210915.6</v>
      </c>
      <c r="FS161">
        <v>0</v>
      </c>
      <c r="FT161">
        <v>0</v>
      </c>
      <c r="FU161">
        <v>-0.215</v>
      </c>
      <c r="FV161">
        <v>0</v>
      </c>
      <c r="FW161">
        <v>-0.6919999999999999</v>
      </c>
      <c r="FX161">
        <v>0</v>
      </c>
      <c r="FY161">
        <v>400</v>
      </c>
      <c r="FZ161">
        <v>0</v>
      </c>
      <c r="GA161">
        <v>0.15</v>
      </c>
      <c r="GB161">
        <v>0</v>
      </c>
      <c r="GC161">
        <v>-37.46383170731707</v>
      </c>
      <c r="GD161">
        <v>-1.744045296167252</v>
      </c>
      <c r="GE161">
        <v>0.1776442793063028</v>
      </c>
      <c r="GF161">
        <v>0</v>
      </c>
      <c r="GG161">
        <v>1409.391764705882</v>
      </c>
      <c r="GH161">
        <v>-6.5252864749846</v>
      </c>
      <c r="GI161">
        <v>0.7004262172514297</v>
      </c>
      <c r="GJ161">
        <v>0</v>
      </c>
      <c r="GK161">
        <v>1.270706341463415</v>
      </c>
      <c r="GL161">
        <v>-0.0469097560975643</v>
      </c>
      <c r="GM161">
        <v>0.004696639045362883</v>
      </c>
      <c r="GN161">
        <v>1</v>
      </c>
      <c r="GO161">
        <v>1</v>
      </c>
      <c r="GP161">
        <v>3</v>
      </c>
      <c r="GQ161" t="s">
        <v>446</v>
      </c>
      <c r="GR161">
        <v>3.13375</v>
      </c>
      <c r="GS161">
        <v>2.76032</v>
      </c>
      <c r="GT161">
        <v>0.145014</v>
      </c>
      <c r="GU161">
        <v>0.147945</v>
      </c>
      <c r="GV161">
        <v>0.0618531</v>
      </c>
      <c r="GW161">
        <v>0.0560051</v>
      </c>
      <c r="GX161">
        <v>27377.8</v>
      </c>
      <c r="GY161">
        <v>27261.9</v>
      </c>
      <c r="GZ161">
        <v>29748.5</v>
      </c>
      <c r="HA161">
        <v>29554.8</v>
      </c>
      <c r="HB161">
        <v>36890.1</v>
      </c>
      <c r="HC161">
        <v>36974.3</v>
      </c>
      <c r="HD161">
        <v>41863.1</v>
      </c>
      <c r="HE161">
        <v>41988.5</v>
      </c>
      <c r="HF161">
        <v>1.95648</v>
      </c>
      <c r="HG161">
        <v>1.88908</v>
      </c>
      <c r="HH161">
        <v>0.031963</v>
      </c>
      <c r="HI161">
        <v>0</v>
      </c>
      <c r="HJ161">
        <v>17.476</v>
      </c>
      <c r="HK161">
        <v>999.9</v>
      </c>
      <c r="HL161">
        <v>26.1</v>
      </c>
      <c r="HM161">
        <v>31.4</v>
      </c>
      <c r="HN161">
        <v>13.3372</v>
      </c>
      <c r="HO161">
        <v>62.2522</v>
      </c>
      <c r="HP161">
        <v>32.3958</v>
      </c>
      <c r="HQ161">
        <v>1</v>
      </c>
      <c r="HR161">
        <v>-0.122624</v>
      </c>
      <c r="HS161">
        <v>5.99691</v>
      </c>
      <c r="HT161">
        <v>20.2394</v>
      </c>
      <c r="HU161">
        <v>5.22073</v>
      </c>
      <c r="HV161">
        <v>12.0159</v>
      </c>
      <c r="HW161">
        <v>4.99075</v>
      </c>
      <c r="HX161">
        <v>3.2884</v>
      </c>
      <c r="HY161">
        <v>9999</v>
      </c>
      <c r="HZ161">
        <v>9999</v>
      </c>
      <c r="IA161">
        <v>9999</v>
      </c>
      <c r="IB161">
        <v>999.9</v>
      </c>
      <c r="IC161">
        <v>4.97288</v>
      </c>
      <c r="ID161">
        <v>1.86661</v>
      </c>
      <c r="IE161">
        <v>1.8659</v>
      </c>
      <c r="IF161">
        <v>1.86586</v>
      </c>
      <c r="IG161">
        <v>1.86775</v>
      </c>
      <c r="IH161">
        <v>1.87012</v>
      </c>
      <c r="II161">
        <v>1.86882</v>
      </c>
      <c r="IJ161">
        <v>1.87027</v>
      </c>
      <c r="IK161">
        <v>0</v>
      </c>
      <c r="IL161">
        <v>0</v>
      </c>
      <c r="IM161">
        <v>0</v>
      </c>
      <c r="IN161">
        <v>0</v>
      </c>
      <c r="IO161" t="s">
        <v>441</v>
      </c>
      <c r="IP161" t="s">
        <v>442</v>
      </c>
      <c r="IQ161" t="s">
        <v>443</v>
      </c>
      <c r="IR161" t="s">
        <v>443</v>
      </c>
      <c r="IS161" t="s">
        <v>443</v>
      </c>
      <c r="IT161" t="s">
        <v>443</v>
      </c>
      <c r="IU161">
        <v>0</v>
      </c>
      <c r="IV161">
        <v>100</v>
      </c>
      <c r="IW161">
        <v>100</v>
      </c>
      <c r="IX161">
        <v>-2.98</v>
      </c>
      <c r="IY161">
        <v>0.0046</v>
      </c>
      <c r="IZ161">
        <v>-1.414774939843471</v>
      </c>
      <c r="JA161">
        <v>-0.002262605230658699</v>
      </c>
      <c r="JB161">
        <v>4.117972070868355E-07</v>
      </c>
      <c r="JC161">
        <v>-1.535053720392113E-10</v>
      </c>
      <c r="JD161">
        <v>-0.05773197212917025</v>
      </c>
      <c r="JE161">
        <v>-0.004387372397949352</v>
      </c>
      <c r="JF161">
        <v>0.001148265067849212</v>
      </c>
      <c r="JG161">
        <v>-2.372704636287677E-05</v>
      </c>
      <c r="JH161">
        <v>4</v>
      </c>
      <c r="JI161">
        <v>2346</v>
      </c>
      <c r="JJ161">
        <v>1</v>
      </c>
      <c r="JK161">
        <v>24</v>
      </c>
      <c r="JL161">
        <v>21626.6</v>
      </c>
      <c r="JM161">
        <v>29358475.2</v>
      </c>
      <c r="JN161">
        <v>1.76392</v>
      </c>
      <c r="JO161">
        <v>2.26929</v>
      </c>
      <c r="JP161">
        <v>1.39771</v>
      </c>
      <c r="JQ161">
        <v>2.35718</v>
      </c>
      <c r="JR161">
        <v>1.49536</v>
      </c>
      <c r="JS161">
        <v>2.56592</v>
      </c>
      <c r="JT161">
        <v>36.34</v>
      </c>
      <c r="JU161">
        <v>24.0175</v>
      </c>
      <c r="JV161">
        <v>18</v>
      </c>
      <c r="JW161">
        <v>486.432</v>
      </c>
      <c r="JX161">
        <v>435.367</v>
      </c>
      <c r="JY161">
        <v>11.3462</v>
      </c>
      <c r="JZ161">
        <v>25.8398</v>
      </c>
      <c r="KA161">
        <v>30.0014</v>
      </c>
      <c r="KB161">
        <v>25.6733</v>
      </c>
      <c r="KC161">
        <v>25.6047</v>
      </c>
      <c r="KD161">
        <v>35.3002</v>
      </c>
      <c r="KE161">
        <v>24.2263</v>
      </c>
      <c r="KF161">
        <v>1.93273</v>
      </c>
      <c r="KG161">
        <v>11.3097</v>
      </c>
      <c r="KH161">
        <v>821.114</v>
      </c>
      <c r="KI161">
        <v>9.964029999999999</v>
      </c>
      <c r="KJ161">
        <v>101.673</v>
      </c>
      <c r="KK161">
        <v>100.969</v>
      </c>
    </row>
    <row r="162" spans="1:297">
      <c r="A162">
        <v>146</v>
      </c>
      <c r="B162">
        <v>1761508515.6</v>
      </c>
      <c r="C162">
        <v>1305.099999904633</v>
      </c>
      <c r="D162" t="s">
        <v>735</v>
      </c>
      <c r="E162" t="s">
        <v>736</v>
      </c>
      <c r="F162">
        <v>5</v>
      </c>
      <c r="G162" t="s">
        <v>638</v>
      </c>
      <c r="H162" t="s">
        <v>436</v>
      </c>
      <c r="I162">
        <v>1761508513.1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818.0078621053852</v>
      </c>
      <c r="AK162">
        <v>788.9971636363638</v>
      </c>
      <c r="AL162">
        <v>3.379849255977599</v>
      </c>
      <c r="AM162">
        <v>65.47156474281013</v>
      </c>
      <c r="AN162">
        <f>(AP162 - AO162 + DY162*1E3/(8.314*(EA162+273.15)) * AR162/DX162 * AQ162) * DX162/(100*DL162) * 1000/(1000 - AP162)</f>
        <v>0</v>
      </c>
      <c r="AO162">
        <v>10.00825464838326</v>
      </c>
      <c r="AP162">
        <v>11.25780606060606</v>
      </c>
      <c r="AQ162">
        <v>-2.250507288799905E-05</v>
      </c>
      <c r="AR162">
        <v>106.0414800568065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437</v>
      </c>
      <c r="AY162" t="s">
        <v>437</v>
      </c>
      <c r="AZ162">
        <v>0</v>
      </c>
      <c r="BA162">
        <v>0</v>
      </c>
      <c r="BB162">
        <f>1-AZ162/BA162</f>
        <v>0</v>
      </c>
      <c r="BC162">
        <v>0</v>
      </c>
      <c r="BD162" t="s">
        <v>437</v>
      </c>
      <c r="BE162" t="s">
        <v>437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BZ162">
        <v>2020</v>
      </c>
      <c r="CA162">
        <v>290.0000000000001</v>
      </c>
      <c r="CB162">
        <v>1590.42</v>
      </c>
      <c r="CC162">
        <v>295</v>
      </c>
      <c r="CD162">
        <v>5220.67</v>
      </c>
      <c r="CE162">
        <v>1591.29</v>
      </c>
      <c r="CF162">
        <v>-0.87</v>
      </c>
      <c r="CG162">
        <v>300.0000000000001</v>
      </c>
      <c r="CH162">
        <v>23.8</v>
      </c>
      <c r="CI162">
        <v>1650.734719841875</v>
      </c>
      <c r="CJ162">
        <v>2.032994541366527</v>
      </c>
      <c r="CK162">
        <v>-31.03478562282126</v>
      </c>
      <c r="CL162">
        <v>0.9198548094063967</v>
      </c>
      <c r="CM162">
        <v>0.9759925733019913</v>
      </c>
      <c r="CN162">
        <v>-0.00431141668520578</v>
      </c>
      <c r="CO162">
        <v>289.9999999999999</v>
      </c>
      <c r="CP162">
        <v>1590.91</v>
      </c>
      <c r="CQ162">
        <v>765</v>
      </c>
      <c r="CR162">
        <v>5219.32</v>
      </c>
      <c r="CS162">
        <v>1591.27</v>
      </c>
      <c r="CT162">
        <v>-0.36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438</v>
      </c>
      <c r="DO162">
        <v>2</v>
      </c>
      <c r="DP162" t="b">
        <v>1</v>
      </c>
      <c r="DQ162">
        <v>1761508513.1</v>
      </c>
      <c r="DR162">
        <v>773.4116666666666</v>
      </c>
      <c r="DS162">
        <v>811.2800000000001</v>
      </c>
      <c r="DT162">
        <v>11.261</v>
      </c>
      <c r="DU162">
        <v>10.00824444444444</v>
      </c>
      <c r="DV162">
        <v>776.4069999999999</v>
      </c>
      <c r="DW162">
        <v>11.25647777777778</v>
      </c>
      <c r="DX162">
        <v>500.065111111111</v>
      </c>
      <c r="DY162">
        <v>90.31221111111113</v>
      </c>
      <c r="DZ162">
        <v>0.100161</v>
      </c>
      <c r="EA162">
        <v>17.63034444444445</v>
      </c>
      <c r="EB162">
        <v>18.01138888888889</v>
      </c>
      <c r="EC162">
        <v>999.9000000000001</v>
      </c>
      <c r="ED162">
        <v>0</v>
      </c>
      <c r="EE162">
        <v>0</v>
      </c>
      <c r="EF162">
        <v>9969.375555555556</v>
      </c>
      <c r="EG162">
        <v>0</v>
      </c>
      <c r="EH162">
        <v>1027.82</v>
      </c>
      <c r="EI162">
        <v>-37.86814444444444</v>
      </c>
      <c r="EJ162">
        <v>782.2204444444444</v>
      </c>
      <c r="EK162">
        <v>819.4815555555556</v>
      </c>
      <c r="EL162">
        <v>1.252768888888889</v>
      </c>
      <c r="EM162">
        <v>811.2800000000001</v>
      </c>
      <c r="EN162">
        <v>10.00824444444444</v>
      </c>
      <c r="EO162">
        <v>1.017006666666667</v>
      </c>
      <c r="EP162">
        <v>0.9038665555555555</v>
      </c>
      <c r="EQ162">
        <v>7.162330000000001</v>
      </c>
      <c r="ER162">
        <v>5.452453333333334</v>
      </c>
      <c r="ES162">
        <v>2000.002222222222</v>
      </c>
      <c r="ET162">
        <v>0.9799981111111111</v>
      </c>
      <c r="EU162">
        <v>0.02000172222222222</v>
      </c>
      <c r="EV162">
        <v>0</v>
      </c>
      <c r="EW162">
        <v>1408.214444444445</v>
      </c>
      <c r="EX162">
        <v>5.00097</v>
      </c>
      <c r="EY162">
        <v>28043.13333333333</v>
      </c>
      <c r="EZ162">
        <v>16707.6</v>
      </c>
      <c r="FA162">
        <v>37.625</v>
      </c>
      <c r="FB162">
        <v>38.75</v>
      </c>
      <c r="FC162">
        <v>37.937</v>
      </c>
      <c r="FD162">
        <v>37.875</v>
      </c>
      <c r="FE162">
        <v>37.40255555555555</v>
      </c>
      <c r="FF162">
        <v>1955.097777777778</v>
      </c>
      <c r="FG162">
        <v>39.89999999999999</v>
      </c>
      <c r="FH162">
        <v>0</v>
      </c>
      <c r="FI162">
        <v>3386.600000143051</v>
      </c>
      <c r="FJ162">
        <v>0</v>
      </c>
      <c r="FK162">
        <v>1408.568846153846</v>
      </c>
      <c r="FL162">
        <v>-5.204444446349024</v>
      </c>
      <c r="FM162">
        <v>-126.7760685721124</v>
      </c>
      <c r="FN162">
        <v>28053.57692307692</v>
      </c>
      <c r="FO162">
        <v>15</v>
      </c>
      <c r="FP162">
        <v>0</v>
      </c>
      <c r="FQ162" t="s">
        <v>439</v>
      </c>
      <c r="FR162">
        <v>1760210915.6</v>
      </c>
      <c r="FS162">
        <v>0</v>
      </c>
      <c r="FT162">
        <v>0</v>
      </c>
      <c r="FU162">
        <v>-0.215</v>
      </c>
      <c r="FV162">
        <v>0</v>
      </c>
      <c r="FW162">
        <v>-0.6919999999999999</v>
      </c>
      <c r="FX162">
        <v>0</v>
      </c>
      <c r="FY162">
        <v>400</v>
      </c>
      <c r="FZ162">
        <v>0</v>
      </c>
      <c r="GA162">
        <v>0.15</v>
      </c>
      <c r="GB162">
        <v>0</v>
      </c>
      <c r="GC162">
        <v>-37.61632682926829</v>
      </c>
      <c r="GD162">
        <v>-1.626907317073309</v>
      </c>
      <c r="GE162">
        <v>0.164780162529102</v>
      </c>
      <c r="GF162">
        <v>0</v>
      </c>
      <c r="GG162">
        <v>1408.930588235294</v>
      </c>
      <c r="GH162">
        <v>-6.423834984413467</v>
      </c>
      <c r="GI162">
        <v>0.6971240972168384</v>
      </c>
      <c r="GJ162">
        <v>0</v>
      </c>
      <c r="GK162">
        <v>1.26519756097561</v>
      </c>
      <c r="GL162">
        <v>-0.06437770034843446</v>
      </c>
      <c r="GM162">
        <v>0.006792091089512352</v>
      </c>
      <c r="GN162">
        <v>1</v>
      </c>
      <c r="GO162">
        <v>1</v>
      </c>
      <c r="GP162">
        <v>3</v>
      </c>
      <c r="GQ162" t="s">
        <v>446</v>
      </c>
      <c r="GR162">
        <v>3.1338</v>
      </c>
      <c r="GS162">
        <v>2.76005</v>
      </c>
      <c r="GT162">
        <v>0.147113</v>
      </c>
      <c r="GU162">
        <v>0.149997</v>
      </c>
      <c r="GV162">
        <v>0.06181</v>
      </c>
      <c r="GW162">
        <v>0.0560111</v>
      </c>
      <c r="GX162">
        <v>27309.8</v>
      </c>
      <c r="GY162">
        <v>27195.9</v>
      </c>
      <c r="GZ162">
        <v>29747.6</v>
      </c>
      <c r="HA162">
        <v>29554.5</v>
      </c>
      <c r="HB162">
        <v>36890.7</v>
      </c>
      <c r="HC162">
        <v>36973.6</v>
      </c>
      <c r="HD162">
        <v>41861.9</v>
      </c>
      <c r="HE162">
        <v>41988</v>
      </c>
      <c r="HF162">
        <v>1.95675</v>
      </c>
      <c r="HG162">
        <v>1.8896</v>
      </c>
      <c r="HH162">
        <v>0.0320151</v>
      </c>
      <c r="HI162">
        <v>0</v>
      </c>
      <c r="HJ162">
        <v>17.4771</v>
      </c>
      <c r="HK162">
        <v>999.9</v>
      </c>
      <c r="HL162">
        <v>26.1</v>
      </c>
      <c r="HM162">
        <v>31.4</v>
      </c>
      <c r="HN162">
        <v>13.338</v>
      </c>
      <c r="HO162">
        <v>62.7422</v>
      </c>
      <c r="HP162">
        <v>32.5441</v>
      </c>
      <c r="HQ162">
        <v>1</v>
      </c>
      <c r="HR162">
        <v>-0.1228</v>
      </c>
      <c r="HS162">
        <v>5.89486</v>
      </c>
      <c r="HT162">
        <v>20.2432</v>
      </c>
      <c r="HU162">
        <v>5.22148</v>
      </c>
      <c r="HV162">
        <v>12.0159</v>
      </c>
      <c r="HW162">
        <v>4.9911</v>
      </c>
      <c r="HX162">
        <v>3.28865</v>
      </c>
      <c r="HY162">
        <v>9999</v>
      </c>
      <c r="HZ162">
        <v>9999</v>
      </c>
      <c r="IA162">
        <v>9999</v>
      </c>
      <c r="IB162">
        <v>999.9</v>
      </c>
      <c r="IC162">
        <v>4.97288</v>
      </c>
      <c r="ID162">
        <v>1.86661</v>
      </c>
      <c r="IE162">
        <v>1.86589</v>
      </c>
      <c r="IF162">
        <v>1.86587</v>
      </c>
      <c r="IG162">
        <v>1.86773</v>
      </c>
      <c r="IH162">
        <v>1.87014</v>
      </c>
      <c r="II162">
        <v>1.86882</v>
      </c>
      <c r="IJ162">
        <v>1.87028</v>
      </c>
      <c r="IK162">
        <v>0</v>
      </c>
      <c r="IL162">
        <v>0</v>
      </c>
      <c r="IM162">
        <v>0</v>
      </c>
      <c r="IN162">
        <v>0</v>
      </c>
      <c r="IO162" t="s">
        <v>441</v>
      </c>
      <c r="IP162" t="s">
        <v>442</v>
      </c>
      <c r="IQ162" t="s">
        <v>443</v>
      </c>
      <c r="IR162" t="s">
        <v>443</v>
      </c>
      <c r="IS162" t="s">
        <v>443</v>
      </c>
      <c r="IT162" t="s">
        <v>443</v>
      </c>
      <c r="IU162">
        <v>0</v>
      </c>
      <c r="IV162">
        <v>100</v>
      </c>
      <c r="IW162">
        <v>100</v>
      </c>
      <c r="IX162">
        <v>-3.011</v>
      </c>
      <c r="IY162">
        <v>0.0045</v>
      </c>
      <c r="IZ162">
        <v>-1.414774939843471</v>
      </c>
      <c r="JA162">
        <v>-0.002262605230658699</v>
      </c>
      <c r="JB162">
        <v>4.117972070868355E-07</v>
      </c>
      <c r="JC162">
        <v>-1.535053720392113E-10</v>
      </c>
      <c r="JD162">
        <v>-0.05773197212917025</v>
      </c>
      <c r="JE162">
        <v>-0.004387372397949352</v>
      </c>
      <c r="JF162">
        <v>0.001148265067849212</v>
      </c>
      <c r="JG162">
        <v>-2.372704636287677E-05</v>
      </c>
      <c r="JH162">
        <v>4</v>
      </c>
      <c r="JI162">
        <v>2346</v>
      </c>
      <c r="JJ162">
        <v>1</v>
      </c>
      <c r="JK162">
        <v>24</v>
      </c>
      <c r="JL162">
        <v>21626.7</v>
      </c>
      <c r="JM162">
        <v>29358475.3</v>
      </c>
      <c r="JN162">
        <v>1.79443</v>
      </c>
      <c r="JO162">
        <v>2.27661</v>
      </c>
      <c r="JP162">
        <v>1.39648</v>
      </c>
      <c r="JQ162">
        <v>2.35596</v>
      </c>
      <c r="JR162">
        <v>1.49536</v>
      </c>
      <c r="JS162">
        <v>2.69531</v>
      </c>
      <c r="JT162">
        <v>36.34</v>
      </c>
      <c r="JU162">
        <v>24.0175</v>
      </c>
      <c r="JV162">
        <v>18</v>
      </c>
      <c r="JW162">
        <v>486.607</v>
      </c>
      <c r="JX162">
        <v>435.684</v>
      </c>
      <c r="JY162">
        <v>11.3054</v>
      </c>
      <c r="JZ162">
        <v>25.8404</v>
      </c>
      <c r="KA162">
        <v>30.0003</v>
      </c>
      <c r="KB162">
        <v>25.6739</v>
      </c>
      <c r="KC162">
        <v>25.6052</v>
      </c>
      <c r="KD162">
        <v>35.9069</v>
      </c>
      <c r="KE162">
        <v>24.2263</v>
      </c>
      <c r="KF162">
        <v>1.93273</v>
      </c>
      <c r="KG162">
        <v>11.2995</v>
      </c>
      <c r="KH162">
        <v>841.149</v>
      </c>
      <c r="KI162">
        <v>9.964029999999999</v>
      </c>
      <c r="KJ162">
        <v>101.67</v>
      </c>
      <c r="KK162">
        <v>100.967</v>
      </c>
    </row>
    <row r="163" spans="1:297">
      <c r="A163">
        <v>147</v>
      </c>
      <c r="B163">
        <v>1761508520.6</v>
      </c>
      <c r="C163">
        <v>1310.099999904633</v>
      </c>
      <c r="D163" t="s">
        <v>737</v>
      </c>
      <c r="E163" t="s">
        <v>738</v>
      </c>
      <c r="F163">
        <v>5</v>
      </c>
      <c r="G163" t="s">
        <v>638</v>
      </c>
      <c r="H163" t="s">
        <v>436</v>
      </c>
      <c r="I163">
        <v>1761508517.8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834.9420690854831</v>
      </c>
      <c r="AK163">
        <v>805.8044363636362</v>
      </c>
      <c r="AL163">
        <v>3.351666103013786</v>
      </c>
      <c r="AM163">
        <v>65.47156474281013</v>
      </c>
      <c r="AN163">
        <f>(AP163 - AO163 + DY163*1E3/(8.314*(EA163+273.15)) * AR163/DX163 * AQ163) * DX163/(100*DL163) * 1000/(1000 - AP163)</f>
        <v>0</v>
      </c>
      <c r="AO163">
        <v>10.01046861504421</v>
      </c>
      <c r="AP163">
        <v>11.2541193939394</v>
      </c>
      <c r="AQ163">
        <v>-7.386888118388513E-06</v>
      </c>
      <c r="AR163">
        <v>106.0414800568065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437</v>
      </c>
      <c r="AY163" t="s">
        <v>437</v>
      </c>
      <c r="AZ163">
        <v>0</v>
      </c>
      <c r="BA163">
        <v>0</v>
      </c>
      <c r="BB163">
        <f>1-AZ163/BA163</f>
        <v>0</v>
      </c>
      <c r="BC163">
        <v>0</v>
      </c>
      <c r="BD163" t="s">
        <v>437</v>
      </c>
      <c r="BE163" t="s">
        <v>437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BZ163">
        <v>2020</v>
      </c>
      <c r="CA163">
        <v>290.0000000000001</v>
      </c>
      <c r="CB163">
        <v>1590.42</v>
      </c>
      <c r="CC163">
        <v>295</v>
      </c>
      <c r="CD163">
        <v>5220.67</v>
      </c>
      <c r="CE163">
        <v>1591.29</v>
      </c>
      <c r="CF163">
        <v>-0.87</v>
      </c>
      <c r="CG163">
        <v>300.0000000000001</v>
      </c>
      <c r="CH163">
        <v>23.8</v>
      </c>
      <c r="CI163">
        <v>1650.734719841875</v>
      </c>
      <c r="CJ163">
        <v>2.032994541366527</v>
      </c>
      <c r="CK163">
        <v>-31.03478562282126</v>
      </c>
      <c r="CL163">
        <v>0.9198548094063967</v>
      </c>
      <c r="CM163">
        <v>0.9759925733019913</v>
      </c>
      <c r="CN163">
        <v>-0.00431141668520578</v>
      </c>
      <c r="CO163">
        <v>289.9999999999999</v>
      </c>
      <c r="CP163">
        <v>1590.91</v>
      </c>
      <c r="CQ163">
        <v>765</v>
      </c>
      <c r="CR163">
        <v>5219.32</v>
      </c>
      <c r="CS163">
        <v>1591.27</v>
      </c>
      <c r="CT163">
        <v>-0.36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438</v>
      </c>
      <c r="DO163">
        <v>2</v>
      </c>
      <c r="DP163" t="b">
        <v>1</v>
      </c>
      <c r="DQ163">
        <v>1761508517.8</v>
      </c>
      <c r="DR163">
        <v>789.1223</v>
      </c>
      <c r="DS163">
        <v>827.0336</v>
      </c>
      <c r="DT163">
        <v>11.25493</v>
      </c>
      <c r="DU163">
        <v>10.01047</v>
      </c>
      <c r="DV163">
        <v>792.1473</v>
      </c>
      <c r="DW163">
        <v>11.25047</v>
      </c>
      <c r="DX163">
        <v>499.9698</v>
      </c>
      <c r="DY163">
        <v>90.31054</v>
      </c>
      <c r="DZ163">
        <v>0.0999592</v>
      </c>
      <c r="EA163">
        <v>17.62534</v>
      </c>
      <c r="EB163">
        <v>18.00181</v>
      </c>
      <c r="EC163">
        <v>999.9</v>
      </c>
      <c r="ED163">
        <v>0</v>
      </c>
      <c r="EE163">
        <v>0</v>
      </c>
      <c r="EF163">
        <v>9986.556999999999</v>
      </c>
      <c r="EG163">
        <v>0</v>
      </c>
      <c r="EH163">
        <v>1027.839</v>
      </c>
      <c r="EI163">
        <v>-37.91150999999999</v>
      </c>
      <c r="EJ163">
        <v>798.1048</v>
      </c>
      <c r="EK163">
        <v>835.3964</v>
      </c>
      <c r="EL163">
        <v>1.244458</v>
      </c>
      <c r="EM163">
        <v>827.0336</v>
      </c>
      <c r="EN163">
        <v>10.01047</v>
      </c>
      <c r="EO163">
        <v>1.016441</v>
      </c>
      <c r="EP163">
        <v>0.9040526</v>
      </c>
      <c r="EQ163">
        <v>7.154191</v>
      </c>
      <c r="ER163">
        <v>5.455412</v>
      </c>
      <c r="ES163">
        <v>1999.989</v>
      </c>
      <c r="ET163">
        <v>0.979997</v>
      </c>
      <c r="EU163">
        <v>0.02000294</v>
      </c>
      <c r="EV163">
        <v>0</v>
      </c>
      <c r="EW163">
        <v>1407.92</v>
      </c>
      <c r="EX163">
        <v>5.000970000000001</v>
      </c>
      <c r="EY163">
        <v>28033.76</v>
      </c>
      <c r="EZ163">
        <v>16707.45</v>
      </c>
      <c r="FA163">
        <v>37.6061</v>
      </c>
      <c r="FB163">
        <v>38.75</v>
      </c>
      <c r="FC163">
        <v>37.9122</v>
      </c>
      <c r="FD163">
        <v>37.875</v>
      </c>
      <c r="FE163">
        <v>37.375</v>
      </c>
      <c r="FF163">
        <v>1955.078</v>
      </c>
      <c r="FG163">
        <v>39.901</v>
      </c>
      <c r="FH163">
        <v>0</v>
      </c>
      <c r="FI163">
        <v>3391.400000095367</v>
      </c>
      <c r="FJ163">
        <v>0</v>
      </c>
      <c r="FK163">
        <v>1408.126538461539</v>
      </c>
      <c r="FL163">
        <v>-3.642051281230055</v>
      </c>
      <c r="FM163">
        <v>-120.7076922801891</v>
      </c>
      <c r="FN163">
        <v>28043.62692307692</v>
      </c>
      <c r="FO163">
        <v>15</v>
      </c>
      <c r="FP163">
        <v>0</v>
      </c>
      <c r="FQ163" t="s">
        <v>439</v>
      </c>
      <c r="FR163">
        <v>1760210915.6</v>
      </c>
      <c r="FS163">
        <v>0</v>
      </c>
      <c r="FT163">
        <v>0</v>
      </c>
      <c r="FU163">
        <v>-0.215</v>
      </c>
      <c r="FV163">
        <v>0</v>
      </c>
      <c r="FW163">
        <v>-0.6919999999999999</v>
      </c>
      <c r="FX163">
        <v>0</v>
      </c>
      <c r="FY163">
        <v>400</v>
      </c>
      <c r="FZ163">
        <v>0</v>
      </c>
      <c r="GA163">
        <v>0.15</v>
      </c>
      <c r="GB163">
        <v>0</v>
      </c>
      <c r="GC163">
        <v>-37.75064999999999</v>
      </c>
      <c r="GD163">
        <v>-1.545762101313257</v>
      </c>
      <c r="GE163">
        <v>0.1559990673049045</v>
      </c>
      <c r="GF163">
        <v>0</v>
      </c>
      <c r="GG163">
        <v>1408.430294117647</v>
      </c>
      <c r="GH163">
        <v>-4.994194036845309</v>
      </c>
      <c r="GI163">
        <v>0.5721707133884916</v>
      </c>
      <c r="GJ163">
        <v>0</v>
      </c>
      <c r="GK163">
        <v>1.257608</v>
      </c>
      <c r="GL163">
        <v>-0.09635797373358636</v>
      </c>
      <c r="GM163">
        <v>0.009569070801284727</v>
      </c>
      <c r="GN163">
        <v>1</v>
      </c>
      <c r="GO163">
        <v>1</v>
      </c>
      <c r="GP163">
        <v>3</v>
      </c>
      <c r="GQ163" t="s">
        <v>446</v>
      </c>
      <c r="GR163">
        <v>3.1338</v>
      </c>
      <c r="GS163">
        <v>2.76024</v>
      </c>
      <c r="GT163">
        <v>0.149181</v>
      </c>
      <c r="GU163">
        <v>0.152013</v>
      </c>
      <c r="GV163">
        <v>0.0617993</v>
      </c>
      <c r="GW163">
        <v>0.0560227</v>
      </c>
      <c r="GX163">
        <v>27244</v>
      </c>
      <c r="GY163">
        <v>27131.6</v>
      </c>
      <c r="GZ163">
        <v>29748</v>
      </c>
      <c r="HA163">
        <v>29554.6</v>
      </c>
      <c r="HB163">
        <v>36891.6</v>
      </c>
      <c r="HC163">
        <v>36973.3</v>
      </c>
      <c r="HD163">
        <v>41862.3</v>
      </c>
      <c r="HE163">
        <v>41988.2</v>
      </c>
      <c r="HF163">
        <v>1.95658</v>
      </c>
      <c r="HG163">
        <v>1.8894</v>
      </c>
      <c r="HH163">
        <v>0.0307336</v>
      </c>
      <c r="HI163">
        <v>0</v>
      </c>
      <c r="HJ163">
        <v>17.4776</v>
      </c>
      <c r="HK163">
        <v>999.9</v>
      </c>
      <c r="HL163">
        <v>26.1</v>
      </c>
      <c r="HM163">
        <v>31.4</v>
      </c>
      <c r="HN163">
        <v>13.3387</v>
      </c>
      <c r="HO163">
        <v>62.7822</v>
      </c>
      <c r="HP163">
        <v>32.4079</v>
      </c>
      <c r="HQ163">
        <v>1</v>
      </c>
      <c r="HR163">
        <v>-0.123044</v>
      </c>
      <c r="HS163">
        <v>5.81536</v>
      </c>
      <c r="HT163">
        <v>20.2462</v>
      </c>
      <c r="HU163">
        <v>5.22103</v>
      </c>
      <c r="HV163">
        <v>12.0159</v>
      </c>
      <c r="HW163">
        <v>4.99085</v>
      </c>
      <c r="HX163">
        <v>3.28865</v>
      </c>
      <c r="HY163">
        <v>9999</v>
      </c>
      <c r="HZ163">
        <v>9999</v>
      </c>
      <c r="IA163">
        <v>9999</v>
      </c>
      <c r="IB163">
        <v>999.9</v>
      </c>
      <c r="IC163">
        <v>4.97287</v>
      </c>
      <c r="ID163">
        <v>1.86661</v>
      </c>
      <c r="IE163">
        <v>1.86586</v>
      </c>
      <c r="IF163">
        <v>1.86587</v>
      </c>
      <c r="IG163">
        <v>1.86774</v>
      </c>
      <c r="IH163">
        <v>1.87014</v>
      </c>
      <c r="II163">
        <v>1.86879</v>
      </c>
      <c r="IJ163">
        <v>1.87027</v>
      </c>
      <c r="IK163">
        <v>0</v>
      </c>
      <c r="IL163">
        <v>0</v>
      </c>
      <c r="IM163">
        <v>0</v>
      </c>
      <c r="IN163">
        <v>0</v>
      </c>
      <c r="IO163" t="s">
        <v>441</v>
      </c>
      <c r="IP163" t="s">
        <v>442</v>
      </c>
      <c r="IQ163" t="s">
        <v>443</v>
      </c>
      <c r="IR163" t="s">
        <v>443</v>
      </c>
      <c r="IS163" t="s">
        <v>443</v>
      </c>
      <c r="IT163" t="s">
        <v>443</v>
      </c>
      <c r="IU163">
        <v>0</v>
      </c>
      <c r="IV163">
        <v>100</v>
      </c>
      <c r="IW163">
        <v>100</v>
      </c>
      <c r="IX163">
        <v>-3.042</v>
      </c>
      <c r="IY163">
        <v>0.0044</v>
      </c>
      <c r="IZ163">
        <v>-1.414774939843471</v>
      </c>
      <c r="JA163">
        <v>-0.002262605230658699</v>
      </c>
      <c r="JB163">
        <v>4.117972070868355E-07</v>
      </c>
      <c r="JC163">
        <v>-1.535053720392113E-10</v>
      </c>
      <c r="JD163">
        <v>-0.05773197212917025</v>
      </c>
      <c r="JE163">
        <v>-0.004387372397949352</v>
      </c>
      <c r="JF163">
        <v>0.001148265067849212</v>
      </c>
      <c r="JG163">
        <v>-2.372704636287677E-05</v>
      </c>
      <c r="JH163">
        <v>4</v>
      </c>
      <c r="JI163">
        <v>2346</v>
      </c>
      <c r="JJ163">
        <v>1</v>
      </c>
      <c r="JK163">
        <v>24</v>
      </c>
      <c r="JL163">
        <v>21626.8</v>
      </c>
      <c r="JM163">
        <v>29358475.3</v>
      </c>
      <c r="JN163">
        <v>1.82129</v>
      </c>
      <c r="JO163">
        <v>2.26196</v>
      </c>
      <c r="JP163">
        <v>1.39771</v>
      </c>
      <c r="JQ163">
        <v>2.35718</v>
      </c>
      <c r="JR163">
        <v>1.49536</v>
      </c>
      <c r="JS163">
        <v>2.55127</v>
      </c>
      <c r="JT163">
        <v>36.34</v>
      </c>
      <c r="JU163">
        <v>24.0175</v>
      </c>
      <c r="JV163">
        <v>18</v>
      </c>
      <c r="JW163">
        <v>486.499</v>
      </c>
      <c r="JX163">
        <v>435.577</v>
      </c>
      <c r="JY163">
        <v>11.2865</v>
      </c>
      <c r="JZ163">
        <v>25.8404</v>
      </c>
      <c r="KA163">
        <v>30.0001</v>
      </c>
      <c r="KB163">
        <v>25.6739</v>
      </c>
      <c r="KC163">
        <v>25.6068</v>
      </c>
      <c r="KD163">
        <v>36.4506</v>
      </c>
      <c r="KE163">
        <v>24.2263</v>
      </c>
      <c r="KF163">
        <v>1.93273</v>
      </c>
      <c r="KG163">
        <v>11.2943</v>
      </c>
      <c r="KH163">
        <v>854.505</v>
      </c>
      <c r="KI163">
        <v>9.964029999999999</v>
      </c>
      <c r="KJ163">
        <v>101.672</v>
      </c>
      <c r="KK163">
        <v>100.968</v>
      </c>
    </row>
    <row r="164" spans="1:297">
      <c r="A164">
        <v>148</v>
      </c>
      <c r="B164">
        <v>1761508525.6</v>
      </c>
      <c r="C164">
        <v>1315.099999904633</v>
      </c>
      <c r="D164" t="s">
        <v>739</v>
      </c>
      <c r="E164" t="s">
        <v>740</v>
      </c>
      <c r="F164">
        <v>5</v>
      </c>
      <c r="G164" t="s">
        <v>638</v>
      </c>
      <c r="H164" t="s">
        <v>436</v>
      </c>
      <c r="I164">
        <v>1761508523.1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851.9132669017828</v>
      </c>
      <c r="AK164">
        <v>822.596909090909</v>
      </c>
      <c r="AL164">
        <v>3.376659085345313</v>
      </c>
      <c r="AM164">
        <v>65.47156474281013</v>
      </c>
      <c r="AN164">
        <f>(AP164 - AO164 + DY164*1E3/(8.314*(EA164+273.15)) * AR164/DX164 * AQ164) * DX164/(100*DL164) * 1000/(1000 - AP164)</f>
        <v>0</v>
      </c>
      <c r="AO164">
        <v>10.01201753335447</v>
      </c>
      <c r="AP164">
        <v>11.25767818181818</v>
      </c>
      <c r="AQ164">
        <v>4.665642898756856E-06</v>
      </c>
      <c r="AR164">
        <v>106.0414800568065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437</v>
      </c>
      <c r="AY164" t="s">
        <v>437</v>
      </c>
      <c r="AZ164">
        <v>0</v>
      </c>
      <c r="BA164">
        <v>0</v>
      </c>
      <c r="BB164">
        <f>1-AZ164/BA164</f>
        <v>0</v>
      </c>
      <c r="BC164">
        <v>0</v>
      </c>
      <c r="BD164" t="s">
        <v>437</v>
      </c>
      <c r="BE164" t="s">
        <v>437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BZ164">
        <v>2020</v>
      </c>
      <c r="CA164">
        <v>290.0000000000001</v>
      </c>
      <c r="CB164">
        <v>1590.42</v>
      </c>
      <c r="CC164">
        <v>295</v>
      </c>
      <c r="CD164">
        <v>5220.67</v>
      </c>
      <c r="CE164">
        <v>1591.29</v>
      </c>
      <c r="CF164">
        <v>-0.87</v>
      </c>
      <c r="CG164">
        <v>300.0000000000001</v>
      </c>
      <c r="CH164">
        <v>23.8</v>
      </c>
      <c r="CI164">
        <v>1650.734719841875</v>
      </c>
      <c r="CJ164">
        <v>2.032994541366527</v>
      </c>
      <c r="CK164">
        <v>-31.03478562282126</v>
      </c>
      <c r="CL164">
        <v>0.9198548094063967</v>
      </c>
      <c r="CM164">
        <v>0.9759925733019913</v>
      </c>
      <c r="CN164">
        <v>-0.00431141668520578</v>
      </c>
      <c r="CO164">
        <v>289.9999999999999</v>
      </c>
      <c r="CP164">
        <v>1590.91</v>
      </c>
      <c r="CQ164">
        <v>765</v>
      </c>
      <c r="CR164">
        <v>5219.32</v>
      </c>
      <c r="CS164">
        <v>1591.27</v>
      </c>
      <c r="CT164">
        <v>-0.36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438</v>
      </c>
      <c r="DO164">
        <v>2</v>
      </c>
      <c r="DP164" t="b">
        <v>1</v>
      </c>
      <c r="DQ164">
        <v>1761508523.1</v>
      </c>
      <c r="DR164">
        <v>806.6395555555555</v>
      </c>
      <c r="DS164">
        <v>844.8077777777778</v>
      </c>
      <c r="DT164">
        <v>11.25623333333333</v>
      </c>
      <c r="DU164">
        <v>10.01241111111111</v>
      </c>
      <c r="DV164">
        <v>809.6978888888889</v>
      </c>
      <c r="DW164">
        <v>11.25175555555555</v>
      </c>
      <c r="DX164">
        <v>499.9862222222222</v>
      </c>
      <c r="DY164">
        <v>90.3108</v>
      </c>
      <c r="DZ164">
        <v>0.09994461111111111</v>
      </c>
      <c r="EA164">
        <v>17.62088888888889</v>
      </c>
      <c r="EB164">
        <v>17.97917777777778</v>
      </c>
      <c r="EC164">
        <v>999.9000000000001</v>
      </c>
      <c r="ED164">
        <v>0</v>
      </c>
      <c r="EE164">
        <v>0</v>
      </c>
      <c r="EF164">
        <v>10008.55555555555</v>
      </c>
      <c r="EG164">
        <v>0</v>
      </c>
      <c r="EH164">
        <v>1027.85</v>
      </c>
      <c r="EI164">
        <v>-38.16828888888889</v>
      </c>
      <c r="EJ164">
        <v>815.8224444444445</v>
      </c>
      <c r="EK164">
        <v>853.3517777777777</v>
      </c>
      <c r="EL164">
        <v>1.243834444444444</v>
      </c>
      <c r="EM164">
        <v>844.8077777777778</v>
      </c>
      <c r="EN164">
        <v>10.01241111111111</v>
      </c>
      <c r="EO164">
        <v>1.016558888888889</v>
      </c>
      <c r="EP164">
        <v>0.904228</v>
      </c>
      <c r="EQ164">
        <v>7.155910000000001</v>
      </c>
      <c r="ER164">
        <v>5.458208888888889</v>
      </c>
      <c r="ES164">
        <v>1999.954444444445</v>
      </c>
      <c r="ET164">
        <v>0.9800019999999999</v>
      </c>
      <c r="EU164">
        <v>0.01999776666666667</v>
      </c>
      <c r="EV164">
        <v>0</v>
      </c>
      <c r="EW164">
        <v>1407.288888888889</v>
      </c>
      <c r="EX164">
        <v>5.00097</v>
      </c>
      <c r="EY164">
        <v>28023.08888888889</v>
      </c>
      <c r="EZ164">
        <v>16707.22222222223</v>
      </c>
      <c r="FA164">
        <v>37.562</v>
      </c>
      <c r="FB164">
        <v>38.75</v>
      </c>
      <c r="FC164">
        <v>37.875</v>
      </c>
      <c r="FD164">
        <v>37.861</v>
      </c>
      <c r="FE164">
        <v>37.375</v>
      </c>
      <c r="FF164">
        <v>1955.054444444445</v>
      </c>
      <c r="FG164">
        <v>39.89333333333334</v>
      </c>
      <c r="FH164">
        <v>0</v>
      </c>
      <c r="FI164">
        <v>3396.200000047684</v>
      </c>
      <c r="FJ164">
        <v>0</v>
      </c>
      <c r="FK164">
        <v>1407.794615384616</v>
      </c>
      <c r="FL164">
        <v>-5.139145312901113</v>
      </c>
      <c r="FM164">
        <v>-119.2034189661223</v>
      </c>
      <c r="FN164">
        <v>28033.97307692308</v>
      </c>
      <c r="FO164">
        <v>15</v>
      </c>
      <c r="FP164">
        <v>0</v>
      </c>
      <c r="FQ164" t="s">
        <v>439</v>
      </c>
      <c r="FR164">
        <v>1760210915.6</v>
      </c>
      <c r="FS164">
        <v>0</v>
      </c>
      <c r="FT164">
        <v>0</v>
      </c>
      <c r="FU164">
        <v>-0.215</v>
      </c>
      <c r="FV164">
        <v>0</v>
      </c>
      <c r="FW164">
        <v>-0.6919999999999999</v>
      </c>
      <c r="FX164">
        <v>0</v>
      </c>
      <c r="FY164">
        <v>400</v>
      </c>
      <c r="FZ164">
        <v>0</v>
      </c>
      <c r="GA164">
        <v>0.15</v>
      </c>
      <c r="GB164">
        <v>0</v>
      </c>
      <c r="GC164">
        <v>-37.8760225</v>
      </c>
      <c r="GD164">
        <v>-1.790097185740994</v>
      </c>
      <c r="GE164">
        <v>0.181736784234095</v>
      </c>
      <c r="GF164">
        <v>0</v>
      </c>
      <c r="GG164">
        <v>1408.077647058824</v>
      </c>
      <c r="GH164">
        <v>-4.455614976111269</v>
      </c>
      <c r="GI164">
        <v>0.5320496373544499</v>
      </c>
      <c r="GJ164">
        <v>0</v>
      </c>
      <c r="GK164">
        <v>1.252777</v>
      </c>
      <c r="GL164">
        <v>-0.09172075046904633</v>
      </c>
      <c r="GM164">
        <v>0.009265016783578968</v>
      </c>
      <c r="GN164">
        <v>1</v>
      </c>
      <c r="GO164">
        <v>1</v>
      </c>
      <c r="GP164">
        <v>3</v>
      </c>
      <c r="GQ164" t="s">
        <v>446</v>
      </c>
      <c r="GR164">
        <v>3.13374</v>
      </c>
      <c r="GS164">
        <v>2.76023</v>
      </c>
      <c r="GT164">
        <v>0.151234</v>
      </c>
      <c r="GU164">
        <v>0.15401</v>
      </c>
      <c r="GV164">
        <v>0.0618129</v>
      </c>
      <c r="GW164">
        <v>0.0560323</v>
      </c>
      <c r="GX164">
        <v>27178.5</v>
      </c>
      <c r="GY164">
        <v>27068</v>
      </c>
      <c r="GZ164">
        <v>29748.3</v>
      </c>
      <c r="HA164">
        <v>29555</v>
      </c>
      <c r="HB164">
        <v>36891.7</v>
      </c>
      <c r="HC164">
        <v>36973.4</v>
      </c>
      <c r="HD164">
        <v>41863</v>
      </c>
      <c r="HE164">
        <v>41988.6</v>
      </c>
      <c r="HF164">
        <v>1.95637</v>
      </c>
      <c r="HG164">
        <v>1.8893</v>
      </c>
      <c r="HH164">
        <v>0.0297874</v>
      </c>
      <c r="HI164">
        <v>0</v>
      </c>
      <c r="HJ164">
        <v>17.4776</v>
      </c>
      <c r="HK164">
        <v>999.9</v>
      </c>
      <c r="HL164">
        <v>26.2</v>
      </c>
      <c r="HM164">
        <v>31.4</v>
      </c>
      <c r="HN164">
        <v>13.3898</v>
      </c>
      <c r="HO164">
        <v>62.7322</v>
      </c>
      <c r="HP164">
        <v>32.5521</v>
      </c>
      <c r="HQ164">
        <v>1</v>
      </c>
      <c r="HR164">
        <v>-0.123171</v>
      </c>
      <c r="HS164">
        <v>5.74754</v>
      </c>
      <c r="HT164">
        <v>20.2487</v>
      </c>
      <c r="HU164">
        <v>5.22103</v>
      </c>
      <c r="HV164">
        <v>12.0159</v>
      </c>
      <c r="HW164">
        <v>4.99085</v>
      </c>
      <c r="HX164">
        <v>3.2886</v>
      </c>
      <c r="HY164">
        <v>9999</v>
      </c>
      <c r="HZ164">
        <v>9999</v>
      </c>
      <c r="IA164">
        <v>9999</v>
      </c>
      <c r="IB164">
        <v>999.9</v>
      </c>
      <c r="IC164">
        <v>4.97288</v>
      </c>
      <c r="ID164">
        <v>1.86661</v>
      </c>
      <c r="IE164">
        <v>1.86588</v>
      </c>
      <c r="IF164">
        <v>1.86586</v>
      </c>
      <c r="IG164">
        <v>1.86773</v>
      </c>
      <c r="IH164">
        <v>1.87013</v>
      </c>
      <c r="II164">
        <v>1.86875</v>
      </c>
      <c r="IJ164">
        <v>1.87027</v>
      </c>
      <c r="IK164">
        <v>0</v>
      </c>
      <c r="IL164">
        <v>0</v>
      </c>
      <c r="IM164">
        <v>0</v>
      </c>
      <c r="IN164">
        <v>0</v>
      </c>
      <c r="IO164" t="s">
        <v>441</v>
      </c>
      <c r="IP164" t="s">
        <v>442</v>
      </c>
      <c r="IQ164" t="s">
        <v>443</v>
      </c>
      <c r="IR164" t="s">
        <v>443</v>
      </c>
      <c r="IS164" t="s">
        <v>443</v>
      </c>
      <c r="IT164" t="s">
        <v>443</v>
      </c>
      <c r="IU164">
        <v>0</v>
      </c>
      <c r="IV164">
        <v>100</v>
      </c>
      <c r="IW164">
        <v>100</v>
      </c>
      <c r="IX164">
        <v>-3.074</v>
      </c>
      <c r="IY164">
        <v>0.0045</v>
      </c>
      <c r="IZ164">
        <v>-1.414774939843471</v>
      </c>
      <c r="JA164">
        <v>-0.002262605230658699</v>
      </c>
      <c r="JB164">
        <v>4.117972070868355E-07</v>
      </c>
      <c r="JC164">
        <v>-1.535053720392113E-10</v>
      </c>
      <c r="JD164">
        <v>-0.05773197212917025</v>
      </c>
      <c r="JE164">
        <v>-0.004387372397949352</v>
      </c>
      <c r="JF164">
        <v>0.001148265067849212</v>
      </c>
      <c r="JG164">
        <v>-2.372704636287677E-05</v>
      </c>
      <c r="JH164">
        <v>4</v>
      </c>
      <c r="JI164">
        <v>2346</v>
      </c>
      <c r="JJ164">
        <v>1</v>
      </c>
      <c r="JK164">
        <v>24</v>
      </c>
      <c r="JL164">
        <v>21626.8</v>
      </c>
      <c r="JM164">
        <v>29358475.4</v>
      </c>
      <c r="JN164">
        <v>1.8457</v>
      </c>
      <c r="JO164">
        <v>2.24854</v>
      </c>
      <c r="JP164">
        <v>1.39648</v>
      </c>
      <c r="JQ164">
        <v>2.35474</v>
      </c>
      <c r="JR164">
        <v>1.49536</v>
      </c>
      <c r="JS164">
        <v>2.66235</v>
      </c>
      <c r="JT164">
        <v>36.3635</v>
      </c>
      <c r="JU164">
        <v>24.0175</v>
      </c>
      <c r="JV164">
        <v>18</v>
      </c>
      <c r="JW164">
        <v>486.393</v>
      </c>
      <c r="JX164">
        <v>435.517</v>
      </c>
      <c r="JY164">
        <v>11.2817</v>
      </c>
      <c r="JZ164">
        <v>25.8404</v>
      </c>
      <c r="KA164">
        <v>29.9999</v>
      </c>
      <c r="KB164">
        <v>25.676</v>
      </c>
      <c r="KC164">
        <v>25.6068</v>
      </c>
      <c r="KD164">
        <v>37.0593</v>
      </c>
      <c r="KE164">
        <v>24.2263</v>
      </c>
      <c r="KF164">
        <v>1.93273</v>
      </c>
      <c r="KG164">
        <v>11.2981</v>
      </c>
      <c r="KH164">
        <v>874.543</v>
      </c>
      <c r="KI164">
        <v>9.964029999999999</v>
      </c>
      <c r="KJ164">
        <v>101.673</v>
      </c>
      <c r="KK164">
        <v>100.969</v>
      </c>
    </row>
    <row r="165" spans="1:297">
      <c r="A165">
        <v>149</v>
      </c>
      <c r="B165">
        <v>1761508530.6</v>
      </c>
      <c r="C165">
        <v>1320.099999904633</v>
      </c>
      <c r="D165" t="s">
        <v>741</v>
      </c>
      <c r="E165" t="s">
        <v>742</v>
      </c>
      <c r="F165">
        <v>5</v>
      </c>
      <c r="G165" t="s">
        <v>638</v>
      </c>
      <c r="H165" t="s">
        <v>436</v>
      </c>
      <c r="I165">
        <v>1761508527.8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868.6662845966831</v>
      </c>
      <c r="AK165">
        <v>839.2874060606058</v>
      </c>
      <c r="AL165">
        <v>3.335578220317646</v>
      </c>
      <c r="AM165">
        <v>65.47156474281013</v>
      </c>
      <c r="AN165">
        <f>(AP165 - AO165 + DY165*1E3/(8.314*(EA165+273.15)) * AR165/DX165 * AQ165) * DX165/(100*DL165) * 1000/(1000 - AP165)</f>
        <v>0</v>
      </c>
      <c r="AO165">
        <v>10.01533584691153</v>
      </c>
      <c r="AP165">
        <v>11.26282727272727</v>
      </c>
      <c r="AQ165">
        <v>6.744624280942295E-06</v>
      </c>
      <c r="AR165">
        <v>106.0414800568065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437</v>
      </c>
      <c r="AY165" t="s">
        <v>437</v>
      </c>
      <c r="AZ165">
        <v>0</v>
      </c>
      <c r="BA165">
        <v>0</v>
      </c>
      <c r="BB165">
        <f>1-AZ165/BA165</f>
        <v>0</v>
      </c>
      <c r="BC165">
        <v>0</v>
      </c>
      <c r="BD165" t="s">
        <v>437</v>
      </c>
      <c r="BE165" t="s">
        <v>437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BZ165">
        <v>2020</v>
      </c>
      <c r="CA165">
        <v>290.0000000000001</v>
      </c>
      <c r="CB165">
        <v>1590.42</v>
      </c>
      <c r="CC165">
        <v>295</v>
      </c>
      <c r="CD165">
        <v>5220.67</v>
      </c>
      <c r="CE165">
        <v>1591.29</v>
      </c>
      <c r="CF165">
        <v>-0.87</v>
      </c>
      <c r="CG165">
        <v>300.0000000000001</v>
      </c>
      <c r="CH165">
        <v>23.8</v>
      </c>
      <c r="CI165">
        <v>1650.734719841875</v>
      </c>
      <c r="CJ165">
        <v>2.032994541366527</v>
      </c>
      <c r="CK165">
        <v>-31.03478562282126</v>
      </c>
      <c r="CL165">
        <v>0.9198548094063967</v>
      </c>
      <c r="CM165">
        <v>0.9759925733019913</v>
      </c>
      <c r="CN165">
        <v>-0.00431141668520578</v>
      </c>
      <c r="CO165">
        <v>289.9999999999999</v>
      </c>
      <c r="CP165">
        <v>1590.91</v>
      </c>
      <c r="CQ165">
        <v>765</v>
      </c>
      <c r="CR165">
        <v>5219.32</v>
      </c>
      <c r="CS165">
        <v>1591.27</v>
      </c>
      <c r="CT165">
        <v>-0.36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438</v>
      </c>
      <c r="DO165">
        <v>2</v>
      </c>
      <c r="DP165" t="b">
        <v>1</v>
      </c>
      <c r="DQ165">
        <v>1761508527.8</v>
      </c>
      <c r="DR165">
        <v>822.2524000000001</v>
      </c>
      <c r="DS165">
        <v>860.4395999999999</v>
      </c>
      <c r="DT165">
        <v>11.25985</v>
      </c>
      <c r="DU165">
        <v>10.0151</v>
      </c>
      <c r="DV165">
        <v>825.3404</v>
      </c>
      <c r="DW165">
        <v>11.25532</v>
      </c>
      <c r="DX165">
        <v>500.012</v>
      </c>
      <c r="DY165">
        <v>90.31273999999999</v>
      </c>
      <c r="DZ165">
        <v>0.10000623</v>
      </c>
      <c r="EA165">
        <v>17.62118</v>
      </c>
      <c r="EB165">
        <v>17.97904</v>
      </c>
      <c r="EC165">
        <v>999.9</v>
      </c>
      <c r="ED165">
        <v>0</v>
      </c>
      <c r="EE165">
        <v>0</v>
      </c>
      <c r="EF165">
        <v>9999.807000000001</v>
      </c>
      <c r="EG165">
        <v>0</v>
      </c>
      <c r="EH165">
        <v>1027.854</v>
      </c>
      <c r="EI165">
        <v>-38.18698</v>
      </c>
      <c r="EJ165">
        <v>831.6163</v>
      </c>
      <c r="EK165">
        <v>869.1439</v>
      </c>
      <c r="EL165">
        <v>1.244744</v>
      </c>
      <c r="EM165">
        <v>860.4395999999999</v>
      </c>
      <c r="EN165">
        <v>10.0151</v>
      </c>
      <c r="EO165">
        <v>1.016909</v>
      </c>
      <c r="EP165">
        <v>0.9044912999999999</v>
      </c>
      <c r="EQ165">
        <v>7.160902</v>
      </c>
      <c r="ER165">
        <v>5.462400999999999</v>
      </c>
      <c r="ES165">
        <v>2000.005</v>
      </c>
      <c r="ET165">
        <v>0.9799982999999999</v>
      </c>
      <c r="EU165">
        <v>0.02000148</v>
      </c>
      <c r="EV165">
        <v>0</v>
      </c>
      <c r="EW165">
        <v>1406.826</v>
      </c>
      <c r="EX165">
        <v>5.000970000000001</v>
      </c>
      <c r="EY165">
        <v>28014.05</v>
      </c>
      <c r="EZ165">
        <v>16707.61</v>
      </c>
      <c r="FA165">
        <v>37.562</v>
      </c>
      <c r="FB165">
        <v>38.6933</v>
      </c>
      <c r="FC165">
        <v>37.8624</v>
      </c>
      <c r="FD165">
        <v>37.8183</v>
      </c>
      <c r="FE165">
        <v>37.3498</v>
      </c>
      <c r="FF165">
        <v>1955.098</v>
      </c>
      <c r="FG165">
        <v>39.90300000000001</v>
      </c>
      <c r="FH165">
        <v>0</v>
      </c>
      <c r="FI165">
        <v>3401.600000143051</v>
      </c>
      <c r="FJ165">
        <v>0</v>
      </c>
      <c r="FK165">
        <v>1407.2808</v>
      </c>
      <c r="FL165">
        <v>-6.07846154402287</v>
      </c>
      <c r="FM165">
        <v>-119.5153845579017</v>
      </c>
      <c r="FN165">
        <v>28022.44</v>
      </c>
      <c r="FO165">
        <v>15</v>
      </c>
      <c r="FP165">
        <v>0</v>
      </c>
      <c r="FQ165" t="s">
        <v>439</v>
      </c>
      <c r="FR165">
        <v>1760210915.6</v>
      </c>
      <c r="FS165">
        <v>0</v>
      </c>
      <c r="FT165">
        <v>0</v>
      </c>
      <c r="FU165">
        <v>-0.215</v>
      </c>
      <c r="FV165">
        <v>0</v>
      </c>
      <c r="FW165">
        <v>-0.6919999999999999</v>
      </c>
      <c r="FX165">
        <v>0</v>
      </c>
      <c r="FY165">
        <v>400</v>
      </c>
      <c r="FZ165">
        <v>0</v>
      </c>
      <c r="GA165">
        <v>0.15</v>
      </c>
      <c r="GB165">
        <v>0</v>
      </c>
      <c r="GC165">
        <v>-38.026815</v>
      </c>
      <c r="GD165">
        <v>-1.500319699812318</v>
      </c>
      <c r="GE165">
        <v>0.158125734069442</v>
      </c>
      <c r="GF165">
        <v>0</v>
      </c>
      <c r="GG165">
        <v>1407.575</v>
      </c>
      <c r="GH165">
        <v>-5.341634841790158</v>
      </c>
      <c r="GI165">
        <v>0.5783152508898316</v>
      </c>
      <c r="GJ165">
        <v>0</v>
      </c>
      <c r="GK165">
        <v>1.2465935</v>
      </c>
      <c r="GL165">
        <v>-0.03298086303940219</v>
      </c>
      <c r="GM165">
        <v>0.004567299284040849</v>
      </c>
      <c r="GN165">
        <v>1</v>
      </c>
      <c r="GO165">
        <v>1</v>
      </c>
      <c r="GP165">
        <v>3</v>
      </c>
      <c r="GQ165" t="s">
        <v>446</v>
      </c>
      <c r="GR165">
        <v>3.13377</v>
      </c>
      <c r="GS165">
        <v>2.7603</v>
      </c>
      <c r="GT165">
        <v>0.153255</v>
      </c>
      <c r="GU165">
        <v>0.155996</v>
      </c>
      <c r="GV165">
        <v>0.0618393</v>
      </c>
      <c r="GW165">
        <v>0.0560418</v>
      </c>
      <c r="GX165">
        <v>27113.7</v>
      </c>
      <c r="GY165">
        <v>27004.2</v>
      </c>
      <c r="GZ165">
        <v>29748.1</v>
      </c>
      <c r="HA165">
        <v>29554.6</v>
      </c>
      <c r="HB165">
        <v>36890.4</v>
      </c>
      <c r="HC165">
        <v>36972.8</v>
      </c>
      <c r="HD165">
        <v>41862.7</v>
      </c>
      <c r="HE165">
        <v>41988.3</v>
      </c>
      <c r="HF165">
        <v>1.95665</v>
      </c>
      <c r="HG165">
        <v>1.8892</v>
      </c>
      <c r="HH165">
        <v>0.0305064</v>
      </c>
      <c r="HI165">
        <v>0</v>
      </c>
      <c r="HJ165">
        <v>17.478</v>
      </c>
      <c r="HK165">
        <v>999.9</v>
      </c>
      <c r="HL165">
        <v>26.2</v>
      </c>
      <c r="HM165">
        <v>31.4</v>
      </c>
      <c r="HN165">
        <v>13.3887</v>
      </c>
      <c r="HO165">
        <v>62.5622</v>
      </c>
      <c r="HP165">
        <v>32.4439</v>
      </c>
      <c r="HQ165">
        <v>1</v>
      </c>
      <c r="HR165">
        <v>-0.123819</v>
      </c>
      <c r="HS165">
        <v>5.67142</v>
      </c>
      <c r="HT165">
        <v>20.2516</v>
      </c>
      <c r="HU165">
        <v>5.22058</v>
      </c>
      <c r="HV165">
        <v>12.0159</v>
      </c>
      <c r="HW165">
        <v>4.9906</v>
      </c>
      <c r="HX165">
        <v>3.28845</v>
      </c>
      <c r="HY165">
        <v>9999</v>
      </c>
      <c r="HZ165">
        <v>9999</v>
      </c>
      <c r="IA165">
        <v>9999</v>
      </c>
      <c r="IB165">
        <v>999.9</v>
      </c>
      <c r="IC165">
        <v>4.97287</v>
      </c>
      <c r="ID165">
        <v>1.86661</v>
      </c>
      <c r="IE165">
        <v>1.86592</v>
      </c>
      <c r="IF165">
        <v>1.86587</v>
      </c>
      <c r="IG165">
        <v>1.86774</v>
      </c>
      <c r="IH165">
        <v>1.87012</v>
      </c>
      <c r="II165">
        <v>1.86879</v>
      </c>
      <c r="IJ165">
        <v>1.87027</v>
      </c>
      <c r="IK165">
        <v>0</v>
      </c>
      <c r="IL165">
        <v>0</v>
      </c>
      <c r="IM165">
        <v>0</v>
      </c>
      <c r="IN165">
        <v>0</v>
      </c>
      <c r="IO165" t="s">
        <v>441</v>
      </c>
      <c r="IP165" t="s">
        <v>442</v>
      </c>
      <c r="IQ165" t="s">
        <v>443</v>
      </c>
      <c r="IR165" t="s">
        <v>443</v>
      </c>
      <c r="IS165" t="s">
        <v>443</v>
      </c>
      <c r="IT165" t="s">
        <v>443</v>
      </c>
      <c r="IU165">
        <v>0</v>
      </c>
      <c r="IV165">
        <v>100</v>
      </c>
      <c r="IW165">
        <v>100</v>
      </c>
      <c r="IX165">
        <v>-3.106</v>
      </c>
      <c r="IY165">
        <v>0.0046</v>
      </c>
      <c r="IZ165">
        <v>-1.414774939843471</v>
      </c>
      <c r="JA165">
        <v>-0.002262605230658699</v>
      </c>
      <c r="JB165">
        <v>4.117972070868355E-07</v>
      </c>
      <c r="JC165">
        <v>-1.535053720392113E-10</v>
      </c>
      <c r="JD165">
        <v>-0.05773197212917025</v>
      </c>
      <c r="JE165">
        <v>-0.004387372397949352</v>
      </c>
      <c r="JF165">
        <v>0.001148265067849212</v>
      </c>
      <c r="JG165">
        <v>-2.372704636287677E-05</v>
      </c>
      <c r="JH165">
        <v>4</v>
      </c>
      <c r="JI165">
        <v>2346</v>
      </c>
      <c r="JJ165">
        <v>1</v>
      </c>
      <c r="JK165">
        <v>24</v>
      </c>
      <c r="JL165">
        <v>21626.9</v>
      </c>
      <c r="JM165">
        <v>29358475.5</v>
      </c>
      <c r="JN165">
        <v>1.87866</v>
      </c>
      <c r="JO165">
        <v>2.25342</v>
      </c>
      <c r="JP165">
        <v>1.39771</v>
      </c>
      <c r="JQ165">
        <v>2.35474</v>
      </c>
      <c r="JR165">
        <v>1.49536</v>
      </c>
      <c r="JS165">
        <v>2.68433</v>
      </c>
      <c r="JT165">
        <v>36.34</v>
      </c>
      <c r="JU165">
        <v>24.0262</v>
      </c>
      <c r="JV165">
        <v>18</v>
      </c>
      <c r="JW165">
        <v>486.564</v>
      </c>
      <c r="JX165">
        <v>435.469</v>
      </c>
      <c r="JY165">
        <v>11.2878</v>
      </c>
      <c r="JZ165">
        <v>25.8419</v>
      </c>
      <c r="KA165">
        <v>29.9999</v>
      </c>
      <c r="KB165">
        <v>25.676</v>
      </c>
      <c r="KC165">
        <v>25.6082</v>
      </c>
      <c r="KD165">
        <v>37.6059</v>
      </c>
      <c r="KE165">
        <v>24.2263</v>
      </c>
      <c r="KF165">
        <v>1.93273</v>
      </c>
      <c r="KG165">
        <v>11.3142</v>
      </c>
      <c r="KH165">
        <v>887.899</v>
      </c>
      <c r="KI165">
        <v>9.96274</v>
      </c>
      <c r="KJ165">
        <v>101.672</v>
      </c>
      <c r="KK165">
        <v>100.968</v>
      </c>
    </row>
    <row r="166" spans="1:297">
      <c r="A166">
        <v>150</v>
      </c>
      <c r="B166">
        <v>1761508535.6</v>
      </c>
      <c r="C166">
        <v>1325.099999904633</v>
      </c>
      <c r="D166" t="s">
        <v>743</v>
      </c>
      <c r="E166" t="s">
        <v>744</v>
      </c>
      <c r="F166">
        <v>5</v>
      </c>
      <c r="G166" t="s">
        <v>638</v>
      </c>
      <c r="H166" t="s">
        <v>436</v>
      </c>
      <c r="I166">
        <v>1761508533.1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885.6855336704506</v>
      </c>
      <c r="AK166">
        <v>856.1769939393936</v>
      </c>
      <c r="AL166">
        <v>3.384198574638463</v>
      </c>
      <c r="AM166">
        <v>65.47156474281013</v>
      </c>
      <c r="AN166">
        <f>(AP166 - AO166 + DY166*1E3/(8.314*(EA166+273.15)) * AR166/DX166 * AQ166) * DX166/(100*DL166) * 1000/(1000 - AP166)</f>
        <v>0</v>
      </c>
      <c r="AO166">
        <v>10.01752860243935</v>
      </c>
      <c r="AP166">
        <v>11.27425878787879</v>
      </c>
      <c r="AQ166">
        <v>1.863945092150946E-05</v>
      </c>
      <c r="AR166">
        <v>106.0414800568065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437</v>
      </c>
      <c r="AY166" t="s">
        <v>437</v>
      </c>
      <c r="AZ166">
        <v>0</v>
      </c>
      <c r="BA166">
        <v>0</v>
      </c>
      <c r="BB166">
        <f>1-AZ166/BA166</f>
        <v>0</v>
      </c>
      <c r="BC166">
        <v>0</v>
      </c>
      <c r="BD166" t="s">
        <v>437</v>
      </c>
      <c r="BE166" t="s">
        <v>437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BZ166">
        <v>2020</v>
      </c>
      <c r="CA166">
        <v>290.0000000000001</v>
      </c>
      <c r="CB166">
        <v>1590.42</v>
      </c>
      <c r="CC166">
        <v>295</v>
      </c>
      <c r="CD166">
        <v>5220.67</v>
      </c>
      <c r="CE166">
        <v>1591.29</v>
      </c>
      <c r="CF166">
        <v>-0.87</v>
      </c>
      <c r="CG166">
        <v>300.0000000000001</v>
      </c>
      <c r="CH166">
        <v>23.8</v>
      </c>
      <c r="CI166">
        <v>1650.734719841875</v>
      </c>
      <c r="CJ166">
        <v>2.032994541366527</v>
      </c>
      <c r="CK166">
        <v>-31.03478562282126</v>
      </c>
      <c r="CL166">
        <v>0.9198548094063967</v>
      </c>
      <c r="CM166">
        <v>0.9759925733019913</v>
      </c>
      <c r="CN166">
        <v>-0.00431141668520578</v>
      </c>
      <c r="CO166">
        <v>289.9999999999999</v>
      </c>
      <c r="CP166">
        <v>1590.91</v>
      </c>
      <c r="CQ166">
        <v>765</v>
      </c>
      <c r="CR166">
        <v>5219.32</v>
      </c>
      <c r="CS166">
        <v>1591.27</v>
      </c>
      <c r="CT166">
        <v>-0.36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438</v>
      </c>
      <c r="DO166">
        <v>2</v>
      </c>
      <c r="DP166" t="b">
        <v>1</v>
      </c>
      <c r="DQ166">
        <v>1761508533.1</v>
      </c>
      <c r="DR166">
        <v>839.8282222222223</v>
      </c>
      <c r="DS166">
        <v>878.2502222222223</v>
      </c>
      <c r="DT166">
        <v>11.26936666666667</v>
      </c>
      <c r="DU166">
        <v>10.01763333333333</v>
      </c>
      <c r="DV166">
        <v>842.9496666666666</v>
      </c>
      <c r="DW166">
        <v>11.26472222222222</v>
      </c>
      <c r="DX166">
        <v>500.0234444444445</v>
      </c>
      <c r="DY166">
        <v>90.31104444444445</v>
      </c>
      <c r="DZ166">
        <v>0.1000003555555556</v>
      </c>
      <c r="EA166">
        <v>17.61827777777778</v>
      </c>
      <c r="EB166">
        <v>17.98336666666667</v>
      </c>
      <c r="EC166">
        <v>999.9000000000001</v>
      </c>
      <c r="ED166">
        <v>0</v>
      </c>
      <c r="EE166">
        <v>0</v>
      </c>
      <c r="EF166">
        <v>9991.527777777777</v>
      </c>
      <c r="EG166">
        <v>0</v>
      </c>
      <c r="EH166">
        <v>1027.858888888889</v>
      </c>
      <c r="EI166">
        <v>-38.42197777777777</v>
      </c>
      <c r="EJ166">
        <v>849.4004444444445</v>
      </c>
      <c r="EK166">
        <v>887.1372222222222</v>
      </c>
      <c r="EL166">
        <v>1.251748888888889</v>
      </c>
      <c r="EM166">
        <v>878.2502222222223</v>
      </c>
      <c r="EN166">
        <v>10.01763333333333</v>
      </c>
      <c r="EO166">
        <v>1.017746666666667</v>
      </c>
      <c r="EP166">
        <v>0.9047015555555556</v>
      </c>
      <c r="EQ166">
        <v>7.17297</v>
      </c>
      <c r="ER166">
        <v>5.465751111111111</v>
      </c>
      <c r="ES166">
        <v>2000.117777777778</v>
      </c>
      <c r="ET166">
        <v>0.9799979999999999</v>
      </c>
      <c r="EU166">
        <v>0.02000174444444444</v>
      </c>
      <c r="EV166">
        <v>0</v>
      </c>
      <c r="EW166">
        <v>1406.512222222222</v>
      </c>
      <c r="EX166">
        <v>5.00097</v>
      </c>
      <c r="EY166">
        <v>28004.21111111111</v>
      </c>
      <c r="EZ166">
        <v>16708.52222222222</v>
      </c>
      <c r="FA166">
        <v>37.5</v>
      </c>
      <c r="FB166">
        <v>38.687</v>
      </c>
      <c r="FC166">
        <v>37.819</v>
      </c>
      <c r="FD166">
        <v>37.812</v>
      </c>
      <c r="FE166">
        <v>37.312</v>
      </c>
      <c r="FF166">
        <v>1955.207777777778</v>
      </c>
      <c r="FG166">
        <v>39.91</v>
      </c>
      <c r="FH166">
        <v>0</v>
      </c>
      <c r="FI166">
        <v>3406.400000095367</v>
      </c>
      <c r="FJ166">
        <v>0</v>
      </c>
      <c r="FK166">
        <v>1406.866</v>
      </c>
      <c r="FL166">
        <v>-5.537692303422322</v>
      </c>
      <c r="FM166">
        <v>-120.2692304444839</v>
      </c>
      <c r="FN166">
        <v>28012.82</v>
      </c>
      <c r="FO166">
        <v>15</v>
      </c>
      <c r="FP166">
        <v>0</v>
      </c>
      <c r="FQ166" t="s">
        <v>439</v>
      </c>
      <c r="FR166">
        <v>1760210915.6</v>
      </c>
      <c r="FS166">
        <v>0</v>
      </c>
      <c r="FT166">
        <v>0</v>
      </c>
      <c r="FU166">
        <v>-0.215</v>
      </c>
      <c r="FV166">
        <v>0</v>
      </c>
      <c r="FW166">
        <v>-0.6919999999999999</v>
      </c>
      <c r="FX166">
        <v>0</v>
      </c>
      <c r="FY166">
        <v>400</v>
      </c>
      <c r="FZ166">
        <v>0</v>
      </c>
      <c r="GA166">
        <v>0.15</v>
      </c>
      <c r="GB166">
        <v>0</v>
      </c>
      <c r="GC166">
        <v>-38.14970487804877</v>
      </c>
      <c r="GD166">
        <v>-1.777862717770008</v>
      </c>
      <c r="GE166">
        <v>0.1876490977293616</v>
      </c>
      <c r="GF166">
        <v>0</v>
      </c>
      <c r="GG166">
        <v>1407.235588235294</v>
      </c>
      <c r="GH166">
        <v>-5.532925900372184</v>
      </c>
      <c r="GI166">
        <v>0.5981942984391541</v>
      </c>
      <c r="GJ166">
        <v>0</v>
      </c>
      <c r="GK166">
        <v>1.245999024390244</v>
      </c>
      <c r="GL166">
        <v>0.01725303135888374</v>
      </c>
      <c r="GM166">
        <v>0.003234137880281775</v>
      </c>
      <c r="GN166">
        <v>1</v>
      </c>
      <c r="GO166">
        <v>1</v>
      </c>
      <c r="GP166">
        <v>3</v>
      </c>
      <c r="GQ166" t="s">
        <v>446</v>
      </c>
      <c r="GR166">
        <v>3.13367</v>
      </c>
      <c r="GS166">
        <v>2.76011</v>
      </c>
      <c r="GT166">
        <v>0.15527</v>
      </c>
      <c r="GU166">
        <v>0.157955</v>
      </c>
      <c r="GV166">
        <v>0.061882</v>
      </c>
      <c r="GW166">
        <v>0.0560501</v>
      </c>
      <c r="GX166">
        <v>27049.5</v>
      </c>
      <c r="GY166">
        <v>26941.6</v>
      </c>
      <c r="GZ166">
        <v>29748.4</v>
      </c>
      <c r="HA166">
        <v>29554.7</v>
      </c>
      <c r="HB166">
        <v>36889.4</v>
      </c>
      <c r="HC166">
        <v>36972.6</v>
      </c>
      <c r="HD166">
        <v>41863.4</v>
      </c>
      <c r="HE166">
        <v>41988.5</v>
      </c>
      <c r="HF166">
        <v>1.95645</v>
      </c>
      <c r="HG166">
        <v>1.88953</v>
      </c>
      <c r="HH166">
        <v>0.0305474</v>
      </c>
      <c r="HI166">
        <v>0</v>
      </c>
      <c r="HJ166">
        <v>17.479</v>
      </c>
      <c r="HK166">
        <v>999.9</v>
      </c>
      <c r="HL166">
        <v>26.2</v>
      </c>
      <c r="HM166">
        <v>31.4</v>
      </c>
      <c r="HN166">
        <v>13.3894</v>
      </c>
      <c r="HO166">
        <v>62.6322</v>
      </c>
      <c r="HP166">
        <v>32.4199</v>
      </c>
      <c r="HQ166">
        <v>1</v>
      </c>
      <c r="HR166">
        <v>-0.123953</v>
      </c>
      <c r="HS166">
        <v>5.61471</v>
      </c>
      <c r="HT166">
        <v>20.2536</v>
      </c>
      <c r="HU166">
        <v>5.22058</v>
      </c>
      <c r="HV166">
        <v>12.0159</v>
      </c>
      <c r="HW166">
        <v>4.99055</v>
      </c>
      <c r="HX166">
        <v>3.28835</v>
      </c>
      <c r="HY166">
        <v>9999</v>
      </c>
      <c r="HZ166">
        <v>9999</v>
      </c>
      <c r="IA166">
        <v>9999</v>
      </c>
      <c r="IB166">
        <v>999.9</v>
      </c>
      <c r="IC166">
        <v>4.97288</v>
      </c>
      <c r="ID166">
        <v>1.86662</v>
      </c>
      <c r="IE166">
        <v>1.86589</v>
      </c>
      <c r="IF166">
        <v>1.8659</v>
      </c>
      <c r="IG166">
        <v>1.86777</v>
      </c>
      <c r="IH166">
        <v>1.87014</v>
      </c>
      <c r="II166">
        <v>1.86882</v>
      </c>
      <c r="IJ166">
        <v>1.87027</v>
      </c>
      <c r="IK166">
        <v>0</v>
      </c>
      <c r="IL166">
        <v>0</v>
      </c>
      <c r="IM166">
        <v>0</v>
      </c>
      <c r="IN166">
        <v>0</v>
      </c>
      <c r="IO166" t="s">
        <v>441</v>
      </c>
      <c r="IP166" t="s">
        <v>442</v>
      </c>
      <c r="IQ166" t="s">
        <v>443</v>
      </c>
      <c r="IR166" t="s">
        <v>443</v>
      </c>
      <c r="IS166" t="s">
        <v>443</v>
      </c>
      <c r="IT166" t="s">
        <v>443</v>
      </c>
      <c r="IU166">
        <v>0</v>
      </c>
      <c r="IV166">
        <v>100</v>
      </c>
      <c r="IW166">
        <v>100</v>
      </c>
      <c r="IX166">
        <v>-3.137</v>
      </c>
      <c r="IY166">
        <v>0.0047</v>
      </c>
      <c r="IZ166">
        <v>-1.414774939843471</v>
      </c>
      <c r="JA166">
        <v>-0.002262605230658699</v>
      </c>
      <c r="JB166">
        <v>4.117972070868355E-07</v>
      </c>
      <c r="JC166">
        <v>-1.535053720392113E-10</v>
      </c>
      <c r="JD166">
        <v>-0.05773197212917025</v>
      </c>
      <c r="JE166">
        <v>-0.004387372397949352</v>
      </c>
      <c r="JF166">
        <v>0.001148265067849212</v>
      </c>
      <c r="JG166">
        <v>-2.372704636287677E-05</v>
      </c>
      <c r="JH166">
        <v>4</v>
      </c>
      <c r="JI166">
        <v>2346</v>
      </c>
      <c r="JJ166">
        <v>1</v>
      </c>
      <c r="JK166">
        <v>24</v>
      </c>
      <c r="JL166">
        <v>21627</v>
      </c>
      <c r="JM166">
        <v>29358475.6</v>
      </c>
      <c r="JN166">
        <v>1.90308</v>
      </c>
      <c r="JO166">
        <v>2.25708</v>
      </c>
      <c r="JP166">
        <v>1.39771</v>
      </c>
      <c r="JQ166">
        <v>2.35596</v>
      </c>
      <c r="JR166">
        <v>1.49536</v>
      </c>
      <c r="JS166">
        <v>2.53174</v>
      </c>
      <c r="JT166">
        <v>36.3635</v>
      </c>
      <c r="JU166">
        <v>24.0175</v>
      </c>
      <c r="JV166">
        <v>18</v>
      </c>
      <c r="JW166">
        <v>486.449</v>
      </c>
      <c r="JX166">
        <v>435.668</v>
      </c>
      <c r="JY166">
        <v>11.306</v>
      </c>
      <c r="JZ166">
        <v>25.8425</v>
      </c>
      <c r="KA166">
        <v>29.9998</v>
      </c>
      <c r="KB166">
        <v>25.6771</v>
      </c>
      <c r="KC166">
        <v>25.6089</v>
      </c>
      <c r="KD166">
        <v>38.2106</v>
      </c>
      <c r="KE166">
        <v>24.2263</v>
      </c>
      <c r="KF166">
        <v>1.93273</v>
      </c>
      <c r="KG166">
        <v>11.326</v>
      </c>
      <c r="KH166">
        <v>907.934</v>
      </c>
      <c r="KI166">
        <v>9.953939999999999</v>
      </c>
      <c r="KJ166">
        <v>101.674</v>
      </c>
      <c r="KK166">
        <v>100.968</v>
      </c>
    </row>
    <row r="167" spans="1:297">
      <c r="A167">
        <v>151</v>
      </c>
      <c r="B167">
        <v>1761508540.6</v>
      </c>
      <c r="C167">
        <v>1330.099999904633</v>
      </c>
      <c r="D167" t="s">
        <v>745</v>
      </c>
      <c r="E167" t="s">
        <v>746</v>
      </c>
      <c r="F167">
        <v>5</v>
      </c>
      <c r="G167" t="s">
        <v>638</v>
      </c>
      <c r="H167" t="s">
        <v>436</v>
      </c>
      <c r="I167">
        <v>1761508537.8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902.5858969344503</v>
      </c>
      <c r="AK167">
        <v>873.0658181818177</v>
      </c>
      <c r="AL167">
        <v>3.380127016082117</v>
      </c>
      <c r="AM167">
        <v>65.47156474281013</v>
      </c>
      <c r="AN167">
        <f>(AP167 - AO167 + DY167*1E3/(8.314*(EA167+273.15)) * AR167/DX167 * AQ167) * DX167/(100*DL167) * 1000/(1000 - AP167)</f>
        <v>0</v>
      </c>
      <c r="AO167">
        <v>10.01880333059462</v>
      </c>
      <c r="AP167">
        <v>11.28325515151515</v>
      </c>
      <c r="AQ167">
        <v>1.664374924256725E-05</v>
      </c>
      <c r="AR167">
        <v>106.0414800568065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437</v>
      </c>
      <c r="AY167" t="s">
        <v>437</v>
      </c>
      <c r="AZ167">
        <v>0</v>
      </c>
      <c r="BA167">
        <v>0</v>
      </c>
      <c r="BB167">
        <f>1-AZ167/BA167</f>
        <v>0</v>
      </c>
      <c r="BC167">
        <v>0</v>
      </c>
      <c r="BD167" t="s">
        <v>437</v>
      </c>
      <c r="BE167" t="s">
        <v>437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BZ167">
        <v>2020</v>
      </c>
      <c r="CA167">
        <v>290.0000000000001</v>
      </c>
      <c r="CB167">
        <v>1590.42</v>
      </c>
      <c r="CC167">
        <v>295</v>
      </c>
      <c r="CD167">
        <v>5220.67</v>
      </c>
      <c r="CE167">
        <v>1591.29</v>
      </c>
      <c r="CF167">
        <v>-0.87</v>
      </c>
      <c r="CG167">
        <v>300.0000000000001</v>
      </c>
      <c r="CH167">
        <v>23.8</v>
      </c>
      <c r="CI167">
        <v>1650.734719841875</v>
      </c>
      <c r="CJ167">
        <v>2.032994541366527</v>
      </c>
      <c r="CK167">
        <v>-31.03478562282126</v>
      </c>
      <c r="CL167">
        <v>0.9198548094063967</v>
      </c>
      <c r="CM167">
        <v>0.9759925733019913</v>
      </c>
      <c r="CN167">
        <v>-0.00431141668520578</v>
      </c>
      <c r="CO167">
        <v>289.9999999999999</v>
      </c>
      <c r="CP167">
        <v>1590.91</v>
      </c>
      <c r="CQ167">
        <v>765</v>
      </c>
      <c r="CR167">
        <v>5219.32</v>
      </c>
      <c r="CS167">
        <v>1591.27</v>
      </c>
      <c r="CT167">
        <v>-0.36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438</v>
      </c>
      <c r="DO167">
        <v>2</v>
      </c>
      <c r="DP167" t="b">
        <v>1</v>
      </c>
      <c r="DQ167">
        <v>1761508537.8</v>
      </c>
      <c r="DR167">
        <v>855.5355999999999</v>
      </c>
      <c r="DS167">
        <v>893.9772999999999</v>
      </c>
      <c r="DT167">
        <v>11.27922</v>
      </c>
      <c r="DU167">
        <v>10.01913</v>
      </c>
      <c r="DV167">
        <v>858.6866</v>
      </c>
      <c r="DW167">
        <v>11.27445</v>
      </c>
      <c r="DX167">
        <v>499.9734</v>
      </c>
      <c r="DY167">
        <v>90.31098</v>
      </c>
      <c r="DZ167">
        <v>0.09997789999999998</v>
      </c>
      <c r="EA167">
        <v>17.61518</v>
      </c>
      <c r="EB167">
        <v>17.98395</v>
      </c>
      <c r="EC167">
        <v>999.9</v>
      </c>
      <c r="ED167">
        <v>0</v>
      </c>
      <c r="EE167">
        <v>0</v>
      </c>
      <c r="EF167">
        <v>9990.124</v>
      </c>
      <c r="EG167">
        <v>0</v>
      </c>
      <c r="EH167">
        <v>1027.818</v>
      </c>
      <c r="EI167">
        <v>-38.44184</v>
      </c>
      <c r="EJ167">
        <v>865.2954999999999</v>
      </c>
      <c r="EK167">
        <v>903.0246999999999</v>
      </c>
      <c r="EL167">
        <v>1.260098</v>
      </c>
      <c r="EM167">
        <v>893.9772999999999</v>
      </c>
      <c r="EN167">
        <v>10.01913</v>
      </c>
      <c r="EO167">
        <v>1.018636</v>
      </c>
      <c r="EP167">
        <v>0.9048365</v>
      </c>
      <c r="EQ167">
        <v>7.185711</v>
      </c>
      <c r="ER167">
        <v>5.467895</v>
      </c>
      <c r="ES167">
        <v>1999.998</v>
      </c>
      <c r="ET167">
        <v>0.9800020999999999</v>
      </c>
      <c r="EU167">
        <v>0.01999762</v>
      </c>
      <c r="EV167">
        <v>0</v>
      </c>
      <c r="EW167">
        <v>1406.006</v>
      </c>
      <c r="EX167">
        <v>5.000970000000001</v>
      </c>
      <c r="EY167">
        <v>27992.3</v>
      </c>
      <c r="EZ167">
        <v>16707.56</v>
      </c>
      <c r="FA167">
        <v>37.5</v>
      </c>
      <c r="FB167">
        <v>38.687</v>
      </c>
      <c r="FC167">
        <v>37.812</v>
      </c>
      <c r="FD167">
        <v>37.812</v>
      </c>
      <c r="FE167">
        <v>37.312</v>
      </c>
      <c r="FF167">
        <v>1955.099</v>
      </c>
      <c r="FG167">
        <v>39.899</v>
      </c>
      <c r="FH167">
        <v>0</v>
      </c>
      <c r="FI167">
        <v>3411.200000047684</v>
      </c>
      <c r="FJ167">
        <v>0</v>
      </c>
      <c r="FK167">
        <v>1406.4452</v>
      </c>
      <c r="FL167">
        <v>-5.184615397467463</v>
      </c>
      <c r="FM167">
        <v>-130.3000001219285</v>
      </c>
      <c r="FN167">
        <v>28002.552</v>
      </c>
      <c r="FO167">
        <v>15</v>
      </c>
      <c r="FP167">
        <v>0</v>
      </c>
      <c r="FQ167" t="s">
        <v>439</v>
      </c>
      <c r="FR167">
        <v>1760210915.6</v>
      </c>
      <c r="FS167">
        <v>0</v>
      </c>
      <c r="FT167">
        <v>0</v>
      </c>
      <c r="FU167">
        <v>-0.215</v>
      </c>
      <c r="FV167">
        <v>0</v>
      </c>
      <c r="FW167">
        <v>-0.6919999999999999</v>
      </c>
      <c r="FX167">
        <v>0</v>
      </c>
      <c r="FY167">
        <v>400</v>
      </c>
      <c r="FZ167">
        <v>0</v>
      </c>
      <c r="GA167">
        <v>0.15</v>
      </c>
      <c r="GB167">
        <v>0</v>
      </c>
      <c r="GC167">
        <v>-38.2998625</v>
      </c>
      <c r="GD167">
        <v>-1.307742213883572</v>
      </c>
      <c r="GE167">
        <v>0.1408891402619449</v>
      </c>
      <c r="GF167">
        <v>0</v>
      </c>
      <c r="GG167">
        <v>1406.686470588235</v>
      </c>
      <c r="GH167">
        <v>-5.370817421951584</v>
      </c>
      <c r="GI167">
        <v>0.5857769217680813</v>
      </c>
      <c r="GJ167">
        <v>0</v>
      </c>
      <c r="GK167">
        <v>1.25002275</v>
      </c>
      <c r="GL167">
        <v>0.06685091932457549</v>
      </c>
      <c r="GM167">
        <v>0.006793047912204059</v>
      </c>
      <c r="GN167">
        <v>1</v>
      </c>
      <c r="GO167">
        <v>1</v>
      </c>
      <c r="GP167">
        <v>3</v>
      </c>
      <c r="GQ167" t="s">
        <v>446</v>
      </c>
      <c r="GR167">
        <v>3.13374</v>
      </c>
      <c r="GS167">
        <v>2.76022</v>
      </c>
      <c r="GT167">
        <v>0.157271</v>
      </c>
      <c r="GU167">
        <v>0.159901</v>
      </c>
      <c r="GV167">
        <v>0.0619215</v>
      </c>
      <c r="GW167">
        <v>0.0560569</v>
      </c>
      <c r="GX167">
        <v>26985.6</v>
      </c>
      <c r="GY167">
        <v>26879.2</v>
      </c>
      <c r="GZ167">
        <v>29748.6</v>
      </c>
      <c r="HA167">
        <v>29554.5</v>
      </c>
      <c r="HB167">
        <v>36887.7</v>
      </c>
      <c r="HC167">
        <v>36972.1</v>
      </c>
      <c r="HD167">
        <v>41863.2</v>
      </c>
      <c r="HE167">
        <v>41988.2</v>
      </c>
      <c r="HF167">
        <v>1.95672</v>
      </c>
      <c r="HG167">
        <v>1.8892</v>
      </c>
      <c r="HH167">
        <v>0.030674</v>
      </c>
      <c r="HI167">
        <v>0</v>
      </c>
      <c r="HJ167">
        <v>17.4791</v>
      </c>
      <c r="HK167">
        <v>999.9</v>
      </c>
      <c r="HL167">
        <v>26.2</v>
      </c>
      <c r="HM167">
        <v>31.4</v>
      </c>
      <c r="HN167">
        <v>13.39</v>
      </c>
      <c r="HO167">
        <v>62.7622</v>
      </c>
      <c r="HP167">
        <v>32.5481</v>
      </c>
      <c r="HQ167">
        <v>1</v>
      </c>
      <c r="HR167">
        <v>-0.124421</v>
      </c>
      <c r="HS167">
        <v>5.59011</v>
      </c>
      <c r="HT167">
        <v>20.2544</v>
      </c>
      <c r="HU167">
        <v>5.22043</v>
      </c>
      <c r="HV167">
        <v>12.0159</v>
      </c>
      <c r="HW167">
        <v>4.9907</v>
      </c>
      <c r="HX167">
        <v>3.28845</v>
      </c>
      <c r="HY167">
        <v>9999</v>
      </c>
      <c r="HZ167">
        <v>9999</v>
      </c>
      <c r="IA167">
        <v>9999</v>
      </c>
      <c r="IB167">
        <v>999.9</v>
      </c>
      <c r="IC167">
        <v>4.9729</v>
      </c>
      <c r="ID167">
        <v>1.86661</v>
      </c>
      <c r="IE167">
        <v>1.86593</v>
      </c>
      <c r="IF167">
        <v>1.86588</v>
      </c>
      <c r="IG167">
        <v>1.86778</v>
      </c>
      <c r="IH167">
        <v>1.87013</v>
      </c>
      <c r="II167">
        <v>1.86881</v>
      </c>
      <c r="IJ167">
        <v>1.87028</v>
      </c>
      <c r="IK167">
        <v>0</v>
      </c>
      <c r="IL167">
        <v>0</v>
      </c>
      <c r="IM167">
        <v>0</v>
      </c>
      <c r="IN167">
        <v>0</v>
      </c>
      <c r="IO167" t="s">
        <v>441</v>
      </c>
      <c r="IP167" t="s">
        <v>442</v>
      </c>
      <c r="IQ167" t="s">
        <v>443</v>
      </c>
      <c r="IR167" t="s">
        <v>443</v>
      </c>
      <c r="IS167" t="s">
        <v>443</v>
      </c>
      <c r="IT167" t="s">
        <v>443</v>
      </c>
      <c r="IU167">
        <v>0</v>
      </c>
      <c r="IV167">
        <v>100</v>
      </c>
      <c r="IW167">
        <v>100</v>
      </c>
      <c r="IX167">
        <v>-3.169</v>
      </c>
      <c r="IY167">
        <v>0.0048</v>
      </c>
      <c r="IZ167">
        <v>-1.414774939843471</v>
      </c>
      <c r="JA167">
        <v>-0.002262605230658699</v>
      </c>
      <c r="JB167">
        <v>4.117972070868355E-07</v>
      </c>
      <c r="JC167">
        <v>-1.535053720392113E-10</v>
      </c>
      <c r="JD167">
        <v>-0.05773197212917025</v>
      </c>
      <c r="JE167">
        <v>-0.004387372397949352</v>
      </c>
      <c r="JF167">
        <v>0.001148265067849212</v>
      </c>
      <c r="JG167">
        <v>-2.372704636287677E-05</v>
      </c>
      <c r="JH167">
        <v>4</v>
      </c>
      <c r="JI167">
        <v>2346</v>
      </c>
      <c r="JJ167">
        <v>1</v>
      </c>
      <c r="JK167">
        <v>24</v>
      </c>
      <c r="JL167">
        <v>21627.1</v>
      </c>
      <c r="JM167">
        <v>29358475.7</v>
      </c>
      <c r="JN167">
        <v>1.93481</v>
      </c>
      <c r="JO167">
        <v>2.24731</v>
      </c>
      <c r="JP167">
        <v>1.39648</v>
      </c>
      <c r="JQ167">
        <v>2.35596</v>
      </c>
      <c r="JR167">
        <v>1.49536</v>
      </c>
      <c r="JS167">
        <v>2.66602</v>
      </c>
      <c r="JT167">
        <v>36.3635</v>
      </c>
      <c r="JU167">
        <v>24.0262</v>
      </c>
      <c r="JV167">
        <v>18</v>
      </c>
      <c r="JW167">
        <v>486.628</v>
      </c>
      <c r="JX167">
        <v>435.475</v>
      </c>
      <c r="JY167">
        <v>11.3225</v>
      </c>
      <c r="JZ167">
        <v>25.8425</v>
      </c>
      <c r="KA167">
        <v>29.9999</v>
      </c>
      <c r="KB167">
        <v>25.6782</v>
      </c>
      <c r="KC167">
        <v>25.6089</v>
      </c>
      <c r="KD167">
        <v>38.7485</v>
      </c>
      <c r="KE167">
        <v>24.4999</v>
      </c>
      <c r="KF167">
        <v>1.93273</v>
      </c>
      <c r="KG167">
        <v>11.3372</v>
      </c>
      <c r="KH167">
        <v>921.2910000000001</v>
      </c>
      <c r="KI167">
        <v>9.941520000000001</v>
      </c>
      <c r="KJ167">
        <v>101.674</v>
      </c>
      <c r="KK167">
        <v>100.968</v>
      </c>
    </row>
    <row r="168" spans="1:297">
      <c r="A168">
        <v>152</v>
      </c>
      <c r="B168">
        <v>1761508545.6</v>
      </c>
      <c r="C168">
        <v>1335.099999904633</v>
      </c>
      <c r="D168" t="s">
        <v>747</v>
      </c>
      <c r="E168" t="s">
        <v>748</v>
      </c>
      <c r="F168">
        <v>5</v>
      </c>
      <c r="G168" t="s">
        <v>638</v>
      </c>
      <c r="H168" t="s">
        <v>436</v>
      </c>
      <c r="I168">
        <v>1761508543.1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919.5744497984358</v>
      </c>
      <c r="AK168">
        <v>889.9445030303032</v>
      </c>
      <c r="AL168">
        <v>3.370557854599872</v>
      </c>
      <c r="AM168">
        <v>65.47156474281013</v>
      </c>
      <c r="AN168">
        <f>(AP168 - AO168 + DY168*1E3/(8.314*(EA168+273.15)) * AR168/DX168 * AQ168) * DX168/(100*DL168) * 1000/(1000 - AP168)</f>
        <v>0</v>
      </c>
      <c r="AO168">
        <v>10.01088299895813</v>
      </c>
      <c r="AP168">
        <v>11.29004121212121</v>
      </c>
      <c r="AQ168">
        <v>1.46715488506226E-05</v>
      </c>
      <c r="AR168">
        <v>106.0414800568065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437</v>
      </c>
      <c r="AY168" t="s">
        <v>437</v>
      </c>
      <c r="AZ168">
        <v>0</v>
      </c>
      <c r="BA168">
        <v>0</v>
      </c>
      <c r="BB168">
        <f>1-AZ168/BA168</f>
        <v>0</v>
      </c>
      <c r="BC168">
        <v>0</v>
      </c>
      <c r="BD168" t="s">
        <v>437</v>
      </c>
      <c r="BE168" t="s">
        <v>437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BZ168">
        <v>2020</v>
      </c>
      <c r="CA168">
        <v>290.0000000000001</v>
      </c>
      <c r="CB168">
        <v>1590.42</v>
      </c>
      <c r="CC168">
        <v>295</v>
      </c>
      <c r="CD168">
        <v>5220.67</v>
      </c>
      <c r="CE168">
        <v>1591.29</v>
      </c>
      <c r="CF168">
        <v>-0.87</v>
      </c>
      <c r="CG168">
        <v>300.0000000000001</v>
      </c>
      <c r="CH168">
        <v>23.8</v>
      </c>
      <c r="CI168">
        <v>1650.734719841875</v>
      </c>
      <c r="CJ168">
        <v>2.032994541366527</v>
      </c>
      <c r="CK168">
        <v>-31.03478562282126</v>
      </c>
      <c r="CL168">
        <v>0.9198548094063967</v>
      </c>
      <c r="CM168">
        <v>0.9759925733019913</v>
      </c>
      <c r="CN168">
        <v>-0.00431141668520578</v>
      </c>
      <c r="CO168">
        <v>289.9999999999999</v>
      </c>
      <c r="CP168">
        <v>1590.91</v>
      </c>
      <c r="CQ168">
        <v>765</v>
      </c>
      <c r="CR168">
        <v>5219.32</v>
      </c>
      <c r="CS168">
        <v>1591.27</v>
      </c>
      <c r="CT168">
        <v>-0.36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438</v>
      </c>
      <c r="DO168">
        <v>2</v>
      </c>
      <c r="DP168" t="b">
        <v>1</v>
      </c>
      <c r="DQ168">
        <v>1761508543.1</v>
      </c>
      <c r="DR168">
        <v>873.2432222222222</v>
      </c>
      <c r="DS168">
        <v>911.7825555555555</v>
      </c>
      <c r="DT168">
        <v>11.28802222222222</v>
      </c>
      <c r="DU168">
        <v>10.00967777777778</v>
      </c>
      <c r="DV168">
        <v>876.4278888888889</v>
      </c>
      <c r="DW168">
        <v>11.28317777777778</v>
      </c>
      <c r="DX168">
        <v>500.0033333333333</v>
      </c>
      <c r="DY168">
        <v>90.31133333333334</v>
      </c>
      <c r="DZ168">
        <v>0.09998998888888889</v>
      </c>
      <c r="EA168">
        <v>17.62282222222222</v>
      </c>
      <c r="EB168">
        <v>17.98377777777777</v>
      </c>
      <c r="EC168">
        <v>999.9000000000001</v>
      </c>
      <c r="ED168">
        <v>0</v>
      </c>
      <c r="EE168">
        <v>0</v>
      </c>
      <c r="EF168">
        <v>9990.771111111109</v>
      </c>
      <c r="EG168">
        <v>0</v>
      </c>
      <c r="EH168">
        <v>1027.851111111111</v>
      </c>
      <c r="EI168">
        <v>-38.53955555555555</v>
      </c>
      <c r="EJ168">
        <v>883.2130000000001</v>
      </c>
      <c r="EK168">
        <v>921.0015555555555</v>
      </c>
      <c r="EL168">
        <v>1.278375555555556</v>
      </c>
      <c r="EM168">
        <v>911.7825555555555</v>
      </c>
      <c r="EN168">
        <v>10.00967777777778</v>
      </c>
      <c r="EO168">
        <v>1.019437777777778</v>
      </c>
      <c r="EP168">
        <v>0.9039857777777779</v>
      </c>
      <c r="EQ168">
        <v>7.197178888888889</v>
      </c>
      <c r="ER168">
        <v>5.454348888888889</v>
      </c>
      <c r="ES168">
        <v>1999.994444444445</v>
      </c>
      <c r="ET168">
        <v>0.9800013333333334</v>
      </c>
      <c r="EU168">
        <v>0.0199984</v>
      </c>
      <c r="EV168">
        <v>0</v>
      </c>
      <c r="EW168">
        <v>1405.227777777778</v>
      </c>
      <c r="EX168">
        <v>5.00097</v>
      </c>
      <c r="EY168">
        <v>27976.91111111111</v>
      </c>
      <c r="EZ168">
        <v>16707.54444444444</v>
      </c>
      <c r="FA168">
        <v>37.458</v>
      </c>
      <c r="FB168">
        <v>38.64566666666667</v>
      </c>
      <c r="FC168">
        <v>37.79822222222222</v>
      </c>
      <c r="FD168">
        <v>37.78444444444445</v>
      </c>
      <c r="FE168">
        <v>37.312</v>
      </c>
      <c r="FF168">
        <v>1955.094444444444</v>
      </c>
      <c r="FG168">
        <v>39.90000000000001</v>
      </c>
      <c r="FH168">
        <v>0</v>
      </c>
      <c r="FI168">
        <v>3416.600000143051</v>
      </c>
      <c r="FJ168">
        <v>0</v>
      </c>
      <c r="FK168">
        <v>1405.891153846154</v>
      </c>
      <c r="FL168">
        <v>-7.542905991206087</v>
      </c>
      <c r="FM168">
        <v>-160.6085472092786</v>
      </c>
      <c r="FN168">
        <v>27990.07692307692</v>
      </c>
      <c r="FO168">
        <v>15</v>
      </c>
      <c r="FP168">
        <v>0</v>
      </c>
      <c r="FQ168" t="s">
        <v>439</v>
      </c>
      <c r="FR168">
        <v>1760210915.6</v>
      </c>
      <c r="FS168">
        <v>0</v>
      </c>
      <c r="FT168">
        <v>0</v>
      </c>
      <c r="FU168">
        <v>-0.215</v>
      </c>
      <c r="FV168">
        <v>0</v>
      </c>
      <c r="FW168">
        <v>-0.6919999999999999</v>
      </c>
      <c r="FX168">
        <v>0</v>
      </c>
      <c r="FY168">
        <v>400</v>
      </c>
      <c r="FZ168">
        <v>0</v>
      </c>
      <c r="GA168">
        <v>0.15</v>
      </c>
      <c r="GB168">
        <v>0</v>
      </c>
      <c r="GC168">
        <v>-38.3780243902439</v>
      </c>
      <c r="GD168">
        <v>-1.33166341463408</v>
      </c>
      <c r="GE168">
        <v>0.1442138161584031</v>
      </c>
      <c r="GF168">
        <v>0</v>
      </c>
      <c r="GG168">
        <v>1406.242941176471</v>
      </c>
      <c r="GH168">
        <v>-5.89090909101551</v>
      </c>
      <c r="GI168">
        <v>0.6351865377322294</v>
      </c>
      <c r="GJ168">
        <v>0</v>
      </c>
      <c r="GK168">
        <v>1.256893414634146</v>
      </c>
      <c r="GL168">
        <v>0.1171507317073156</v>
      </c>
      <c r="GM168">
        <v>0.01218417258212494</v>
      </c>
      <c r="GN168">
        <v>0</v>
      </c>
      <c r="GO168">
        <v>0</v>
      </c>
      <c r="GP168">
        <v>3</v>
      </c>
      <c r="GQ168" t="s">
        <v>455</v>
      </c>
      <c r="GR168">
        <v>3.13361</v>
      </c>
      <c r="GS168">
        <v>2.76019</v>
      </c>
      <c r="GT168">
        <v>0.159257</v>
      </c>
      <c r="GU168">
        <v>0.161839</v>
      </c>
      <c r="GV168">
        <v>0.061949</v>
      </c>
      <c r="GW168">
        <v>0.0559785</v>
      </c>
      <c r="GX168">
        <v>26922.1</v>
      </c>
      <c r="GY168">
        <v>26817.4</v>
      </c>
      <c r="GZ168">
        <v>29748.7</v>
      </c>
      <c r="HA168">
        <v>29554.7</v>
      </c>
      <c r="HB168">
        <v>36886.9</v>
      </c>
      <c r="HC168">
        <v>36975.6</v>
      </c>
      <c r="HD168">
        <v>41863.6</v>
      </c>
      <c r="HE168">
        <v>41988.5</v>
      </c>
      <c r="HF168">
        <v>1.95607</v>
      </c>
      <c r="HG168">
        <v>1.88927</v>
      </c>
      <c r="HH168">
        <v>0.0287853</v>
      </c>
      <c r="HI168">
        <v>0</v>
      </c>
      <c r="HJ168">
        <v>17.4791</v>
      </c>
      <c r="HK168">
        <v>999.9</v>
      </c>
      <c r="HL168">
        <v>26.2</v>
      </c>
      <c r="HM168">
        <v>31.4</v>
      </c>
      <c r="HN168">
        <v>13.3887</v>
      </c>
      <c r="HO168">
        <v>62.6222</v>
      </c>
      <c r="HP168">
        <v>32.5521</v>
      </c>
      <c r="HQ168">
        <v>1</v>
      </c>
      <c r="HR168">
        <v>-0.12437</v>
      </c>
      <c r="HS168">
        <v>5.58997</v>
      </c>
      <c r="HT168">
        <v>20.2544</v>
      </c>
      <c r="HU168">
        <v>5.22028</v>
      </c>
      <c r="HV168">
        <v>12.0159</v>
      </c>
      <c r="HW168">
        <v>4.9907</v>
      </c>
      <c r="HX168">
        <v>3.28848</v>
      </c>
      <c r="HY168">
        <v>9999</v>
      </c>
      <c r="HZ168">
        <v>9999</v>
      </c>
      <c r="IA168">
        <v>9999</v>
      </c>
      <c r="IB168">
        <v>999.9</v>
      </c>
      <c r="IC168">
        <v>4.97287</v>
      </c>
      <c r="ID168">
        <v>1.86661</v>
      </c>
      <c r="IE168">
        <v>1.86592</v>
      </c>
      <c r="IF168">
        <v>1.86589</v>
      </c>
      <c r="IG168">
        <v>1.86777</v>
      </c>
      <c r="IH168">
        <v>1.87015</v>
      </c>
      <c r="II168">
        <v>1.86882</v>
      </c>
      <c r="IJ168">
        <v>1.87027</v>
      </c>
      <c r="IK168">
        <v>0</v>
      </c>
      <c r="IL168">
        <v>0</v>
      </c>
      <c r="IM168">
        <v>0</v>
      </c>
      <c r="IN168">
        <v>0</v>
      </c>
      <c r="IO168" t="s">
        <v>441</v>
      </c>
      <c r="IP168" t="s">
        <v>442</v>
      </c>
      <c r="IQ168" t="s">
        <v>443</v>
      </c>
      <c r="IR168" t="s">
        <v>443</v>
      </c>
      <c r="IS168" t="s">
        <v>443</v>
      </c>
      <c r="IT168" t="s">
        <v>443</v>
      </c>
      <c r="IU168">
        <v>0</v>
      </c>
      <c r="IV168">
        <v>100</v>
      </c>
      <c r="IW168">
        <v>100</v>
      </c>
      <c r="IX168">
        <v>-3.201</v>
      </c>
      <c r="IY168">
        <v>0.0049</v>
      </c>
      <c r="IZ168">
        <v>-1.414774939843471</v>
      </c>
      <c r="JA168">
        <v>-0.002262605230658699</v>
      </c>
      <c r="JB168">
        <v>4.117972070868355E-07</v>
      </c>
      <c r="JC168">
        <v>-1.535053720392113E-10</v>
      </c>
      <c r="JD168">
        <v>-0.05773197212917025</v>
      </c>
      <c r="JE168">
        <v>-0.004387372397949352</v>
      </c>
      <c r="JF168">
        <v>0.001148265067849212</v>
      </c>
      <c r="JG168">
        <v>-2.372704636287677E-05</v>
      </c>
      <c r="JH168">
        <v>4</v>
      </c>
      <c r="JI168">
        <v>2346</v>
      </c>
      <c r="JJ168">
        <v>1</v>
      </c>
      <c r="JK168">
        <v>24</v>
      </c>
      <c r="JL168">
        <v>21627.2</v>
      </c>
      <c r="JM168">
        <v>29358475.8</v>
      </c>
      <c r="JN168">
        <v>1.96045</v>
      </c>
      <c r="JO168">
        <v>2.24731</v>
      </c>
      <c r="JP168">
        <v>1.39648</v>
      </c>
      <c r="JQ168">
        <v>2.35474</v>
      </c>
      <c r="JR168">
        <v>1.49536</v>
      </c>
      <c r="JS168">
        <v>2.69409</v>
      </c>
      <c r="JT168">
        <v>36.3635</v>
      </c>
      <c r="JU168">
        <v>24.0262</v>
      </c>
      <c r="JV168">
        <v>18</v>
      </c>
      <c r="JW168">
        <v>486.228</v>
      </c>
      <c r="JX168">
        <v>435.536</v>
      </c>
      <c r="JY168">
        <v>11.3381</v>
      </c>
      <c r="JZ168">
        <v>25.8446</v>
      </c>
      <c r="KA168">
        <v>29.9999</v>
      </c>
      <c r="KB168">
        <v>25.6782</v>
      </c>
      <c r="KC168">
        <v>25.6111</v>
      </c>
      <c r="KD168">
        <v>39.3432</v>
      </c>
      <c r="KE168">
        <v>24.4999</v>
      </c>
      <c r="KF168">
        <v>1.93273</v>
      </c>
      <c r="KG168">
        <v>11.3459</v>
      </c>
      <c r="KH168">
        <v>941.329</v>
      </c>
      <c r="KI168">
        <v>9.93017</v>
      </c>
      <c r="KJ168">
        <v>101.674</v>
      </c>
      <c r="KK168">
        <v>100.968</v>
      </c>
    </row>
    <row r="169" spans="1:297">
      <c r="A169">
        <v>153</v>
      </c>
      <c r="B169">
        <v>1761508550.6</v>
      </c>
      <c r="C169">
        <v>1340.099999904633</v>
      </c>
      <c r="D169" t="s">
        <v>749</v>
      </c>
      <c r="E169" t="s">
        <v>750</v>
      </c>
      <c r="F169">
        <v>5</v>
      </c>
      <c r="G169" t="s">
        <v>638</v>
      </c>
      <c r="H169" t="s">
        <v>436</v>
      </c>
      <c r="I169">
        <v>1761508547.8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936.5569567186227</v>
      </c>
      <c r="AK169">
        <v>906.8760363636362</v>
      </c>
      <c r="AL169">
        <v>3.395815939739648</v>
      </c>
      <c r="AM169">
        <v>65.47156474281013</v>
      </c>
      <c r="AN169">
        <f>(AP169 - AO169 + DY169*1E3/(8.314*(EA169+273.15)) * AR169/DX169 * AQ169) * DX169/(100*DL169) * 1000/(1000 - AP169)</f>
        <v>0</v>
      </c>
      <c r="AO169">
        <v>10.00111239921409</v>
      </c>
      <c r="AP169">
        <v>11.29529939393939</v>
      </c>
      <c r="AQ169">
        <v>8.851710995064673E-06</v>
      </c>
      <c r="AR169">
        <v>106.0414800568065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437</v>
      </c>
      <c r="AY169" t="s">
        <v>437</v>
      </c>
      <c r="AZ169">
        <v>0</v>
      </c>
      <c r="BA169">
        <v>0</v>
      </c>
      <c r="BB169">
        <f>1-AZ169/BA169</f>
        <v>0</v>
      </c>
      <c r="BC169">
        <v>0</v>
      </c>
      <c r="BD169" t="s">
        <v>437</v>
      </c>
      <c r="BE169" t="s">
        <v>437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BZ169">
        <v>2020</v>
      </c>
      <c r="CA169">
        <v>290.0000000000001</v>
      </c>
      <c r="CB169">
        <v>1590.42</v>
      </c>
      <c r="CC169">
        <v>295</v>
      </c>
      <c r="CD169">
        <v>5220.67</v>
      </c>
      <c r="CE169">
        <v>1591.29</v>
      </c>
      <c r="CF169">
        <v>-0.87</v>
      </c>
      <c r="CG169">
        <v>300.0000000000001</v>
      </c>
      <c r="CH169">
        <v>23.8</v>
      </c>
      <c r="CI169">
        <v>1650.734719841875</v>
      </c>
      <c r="CJ169">
        <v>2.032994541366527</v>
      </c>
      <c r="CK169">
        <v>-31.03478562282126</v>
      </c>
      <c r="CL169">
        <v>0.9198548094063967</v>
      </c>
      <c r="CM169">
        <v>0.9759925733019913</v>
      </c>
      <c r="CN169">
        <v>-0.00431141668520578</v>
      </c>
      <c r="CO169">
        <v>289.9999999999999</v>
      </c>
      <c r="CP169">
        <v>1590.91</v>
      </c>
      <c r="CQ169">
        <v>765</v>
      </c>
      <c r="CR169">
        <v>5219.32</v>
      </c>
      <c r="CS169">
        <v>1591.27</v>
      </c>
      <c r="CT169">
        <v>-0.36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438</v>
      </c>
      <c r="DO169">
        <v>2</v>
      </c>
      <c r="DP169" t="b">
        <v>1</v>
      </c>
      <c r="DQ169">
        <v>1761508547.8</v>
      </c>
      <c r="DR169">
        <v>888.9096</v>
      </c>
      <c r="DS169">
        <v>927.6052000000002</v>
      </c>
      <c r="DT169">
        <v>11.2925</v>
      </c>
      <c r="DU169">
        <v>10.00063</v>
      </c>
      <c r="DV169">
        <v>892.1242</v>
      </c>
      <c r="DW169">
        <v>11.28755</v>
      </c>
      <c r="DX169">
        <v>500.0251999999999</v>
      </c>
      <c r="DY169">
        <v>90.31444999999999</v>
      </c>
      <c r="DZ169">
        <v>0.09998801999999998</v>
      </c>
      <c r="EA169">
        <v>17.63226</v>
      </c>
      <c r="EB169">
        <v>17.94124</v>
      </c>
      <c r="EC169">
        <v>999.9</v>
      </c>
      <c r="ED169">
        <v>0</v>
      </c>
      <c r="EE169">
        <v>0</v>
      </c>
      <c r="EF169">
        <v>10000.002</v>
      </c>
      <c r="EG169">
        <v>0</v>
      </c>
      <c r="EH169">
        <v>1027.822</v>
      </c>
      <c r="EI169">
        <v>-38.69586</v>
      </c>
      <c r="EJ169">
        <v>899.0620999999999</v>
      </c>
      <c r="EK169">
        <v>936.9756000000001</v>
      </c>
      <c r="EL169">
        <v>1.291853</v>
      </c>
      <c r="EM169">
        <v>927.6052000000002</v>
      </c>
      <c r="EN169">
        <v>10.00063</v>
      </c>
      <c r="EO169">
        <v>1.019875</v>
      </c>
      <c r="EP169">
        <v>0.9032019</v>
      </c>
      <c r="EQ169">
        <v>7.203446</v>
      </c>
      <c r="ER169">
        <v>5.44186</v>
      </c>
      <c r="ES169">
        <v>1999.993</v>
      </c>
      <c r="ET169">
        <v>0.9800000000000001</v>
      </c>
      <c r="EU169">
        <v>0.0199998</v>
      </c>
      <c r="EV169">
        <v>0</v>
      </c>
      <c r="EW169">
        <v>1404.921</v>
      </c>
      <c r="EX169">
        <v>5.000970000000001</v>
      </c>
      <c r="EY169">
        <v>27965.1</v>
      </c>
      <c r="EZ169">
        <v>16707.53</v>
      </c>
      <c r="FA169">
        <v>37.437</v>
      </c>
      <c r="FB169">
        <v>38.625</v>
      </c>
      <c r="FC169">
        <v>37.75</v>
      </c>
      <c r="FD169">
        <v>37.7624</v>
      </c>
      <c r="FE169">
        <v>37.2562</v>
      </c>
      <c r="FF169">
        <v>1955.091</v>
      </c>
      <c r="FG169">
        <v>39.902</v>
      </c>
      <c r="FH169">
        <v>0</v>
      </c>
      <c r="FI169">
        <v>3421.400000095367</v>
      </c>
      <c r="FJ169">
        <v>0</v>
      </c>
      <c r="FK169">
        <v>1405.408076923077</v>
      </c>
      <c r="FL169">
        <v>-6.898803410978866</v>
      </c>
      <c r="FM169">
        <v>-158.7794870316414</v>
      </c>
      <c r="FN169">
        <v>27977.8423076923</v>
      </c>
      <c r="FO169">
        <v>15</v>
      </c>
      <c r="FP169">
        <v>0</v>
      </c>
      <c r="FQ169" t="s">
        <v>439</v>
      </c>
      <c r="FR169">
        <v>1760210915.6</v>
      </c>
      <c r="FS169">
        <v>0</v>
      </c>
      <c r="FT169">
        <v>0</v>
      </c>
      <c r="FU169">
        <v>-0.215</v>
      </c>
      <c r="FV169">
        <v>0</v>
      </c>
      <c r="FW169">
        <v>-0.6919999999999999</v>
      </c>
      <c r="FX169">
        <v>0</v>
      </c>
      <c r="FY169">
        <v>400</v>
      </c>
      <c r="FZ169">
        <v>0</v>
      </c>
      <c r="GA169">
        <v>0.15</v>
      </c>
      <c r="GB169">
        <v>0</v>
      </c>
      <c r="GC169">
        <v>-38.52238250000001</v>
      </c>
      <c r="GD169">
        <v>-1.11897523452145</v>
      </c>
      <c r="GE169">
        <v>0.119019884656934</v>
      </c>
      <c r="GF169">
        <v>0</v>
      </c>
      <c r="GG169">
        <v>1405.713235294118</v>
      </c>
      <c r="GH169">
        <v>-6.572498085357523</v>
      </c>
      <c r="GI169">
        <v>0.697355174035679</v>
      </c>
      <c r="GJ169">
        <v>0</v>
      </c>
      <c r="GK169">
        <v>1.270137</v>
      </c>
      <c r="GL169">
        <v>0.1654021013133188</v>
      </c>
      <c r="GM169">
        <v>0.01626416939164123</v>
      </c>
      <c r="GN169">
        <v>0</v>
      </c>
      <c r="GO169">
        <v>0</v>
      </c>
      <c r="GP169">
        <v>3</v>
      </c>
      <c r="GQ169" t="s">
        <v>455</v>
      </c>
      <c r="GR169">
        <v>3.13379</v>
      </c>
      <c r="GS169">
        <v>2.76016</v>
      </c>
      <c r="GT169">
        <v>0.161223</v>
      </c>
      <c r="GU169">
        <v>0.163761</v>
      </c>
      <c r="GV169">
        <v>0.0619691</v>
      </c>
      <c r="GW169">
        <v>0.0559552</v>
      </c>
      <c r="GX169">
        <v>26859.1</v>
      </c>
      <c r="GY169">
        <v>26756.3</v>
      </c>
      <c r="GZ169">
        <v>29748.6</v>
      </c>
      <c r="HA169">
        <v>29555.1</v>
      </c>
      <c r="HB169">
        <v>36885.9</v>
      </c>
      <c r="HC169">
        <v>36977</v>
      </c>
      <c r="HD169">
        <v>41863.2</v>
      </c>
      <c r="HE169">
        <v>41989</v>
      </c>
      <c r="HF169">
        <v>1.95655</v>
      </c>
      <c r="HG169">
        <v>1.88923</v>
      </c>
      <c r="HH169">
        <v>0.0280403</v>
      </c>
      <c r="HI169">
        <v>0</v>
      </c>
      <c r="HJ169">
        <v>17.4791</v>
      </c>
      <c r="HK169">
        <v>999.9</v>
      </c>
      <c r="HL169">
        <v>26.2</v>
      </c>
      <c r="HM169">
        <v>31.5</v>
      </c>
      <c r="HN169">
        <v>13.465</v>
      </c>
      <c r="HO169">
        <v>62.4822</v>
      </c>
      <c r="HP169">
        <v>32.3838</v>
      </c>
      <c r="HQ169">
        <v>1</v>
      </c>
      <c r="HR169">
        <v>-0.124372</v>
      </c>
      <c r="HS169">
        <v>5.54117</v>
      </c>
      <c r="HT169">
        <v>20.256</v>
      </c>
      <c r="HU169">
        <v>5.22118</v>
      </c>
      <c r="HV169">
        <v>12.0159</v>
      </c>
      <c r="HW169">
        <v>4.99105</v>
      </c>
      <c r="HX169">
        <v>3.28858</v>
      </c>
      <c r="HY169">
        <v>9999</v>
      </c>
      <c r="HZ169">
        <v>9999</v>
      </c>
      <c r="IA169">
        <v>9999</v>
      </c>
      <c r="IB169">
        <v>999.9</v>
      </c>
      <c r="IC169">
        <v>4.9729</v>
      </c>
      <c r="ID169">
        <v>1.86661</v>
      </c>
      <c r="IE169">
        <v>1.86593</v>
      </c>
      <c r="IF169">
        <v>1.86589</v>
      </c>
      <c r="IG169">
        <v>1.86775</v>
      </c>
      <c r="IH169">
        <v>1.87014</v>
      </c>
      <c r="II169">
        <v>1.86878</v>
      </c>
      <c r="IJ169">
        <v>1.87027</v>
      </c>
      <c r="IK169">
        <v>0</v>
      </c>
      <c r="IL169">
        <v>0</v>
      </c>
      <c r="IM169">
        <v>0</v>
      </c>
      <c r="IN169">
        <v>0</v>
      </c>
      <c r="IO169" t="s">
        <v>441</v>
      </c>
      <c r="IP169" t="s">
        <v>442</v>
      </c>
      <c r="IQ169" t="s">
        <v>443</v>
      </c>
      <c r="IR169" t="s">
        <v>443</v>
      </c>
      <c r="IS169" t="s">
        <v>443</v>
      </c>
      <c r="IT169" t="s">
        <v>443</v>
      </c>
      <c r="IU169">
        <v>0</v>
      </c>
      <c r="IV169">
        <v>100</v>
      </c>
      <c r="IW169">
        <v>100</v>
      </c>
      <c r="IX169">
        <v>-3.232</v>
      </c>
      <c r="IY169">
        <v>0.005</v>
      </c>
      <c r="IZ169">
        <v>-1.414774939843471</v>
      </c>
      <c r="JA169">
        <v>-0.002262605230658699</v>
      </c>
      <c r="JB169">
        <v>4.117972070868355E-07</v>
      </c>
      <c r="JC169">
        <v>-1.535053720392113E-10</v>
      </c>
      <c r="JD169">
        <v>-0.05773197212917025</v>
      </c>
      <c r="JE169">
        <v>-0.004387372397949352</v>
      </c>
      <c r="JF169">
        <v>0.001148265067849212</v>
      </c>
      <c r="JG169">
        <v>-2.372704636287677E-05</v>
      </c>
      <c r="JH169">
        <v>4</v>
      </c>
      <c r="JI169">
        <v>2346</v>
      </c>
      <c r="JJ169">
        <v>1</v>
      </c>
      <c r="JK169">
        <v>24</v>
      </c>
      <c r="JL169">
        <v>21627.2</v>
      </c>
      <c r="JM169">
        <v>29358475.8</v>
      </c>
      <c r="JN169">
        <v>1.99097</v>
      </c>
      <c r="JO169">
        <v>2.25952</v>
      </c>
      <c r="JP169">
        <v>1.39648</v>
      </c>
      <c r="JQ169">
        <v>2.35596</v>
      </c>
      <c r="JR169">
        <v>1.49536</v>
      </c>
      <c r="JS169">
        <v>2.55737</v>
      </c>
      <c r="JT169">
        <v>36.3635</v>
      </c>
      <c r="JU169">
        <v>24.0175</v>
      </c>
      <c r="JV169">
        <v>18</v>
      </c>
      <c r="JW169">
        <v>486.529</v>
      </c>
      <c r="JX169">
        <v>435.506</v>
      </c>
      <c r="JY169">
        <v>11.3496</v>
      </c>
      <c r="JZ169">
        <v>25.8447</v>
      </c>
      <c r="KA169">
        <v>29.9999</v>
      </c>
      <c r="KB169">
        <v>25.6792</v>
      </c>
      <c r="KC169">
        <v>25.6111</v>
      </c>
      <c r="KD169">
        <v>39.8461</v>
      </c>
      <c r="KE169">
        <v>24.7889</v>
      </c>
      <c r="KF169">
        <v>1.93273</v>
      </c>
      <c r="KG169">
        <v>11.3834</v>
      </c>
      <c r="KH169">
        <v>954.687</v>
      </c>
      <c r="KI169">
        <v>9.91822</v>
      </c>
      <c r="KJ169">
        <v>101.674</v>
      </c>
      <c r="KK169">
        <v>100.97</v>
      </c>
    </row>
    <row r="170" spans="1:297">
      <c r="A170">
        <v>154</v>
      </c>
      <c r="B170">
        <v>1761508555.6</v>
      </c>
      <c r="C170">
        <v>1345.099999904633</v>
      </c>
      <c r="D170" t="s">
        <v>751</v>
      </c>
      <c r="E170" t="s">
        <v>752</v>
      </c>
      <c r="F170">
        <v>5</v>
      </c>
      <c r="G170" t="s">
        <v>638</v>
      </c>
      <c r="H170" t="s">
        <v>436</v>
      </c>
      <c r="I170">
        <v>1761508553.1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953.0698000833377</v>
      </c>
      <c r="AK170">
        <v>923.5206484848487</v>
      </c>
      <c r="AL170">
        <v>3.311612886969817</v>
      </c>
      <c r="AM170">
        <v>65.47156474281013</v>
      </c>
      <c r="AN170">
        <f>(AP170 - AO170 + DY170*1E3/(8.314*(EA170+273.15)) * AR170/DX170 * AQ170) * DX170/(100*DL170) * 1000/(1000 - AP170)</f>
        <v>0</v>
      </c>
      <c r="AO170">
        <v>9.975553920882522</v>
      </c>
      <c r="AP170">
        <v>11.29489515151515</v>
      </c>
      <c r="AQ170">
        <v>-5.063818936851612E-07</v>
      </c>
      <c r="AR170">
        <v>106.0414800568065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437</v>
      </c>
      <c r="AY170" t="s">
        <v>437</v>
      </c>
      <c r="AZ170">
        <v>0</v>
      </c>
      <c r="BA170">
        <v>0</v>
      </c>
      <c r="BB170">
        <f>1-AZ170/BA170</f>
        <v>0</v>
      </c>
      <c r="BC170">
        <v>0</v>
      </c>
      <c r="BD170" t="s">
        <v>437</v>
      </c>
      <c r="BE170" t="s">
        <v>437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BZ170">
        <v>2020</v>
      </c>
      <c r="CA170">
        <v>290.0000000000001</v>
      </c>
      <c r="CB170">
        <v>1590.42</v>
      </c>
      <c r="CC170">
        <v>295</v>
      </c>
      <c r="CD170">
        <v>5220.67</v>
      </c>
      <c r="CE170">
        <v>1591.29</v>
      </c>
      <c r="CF170">
        <v>-0.87</v>
      </c>
      <c r="CG170">
        <v>300.0000000000001</v>
      </c>
      <c r="CH170">
        <v>23.8</v>
      </c>
      <c r="CI170">
        <v>1650.734719841875</v>
      </c>
      <c r="CJ170">
        <v>2.032994541366527</v>
      </c>
      <c r="CK170">
        <v>-31.03478562282126</v>
      </c>
      <c r="CL170">
        <v>0.9198548094063967</v>
      </c>
      <c r="CM170">
        <v>0.9759925733019913</v>
      </c>
      <c r="CN170">
        <v>-0.00431141668520578</v>
      </c>
      <c r="CO170">
        <v>289.9999999999999</v>
      </c>
      <c r="CP170">
        <v>1590.91</v>
      </c>
      <c r="CQ170">
        <v>765</v>
      </c>
      <c r="CR170">
        <v>5219.32</v>
      </c>
      <c r="CS170">
        <v>1591.27</v>
      </c>
      <c r="CT170">
        <v>-0.36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438</v>
      </c>
      <c r="DO170">
        <v>2</v>
      </c>
      <c r="DP170" t="b">
        <v>1</v>
      </c>
      <c r="DQ170">
        <v>1761508553.1</v>
      </c>
      <c r="DR170">
        <v>906.5547777777778</v>
      </c>
      <c r="DS170">
        <v>944.8487777777777</v>
      </c>
      <c r="DT170">
        <v>11.29574444444444</v>
      </c>
      <c r="DU170">
        <v>9.975048888888889</v>
      </c>
      <c r="DV170">
        <v>909.8027777777777</v>
      </c>
      <c r="DW170">
        <v>11.29075555555556</v>
      </c>
      <c r="DX170">
        <v>499.9733333333334</v>
      </c>
      <c r="DY170">
        <v>90.31388888888888</v>
      </c>
      <c r="DZ170">
        <v>0.09996152222222221</v>
      </c>
      <c r="EA170">
        <v>17.61395555555556</v>
      </c>
      <c r="EB170">
        <v>17.94783333333333</v>
      </c>
      <c r="EC170">
        <v>999.9000000000001</v>
      </c>
      <c r="ED170">
        <v>0</v>
      </c>
      <c r="EE170">
        <v>0</v>
      </c>
      <c r="EF170">
        <v>9995.415555555555</v>
      </c>
      <c r="EG170">
        <v>0</v>
      </c>
      <c r="EH170">
        <v>1027.837777777778</v>
      </c>
      <c r="EI170">
        <v>-38.29387777777778</v>
      </c>
      <c r="EJ170">
        <v>916.912111111111</v>
      </c>
      <c r="EK170">
        <v>954.3685555555554</v>
      </c>
      <c r="EL170">
        <v>1.320686666666667</v>
      </c>
      <c r="EM170">
        <v>944.8487777777777</v>
      </c>
      <c r="EN170">
        <v>9.975048888888889</v>
      </c>
      <c r="EO170">
        <v>1.020163333333334</v>
      </c>
      <c r="EP170">
        <v>0.9008853333333333</v>
      </c>
      <c r="EQ170">
        <v>7.207550000000001</v>
      </c>
      <c r="ER170">
        <v>5.404885555555555</v>
      </c>
      <c r="ES170">
        <v>2000.003333333333</v>
      </c>
      <c r="ET170">
        <v>0.980006</v>
      </c>
      <c r="EU170">
        <v>0.0199936</v>
      </c>
      <c r="EV170">
        <v>0</v>
      </c>
      <c r="EW170">
        <v>1404.511111111111</v>
      </c>
      <c r="EX170">
        <v>5.00097</v>
      </c>
      <c r="EY170">
        <v>27956.24444444444</v>
      </c>
      <c r="EZ170">
        <v>16707.64444444445</v>
      </c>
      <c r="FA170">
        <v>37.437</v>
      </c>
      <c r="FB170">
        <v>38.625</v>
      </c>
      <c r="FC170">
        <v>37.75</v>
      </c>
      <c r="FD170">
        <v>37.75</v>
      </c>
      <c r="FE170">
        <v>37.25</v>
      </c>
      <c r="FF170">
        <v>1955.113333333333</v>
      </c>
      <c r="FG170">
        <v>39.89</v>
      </c>
      <c r="FH170">
        <v>0</v>
      </c>
      <c r="FI170">
        <v>3426.200000047684</v>
      </c>
      <c r="FJ170">
        <v>0</v>
      </c>
      <c r="FK170">
        <v>1404.929230769231</v>
      </c>
      <c r="FL170">
        <v>-4.794529906864524</v>
      </c>
      <c r="FM170">
        <v>-131.8153847981836</v>
      </c>
      <c r="FN170">
        <v>27966.73076923077</v>
      </c>
      <c r="FO170">
        <v>15</v>
      </c>
      <c r="FP170">
        <v>0</v>
      </c>
      <c r="FQ170" t="s">
        <v>439</v>
      </c>
      <c r="FR170">
        <v>1760210915.6</v>
      </c>
      <c r="FS170">
        <v>0</v>
      </c>
      <c r="FT170">
        <v>0</v>
      </c>
      <c r="FU170">
        <v>-0.215</v>
      </c>
      <c r="FV170">
        <v>0</v>
      </c>
      <c r="FW170">
        <v>-0.6919999999999999</v>
      </c>
      <c r="FX170">
        <v>0</v>
      </c>
      <c r="FY170">
        <v>400</v>
      </c>
      <c r="FZ170">
        <v>0</v>
      </c>
      <c r="GA170">
        <v>0.15</v>
      </c>
      <c r="GB170">
        <v>0</v>
      </c>
      <c r="GC170">
        <v>-38.5124512195122</v>
      </c>
      <c r="GD170">
        <v>-0.06742160278748058</v>
      </c>
      <c r="GE170">
        <v>0.1677538384162657</v>
      </c>
      <c r="GF170">
        <v>1</v>
      </c>
      <c r="GG170">
        <v>1405.26</v>
      </c>
      <c r="GH170">
        <v>-5.73873185846378</v>
      </c>
      <c r="GI170">
        <v>0.6191835231126009</v>
      </c>
      <c r="GJ170">
        <v>0</v>
      </c>
      <c r="GK170">
        <v>1.284298292682927</v>
      </c>
      <c r="GL170">
        <v>0.2193068989547062</v>
      </c>
      <c r="GM170">
        <v>0.02220406004430094</v>
      </c>
      <c r="GN170">
        <v>0</v>
      </c>
      <c r="GO170">
        <v>1</v>
      </c>
      <c r="GP170">
        <v>3</v>
      </c>
      <c r="GQ170" t="s">
        <v>446</v>
      </c>
      <c r="GR170">
        <v>3.1336</v>
      </c>
      <c r="GS170">
        <v>2.7601</v>
      </c>
      <c r="GT170">
        <v>0.163129</v>
      </c>
      <c r="GU170">
        <v>0.165514</v>
      </c>
      <c r="GV170">
        <v>0.0619616</v>
      </c>
      <c r="GW170">
        <v>0.0558136</v>
      </c>
      <c r="GX170">
        <v>26797.6</v>
      </c>
      <c r="GY170">
        <v>26700.2</v>
      </c>
      <c r="GZ170">
        <v>29748.1</v>
      </c>
      <c r="HA170">
        <v>29555</v>
      </c>
      <c r="HB170">
        <v>36885.6</v>
      </c>
      <c r="HC170">
        <v>36982.2</v>
      </c>
      <c r="HD170">
        <v>41862.6</v>
      </c>
      <c r="HE170">
        <v>41988.6</v>
      </c>
      <c r="HF170">
        <v>1.95648</v>
      </c>
      <c r="HG170">
        <v>1.88965</v>
      </c>
      <c r="HH170">
        <v>0.0284761</v>
      </c>
      <c r="HI170">
        <v>0</v>
      </c>
      <c r="HJ170">
        <v>17.4791</v>
      </c>
      <c r="HK170">
        <v>999.9</v>
      </c>
      <c r="HL170">
        <v>26.2</v>
      </c>
      <c r="HM170">
        <v>31.5</v>
      </c>
      <c r="HN170">
        <v>13.4648</v>
      </c>
      <c r="HO170">
        <v>62.5822</v>
      </c>
      <c r="HP170">
        <v>32.476</v>
      </c>
      <c r="HQ170">
        <v>1</v>
      </c>
      <c r="HR170">
        <v>-0.125018</v>
      </c>
      <c r="HS170">
        <v>5.43122</v>
      </c>
      <c r="HT170">
        <v>20.2591</v>
      </c>
      <c r="HU170">
        <v>5.21939</v>
      </c>
      <c r="HV170">
        <v>12.0159</v>
      </c>
      <c r="HW170">
        <v>4.99035</v>
      </c>
      <c r="HX170">
        <v>3.28833</v>
      </c>
      <c r="HY170">
        <v>9999</v>
      </c>
      <c r="HZ170">
        <v>9999</v>
      </c>
      <c r="IA170">
        <v>9999</v>
      </c>
      <c r="IB170">
        <v>999.9</v>
      </c>
      <c r="IC170">
        <v>4.97289</v>
      </c>
      <c r="ID170">
        <v>1.86661</v>
      </c>
      <c r="IE170">
        <v>1.86595</v>
      </c>
      <c r="IF170">
        <v>1.86586</v>
      </c>
      <c r="IG170">
        <v>1.86776</v>
      </c>
      <c r="IH170">
        <v>1.87015</v>
      </c>
      <c r="II170">
        <v>1.8688</v>
      </c>
      <c r="IJ170">
        <v>1.87027</v>
      </c>
      <c r="IK170">
        <v>0</v>
      </c>
      <c r="IL170">
        <v>0</v>
      </c>
      <c r="IM170">
        <v>0</v>
      </c>
      <c r="IN170">
        <v>0</v>
      </c>
      <c r="IO170" t="s">
        <v>441</v>
      </c>
      <c r="IP170" t="s">
        <v>442</v>
      </c>
      <c r="IQ170" t="s">
        <v>443</v>
      </c>
      <c r="IR170" t="s">
        <v>443</v>
      </c>
      <c r="IS170" t="s">
        <v>443</v>
      </c>
      <c r="IT170" t="s">
        <v>443</v>
      </c>
      <c r="IU170">
        <v>0</v>
      </c>
      <c r="IV170">
        <v>100</v>
      </c>
      <c r="IW170">
        <v>100</v>
      </c>
      <c r="IX170">
        <v>-3.263</v>
      </c>
      <c r="IY170">
        <v>0.005</v>
      </c>
      <c r="IZ170">
        <v>-1.414774939843471</v>
      </c>
      <c r="JA170">
        <v>-0.002262605230658699</v>
      </c>
      <c r="JB170">
        <v>4.117972070868355E-07</v>
      </c>
      <c r="JC170">
        <v>-1.535053720392113E-10</v>
      </c>
      <c r="JD170">
        <v>-0.05773197212917025</v>
      </c>
      <c r="JE170">
        <v>-0.004387372397949352</v>
      </c>
      <c r="JF170">
        <v>0.001148265067849212</v>
      </c>
      <c r="JG170">
        <v>-2.372704636287677E-05</v>
      </c>
      <c r="JH170">
        <v>4</v>
      </c>
      <c r="JI170">
        <v>2346</v>
      </c>
      <c r="JJ170">
        <v>1</v>
      </c>
      <c r="JK170">
        <v>24</v>
      </c>
      <c r="JL170">
        <v>21627.3</v>
      </c>
      <c r="JM170">
        <v>29358475.9</v>
      </c>
      <c r="JN170">
        <v>2.01416</v>
      </c>
      <c r="JO170">
        <v>2.25342</v>
      </c>
      <c r="JP170">
        <v>1.39771</v>
      </c>
      <c r="JQ170">
        <v>2.35474</v>
      </c>
      <c r="JR170">
        <v>1.49536</v>
      </c>
      <c r="JS170">
        <v>2.54517</v>
      </c>
      <c r="JT170">
        <v>36.3635</v>
      </c>
      <c r="JU170">
        <v>24.0262</v>
      </c>
      <c r="JV170">
        <v>18</v>
      </c>
      <c r="JW170">
        <v>486.492</v>
      </c>
      <c r="JX170">
        <v>435.76</v>
      </c>
      <c r="JY170">
        <v>11.3799</v>
      </c>
      <c r="JZ170">
        <v>25.8447</v>
      </c>
      <c r="KA170">
        <v>29.9999</v>
      </c>
      <c r="KB170">
        <v>25.6803</v>
      </c>
      <c r="KC170">
        <v>25.6111</v>
      </c>
      <c r="KD170">
        <v>40.3517</v>
      </c>
      <c r="KE170">
        <v>25.0835</v>
      </c>
      <c r="KF170">
        <v>1.93273</v>
      </c>
      <c r="KG170">
        <v>11.4216</v>
      </c>
      <c r="KH170">
        <v>974.8150000000001</v>
      </c>
      <c r="KI170">
        <v>9.862500000000001</v>
      </c>
      <c r="KJ170">
        <v>101.672</v>
      </c>
      <c r="KK170">
        <v>100.969</v>
      </c>
    </row>
    <row r="171" spans="1:297">
      <c r="A171">
        <v>155</v>
      </c>
      <c r="B171">
        <v>1761508560.6</v>
      </c>
      <c r="C171">
        <v>1350.099999904633</v>
      </c>
      <c r="D171" t="s">
        <v>753</v>
      </c>
      <c r="E171" t="s">
        <v>754</v>
      </c>
      <c r="F171">
        <v>5</v>
      </c>
      <c r="G171" t="s">
        <v>638</v>
      </c>
      <c r="H171" t="s">
        <v>436</v>
      </c>
      <c r="I171">
        <v>1761508557.8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968.7014662421333</v>
      </c>
      <c r="AK171">
        <v>939.696945454545</v>
      </c>
      <c r="AL171">
        <v>3.228209024644519</v>
      </c>
      <c r="AM171">
        <v>65.47156474281013</v>
      </c>
      <c r="AN171">
        <f>(AP171 - AO171 + DY171*1E3/(8.314*(EA171+273.15)) * AR171/DX171 * AQ171) * DX171/(100*DL171) * 1000/(1000 - AP171)</f>
        <v>0</v>
      </c>
      <c r="AO171">
        <v>9.959999317560625</v>
      </c>
      <c r="AP171">
        <v>11.29504424242424</v>
      </c>
      <c r="AQ171">
        <v>1.441991713536794E-06</v>
      </c>
      <c r="AR171">
        <v>106.0414800568065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437</v>
      </c>
      <c r="AY171" t="s">
        <v>437</v>
      </c>
      <c r="AZ171">
        <v>0</v>
      </c>
      <c r="BA171">
        <v>0</v>
      </c>
      <c r="BB171">
        <f>1-AZ171/BA171</f>
        <v>0</v>
      </c>
      <c r="BC171">
        <v>0</v>
      </c>
      <c r="BD171" t="s">
        <v>437</v>
      </c>
      <c r="BE171" t="s">
        <v>437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BZ171">
        <v>2020</v>
      </c>
      <c r="CA171">
        <v>290.0000000000001</v>
      </c>
      <c r="CB171">
        <v>1590.42</v>
      </c>
      <c r="CC171">
        <v>295</v>
      </c>
      <c r="CD171">
        <v>5220.67</v>
      </c>
      <c r="CE171">
        <v>1591.29</v>
      </c>
      <c r="CF171">
        <v>-0.87</v>
      </c>
      <c r="CG171">
        <v>300.0000000000001</v>
      </c>
      <c r="CH171">
        <v>23.8</v>
      </c>
      <c r="CI171">
        <v>1650.734719841875</v>
      </c>
      <c r="CJ171">
        <v>2.032994541366527</v>
      </c>
      <c r="CK171">
        <v>-31.03478562282126</v>
      </c>
      <c r="CL171">
        <v>0.9198548094063967</v>
      </c>
      <c r="CM171">
        <v>0.9759925733019913</v>
      </c>
      <c r="CN171">
        <v>-0.00431141668520578</v>
      </c>
      <c r="CO171">
        <v>289.9999999999999</v>
      </c>
      <c r="CP171">
        <v>1590.91</v>
      </c>
      <c r="CQ171">
        <v>765</v>
      </c>
      <c r="CR171">
        <v>5219.32</v>
      </c>
      <c r="CS171">
        <v>1591.27</v>
      </c>
      <c r="CT171">
        <v>-0.36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438</v>
      </c>
      <c r="DO171">
        <v>2</v>
      </c>
      <c r="DP171" t="b">
        <v>1</v>
      </c>
      <c r="DQ171">
        <v>1761508557.8</v>
      </c>
      <c r="DR171">
        <v>921.7352999999999</v>
      </c>
      <c r="DS171">
        <v>959.5646</v>
      </c>
      <c r="DT171">
        <v>11.29425</v>
      </c>
      <c r="DU171">
        <v>9.958290000000002</v>
      </c>
      <c r="DV171">
        <v>925.0123</v>
      </c>
      <c r="DW171">
        <v>11.28931</v>
      </c>
      <c r="DX171">
        <v>500.0364000000001</v>
      </c>
      <c r="DY171">
        <v>90.31198000000001</v>
      </c>
      <c r="DZ171">
        <v>0.09994653000000001</v>
      </c>
      <c r="EA171">
        <v>17.61343</v>
      </c>
      <c r="EB171">
        <v>17.96099</v>
      </c>
      <c r="EC171">
        <v>999.9</v>
      </c>
      <c r="ED171">
        <v>0</v>
      </c>
      <c r="EE171">
        <v>0</v>
      </c>
      <c r="EF171">
        <v>10006.752</v>
      </c>
      <c r="EG171">
        <v>0</v>
      </c>
      <c r="EH171">
        <v>1027.843</v>
      </c>
      <c r="EI171">
        <v>-37.82929</v>
      </c>
      <c r="EJ171">
        <v>932.2645</v>
      </c>
      <c r="EK171">
        <v>969.2163</v>
      </c>
      <c r="EL171">
        <v>1.33596</v>
      </c>
      <c r="EM171">
        <v>959.5646</v>
      </c>
      <c r="EN171">
        <v>9.958290000000002</v>
      </c>
      <c r="EO171">
        <v>1.020007</v>
      </c>
      <c r="EP171">
        <v>0.899353</v>
      </c>
      <c r="EQ171">
        <v>7.205324</v>
      </c>
      <c r="ER171">
        <v>5.380394</v>
      </c>
      <c r="ES171">
        <v>2000.026</v>
      </c>
      <c r="ET171">
        <v>0.980006</v>
      </c>
      <c r="EU171">
        <v>0.0199936</v>
      </c>
      <c r="EV171">
        <v>0</v>
      </c>
      <c r="EW171">
        <v>1403.967</v>
      </c>
      <c r="EX171">
        <v>5.000970000000001</v>
      </c>
      <c r="EY171">
        <v>27946.82</v>
      </c>
      <c r="EZ171">
        <v>16707.83</v>
      </c>
      <c r="FA171">
        <v>37.4122</v>
      </c>
      <c r="FB171">
        <v>38.6124</v>
      </c>
      <c r="FC171">
        <v>37.7122</v>
      </c>
      <c r="FD171">
        <v>37.75</v>
      </c>
      <c r="FE171">
        <v>37.2122</v>
      </c>
      <c r="FF171">
        <v>1955.136</v>
      </c>
      <c r="FG171">
        <v>39.89</v>
      </c>
      <c r="FH171">
        <v>0</v>
      </c>
      <c r="FI171">
        <v>3431.600000143051</v>
      </c>
      <c r="FJ171">
        <v>0</v>
      </c>
      <c r="FK171">
        <v>1404.4356</v>
      </c>
      <c r="FL171">
        <v>-6.019230762508411</v>
      </c>
      <c r="FM171">
        <v>-112.8769230780921</v>
      </c>
      <c r="FN171">
        <v>27954.912</v>
      </c>
      <c r="FO171">
        <v>15</v>
      </c>
      <c r="FP171">
        <v>0</v>
      </c>
      <c r="FQ171" t="s">
        <v>439</v>
      </c>
      <c r="FR171">
        <v>1760210915.6</v>
      </c>
      <c r="FS171">
        <v>0</v>
      </c>
      <c r="FT171">
        <v>0</v>
      </c>
      <c r="FU171">
        <v>-0.215</v>
      </c>
      <c r="FV171">
        <v>0</v>
      </c>
      <c r="FW171">
        <v>-0.6919999999999999</v>
      </c>
      <c r="FX171">
        <v>0</v>
      </c>
      <c r="FY171">
        <v>400</v>
      </c>
      <c r="FZ171">
        <v>0</v>
      </c>
      <c r="GA171">
        <v>0.15</v>
      </c>
      <c r="GB171">
        <v>0</v>
      </c>
      <c r="GC171">
        <v>-38.3469025</v>
      </c>
      <c r="GD171">
        <v>2.856642776735606</v>
      </c>
      <c r="GE171">
        <v>0.3633146215661427</v>
      </c>
      <c r="GF171">
        <v>0</v>
      </c>
      <c r="GG171">
        <v>1404.706470588235</v>
      </c>
      <c r="GH171">
        <v>-5.212834221124012</v>
      </c>
      <c r="GI171">
        <v>0.5602566762231318</v>
      </c>
      <c r="GJ171">
        <v>0</v>
      </c>
      <c r="GK171">
        <v>1.3058825</v>
      </c>
      <c r="GL171">
        <v>0.2457590994371447</v>
      </c>
      <c r="GM171">
        <v>0.02405894706237161</v>
      </c>
      <c r="GN171">
        <v>0</v>
      </c>
      <c r="GO171">
        <v>0</v>
      </c>
      <c r="GP171">
        <v>3</v>
      </c>
      <c r="GQ171" t="s">
        <v>455</v>
      </c>
      <c r="GR171">
        <v>3.13375</v>
      </c>
      <c r="GS171">
        <v>2.7603</v>
      </c>
      <c r="GT171">
        <v>0.164973</v>
      </c>
      <c r="GU171">
        <v>0.167334</v>
      </c>
      <c r="GV171">
        <v>0.0619632</v>
      </c>
      <c r="GW171">
        <v>0.0557319</v>
      </c>
      <c r="GX171">
        <v>26738.3</v>
      </c>
      <c r="GY171">
        <v>26642</v>
      </c>
      <c r="GZ171">
        <v>29747.7</v>
      </c>
      <c r="HA171">
        <v>29555</v>
      </c>
      <c r="HB171">
        <v>36885.4</v>
      </c>
      <c r="HC171">
        <v>36985.4</v>
      </c>
      <c r="HD171">
        <v>41862.4</v>
      </c>
      <c r="HE171">
        <v>41988.6</v>
      </c>
      <c r="HF171">
        <v>1.95683</v>
      </c>
      <c r="HG171">
        <v>1.88955</v>
      </c>
      <c r="HH171">
        <v>0.029631</v>
      </c>
      <c r="HI171">
        <v>0</v>
      </c>
      <c r="HJ171">
        <v>17.4791</v>
      </c>
      <c r="HK171">
        <v>999.9</v>
      </c>
      <c r="HL171">
        <v>26.2</v>
      </c>
      <c r="HM171">
        <v>31.5</v>
      </c>
      <c r="HN171">
        <v>13.4662</v>
      </c>
      <c r="HO171">
        <v>62.3822</v>
      </c>
      <c r="HP171">
        <v>32.4599</v>
      </c>
      <c r="HQ171">
        <v>1</v>
      </c>
      <c r="HR171">
        <v>-0.125066</v>
      </c>
      <c r="HS171">
        <v>5.36984</v>
      </c>
      <c r="HT171">
        <v>20.2616</v>
      </c>
      <c r="HU171">
        <v>5.22058</v>
      </c>
      <c r="HV171">
        <v>12.0159</v>
      </c>
      <c r="HW171">
        <v>4.99065</v>
      </c>
      <c r="HX171">
        <v>3.28858</v>
      </c>
      <c r="HY171">
        <v>9999</v>
      </c>
      <c r="HZ171">
        <v>9999</v>
      </c>
      <c r="IA171">
        <v>9999</v>
      </c>
      <c r="IB171">
        <v>999.9</v>
      </c>
      <c r="IC171">
        <v>4.97289</v>
      </c>
      <c r="ID171">
        <v>1.86662</v>
      </c>
      <c r="IE171">
        <v>1.86597</v>
      </c>
      <c r="IF171">
        <v>1.86587</v>
      </c>
      <c r="IG171">
        <v>1.86778</v>
      </c>
      <c r="IH171">
        <v>1.87015</v>
      </c>
      <c r="II171">
        <v>1.86879</v>
      </c>
      <c r="IJ171">
        <v>1.87027</v>
      </c>
      <c r="IK171">
        <v>0</v>
      </c>
      <c r="IL171">
        <v>0</v>
      </c>
      <c r="IM171">
        <v>0</v>
      </c>
      <c r="IN171">
        <v>0</v>
      </c>
      <c r="IO171" t="s">
        <v>441</v>
      </c>
      <c r="IP171" t="s">
        <v>442</v>
      </c>
      <c r="IQ171" t="s">
        <v>443</v>
      </c>
      <c r="IR171" t="s">
        <v>443</v>
      </c>
      <c r="IS171" t="s">
        <v>443</v>
      </c>
      <c r="IT171" t="s">
        <v>443</v>
      </c>
      <c r="IU171">
        <v>0</v>
      </c>
      <c r="IV171">
        <v>100</v>
      </c>
      <c r="IW171">
        <v>100</v>
      </c>
      <c r="IX171">
        <v>-3.293</v>
      </c>
      <c r="IY171">
        <v>0.005</v>
      </c>
      <c r="IZ171">
        <v>-1.414774939843471</v>
      </c>
      <c r="JA171">
        <v>-0.002262605230658699</v>
      </c>
      <c r="JB171">
        <v>4.117972070868355E-07</v>
      </c>
      <c r="JC171">
        <v>-1.535053720392113E-10</v>
      </c>
      <c r="JD171">
        <v>-0.05773197212917025</v>
      </c>
      <c r="JE171">
        <v>-0.004387372397949352</v>
      </c>
      <c r="JF171">
        <v>0.001148265067849212</v>
      </c>
      <c r="JG171">
        <v>-2.372704636287677E-05</v>
      </c>
      <c r="JH171">
        <v>4</v>
      </c>
      <c r="JI171">
        <v>2346</v>
      </c>
      <c r="JJ171">
        <v>1</v>
      </c>
      <c r="JK171">
        <v>24</v>
      </c>
      <c r="JL171">
        <v>21627.4</v>
      </c>
      <c r="JM171">
        <v>29358476</v>
      </c>
      <c r="JN171">
        <v>2.0459</v>
      </c>
      <c r="JO171">
        <v>2.24731</v>
      </c>
      <c r="JP171">
        <v>1.39648</v>
      </c>
      <c r="JQ171">
        <v>2.35107</v>
      </c>
      <c r="JR171">
        <v>1.49536</v>
      </c>
      <c r="JS171">
        <v>2.69165</v>
      </c>
      <c r="JT171">
        <v>36.3635</v>
      </c>
      <c r="JU171">
        <v>24.0262</v>
      </c>
      <c r="JV171">
        <v>18</v>
      </c>
      <c r="JW171">
        <v>486.708</v>
      </c>
      <c r="JX171">
        <v>435.717</v>
      </c>
      <c r="JY171">
        <v>11.4191</v>
      </c>
      <c r="JZ171">
        <v>25.8457</v>
      </c>
      <c r="KA171">
        <v>29.9998</v>
      </c>
      <c r="KB171">
        <v>25.6803</v>
      </c>
      <c r="KC171">
        <v>25.6133</v>
      </c>
      <c r="KD171">
        <v>40.9547</v>
      </c>
      <c r="KE171">
        <v>25.3582</v>
      </c>
      <c r="KF171">
        <v>1.93273</v>
      </c>
      <c r="KG171">
        <v>11.4514</v>
      </c>
      <c r="KH171">
        <v>988.198</v>
      </c>
      <c r="KI171">
        <v>9.83419</v>
      </c>
      <c r="KJ171">
        <v>101.671</v>
      </c>
      <c r="KK171">
        <v>100.969</v>
      </c>
    </row>
    <row r="172" spans="1:297">
      <c r="A172">
        <v>156</v>
      </c>
      <c r="B172">
        <v>1761508565.6</v>
      </c>
      <c r="C172">
        <v>1355.099999904633</v>
      </c>
      <c r="D172" t="s">
        <v>755</v>
      </c>
      <c r="E172" t="s">
        <v>756</v>
      </c>
      <c r="F172">
        <v>5</v>
      </c>
      <c r="G172" t="s">
        <v>638</v>
      </c>
      <c r="H172" t="s">
        <v>436</v>
      </c>
      <c r="I172">
        <v>1761508563.1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985.3978475007766</v>
      </c>
      <c r="AK172">
        <v>956.1857454545456</v>
      </c>
      <c r="AL172">
        <v>3.300145174509545</v>
      </c>
      <c r="AM172">
        <v>65.47156474281013</v>
      </c>
      <c r="AN172">
        <f>(AP172 - AO172 + DY172*1E3/(8.314*(EA172+273.15)) * AR172/DX172 * AQ172) * DX172/(100*DL172) * 1000/(1000 - AP172)</f>
        <v>0</v>
      </c>
      <c r="AO172">
        <v>9.917101236866715</v>
      </c>
      <c r="AP172">
        <v>11.28720848484848</v>
      </c>
      <c r="AQ172">
        <v>-9.169771225732724E-06</v>
      </c>
      <c r="AR172">
        <v>106.0414800568065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437</v>
      </c>
      <c r="AY172" t="s">
        <v>437</v>
      </c>
      <c r="AZ172">
        <v>0</v>
      </c>
      <c r="BA172">
        <v>0</v>
      </c>
      <c r="BB172">
        <f>1-AZ172/BA172</f>
        <v>0</v>
      </c>
      <c r="BC172">
        <v>0</v>
      </c>
      <c r="BD172" t="s">
        <v>437</v>
      </c>
      <c r="BE172" t="s">
        <v>437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BZ172">
        <v>2020</v>
      </c>
      <c r="CA172">
        <v>290.0000000000001</v>
      </c>
      <c r="CB172">
        <v>1590.42</v>
      </c>
      <c r="CC172">
        <v>295</v>
      </c>
      <c r="CD172">
        <v>5220.67</v>
      </c>
      <c r="CE172">
        <v>1591.29</v>
      </c>
      <c r="CF172">
        <v>-0.87</v>
      </c>
      <c r="CG172">
        <v>300.0000000000001</v>
      </c>
      <c r="CH172">
        <v>23.8</v>
      </c>
      <c r="CI172">
        <v>1650.734719841875</v>
      </c>
      <c r="CJ172">
        <v>2.032994541366527</v>
      </c>
      <c r="CK172">
        <v>-31.03478562282126</v>
      </c>
      <c r="CL172">
        <v>0.9198548094063967</v>
      </c>
      <c r="CM172">
        <v>0.9759925733019913</v>
      </c>
      <c r="CN172">
        <v>-0.00431141668520578</v>
      </c>
      <c r="CO172">
        <v>289.9999999999999</v>
      </c>
      <c r="CP172">
        <v>1590.91</v>
      </c>
      <c r="CQ172">
        <v>765</v>
      </c>
      <c r="CR172">
        <v>5219.32</v>
      </c>
      <c r="CS172">
        <v>1591.27</v>
      </c>
      <c r="CT172">
        <v>-0.36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438</v>
      </c>
      <c r="DO172">
        <v>2</v>
      </c>
      <c r="DP172" t="b">
        <v>1</v>
      </c>
      <c r="DQ172">
        <v>1761508563.1</v>
      </c>
      <c r="DR172">
        <v>938.8613333333334</v>
      </c>
      <c r="DS172">
        <v>977.1256666666666</v>
      </c>
      <c r="DT172">
        <v>11.29088888888889</v>
      </c>
      <c r="DU172">
        <v>9.916046666666666</v>
      </c>
      <c r="DV172">
        <v>942.1705555555556</v>
      </c>
      <c r="DW172">
        <v>11.28596666666667</v>
      </c>
      <c r="DX172">
        <v>500.0148888888889</v>
      </c>
      <c r="DY172">
        <v>90.31237777777778</v>
      </c>
      <c r="DZ172">
        <v>0.1000957666666667</v>
      </c>
      <c r="EA172">
        <v>17.61422222222222</v>
      </c>
      <c r="EB172">
        <v>17.98158888888889</v>
      </c>
      <c r="EC172">
        <v>999.9000000000001</v>
      </c>
      <c r="ED172">
        <v>0</v>
      </c>
      <c r="EE172">
        <v>0</v>
      </c>
      <c r="EF172">
        <v>9965</v>
      </c>
      <c r="EG172">
        <v>0</v>
      </c>
      <c r="EH172">
        <v>1027.836666666667</v>
      </c>
      <c r="EI172">
        <v>-38.26423333333333</v>
      </c>
      <c r="EJ172">
        <v>949.5828888888888</v>
      </c>
      <c r="EK172">
        <v>986.9118888888889</v>
      </c>
      <c r="EL172">
        <v>1.374836666666667</v>
      </c>
      <c r="EM172">
        <v>977.1256666666666</v>
      </c>
      <c r="EN172">
        <v>9.916046666666666</v>
      </c>
      <c r="EO172">
        <v>1.019706666666667</v>
      </c>
      <c r="EP172">
        <v>0.8955418888888889</v>
      </c>
      <c r="EQ172">
        <v>7.201033333333334</v>
      </c>
      <c r="ER172">
        <v>5.319287777777777</v>
      </c>
      <c r="ES172">
        <v>2000.051111111111</v>
      </c>
      <c r="ET172">
        <v>0.980006</v>
      </c>
      <c r="EU172">
        <v>0.0199936</v>
      </c>
      <c r="EV172">
        <v>0</v>
      </c>
      <c r="EW172">
        <v>1403.41</v>
      </c>
      <c r="EX172">
        <v>5.00097</v>
      </c>
      <c r="EY172">
        <v>27935.16666666667</v>
      </c>
      <c r="EZ172">
        <v>16708.05555555555</v>
      </c>
      <c r="FA172">
        <v>37.375</v>
      </c>
      <c r="FB172">
        <v>38.569</v>
      </c>
      <c r="FC172">
        <v>37.687</v>
      </c>
      <c r="FD172">
        <v>37.736</v>
      </c>
      <c r="FE172">
        <v>37.187</v>
      </c>
      <c r="FF172">
        <v>1955.161111111111</v>
      </c>
      <c r="FG172">
        <v>39.89</v>
      </c>
      <c r="FH172">
        <v>0</v>
      </c>
      <c r="FI172">
        <v>3436.400000095367</v>
      </c>
      <c r="FJ172">
        <v>0</v>
      </c>
      <c r="FK172">
        <v>1403.9488</v>
      </c>
      <c r="FL172">
        <v>-6.807692287312205</v>
      </c>
      <c r="FM172">
        <v>-127.9230767352164</v>
      </c>
      <c r="FN172">
        <v>27945.368</v>
      </c>
      <c r="FO172">
        <v>15</v>
      </c>
      <c r="FP172">
        <v>0</v>
      </c>
      <c r="FQ172" t="s">
        <v>439</v>
      </c>
      <c r="FR172">
        <v>1760210915.6</v>
      </c>
      <c r="FS172">
        <v>0</v>
      </c>
      <c r="FT172">
        <v>0</v>
      </c>
      <c r="FU172">
        <v>-0.215</v>
      </c>
      <c r="FV172">
        <v>0</v>
      </c>
      <c r="FW172">
        <v>-0.6919999999999999</v>
      </c>
      <c r="FX172">
        <v>0</v>
      </c>
      <c r="FY172">
        <v>400</v>
      </c>
      <c r="FZ172">
        <v>0</v>
      </c>
      <c r="GA172">
        <v>0.15</v>
      </c>
      <c r="GB172">
        <v>0</v>
      </c>
      <c r="GC172">
        <v>-38.27787</v>
      </c>
      <c r="GD172">
        <v>2.520092307692361</v>
      </c>
      <c r="GE172">
        <v>0.3561716673178813</v>
      </c>
      <c r="GF172">
        <v>0</v>
      </c>
      <c r="GG172">
        <v>1404.298823529412</v>
      </c>
      <c r="GH172">
        <v>-5.754316268594781</v>
      </c>
      <c r="GI172">
        <v>0.6042387758741559</v>
      </c>
      <c r="GJ172">
        <v>0</v>
      </c>
      <c r="GK172">
        <v>1.32479675</v>
      </c>
      <c r="GL172">
        <v>0.2922750844277642</v>
      </c>
      <c r="GM172">
        <v>0.02880706444498467</v>
      </c>
      <c r="GN172">
        <v>0</v>
      </c>
      <c r="GO172">
        <v>0</v>
      </c>
      <c r="GP172">
        <v>3</v>
      </c>
      <c r="GQ172" t="s">
        <v>455</v>
      </c>
      <c r="GR172">
        <v>3.13369</v>
      </c>
      <c r="GS172">
        <v>2.75998</v>
      </c>
      <c r="GT172">
        <v>0.166845</v>
      </c>
      <c r="GU172">
        <v>0.169212</v>
      </c>
      <c r="GV172">
        <v>0.0619288</v>
      </c>
      <c r="GW172">
        <v>0.0555411</v>
      </c>
      <c r="GX172">
        <v>26678.2</v>
      </c>
      <c r="GY172">
        <v>26582</v>
      </c>
      <c r="GZ172">
        <v>29747.5</v>
      </c>
      <c r="HA172">
        <v>29555.1</v>
      </c>
      <c r="HB172">
        <v>36886.2</v>
      </c>
      <c r="HC172">
        <v>36993.4</v>
      </c>
      <c r="HD172">
        <v>41861.7</v>
      </c>
      <c r="HE172">
        <v>41989</v>
      </c>
      <c r="HF172">
        <v>1.95672</v>
      </c>
      <c r="HG172">
        <v>1.88937</v>
      </c>
      <c r="HH172">
        <v>0.0301711</v>
      </c>
      <c r="HI172">
        <v>0</v>
      </c>
      <c r="HJ172">
        <v>17.4791</v>
      </c>
      <c r="HK172">
        <v>999.9</v>
      </c>
      <c r="HL172">
        <v>26.2</v>
      </c>
      <c r="HM172">
        <v>31.4</v>
      </c>
      <c r="HN172">
        <v>13.3881</v>
      </c>
      <c r="HO172">
        <v>62.4822</v>
      </c>
      <c r="HP172">
        <v>32.5441</v>
      </c>
      <c r="HQ172">
        <v>1</v>
      </c>
      <c r="HR172">
        <v>-0.125163</v>
      </c>
      <c r="HS172">
        <v>5.37129</v>
      </c>
      <c r="HT172">
        <v>20.2613</v>
      </c>
      <c r="HU172">
        <v>5.22088</v>
      </c>
      <c r="HV172">
        <v>12.0159</v>
      </c>
      <c r="HW172">
        <v>4.9907</v>
      </c>
      <c r="HX172">
        <v>3.28863</v>
      </c>
      <c r="HY172">
        <v>9999</v>
      </c>
      <c r="HZ172">
        <v>9999</v>
      </c>
      <c r="IA172">
        <v>9999</v>
      </c>
      <c r="IB172">
        <v>999.9</v>
      </c>
      <c r="IC172">
        <v>4.97289</v>
      </c>
      <c r="ID172">
        <v>1.86661</v>
      </c>
      <c r="IE172">
        <v>1.86598</v>
      </c>
      <c r="IF172">
        <v>1.86588</v>
      </c>
      <c r="IG172">
        <v>1.86775</v>
      </c>
      <c r="IH172">
        <v>1.87018</v>
      </c>
      <c r="II172">
        <v>1.8688</v>
      </c>
      <c r="IJ172">
        <v>1.87029</v>
      </c>
      <c r="IK172">
        <v>0</v>
      </c>
      <c r="IL172">
        <v>0</v>
      </c>
      <c r="IM172">
        <v>0</v>
      </c>
      <c r="IN172">
        <v>0</v>
      </c>
      <c r="IO172" t="s">
        <v>441</v>
      </c>
      <c r="IP172" t="s">
        <v>442</v>
      </c>
      <c r="IQ172" t="s">
        <v>443</v>
      </c>
      <c r="IR172" t="s">
        <v>443</v>
      </c>
      <c r="IS172" t="s">
        <v>443</v>
      </c>
      <c r="IT172" t="s">
        <v>443</v>
      </c>
      <c r="IU172">
        <v>0</v>
      </c>
      <c r="IV172">
        <v>100</v>
      </c>
      <c r="IW172">
        <v>100</v>
      </c>
      <c r="IX172">
        <v>-3.325</v>
      </c>
      <c r="IY172">
        <v>0.0048</v>
      </c>
      <c r="IZ172">
        <v>-1.414774939843471</v>
      </c>
      <c r="JA172">
        <v>-0.002262605230658699</v>
      </c>
      <c r="JB172">
        <v>4.117972070868355E-07</v>
      </c>
      <c r="JC172">
        <v>-1.535053720392113E-10</v>
      </c>
      <c r="JD172">
        <v>-0.05773197212917025</v>
      </c>
      <c r="JE172">
        <v>-0.004387372397949352</v>
      </c>
      <c r="JF172">
        <v>0.001148265067849212</v>
      </c>
      <c r="JG172">
        <v>-2.372704636287677E-05</v>
      </c>
      <c r="JH172">
        <v>4</v>
      </c>
      <c r="JI172">
        <v>2346</v>
      </c>
      <c r="JJ172">
        <v>1</v>
      </c>
      <c r="JK172">
        <v>24</v>
      </c>
      <c r="JL172">
        <v>21627.5</v>
      </c>
      <c r="JM172">
        <v>29358476.1</v>
      </c>
      <c r="JN172">
        <v>2.07153</v>
      </c>
      <c r="JO172">
        <v>2.24365</v>
      </c>
      <c r="JP172">
        <v>1.39648</v>
      </c>
      <c r="JQ172">
        <v>2.35596</v>
      </c>
      <c r="JR172">
        <v>1.49536</v>
      </c>
      <c r="JS172">
        <v>2.6062</v>
      </c>
      <c r="JT172">
        <v>36.3635</v>
      </c>
      <c r="JU172">
        <v>24.0262</v>
      </c>
      <c r="JV172">
        <v>18</v>
      </c>
      <c r="JW172">
        <v>486.659</v>
      </c>
      <c r="JX172">
        <v>435.613</v>
      </c>
      <c r="JY172">
        <v>11.454</v>
      </c>
      <c r="JZ172">
        <v>25.8469</v>
      </c>
      <c r="KA172">
        <v>29.9998</v>
      </c>
      <c r="KB172">
        <v>25.6819</v>
      </c>
      <c r="KC172">
        <v>25.6133</v>
      </c>
      <c r="KD172">
        <v>41.4735</v>
      </c>
      <c r="KE172">
        <v>25.6393</v>
      </c>
      <c r="KF172">
        <v>1.93273</v>
      </c>
      <c r="KG172">
        <v>11.4672</v>
      </c>
      <c r="KH172">
        <v>1008.24</v>
      </c>
      <c r="KI172">
        <v>9.814500000000001</v>
      </c>
      <c r="KJ172">
        <v>101.67</v>
      </c>
      <c r="KK172">
        <v>100.97</v>
      </c>
    </row>
    <row r="173" spans="1:297">
      <c r="A173">
        <v>157</v>
      </c>
      <c r="B173">
        <v>1761508570.6</v>
      </c>
      <c r="C173">
        <v>1360.099999904633</v>
      </c>
      <c r="D173" t="s">
        <v>757</v>
      </c>
      <c r="E173" t="s">
        <v>758</v>
      </c>
      <c r="F173">
        <v>5</v>
      </c>
      <c r="G173" t="s">
        <v>638</v>
      </c>
      <c r="H173" t="s">
        <v>436</v>
      </c>
      <c r="I173">
        <v>1761508567.8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1002.563694094704</v>
      </c>
      <c r="AK173">
        <v>972.9358969696973</v>
      </c>
      <c r="AL173">
        <v>3.358788756667912</v>
      </c>
      <c r="AM173">
        <v>65.47156474281013</v>
      </c>
      <c r="AN173">
        <f>(AP173 - AO173 + DY173*1E3/(8.314*(EA173+273.15)) * AR173/DX173 * AQ173) * DX173/(100*DL173) * 1000/(1000 - AP173)</f>
        <v>0</v>
      </c>
      <c r="AO173">
        <v>9.889831909225947</v>
      </c>
      <c r="AP173">
        <v>11.27219454545454</v>
      </c>
      <c r="AQ173">
        <v>-2.204626243040476E-05</v>
      </c>
      <c r="AR173">
        <v>106.0414800568065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437</v>
      </c>
      <c r="AY173" t="s">
        <v>437</v>
      </c>
      <c r="AZ173">
        <v>0</v>
      </c>
      <c r="BA173">
        <v>0</v>
      </c>
      <c r="BB173">
        <f>1-AZ173/BA173</f>
        <v>0</v>
      </c>
      <c r="BC173">
        <v>0</v>
      </c>
      <c r="BD173" t="s">
        <v>437</v>
      </c>
      <c r="BE173" t="s">
        <v>437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BZ173">
        <v>2020</v>
      </c>
      <c r="CA173">
        <v>290.0000000000001</v>
      </c>
      <c r="CB173">
        <v>1590.42</v>
      </c>
      <c r="CC173">
        <v>295</v>
      </c>
      <c r="CD173">
        <v>5220.67</v>
      </c>
      <c r="CE173">
        <v>1591.29</v>
      </c>
      <c r="CF173">
        <v>-0.87</v>
      </c>
      <c r="CG173">
        <v>300.0000000000001</v>
      </c>
      <c r="CH173">
        <v>23.8</v>
      </c>
      <c r="CI173">
        <v>1650.734719841875</v>
      </c>
      <c r="CJ173">
        <v>2.032994541366527</v>
      </c>
      <c r="CK173">
        <v>-31.03478562282126</v>
      </c>
      <c r="CL173">
        <v>0.9198548094063967</v>
      </c>
      <c r="CM173">
        <v>0.9759925733019913</v>
      </c>
      <c r="CN173">
        <v>-0.00431141668520578</v>
      </c>
      <c r="CO173">
        <v>289.9999999999999</v>
      </c>
      <c r="CP173">
        <v>1590.91</v>
      </c>
      <c r="CQ173">
        <v>765</v>
      </c>
      <c r="CR173">
        <v>5219.32</v>
      </c>
      <c r="CS173">
        <v>1591.27</v>
      </c>
      <c r="CT173">
        <v>-0.36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438</v>
      </c>
      <c r="DO173">
        <v>2</v>
      </c>
      <c r="DP173" t="b">
        <v>1</v>
      </c>
      <c r="DQ173">
        <v>1761508567.8</v>
      </c>
      <c r="DR173">
        <v>954.3284</v>
      </c>
      <c r="DS173">
        <v>993.0483</v>
      </c>
      <c r="DT173">
        <v>11.27885</v>
      </c>
      <c r="DU173">
        <v>9.888625000000001</v>
      </c>
      <c r="DV173">
        <v>957.6671999999999</v>
      </c>
      <c r="DW173">
        <v>11.27409</v>
      </c>
      <c r="DX173">
        <v>499.9915999999999</v>
      </c>
      <c r="DY173">
        <v>90.31271999999998</v>
      </c>
      <c r="DZ173">
        <v>0.09996733999999999</v>
      </c>
      <c r="EA173">
        <v>17.61579</v>
      </c>
      <c r="EB173">
        <v>17.98178</v>
      </c>
      <c r="EC173">
        <v>999.9</v>
      </c>
      <c r="ED173">
        <v>0</v>
      </c>
      <c r="EE173">
        <v>0</v>
      </c>
      <c r="EF173">
        <v>9996.072</v>
      </c>
      <c r="EG173">
        <v>0</v>
      </c>
      <c r="EH173">
        <v>1027.826</v>
      </c>
      <c r="EI173">
        <v>-38.72014</v>
      </c>
      <c r="EJ173">
        <v>965.2150000000001</v>
      </c>
      <c r="EK173">
        <v>1002.9671</v>
      </c>
      <c r="EL173">
        <v>1.390227</v>
      </c>
      <c r="EM173">
        <v>993.0483</v>
      </c>
      <c r="EN173">
        <v>9.888625000000001</v>
      </c>
      <c r="EO173">
        <v>1.018624</v>
      </c>
      <c r="EP173">
        <v>0.8930684</v>
      </c>
      <c r="EQ173">
        <v>7.185517</v>
      </c>
      <c r="ER173">
        <v>5.279521</v>
      </c>
      <c r="ES173">
        <v>1999.98</v>
      </c>
      <c r="ET173">
        <v>0.9800051</v>
      </c>
      <c r="EU173">
        <v>0.01999449</v>
      </c>
      <c r="EV173">
        <v>0</v>
      </c>
      <c r="EW173">
        <v>1403.049</v>
      </c>
      <c r="EX173">
        <v>5.000970000000001</v>
      </c>
      <c r="EY173">
        <v>27922.77</v>
      </c>
      <c r="EZ173">
        <v>16707.46</v>
      </c>
      <c r="FA173">
        <v>37.375</v>
      </c>
      <c r="FB173">
        <v>38.562</v>
      </c>
      <c r="FC173">
        <v>37.687</v>
      </c>
      <c r="FD173">
        <v>37.7059</v>
      </c>
      <c r="FE173">
        <v>37.187</v>
      </c>
      <c r="FF173">
        <v>1955.09</v>
      </c>
      <c r="FG173">
        <v>39.89</v>
      </c>
      <c r="FH173">
        <v>0</v>
      </c>
      <c r="FI173">
        <v>3441.200000047684</v>
      </c>
      <c r="FJ173">
        <v>0</v>
      </c>
      <c r="FK173">
        <v>1403.438</v>
      </c>
      <c r="FL173">
        <v>-6.111538460357276</v>
      </c>
      <c r="FM173">
        <v>-145.5384617296207</v>
      </c>
      <c r="FN173">
        <v>27934.3</v>
      </c>
      <c r="FO173">
        <v>15</v>
      </c>
      <c r="FP173">
        <v>0</v>
      </c>
      <c r="FQ173" t="s">
        <v>439</v>
      </c>
      <c r="FR173">
        <v>1760210915.6</v>
      </c>
      <c r="FS173">
        <v>0</v>
      </c>
      <c r="FT173">
        <v>0</v>
      </c>
      <c r="FU173">
        <v>-0.215</v>
      </c>
      <c r="FV173">
        <v>0</v>
      </c>
      <c r="FW173">
        <v>-0.6919999999999999</v>
      </c>
      <c r="FX173">
        <v>0</v>
      </c>
      <c r="FY173">
        <v>400</v>
      </c>
      <c r="FZ173">
        <v>0</v>
      </c>
      <c r="GA173">
        <v>0.15</v>
      </c>
      <c r="GB173">
        <v>0</v>
      </c>
      <c r="GC173">
        <v>-38.2831775</v>
      </c>
      <c r="GD173">
        <v>-1.791009005628567</v>
      </c>
      <c r="GE173">
        <v>0.3625822813428004</v>
      </c>
      <c r="GF173">
        <v>0</v>
      </c>
      <c r="GG173">
        <v>1403.736470588235</v>
      </c>
      <c r="GH173">
        <v>-6.440947280447202</v>
      </c>
      <c r="GI173">
        <v>0.6699072910087809</v>
      </c>
      <c r="GJ173">
        <v>0</v>
      </c>
      <c r="GK173">
        <v>1.3543105</v>
      </c>
      <c r="GL173">
        <v>0.3030691181988726</v>
      </c>
      <c r="GM173">
        <v>0.02977167915570098</v>
      </c>
      <c r="GN173">
        <v>0</v>
      </c>
      <c r="GO173">
        <v>0</v>
      </c>
      <c r="GP173">
        <v>3</v>
      </c>
      <c r="GQ173" t="s">
        <v>455</v>
      </c>
      <c r="GR173">
        <v>3.13381</v>
      </c>
      <c r="GS173">
        <v>2.76027</v>
      </c>
      <c r="GT173">
        <v>0.168728</v>
      </c>
      <c r="GU173">
        <v>0.171042</v>
      </c>
      <c r="GV173">
        <v>0.0618692</v>
      </c>
      <c r="GW173">
        <v>0.0554298</v>
      </c>
      <c r="GX173">
        <v>26618.2</v>
      </c>
      <c r="GY173">
        <v>26523.2</v>
      </c>
      <c r="GZ173">
        <v>29747.8</v>
      </c>
      <c r="HA173">
        <v>29554.8</v>
      </c>
      <c r="HB173">
        <v>36888.9</v>
      </c>
      <c r="HC173">
        <v>36997.3</v>
      </c>
      <c r="HD173">
        <v>41862</v>
      </c>
      <c r="HE173">
        <v>41988.5</v>
      </c>
      <c r="HF173">
        <v>1.95665</v>
      </c>
      <c r="HG173">
        <v>1.8892</v>
      </c>
      <c r="HH173">
        <v>0.030376</v>
      </c>
      <c r="HI173">
        <v>0</v>
      </c>
      <c r="HJ173">
        <v>17.4805</v>
      </c>
      <c r="HK173">
        <v>999.9</v>
      </c>
      <c r="HL173">
        <v>26.2</v>
      </c>
      <c r="HM173">
        <v>31.5</v>
      </c>
      <c r="HN173">
        <v>13.4655</v>
      </c>
      <c r="HO173">
        <v>62.6422</v>
      </c>
      <c r="HP173">
        <v>32.3518</v>
      </c>
      <c r="HQ173">
        <v>1</v>
      </c>
      <c r="HR173">
        <v>-0.125366</v>
      </c>
      <c r="HS173">
        <v>5.40733</v>
      </c>
      <c r="HT173">
        <v>20.2604</v>
      </c>
      <c r="HU173">
        <v>5.22133</v>
      </c>
      <c r="HV173">
        <v>12.0159</v>
      </c>
      <c r="HW173">
        <v>4.991</v>
      </c>
      <c r="HX173">
        <v>3.28863</v>
      </c>
      <c r="HY173">
        <v>9999</v>
      </c>
      <c r="HZ173">
        <v>9999</v>
      </c>
      <c r="IA173">
        <v>9999</v>
      </c>
      <c r="IB173">
        <v>999.9</v>
      </c>
      <c r="IC173">
        <v>4.97291</v>
      </c>
      <c r="ID173">
        <v>1.86661</v>
      </c>
      <c r="IE173">
        <v>1.86594</v>
      </c>
      <c r="IF173">
        <v>1.86588</v>
      </c>
      <c r="IG173">
        <v>1.86775</v>
      </c>
      <c r="IH173">
        <v>1.87016</v>
      </c>
      <c r="II173">
        <v>1.86879</v>
      </c>
      <c r="IJ173">
        <v>1.87027</v>
      </c>
      <c r="IK173">
        <v>0</v>
      </c>
      <c r="IL173">
        <v>0</v>
      </c>
      <c r="IM173">
        <v>0</v>
      </c>
      <c r="IN173">
        <v>0</v>
      </c>
      <c r="IO173" t="s">
        <v>441</v>
      </c>
      <c r="IP173" t="s">
        <v>442</v>
      </c>
      <c r="IQ173" t="s">
        <v>443</v>
      </c>
      <c r="IR173" t="s">
        <v>443</v>
      </c>
      <c r="IS173" t="s">
        <v>443</v>
      </c>
      <c r="IT173" t="s">
        <v>443</v>
      </c>
      <c r="IU173">
        <v>0</v>
      </c>
      <c r="IV173">
        <v>100</v>
      </c>
      <c r="IW173">
        <v>100</v>
      </c>
      <c r="IX173">
        <v>-3.356</v>
      </c>
      <c r="IY173">
        <v>0.0047</v>
      </c>
      <c r="IZ173">
        <v>-1.414774939843471</v>
      </c>
      <c r="JA173">
        <v>-0.002262605230658699</v>
      </c>
      <c r="JB173">
        <v>4.117972070868355E-07</v>
      </c>
      <c r="JC173">
        <v>-1.535053720392113E-10</v>
      </c>
      <c r="JD173">
        <v>-0.05773197212917025</v>
      </c>
      <c r="JE173">
        <v>-0.004387372397949352</v>
      </c>
      <c r="JF173">
        <v>0.001148265067849212</v>
      </c>
      <c r="JG173">
        <v>-2.372704636287677E-05</v>
      </c>
      <c r="JH173">
        <v>4</v>
      </c>
      <c r="JI173">
        <v>2346</v>
      </c>
      <c r="JJ173">
        <v>1</v>
      </c>
      <c r="JK173">
        <v>24</v>
      </c>
      <c r="JL173">
        <v>21627.6</v>
      </c>
      <c r="JM173">
        <v>29358476.2</v>
      </c>
      <c r="JN173">
        <v>2.10205</v>
      </c>
      <c r="JO173">
        <v>2.25464</v>
      </c>
      <c r="JP173">
        <v>1.39771</v>
      </c>
      <c r="JQ173">
        <v>2.35596</v>
      </c>
      <c r="JR173">
        <v>1.49536</v>
      </c>
      <c r="JS173">
        <v>2.64526</v>
      </c>
      <c r="JT173">
        <v>36.3635</v>
      </c>
      <c r="JU173">
        <v>24.0262</v>
      </c>
      <c r="JV173">
        <v>18</v>
      </c>
      <c r="JW173">
        <v>486.618</v>
      </c>
      <c r="JX173">
        <v>435.508</v>
      </c>
      <c r="JY173">
        <v>11.4762</v>
      </c>
      <c r="JZ173">
        <v>25.8469</v>
      </c>
      <c r="KA173">
        <v>30.0001</v>
      </c>
      <c r="KB173">
        <v>25.6825</v>
      </c>
      <c r="KC173">
        <v>25.6133</v>
      </c>
      <c r="KD173">
        <v>42.0695</v>
      </c>
      <c r="KE173">
        <v>25.6393</v>
      </c>
      <c r="KF173">
        <v>1.93273</v>
      </c>
      <c r="KG173">
        <v>11.4805</v>
      </c>
      <c r="KH173">
        <v>1021.6</v>
      </c>
      <c r="KI173">
        <v>9.803140000000001</v>
      </c>
      <c r="KJ173">
        <v>101.671</v>
      </c>
      <c r="KK173">
        <v>100.969</v>
      </c>
    </row>
    <row r="174" spans="1:297">
      <c r="A174">
        <v>158</v>
      </c>
      <c r="B174">
        <v>1761508575.6</v>
      </c>
      <c r="C174">
        <v>1365.099999904633</v>
      </c>
      <c r="D174" t="s">
        <v>759</v>
      </c>
      <c r="E174" t="s">
        <v>760</v>
      </c>
      <c r="F174">
        <v>5</v>
      </c>
      <c r="G174" t="s">
        <v>638</v>
      </c>
      <c r="H174" t="s">
        <v>436</v>
      </c>
      <c r="I174">
        <v>1761508573.1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1019.190681523781</v>
      </c>
      <c r="AK174">
        <v>989.5772000000001</v>
      </c>
      <c r="AL174">
        <v>3.321356538376818</v>
      </c>
      <c r="AM174">
        <v>65.47156474281013</v>
      </c>
      <c r="AN174">
        <f>(AP174 - AO174 + DY174*1E3/(8.314*(EA174+273.15)) * AR174/DX174 * AQ174) * DX174/(100*DL174) * 1000/(1000 - AP174)</f>
        <v>0</v>
      </c>
      <c r="AO174">
        <v>9.867992714274157</v>
      </c>
      <c r="AP174">
        <v>11.25709454545454</v>
      </c>
      <c r="AQ174">
        <v>-2.155529236826407E-05</v>
      </c>
      <c r="AR174">
        <v>106.0414800568065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437</v>
      </c>
      <c r="AY174" t="s">
        <v>437</v>
      </c>
      <c r="AZ174">
        <v>0</v>
      </c>
      <c r="BA174">
        <v>0</v>
      </c>
      <c r="BB174">
        <f>1-AZ174/BA174</f>
        <v>0</v>
      </c>
      <c r="BC174">
        <v>0</v>
      </c>
      <c r="BD174" t="s">
        <v>437</v>
      </c>
      <c r="BE174" t="s">
        <v>437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BZ174">
        <v>2020</v>
      </c>
      <c r="CA174">
        <v>290.0000000000001</v>
      </c>
      <c r="CB174">
        <v>1590.42</v>
      </c>
      <c r="CC174">
        <v>295</v>
      </c>
      <c r="CD174">
        <v>5220.67</v>
      </c>
      <c r="CE174">
        <v>1591.29</v>
      </c>
      <c r="CF174">
        <v>-0.87</v>
      </c>
      <c r="CG174">
        <v>300.0000000000001</v>
      </c>
      <c r="CH174">
        <v>23.8</v>
      </c>
      <c r="CI174">
        <v>1650.734719841875</v>
      </c>
      <c r="CJ174">
        <v>2.032994541366527</v>
      </c>
      <c r="CK174">
        <v>-31.03478562282126</v>
      </c>
      <c r="CL174">
        <v>0.9198548094063967</v>
      </c>
      <c r="CM174">
        <v>0.9759925733019913</v>
      </c>
      <c r="CN174">
        <v>-0.00431141668520578</v>
      </c>
      <c r="CO174">
        <v>289.9999999999999</v>
      </c>
      <c r="CP174">
        <v>1590.91</v>
      </c>
      <c r="CQ174">
        <v>765</v>
      </c>
      <c r="CR174">
        <v>5219.32</v>
      </c>
      <c r="CS174">
        <v>1591.27</v>
      </c>
      <c r="CT174">
        <v>-0.36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438</v>
      </c>
      <c r="DO174">
        <v>2</v>
      </c>
      <c r="DP174" t="b">
        <v>1</v>
      </c>
      <c r="DQ174">
        <v>1761508573.1</v>
      </c>
      <c r="DR174">
        <v>971.8684444444445</v>
      </c>
      <c r="DS174">
        <v>1010.62</v>
      </c>
      <c r="DT174">
        <v>11.2634</v>
      </c>
      <c r="DU174">
        <v>9.866477777777776</v>
      </c>
      <c r="DV174">
        <v>975.2404444444445</v>
      </c>
      <c r="DW174">
        <v>11.25883333333333</v>
      </c>
      <c r="DX174">
        <v>500.0217777777777</v>
      </c>
      <c r="DY174">
        <v>90.31173333333334</v>
      </c>
      <c r="DZ174">
        <v>0.1000441444444445</v>
      </c>
      <c r="EA174">
        <v>17.61406666666667</v>
      </c>
      <c r="EB174">
        <v>17.99166666666667</v>
      </c>
      <c r="EC174">
        <v>999.9000000000001</v>
      </c>
      <c r="ED174">
        <v>0</v>
      </c>
      <c r="EE174">
        <v>0</v>
      </c>
      <c r="EF174">
        <v>9977.846666666666</v>
      </c>
      <c r="EG174">
        <v>0</v>
      </c>
      <c r="EH174">
        <v>1027.828888888889</v>
      </c>
      <c r="EI174">
        <v>-38.75234444444445</v>
      </c>
      <c r="EJ174">
        <v>982.9395555555556</v>
      </c>
      <c r="EK174">
        <v>1020.691111111111</v>
      </c>
      <c r="EL174">
        <v>1.396923333333334</v>
      </c>
      <c r="EM174">
        <v>1010.62</v>
      </c>
      <c r="EN174">
        <v>9.866477777777776</v>
      </c>
      <c r="EO174">
        <v>1.017218888888889</v>
      </c>
      <c r="EP174">
        <v>0.8910584444444444</v>
      </c>
      <c r="EQ174">
        <v>7.165344444444445</v>
      </c>
      <c r="ER174">
        <v>5.247136666666667</v>
      </c>
      <c r="ES174">
        <v>1999.978888888889</v>
      </c>
      <c r="ET174">
        <v>0.9800047777777778</v>
      </c>
      <c r="EU174">
        <v>0.01999491111111111</v>
      </c>
      <c r="EV174">
        <v>0</v>
      </c>
      <c r="EW174">
        <v>1402.605555555555</v>
      </c>
      <c r="EX174">
        <v>5.00097</v>
      </c>
      <c r="EY174">
        <v>27910.72222222222</v>
      </c>
      <c r="EZ174">
        <v>16707.42222222222</v>
      </c>
      <c r="FA174">
        <v>37.333</v>
      </c>
      <c r="FB174">
        <v>38.562</v>
      </c>
      <c r="FC174">
        <v>37.63188888888889</v>
      </c>
      <c r="FD174">
        <v>37.687</v>
      </c>
      <c r="FE174">
        <v>37.17322222222222</v>
      </c>
      <c r="FF174">
        <v>1955.088888888889</v>
      </c>
      <c r="FG174">
        <v>39.89</v>
      </c>
      <c r="FH174">
        <v>0</v>
      </c>
      <c r="FI174">
        <v>3446.600000143051</v>
      </c>
      <c r="FJ174">
        <v>0</v>
      </c>
      <c r="FK174">
        <v>1402.984615384616</v>
      </c>
      <c r="FL174">
        <v>-5.057777767504953</v>
      </c>
      <c r="FM174">
        <v>-146.7794871807477</v>
      </c>
      <c r="FN174">
        <v>27922.22692307692</v>
      </c>
      <c r="FO174">
        <v>15</v>
      </c>
      <c r="FP174">
        <v>0</v>
      </c>
      <c r="FQ174" t="s">
        <v>439</v>
      </c>
      <c r="FR174">
        <v>1760210915.6</v>
      </c>
      <c r="FS174">
        <v>0</v>
      </c>
      <c r="FT174">
        <v>0</v>
      </c>
      <c r="FU174">
        <v>-0.215</v>
      </c>
      <c r="FV174">
        <v>0</v>
      </c>
      <c r="FW174">
        <v>-0.6919999999999999</v>
      </c>
      <c r="FX174">
        <v>0</v>
      </c>
      <c r="FY174">
        <v>400</v>
      </c>
      <c r="FZ174">
        <v>0</v>
      </c>
      <c r="GA174">
        <v>0.15</v>
      </c>
      <c r="GB174">
        <v>0</v>
      </c>
      <c r="GC174">
        <v>-38.34926097560976</v>
      </c>
      <c r="GD174">
        <v>-3.705158885017467</v>
      </c>
      <c r="GE174">
        <v>0.3933120798241942</v>
      </c>
      <c r="GF174">
        <v>0</v>
      </c>
      <c r="GG174">
        <v>1403.347647058823</v>
      </c>
      <c r="GH174">
        <v>-5.542551559464038</v>
      </c>
      <c r="GI174">
        <v>0.6032512832366447</v>
      </c>
      <c r="GJ174">
        <v>0</v>
      </c>
      <c r="GK174">
        <v>1.371301707317073</v>
      </c>
      <c r="GL174">
        <v>0.2469043902439048</v>
      </c>
      <c r="GM174">
        <v>0.02579444910057476</v>
      </c>
      <c r="GN174">
        <v>0</v>
      </c>
      <c r="GO174">
        <v>0</v>
      </c>
      <c r="GP174">
        <v>3</v>
      </c>
      <c r="GQ174" t="s">
        <v>455</v>
      </c>
      <c r="GR174">
        <v>3.13375</v>
      </c>
      <c r="GS174">
        <v>2.76014</v>
      </c>
      <c r="GT174">
        <v>0.170573</v>
      </c>
      <c r="GU174">
        <v>0.172868</v>
      </c>
      <c r="GV174">
        <v>0.061803</v>
      </c>
      <c r="GW174">
        <v>0.0553664</v>
      </c>
      <c r="GX174">
        <v>26559.1</v>
      </c>
      <c r="GY174">
        <v>26464.7</v>
      </c>
      <c r="GZ174">
        <v>29747.8</v>
      </c>
      <c r="HA174">
        <v>29554.6</v>
      </c>
      <c r="HB174">
        <v>36891.4</v>
      </c>
      <c r="HC174">
        <v>36999.3</v>
      </c>
      <c r="HD174">
        <v>41861.8</v>
      </c>
      <c r="HE174">
        <v>41987.9</v>
      </c>
      <c r="HF174">
        <v>1.95667</v>
      </c>
      <c r="HG174">
        <v>1.8891</v>
      </c>
      <c r="HH174">
        <v>0.0311136</v>
      </c>
      <c r="HI174">
        <v>0</v>
      </c>
      <c r="HJ174">
        <v>17.4809</v>
      </c>
      <c r="HK174">
        <v>999.9</v>
      </c>
      <c r="HL174">
        <v>26.2</v>
      </c>
      <c r="HM174">
        <v>31.5</v>
      </c>
      <c r="HN174">
        <v>13.4658</v>
      </c>
      <c r="HO174">
        <v>62.6822</v>
      </c>
      <c r="HP174">
        <v>32.4359</v>
      </c>
      <c r="HQ174">
        <v>1</v>
      </c>
      <c r="HR174">
        <v>-0.12482</v>
      </c>
      <c r="HS174">
        <v>5.43965</v>
      </c>
      <c r="HT174">
        <v>20.2592</v>
      </c>
      <c r="HU174">
        <v>5.22073</v>
      </c>
      <c r="HV174">
        <v>12.0159</v>
      </c>
      <c r="HW174">
        <v>4.99085</v>
      </c>
      <c r="HX174">
        <v>3.28855</v>
      </c>
      <c r="HY174">
        <v>9999</v>
      </c>
      <c r="HZ174">
        <v>9999</v>
      </c>
      <c r="IA174">
        <v>9999</v>
      </c>
      <c r="IB174">
        <v>999.9</v>
      </c>
      <c r="IC174">
        <v>4.9729</v>
      </c>
      <c r="ID174">
        <v>1.86661</v>
      </c>
      <c r="IE174">
        <v>1.86594</v>
      </c>
      <c r="IF174">
        <v>1.86587</v>
      </c>
      <c r="IG174">
        <v>1.86778</v>
      </c>
      <c r="IH174">
        <v>1.87018</v>
      </c>
      <c r="II174">
        <v>1.86882</v>
      </c>
      <c r="IJ174">
        <v>1.87029</v>
      </c>
      <c r="IK174">
        <v>0</v>
      </c>
      <c r="IL174">
        <v>0</v>
      </c>
      <c r="IM174">
        <v>0</v>
      </c>
      <c r="IN174">
        <v>0</v>
      </c>
      <c r="IO174" t="s">
        <v>441</v>
      </c>
      <c r="IP174" t="s">
        <v>442</v>
      </c>
      <c r="IQ174" t="s">
        <v>443</v>
      </c>
      <c r="IR174" t="s">
        <v>443</v>
      </c>
      <c r="IS174" t="s">
        <v>443</v>
      </c>
      <c r="IT174" t="s">
        <v>443</v>
      </c>
      <c r="IU174">
        <v>0</v>
      </c>
      <c r="IV174">
        <v>100</v>
      </c>
      <c r="IW174">
        <v>100</v>
      </c>
      <c r="IX174">
        <v>-3.387</v>
      </c>
      <c r="IY174">
        <v>0.0045</v>
      </c>
      <c r="IZ174">
        <v>-1.414774939843471</v>
      </c>
      <c r="JA174">
        <v>-0.002262605230658699</v>
      </c>
      <c r="JB174">
        <v>4.117972070868355E-07</v>
      </c>
      <c r="JC174">
        <v>-1.535053720392113E-10</v>
      </c>
      <c r="JD174">
        <v>-0.05773197212917025</v>
      </c>
      <c r="JE174">
        <v>-0.004387372397949352</v>
      </c>
      <c r="JF174">
        <v>0.001148265067849212</v>
      </c>
      <c r="JG174">
        <v>-2.372704636287677E-05</v>
      </c>
      <c r="JH174">
        <v>4</v>
      </c>
      <c r="JI174">
        <v>2346</v>
      </c>
      <c r="JJ174">
        <v>1</v>
      </c>
      <c r="JK174">
        <v>24</v>
      </c>
      <c r="JL174">
        <v>21627.7</v>
      </c>
      <c r="JM174">
        <v>29358476.3</v>
      </c>
      <c r="JN174">
        <v>2.12769</v>
      </c>
      <c r="JO174">
        <v>2.24609</v>
      </c>
      <c r="JP174">
        <v>1.39648</v>
      </c>
      <c r="JQ174">
        <v>2.35596</v>
      </c>
      <c r="JR174">
        <v>1.49536</v>
      </c>
      <c r="JS174">
        <v>2.56592</v>
      </c>
      <c r="JT174">
        <v>36.3635</v>
      </c>
      <c r="JU174">
        <v>24.0262</v>
      </c>
      <c r="JV174">
        <v>18</v>
      </c>
      <c r="JW174">
        <v>486.634</v>
      </c>
      <c r="JX174">
        <v>435.465</v>
      </c>
      <c r="JY174">
        <v>11.4897</v>
      </c>
      <c r="JZ174">
        <v>25.8474</v>
      </c>
      <c r="KA174">
        <v>30.0002</v>
      </c>
      <c r="KB174">
        <v>25.6825</v>
      </c>
      <c r="KC174">
        <v>25.6154</v>
      </c>
      <c r="KD174">
        <v>42.5875</v>
      </c>
      <c r="KE174">
        <v>25.6393</v>
      </c>
      <c r="KF174">
        <v>1.55338</v>
      </c>
      <c r="KG174">
        <v>11.4884</v>
      </c>
      <c r="KH174">
        <v>1041.65</v>
      </c>
      <c r="KI174">
        <v>9.80114</v>
      </c>
      <c r="KJ174">
        <v>101.67</v>
      </c>
      <c r="KK174">
        <v>100.967</v>
      </c>
    </row>
    <row r="175" spans="1:297">
      <c r="A175">
        <v>159</v>
      </c>
      <c r="B175">
        <v>1761508580.6</v>
      </c>
      <c r="C175">
        <v>1370.099999904633</v>
      </c>
      <c r="D175" t="s">
        <v>761</v>
      </c>
      <c r="E175" t="s">
        <v>762</v>
      </c>
      <c r="F175">
        <v>5</v>
      </c>
      <c r="G175" t="s">
        <v>638</v>
      </c>
      <c r="H175" t="s">
        <v>436</v>
      </c>
      <c r="I175">
        <v>1761508577.8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1036.239786813535</v>
      </c>
      <c r="AK175">
        <v>1006.375193939394</v>
      </c>
      <c r="AL175">
        <v>3.3564441800022</v>
      </c>
      <c r="AM175">
        <v>65.47156474281013</v>
      </c>
      <c r="AN175">
        <f>(AP175 - AO175 + DY175*1E3/(8.314*(EA175+273.15)) * AR175/DX175 * AQ175) * DX175/(100*DL175) * 1000/(1000 - AP175)</f>
        <v>0</v>
      </c>
      <c r="AO175">
        <v>9.851051455738098</v>
      </c>
      <c r="AP175">
        <v>11.2427096969697</v>
      </c>
      <c r="AQ175">
        <v>-2.583816790610896E-05</v>
      </c>
      <c r="AR175">
        <v>106.0414800568065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437</v>
      </c>
      <c r="AY175" t="s">
        <v>437</v>
      </c>
      <c r="AZ175">
        <v>0</v>
      </c>
      <c r="BA175">
        <v>0</v>
      </c>
      <c r="BB175">
        <f>1-AZ175/BA175</f>
        <v>0</v>
      </c>
      <c r="BC175">
        <v>0</v>
      </c>
      <c r="BD175" t="s">
        <v>437</v>
      </c>
      <c r="BE175" t="s">
        <v>437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BZ175">
        <v>2020</v>
      </c>
      <c r="CA175">
        <v>290.0000000000001</v>
      </c>
      <c r="CB175">
        <v>1590.42</v>
      </c>
      <c r="CC175">
        <v>295</v>
      </c>
      <c r="CD175">
        <v>5220.67</v>
      </c>
      <c r="CE175">
        <v>1591.29</v>
      </c>
      <c r="CF175">
        <v>-0.87</v>
      </c>
      <c r="CG175">
        <v>300.0000000000001</v>
      </c>
      <c r="CH175">
        <v>23.8</v>
      </c>
      <c r="CI175">
        <v>1650.734719841875</v>
      </c>
      <c r="CJ175">
        <v>2.032994541366527</v>
      </c>
      <c r="CK175">
        <v>-31.03478562282126</v>
      </c>
      <c r="CL175">
        <v>0.9198548094063967</v>
      </c>
      <c r="CM175">
        <v>0.9759925733019913</v>
      </c>
      <c r="CN175">
        <v>-0.00431141668520578</v>
      </c>
      <c r="CO175">
        <v>289.9999999999999</v>
      </c>
      <c r="CP175">
        <v>1590.91</v>
      </c>
      <c r="CQ175">
        <v>765</v>
      </c>
      <c r="CR175">
        <v>5219.32</v>
      </c>
      <c r="CS175">
        <v>1591.27</v>
      </c>
      <c r="CT175">
        <v>-0.36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438</v>
      </c>
      <c r="DO175">
        <v>2</v>
      </c>
      <c r="DP175" t="b">
        <v>1</v>
      </c>
      <c r="DQ175">
        <v>1761508577.8</v>
      </c>
      <c r="DR175">
        <v>987.4233</v>
      </c>
      <c r="DS175">
        <v>1026.471</v>
      </c>
      <c r="DT175">
        <v>11.2487</v>
      </c>
      <c r="DU175">
        <v>9.852422000000001</v>
      </c>
      <c r="DV175">
        <v>990.825</v>
      </c>
      <c r="DW175">
        <v>11.24432</v>
      </c>
      <c r="DX175">
        <v>499.9592000000001</v>
      </c>
      <c r="DY175">
        <v>90.31140000000001</v>
      </c>
      <c r="DZ175">
        <v>0.09987908999999999</v>
      </c>
      <c r="EA175">
        <v>17.61818</v>
      </c>
      <c r="EB175">
        <v>17.99705</v>
      </c>
      <c r="EC175">
        <v>999.9</v>
      </c>
      <c r="ED175">
        <v>0</v>
      </c>
      <c r="EE175">
        <v>0</v>
      </c>
      <c r="EF175">
        <v>9999.121000000001</v>
      </c>
      <c r="EG175">
        <v>0</v>
      </c>
      <c r="EH175">
        <v>1027.835</v>
      </c>
      <c r="EI175">
        <v>-39.04878000000001</v>
      </c>
      <c r="EJ175">
        <v>998.6562</v>
      </c>
      <c r="EK175">
        <v>1036.686</v>
      </c>
      <c r="EL175">
        <v>1.396275</v>
      </c>
      <c r="EM175">
        <v>1026.471</v>
      </c>
      <c r="EN175">
        <v>9.852422000000001</v>
      </c>
      <c r="EO175">
        <v>1.015885</v>
      </c>
      <c r="EP175">
        <v>0.8897859</v>
      </c>
      <c r="EQ175">
        <v>7.146222</v>
      </c>
      <c r="ER175">
        <v>5.226592999999999</v>
      </c>
      <c r="ES175">
        <v>2000.013</v>
      </c>
      <c r="ET175">
        <v>0.9800047999999999</v>
      </c>
      <c r="EU175">
        <v>0.01999483</v>
      </c>
      <c r="EV175">
        <v>0</v>
      </c>
      <c r="EW175">
        <v>1401.905</v>
      </c>
      <c r="EX175">
        <v>5.000970000000001</v>
      </c>
      <c r="EY175">
        <v>27900.68</v>
      </c>
      <c r="EZ175">
        <v>16707.73</v>
      </c>
      <c r="FA175">
        <v>37.312</v>
      </c>
      <c r="FB175">
        <v>38.5186</v>
      </c>
      <c r="FC175">
        <v>37.625</v>
      </c>
      <c r="FD175">
        <v>37.6746</v>
      </c>
      <c r="FE175">
        <v>37.1498</v>
      </c>
      <c r="FF175">
        <v>1955.123</v>
      </c>
      <c r="FG175">
        <v>39.89</v>
      </c>
      <c r="FH175">
        <v>0</v>
      </c>
      <c r="FI175">
        <v>3451.400000095367</v>
      </c>
      <c r="FJ175">
        <v>0</v>
      </c>
      <c r="FK175">
        <v>1402.513461538462</v>
      </c>
      <c r="FL175">
        <v>-6.455726474486102</v>
      </c>
      <c r="FM175">
        <v>-133.6683757741761</v>
      </c>
      <c r="FN175">
        <v>27911.03846153846</v>
      </c>
      <c r="FO175">
        <v>15</v>
      </c>
      <c r="FP175">
        <v>0</v>
      </c>
      <c r="FQ175" t="s">
        <v>439</v>
      </c>
      <c r="FR175">
        <v>1760210915.6</v>
      </c>
      <c r="FS175">
        <v>0</v>
      </c>
      <c r="FT175">
        <v>0</v>
      </c>
      <c r="FU175">
        <v>-0.215</v>
      </c>
      <c r="FV175">
        <v>0</v>
      </c>
      <c r="FW175">
        <v>-0.6919999999999999</v>
      </c>
      <c r="FX175">
        <v>0</v>
      </c>
      <c r="FY175">
        <v>400</v>
      </c>
      <c r="FZ175">
        <v>0</v>
      </c>
      <c r="GA175">
        <v>0.15</v>
      </c>
      <c r="GB175">
        <v>0</v>
      </c>
      <c r="GC175">
        <v>-38.69166</v>
      </c>
      <c r="GD175">
        <v>-2.910490806754108</v>
      </c>
      <c r="GE175">
        <v>0.3025918610934536</v>
      </c>
      <c r="GF175">
        <v>0</v>
      </c>
      <c r="GG175">
        <v>1402.790882352941</v>
      </c>
      <c r="GH175">
        <v>-6.028571420338638</v>
      </c>
      <c r="GI175">
        <v>0.6501283477222788</v>
      </c>
      <c r="GJ175">
        <v>0</v>
      </c>
      <c r="GK175">
        <v>1.3890445</v>
      </c>
      <c r="GL175">
        <v>0.0971306566604099</v>
      </c>
      <c r="GM175">
        <v>0.01197882714417402</v>
      </c>
      <c r="GN175">
        <v>1</v>
      </c>
      <c r="GO175">
        <v>1</v>
      </c>
      <c r="GP175">
        <v>3</v>
      </c>
      <c r="GQ175" t="s">
        <v>446</v>
      </c>
      <c r="GR175">
        <v>3.13369</v>
      </c>
      <c r="GS175">
        <v>2.76033</v>
      </c>
      <c r="GT175">
        <v>0.172428</v>
      </c>
      <c r="GU175">
        <v>0.174699</v>
      </c>
      <c r="GV175">
        <v>0.0617421</v>
      </c>
      <c r="GW175">
        <v>0.05533</v>
      </c>
      <c r="GX175">
        <v>26499.9</v>
      </c>
      <c r="GY175">
        <v>26405.8</v>
      </c>
      <c r="GZ175">
        <v>29747.9</v>
      </c>
      <c r="HA175">
        <v>29554.2</v>
      </c>
      <c r="HB175">
        <v>36894.1</v>
      </c>
      <c r="HC175">
        <v>37000.7</v>
      </c>
      <c r="HD175">
        <v>41862.1</v>
      </c>
      <c r="HE175">
        <v>41987.8</v>
      </c>
      <c r="HF175">
        <v>1.95653</v>
      </c>
      <c r="HG175">
        <v>1.88945</v>
      </c>
      <c r="HH175">
        <v>0.0308938</v>
      </c>
      <c r="HI175">
        <v>0</v>
      </c>
      <c r="HJ175">
        <v>17.4822</v>
      </c>
      <c r="HK175">
        <v>999.9</v>
      </c>
      <c r="HL175">
        <v>26.2</v>
      </c>
      <c r="HM175">
        <v>31.5</v>
      </c>
      <c r="HN175">
        <v>13.4658</v>
      </c>
      <c r="HO175">
        <v>62.5722</v>
      </c>
      <c r="HP175">
        <v>32.504</v>
      </c>
      <c r="HQ175">
        <v>1</v>
      </c>
      <c r="HR175">
        <v>-0.124741</v>
      </c>
      <c r="HS175">
        <v>5.47264</v>
      </c>
      <c r="HT175">
        <v>20.2581</v>
      </c>
      <c r="HU175">
        <v>5.22014</v>
      </c>
      <c r="HV175">
        <v>12.0159</v>
      </c>
      <c r="HW175">
        <v>4.99085</v>
      </c>
      <c r="HX175">
        <v>3.28845</v>
      </c>
      <c r="HY175">
        <v>9999</v>
      </c>
      <c r="HZ175">
        <v>9999</v>
      </c>
      <c r="IA175">
        <v>9999</v>
      </c>
      <c r="IB175">
        <v>999.9</v>
      </c>
      <c r="IC175">
        <v>4.97288</v>
      </c>
      <c r="ID175">
        <v>1.86661</v>
      </c>
      <c r="IE175">
        <v>1.86592</v>
      </c>
      <c r="IF175">
        <v>1.86586</v>
      </c>
      <c r="IG175">
        <v>1.86779</v>
      </c>
      <c r="IH175">
        <v>1.87014</v>
      </c>
      <c r="II175">
        <v>1.86882</v>
      </c>
      <c r="IJ175">
        <v>1.87029</v>
      </c>
      <c r="IK175">
        <v>0</v>
      </c>
      <c r="IL175">
        <v>0</v>
      </c>
      <c r="IM175">
        <v>0</v>
      </c>
      <c r="IN175">
        <v>0</v>
      </c>
      <c r="IO175" t="s">
        <v>441</v>
      </c>
      <c r="IP175" t="s">
        <v>442</v>
      </c>
      <c r="IQ175" t="s">
        <v>443</v>
      </c>
      <c r="IR175" t="s">
        <v>443</v>
      </c>
      <c r="IS175" t="s">
        <v>443</v>
      </c>
      <c r="IT175" t="s">
        <v>443</v>
      </c>
      <c r="IU175">
        <v>0</v>
      </c>
      <c r="IV175">
        <v>100</v>
      </c>
      <c r="IW175">
        <v>100</v>
      </c>
      <c r="IX175">
        <v>-3.415</v>
      </c>
      <c r="IY175">
        <v>0.0043</v>
      </c>
      <c r="IZ175">
        <v>-1.414774939843471</v>
      </c>
      <c r="JA175">
        <v>-0.002262605230658699</v>
      </c>
      <c r="JB175">
        <v>4.117972070868355E-07</v>
      </c>
      <c r="JC175">
        <v>-1.535053720392113E-10</v>
      </c>
      <c r="JD175">
        <v>-0.05773197212917025</v>
      </c>
      <c r="JE175">
        <v>-0.004387372397949352</v>
      </c>
      <c r="JF175">
        <v>0.001148265067849212</v>
      </c>
      <c r="JG175">
        <v>-2.372704636287677E-05</v>
      </c>
      <c r="JH175">
        <v>4</v>
      </c>
      <c r="JI175">
        <v>2346</v>
      </c>
      <c r="JJ175">
        <v>1</v>
      </c>
      <c r="JK175">
        <v>24</v>
      </c>
      <c r="JL175">
        <v>21627.8</v>
      </c>
      <c r="JM175">
        <v>29358476.3</v>
      </c>
      <c r="JN175">
        <v>2.1582</v>
      </c>
      <c r="JO175">
        <v>2.24609</v>
      </c>
      <c r="JP175">
        <v>1.39771</v>
      </c>
      <c r="JQ175">
        <v>2.35718</v>
      </c>
      <c r="JR175">
        <v>1.49536</v>
      </c>
      <c r="JS175">
        <v>2.69287</v>
      </c>
      <c r="JT175">
        <v>36.3635</v>
      </c>
      <c r="JU175">
        <v>24.0262</v>
      </c>
      <c r="JV175">
        <v>18</v>
      </c>
      <c r="JW175">
        <v>486.549</v>
      </c>
      <c r="JX175">
        <v>435.674</v>
      </c>
      <c r="JY175">
        <v>11.4963</v>
      </c>
      <c r="JZ175">
        <v>25.8491</v>
      </c>
      <c r="KA175">
        <v>30.0002</v>
      </c>
      <c r="KB175">
        <v>25.6835</v>
      </c>
      <c r="KC175">
        <v>25.6154</v>
      </c>
      <c r="KD175">
        <v>43.181</v>
      </c>
      <c r="KE175">
        <v>25.6393</v>
      </c>
      <c r="KF175">
        <v>1.55338</v>
      </c>
      <c r="KG175">
        <v>11.4903</v>
      </c>
      <c r="KH175">
        <v>1055.17</v>
      </c>
      <c r="KI175">
        <v>9.79574</v>
      </c>
      <c r="KJ175">
        <v>101.671</v>
      </c>
      <c r="KK175">
        <v>100.967</v>
      </c>
    </row>
    <row r="176" spans="1:297">
      <c r="A176">
        <v>160</v>
      </c>
      <c r="B176">
        <v>1761508585.6</v>
      </c>
      <c r="C176">
        <v>1375.099999904633</v>
      </c>
      <c r="D176" t="s">
        <v>763</v>
      </c>
      <c r="E176" t="s">
        <v>764</v>
      </c>
      <c r="F176">
        <v>5</v>
      </c>
      <c r="G176" t="s">
        <v>638</v>
      </c>
      <c r="H176" t="s">
        <v>436</v>
      </c>
      <c r="I176">
        <v>1761508583.1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1053.22740244382</v>
      </c>
      <c r="AK176">
        <v>1023.209333333333</v>
      </c>
      <c r="AL176">
        <v>3.360515088561817</v>
      </c>
      <c r="AM176">
        <v>65.47156474281013</v>
      </c>
      <c r="AN176">
        <f>(AP176 - AO176 + DY176*1E3/(8.314*(EA176+273.15)) * AR176/DX176 * AQ176) * DX176/(100*DL176) * 1000/(1000 - AP176)</f>
        <v>0</v>
      </c>
      <c r="AO176">
        <v>9.849486560441079</v>
      </c>
      <c r="AP176">
        <v>11.2313509090909</v>
      </c>
      <c r="AQ176">
        <v>-1.250297342818058E-05</v>
      </c>
      <c r="AR176">
        <v>106.0414800568065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437</v>
      </c>
      <c r="AY176" t="s">
        <v>437</v>
      </c>
      <c r="AZ176">
        <v>0</v>
      </c>
      <c r="BA176">
        <v>0</v>
      </c>
      <c r="BB176">
        <f>1-AZ176/BA176</f>
        <v>0</v>
      </c>
      <c r="BC176">
        <v>0</v>
      </c>
      <c r="BD176" t="s">
        <v>437</v>
      </c>
      <c r="BE176" t="s">
        <v>437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BZ176">
        <v>2020</v>
      </c>
      <c r="CA176">
        <v>290.0000000000001</v>
      </c>
      <c r="CB176">
        <v>1590.42</v>
      </c>
      <c r="CC176">
        <v>295</v>
      </c>
      <c r="CD176">
        <v>5220.67</v>
      </c>
      <c r="CE176">
        <v>1591.29</v>
      </c>
      <c r="CF176">
        <v>-0.87</v>
      </c>
      <c r="CG176">
        <v>300.0000000000001</v>
      </c>
      <c r="CH176">
        <v>23.8</v>
      </c>
      <c r="CI176">
        <v>1650.734719841875</v>
      </c>
      <c r="CJ176">
        <v>2.032994541366527</v>
      </c>
      <c r="CK176">
        <v>-31.03478562282126</v>
      </c>
      <c r="CL176">
        <v>0.9198548094063967</v>
      </c>
      <c r="CM176">
        <v>0.9759925733019913</v>
      </c>
      <c r="CN176">
        <v>-0.00431141668520578</v>
      </c>
      <c r="CO176">
        <v>289.9999999999999</v>
      </c>
      <c r="CP176">
        <v>1590.91</v>
      </c>
      <c r="CQ176">
        <v>765</v>
      </c>
      <c r="CR176">
        <v>5219.32</v>
      </c>
      <c r="CS176">
        <v>1591.27</v>
      </c>
      <c r="CT176">
        <v>-0.36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438</v>
      </c>
      <c r="DO176">
        <v>2</v>
      </c>
      <c r="DP176" t="b">
        <v>1</v>
      </c>
      <c r="DQ176">
        <v>1761508583.1</v>
      </c>
      <c r="DR176">
        <v>1005.08</v>
      </c>
      <c r="DS176">
        <v>1044.287777777778</v>
      </c>
      <c r="DT176">
        <v>11.23592222222222</v>
      </c>
      <c r="DU176">
        <v>9.849448888888888</v>
      </c>
      <c r="DV176">
        <v>1008.513333333333</v>
      </c>
      <c r="DW176">
        <v>11.2317</v>
      </c>
      <c r="DX176">
        <v>500.0448888888889</v>
      </c>
      <c r="DY176">
        <v>90.31085555555555</v>
      </c>
      <c r="DZ176">
        <v>0.1000795888888889</v>
      </c>
      <c r="EA176">
        <v>17.61997777777778</v>
      </c>
      <c r="EB176">
        <v>17.99007777777777</v>
      </c>
      <c r="EC176">
        <v>999.9000000000001</v>
      </c>
      <c r="ED176">
        <v>0</v>
      </c>
      <c r="EE176">
        <v>0</v>
      </c>
      <c r="EF176">
        <v>10002.14444444444</v>
      </c>
      <c r="EG176">
        <v>0</v>
      </c>
      <c r="EH176">
        <v>1027.862222222222</v>
      </c>
      <c r="EI176">
        <v>-39.21112222222222</v>
      </c>
      <c r="EJ176">
        <v>1016.5</v>
      </c>
      <c r="EK176">
        <v>1054.677777777778</v>
      </c>
      <c r="EL176">
        <v>1.386472222222222</v>
      </c>
      <c r="EM176">
        <v>1044.287777777778</v>
      </c>
      <c r="EN176">
        <v>9.849448888888888</v>
      </c>
      <c r="EO176">
        <v>1.014726666666667</v>
      </c>
      <c r="EP176">
        <v>0.8895122222222221</v>
      </c>
      <c r="EQ176">
        <v>7.129549999999999</v>
      </c>
      <c r="ER176">
        <v>5.222171111111111</v>
      </c>
      <c r="ES176">
        <v>2000.06</v>
      </c>
      <c r="ET176">
        <v>0.980005</v>
      </c>
      <c r="EU176">
        <v>0.01999461111111111</v>
      </c>
      <c r="EV176">
        <v>0</v>
      </c>
      <c r="EW176">
        <v>1401.455555555556</v>
      </c>
      <c r="EX176">
        <v>5.00097</v>
      </c>
      <c r="EY176">
        <v>27888.82222222222</v>
      </c>
      <c r="EZ176">
        <v>16708.08888888889</v>
      </c>
      <c r="FA176">
        <v>37.29822222222222</v>
      </c>
      <c r="FB176">
        <v>38.5</v>
      </c>
      <c r="FC176">
        <v>37.625</v>
      </c>
      <c r="FD176">
        <v>37.63877777777778</v>
      </c>
      <c r="FE176">
        <v>37.125</v>
      </c>
      <c r="FF176">
        <v>1955.17</v>
      </c>
      <c r="FG176">
        <v>39.89</v>
      </c>
      <c r="FH176">
        <v>0</v>
      </c>
      <c r="FI176">
        <v>3456.200000047684</v>
      </c>
      <c r="FJ176">
        <v>0</v>
      </c>
      <c r="FK176">
        <v>1402.028076923077</v>
      </c>
      <c r="FL176">
        <v>-6.853675216638102</v>
      </c>
      <c r="FM176">
        <v>-130.4205128468631</v>
      </c>
      <c r="FN176">
        <v>27900.26153846153</v>
      </c>
      <c r="FO176">
        <v>15</v>
      </c>
      <c r="FP176">
        <v>0</v>
      </c>
      <c r="FQ176" t="s">
        <v>439</v>
      </c>
      <c r="FR176">
        <v>1760210915.6</v>
      </c>
      <c r="FS176">
        <v>0</v>
      </c>
      <c r="FT176">
        <v>0</v>
      </c>
      <c r="FU176">
        <v>-0.215</v>
      </c>
      <c r="FV176">
        <v>0</v>
      </c>
      <c r="FW176">
        <v>-0.6919999999999999</v>
      </c>
      <c r="FX176">
        <v>0</v>
      </c>
      <c r="FY176">
        <v>400</v>
      </c>
      <c r="FZ176">
        <v>0</v>
      </c>
      <c r="GA176">
        <v>0.15</v>
      </c>
      <c r="GB176">
        <v>0</v>
      </c>
      <c r="GC176">
        <v>-38.90400731707317</v>
      </c>
      <c r="GD176">
        <v>-2.143354703832716</v>
      </c>
      <c r="GE176">
        <v>0.2263914291989719</v>
      </c>
      <c r="GF176">
        <v>0</v>
      </c>
      <c r="GG176">
        <v>1402.33</v>
      </c>
      <c r="GH176">
        <v>-6.187624139317188</v>
      </c>
      <c r="GI176">
        <v>0.6657812748060269</v>
      </c>
      <c r="GJ176">
        <v>0</v>
      </c>
      <c r="GK176">
        <v>1.392661219512195</v>
      </c>
      <c r="GL176">
        <v>-0.002784250871080292</v>
      </c>
      <c r="GM176">
        <v>0.004836162152621502</v>
      </c>
      <c r="GN176">
        <v>1</v>
      </c>
      <c r="GO176">
        <v>1</v>
      </c>
      <c r="GP176">
        <v>3</v>
      </c>
      <c r="GQ176" t="s">
        <v>446</v>
      </c>
      <c r="GR176">
        <v>3.13373</v>
      </c>
      <c r="GS176">
        <v>2.76021</v>
      </c>
      <c r="GT176">
        <v>0.174266</v>
      </c>
      <c r="GU176">
        <v>0.176494</v>
      </c>
      <c r="GV176">
        <v>0.061697</v>
      </c>
      <c r="GW176">
        <v>0.0553299</v>
      </c>
      <c r="GX176">
        <v>26440.9</v>
      </c>
      <c r="GY176">
        <v>26348.3</v>
      </c>
      <c r="GZ176">
        <v>29747.7</v>
      </c>
      <c r="HA176">
        <v>29554.1</v>
      </c>
      <c r="HB176">
        <v>36895.8</v>
      </c>
      <c r="HC176">
        <v>37000.6</v>
      </c>
      <c r="HD176">
        <v>41861.9</v>
      </c>
      <c r="HE176">
        <v>41987.6</v>
      </c>
      <c r="HF176">
        <v>1.9567</v>
      </c>
      <c r="HG176">
        <v>1.88937</v>
      </c>
      <c r="HH176">
        <v>0.0304729</v>
      </c>
      <c r="HI176">
        <v>0</v>
      </c>
      <c r="HJ176">
        <v>17.4836</v>
      </c>
      <c r="HK176">
        <v>999.9</v>
      </c>
      <c r="HL176">
        <v>26.2</v>
      </c>
      <c r="HM176">
        <v>31.5</v>
      </c>
      <c r="HN176">
        <v>13.4655</v>
      </c>
      <c r="HO176">
        <v>62.5822</v>
      </c>
      <c r="HP176">
        <v>32.4239</v>
      </c>
      <c r="HQ176">
        <v>1</v>
      </c>
      <c r="HR176">
        <v>-0.124449</v>
      </c>
      <c r="HS176">
        <v>5.49033</v>
      </c>
      <c r="HT176">
        <v>20.2576</v>
      </c>
      <c r="HU176">
        <v>5.22118</v>
      </c>
      <c r="HV176">
        <v>12.0159</v>
      </c>
      <c r="HW176">
        <v>4.99095</v>
      </c>
      <c r="HX176">
        <v>3.28865</v>
      </c>
      <c r="HY176">
        <v>9999</v>
      </c>
      <c r="HZ176">
        <v>9999</v>
      </c>
      <c r="IA176">
        <v>9999</v>
      </c>
      <c r="IB176">
        <v>999.9</v>
      </c>
      <c r="IC176">
        <v>4.97289</v>
      </c>
      <c r="ID176">
        <v>1.86661</v>
      </c>
      <c r="IE176">
        <v>1.86593</v>
      </c>
      <c r="IF176">
        <v>1.86585</v>
      </c>
      <c r="IG176">
        <v>1.8678</v>
      </c>
      <c r="IH176">
        <v>1.87014</v>
      </c>
      <c r="II176">
        <v>1.86883</v>
      </c>
      <c r="IJ176">
        <v>1.87028</v>
      </c>
      <c r="IK176">
        <v>0</v>
      </c>
      <c r="IL176">
        <v>0</v>
      </c>
      <c r="IM176">
        <v>0</v>
      </c>
      <c r="IN176">
        <v>0</v>
      </c>
      <c r="IO176" t="s">
        <v>441</v>
      </c>
      <c r="IP176" t="s">
        <v>442</v>
      </c>
      <c r="IQ176" t="s">
        <v>443</v>
      </c>
      <c r="IR176" t="s">
        <v>443</v>
      </c>
      <c r="IS176" t="s">
        <v>443</v>
      </c>
      <c r="IT176" t="s">
        <v>443</v>
      </c>
      <c r="IU176">
        <v>0</v>
      </c>
      <c r="IV176">
        <v>100</v>
      </c>
      <c r="IW176">
        <v>100</v>
      </c>
      <c r="IX176">
        <v>-3.45</v>
      </c>
      <c r="IY176">
        <v>0.0041</v>
      </c>
      <c r="IZ176">
        <v>-1.414774939843471</v>
      </c>
      <c r="JA176">
        <v>-0.002262605230658699</v>
      </c>
      <c r="JB176">
        <v>4.117972070868355E-07</v>
      </c>
      <c r="JC176">
        <v>-1.535053720392113E-10</v>
      </c>
      <c r="JD176">
        <v>-0.05773197212917025</v>
      </c>
      <c r="JE176">
        <v>-0.004387372397949352</v>
      </c>
      <c r="JF176">
        <v>0.001148265067849212</v>
      </c>
      <c r="JG176">
        <v>-2.372704636287677E-05</v>
      </c>
      <c r="JH176">
        <v>4</v>
      </c>
      <c r="JI176">
        <v>2346</v>
      </c>
      <c r="JJ176">
        <v>1</v>
      </c>
      <c r="JK176">
        <v>24</v>
      </c>
      <c r="JL176">
        <v>21627.8</v>
      </c>
      <c r="JM176">
        <v>29358476.4</v>
      </c>
      <c r="JN176">
        <v>2.18262</v>
      </c>
      <c r="JO176">
        <v>2.24121</v>
      </c>
      <c r="JP176">
        <v>1.39648</v>
      </c>
      <c r="JQ176">
        <v>2.35596</v>
      </c>
      <c r="JR176">
        <v>1.49536</v>
      </c>
      <c r="JS176">
        <v>2.56348</v>
      </c>
      <c r="JT176">
        <v>36.3635</v>
      </c>
      <c r="JU176">
        <v>24.0175</v>
      </c>
      <c r="JV176">
        <v>18</v>
      </c>
      <c r="JW176">
        <v>486.668</v>
      </c>
      <c r="JX176">
        <v>435.629</v>
      </c>
      <c r="JY176">
        <v>11.4969</v>
      </c>
      <c r="JZ176">
        <v>25.8491</v>
      </c>
      <c r="KA176">
        <v>30.0004</v>
      </c>
      <c r="KB176">
        <v>25.6847</v>
      </c>
      <c r="KC176">
        <v>25.6154</v>
      </c>
      <c r="KD176">
        <v>43.6977</v>
      </c>
      <c r="KE176">
        <v>25.6393</v>
      </c>
      <c r="KF176">
        <v>1.55338</v>
      </c>
      <c r="KG176">
        <v>11.4959</v>
      </c>
      <c r="KH176">
        <v>1075.22</v>
      </c>
      <c r="KI176">
        <v>9.79928</v>
      </c>
      <c r="KJ176">
        <v>101.671</v>
      </c>
      <c r="KK176">
        <v>100.966</v>
      </c>
    </row>
    <row r="177" spans="1:297">
      <c r="A177">
        <v>161</v>
      </c>
      <c r="B177">
        <v>1761508590.6</v>
      </c>
      <c r="C177">
        <v>1380.099999904633</v>
      </c>
      <c r="D177" t="s">
        <v>765</v>
      </c>
      <c r="E177" t="s">
        <v>766</v>
      </c>
      <c r="F177">
        <v>5</v>
      </c>
      <c r="G177" t="s">
        <v>638</v>
      </c>
      <c r="H177" t="s">
        <v>436</v>
      </c>
      <c r="I177">
        <v>1761508587.8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1070.293273985583</v>
      </c>
      <c r="AK177">
        <v>1040.143515151515</v>
      </c>
      <c r="AL177">
        <v>3.392706788861344</v>
      </c>
      <c r="AM177">
        <v>65.47156474281013</v>
      </c>
      <c r="AN177">
        <f>(AP177 - AO177 + DY177*1E3/(8.314*(EA177+273.15)) * AR177/DX177 * AQ177) * DX177/(100*DL177) * 1000/(1000 - AP177)</f>
        <v>0</v>
      </c>
      <c r="AO177">
        <v>9.850215797912419</v>
      </c>
      <c r="AP177">
        <v>11.22284545454546</v>
      </c>
      <c r="AQ177">
        <v>-1.487506120739715E-05</v>
      </c>
      <c r="AR177">
        <v>106.0414800568065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437</v>
      </c>
      <c r="AY177" t="s">
        <v>437</v>
      </c>
      <c r="AZ177">
        <v>0</v>
      </c>
      <c r="BA177">
        <v>0</v>
      </c>
      <c r="BB177">
        <f>1-AZ177/BA177</f>
        <v>0</v>
      </c>
      <c r="BC177">
        <v>0</v>
      </c>
      <c r="BD177" t="s">
        <v>437</v>
      </c>
      <c r="BE177" t="s">
        <v>437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BZ177">
        <v>2020</v>
      </c>
      <c r="CA177">
        <v>290.0000000000001</v>
      </c>
      <c r="CB177">
        <v>1590.42</v>
      </c>
      <c r="CC177">
        <v>295</v>
      </c>
      <c r="CD177">
        <v>5220.67</v>
      </c>
      <c r="CE177">
        <v>1591.29</v>
      </c>
      <c r="CF177">
        <v>-0.87</v>
      </c>
      <c r="CG177">
        <v>300.0000000000001</v>
      </c>
      <c r="CH177">
        <v>23.8</v>
      </c>
      <c r="CI177">
        <v>1650.734719841875</v>
      </c>
      <c r="CJ177">
        <v>2.032994541366527</v>
      </c>
      <c r="CK177">
        <v>-31.03478562282126</v>
      </c>
      <c r="CL177">
        <v>0.9198548094063967</v>
      </c>
      <c r="CM177">
        <v>0.9759925733019913</v>
      </c>
      <c r="CN177">
        <v>-0.00431141668520578</v>
      </c>
      <c r="CO177">
        <v>289.9999999999999</v>
      </c>
      <c r="CP177">
        <v>1590.91</v>
      </c>
      <c r="CQ177">
        <v>765</v>
      </c>
      <c r="CR177">
        <v>5219.32</v>
      </c>
      <c r="CS177">
        <v>1591.27</v>
      </c>
      <c r="CT177">
        <v>-0.36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438</v>
      </c>
      <c r="DO177">
        <v>2</v>
      </c>
      <c r="DP177" t="b">
        <v>1</v>
      </c>
      <c r="DQ177">
        <v>1761508587.8</v>
      </c>
      <c r="DR177">
        <v>1020.739</v>
      </c>
      <c r="DS177">
        <v>1060.142</v>
      </c>
      <c r="DT177">
        <v>11.22587</v>
      </c>
      <c r="DU177">
        <v>9.850251</v>
      </c>
      <c r="DV177">
        <v>1024.204</v>
      </c>
      <c r="DW177">
        <v>11.22177</v>
      </c>
      <c r="DX177">
        <v>500.0062</v>
      </c>
      <c r="DY177">
        <v>90.31099</v>
      </c>
      <c r="DZ177">
        <v>0.10000653</v>
      </c>
      <c r="EA177">
        <v>17.62319</v>
      </c>
      <c r="EB177">
        <v>17.99302</v>
      </c>
      <c r="EC177">
        <v>999.9</v>
      </c>
      <c r="ED177">
        <v>0</v>
      </c>
      <c r="EE177">
        <v>0</v>
      </c>
      <c r="EF177">
        <v>10009.995</v>
      </c>
      <c r="EG177">
        <v>0</v>
      </c>
      <c r="EH177">
        <v>1027.87</v>
      </c>
      <c r="EI177">
        <v>-39.40329999999999</v>
      </c>
      <c r="EJ177">
        <v>1032.329</v>
      </c>
      <c r="EK177">
        <v>1070.691</v>
      </c>
      <c r="EL177">
        <v>1.375621</v>
      </c>
      <c r="EM177">
        <v>1060.142</v>
      </c>
      <c r="EN177">
        <v>9.850251</v>
      </c>
      <c r="EO177">
        <v>1.013821</v>
      </c>
      <c r="EP177">
        <v>0.8895859999999999</v>
      </c>
      <c r="EQ177">
        <v>7.116512</v>
      </c>
      <c r="ER177">
        <v>5.223363</v>
      </c>
      <c r="ES177">
        <v>2000.03</v>
      </c>
      <c r="ET177">
        <v>0.9800044999999999</v>
      </c>
      <c r="EU177">
        <v>0.01999513</v>
      </c>
      <c r="EV177">
        <v>0</v>
      </c>
      <c r="EW177">
        <v>1401.125</v>
      </c>
      <c r="EX177">
        <v>5.000970000000001</v>
      </c>
      <c r="EY177">
        <v>27877.21999999999</v>
      </c>
      <c r="EZ177">
        <v>16707.85</v>
      </c>
      <c r="FA177">
        <v>37.25</v>
      </c>
      <c r="FB177">
        <v>38.5</v>
      </c>
      <c r="FC177">
        <v>37.5746</v>
      </c>
      <c r="FD177">
        <v>37.625</v>
      </c>
      <c r="FE177">
        <v>37.125</v>
      </c>
      <c r="FF177">
        <v>1955.14</v>
      </c>
      <c r="FG177">
        <v>39.89</v>
      </c>
      <c r="FH177">
        <v>0</v>
      </c>
      <c r="FI177">
        <v>3461.600000143051</v>
      </c>
      <c r="FJ177">
        <v>0</v>
      </c>
      <c r="FK177">
        <v>1401.468</v>
      </c>
      <c r="FL177">
        <v>-4.693076912255401</v>
      </c>
      <c r="FM177">
        <v>-145.307692485111</v>
      </c>
      <c r="FN177">
        <v>27887.328</v>
      </c>
      <c r="FO177">
        <v>15</v>
      </c>
      <c r="FP177">
        <v>0</v>
      </c>
      <c r="FQ177" t="s">
        <v>439</v>
      </c>
      <c r="FR177">
        <v>1760210915.6</v>
      </c>
      <c r="FS177">
        <v>0</v>
      </c>
      <c r="FT177">
        <v>0</v>
      </c>
      <c r="FU177">
        <v>-0.215</v>
      </c>
      <c r="FV177">
        <v>0</v>
      </c>
      <c r="FW177">
        <v>-0.6919999999999999</v>
      </c>
      <c r="FX177">
        <v>0</v>
      </c>
      <c r="FY177">
        <v>400</v>
      </c>
      <c r="FZ177">
        <v>0</v>
      </c>
      <c r="GA177">
        <v>0.15</v>
      </c>
      <c r="GB177">
        <v>0</v>
      </c>
      <c r="GC177">
        <v>-39.07629756097561</v>
      </c>
      <c r="GD177">
        <v>-2.580719163763068</v>
      </c>
      <c r="GE177">
        <v>0.2614342733123257</v>
      </c>
      <c r="GF177">
        <v>0</v>
      </c>
      <c r="GG177">
        <v>1401.886764705883</v>
      </c>
      <c r="GH177">
        <v>-5.786860193336643</v>
      </c>
      <c r="GI177">
        <v>0.6240226267967367</v>
      </c>
      <c r="GJ177">
        <v>0</v>
      </c>
      <c r="GK177">
        <v>1.389786585365854</v>
      </c>
      <c r="GL177">
        <v>-0.0810620905923311</v>
      </c>
      <c r="GM177">
        <v>0.008660985019673308</v>
      </c>
      <c r="GN177">
        <v>1</v>
      </c>
      <c r="GO177">
        <v>1</v>
      </c>
      <c r="GP177">
        <v>3</v>
      </c>
      <c r="GQ177" t="s">
        <v>446</v>
      </c>
      <c r="GR177">
        <v>3.13379</v>
      </c>
      <c r="GS177">
        <v>2.76034</v>
      </c>
      <c r="GT177">
        <v>0.176104</v>
      </c>
      <c r="GU177">
        <v>0.178293</v>
      </c>
      <c r="GV177">
        <v>0.0616627</v>
      </c>
      <c r="GW177">
        <v>0.0553372</v>
      </c>
      <c r="GX177">
        <v>26382.4</v>
      </c>
      <c r="GY177">
        <v>26290.5</v>
      </c>
      <c r="GZ177">
        <v>29748.1</v>
      </c>
      <c r="HA177">
        <v>29553.9</v>
      </c>
      <c r="HB177">
        <v>36897.4</v>
      </c>
      <c r="HC177">
        <v>37000.2</v>
      </c>
      <c r="HD177">
        <v>41862.2</v>
      </c>
      <c r="HE177">
        <v>41987.5</v>
      </c>
      <c r="HF177">
        <v>1.9568</v>
      </c>
      <c r="HG177">
        <v>1.88923</v>
      </c>
      <c r="HH177">
        <v>0.0309572</v>
      </c>
      <c r="HI177">
        <v>0</v>
      </c>
      <c r="HJ177">
        <v>17.4844</v>
      </c>
      <c r="HK177">
        <v>999.9</v>
      </c>
      <c r="HL177">
        <v>26.2</v>
      </c>
      <c r="HM177">
        <v>31.5</v>
      </c>
      <c r="HN177">
        <v>13.4667</v>
      </c>
      <c r="HO177">
        <v>62.7722</v>
      </c>
      <c r="HP177">
        <v>32.5321</v>
      </c>
      <c r="HQ177">
        <v>1</v>
      </c>
      <c r="HR177">
        <v>-0.124403</v>
      </c>
      <c r="HS177">
        <v>5.48722</v>
      </c>
      <c r="HT177">
        <v>20.2578</v>
      </c>
      <c r="HU177">
        <v>5.21999</v>
      </c>
      <c r="HV177">
        <v>12.0159</v>
      </c>
      <c r="HW177">
        <v>4.9908</v>
      </c>
      <c r="HX177">
        <v>3.2885</v>
      </c>
      <c r="HY177">
        <v>9999</v>
      </c>
      <c r="HZ177">
        <v>9999</v>
      </c>
      <c r="IA177">
        <v>9999</v>
      </c>
      <c r="IB177">
        <v>999.9</v>
      </c>
      <c r="IC177">
        <v>4.9729</v>
      </c>
      <c r="ID177">
        <v>1.86661</v>
      </c>
      <c r="IE177">
        <v>1.86594</v>
      </c>
      <c r="IF177">
        <v>1.86587</v>
      </c>
      <c r="IG177">
        <v>1.86779</v>
      </c>
      <c r="IH177">
        <v>1.87018</v>
      </c>
      <c r="II177">
        <v>1.86884</v>
      </c>
      <c r="IJ177">
        <v>1.87028</v>
      </c>
      <c r="IK177">
        <v>0</v>
      </c>
      <c r="IL177">
        <v>0</v>
      </c>
      <c r="IM177">
        <v>0</v>
      </c>
      <c r="IN177">
        <v>0</v>
      </c>
      <c r="IO177" t="s">
        <v>441</v>
      </c>
      <c r="IP177" t="s">
        <v>442</v>
      </c>
      <c r="IQ177" t="s">
        <v>443</v>
      </c>
      <c r="IR177" t="s">
        <v>443</v>
      </c>
      <c r="IS177" t="s">
        <v>443</v>
      </c>
      <c r="IT177" t="s">
        <v>443</v>
      </c>
      <c r="IU177">
        <v>0</v>
      </c>
      <c r="IV177">
        <v>100</v>
      </c>
      <c r="IW177">
        <v>100</v>
      </c>
      <c r="IX177">
        <v>-3.48</v>
      </c>
      <c r="IY177">
        <v>0.004</v>
      </c>
      <c r="IZ177">
        <v>-1.414774939843471</v>
      </c>
      <c r="JA177">
        <v>-0.002262605230658699</v>
      </c>
      <c r="JB177">
        <v>4.117972070868355E-07</v>
      </c>
      <c r="JC177">
        <v>-1.535053720392113E-10</v>
      </c>
      <c r="JD177">
        <v>-0.05773197212917025</v>
      </c>
      <c r="JE177">
        <v>-0.004387372397949352</v>
      </c>
      <c r="JF177">
        <v>0.001148265067849212</v>
      </c>
      <c r="JG177">
        <v>-2.372704636287677E-05</v>
      </c>
      <c r="JH177">
        <v>4</v>
      </c>
      <c r="JI177">
        <v>2346</v>
      </c>
      <c r="JJ177">
        <v>1</v>
      </c>
      <c r="JK177">
        <v>24</v>
      </c>
      <c r="JL177">
        <v>21627.9</v>
      </c>
      <c r="JM177">
        <v>29358476.5</v>
      </c>
      <c r="JN177">
        <v>2.21313</v>
      </c>
      <c r="JO177">
        <v>2.24243</v>
      </c>
      <c r="JP177">
        <v>1.39648</v>
      </c>
      <c r="JQ177">
        <v>2.35352</v>
      </c>
      <c r="JR177">
        <v>1.49536</v>
      </c>
      <c r="JS177">
        <v>2.69775</v>
      </c>
      <c r="JT177">
        <v>36.3871</v>
      </c>
      <c r="JU177">
        <v>24.0262</v>
      </c>
      <c r="JV177">
        <v>18</v>
      </c>
      <c r="JW177">
        <v>486.729</v>
      </c>
      <c r="JX177">
        <v>435.551</v>
      </c>
      <c r="JY177">
        <v>11.4994</v>
      </c>
      <c r="JZ177">
        <v>25.8491</v>
      </c>
      <c r="KA177">
        <v>30.0003</v>
      </c>
      <c r="KB177">
        <v>25.6847</v>
      </c>
      <c r="KC177">
        <v>25.6168</v>
      </c>
      <c r="KD177">
        <v>44.2878</v>
      </c>
      <c r="KE177">
        <v>25.9103</v>
      </c>
      <c r="KF177">
        <v>1.55338</v>
      </c>
      <c r="KG177">
        <v>11.5019</v>
      </c>
      <c r="KH177">
        <v>1088.65</v>
      </c>
      <c r="KI177">
        <v>9.79758</v>
      </c>
      <c r="KJ177">
        <v>101.672</v>
      </c>
      <c r="KK177">
        <v>100.966</v>
      </c>
    </row>
    <row r="178" spans="1:297">
      <c r="A178">
        <v>162</v>
      </c>
      <c r="B178">
        <v>1761508595.6</v>
      </c>
      <c r="C178">
        <v>1385.099999904633</v>
      </c>
      <c r="D178" t="s">
        <v>767</v>
      </c>
      <c r="E178" t="s">
        <v>768</v>
      </c>
      <c r="F178">
        <v>5</v>
      </c>
      <c r="G178" t="s">
        <v>638</v>
      </c>
      <c r="H178" t="s">
        <v>436</v>
      </c>
      <c r="I178">
        <v>1761508593.1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1086.974807799414</v>
      </c>
      <c r="AK178">
        <v>1057.072909090909</v>
      </c>
      <c r="AL178">
        <v>3.382480944806558</v>
      </c>
      <c r="AM178">
        <v>65.47156474281013</v>
      </c>
      <c r="AN178">
        <f>(AP178 - AO178 + DY178*1E3/(8.314*(EA178+273.15)) * AR178/DX178 * AQ178) * DX178/(100*DL178) * 1000/(1000 - AP178)</f>
        <v>0</v>
      </c>
      <c r="AO178">
        <v>9.838356334171653</v>
      </c>
      <c r="AP178">
        <v>11.21654181818182</v>
      </c>
      <c r="AQ178">
        <v>-6.964402146964667E-06</v>
      </c>
      <c r="AR178">
        <v>106.0414800568065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437</v>
      </c>
      <c r="AY178" t="s">
        <v>437</v>
      </c>
      <c r="AZ178">
        <v>0</v>
      </c>
      <c r="BA178">
        <v>0</v>
      </c>
      <c r="BB178">
        <f>1-AZ178/BA178</f>
        <v>0</v>
      </c>
      <c r="BC178">
        <v>0</v>
      </c>
      <c r="BD178" t="s">
        <v>437</v>
      </c>
      <c r="BE178" t="s">
        <v>437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BZ178">
        <v>2020</v>
      </c>
      <c r="CA178">
        <v>290.0000000000001</v>
      </c>
      <c r="CB178">
        <v>1590.42</v>
      </c>
      <c r="CC178">
        <v>295</v>
      </c>
      <c r="CD178">
        <v>5220.67</v>
      </c>
      <c r="CE178">
        <v>1591.29</v>
      </c>
      <c r="CF178">
        <v>-0.87</v>
      </c>
      <c r="CG178">
        <v>300.0000000000001</v>
      </c>
      <c r="CH178">
        <v>23.8</v>
      </c>
      <c r="CI178">
        <v>1650.734719841875</v>
      </c>
      <c r="CJ178">
        <v>2.032994541366527</v>
      </c>
      <c r="CK178">
        <v>-31.03478562282126</v>
      </c>
      <c r="CL178">
        <v>0.9198548094063967</v>
      </c>
      <c r="CM178">
        <v>0.9759925733019913</v>
      </c>
      <c r="CN178">
        <v>-0.00431141668520578</v>
      </c>
      <c r="CO178">
        <v>289.9999999999999</v>
      </c>
      <c r="CP178">
        <v>1590.91</v>
      </c>
      <c r="CQ178">
        <v>765</v>
      </c>
      <c r="CR178">
        <v>5219.32</v>
      </c>
      <c r="CS178">
        <v>1591.27</v>
      </c>
      <c r="CT178">
        <v>-0.36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438</v>
      </c>
      <c r="DO178">
        <v>2</v>
      </c>
      <c r="DP178" t="b">
        <v>1</v>
      </c>
      <c r="DQ178">
        <v>1761508593.1</v>
      </c>
      <c r="DR178">
        <v>1038.533333333333</v>
      </c>
      <c r="DS178">
        <v>1077.754444444444</v>
      </c>
      <c r="DT178">
        <v>11.21866666666667</v>
      </c>
      <c r="DU178">
        <v>9.833635555555556</v>
      </c>
      <c r="DV178">
        <v>1042.032222222222</v>
      </c>
      <c r="DW178">
        <v>11.21464444444444</v>
      </c>
      <c r="DX178">
        <v>499.9942222222223</v>
      </c>
      <c r="DY178">
        <v>90.31038888888889</v>
      </c>
      <c r="DZ178">
        <v>0.09995398888888889</v>
      </c>
      <c r="EA178">
        <v>17.62225555555555</v>
      </c>
      <c r="EB178">
        <v>17.99292222222222</v>
      </c>
      <c r="EC178">
        <v>999.9000000000001</v>
      </c>
      <c r="ED178">
        <v>0</v>
      </c>
      <c r="EE178">
        <v>0</v>
      </c>
      <c r="EF178">
        <v>9995.546666666669</v>
      </c>
      <c r="EG178">
        <v>0</v>
      </c>
      <c r="EH178">
        <v>1027.85</v>
      </c>
      <c r="EI178">
        <v>-39.22296666666667</v>
      </c>
      <c r="EJ178">
        <v>1050.316666666667</v>
      </c>
      <c r="EK178">
        <v>1088.458888888889</v>
      </c>
      <c r="EL178">
        <v>1.385025555555555</v>
      </c>
      <c r="EM178">
        <v>1077.754444444444</v>
      </c>
      <c r="EN178">
        <v>9.833635555555556</v>
      </c>
      <c r="EO178">
        <v>1.013161111111111</v>
      </c>
      <c r="EP178">
        <v>0.8880796666666667</v>
      </c>
      <c r="EQ178">
        <v>7.107036666666667</v>
      </c>
      <c r="ER178">
        <v>5.198996666666667</v>
      </c>
      <c r="ES178">
        <v>1999.954444444445</v>
      </c>
      <c r="ET178">
        <v>0.9800033333333332</v>
      </c>
      <c r="EU178">
        <v>0.01999625555555555</v>
      </c>
      <c r="EV178">
        <v>0</v>
      </c>
      <c r="EW178">
        <v>1400.5</v>
      </c>
      <c r="EX178">
        <v>5.00097</v>
      </c>
      <c r="EY178">
        <v>27862.95555555556</v>
      </c>
      <c r="EZ178">
        <v>16707.21111111111</v>
      </c>
      <c r="FA178">
        <v>37.25</v>
      </c>
      <c r="FB178">
        <v>38.5</v>
      </c>
      <c r="FC178">
        <v>37.562</v>
      </c>
      <c r="FD178">
        <v>37.625</v>
      </c>
      <c r="FE178">
        <v>37.069</v>
      </c>
      <c r="FF178">
        <v>1955.064444444445</v>
      </c>
      <c r="FG178">
        <v>39.89</v>
      </c>
      <c r="FH178">
        <v>0</v>
      </c>
      <c r="FI178">
        <v>3466.400000095367</v>
      </c>
      <c r="FJ178">
        <v>0</v>
      </c>
      <c r="FK178">
        <v>1401.0152</v>
      </c>
      <c r="FL178">
        <v>-5.770769210325864</v>
      </c>
      <c r="FM178">
        <v>-150.1615384807389</v>
      </c>
      <c r="FN178">
        <v>27875.63599999999</v>
      </c>
      <c r="FO178">
        <v>15</v>
      </c>
      <c r="FP178">
        <v>0</v>
      </c>
      <c r="FQ178" t="s">
        <v>439</v>
      </c>
      <c r="FR178">
        <v>1760210915.6</v>
      </c>
      <c r="FS178">
        <v>0</v>
      </c>
      <c r="FT178">
        <v>0</v>
      </c>
      <c r="FU178">
        <v>-0.215</v>
      </c>
      <c r="FV178">
        <v>0</v>
      </c>
      <c r="FW178">
        <v>-0.6919999999999999</v>
      </c>
      <c r="FX178">
        <v>0</v>
      </c>
      <c r="FY178">
        <v>400</v>
      </c>
      <c r="FZ178">
        <v>0</v>
      </c>
      <c r="GA178">
        <v>0.15</v>
      </c>
      <c r="GB178">
        <v>0</v>
      </c>
      <c r="GC178">
        <v>-39.22614</v>
      </c>
      <c r="GD178">
        <v>-0.8977823639773451</v>
      </c>
      <c r="GE178">
        <v>0.1395540608509835</v>
      </c>
      <c r="GF178">
        <v>0</v>
      </c>
      <c r="GG178">
        <v>1401.305</v>
      </c>
      <c r="GH178">
        <v>-5.524675315428296</v>
      </c>
      <c r="GI178">
        <v>0.5911665934205645</v>
      </c>
      <c r="GJ178">
        <v>0</v>
      </c>
      <c r="GK178">
        <v>1.38561425</v>
      </c>
      <c r="GL178">
        <v>-0.05341362101313334</v>
      </c>
      <c r="GM178">
        <v>0.009982752598231608</v>
      </c>
      <c r="GN178">
        <v>1</v>
      </c>
      <c r="GO178">
        <v>1</v>
      </c>
      <c r="GP178">
        <v>3</v>
      </c>
      <c r="GQ178" t="s">
        <v>446</v>
      </c>
      <c r="GR178">
        <v>3.13359</v>
      </c>
      <c r="GS178">
        <v>2.76018</v>
      </c>
      <c r="GT178">
        <v>0.177925</v>
      </c>
      <c r="GU178">
        <v>0.180054</v>
      </c>
      <c r="GV178">
        <v>0.0616348</v>
      </c>
      <c r="GW178">
        <v>0.0551459</v>
      </c>
      <c r="GX178">
        <v>26323.9</v>
      </c>
      <c r="GY178">
        <v>26234</v>
      </c>
      <c r="GZ178">
        <v>29747.8</v>
      </c>
      <c r="HA178">
        <v>29553.6</v>
      </c>
      <c r="HB178">
        <v>36898.1</v>
      </c>
      <c r="HC178">
        <v>37007.3</v>
      </c>
      <c r="HD178">
        <v>41861.8</v>
      </c>
      <c r="HE178">
        <v>41986.9</v>
      </c>
      <c r="HF178">
        <v>1.95653</v>
      </c>
      <c r="HG178">
        <v>1.88958</v>
      </c>
      <c r="HH178">
        <v>0.0307746</v>
      </c>
      <c r="HI178">
        <v>0</v>
      </c>
      <c r="HJ178">
        <v>17.4862</v>
      </c>
      <c r="HK178">
        <v>999.9</v>
      </c>
      <c r="HL178">
        <v>26.2</v>
      </c>
      <c r="HM178">
        <v>31.5</v>
      </c>
      <c r="HN178">
        <v>13.4666</v>
      </c>
      <c r="HO178">
        <v>62.7822</v>
      </c>
      <c r="HP178">
        <v>32.5801</v>
      </c>
      <c r="HQ178">
        <v>1</v>
      </c>
      <c r="HR178">
        <v>-0.124253</v>
      </c>
      <c r="HS178">
        <v>5.48482</v>
      </c>
      <c r="HT178">
        <v>20.2578</v>
      </c>
      <c r="HU178">
        <v>5.22058</v>
      </c>
      <c r="HV178">
        <v>12.0159</v>
      </c>
      <c r="HW178">
        <v>4.99065</v>
      </c>
      <c r="HX178">
        <v>3.28845</v>
      </c>
      <c r="HY178">
        <v>9999</v>
      </c>
      <c r="HZ178">
        <v>9999</v>
      </c>
      <c r="IA178">
        <v>9999</v>
      </c>
      <c r="IB178">
        <v>999.9</v>
      </c>
      <c r="IC178">
        <v>4.97289</v>
      </c>
      <c r="ID178">
        <v>1.86661</v>
      </c>
      <c r="IE178">
        <v>1.86595</v>
      </c>
      <c r="IF178">
        <v>1.86589</v>
      </c>
      <c r="IG178">
        <v>1.86779</v>
      </c>
      <c r="IH178">
        <v>1.87015</v>
      </c>
      <c r="II178">
        <v>1.86882</v>
      </c>
      <c r="IJ178">
        <v>1.87027</v>
      </c>
      <c r="IK178">
        <v>0</v>
      </c>
      <c r="IL178">
        <v>0</v>
      </c>
      <c r="IM178">
        <v>0</v>
      </c>
      <c r="IN178">
        <v>0</v>
      </c>
      <c r="IO178" t="s">
        <v>441</v>
      </c>
      <c r="IP178" t="s">
        <v>442</v>
      </c>
      <c r="IQ178" t="s">
        <v>443</v>
      </c>
      <c r="IR178" t="s">
        <v>443</v>
      </c>
      <c r="IS178" t="s">
        <v>443</v>
      </c>
      <c r="IT178" t="s">
        <v>443</v>
      </c>
      <c r="IU178">
        <v>0</v>
      </c>
      <c r="IV178">
        <v>100</v>
      </c>
      <c r="IW178">
        <v>100</v>
      </c>
      <c r="IX178">
        <v>-3.52</v>
      </c>
      <c r="IY178">
        <v>0.004</v>
      </c>
      <c r="IZ178">
        <v>-1.414774939843471</v>
      </c>
      <c r="JA178">
        <v>-0.002262605230658699</v>
      </c>
      <c r="JB178">
        <v>4.117972070868355E-07</v>
      </c>
      <c r="JC178">
        <v>-1.535053720392113E-10</v>
      </c>
      <c r="JD178">
        <v>-0.05773197212917025</v>
      </c>
      <c r="JE178">
        <v>-0.004387372397949352</v>
      </c>
      <c r="JF178">
        <v>0.001148265067849212</v>
      </c>
      <c r="JG178">
        <v>-2.372704636287677E-05</v>
      </c>
      <c r="JH178">
        <v>4</v>
      </c>
      <c r="JI178">
        <v>2346</v>
      </c>
      <c r="JJ178">
        <v>1</v>
      </c>
      <c r="JK178">
        <v>24</v>
      </c>
      <c r="JL178">
        <v>21628</v>
      </c>
      <c r="JM178">
        <v>29358476.6</v>
      </c>
      <c r="JN178">
        <v>2.23877</v>
      </c>
      <c r="JO178">
        <v>2.24365</v>
      </c>
      <c r="JP178">
        <v>1.39648</v>
      </c>
      <c r="JQ178">
        <v>2.35474</v>
      </c>
      <c r="JR178">
        <v>1.49536</v>
      </c>
      <c r="JS178">
        <v>2.68188</v>
      </c>
      <c r="JT178">
        <v>36.3871</v>
      </c>
      <c r="JU178">
        <v>24.0175</v>
      </c>
      <c r="JV178">
        <v>18</v>
      </c>
      <c r="JW178">
        <v>486.56</v>
      </c>
      <c r="JX178">
        <v>435.766</v>
      </c>
      <c r="JY178">
        <v>11.5035</v>
      </c>
      <c r="JZ178">
        <v>25.85</v>
      </c>
      <c r="KA178">
        <v>30.0001</v>
      </c>
      <c r="KB178">
        <v>25.6847</v>
      </c>
      <c r="KC178">
        <v>25.6175</v>
      </c>
      <c r="KD178">
        <v>44.8047</v>
      </c>
      <c r="KE178">
        <v>25.9103</v>
      </c>
      <c r="KF178">
        <v>1.55338</v>
      </c>
      <c r="KG178">
        <v>11.5059</v>
      </c>
      <c r="KH178">
        <v>1108.77</v>
      </c>
      <c r="KI178">
        <v>9.80081</v>
      </c>
      <c r="KJ178">
        <v>101.67</v>
      </c>
      <c r="KK178">
        <v>100.965</v>
      </c>
    </row>
    <row r="179" spans="1:297">
      <c r="A179">
        <v>163</v>
      </c>
      <c r="B179">
        <v>1761508600.6</v>
      </c>
      <c r="C179">
        <v>1390.099999904633</v>
      </c>
      <c r="D179" t="s">
        <v>769</v>
      </c>
      <c r="E179" t="s">
        <v>770</v>
      </c>
      <c r="F179">
        <v>5</v>
      </c>
      <c r="G179" t="s">
        <v>638</v>
      </c>
      <c r="H179" t="s">
        <v>436</v>
      </c>
      <c r="I179">
        <v>1761508597.8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1104.083855974082</v>
      </c>
      <c r="AK179">
        <v>1073.901333333333</v>
      </c>
      <c r="AL179">
        <v>3.351525147603017</v>
      </c>
      <c r="AM179">
        <v>65.47156474281013</v>
      </c>
      <c r="AN179">
        <f>(AP179 - AO179 + DY179*1E3/(8.314*(EA179+273.15)) * AR179/DX179 * AQ179) * DX179/(100*DL179) * 1000/(1000 - AP179)</f>
        <v>0</v>
      </c>
      <c r="AO179">
        <v>9.801003714092145</v>
      </c>
      <c r="AP179">
        <v>11.20106727272727</v>
      </c>
      <c r="AQ179">
        <v>-2.480430179993075E-05</v>
      </c>
      <c r="AR179">
        <v>106.0414800568065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437</v>
      </c>
      <c r="AY179" t="s">
        <v>437</v>
      </c>
      <c r="AZ179">
        <v>0</v>
      </c>
      <c r="BA179">
        <v>0</v>
      </c>
      <c r="BB179">
        <f>1-AZ179/BA179</f>
        <v>0</v>
      </c>
      <c r="BC179">
        <v>0</v>
      </c>
      <c r="BD179" t="s">
        <v>437</v>
      </c>
      <c r="BE179" t="s">
        <v>437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BZ179">
        <v>2020</v>
      </c>
      <c r="CA179">
        <v>290.0000000000001</v>
      </c>
      <c r="CB179">
        <v>1590.42</v>
      </c>
      <c r="CC179">
        <v>295</v>
      </c>
      <c r="CD179">
        <v>5220.67</v>
      </c>
      <c r="CE179">
        <v>1591.29</v>
      </c>
      <c r="CF179">
        <v>-0.87</v>
      </c>
      <c r="CG179">
        <v>300.0000000000001</v>
      </c>
      <c r="CH179">
        <v>23.8</v>
      </c>
      <c r="CI179">
        <v>1650.734719841875</v>
      </c>
      <c r="CJ179">
        <v>2.032994541366527</v>
      </c>
      <c r="CK179">
        <v>-31.03478562282126</v>
      </c>
      <c r="CL179">
        <v>0.9198548094063967</v>
      </c>
      <c r="CM179">
        <v>0.9759925733019913</v>
      </c>
      <c r="CN179">
        <v>-0.00431141668520578</v>
      </c>
      <c r="CO179">
        <v>289.9999999999999</v>
      </c>
      <c r="CP179">
        <v>1590.91</v>
      </c>
      <c r="CQ179">
        <v>765</v>
      </c>
      <c r="CR179">
        <v>5219.32</v>
      </c>
      <c r="CS179">
        <v>1591.27</v>
      </c>
      <c r="CT179">
        <v>-0.36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438</v>
      </c>
      <c r="DO179">
        <v>2</v>
      </c>
      <c r="DP179" t="b">
        <v>1</v>
      </c>
      <c r="DQ179">
        <v>1761508597.8</v>
      </c>
      <c r="DR179">
        <v>1054.254</v>
      </c>
      <c r="DS179">
        <v>1093.694</v>
      </c>
      <c r="DT179">
        <v>11.20806</v>
      </c>
      <c r="DU179">
        <v>9.802009999999999</v>
      </c>
      <c r="DV179">
        <v>1057.783</v>
      </c>
      <c r="DW179">
        <v>11.20416</v>
      </c>
      <c r="DX179">
        <v>500.0066</v>
      </c>
      <c r="DY179">
        <v>90.30894000000002</v>
      </c>
      <c r="DZ179">
        <v>0.10003342</v>
      </c>
      <c r="EA179">
        <v>17.62476</v>
      </c>
      <c r="EB179">
        <v>18.00183</v>
      </c>
      <c r="EC179">
        <v>999.9</v>
      </c>
      <c r="ED179">
        <v>0</v>
      </c>
      <c r="EE179">
        <v>0</v>
      </c>
      <c r="EF179">
        <v>9995</v>
      </c>
      <c r="EG179">
        <v>0</v>
      </c>
      <c r="EH179">
        <v>1027.827</v>
      </c>
      <c r="EI179">
        <v>-39.44027</v>
      </c>
      <c r="EJ179">
        <v>1066.204</v>
      </c>
      <c r="EK179">
        <v>1104.52</v>
      </c>
      <c r="EL179">
        <v>1.40605</v>
      </c>
      <c r="EM179">
        <v>1093.694</v>
      </c>
      <c r="EN179">
        <v>9.802009999999999</v>
      </c>
      <c r="EO179">
        <v>1.012187</v>
      </c>
      <c r="EP179">
        <v>0.8852091</v>
      </c>
      <c r="EQ179">
        <v>7.093007</v>
      </c>
      <c r="ER179">
        <v>5.1525</v>
      </c>
      <c r="ES179">
        <v>1999.973</v>
      </c>
      <c r="ET179">
        <v>0.9800032999999999</v>
      </c>
      <c r="EU179">
        <v>0.0199963</v>
      </c>
      <c r="EV179">
        <v>0</v>
      </c>
      <c r="EW179">
        <v>1399.846</v>
      </c>
      <c r="EX179">
        <v>5.000970000000001</v>
      </c>
      <c r="EY179">
        <v>27852.33</v>
      </c>
      <c r="EZ179">
        <v>16707.38</v>
      </c>
      <c r="FA179">
        <v>37.2248</v>
      </c>
      <c r="FB179">
        <v>38.4874</v>
      </c>
      <c r="FC179">
        <v>37.562</v>
      </c>
      <c r="FD179">
        <v>37.625</v>
      </c>
      <c r="FE179">
        <v>37.062</v>
      </c>
      <c r="FF179">
        <v>1955.083</v>
      </c>
      <c r="FG179">
        <v>39.89</v>
      </c>
      <c r="FH179">
        <v>0</v>
      </c>
      <c r="FI179">
        <v>3471.200000047684</v>
      </c>
      <c r="FJ179">
        <v>0</v>
      </c>
      <c r="FK179">
        <v>1400.4796</v>
      </c>
      <c r="FL179">
        <v>-7.829230768218379</v>
      </c>
      <c r="FM179">
        <v>-143.7384619221559</v>
      </c>
      <c r="FN179">
        <v>27863.872</v>
      </c>
      <c r="FO179">
        <v>15</v>
      </c>
      <c r="FP179">
        <v>0</v>
      </c>
      <c r="FQ179" t="s">
        <v>439</v>
      </c>
      <c r="FR179">
        <v>1760210915.6</v>
      </c>
      <c r="FS179">
        <v>0</v>
      </c>
      <c r="FT179">
        <v>0</v>
      </c>
      <c r="FU179">
        <v>-0.215</v>
      </c>
      <c r="FV179">
        <v>0</v>
      </c>
      <c r="FW179">
        <v>-0.6919999999999999</v>
      </c>
      <c r="FX179">
        <v>0</v>
      </c>
      <c r="FY179">
        <v>400</v>
      </c>
      <c r="FZ179">
        <v>0</v>
      </c>
      <c r="GA179">
        <v>0.15</v>
      </c>
      <c r="GB179">
        <v>0</v>
      </c>
      <c r="GC179">
        <v>-39.301515</v>
      </c>
      <c r="GD179">
        <v>-0.5730956848029527</v>
      </c>
      <c r="GE179">
        <v>0.1161045553585215</v>
      </c>
      <c r="GF179">
        <v>0</v>
      </c>
      <c r="GG179">
        <v>1400.883529411765</v>
      </c>
      <c r="GH179">
        <v>-6.32818945605509</v>
      </c>
      <c r="GI179">
        <v>0.666138487425143</v>
      </c>
      <c r="GJ179">
        <v>0</v>
      </c>
      <c r="GK179">
        <v>1.38766775</v>
      </c>
      <c r="GL179">
        <v>0.05877669793620766</v>
      </c>
      <c r="GM179">
        <v>0.01281952660738686</v>
      </c>
      <c r="GN179">
        <v>1</v>
      </c>
      <c r="GO179">
        <v>1</v>
      </c>
      <c r="GP179">
        <v>3</v>
      </c>
      <c r="GQ179" t="s">
        <v>446</v>
      </c>
      <c r="GR179">
        <v>3.13379</v>
      </c>
      <c r="GS179">
        <v>2.76024</v>
      </c>
      <c r="GT179">
        <v>0.179719</v>
      </c>
      <c r="GU179">
        <v>0.181836</v>
      </c>
      <c r="GV179">
        <v>0.0615718</v>
      </c>
      <c r="GW179">
        <v>0.0551113</v>
      </c>
      <c r="GX179">
        <v>26266.8</v>
      </c>
      <c r="GY179">
        <v>26177.3</v>
      </c>
      <c r="GZ179">
        <v>29748.1</v>
      </c>
      <c r="HA179">
        <v>29554</v>
      </c>
      <c r="HB179">
        <v>36900.9</v>
      </c>
      <c r="HC179">
        <v>37009.1</v>
      </c>
      <c r="HD179">
        <v>41862.1</v>
      </c>
      <c r="HE179">
        <v>41987.4</v>
      </c>
      <c r="HF179">
        <v>1.95672</v>
      </c>
      <c r="HG179">
        <v>1.88927</v>
      </c>
      <c r="HH179">
        <v>0.0306442</v>
      </c>
      <c r="HI179">
        <v>0</v>
      </c>
      <c r="HJ179">
        <v>17.4879</v>
      </c>
      <c r="HK179">
        <v>999.9</v>
      </c>
      <c r="HL179">
        <v>26.2</v>
      </c>
      <c r="HM179">
        <v>31.5</v>
      </c>
      <c r="HN179">
        <v>13.4651</v>
      </c>
      <c r="HO179">
        <v>62.4622</v>
      </c>
      <c r="HP179">
        <v>32.4319</v>
      </c>
      <c r="HQ179">
        <v>1</v>
      </c>
      <c r="HR179">
        <v>-0.124116</v>
      </c>
      <c r="HS179">
        <v>5.68483</v>
      </c>
      <c r="HT179">
        <v>20.2506</v>
      </c>
      <c r="HU179">
        <v>5.22223</v>
      </c>
      <c r="HV179">
        <v>12.0159</v>
      </c>
      <c r="HW179">
        <v>4.9912</v>
      </c>
      <c r="HX179">
        <v>3.28865</v>
      </c>
      <c r="HY179">
        <v>9999</v>
      </c>
      <c r="HZ179">
        <v>9999</v>
      </c>
      <c r="IA179">
        <v>9999</v>
      </c>
      <c r="IB179">
        <v>999.9</v>
      </c>
      <c r="IC179">
        <v>4.97289</v>
      </c>
      <c r="ID179">
        <v>1.86661</v>
      </c>
      <c r="IE179">
        <v>1.86595</v>
      </c>
      <c r="IF179">
        <v>1.86587</v>
      </c>
      <c r="IG179">
        <v>1.8678</v>
      </c>
      <c r="IH179">
        <v>1.8702</v>
      </c>
      <c r="II179">
        <v>1.86885</v>
      </c>
      <c r="IJ179">
        <v>1.87028</v>
      </c>
      <c r="IK179">
        <v>0</v>
      </c>
      <c r="IL179">
        <v>0</v>
      </c>
      <c r="IM179">
        <v>0</v>
      </c>
      <c r="IN179">
        <v>0</v>
      </c>
      <c r="IO179" t="s">
        <v>441</v>
      </c>
      <c r="IP179" t="s">
        <v>442</v>
      </c>
      <c r="IQ179" t="s">
        <v>443</v>
      </c>
      <c r="IR179" t="s">
        <v>443</v>
      </c>
      <c r="IS179" t="s">
        <v>443</v>
      </c>
      <c r="IT179" t="s">
        <v>443</v>
      </c>
      <c r="IU179">
        <v>0</v>
      </c>
      <c r="IV179">
        <v>100</v>
      </c>
      <c r="IW179">
        <v>100</v>
      </c>
      <c r="IX179">
        <v>-3.55</v>
      </c>
      <c r="IY179">
        <v>0.0038</v>
      </c>
      <c r="IZ179">
        <v>-1.414774939843471</v>
      </c>
      <c r="JA179">
        <v>-0.002262605230658699</v>
      </c>
      <c r="JB179">
        <v>4.117972070868355E-07</v>
      </c>
      <c r="JC179">
        <v>-1.535053720392113E-10</v>
      </c>
      <c r="JD179">
        <v>-0.05773197212917025</v>
      </c>
      <c r="JE179">
        <v>-0.004387372397949352</v>
      </c>
      <c r="JF179">
        <v>0.001148265067849212</v>
      </c>
      <c r="JG179">
        <v>-2.372704636287677E-05</v>
      </c>
      <c r="JH179">
        <v>4</v>
      </c>
      <c r="JI179">
        <v>2346</v>
      </c>
      <c r="JJ179">
        <v>1</v>
      </c>
      <c r="JK179">
        <v>24</v>
      </c>
      <c r="JL179">
        <v>21628.1</v>
      </c>
      <c r="JM179">
        <v>29358476.7</v>
      </c>
      <c r="JN179">
        <v>2.26685</v>
      </c>
      <c r="JO179">
        <v>2.24121</v>
      </c>
      <c r="JP179">
        <v>1.39771</v>
      </c>
      <c r="JQ179">
        <v>2.35596</v>
      </c>
      <c r="JR179">
        <v>1.49536</v>
      </c>
      <c r="JS179">
        <v>2.58057</v>
      </c>
      <c r="JT179">
        <v>36.3871</v>
      </c>
      <c r="JU179">
        <v>24.0087</v>
      </c>
      <c r="JV179">
        <v>18</v>
      </c>
      <c r="JW179">
        <v>486.701</v>
      </c>
      <c r="JX179">
        <v>435.587</v>
      </c>
      <c r="JY179">
        <v>11.505</v>
      </c>
      <c r="JZ179">
        <v>25.8512</v>
      </c>
      <c r="KA179">
        <v>30.0002</v>
      </c>
      <c r="KB179">
        <v>25.6868</v>
      </c>
      <c r="KC179">
        <v>25.6175</v>
      </c>
      <c r="KD179">
        <v>45.3907</v>
      </c>
      <c r="KE179">
        <v>25.9103</v>
      </c>
      <c r="KF179">
        <v>1.55338</v>
      </c>
      <c r="KG179">
        <v>11.4022</v>
      </c>
      <c r="KH179">
        <v>1122.2</v>
      </c>
      <c r="KI179">
        <v>9.802060000000001</v>
      </c>
      <c r="KJ179">
        <v>101.671</v>
      </c>
      <c r="KK179">
        <v>100.966</v>
      </c>
    </row>
    <row r="180" spans="1:297">
      <c r="A180">
        <v>164</v>
      </c>
      <c r="B180">
        <v>1761508605.6</v>
      </c>
      <c r="C180">
        <v>1395.099999904633</v>
      </c>
      <c r="D180" t="s">
        <v>771</v>
      </c>
      <c r="E180" t="s">
        <v>772</v>
      </c>
      <c r="F180">
        <v>5</v>
      </c>
      <c r="G180" t="s">
        <v>638</v>
      </c>
      <c r="H180" t="s">
        <v>436</v>
      </c>
      <c r="I180">
        <v>1761508603.1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1120.9784861312</v>
      </c>
      <c r="AK180">
        <v>1090.794666666666</v>
      </c>
      <c r="AL180">
        <v>3.379983905533919</v>
      </c>
      <c r="AM180">
        <v>65.47156474281013</v>
      </c>
      <c r="AN180">
        <f>(AP180 - AO180 + DY180*1E3/(8.314*(EA180+273.15)) * AR180/DX180 * AQ180) * DX180/(100*DL180) * 1000/(1000 - AP180)</f>
        <v>0</v>
      </c>
      <c r="AO180">
        <v>9.797957012758847</v>
      </c>
      <c r="AP180">
        <v>11.1853406060606</v>
      </c>
      <c r="AQ180">
        <v>-1.674186204815959E-05</v>
      </c>
      <c r="AR180">
        <v>106.0414800568065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437</v>
      </c>
      <c r="AY180" t="s">
        <v>437</v>
      </c>
      <c r="AZ180">
        <v>0</v>
      </c>
      <c r="BA180">
        <v>0</v>
      </c>
      <c r="BB180">
        <f>1-AZ180/BA180</f>
        <v>0</v>
      </c>
      <c r="BC180">
        <v>0</v>
      </c>
      <c r="BD180" t="s">
        <v>437</v>
      </c>
      <c r="BE180" t="s">
        <v>437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BZ180">
        <v>2020</v>
      </c>
      <c r="CA180">
        <v>290.0000000000001</v>
      </c>
      <c r="CB180">
        <v>1590.42</v>
      </c>
      <c r="CC180">
        <v>295</v>
      </c>
      <c r="CD180">
        <v>5220.67</v>
      </c>
      <c r="CE180">
        <v>1591.29</v>
      </c>
      <c r="CF180">
        <v>-0.87</v>
      </c>
      <c r="CG180">
        <v>300.0000000000001</v>
      </c>
      <c r="CH180">
        <v>23.8</v>
      </c>
      <c r="CI180">
        <v>1650.734719841875</v>
      </c>
      <c r="CJ180">
        <v>2.032994541366527</v>
      </c>
      <c r="CK180">
        <v>-31.03478562282126</v>
      </c>
      <c r="CL180">
        <v>0.9198548094063967</v>
      </c>
      <c r="CM180">
        <v>0.9759925733019913</v>
      </c>
      <c r="CN180">
        <v>-0.00431141668520578</v>
      </c>
      <c r="CO180">
        <v>289.9999999999999</v>
      </c>
      <c r="CP180">
        <v>1590.91</v>
      </c>
      <c r="CQ180">
        <v>765</v>
      </c>
      <c r="CR180">
        <v>5219.32</v>
      </c>
      <c r="CS180">
        <v>1591.27</v>
      </c>
      <c r="CT180">
        <v>-0.36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438</v>
      </c>
      <c r="DO180">
        <v>2</v>
      </c>
      <c r="DP180" t="b">
        <v>1</v>
      </c>
      <c r="DQ180">
        <v>1761508603.1</v>
      </c>
      <c r="DR180">
        <v>1071.89</v>
      </c>
      <c r="DS180">
        <v>1111.475555555556</v>
      </c>
      <c r="DT180">
        <v>11.19311111111111</v>
      </c>
      <c r="DU180">
        <v>9.798307777777776</v>
      </c>
      <c r="DV180">
        <v>1075.452222222222</v>
      </c>
      <c r="DW180">
        <v>11.1894</v>
      </c>
      <c r="DX180">
        <v>499.9896666666667</v>
      </c>
      <c r="DY180">
        <v>90.31024444444444</v>
      </c>
      <c r="DZ180">
        <v>0.09995512222222223</v>
      </c>
      <c r="EA180">
        <v>17.62757777777777</v>
      </c>
      <c r="EB180">
        <v>17.99748888888889</v>
      </c>
      <c r="EC180">
        <v>999.9000000000001</v>
      </c>
      <c r="ED180">
        <v>0</v>
      </c>
      <c r="EE180">
        <v>0</v>
      </c>
      <c r="EF180">
        <v>10005.75777777778</v>
      </c>
      <c r="EG180">
        <v>0</v>
      </c>
      <c r="EH180">
        <v>1027.835555555555</v>
      </c>
      <c r="EI180">
        <v>-39.58515555555555</v>
      </c>
      <c r="EJ180">
        <v>1084.022222222222</v>
      </c>
      <c r="EK180">
        <v>1122.473333333334</v>
      </c>
      <c r="EL180">
        <v>1.394803333333333</v>
      </c>
      <c r="EM180">
        <v>1111.475555555556</v>
      </c>
      <c r="EN180">
        <v>9.798307777777776</v>
      </c>
      <c r="EO180">
        <v>1.010852222222222</v>
      </c>
      <c r="EP180">
        <v>0.8848875555555555</v>
      </c>
      <c r="EQ180">
        <v>7.073746666666667</v>
      </c>
      <c r="ER180">
        <v>5.147283333333334</v>
      </c>
      <c r="ES180">
        <v>1999.967777777778</v>
      </c>
      <c r="ET180">
        <v>0.980003</v>
      </c>
      <c r="EU180">
        <v>0.0199966</v>
      </c>
      <c r="EV180">
        <v>0</v>
      </c>
      <c r="EW180">
        <v>1399.438888888889</v>
      </c>
      <c r="EX180">
        <v>5.00097</v>
      </c>
      <c r="EY180">
        <v>27839.86666666667</v>
      </c>
      <c r="EZ180">
        <v>16707.31111111111</v>
      </c>
      <c r="FA180">
        <v>37.194</v>
      </c>
      <c r="FB180">
        <v>38.458</v>
      </c>
      <c r="FC180">
        <v>37.5</v>
      </c>
      <c r="FD180">
        <v>37.59700000000001</v>
      </c>
      <c r="FE180">
        <v>37.062</v>
      </c>
      <c r="FF180">
        <v>1955.077777777778</v>
      </c>
      <c r="FG180">
        <v>39.89</v>
      </c>
      <c r="FH180">
        <v>0</v>
      </c>
      <c r="FI180">
        <v>3476.600000143051</v>
      </c>
      <c r="FJ180">
        <v>0</v>
      </c>
      <c r="FK180">
        <v>1399.911538461538</v>
      </c>
      <c r="FL180">
        <v>-6.286495735475179</v>
      </c>
      <c r="FM180">
        <v>-140.2393163565249</v>
      </c>
      <c r="FN180">
        <v>27851.4</v>
      </c>
      <c r="FO180">
        <v>15</v>
      </c>
      <c r="FP180">
        <v>0</v>
      </c>
      <c r="FQ180" t="s">
        <v>439</v>
      </c>
      <c r="FR180">
        <v>1760210915.6</v>
      </c>
      <c r="FS180">
        <v>0</v>
      </c>
      <c r="FT180">
        <v>0</v>
      </c>
      <c r="FU180">
        <v>-0.215</v>
      </c>
      <c r="FV180">
        <v>0</v>
      </c>
      <c r="FW180">
        <v>-0.6919999999999999</v>
      </c>
      <c r="FX180">
        <v>0</v>
      </c>
      <c r="FY180">
        <v>400</v>
      </c>
      <c r="FZ180">
        <v>0</v>
      </c>
      <c r="GA180">
        <v>0.15</v>
      </c>
      <c r="GB180">
        <v>0</v>
      </c>
      <c r="GC180">
        <v>-39.41908</v>
      </c>
      <c r="GD180">
        <v>-0.9247992495308772</v>
      </c>
      <c r="GE180">
        <v>0.1465572707169454</v>
      </c>
      <c r="GF180">
        <v>0</v>
      </c>
      <c r="GG180">
        <v>1400.255588235294</v>
      </c>
      <c r="GH180">
        <v>-6.682811305256972</v>
      </c>
      <c r="GI180">
        <v>0.6948558512232915</v>
      </c>
      <c r="GJ180">
        <v>0</v>
      </c>
      <c r="GK180">
        <v>1.390238</v>
      </c>
      <c r="GL180">
        <v>0.0941049906191353</v>
      </c>
      <c r="GM180">
        <v>0.01363243342180697</v>
      </c>
      <c r="GN180">
        <v>1</v>
      </c>
      <c r="GO180">
        <v>1</v>
      </c>
      <c r="GP180">
        <v>3</v>
      </c>
      <c r="GQ180" t="s">
        <v>446</v>
      </c>
      <c r="GR180">
        <v>3.13386</v>
      </c>
      <c r="GS180">
        <v>2.76036</v>
      </c>
      <c r="GT180">
        <v>0.181505</v>
      </c>
      <c r="GU180">
        <v>0.183579</v>
      </c>
      <c r="GV180">
        <v>0.0615046</v>
      </c>
      <c r="GW180">
        <v>0.0551126</v>
      </c>
      <c r="GX180">
        <v>26210</v>
      </c>
      <c r="GY180">
        <v>26121.6</v>
      </c>
      <c r="GZ180">
        <v>29748.5</v>
      </c>
      <c r="HA180">
        <v>29554</v>
      </c>
      <c r="HB180">
        <v>36904.5</v>
      </c>
      <c r="HC180">
        <v>37009.2</v>
      </c>
      <c r="HD180">
        <v>41863</v>
      </c>
      <c r="HE180">
        <v>41987.6</v>
      </c>
      <c r="HF180">
        <v>1.95658</v>
      </c>
      <c r="HG180">
        <v>1.8893</v>
      </c>
      <c r="HH180">
        <v>0.0305474</v>
      </c>
      <c r="HI180">
        <v>0</v>
      </c>
      <c r="HJ180">
        <v>17.4893</v>
      </c>
      <c r="HK180">
        <v>999.9</v>
      </c>
      <c r="HL180">
        <v>26.2</v>
      </c>
      <c r="HM180">
        <v>31.5</v>
      </c>
      <c r="HN180">
        <v>13.4662</v>
      </c>
      <c r="HO180">
        <v>62.4422</v>
      </c>
      <c r="HP180">
        <v>32.2957</v>
      </c>
      <c r="HQ180">
        <v>1</v>
      </c>
      <c r="HR180">
        <v>-0.122175</v>
      </c>
      <c r="HS180">
        <v>5.83801</v>
      </c>
      <c r="HT180">
        <v>20.2452</v>
      </c>
      <c r="HU180">
        <v>5.22148</v>
      </c>
      <c r="HV180">
        <v>12.0159</v>
      </c>
      <c r="HW180">
        <v>4.9908</v>
      </c>
      <c r="HX180">
        <v>3.28863</v>
      </c>
      <c r="HY180">
        <v>9999</v>
      </c>
      <c r="HZ180">
        <v>9999</v>
      </c>
      <c r="IA180">
        <v>9999</v>
      </c>
      <c r="IB180">
        <v>999.9</v>
      </c>
      <c r="IC180">
        <v>4.9729</v>
      </c>
      <c r="ID180">
        <v>1.86661</v>
      </c>
      <c r="IE180">
        <v>1.86596</v>
      </c>
      <c r="IF180">
        <v>1.86588</v>
      </c>
      <c r="IG180">
        <v>1.86777</v>
      </c>
      <c r="IH180">
        <v>1.87018</v>
      </c>
      <c r="II180">
        <v>1.86884</v>
      </c>
      <c r="IJ180">
        <v>1.87027</v>
      </c>
      <c r="IK180">
        <v>0</v>
      </c>
      <c r="IL180">
        <v>0</v>
      </c>
      <c r="IM180">
        <v>0</v>
      </c>
      <c r="IN180">
        <v>0</v>
      </c>
      <c r="IO180" t="s">
        <v>441</v>
      </c>
      <c r="IP180" t="s">
        <v>442</v>
      </c>
      <c r="IQ180" t="s">
        <v>443</v>
      </c>
      <c r="IR180" t="s">
        <v>443</v>
      </c>
      <c r="IS180" t="s">
        <v>443</v>
      </c>
      <c r="IT180" t="s">
        <v>443</v>
      </c>
      <c r="IU180">
        <v>0</v>
      </c>
      <c r="IV180">
        <v>100</v>
      </c>
      <c r="IW180">
        <v>100</v>
      </c>
      <c r="IX180">
        <v>-3.58</v>
      </c>
      <c r="IY180">
        <v>0.0036</v>
      </c>
      <c r="IZ180">
        <v>-1.414774939843471</v>
      </c>
      <c r="JA180">
        <v>-0.002262605230658699</v>
      </c>
      <c r="JB180">
        <v>4.117972070868355E-07</v>
      </c>
      <c r="JC180">
        <v>-1.535053720392113E-10</v>
      </c>
      <c r="JD180">
        <v>-0.05773197212917025</v>
      </c>
      <c r="JE180">
        <v>-0.004387372397949352</v>
      </c>
      <c r="JF180">
        <v>0.001148265067849212</v>
      </c>
      <c r="JG180">
        <v>-2.372704636287677E-05</v>
      </c>
      <c r="JH180">
        <v>4</v>
      </c>
      <c r="JI180">
        <v>2346</v>
      </c>
      <c r="JJ180">
        <v>1</v>
      </c>
      <c r="JK180">
        <v>24</v>
      </c>
      <c r="JL180">
        <v>21628.2</v>
      </c>
      <c r="JM180">
        <v>29358476.8</v>
      </c>
      <c r="JN180">
        <v>2.2937</v>
      </c>
      <c r="JO180">
        <v>2.23877</v>
      </c>
      <c r="JP180">
        <v>1.39771</v>
      </c>
      <c r="JQ180">
        <v>2.35474</v>
      </c>
      <c r="JR180">
        <v>1.49536</v>
      </c>
      <c r="JS180">
        <v>2.67944</v>
      </c>
      <c r="JT180">
        <v>36.3871</v>
      </c>
      <c r="JU180">
        <v>24.0175</v>
      </c>
      <c r="JV180">
        <v>18</v>
      </c>
      <c r="JW180">
        <v>486.608</v>
      </c>
      <c r="JX180">
        <v>435.601</v>
      </c>
      <c r="JY180">
        <v>11.4312</v>
      </c>
      <c r="JZ180">
        <v>25.8512</v>
      </c>
      <c r="KA180">
        <v>30.0014</v>
      </c>
      <c r="KB180">
        <v>25.6868</v>
      </c>
      <c r="KC180">
        <v>25.6175</v>
      </c>
      <c r="KD180">
        <v>45.8983</v>
      </c>
      <c r="KE180">
        <v>25.9103</v>
      </c>
      <c r="KF180">
        <v>1.55338</v>
      </c>
      <c r="KG180">
        <v>11.4277</v>
      </c>
      <c r="KH180">
        <v>1142.24</v>
      </c>
      <c r="KI180">
        <v>9.802060000000001</v>
      </c>
      <c r="KJ180">
        <v>101.673</v>
      </c>
      <c r="KK180">
        <v>100.966</v>
      </c>
    </row>
    <row r="181" spans="1:297">
      <c r="A181">
        <v>165</v>
      </c>
      <c r="B181">
        <v>1761508610.6</v>
      </c>
      <c r="C181">
        <v>1400.099999904633</v>
      </c>
      <c r="D181" t="s">
        <v>773</v>
      </c>
      <c r="E181" t="s">
        <v>774</v>
      </c>
      <c r="F181">
        <v>5</v>
      </c>
      <c r="G181" t="s">
        <v>638</v>
      </c>
      <c r="H181" t="s">
        <v>436</v>
      </c>
      <c r="I181">
        <v>1761508607.8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1138.062744738477</v>
      </c>
      <c r="AK181">
        <v>1107.669636363636</v>
      </c>
      <c r="AL181">
        <v>3.375540150687347</v>
      </c>
      <c r="AM181">
        <v>65.47156474281013</v>
      </c>
      <c r="AN181">
        <f>(AP181 - AO181 + DY181*1E3/(8.314*(EA181+273.15)) * AR181/DX181 * AQ181) * DX181/(100*DL181) * 1000/(1000 - AP181)</f>
        <v>0</v>
      </c>
      <c r="AO181">
        <v>9.798088195852353</v>
      </c>
      <c r="AP181">
        <v>11.16988424242425</v>
      </c>
      <c r="AQ181">
        <v>-2.095631110147184E-05</v>
      </c>
      <c r="AR181">
        <v>106.0414800568065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437</v>
      </c>
      <c r="AY181" t="s">
        <v>437</v>
      </c>
      <c r="AZ181">
        <v>0</v>
      </c>
      <c r="BA181">
        <v>0</v>
      </c>
      <c r="BB181">
        <f>1-AZ181/BA181</f>
        <v>0</v>
      </c>
      <c r="BC181">
        <v>0</v>
      </c>
      <c r="BD181" t="s">
        <v>437</v>
      </c>
      <c r="BE181" t="s">
        <v>437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BZ181">
        <v>2020</v>
      </c>
      <c r="CA181">
        <v>290.0000000000001</v>
      </c>
      <c r="CB181">
        <v>1590.42</v>
      </c>
      <c r="CC181">
        <v>295</v>
      </c>
      <c r="CD181">
        <v>5220.67</v>
      </c>
      <c r="CE181">
        <v>1591.29</v>
      </c>
      <c r="CF181">
        <v>-0.87</v>
      </c>
      <c r="CG181">
        <v>300.0000000000001</v>
      </c>
      <c r="CH181">
        <v>23.8</v>
      </c>
      <c r="CI181">
        <v>1650.734719841875</v>
      </c>
      <c r="CJ181">
        <v>2.032994541366527</v>
      </c>
      <c r="CK181">
        <v>-31.03478562282126</v>
      </c>
      <c r="CL181">
        <v>0.9198548094063967</v>
      </c>
      <c r="CM181">
        <v>0.9759925733019913</v>
      </c>
      <c r="CN181">
        <v>-0.00431141668520578</v>
      </c>
      <c r="CO181">
        <v>289.9999999999999</v>
      </c>
      <c r="CP181">
        <v>1590.91</v>
      </c>
      <c r="CQ181">
        <v>765</v>
      </c>
      <c r="CR181">
        <v>5219.32</v>
      </c>
      <c r="CS181">
        <v>1591.27</v>
      </c>
      <c r="CT181">
        <v>-0.36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438</v>
      </c>
      <c r="DO181">
        <v>2</v>
      </c>
      <c r="DP181" t="b">
        <v>1</v>
      </c>
      <c r="DQ181">
        <v>1761508607.8</v>
      </c>
      <c r="DR181">
        <v>1087.61</v>
      </c>
      <c r="DS181">
        <v>1127.333</v>
      </c>
      <c r="DT181">
        <v>11.1758</v>
      </c>
      <c r="DU181">
        <v>9.79829</v>
      </c>
      <c r="DV181">
        <v>1091.201</v>
      </c>
      <c r="DW181">
        <v>11.17232</v>
      </c>
      <c r="DX181">
        <v>500.0456</v>
      </c>
      <c r="DY181">
        <v>90.31026</v>
      </c>
      <c r="DZ181">
        <v>0.10005959</v>
      </c>
      <c r="EA181">
        <v>17.62798</v>
      </c>
      <c r="EB181">
        <v>17.99609</v>
      </c>
      <c r="EC181">
        <v>999.9</v>
      </c>
      <c r="ED181">
        <v>0</v>
      </c>
      <c r="EE181">
        <v>0</v>
      </c>
      <c r="EF181">
        <v>9996.745000000001</v>
      </c>
      <c r="EG181">
        <v>0</v>
      </c>
      <c r="EH181">
        <v>1027.841</v>
      </c>
      <c r="EI181">
        <v>-39.724</v>
      </c>
      <c r="EJ181">
        <v>1099.9</v>
      </c>
      <c r="EK181">
        <v>1138.487</v>
      </c>
      <c r="EL181">
        <v>1.377513</v>
      </c>
      <c r="EM181">
        <v>1127.333</v>
      </c>
      <c r="EN181">
        <v>9.79829</v>
      </c>
      <c r="EO181">
        <v>1.00929</v>
      </c>
      <c r="EP181">
        <v>0.8848860999999999</v>
      </c>
      <c r="EQ181">
        <v>7.051177</v>
      </c>
      <c r="ER181">
        <v>5.147260999999999</v>
      </c>
      <c r="ES181">
        <v>2000.026</v>
      </c>
      <c r="ET181">
        <v>0.9800032999999999</v>
      </c>
      <c r="EU181">
        <v>0.0199963</v>
      </c>
      <c r="EV181">
        <v>0</v>
      </c>
      <c r="EW181">
        <v>1398.725</v>
      </c>
      <c r="EX181">
        <v>5.000970000000001</v>
      </c>
      <c r="EY181">
        <v>27828.47</v>
      </c>
      <c r="EZ181">
        <v>16707.83</v>
      </c>
      <c r="FA181">
        <v>37.187</v>
      </c>
      <c r="FB181">
        <v>38.437</v>
      </c>
      <c r="FC181">
        <v>37.5</v>
      </c>
      <c r="FD181">
        <v>37.562</v>
      </c>
      <c r="FE181">
        <v>37.0372</v>
      </c>
      <c r="FF181">
        <v>1955.134</v>
      </c>
      <c r="FG181">
        <v>39.89</v>
      </c>
      <c r="FH181">
        <v>0</v>
      </c>
      <c r="FI181">
        <v>3481.400000095367</v>
      </c>
      <c r="FJ181">
        <v>0</v>
      </c>
      <c r="FK181">
        <v>1399.352307692307</v>
      </c>
      <c r="FL181">
        <v>-6.469743583084571</v>
      </c>
      <c r="FM181">
        <v>-146.3247860331329</v>
      </c>
      <c r="FN181">
        <v>27840.13846153846</v>
      </c>
      <c r="FO181">
        <v>15</v>
      </c>
      <c r="FP181">
        <v>0</v>
      </c>
      <c r="FQ181" t="s">
        <v>439</v>
      </c>
      <c r="FR181">
        <v>1760210915.6</v>
      </c>
      <c r="FS181">
        <v>0</v>
      </c>
      <c r="FT181">
        <v>0</v>
      </c>
      <c r="FU181">
        <v>-0.215</v>
      </c>
      <c r="FV181">
        <v>0</v>
      </c>
      <c r="FW181">
        <v>-0.6919999999999999</v>
      </c>
      <c r="FX181">
        <v>0</v>
      </c>
      <c r="FY181">
        <v>400</v>
      </c>
      <c r="FZ181">
        <v>0</v>
      </c>
      <c r="GA181">
        <v>0.15</v>
      </c>
      <c r="GB181">
        <v>0</v>
      </c>
      <c r="GC181">
        <v>-39.48184999999999</v>
      </c>
      <c r="GD181">
        <v>-1.749215009380725</v>
      </c>
      <c r="GE181">
        <v>0.1869838054484937</v>
      </c>
      <c r="GF181">
        <v>0</v>
      </c>
      <c r="GG181">
        <v>1399.747352941176</v>
      </c>
      <c r="GH181">
        <v>-6.842322382787984</v>
      </c>
      <c r="GI181">
        <v>0.7014200253080262</v>
      </c>
      <c r="GJ181">
        <v>0</v>
      </c>
      <c r="GK181">
        <v>1.39067125</v>
      </c>
      <c r="GL181">
        <v>0.0004098686679188808</v>
      </c>
      <c r="GM181">
        <v>0.01324375497876262</v>
      </c>
      <c r="GN181">
        <v>1</v>
      </c>
      <c r="GO181">
        <v>1</v>
      </c>
      <c r="GP181">
        <v>3</v>
      </c>
      <c r="GQ181" t="s">
        <v>446</v>
      </c>
      <c r="GR181">
        <v>3.13375</v>
      </c>
      <c r="GS181">
        <v>2.76017</v>
      </c>
      <c r="GT181">
        <v>0.183285</v>
      </c>
      <c r="GU181">
        <v>0.185312</v>
      </c>
      <c r="GV181">
        <v>0.0614461</v>
      </c>
      <c r="GW181">
        <v>0.0551095</v>
      </c>
      <c r="GX181">
        <v>26152.6</v>
      </c>
      <c r="GY181">
        <v>26066.4</v>
      </c>
      <c r="GZ181">
        <v>29748</v>
      </c>
      <c r="HA181">
        <v>29554.1</v>
      </c>
      <c r="HB181">
        <v>36905.8</v>
      </c>
      <c r="HC181">
        <v>37009.4</v>
      </c>
      <c r="HD181">
        <v>41861.8</v>
      </c>
      <c r="HE181">
        <v>41987.6</v>
      </c>
      <c r="HF181">
        <v>1.95678</v>
      </c>
      <c r="HG181">
        <v>1.88935</v>
      </c>
      <c r="HH181">
        <v>0.0303574</v>
      </c>
      <c r="HI181">
        <v>0</v>
      </c>
      <c r="HJ181">
        <v>17.491</v>
      </c>
      <c r="HK181">
        <v>999.9</v>
      </c>
      <c r="HL181">
        <v>26.2</v>
      </c>
      <c r="HM181">
        <v>31.5</v>
      </c>
      <c r="HN181">
        <v>13.466</v>
      </c>
      <c r="HO181">
        <v>62.6022</v>
      </c>
      <c r="HP181">
        <v>32.3958</v>
      </c>
      <c r="HQ181">
        <v>1</v>
      </c>
      <c r="HR181">
        <v>-0.122927</v>
      </c>
      <c r="HS181">
        <v>5.65788</v>
      </c>
      <c r="HT181">
        <v>20.2519</v>
      </c>
      <c r="HU181">
        <v>5.22148</v>
      </c>
      <c r="HV181">
        <v>12.0159</v>
      </c>
      <c r="HW181">
        <v>4.99095</v>
      </c>
      <c r="HX181">
        <v>3.28865</v>
      </c>
      <c r="HY181">
        <v>9999</v>
      </c>
      <c r="HZ181">
        <v>9999</v>
      </c>
      <c r="IA181">
        <v>9999</v>
      </c>
      <c r="IB181">
        <v>999.9</v>
      </c>
      <c r="IC181">
        <v>4.9729</v>
      </c>
      <c r="ID181">
        <v>1.86661</v>
      </c>
      <c r="IE181">
        <v>1.86596</v>
      </c>
      <c r="IF181">
        <v>1.86589</v>
      </c>
      <c r="IG181">
        <v>1.86776</v>
      </c>
      <c r="IH181">
        <v>1.87017</v>
      </c>
      <c r="II181">
        <v>1.86887</v>
      </c>
      <c r="IJ181">
        <v>1.87029</v>
      </c>
      <c r="IK181">
        <v>0</v>
      </c>
      <c r="IL181">
        <v>0</v>
      </c>
      <c r="IM181">
        <v>0</v>
      </c>
      <c r="IN181">
        <v>0</v>
      </c>
      <c r="IO181" t="s">
        <v>441</v>
      </c>
      <c r="IP181" t="s">
        <v>442</v>
      </c>
      <c r="IQ181" t="s">
        <v>443</v>
      </c>
      <c r="IR181" t="s">
        <v>443</v>
      </c>
      <c r="IS181" t="s">
        <v>443</v>
      </c>
      <c r="IT181" t="s">
        <v>443</v>
      </c>
      <c r="IU181">
        <v>0</v>
      </c>
      <c r="IV181">
        <v>100</v>
      </c>
      <c r="IW181">
        <v>100</v>
      </c>
      <c r="IX181">
        <v>-3.62</v>
      </c>
      <c r="IY181">
        <v>0.0034</v>
      </c>
      <c r="IZ181">
        <v>-1.414774939843471</v>
      </c>
      <c r="JA181">
        <v>-0.002262605230658699</v>
      </c>
      <c r="JB181">
        <v>4.117972070868355E-07</v>
      </c>
      <c r="JC181">
        <v>-1.535053720392113E-10</v>
      </c>
      <c r="JD181">
        <v>-0.05773197212917025</v>
      </c>
      <c r="JE181">
        <v>-0.004387372397949352</v>
      </c>
      <c r="JF181">
        <v>0.001148265067849212</v>
      </c>
      <c r="JG181">
        <v>-2.372704636287677E-05</v>
      </c>
      <c r="JH181">
        <v>4</v>
      </c>
      <c r="JI181">
        <v>2346</v>
      </c>
      <c r="JJ181">
        <v>1</v>
      </c>
      <c r="JK181">
        <v>24</v>
      </c>
      <c r="JL181">
        <v>21628.2</v>
      </c>
      <c r="JM181">
        <v>29358476.8</v>
      </c>
      <c r="JN181">
        <v>2.32178</v>
      </c>
      <c r="JO181">
        <v>2.24976</v>
      </c>
      <c r="JP181">
        <v>1.39648</v>
      </c>
      <c r="JQ181">
        <v>2.35596</v>
      </c>
      <c r="JR181">
        <v>1.49536</v>
      </c>
      <c r="JS181">
        <v>2.55493</v>
      </c>
      <c r="JT181">
        <v>36.3871</v>
      </c>
      <c r="JU181">
        <v>24.0087</v>
      </c>
      <c r="JV181">
        <v>18</v>
      </c>
      <c r="JW181">
        <v>486.732</v>
      </c>
      <c r="JX181">
        <v>435.648</v>
      </c>
      <c r="JY181">
        <v>11.4155</v>
      </c>
      <c r="JZ181">
        <v>25.8512</v>
      </c>
      <c r="KA181">
        <v>30.0001</v>
      </c>
      <c r="KB181">
        <v>25.6868</v>
      </c>
      <c r="KC181">
        <v>25.6196</v>
      </c>
      <c r="KD181">
        <v>46.4789</v>
      </c>
      <c r="KE181">
        <v>25.9103</v>
      </c>
      <c r="KF181">
        <v>1.55338</v>
      </c>
      <c r="KG181">
        <v>11.4302</v>
      </c>
      <c r="KH181">
        <v>1155.61</v>
      </c>
      <c r="KI181">
        <v>9.802060000000001</v>
      </c>
      <c r="KJ181">
        <v>101.671</v>
      </c>
      <c r="KK181">
        <v>100.966</v>
      </c>
    </row>
    <row r="182" spans="1:297">
      <c r="A182">
        <v>166</v>
      </c>
      <c r="B182">
        <v>1761508615.6</v>
      </c>
      <c r="C182">
        <v>1405.099999904633</v>
      </c>
      <c r="D182" t="s">
        <v>775</v>
      </c>
      <c r="E182" t="s">
        <v>776</v>
      </c>
      <c r="F182">
        <v>5</v>
      </c>
      <c r="G182" t="s">
        <v>638</v>
      </c>
      <c r="H182" t="s">
        <v>436</v>
      </c>
      <c r="I182">
        <v>1761508613.1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1154.978520979066</v>
      </c>
      <c r="AK182">
        <v>1124.589212121211</v>
      </c>
      <c r="AL182">
        <v>3.371218945188382</v>
      </c>
      <c r="AM182">
        <v>65.47156474281013</v>
      </c>
      <c r="AN182">
        <f>(AP182 - AO182 + DY182*1E3/(8.314*(EA182+273.15)) * AR182/DX182 * AQ182) * DX182/(100*DL182) * 1000/(1000 - AP182)</f>
        <v>0</v>
      </c>
      <c r="AO182">
        <v>9.799352546253331</v>
      </c>
      <c r="AP182">
        <v>11.16796848484848</v>
      </c>
      <c r="AQ182">
        <v>-2.478089883312394E-06</v>
      </c>
      <c r="AR182">
        <v>106.0414800568065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437</v>
      </c>
      <c r="AY182" t="s">
        <v>437</v>
      </c>
      <c r="AZ182">
        <v>0</v>
      </c>
      <c r="BA182">
        <v>0</v>
      </c>
      <c r="BB182">
        <f>1-AZ182/BA182</f>
        <v>0</v>
      </c>
      <c r="BC182">
        <v>0</v>
      </c>
      <c r="BD182" t="s">
        <v>437</v>
      </c>
      <c r="BE182" t="s">
        <v>437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BZ182">
        <v>2020</v>
      </c>
      <c r="CA182">
        <v>290.0000000000001</v>
      </c>
      <c r="CB182">
        <v>1590.42</v>
      </c>
      <c r="CC182">
        <v>295</v>
      </c>
      <c r="CD182">
        <v>5220.67</v>
      </c>
      <c r="CE182">
        <v>1591.29</v>
      </c>
      <c r="CF182">
        <v>-0.87</v>
      </c>
      <c r="CG182">
        <v>300.0000000000001</v>
      </c>
      <c r="CH182">
        <v>23.8</v>
      </c>
      <c r="CI182">
        <v>1650.734719841875</v>
      </c>
      <c r="CJ182">
        <v>2.032994541366527</v>
      </c>
      <c r="CK182">
        <v>-31.03478562282126</v>
      </c>
      <c r="CL182">
        <v>0.9198548094063967</v>
      </c>
      <c r="CM182">
        <v>0.9759925733019913</v>
      </c>
      <c r="CN182">
        <v>-0.00431141668520578</v>
      </c>
      <c r="CO182">
        <v>289.9999999999999</v>
      </c>
      <c r="CP182">
        <v>1590.91</v>
      </c>
      <c r="CQ182">
        <v>765</v>
      </c>
      <c r="CR182">
        <v>5219.32</v>
      </c>
      <c r="CS182">
        <v>1591.27</v>
      </c>
      <c r="CT182">
        <v>-0.36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438</v>
      </c>
      <c r="DO182">
        <v>2</v>
      </c>
      <c r="DP182" t="b">
        <v>1</v>
      </c>
      <c r="DQ182">
        <v>1761508613.1</v>
      </c>
      <c r="DR182">
        <v>1105.392222222222</v>
      </c>
      <c r="DS182">
        <v>1145.07</v>
      </c>
      <c r="DT182">
        <v>11.16877777777778</v>
      </c>
      <c r="DU182">
        <v>9.799411111111112</v>
      </c>
      <c r="DV182">
        <v>1109.018888888889</v>
      </c>
      <c r="DW182">
        <v>11.16537777777778</v>
      </c>
      <c r="DX182">
        <v>499.9487777777778</v>
      </c>
      <c r="DY182">
        <v>90.30997777777777</v>
      </c>
      <c r="DZ182">
        <v>0.0999328888888889</v>
      </c>
      <c r="EA182">
        <v>17.62185555555556</v>
      </c>
      <c r="EB182">
        <v>17.99351111111111</v>
      </c>
      <c r="EC182">
        <v>999.9000000000001</v>
      </c>
      <c r="ED182">
        <v>0</v>
      </c>
      <c r="EE182">
        <v>0</v>
      </c>
      <c r="EF182">
        <v>9987.982222222221</v>
      </c>
      <c r="EG182">
        <v>0</v>
      </c>
      <c r="EH182">
        <v>1027.825555555555</v>
      </c>
      <c r="EI182">
        <v>-39.67972222222222</v>
      </c>
      <c r="EJ182">
        <v>1117.875555555556</v>
      </c>
      <c r="EK182">
        <v>1156.402222222222</v>
      </c>
      <c r="EL182">
        <v>1.369376666666667</v>
      </c>
      <c r="EM182">
        <v>1145.07</v>
      </c>
      <c r="EN182">
        <v>9.799411111111112</v>
      </c>
      <c r="EO182">
        <v>1.008652222222222</v>
      </c>
      <c r="EP182">
        <v>0.8849846666666666</v>
      </c>
      <c r="EQ182">
        <v>7.041968888888889</v>
      </c>
      <c r="ER182">
        <v>5.148855555555556</v>
      </c>
      <c r="ES182">
        <v>2000.017777777778</v>
      </c>
      <c r="ET182">
        <v>0.980003</v>
      </c>
      <c r="EU182">
        <v>0.0199966</v>
      </c>
      <c r="EV182">
        <v>0</v>
      </c>
      <c r="EW182">
        <v>1398.247777777778</v>
      </c>
      <c r="EX182">
        <v>5.00097</v>
      </c>
      <c r="EY182">
        <v>27816.21111111111</v>
      </c>
      <c r="EZ182">
        <v>16707.74444444444</v>
      </c>
      <c r="FA182">
        <v>37.187</v>
      </c>
      <c r="FB182">
        <v>38.437</v>
      </c>
      <c r="FC182">
        <v>37.5</v>
      </c>
      <c r="FD182">
        <v>37.562</v>
      </c>
      <c r="FE182">
        <v>37.00688888888889</v>
      </c>
      <c r="FF182">
        <v>1955.118888888889</v>
      </c>
      <c r="FG182">
        <v>39.89</v>
      </c>
      <c r="FH182">
        <v>0</v>
      </c>
      <c r="FI182">
        <v>3486.800000190735</v>
      </c>
      <c r="FJ182">
        <v>0</v>
      </c>
      <c r="FK182">
        <v>1398.7484</v>
      </c>
      <c r="FL182">
        <v>-7.547692288287368</v>
      </c>
      <c r="FM182">
        <v>-140.1230766499259</v>
      </c>
      <c r="FN182">
        <v>27826.496</v>
      </c>
      <c r="FO182">
        <v>15</v>
      </c>
      <c r="FP182">
        <v>0</v>
      </c>
      <c r="FQ182" t="s">
        <v>439</v>
      </c>
      <c r="FR182">
        <v>1760210915.6</v>
      </c>
      <c r="FS182">
        <v>0</v>
      </c>
      <c r="FT182">
        <v>0</v>
      </c>
      <c r="FU182">
        <v>-0.215</v>
      </c>
      <c r="FV182">
        <v>0</v>
      </c>
      <c r="FW182">
        <v>-0.6919999999999999</v>
      </c>
      <c r="FX182">
        <v>0</v>
      </c>
      <c r="FY182">
        <v>400</v>
      </c>
      <c r="FZ182">
        <v>0</v>
      </c>
      <c r="GA182">
        <v>0.15</v>
      </c>
      <c r="GB182">
        <v>0</v>
      </c>
      <c r="GC182">
        <v>-39.609055</v>
      </c>
      <c r="GD182">
        <v>-1.024421763602159</v>
      </c>
      <c r="GE182">
        <v>0.1234588533682383</v>
      </c>
      <c r="GF182">
        <v>0</v>
      </c>
      <c r="GG182">
        <v>1399.087941176471</v>
      </c>
      <c r="GH182">
        <v>-6.583804428156145</v>
      </c>
      <c r="GI182">
        <v>0.683222379660676</v>
      </c>
      <c r="GJ182">
        <v>0</v>
      </c>
      <c r="GK182">
        <v>1.3871895</v>
      </c>
      <c r="GL182">
        <v>-0.1528516322701716</v>
      </c>
      <c r="GM182">
        <v>0.01494902989327401</v>
      </c>
      <c r="GN182">
        <v>0</v>
      </c>
      <c r="GO182">
        <v>0</v>
      </c>
      <c r="GP182">
        <v>3</v>
      </c>
      <c r="GQ182" t="s">
        <v>455</v>
      </c>
      <c r="GR182">
        <v>3.13367</v>
      </c>
      <c r="GS182">
        <v>2.76014</v>
      </c>
      <c r="GT182">
        <v>0.185038</v>
      </c>
      <c r="GU182">
        <v>0.187024</v>
      </c>
      <c r="GV182">
        <v>0.0614362</v>
      </c>
      <c r="GW182">
        <v>0.0551175</v>
      </c>
      <c r="GX182">
        <v>26096.6</v>
      </c>
      <c r="GY182">
        <v>26011.5</v>
      </c>
      <c r="GZ182">
        <v>29748.2</v>
      </c>
      <c r="HA182">
        <v>29554</v>
      </c>
      <c r="HB182">
        <v>36906.6</v>
      </c>
      <c r="HC182">
        <v>37009</v>
      </c>
      <c r="HD182">
        <v>41862.2</v>
      </c>
      <c r="HE182">
        <v>41987.5</v>
      </c>
      <c r="HF182">
        <v>1.95642</v>
      </c>
      <c r="HG182">
        <v>1.88953</v>
      </c>
      <c r="HH182">
        <v>0.0302456</v>
      </c>
      <c r="HI182">
        <v>0</v>
      </c>
      <c r="HJ182">
        <v>17.492</v>
      </c>
      <c r="HK182">
        <v>999.9</v>
      </c>
      <c r="HL182">
        <v>26.2</v>
      </c>
      <c r="HM182">
        <v>31.5</v>
      </c>
      <c r="HN182">
        <v>13.4659</v>
      </c>
      <c r="HO182">
        <v>62.6422</v>
      </c>
      <c r="HP182">
        <v>32.4639</v>
      </c>
      <c r="HQ182">
        <v>1</v>
      </c>
      <c r="HR182">
        <v>-0.123148</v>
      </c>
      <c r="HS182">
        <v>5.59387</v>
      </c>
      <c r="HT182">
        <v>20.2538</v>
      </c>
      <c r="HU182">
        <v>5.22103</v>
      </c>
      <c r="HV182">
        <v>12.0159</v>
      </c>
      <c r="HW182">
        <v>4.9908</v>
      </c>
      <c r="HX182">
        <v>3.28858</v>
      </c>
      <c r="HY182">
        <v>9999</v>
      </c>
      <c r="HZ182">
        <v>9999</v>
      </c>
      <c r="IA182">
        <v>9999</v>
      </c>
      <c r="IB182">
        <v>999.9</v>
      </c>
      <c r="IC182">
        <v>4.97289</v>
      </c>
      <c r="ID182">
        <v>1.86661</v>
      </c>
      <c r="IE182">
        <v>1.86598</v>
      </c>
      <c r="IF182">
        <v>1.86588</v>
      </c>
      <c r="IG182">
        <v>1.86777</v>
      </c>
      <c r="IH182">
        <v>1.87017</v>
      </c>
      <c r="II182">
        <v>1.86884</v>
      </c>
      <c r="IJ182">
        <v>1.87027</v>
      </c>
      <c r="IK182">
        <v>0</v>
      </c>
      <c r="IL182">
        <v>0</v>
      </c>
      <c r="IM182">
        <v>0</v>
      </c>
      <c r="IN182">
        <v>0</v>
      </c>
      <c r="IO182" t="s">
        <v>441</v>
      </c>
      <c r="IP182" t="s">
        <v>442</v>
      </c>
      <c r="IQ182" t="s">
        <v>443</v>
      </c>
      <c r="IR182" t="s">
        <v>443</v>
      </c>
      <c r="IS182" t="s">
        <v>443</v>
      </c>
      <c r="IT182" t="s">
        <v>443</v>
      </c>
      <c r="IU182">
        <v>0</v>
      </c>
      <c r="IV182">
        <v>100</v>
      </c>
      <c r="IW182">
        <v>100</v>
      </c>
      <c r="IX182">
        <v>-3.64</v>
      </c>
      <c r="IY182">
        <v>0.0034</v>
      </c>
      <c r="IZ182">
        <v>-1.414774939843471</v>
      </c>
      <c r="JA182">
        <v>-0.002262605230658699</v>
      </c>
      <c r="JB182">
        <v>4.117972070868355E-07</v>
      </c>
      <c r="JC182">
        <v>-1.535053720392113E-10</v>
      </c>
      <c r="JD182">
        <v>-0.05773197212917025</v>
      </c>
      <c r="JE182">
        <v>-0.004387372397949352</v>
      </c>
      <c r="JF182">
        <v>0.001148265067849212</v>
      </c>
      <c r="JG182">
        <v>-2.372704636287677E-05</v>
      </c>
      <c r="JH182">
        <v>4</v>
      </c>
      <c r="JI182">
        <v>2346</v>
      </c>
      <c r="JJ182">
        <v>1</v>
      </c>
      <c r="JK182">
        <v>24</v>
      </c>
      <c r="JL182">
        <v>21628.3</v>
      </c>
      <c r="JM182">
        <v>29358476.9</v>
      </c>
      <c r="JN182">
        <v>2.34741</v>
      </c>
      <c r="JO182">
        <v>2.24609</v>
      </c>
      <c r="JP182">
        <v>1.39648</v>
      </c>
      <c r="JQ182">
        <v>2.35718</v>
      </c>
      <c r="JR182">
        <v>1.49536</v>
      </c>
      <c r="JS182">
        <v>2.56836</v>
      </c>
      <c r="JT182">
        <v>36.3871</v>
      </c>
      <c r="JU182">
        <v>24.0175</v>
      </c>
      <c r="JV182">
        <v>18</v>
      </c>
      <c r="JW182">
        <v>486.527</v>
      </c>
      <c r="JX182">
        <v>435.753</v>
      </c>
      <c r="JY182">
        <v>11.418</v>
      </c>
      <c r="JZ182">
        <v>25.8512</v>
      </c>
      <c r="KA182">
        <v>29.9999</v>
      </c>
      <c r="KB182">
        <v>25.6882</v>
      </c>
      <c r="KC182">
        <v>25.6196</v>
      </c>
      <c r="KD182">
        <v>46.9824</v>
      </c>
      <c r="KE182">
        <v>25.9103</v>
      </c>
      <c r="KF182">
        <v>1.55338</v>
      </c>
      <c r="KG182">
        <v>11.4346</v>
      </c>
      <c r="KH182">
        <v>1175.64</v>
      </c>
      <c r="KI182">
        <v>9.802060000000001</v>
      </c>
      <c r="KJ182">
        <v>101.672</v>
      </c>
      <c r="KK182">
        <v>100.966</v>
      </c>
    </row>
    <row r="183" spans="1:297">
      <c r="A183">
        <v>167</v>
      </c>
      <c r="B183">
        <v>1761508620.6</v>
      </c>
      <c r="C183">
        <v>1410.099999904633</v>
      </c>
      <c r="D183" t="s">
        <v>777</v>
      </c>
      <c r="E183" t="s">
        <v>778</v>
      </c>
      <c r="F183">
        <v>5</v>
      </c>
      <c r="G183" t="s">
        <v>638</v>
      </c>
      <c r="H183" t="s">
        <v>436</v>
      </c>
      <c r="I183">
        <v>1761508617.8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1171.939078125729</v>
      </c>
      <c r="AK183">
        <v>1141.52</v>
      </c>
      <c r="AL183">
        <v>3.398654595817075</v>
      </c>
      <c r="AM183">
        <v>65.47156474281013</v>
      </c>
      <c r="AN183">
        <f>(AP183 - AO183 + DY183*1E3/(8.314*(EA183+273.15)) * AR183/DX183 * AQ183) * DX183/(100*DL183) * 1000/(1000 - AP183)</f>
        <v>0</v>
      </c>
      <c r="AO183">
        <v>9.800263585526871</v>
      </c>
      <c r="AP183">
        <v>11.17023696969697</v>
      </c>
      <c r="AQ183">
        <v>4.498874090487477E-06</v>
      </c>
      <c r="AR183">
        <v>106.0414800568065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437</v>
      </c>
      <c r="AY183" t="s">
        <v>437</v>
      </c>
      <c r="AZ183">
        <v>0</v>
      </c>
      <c r="BA183">
        <v>0</v>
      </c>
      <c r="BB183">
        <f>1-AZ183/BA183</f>
        <v>0</v>
      </c>
      <c r="BC183">
        <v>0</v>
      </c>
      <c r="BD183" t="s">
        <v>437</v>
      </c>
      <c r="BE183" t="s">
        <v>437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BZ183">
        <v>2020</v>
      </c>
      <c r="CA183">
        <v>290.0000000000001</v>
      </c>
      <c r="CB183">
        <v>1590.42</v>
      </c>
      <c r="CC183">
        <v>295</v>
      </c>
      <c r="CD183">
        <v>5220.67</v>
      </c>
      <c r="CE183">
        <v>1591.29</v>
      </c>
      <c r="CF183">
        <v>-0.87</v>
      </c>
      <c r="CG183">
        <v>300.0000000000001</v>
      </c>
      <c r="CH183">
        <v>23.8</v>
      </c>
      <c r="CI183">
        <v>1650.734719841875</v>
      </c>
      <c r="CJ183">
        <v>2.032994541366527</v>
      </c>
      <c r="CK183">
        <v>-31.03478562282126</v>
      </c>
      <c r="CL183">
        <v>0.9198548094063967</v>
      </c>
      <c r="CM183">
        <v>0.9759925733019913</v>
      </c>
      <c r="CN183">
        <v>-0.00431141668520578</v>
      </c>
      <c r="CO183">
        <v>289.9999999999999</v>
      </c>
      <c r="CP183">
        <v>1590.91</v>
      </c>
      <c r="CQ183">
        <v>765</v>
      </c>
      <c r="CR183">
        <v>5219.32</v>
      </c>
      <c r="CS183">
        <v>1591.27</v>
      </c>
      <c r="CT183">
        <v>-0.36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438</v>
      </c>
      <c r="DO183">
        <v>2</v>
      </c>
      <c r="DP183" t="b">
        <v>1</v>
      </c>
      <c r="DQ183">
        <v>1761508617.8</v>
      </c>
      <c r="DR183">
        <v>1121.039</v>
      </c>
      <c r="DS183">
        <v>1160.857</v>
      </c>
      <c r="DT183">
        <v>11.16884</v>
      </c>
      <c r="DU183">
        <v>9.800309</v>
      </c>
      <c r="DV183">
        <v>1124.698</v>
      </c>
      <c r="DW183">
        <v>11.16543</v>
      </c>
      <c r="DX183">
        <v>499.9823</v>
      </c>
      <c r="DY183">
        <v>90.30918000000001</v>
      </c>
      <c r="DZ183">
        <v>0.09996126</v>
      </c>
      <c r="EA183">
        <v>17.61645</v>
      </c>
      <c r="EB183">
        <v>17.99597</v>
      </c>
      <c r="EC183">
        <v>999.9</v>
      </c>
      <c r="ED183">
        <v>0</v>
      </c>
      <c r="EE183">
        <v>0</v>
      </c>
      <c r="EF183">
        <v>10016.815</v>
      </c>
      <c r="EG183">
        <v>0</v>
      </c>
      <c r="EH183">
        <v>1027.81</v>
      </c>
      <c r="EI183">
        <v>-39.8193</v>
      </c>
      <c r="EJ183">
        <v>1133.701</v>
      </c>
      <c r="EK183">
        <v>1172.348</v>
      </c>
      <c r="EL183">
        <v>1.368527</v>
      </c>
      <c r="EM183">
        <v>1160.857</v>
      </c>
      <c r="EN183">
        <v>9.800309</v>
      </c>
      <c r="EO183">
        <v>1.008648</v>
      </c>
      <c r="EP183">
        <v>0.8850579000000002</v>
      </c>
      <c r="EQ183">
        <v>7.041906</v>
      </c>
      <c r="ER183">
        <v>5.150045</v>
      </c>
      <c r="ES183">
        <v>2000.015</v>
      </c>
      <c r="ET183">
        <v>0.9800027</v>
      </c>
      <c r="EU183">
        <v>0.01999691</v>
      </c>
      <c r="EV183">
        <v>0</v>
      </c>
      <c r="EW183">
        <v>1397.739</v>
      </c>
      <c r="EX183">
        <v>5.000970000000001</v>
      </c>
      <c r="EY183">
        <v>27806.04</v>
      </c>
      <c r="EZ183">
        <v>16707.72</v>
      </c>
      <c r="FA183">
        <v>37.1622</v>
      </c>
      <c r="FB183">
        <v>38.3998</v>
      </c>
      <c r="FC183">
        <v>37.4622</v>
      </c>
      <c r="FD183">
        <v>37.562</v>
      </c>
      <c r="FE183">
        <v>37</v>
      </c>
      <c r="FF183">
        <v>1955.115</v>
      </c>
      <c r="FG183">
        <v>39.89</v>
      </c>
      <c r="FH183">
        <v>0</v>
      </c>
      <c r="FI183">
        <v>3491.600000143051</v>
      </c>
      <c r="FJ183">
        <v>0</v>
      </c>
      <c r="FK183">
        <v>1398.2016</v>
      </c>
      <c r="FL183">
        <v>-5.713846155925937</v>
      </c>
      <c r="FM183">
        <v>-135.6538460956913</v>
      </c>
      <c r="FN183">
        <v>27815.52</v>
      </c>
      <c r="FO183">
        <v>15</v>
      </c>
      <c r="FP183">
        <v>0</v>
      </c>
      <c r="FQ183" t="s">
        <v>439</v>
      </c>
      <c r="FR183">
        <v>1760210915.6</v>
      </c>
      <c r="FS183">
        <v>0</v>
      </c>
      <c r="FT183">
        <v>0</v>
      </c>
      <c r="FU183">
        <v>-0.215</v>
      </c>
      <c r="FV183">
        <v>0</v>
      </c>
      <c r="FW183">
        <v>-0.6919999999999999</v>
      </c>
      <c r="FX183">
        <v>0</v>
      </c>
      <c r="FY183">
        <v>400</v>
      </c>
      <c r="FZ183">
        <v>0</v>
      </c>
      <c r="GA183">
        <v>0.15</v>
      </c>
      <c r="GB183">
        <v>0</v>
      </c>
      <c r="GC183">
        <v>-39.6929525</v>
      </c>
      <c r="GD183">
        <v>-0.7461714821762945</v>
      </c>
      <c r="GE183">
        <v>0.09030417484120053</v>
      </c>
      <c r="GF183">
        <v>0</v>
      </c>
      <c r="GG183">
        <v>1398.685</v>
      </c>
      <c r="GH183">
        <v>-6.691673029562491</v>
      </c>
      <c r="GI183">
        <v>0.7012100885150582</v>
      </c>
      <c r="GJ183">
        <v>0</v>
      </c>
      <c r="GK183">
        <v>1.37935775</v>
      </c>
      <c r="GL183">
        <v>-0.1190515947467193</v>
      </c>
      <c r="GM183">
        <v>0.01231121876328662</v>
      </c>
      <c r="GN183">
        <v>0</v>
      </c>
      <c r="GO183">
        <v>0</v>
      </c>
      <c r="GP183">
        <v>3</v>
      </c>
      <c r="GQ183" t="s">
        <v>455</v>
      </c>
      <c r="GR183">
        <v>3.13367</v>
      </c>
      <c r="GS183">
        <v>2.7605</v>
      </c>
      <c r="GT183">
        <v>0.186786</v>
      </c>
      <c r="GU183">
        <v>0.188726</v>
      </c>
      <c r="GV183">
        <v>0.061448</v>
      </c>
      <c r="GW183">
        <v>0.0551191</v>
      </c>
      <c r="GX183">
        <v>26040.4</v>
      </c>
      <c r="GY183">
        <v>25957.5</v>
      </c>
      <c r="GZ183">
        <v>29747.9</v>
      </c>
      <c r="HA183">
        <v>29554.5</v>
      </c>
      <c r="HB183">
        <v>36905.8</v>
      </c>
      <c r="HC183">
        <v>37009.5</v>
      </c>
      <c r="HD183">
        <v>41861.8</v>
      </c>
      <c r="HE183">
        <v>41988.1</v>
      </c>
      <c r="HF183">
        <v>1.9565</v>
      </c>
      <c r="HG183">
        <v>1.88945</v>
      </c>
      <c r="HH183">
        <v>0.0304803</v>
      </c>
      <c r="HI183">
        <v>0</v>
      </c>
      <c r="HJ183">
        <v>17.4933</v>
      </c>
      <c r="HK183">
        <v>999.9</v>
      </c>
      <c r="HL183">
        <v>26.2</v>
      </c>
      <c r="HM183">
        <v>31.5</v>
      </c>
      <c r="HN183">
        <v>13.465</v>
      </c>
      <c r="HO183">
        <v>62.9522</v>
      </c>
      <c r="HP183">
        <v>32.5801</v>
      </c>
      <c r="HQ183">
        <v>1</v>
      </c>
      <c r="HR183">
        <v>-0.123204</v>
      </c>
      <c r="HS183">
        <v>5.55668</v>
      </c>
      <c r="HT183">
        <v>20.2553</v>
      </c>
      <c r="HU183">
        <v>5.22043</v>
      </c>
      <c r="HV183">
        <v>12.0159</v>
      </c>
      <c r="HW183">
        <v>4.99065</v>
      </c>
      <c r="HX183">
        <v>3.28848</v>
      </c>
      <c r="HY183">
        <v>9999</v>
      </c>
      <c r="HZ183">
        <v>9999</v>
      </c>
      <c r="IA183">
        <v>9999</v>
      </c>
      <c r="IB183">
        <v>999.9</v>
      </c>
      <c r="IC183">
        <v>4.97288</v>
      </c>
      <c r="ID183">
        <v>1.86661</v>
      </c>
      <c r="IE183">
        <v>1.86595</v>
      </c>
      <c r="IF183">
        <v>1.86587</v>
      </c>
      <c r="IG183">
        <v>1.86778</v>
      </c>
      <c r="IH183">
        <v>1.87017</v>
      </c>
      <c r="II183">
        <v>1.86883</v>
      </c>
      <c r="IJ183">
        <v>1.87028</v>
      </c>
      <c r="IK183">
        <v>0</v>
      </c>
      <c r="IL183">
        <v>0</v>
      </c>
      <c r="IM183">
        <v>0</v>
      </c>
      <c r="IN183">
        <v>0</v>
      </c>
      <c r="IO183" t="s">
        <v>441</v>
      </c>
      <c r="IP183" t="s">
        <v>442</v>
      </c>
      <c r="IQ183" t="s">
        <v>443</v>
      </c>
      <c r="IR183" t="s">
        <v>443</v>
      </c>
      <c r="IS183" t="s">
        <v>443</v>
      </c>
      <c r="IT183" t="s">
        <v>443</v>
      </c>
      <c r="IU183">
        <v>0</v>
      </c>
      <c r="IV183">
        <v>100</v>
      </c>
      <c r="IW183">
        <v>100</v>
      </c>
      <c r="IX183">
        <v>-3.68</v>
      </c>
      <c r="IY183">
        <v>0.0034</v>
      </c>
      <c r="IZ183">
        <v>-1.414774939843471</v>
      </c>
      <c r="JA183">
        <v>-0.002262605230658699</v>
      </c>
      <c r="JB183">
        <v>4.117972070868355E-07</v>
      </c>
      <c r="JC183">
        <v>-1.535053720392113E-10</v>
      </c>
      <c r="JD183">
        <v>-0.05773197212917025</v>
      </c>
      <c r="JE183">
        <v>-0.004387372397949352</v>
      </c>
      <c r="JF183">
        <v>0.001148265067849212</v>
      </c>
      <c r="JG183">
        <v>-2.372704636287677E-05</v>
      </c>
      <c r="JH183">
        <v>4</v>
      </c>
      <c r="JI183">
        <v>2346</v>
      </c>
      <c r="JJ183">
        <v>1</v>
      </c>
      <c r="JK183">
        <v>24</v>
      </c>
      <c r="JL183">
        <v>21628.4</v>
      </c>
      <c r="JM183">
        <v>29358477</v>
      </c>
      <c r="JN183">
        <v>2.37671</v>
      </c>
      <c r="JO183">
        <v>2.23389</v>
      </c>
      <c r="JP183">
        <v>1.39648</v>
      </c>
      <c r="JQ183">
        <v>2.35718</v>
      </c>
      <c r="JR183">
        <v>1.49536</v>
      </c>
      <c r="JS183">
        <v>2.65869</v>
      </c>
      <c r="JT183">
        <v>36.3871</v>
      </c>
      <c r="JU183">
        <v>24.0262</v>
      </c>
      <c r="JV183">
        <v>18</v>
      </c>
      <c r="JW183">
        <v>486.581</v>
      </c>
      <c r="JX183">
        <v>435.71</v>
      </c>
      <c r="JY183">
        <v>11.4266</v>
      </c>
      <c r="JZ183">
        <v>25.8512</v>
      </c>
      <c r="KA183">
        <v>29.9999</v>
      </c>
      <c r="KB183">
        <v>25.6889</v>
      </c>
      <c r="KC183">
        <v>25.62</v>
      </c>
      <c r="KD183">
        <v>47.5603</v>
      </c>
      <c r="KE183">
        <v>25.9103</v>
      </c>
      <c r="KF183">
        <v>1.55338</v>
      </c>
      <c r="KG183">
        <v>11.4382</v>
      </c>
      <c r="KH183">
        <v>1189.02</v>
      </c>
      <c r="KI183">
        <v>9.802060000000001</v>
      </c>
      <c r="KJ183">
        <v>101.671</v>
      </c>
      <c r="KK183">
        <v>100.968</v>
      </c>
    </row>
    <row r="184" spans="1:297">
      <c r="A184">
        <v>168</v>
      </c>
      <c r="B184">
        <v>1761508625.6</v>
      </c>
      <c r="C184">
        <v>1415.099999904633</v>
      </c>
      <c r="D184" t="s">
        <v>779</v>
      </c>
      <c r="E184" t="s">
        <v>780</v>
      </c>
      <c r="F184">
        <v>5</v>
      </c>
      <c r="G184" t="s">
        <v>638</v>
      </c>
      <c r="H184" t="s">
        <v>436</v>
      </c>
      <c r="I184">
        <v>1761508623.1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1188.718769215098</v>
      </c>
      <c r="AK184">
        <v>1158.288848484849</v>
      </c>
      <c r="AL184">
        <v>3.347732942368749</v>
      </c>
      <c r="AM184">
        <v>65.47156474281013</v>
      </c>
      <c r="AN184">
        <f>(AP184 - AO184 + DY184*1E3/(8.314*(EA184+273.15)) * AR184/DX184 * AQ184) * DX184/(100*DL184) * 1000/(1000 - AP184)</f>
        <v>0</v>
      </c>
      <c r="AO184">
        <v>9.801441759226162</v>
      </c>
      <c r="AP184">
        <v>11.17243090909091</v>
      </c>
      <c r="AQ184">
        <v>2.705146314042278E-06</v>
      </c>
      <c r="AR184">
        <v>106.0414800568065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437</v>
      </c>
      <c r="AY184" t="s">
        <v>437</v>
      </c>
      <c r="AZ184">
        <v>0</v>
      </c>
      <c r="BA184">
        <v>0</v>
      </c>
      <c r="BB184">
        <f>1-AZ184/BA184</f>
        <v>0</v>
      </c>
      <c r="BC184">
        <v>0</v>
      </c>
      <c r="BD184" t="s">
        <v>437</v>
      </c>
      <c r="BE184" t="s">
        <v>437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BZ184">
        <v>2020</v>
      </c>
      <c r="CA184">
        <v>290.0000000000001</v>
      </c>
      <c r="CB184">
        <v>1590.42</v>
      </c>
      <c r="CC184">
        <v>295</v>
      </c>
      <c r="CD184">
        <v>5220.67</v>
      </c>
      <c r="CE184">
        <v>1591.29</v>
      </c>
      <c r="CF184">
        <v>-0.87</v>
      </c>
      <c r="CG184">
        <v>300.0000000000001</v>
      </c>
      <c r="CH184">
        <v>23.8</v>
      </c>
      <c r="CI184">
        <v>1650.734719841875</v>
      </c>
      <c r="CJ184">
        <v>2.032994541366527</v>
      </c>
      <c r="CK184">
        <v>-31.03478562282126</v>
      </c>
      <c r="CL184">
        <v>0.9198548094063967</v>
      </c>
      <c r="CM184">
        <v>0.9759925733019913</v>
      </c>
      <c r="CN184">
        <v>-0.00431141668520578</v>
      </c>
      <c r="CO184">
        <v>289.9999999999999</v>
      </c>
      <c r="CP184">
        <v>1590.91</v>
      </c>
      <c r="CQ184">
        <v>765</v>
      </c>
      <c r="CR184">
        <v>5219.32</v>
      </c>
      <c r="CS184">
        <v>1591.27</v>
      </c>
      <c r="CT184">
        <v>-0.36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438</v>
      </c>
      <c r="DO184">
        <v>2</v>
      </c>
      <c r="DP184" t="b">
        <v>1</v>
      </c>
      <c r="DQ184">
        <v>1761508623.1</v>
      </c>
      <c r="DR184">
        <v>1138.731111111111</v>
      </c>
      <c r="DS184">
        <v>1178.506666666667</v>
      </c>
      <c r="DT184">
        <v>11.17132222222222</v>
      </c>
      <c r="DU184">
        <v>9.801365555555556</v>
      </c>
      <c r="DV184">
        <v>1142.423333333333</v>
      </c>
      <c r="DW184">
        <v>11.16791111111111</v>
      </c>
      <c r="DX184">
        <v>500.0105555555555</v>
      </c>
      <c r="DY184">
        <v>90.30972222222223</v>
      </c>
      <c r="DZ184">
        <v>0.1000407888888889</v>
      </c>
      <c r="EA184">
        <v>17.61345555555556</v>
      </c>
      <c r="EB184">
        <v>17.99493333333333</v>
      </c>
      <c r="EC184">
        <v>999.9000000000001</v>
      </c>
      <c r="ED184">
        <v>0</v>
      </c>
      <c r="EE184">
        <v>0</v>
      </c>
      <c r="EF184">
        <v>10019.44444444445</v>
      </c>
      <c r="EG184">
        <v>0</v>
      </c>
      <c r="EH184">
        <v>1027.822222222222</v>
      </c>
      <c r="EI184">
        <v>-39.77220000000001</v>
      </c>
      <c r="EJ184">
        <v>1151.597777777778</v>
      </c>
      <c r="EK184">
        <v>1190.168888888889</v>
      </c>
      <c r="EL184">
        <v>1.369965555555555</v>
      </c>
      <c r="EM184">
        <v>1178.506666666667</v>
      </c>
      <c r="EN184">
        <v>9.801365555555556</v>
      </c>
      <c r="EO184">
        <v>1.00888</v>
      </c>
      <c r="EP184">
        <v>0.8851586666666666</v>
      </c>
      <c r="EQ184">
        <v>7.045254444444444</v>
      </c>
      <c r="ER184">
        <v>5.151681111111111</v>
      </c>
      <c r="ES184">
        <v>2000.025555555555</v>
      </c>
      <c r="ET184">
        <v>0.9800026666666667</v>
      </c>
      <c r="EU184">
        <v>0.01999693333333333</v>
      </c>
      <c r="EV184">
        <v>0</v>
      </c>
      <c r="EW184">
        <v>1397.485555555556</v>
      </c>
      <c r="EX184">
        <v>5.00097</v>
      </c>
      <c r="EY184">
        <v>27794.5</v>
      </c>
      <c r="EZ184">
        <v>16707.81111111111</v>
      </c>
      <c r="FA184">
        <v>37.125</v>
      </c>
      <c r="FB184">
        <v>38.375</v>
      </c>
      <c r="FC184">
        <v>37.437</v>
      </c>
      <c r="FD184">
        <v>37.53444444444445</v>
      </c>
      <c r="FE184">
        <v>36.986</v>
      </c>
      <c r="FF184">
        <v>1955.125555555556</v>
      </c>
      <c r="FG184">
        <v>39.89</v>
      </c>
      <c r="FH184">
        <v>0</v>
      </c>
      <c r="FI184">
        <v>3496.400000095367</v>
      </c>
      <c r="FJ184">
        <v>0</v>
      </c>
      <c r="FK184">
        <v>1397.7992</v>
      </c>
      <c r="FL184">
        <v>-4.529230758878545</v>
      </c>
      <c r="FM184">
        <v>-131.5230767491623</v>
      </c>
      <c r="FN184">
        <v>27804.856</v>
      </c>
      <c r="FO184">
        <v>15</v>
      </c>
      <c r="FP184">
        <v>0</v>
      </c>
      <c r="FQ184" t="s">
        <v>439</v>
      </c>
      <c r="FR184">
        <v>1760210915.6</v>
      </c>
      <c r="FS184">
        <v>0</v>
      </c>
      <c r="FT184">
        <v>0</v>
      </c>
      <c r="FU184">
        <v>-0.215</v>
      </c>
      <c r="FV184">
        <v>0</v>
      </c>
      <c r="FW184">
        <v>-0.6919999999999999</v>
      </c>
      <c r="FX184">
        <v>0</v>
      </c>
      <c r="FY184">
        <v>400</v>
      </c>
      <c r="FZ184">
        <v>0</v>
      </c>
      <c r="GA184">
        <v>0.15</v>
      </c>
      <c r="GB184">
        <v>0</v>
      </c>
      <c r="GC184">
        <v>-39.74789750000001</v>
      </c>
      <c r="GD184">
        <v>-0.3578735459661463</v>
      </c>
      <c r="GE184">
        <v>0.06820013375170191</v>
      </c>
      <c r="GF184">
        <v>1</v>
      </c>
      <c r="GG184">
        <v>1398.101176470588</v>
      </c>
      <c r="GH184">
        <v>-5.489381199685222</v>
      </c>
      <c r="GI184">
        <v>0.6013062482231979</v>
      </c>
      <c r="GJ184">
        <v>0</v>
      </c>
      <c r="GK184">
        <v>1.3713285</v>
      </c>
      <c r="GL184">
        <v>-0.02861943714822114</v>
      </c>
      <c r="GM184">
        <v>0.004082336677688401</v>
      </c>
      <c r="GN184">
        <v>1</v>
      </c>
      <c r="GO184">
        <v>2</v>
      </c>
      <c r="GP184">
        <v>3</v>
      </c>
      <c r="GQ184" t="s">
        <v>440</v>
      </c>
      <c r="GR184">
        <v>3.1337</v>
      </c>
      <c r="GS184">
        <v>2.76026</v>
      </c>
      <c r="GT184">
        <v>0.188507</v>
      </c>
      <c r="GU184">
        <v>0.190415</v>
      </c>
      <c r="GV184">
        <v>0.06146</v>
      </c>
      <c r="GW184">
        <v>0.0551243</v>
      </c>
      <c r="GX184">
        <v>25985.6</v>
      </c>
      <c r="GY184">
        <v>25903.5</v>
      </c>
      <c r="GZ184">
        <v>29748.1</v>
      </c>
      <c r="HA184">
        <v>29554.5</v>
      </c>
      <c r="HB184">
        <v>36905.7</v>
      </c>
      <c r="HC184">
        <v>37009.5</v>
      </c>
      <c r="HD184">
        <v>41862.3</v>
      </c>
      <c r="HE184">
        <v>41988.2</v>
      </c>
      <c r="HF184">
        <v>1.95683</v>
      </c>
      <c r="HG184">
        <v>1.8896</v>
      </c>
      <c r="HH184">
        <v>0.0301078</v>
      </c>
      <c r="HI184">
        <v>0</v>
      </c>
      <c r="HJ184">
        <v>17.4945</v>
      </c>
      <c r="HK184">
        <v>999.9</v>
      </c>
      <c r="HL184">
        <v>26.2</v>
      </c>
      <c r="HM184">
        <v>31.5</v>
      </c>
      <c r="HN184">
        <v>13.4664</v>
      </c>
      <c r="HO184">
        <v>62.6922</v>
      </c>
      <c r="HP184">
        <v>32.5321</v>
      </c>
      <c r="HQ184">
        <v>1</v>
      </c>
      <c r="HR184">
        <v>-0.123783</v>
      </c>
      <c r="HS184">
        <v>5.54681</v>
      </c>
      <c r="HT184">
        <v>20.2558</v>
      </c>
      <c r="HU184">
        <v>5.22028</v>
      </c>
      <c r="HV184">
        <v>12.0159</v>
      </c>
      <c r="HW184">
        <v>4.99055</v>
      </c>
      <c r="HX184">
        <v>3.28845</v>
      </c>
      <c r="HY184">
        <v>9999</v>
      </c>
      <c r="HZ184">
        <v>9999</v>
      </c>
      <c r="IA184">
        <v>9999</v>
      </c>
      <c r="IB184">
        <v>999.9</v>
      </c>
      <c r="IC184">
        <v>4.97288</v>
      </c>
      <c r="ID184">
        <v>1.86662</v>
      </c>
      <c r="IE184">
        <v>1.86595</v>
      </c>
      <c r="IF184">
        <v>1.86591</v>
      </c>
      <c r="IG184">
        <v>1.8678</v>
      </c>
      <c r="IH184">
        <v>1.87017</v>
      </c>
      <c r="II184">
        <v>1.86884</v>
      </c>
      <c r="IJ184">
        <v>1.87029</v>
      </c>
      <c r="IK184">
        <v>0</v>
      </c>
      <c r="IL184">
        <v>0</v>
      </c>
      <c r="IM184">
        <v>0</v>
      </c>
      <c r="IN184">
        <v>0</v>
      </c>
      <c r="IO184" t="s">
        <v>441</v>
      </c>
      <c r="IP184" t="s">
        <v>442</v>
      </c>
      <c r="IQ184" t="s">
        <v>443</v>
      </c>
      <c r="IR184" t="s">
        <v>443</v>
      </c>
      <c r="IS184" t="s">
        <v>443</v>
      </c>
      <c r="IT184" t="s">
        <v>443</v>
      </c>
      <c r="IU184">
        <v>0</v>
      </c>
      <c r="IV184">
        <v>100</v>
      </c>
      <c r="IW184">
        <v>100</v>
      </c>
      <c r="IX184">
        <v>-3.7</v>
      </c>
      <c r="IY184">
        <v>0.0034</v>
      </c>
      <c r="IZ184">
        <v>-1.414774939843471</v>
      </c>
      <c r="JA184">
        <v>-0.002262605230658699</v>
      </c>
      <c r="JB184">
        <v>4.117972070868355E-07</v>
      </c>
      <c r="JC184">
        <v>-1.535053720392113E-10</v>
      </c>
      <c r="JD184">
        <v>-0.05773197212917025</v>
      </c>
      <c r="JE184">
        <v>-0.004387372397949352</v>
      </c>
      <c r="JF184">
        <v>0.001148265067849212</v>
      </c>
      <c r="JG184">
        <v>-2.372704636287677E-05</v>
      </c>
      <c r="JH184">
        <v>4</v>
      </c>
      <c r="JI184">
        <v>2346</v>
      </c>
      <c r="JJ184">
        <v>1</v>
      </c>
      <c r="JK184">
        <v>24</v>
      </c>
      <c r="JL184">
        <v>21628.5</v>
      </c>
      <c r="JM184">
        <v>29358477.1</v>
      </c>
      <c r="JN184">
        <v>2.40234</v>
      </c>
      <c r="JO184">
        <v>2.25098</v>
      </c>
      <c r="JP184">
        <v>1.39771</v>
      </c>
      <c r="JQ184">
        <v>2.35718</v>
      </c>
      <c r="JR184">
        <v>1.49536</v>
      </c>
      <c r="JS184">
        <v>2.59033</v>
      </c>
      <c r="JT184">
        <v>36.3871</v>
      </c>
      <c r="JU184">
        <v>24.0175</v>
      </c>
      <c r="JV184">
        <v>18</v>
      </c>
      <c r="JW184">
        <v>486.781</v>
      </c>
      <c r="JX184">
        <v>435.814</v>
      </c>
      <c r="JY184">
        <v>11.4344</v>
      </c>
      <c r="JZ184">
        <v>25.8522</v>
      </c>
      <c r="KA184">
        <v>29.9999</v>
      </c>
      <c r="KB184">
        <v>25.6889</v>
      </c>
      <c r="KC184">
        <v>25.6218</v>
      </c>
      <c r="KD184">
        <v>48.0629</v>
      </c>
      <c r="KE184">
        <v>25.9103</v>
      </c>
      <c r="KF184">
        <v>1.55338</v>
      </c>
      <c r="KG184">
        <v>11.4407</v>
      </c>
      <c r="KH184">
        <v>1209.07</v>
      </c>
      <c r="KI184">
        <v>9.802060000000001</v>
      </c>
      <c r="KJ184">
        <v>101.672</v>
      </c>
      <c r="KK184">
        <v>100.968</v>
      </c>
    </row>
    <row r="185" spans="1:297">
      <c r="A185">
        <v>169</v>
      </c>
      <c r="B185">
        <v>1761508630.6</v>
      </c>
      <c r="C185">
        <v>1420.099999904633</v>
      </c>
      <c r="D185" t="s">
        <v>781</v>
      </c>
      <c r="E185" t="s">
        <v>782</v>
      </c>
      <c r="F185">
        <v>5</v>
      </c>
      <c r="G185" t="s">
        <v>638</v>
      </c>
      <c r="H185" t="s">
        <v>436</v>
      </c>
      <c r="I185">
        <v>1761508627.8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1205.516424776518</v>
      </c>
      <c r="AK185">
        <v>1175.106909090909</v>
      </c>
      <c r="AL185">
        <v>3.380444732258011</v>
      </c>
      <c r="AM185">
        <v>65.47156474281013</v>
      </c>
      <c r="AN185">
        <f>(AP185 - AO185 + DY185*1E3/(8.314*(EA185+273.15)) * AR185/DX185 * AQ185) * DX185/(100*DL185) * 1000/(1000 - AP185)</f>
        <v>0</v>
      </c>
      <c r="AO185">
        <v>9.801817930001958</v>
      </c>
      <c r="AP185">
        <v>11.1740903030303</v>
      </c>
      <c r="AQ185">
        <v>1.672867456120741E-06</v>
      </c>
      <c r="AR185">
        <v>106.0414800568065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437</v>
      </c>
      <c r="AY185" t="s">
        <v>437</v>
      </c>
      <c r="AZ185">
        <v>0</v>
      </c>
      <c r="BA185">
        <v>0</v>
      </c>
      <c r="BB185">
        <f>1-AZ185/BA185</f>
        <v>0</v>
      </c>
      <c r="BC185">
        <v>0</v>
      </c>
      <c r="BD185" t="s">
        <v>437</v>
      </c>
      <c r="BE185" t="s">
        <v>437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BZ185">
        <v>2020</v>
      </c>
      <c r="CA185">
        <v>290.0000000000001</v>
      </c>
      <c r="CB185">
        <v>1590.42</v>
      </c>
      <c r="CC185">
        <v>295</v>
      </c>
      <c r="CD185">
        <v>5220.67</v>
      </c>
      <c r="CE185">
        <v>1591.29</v>
      </c>
      <c r="CF185">
        <v>-0.87</v>
      </c>
      <c r="CG185">
        <v>300.0000000000001</v>
      </c>
      <c r="CH185">
        <v>23.8</v>
      </c>
      <c r="CI185">
        <v>1650.734719841875</v>
      </c>
      <c r="CJ185">
        <v>2.032994541366527</v>
      </c>
      <c r="CK185">
        <v>-31.03478562282126</v>
      </c>
      <c r="CL185">
        <v>0.9198548094063967</v>
      </c>
      <c r="CM185">
        <v>0.9759925733019913</v>
      </c>
      <c r="CN185">
        <v>-0.00431141668520578</v>
      </c>
      <c r="CO185">
        <v>289.9999999999999</v>
      </c>
      <c r="CP185">
        <v>1590.91</v>
      </c>
      <c r="CQ185">
        <v>765</v>
      </c>
      <c r="CR185">
        <v>5219.32</v>
      </c>
      <c r="CS185">
        <v>1591.27</v>
      </c>
      <c r="CT185">
        <v>-0.36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438</v>
      </c>
      <c r="DO185">
        <v>2</v>
      </c>
      <c r="DP185" t="b">
        <v>1</v>
      </c>
      <c r="DQ185">
        <v>1761508627.8</v>
      </c>
      <c r="DR185">
        <v>1154.277</v>
      </c>
      <c r="DS185">
        <v>1194.197</v>
      </c>
      <c r="DT185">
        <v>11.17396</v>
      </c>
      <c r="DU185">
        <v>9.802003000000001</v>
      </c>
      <c r="DV185">
        <v>1157.998</v>
      </c>
      <c r="DW185">
        <v>11.17051</v>
      </c>
      <c r="DX185">
        <v>500.0239</v>
      </c>
      <c r="DY185">
        <v>90.31156</v>
      </c>
      <c r="DZ185">
        <v>0.10003566</v>
      </c>
      <c r="EA185">
        <v>17.61325</v>
      </c>
      <c r="EB185">
        <v>18.00104</v>
      </c>
      <c r="EC185">
        <v>999.9</v>
      </c>
      <c r="ED185">
        <v>0</v>
      </c>
      <c r="EE185">
        <v>0</v>
      </c>
      <c r="EF185">
        <v>9992.263000000001</v>
      </c>
      <c r="EG185">
        <v>0</v>
      </c>
      <c r="EH185">
        <v>1027.821</v>
      </c>
      <c r="EI185">
        <v>-39.91889999999999</v>
      </c>
      <c r="EJ185">
        <v>1167.322</v>
      </c>
      <c r="EK185">
        <v>1206.018</v>
      </c>
      <c r="EL185">
        <v>1.371966</v>
      </c>
      <c r="EM185">
        <v>1194.197</v>
      </c>
      <c r="EN185">
        <v>9.802003000000001</v>
      </c>
      <c r="EO185">
        <v>1.009139</v>
      </c>
      <c r="EP185">
        <v>0.8852339</v>
      </c>
      <c r="EQ185">
        <v>7.048996</v>
      </c>
      <c r="ER185">
        <v>5.152907</v>
      </c>
      <c r="ES185">
        <v>1999.986</v>
      </c>
      <c r="ET185">
        <v>0.9800020999999999</v>
      </c>
      <c r="EU185">
        <v>0.01999749</v>
      </c>
      <c r="EV185">
        <v>0</v>
      </c>
      <c r="EW185">
        <v>1396.853</v>
      </c>
      <c r="EX185">
        <v>5.000970000000001</v>
      </c>
      <c r="EY185">
        <v>27783.01</v>
      </c>
      <c r="EZ185">
        <v>16707.48</v>
      </c>
      <c r="FA185">
        <v>37.125</v>
      </c>
      <c r="FB185">
        <v>38.375</v>
      </c>
      <c r="FC185">
        <v>37.437</v>
      </c>
      <c r="FD185">
        <v>37.5</v>
      </c>
      <c r="FE185">
        <v>36.9433</v>
      </c>
      <c r="FF185">
        <v>1955.086</v>
      </c>
      <c r="FG185">
        <v>39.89</v>
      </c>
      <c r="FH185">
        <v>0</v>
      </c>
      <c r="FI185">
        <v>3501.200000047684</v>
      </c>
      <c r="FJ185">
        <v>0</v>
      </c>
      <c r="FK185">
        <v>1397.342</v>
      </c>
      <c r="FL185">
        <v>-5.450000014519356</v>
      </c>
      <c r="FM185">
        <v>-135.5538464085972</v>
      </c>
      <c r="FN185">
        <v>27794.096</v>
      </c>
      <c r="FO185">
        <v>15</v>
      </c>
      <c r="FP185">
        <v>0</v>
      </c>
      <c r="FQ185" t="s">
        <v>439</v>
      </c>
      <c r="FR185">
        <v>1760210915.6</v>
      </c>
      <c r="FS185">
        <v>0</v>
      </c>
      <c r="FT185">
        <v>0</v>
      </c>
      <c r="FU185">
        <v>-0.215</v>
      </c>
      <c r="FV185">
        <v>0</v>
      </c>
      <c r="FW185">
        <v>-0.6919999999999999</v>
      </c>
      <c r="FX185">
        <v>0</v>
      </c>
      <c r="FY185">
        <v>400</v>
      </c>
      <c r="FZ185">
        <v>0</v>
      </c>
      <c r="GA185">
        <v>0.15</v>
      </c>
      <c r="GB185">
        <v>0</v>
      </c>
      <c r="GC185">
        <v>-39.780525</v>
      </c>
      <c r="GD185">
        <v>-0.674413508442675</v>
      </c>
      <c r="GE185">
        <v>0.088763327872495</v>
      </c>
      <c r="GF185">
        <v>0</v>
      </c>
      <c r="GG185">
        <v>1397.725</v>
      </c>
      <c r="GH185">
        <v>-5.229182584442573</v>
      </c>
      <c r="GI185">
        <v>0.5899962612045005</v>
      </c>
      <c r="GJ185">
        <v>0</v>
      </c>
      <c r="GK185">
        <v>1.37004625</v>
      </c>
      <c r="GL185">
        <v>0.006458724202622565</v>
      </c>
      <c r="GM185">
        <v>0.001576643091349458</v>
      </c>
      <c r="GN185">
        <v>1</v>
      </c>
      <c r="GO185">
        <v>1</v>
      </c>
      <c r="GP185">
        <v>3</v>
      </c>
      <c r="GQ185" t="s">
        <v>446</v>
      </c>
      <c r="GR185">
        <v>3.13386</v>
      </c>
      <c r="GS185">
        <v>2.76019</v>
      </c>
      <c r="GT185">
        <v>0.190222</v>
      </c>
      <c r="GU185">
        <v>0.192111</v>
      </c>
      <c r="GV185">
        <v>0.0614665</v>
      </c>
      <c r="GW185">
        <v>0.0551299</v>
      </c>
      <c r="GX185">
        <v>25931.5</v>
      </c>
      <c r="GY185">
        <v>25849.4</v>
      </c>
      <c r="GZ185">
        <v>29749.1</v>
      </c>
      <c r="HA185">
        <v>29554.7</v>
      </c>
      <c r="HB185">
        <v>36906.3</v>
      </c>
      <c r="HC185">
        <v>37009.4</v>
      </c>
      <c r="HD185">
        <v>41863.2</v>
      </c>
      <c r="HE185">
        <v>41988.4</v>
      </c>
      <c r="HF185">
        <v>1.9569</v>
      </c>
      <c r="HG185">
        <v>1.88965</v>
      </c>
      <c r="HH185">
        <v>0.0301749</v>
      </c>
      <c r="HI185">
        <v>0</v>
      </c>
      <c r="HJ185">
        <v>17.4956</v>
      </c>
      <c r="HK185">
        <v>999.9</v>
      </c>
      <c r="HL185">
        <v>26.2</v>
      </c>
      <c r="HM185">
        <v>31.5</v>
      </c>
      <c r="HN185">
        <v>13.4651</v>
      </c>
      <c r="HO185">
        <v>62.5222</v>
      </c>
      <c r="HP185">
        <v>32.3678</v>
      </c>
      <c r="HQ185">
        <v>1</v>
      </c>
      <c r="HR185">
        <v>-0.123778</v>
      </c>
      <c r="HS185">
        <v>5.55251</v>
      </c>
      <c r="HT185">
        <v>20.2556</v>
      </c>
      <c r="HU185">
        <v>5.22058</v>
      </c>
      <c r="HV185">
        <v>12.0159</v>
      </c>
      <c r="HW185">
        <v>4.9908</v>
      </c>
      <c r="HX185">
        <v>3.28845</v>
      </c>
      <c r="HY185">
        <v>9999</v>
      </c>
      <c r="HZ185">
        <v>9999</v>
      </c>
      <c r="IA185">
        <v>9999</v>
      </c>
      <c r="IB185">
        <v>999.9</v>
      </c>
      <c r="IC185">
        <v>4.97291</v>
      </c>
      <c r="ID185">
        <v>1.86661</v>
      </c>
      <c r="IE185">
        <v>1.86593</v>
      </c>
      <c r="IF185">
        <v>1.86588</v>
      </c>
      <c r="IG185">
        <v>1.8678</v>
      </c>
      <c r="IH185">
        <v>1.87021</v>
      </c>
      <c r="II185">
        <v>1.86886</v>
      </c>
      <c r="IJ185">
        <v>1.87027</v>
      </c>
      <c r="IK185">
        <v>0</v>
      </c>
      <c r="IL185">
        <v>0</v>
      </c>
      <c r="IM185">
        <v>0</v>
      </c>
      <c r="IN185">
        <v>0</v>
      </c>
      <c r="IO185" t="s">
        <v>441</v>
      </c>
      <c r="IP185" t="s">
        <v>442</v>
      </c>
      <c r="IQ185" t="s">
        <v>443</v>
      </c>
      <c r="IR185" t="s">
        <v>443</v>
      </c>
      <c r="IS185" t="s">
        <v>443</v>
      </c>
      <c r="IT185" t="s">
        <v>443</v>
      </c>
      <c r="IU185">
        <v>0</v>
      </c>
      <c r="IV185">
        <v>100</v>
      </c>
      <c r="IW185">
        <v>100</v>
      </c>
      <c r="IX185">
        <v>-3.74</v>
      </c>
      <c r="IY185">
        <v>0.0034</v>
      </c>
      <c r="IZ185">
        <v>-1.414774939843471</v>
      </c>
      <c r="JA185">
        <v>-0.002262605230658699</v>
      </c>
      <c r="JB185">
        <v>4.117972070868355E-07</v>
      </c>
      <c r="JC185">
        <v>-1.535053720392113E-10</v>
      </c>
      <c r="JD185">
        <v>-0.05773197212917025</v>
      </c>
      <c r="JE185">
        <v>-0.004387372397949352</v>
      </c>
      <c r="JF185">
        <v>0.001148265067849212</v>
      </c>
      <c r="JG185">
        <v>-2.372704636287677E-05</v>
      </c>
      <c r="JH185">
        <v>4</v>
      </c>
      <c r="JI185">
        <v>2346</v>
      </c>
      <c r="JJ185">
        <v>1</v>
      </c>
      <c r="JK185">
        <v>24</v>
      </c>
      <c r="JL185">
        <v>21628.6</v>
      </c>
      <c r="JM185">
        <v>29358477.2</v>
      </c>
      <c r="JN185">
        <v>2.43042</v>
      </c>
      <c r="JO185">
        <v>2.24731</v>
      </c>
      <c r="JP185">
        <v>1.39771</v>
      </c>
      <c r="JQ185">
        <v>2.35474</v>
      </c>
      <c r="JR185">
        <v>1.49536</v>
      </c>
      <c r="JS185">
        <v>2.55371</v>
      </c>
      <c r="JT185">
        <v>36.3871</v>
      </c>
      <c r="JU185">
        <v>24.0175</v>
      </c>
      <c r="JV185">
        <v>18</v>
      </c>
      <c r="JW185">
        <v>486.836</v>
      </c>
      <c r="JX185">
        <v>435.844</v>
      </c>
      <c r="JY185">
        <v>11.4401</v>
      </c>
      <c r="JZ185">
        <v>25.8534</v>
      </c>
      <c r="KA185">
        <v>29.9999</v>
      </c>
      <c r="KB185">
        <v>25.69</v>
      </c>
      <c r="KC185">
        <v>25.6218</v>
      </c>
      <c r="KD185">
        <v>48.638</v>
      </c>
      <c r="KE185">
        <v>25.9103</v>
      </c>
      <c r="KF185">
        <v>1.55338</v>
      </c>
      <c r="KG185">
        <v>11.4408</v>
      </c>
      <c r="KH185">
        <v>1222.43</v>
      </c>
      <c r="KI185">
        <v>9.802060000000001</v>
      </c>
      <c r="KJ185">
        <v>101.674</v>
      </c>
      <c r="KK185">
        <v>100.968</v>
      </c>
    </row>
    <row r="186" spans="1:297">
      <c r="A186">
        <v>170</v>
      </c>
      <c r="B186">
        <v>1761508635.6</v>
      </c>
      <c r="C186">
        <v>1425.099999904633</v>
      </c>
      <c r="D186" t="s">
        <v>783</v>
      </c>
      <c r="E186" t="s">
        <v>784</v>
      </c>
      <c r="F186">
        <v>5</v>
      </c>
      <c r="G186" t="s">
        <v>638</v>
      </c>
      <c r="H186" t="s">
        <v>436</v>
      </c>
      <c r="I186">
        <v>1761508633.1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1222.713067821043</v>
      </c>
      <c r="AK186">
        <v>1191.980303030302</v>
      </c>
      <c r="AL186">
        <v>3.367208829162119</v>
      </c>
      <c r="AM186">
        <v>65.47156474281013</v>
      </c>
      <c r="AN186">
        <f>(AP186 - AO186 + DY186*1E3/(8.314*(EA186+273.15)) * AR186/DX186 * AQ186) * DX186/(100*DL186) * 1000/(1000 - AP186)</f>
        <v>0</v>
      </c>
      <c r="AO186">
        <v>9.803644301043843</v>
      </c>
      <c r="AP186">
        <v>11.17643272727273</v>
      </c>
      <c r="AQ186">
        <v>6.078243312844422E-06</v>
      </c>
      <c r="AR186">
        <v>106.0414800568065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437</v>
      </c>
      <c r="AY186" t="s">
        <v>437</v>
      </c>
      <c r="AZ186">
        <v>0</v>
      </c>
      <c r="BA186">
        <v>0</v>
      </c>
      <c r="BB186">
        <f>1-AZ186/BA186</f>
        <v>0</v>
      </c>
      <c r="BC186">
        <v>0</v>
      </c>
      <c r="BD186" t="s">
        <v>437</v>
      </c>
      <c r="BE186" t="s">
        <v>437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BZ186">
        <v>2020</v>
      </c>
      <c r="CA186">
        <v>290.0000000000001</v>
      </c>
      <c r="CB186">
        <v>1590.42</v>
      </c>
      <c r="CC186">
        <v>295</v>
      </c>
      <c r="CD186">
        <v>5220.67</v>
      </c>
      <c r="CE186">
        <v>1591.29</v>
      </c>
      <c r="CF186">
        <v>-0.87</v>
      </c>
      <c r="CG186">
        <v>300.0000000000001</v>
      </c>
      <c r="CH186">
        <v>23.8</v>
      </c>
      <c r="CI186">
        <v>1650.734719841875</v>
      </c>
      <c r="CJ186">
        <v>2.032994541366527</v>
      </c>
      <c r="CK186">
        <v>-31.03478562282126</v>
      </c>
      <c r="CL186">
        <v>0.9198548094063967</v>
      </c>
      <c r="CM186">
        <v>0.9759925733019913</v>
      </c>
      <c r="CN186">
        <v>-0.00431141668520578</v>
      </c>
      <c r="CO186">
        <v>289.9999999999999</v>
      </c>
      <c r="CP186">
        <v>1590.91</v>
      </c>
      <c r="CQ186">
        <v>765</v>
      </c>
      <c r="CR186">
        <v>5219.32</v>
      </c>
      <c r="CS186">
        <v>1591.27</v>
      </c>
      <c r="CT186">
        <v>-0.36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438</v>
      </c>
      <c r="DO186">
        <v>2</v>
      </c>
      <c r="DP186" t="b">
        <v>1</v>
      </c>
      <c r="DQ186">
        <v>1761508633.1</v>
      </c>
      <c r="DR186">
        <v>1171.996666666667</v>
      </c>
      <c r="DS186">
        <v>1212.168888888889</v>
      </c>
      <c r="DT186">
        <v>11.176</v>
      </c>
      <c r="DU186">
        <v>9.803715555555556</v>
      </c>
      <c r="DV186">
        <v>1175.752222222222</v>
      </c>
      <c r="DW186">
        <v>11.1725</v>
      </c>
      <c r="DX186">
        <v>499.9651111111111</v>
      </c>
      <c r="DY186">
        <v>90.31192222222222</v>
      </c>
      <c r="DZ186">
        <v>0.09991026666666666</v>
      </c>
      <c r="EA186">
        <v>17.61662222222222</v>
      </c>
      <c r="EB186">
        <v>17.99480000000001</v>
      </c>
      <c r="EC186">
        <v>999.9000000000001</v>
      </c>
      <c r="ED186">
        <v>0</v>
      </c>
      <c r="EE186">
        <v>0</v>
      </c>
      <c r="EF186">
        <v>9997.696666666669</v>
      </c>
      <c r="EG186">
        <v>0</v>
      </c>
      <c r="EH186">
        <v>1027.837777777778</v>
      </c>
      <c r="EI186">
        <v>-40.17054444444445</v>
      </c>
      <c r="EJ186">
        <v>1185.243333333333</v>
      </c>
      <c r="EK186">
        <v>1224.168888888889</v>
      </c>
      <c r="EL186">
        <v>1.372284444444444</v>
      </c>
      <c r="EM186">
        <v>1212.168888888889</v>
      </c>
      <c r="EN186">
        <v>9.803715555555556</v>
      </c>
      <c r="EO186">
        <v>1.009326666666666</v>
      </c>
      <c r="EP186">
        <v>0.8853924444444445</v>
      </c>
      <c r="EQ186">
        <v>7.051703333333333</v>
      </c>
      <c r="ER186">
        <v>5.155475555555556</v>
      </c>
      <c r="ES186">
        <v>2000.033333333333</v>
      </c>
      <c r="ET186">
        <v>0.9800023333333334</v>
      </c>
      <c r="EU186">
        <v>0.01999726666666667</v>
      </c>
      <c r="EV186">
        <v>0</v>
      </c>
      <c r="EW186">
        <v>1396.244444444444</v>
      </c>
      <c r="EX186">
        <v>5.00097</v>
      </c>
      <c r="EY186">
        <v>27771.43333333333</v>
      </c>
      <c r="EZ186">
        <v>16707.85555555556</v>
      </c>
      <c r="FA186">
        <v>37.097</v>
      </c>
      <c r="FB186">
        <v>38.375</v>
      </c>
      <c r="FC186">
        <v>37.40944444444445</v>
      </c>
      <c r="FD186">
        <v>37.5</v>
      </c>
      <c r="FE186">
        <v>36.937</v>
      </c>
      <c r="FF186">
        <v>1955.133333333333</v>
      </c>
      <c r="FG186">
        <v>39.89555555555555</v>
      </c>
      <c r="FH186">
        <v>0</v>
      </c>
      <c r="FI186">
        <v>3506.600000143051</v>
      </c>
      <c r="FJ186">
        <v>0</v>
      </c>
      <c r="FK186">
        <v>1396.843076923077</v>
      </c>
      <c r="FL186">
        <v>-7.142564109837473</v>
      </c>
      <c r="FM186">
        <v>-139.8085471842154</v>
      </c>
      <c r="FN186">
        <v>27782.46923076923</v>
      </c>
      <c r="FO186">
        <v>15</v>
      </c>
      <c r="FP186">
        <v>0</v>
      </c>
      <c r="FQ186" t="s">
        <v>439</v>
      </c>
      <c r="FR186">
        <v>1760210915.6</v>
      </c>
      <c r="FS186">
        <v>0</v>
      </c>
      <c r="FT186">
        <v>0</v>
      </c>
      <c r="FU186">
        <v>-0.215</v>
      </c>
      <c r="FV186">
        <v>0</v>
      </c>
      <c r="FW186">
        <v>-0.6919999999999999</v>
      </c>
      <c r="FX186">
        <v>0</v>
      </c>
      <c r="FY186">
        <v>400</v>
      </c>
      <c r="FZ186">
        <v>0</v>
      </c>
      <c r="GA186">
        <v>0.15</v>
      </c>
      <c r="GB186">
        <v>0</v>
      </c>
      <c r="GC186">
        <v>-39.89691707317073</v>
      </c>
      <c r="GD186">
        <v>-1.406232752613318</v>
      </c>
      <c r="GE186">
        <v>0.1616928100765709</v>
      </c>
      <c r="GF186">
        <v>0</v>
      </c>
      <c r="GG186">
        <v>1397.163823529412</v>
      </c>
      <c r="GH186">
        <v>-5.671963336582058</v>
      </c>
      <c r="GI186">
        <v>0.6391723265096669</v>
      </c>
      <c r="GJ186">
        <v>0</v>
      </c>
      <c r="GK186">
        <v>1.370486585365854</v>
      </c>
      <c r="GL186">
        <v>0.01615296167247285</v>
      </c>
      <c r="GM186">
        <v>0.001721055560611757</v>
      </c>
      <c r="GN186">
        <v>1</v>
      </c>
      <c r="GO186">
        <v>1</v>
      </c>
      <c r="GP186">
        <v>3</v>
      </c>
      <c r="GQ186" t="s">
        <v>446</v>
      </c>
      <c r="GR186">
        <v>3.13372</v>
      </c>
      <c r="GS186">
        <v>2.7603</v>
      </c>
      <c r="GT186">
        <v>0.191925</v>
      </c>
      <c r="GU186">
        <v>0.193786</v>
      </c>
      <c r="GV186">
        <v>0.0614775</v>
      </c>
      <c r="GW186">
        <v>0.0551366</v>
      </c>
      <c r="GX186">
        <v>25876.4</v>
      </c>
      <c r="GY186">
        <v>25795.9</v>
      </c>
      <c r="GZ186">
        <v>29748.4</v>
      </c>
      <c r="HA186">
        <v>29554.7</v>
      </c>
      <c r="HB186">
        <v>36905.1</v>
      </c>
      <c r="HC186">
        <v>37009.2</v>
      </c>
      <c r="HD186">
        <v>41862.3</v>
      </c>
      <c r="HE186">
        <v>41988.4</v>
      </c>
      <c r="HF186">
        <v>1.95658</v>
      </c>
      <c r="HG186">
        <v>1.88958</v>
      </c>
      <c r="HH186">
        <v>0.0300035</v>
      </c>
      <c r="HI186">
        <v>0</v>
      </c>
      <c r="HJ186">
        <v>17.4961</v>
      </c>
      <c r="HK186">
        <v>999.9</v>
      </c>
      <c r="HL186">
        <v>26.2</v>
      </c>
      <c r="HM186">
        <v>31.5</v>
      </c>
      <c r="HN186">
        <v>13.4645</v>
      </c>
      <c r="HO186">
        <v>62.6222</v>
      </c>
      <c r="HP186">
        <v>32.516</v>
      </c>
      <c r="HQ186">
        <v>1</v>
      </c>
      <c r="HR186">
        <v>-0.123694</v>
      </c>
      <c r="HS186">
        <v>5.55885</v>
      </c>
      <c r="HT186">
        <v>20.2554</v>
      </c>
      <c r="HU186">
        <v>5.21969</v>
      </c>
      <c r="HV186">
        <v>12.0159</v>
      </c>
      <c r="HW186">
        <v>4.99075</v>
      </c>
      <c r="HX186">
        <v>3.28833</v>
      </c>
      <c r="HY186">
        <v>9999</v>
      </c>
      <c r="HZ186">
        <v>9999</v>
      </c>
      <c r="IA186">
        <v>9999</v>
      </c>
      <c r="IB186">
        <v>999.9</v>
      </c>
      <c r="IC186">
        <v>4.9729</v>
      </c>
      <c r="ID186">
        <v>1.86661</v>
      </c>
      <c r="IE186">
        <v>1.86592</v>
      </c>
      <c r="IF186">
        <v>1.8659</v>
      </c>
      <c r="IG186">
        <v>1.86777</v>
      </c>
      <c r="IH186">
        <v>1.87021</v>
      </c>
      <c r="II186">
        <v>1.86883</v>
      </c>
      <c r="IJ186">
        <v>1.87029</v>
      </c>
      <c r="IK186">
        <v>0</v>
      </c>
      <c r="IL186">
        <v>0</v>
      </c>
      <c r="IM186">
        <v>0</v>
      </c>
      <c r="IN186">
        <v>0</v>
      </c>
      <c r="IO186" t="s">
        <v>441</v>
      </c>
      <c r="IP186" t="s">
        <v>442</v>
      </c>
      <c r="IQ186" t="s">
        <v>443</v>
      </c>
      <c r="IR186" t="s">
        <v>443</v>
      </c>
      <c r="IS186" t="s">
        <v>443</v>
      </c>
      <c r="IT186" t="s">
        <v>443</v>
      </c>
      <c r="IU186">
        <v>0</v>
      </c>
      <c r="IV186">
        <v>100</v>
      </c>
      <c r="IW186">
        <v>100</v>
      </c>
      <c r="IX186">
        <v>-3.77</v>
      </c>
      <c r="IY186">
        <v>0.0035</v>
      </c>
      <c r="IZ186">
        <v>-1.414774939843471</v>
      </c>
      <c r="JA186">
        <v>-0.002262605230658699</v>
      </c>
      <c r="JB186">
        <v>4.117972070868355E-07</v>
      </c>
      <c r="JC186">
        <v>-1.535053720392113E-10</v>
      </c>
      <c r="JD186">
        <v>-0.05773197212917025</v>
      </c>
      <c r="JE186">
        <v>-0.004387372397949352</v>
      </c>
      <c r="JF186">
        <v>0.001148265067849212</v>
      </c>
      <c r="JG186">
        <v>-2.372704636287677E-05</v>
      </c>
      <c r="JH186">
        <v>4</v>
      </c>
      <c r="JI186">
        <v>2346</v>
      </c>
      <c r="JJ186">
        <v>1</v>
      </c>
      <c r="JK186">
        <v>24</v>
      </c>
      <c r="JL186">
        <v>21628.7</v>
      </c>
      <c r="JM186">
        <v>29358477.3</v>
      </c>
      <c r="JN186">
        <v>2.45483</v>
      </c>
      <c r="JO186">
        <v>2.23633</v>
      </c>
      <c r="JP186">
        <v>1.39771</v>
      </c>
      <c r="JQ186">
        <v>2.35596</v>
      </c>
      <c r="JR186">
        <v>1.49536</v>
      </c>
      <c r="JS186">
        <v>2.69043</v>
      </c>
      <c r="JT186">
        <v>36.3871</v>
      </c>
      <c r="JU186">
        <v>24.0262</v>
      </c>
      <c r="JV186">
        <v>18</v>
      </c>
      <c r="JW186">
        <v>486.645</v>
      </c>
      <c r="JX186">
        <v>435.801</v>
      </c>
      <c r="JY186">
        <v>11.4421</v>
      </c>
      <c r="JZ186">
        <v>25.8534</v>
      </c>
      <c r="KA186">
        <v>30</v>
      </c>
      <c r="KB186">
        <v>25.6911</v>
      </c>
      <c r="KC186">
        <v>25.6221</v>
      </c>
      <c r="KD186">
        <v>49.1274</v>
      </c>
      <c r="KE186">
        <v>25.9103</v>
      </c>
      <c r="KF186">
        <v>1.55338</v>
      </c>
      <c r="KG186">
        <v>11.4433</v>
      </c>
      <c r="KH186">
        <v>1242.46</v>
      </c>
      <c r="KI186">
        <v>9.802060000000001</v>
      </c>
      <c r="KJ186">
        <v>101.672</v>
      </c>
      <c r="KK186">
        <v>100.968</v>
      </c>
    </row>
    <row r="187" spans="1:297">
      <c r="A187">
        <v>171</v>
      </c>
      <c r="B187">
        <v>1761508640.6</v>
      </c>
      <c r="C187">
        <v>1430.099999904633</v>
      </c>
      <c r="D187" t="s">
        <v>785</v>
      </c>
      <c r="E187" t="s">
        <v>786</v>
      </c>
      <c r="F187">
        <v>5</v>
      </c>
      <c r="G187" t="s">
        <v>638</v>
      </c>
      <c r="H187" t="s">
        <v>436</v>
      </c>
      <c r="I187">
        <v>1761508637.8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1239.395087899878</v>
      </c>
      <c r="AK187">
        <v>1208.794121212121</v>
      </c>
      <c r="AL187">
        <v>3.370653618405404</v>
      </c>
      <c r="AM187">
        <v>65.47156474281013</v>
      </c>
      <c r="AN187">
        <f>(AP187 - AO187 + DY187*1E3/(8.314*(EA187+273.15)) * AR187/DX187 * AQ187) * DX187/(100*DL187) * 1000/(1000 - AP187)</f>
        <v>0</v>
      </c>
      <c r="AO187">
        <v>9.805177875618886</v>
      </c>
      <c r="AP187">
        <v>11.17947818181818</v>
      </c>
      <c r="AQ187">
        <v>2.557760748642709E-06</v>
      </c>
      <c r="AR187">
        <v>106.0414800568065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437</v>
      </c>
      <c r="AY187" t="s">
        <v>437</v>
      </c>
      <c r="AZ187">
        <v>0</v>
      </c>
      <c r="BA187">
        <v>0</v>
      </c>
      <c r="BB187">
        <f>1-AZ187/BA187</f>
        <v>0</v>
      </c>
      <c r="BC187">
        <v>0</v>
      </c>
      <c r="BD187" t="s">
        <v>437</v>
      </c>
      <c r="BE187" t="s">
        <v>437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BZ187">
        <v>2020</v>
      </c>
      <c r="CA187">
        <v>290.0000000000001</v>
      </c>
      <c r="CB187">
        <v>1590.42</v>
      </c>
      <c r="CC187">
        <v>295</v>
      </c>
      <c r="CD187">
        <v>5220.67</v>
      </c>
      <c r="CE187">
        <v>1591.29</v>
      </c>
      <c r="CF187">
        <v>-0.87</v>
      </c>
      <c r="CG187">
        <v>300.0000000000001</v>
      </c>
      <c r="CH187">
        <v>23.8</v>
      </c>
      <c r="CI187">
        <v>1650.734719841875</v>
      </c>
      <c r="CJ187">
        <v>2.032994541366527</v>
      </c>
      <c r="CK187">
        <v>-31.03478562282126</v>
      </c>
      <c r="CL187">
        <v>0.9198548094063967</v>
      </c>
      <c r="CM187">
        <v>0.9759925733019913</v>
      </c>
      <c r="CN187">
        <v>-0.00431141668520578</v>
      </c>
      <c r="CO187">
        <v>289.9999999999999</v>
      </c>
      <c r="CP187">
        <v>1590.91</v>
      </c>
      <c r="CQ187">
        <v>765</v>
      </c>
      <c r="CR187">
        <v>5219.32</v>
      </c>
      <c r="CS187">
        <v>1591.27</v>
      </c>
      <c r="CT187">
        <v>-0.36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438</v>
      </c>
      <c r="DO187">
        <v>2</v>
      </c>
      <c r="DP187" t="b">
        <v>1</v>
      </c>
      <c r="DQ187">
        <v>1761508637.8</v>
      </c>
      <c r="DR187">
        <v>1187.622</v>
      </c>
      <c r="DS187">
        <v>1227.708</v>
      </c>
      <c r="DT187">
        <v>11.17773</v>
      </c>
      <c r="DU187">
        <v>9.805178</v>
      </c>
      <c r="DV187">
        <v>1191.407</v>
      </c>
      <c r="DW187">
        <v>11.17421</v>
      </c>
      <c r="DX187">
        <v>500.0035</v>
      </c>
      <c r="DY187">
        <v>90.31351000000001</v>
      </c>
      <c r="DZ187">
        <v>0.10004104</v>
      </c>
      <c r="EA187">
        <v>17.61579</v>
      </c>
      <c r="EB187">
        <v>17.99848</v>
      </c>
      <c r="EC187">
        <v>999.9</v>
      </c>
      <c r="ED187">
        <v>0</v>
      </c>
      <c r="EE187">
        <v>0</v>
      </c>
      <c r="EF187">
        <v>10009.122</v>
      </c>
      <c r="EG187">
        <v>0</v>
      </c>
      <c r="EH187">
        <v>1027.812</v>
      </c>
      <c r="EI187">
        <v>-40.08429000000001</v>
      </c>
      <c r="EJ187">
        <v>1201.047</v>
      </c>
      <c r="EK187">
        <v>1239.865</v>
      </c>
      <c r="EL187">
        <v>1.372559</v>
      </c>
      <c r="EM187">
        <v>1227.708</v>
      </c>
      <c r="EN187">
        <v>9.805178</v>
      </c>
      <c r="EO187">
        <v>1.009501</v>
      </c>
      <c r="EP187">
        <v>0.8855401000000001</v>
      </c>
      <c r="EQ187">
        <v>7.05423</v>
      </c>
      <c r="ER187">
        <v>5.157871999999999</v>
      </c>
      <c r="ES187">
        <v>2000.011</v>
      </c>
      <c r="ET187">
        <v>0.9800017999999999</v>
      </c>
      <c r="EU187">
        <v>0.01999779</v>
      </c>
      <c r="EV187">
        <v>0</v>
      </c>
      <c r="EW187">
        <v>1395.853</v>
      </c>
      <c r="EX187">
        <v>5.000970000000001</v>
      </c>
      <c r="EY187">
        <v>27759.82</v>
      </c>
      <c r="EZ187">
        <v>16707.68</v>
      </c>
      <c r="FA187">
        <v>37.062</v>
      </c>
      <c r="FB187">
        <v>38.3246</v>
      </c>
      <c r="FC187">
        <v>37.375</v>
      </c>
      <c r="FD187">
        <v>37.5</v>
      </c>
      <c r="FE187">
        <v>36.937</v>
      </c>
      <c r="FF187">
        <v>1955.111</v>
      </c>
      <c r="FG187">
        <v>39.89999999999999</v>
      </c>
      <c r="FH187">
        <v>0</v>
      </c>
      <c r="FI187">
        <v>3511.400000095367</v>
      </c>
      <c r="FJ187">
        <v>0</v>
      </c>
      <c r="FK187">
        <v>1396.306923076923</v>
      </c>
      <c r="FL187">
        <v>-6.854017100493171</v>
      </c>
      <c r="FM187">
        <v>-140.2529912924442</v>
      </c>
      <c r="FN187">
        <v>27771.22307692308</v>
      </c>
      <c r="FO187">
        <v>15</v>
      </c>
      <c r="FP187">
        <v>0</v>
      </c>
      <c r="FQ187" t="s">
        <v>439</v>
      </c>
      <c r="FR187">
        <v>1760210915.6</v>
      </c>
      <c r="FS187">
        <v>0</v>
      </c>
      <c r="FT187">
        <v>0</v>
      </c>
      <c r="FU187">
        <v>-0.215</v>
      </c>
      <c r="FV187">
        <v>0</v>
      </c>
      <c r="FW187">
        <v>-0.6919999999999999</v>
      </c>
      <c r="FX187">
        <v>0</v>
      </c>
      <c r="FY187">
        <v>400</v>
      </c>
      <c r="FZ187">
        <v>0</v>
      </c>
      <c r="GA187">
        <v>0.15</v>
      </c>
      <c r="GB187">
        <v>0</v>
      </c>
      <c r="GC187">
        <v>-39.97181463414634</v>
      </c>
      <c r="GD187">
        <v>-1.42531567944256</v>
      </c>
      <c r="GE187">
        <v>0.1690057547886917</v>
      </c>
      <c r="GF187">
        <v>0</v>
      </c>
      <c r="GG187">
        <v>1396.657058823529</v>
      </c>
      <c r="GH187">
        <v>-6.698548508222614</v>
      </c>
      <c r="GI187">
        <v>0.7138195908662954</v>
      </c>
      <c r="GJ187">
        <v>0</v>
      </c>
      <c r="GK187">
        <v>1.371522682926829</v>
      </c>
      <c r="GL187">
        <v>0.009982996515677781</v>
      </c>
      <c r="GM187">
        <v>0.001191958880429742</v>
      </c>
      <c r="GN187">
        <v>1</v>
      </c>
      <c r="GO187">
        <v>1</v>
      </c>
      <c r="GP187">
        <v>3</v>
      </c>
      <c r="GQ187" t="s">
        <v>446</v>
      </c>
      <c r="GR187">
        <v>3.13379</v>
      </c>
      <c r="GS187">
        <v>2.76039</v>
      </c>
      <c r="GT187">
        <v>0.193611</v>
      </c>
      <c r="GU187">
        <v>0.195413</v>
      </c>
      <c r="GV187">
        <v>0.0614921</v>
      </c>
      <c r="GW187">
        <v>0.0551427</v>
      </c>
      <c r="GX187">
        <v>25822.4</v>
      </c>
      <c r="GY187">
        <v>25743.6</v>
      </c>
      <c r="GZ187">
        <v>29748.3</v>
      </c>
      <c r="HA187">
        <v>29554.4</v>
      </c>
      <c r="HB187">
        <v>36904.7</v>
      </c>
      <c r="HC187">
        <v>37008.6</v>
      </c>
      <c r="HD187">
        <v>41862.5</v>
      </c>
      <c r="HE187">
        <v>41988</v>
      </c>
      <c r="HF187">
        <v>1.9568</v>
      </c>
      <c r="HG187">
        <v>1.88958</v>
      </c>
      <c r="HH187">
        <v>0.0300854</v>
      </c>
      <c r="HI187">
        <v>0</v>
      </c>
      <c r="HJ187">
        <v>17.4971</v>
      </c>
      <c r="HK187">
        <v>999.9</v>
      </c>
      <c r="HL187">
        <v>26.2</v>
      </c>
      <c r="HM187">
        <v>31.5</v>
      </c>
      <c r="HN187">
        <v>13.4654</v>
      </c>
      <c r="HO187">
        <v>62.5722</v>
      </c>
      <c r="HP187">
        <v>32.4559</v>
      </c>
      <c r="HQ187">
        <v>1</v>
      </c>
      <c r="HR187">
        <v>-0.123633</v>
      </c>
      <c r="HS187">
        <v>5.5585</v>
      </c>
      <c r="HT187">
        <v>20.2554</v>
      </c>
      <c r="HU187">
        <v>5.21954</v>
      </c>
      <c r="HV187">
        <v>12.0159</v>
      </c>
      <c r="HW187">
        <v>4.9906</v>
      </c>
      <c r="HX187">
        <v>3.2884</v>
      </c>
      <c r="HY187">
        <v>9999</v>
      </c>
      <c r="HZ187">
        <v>9999</v>
      </c>
      <c r="IA187">
        <v>9999</v>
      </c>
      <c r="IB187">
        <v>999.9</v>
      </c>
      <c r="IC187">
        <v>4.9729</v>
      </c>
      <c r="ID187">
        <v>1.86662</v>
      </c>
      <c r="IE187">
        <v>1.86597</v>
      </c>
      <c r="IF187">
        <v>1.86593</v>
      </c>
      <c r="IG187">
        <v>1.8678</v>
      </c>
      <c r="IH187">
        <v>1.87024</v>
      </c>
      <c r="II187">
        <v>1.86885</v>
      </c>
      <c r="IJ187">
        <v>1.87029</v>
      </c>
      <c r="IK187">
        <v>0</v>
      </c>
      <c r="IL187">
        <v>0</v>
      </c>
      <c r="IM187">
        <v>0</v>
      </c>
      <c r="IN187">
        <v>0</v>
      </c>
      <c r="IO187" t="s">
        <v>441</v>
      </c>
      <c r="IP187" t="s">
        <v>442</v>
      </c>
      <c r="IQ187" t="s">
        <v>443</v>
      </c>
      <c r="IR187" t="s">
        <v>443</v>
      </c>
      <c r="IS187" t="s">
        <v>443</v>
      </c>
      <c r="IT187" t="s">
        <v>443</v>
      </c>
      <c r="IU187">
        <v>0</v>
      </c>
      <c r="IV187">
        <v>100</v>
      </c>
      <c r="IW187">
        <v>100</v>
      </c>
      <c r="IX187">
        <v>-3.8</v>
      </c>
      <c r="IY187">
        <v>0.0035</v>
      </c>
      <c r="IZ187">
        <v>-1.414774939843471</v>
      </c>
      <c r="JA187">
        <v>-0.002262605230658699</v>
      </c>
      <c r="JB187">
        <v>4.117972070868355E-07</v>
      </c>
      <c r="JC187">
        <v>-1.535053720392113E-10</v>
      </c>
      <c r="JD187">
        <v>-0.05773197212917025</v>
      </c>
      <c r="JE187">
        <v>-0.004387372397949352</v>
      </c>
      <c r="JF187">
        <v>0.001148265067849212</v>
      </c>
      <c r="JG187">
        <v>-2.372704636287677E-05</v>
      </c>
      <c r="JH187">
        <v>4</v>
      </c>
      <c r="JI187">
        <v>2346</v>
      </c>
      <c r="JJ187">
        <v>1</v>
      </c>
      <c r="JK187">
        <v>24</v>
      </c>
      <c r="JL187">
        <v>21628.8</v>
      </c>
      <c r="JM187">
        <v>29358477.3</v>
      </c>
      <c r="JN187">
        <v>2.48413</v>
      </c>
      <c r="JO187">
        <v>2.24121</v>
      </c>
      <c r="JP187">
        <v>1.39648</v>
      </c>
      <c r="JQ187">
        <v>2.35718</v>
      </c>
      <c r="JR187">
        <v>1.49536</v>
      </c>
      <c r="JS187">
        <v>2.57324</v>
      </c>
      <c r="JT187">
        <v>36.3871</v>
      </c>
      <c r="JU187">
        <v>24.0262</v>
      </c>
      <c r="JV187">
        <v>18</v>
      </c>
      <c r="JW187">
        <v>486.784</v>
      </c>
      <c r="JX187">
        <v>435.816</v>
      </c>
      <c r="JY187">
        <v>11.4441</v>
      </c>
      <c r="JZ187">
        <v>25.8534</v>
      </c>
      <c r="KA187">
        <v>30.0001</v>
      </c>
      <c r="KB187">
        <v>25.6911</v>
      </c>
      <c r="KC187">
        <v>25.6239</v>
      </c>
      <c r="KD187">
        <v>49.7091</v>
      </c>
      <c r="KE187">
        <v>25.9103</v>
      </c>
      <c r="KF187">
        <v>1.55338</v>
      </c>
      <c r="KG187">
        <v>11.4452</v>
      </c>
      <c r="KH187">
        <v>1255.82</v>
      </c>
      <c r="KI187">
        <v>9.802060000000001</v>
      </c>
      <c r="KJ187">
        <v>101.672</v>
      </c>
      <c r="KK187">
        <v>100.967</v>
      </c>
    </row>
    <row r="188" spans="1:297">
      <c r="A188">
        <v>172</v>
      </c>
      <c r="B188">
        <v>1761508645.6</v>
      </c>
      <c r="C188">
        <v>1435.099999904633</v>
      </c>
      <c r="D188" t="s">
        <v>787</v>
      </c>
      <c r="E188" t="s">
        <v>788</v>
      </c>
      <c r="F188">
        <v>5</v>
      </c>
      <c r="G188" t="s">
        <v>638</v>
      </c>
      <c r="H188" t="s">
        <v>436</v>
      </c>
      <c r="I188">
        <v>1761508643.1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1256.24660950152</v>
      </c>
      <c r="AK188">
        <v>1225.519333333333</v>
      </c>
      <c r="AL188">
        <v>3.352151578104712</v>
      </c>
      <c r="AM188">
        <v>65.47156474281013</v>
      </c>
      <c r="AN188">
        <f>(AP188 - AO188 + DY188*1E3/(8.314*(EA188+273.15)) * AR188/DX188 * AQ188) * DX188/(100*DL188) * 1000/(1000 - AP188)</f>
        <v>0</v>
      </c>
      <c r="AO188">
        <v>9.80621609402791</v>
      </c>
      <c r="AP188">
        <v>11.18237515151514</v>
      </c>
      <c r="AQ188">
        <v>6.5775300264062E-06</v>
      </c>
      <c r="AR188">
        <v>106.0414800568065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437</v>
      </c>
      <c r="AY188" t="s">
        <v>437</v>
      </c>
      <c r="AZ188">
        <v>0</v>
      </c>
      <c r="BA188">
        <v>0</v>
      </c>
      <c r="BB188">
        <f>1-AZ188/BA188</f>
        <v>0</v>
      </c>
      <c r="BC188">
        <v>0</v>
      </c>
      <c r="BD188" t="s">
        <v>437</v>
      </c>
      <c r="BE188" t="s">
        <v>437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BZ188">
        <v>2020</v>
      </c>
      <c r="CA188">
        <v>290.0000000000001</v>
      </c>
      <c r="CB188">
        <v>1590.42</v>
      </c>
      <c r="CC188">
        <v>295</v>
      </c>
      <c r="CD188">
        <v>5220.67</v>
      </c>
      <c r="CE188">
        <v>1591.29</v>
      </c>
      <c r="CF188">
        <v>-0.87</v>
      </c>
      <c r="CG188">
        <v>300.0000000000001</v>
      </c>
      <c r="CH188">
        <v>23.8</v>
      </c>
      <c r="CI188">
        <v>1650.734719841875</v>
      </c>
      <c r="CJ188">
        <v>2.032994541366527</v>
      </c>
      <c r="CK188">
        <v>-31.03478562282126</v>
      </c>
      <c r="CL188">
        <v>0.9198548094063967</v>
      </c>
      <c r="CM188">
        <v>0.9759925733019913</v>
      </c>
      <c r="CN188">
        <v>-0.00431141668520578</v>
      </c>
      <c r="CO188">
        <v>289.9999999999999</v>
      </c>
      <c r="CP188">
        <v>1590.91</v>
      </c>
      <c r="CQ188">
        <v>765</v>
      </c>
      <c r="CR188">
        <v>5219.32</v>
      </c>
      <c r="CS188">
        <v>1591.27</v>
      </c>
      <c r="CT188">
        <v>-0.36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438</v>
      </c>
      <c r="DO188">
        <v>2</v>
      </c>
      <c r="DP188" t="b">
        <v>1</v>
      </c>
      <c r="DQ188">
        <v>1761508643.1</v>
      </c>
      <c r="DR188">
        <v>1205.174444444444</v>
      </c>
      <c r="DS188">
        <v>1245.378888888889</v>
      </c>
      <c r="DT188">
        <v>11.18218888888889</v>
      </c>
      <c r="DU188">
        <v>9.806277777777778</v>
      </c>
      <c r="DV188">
        <v>1208.994444444445</v>
      </c>
      <c r="DW188">
        <v>11.17861111111111</v>
      </c>
      <c r="DX188">
        <v>500.0124444444444</v>
      </c>
      <c r="DY188">
        <v>90.31321111111112</v>
      </c>
      <c r="DZ188">
        <v>0.09999348888888888</v>
      </c>
      <c r="EA188">
        <v>17.61372222222222</v>
      </c>
      <c r="EB188">
        <v>17.99915555555556</v>
      </c>
      <c r="EC188">
        <v>999.9000000000001</v>
      </c>
      <c r="ED188">
        <v>0</v>
      </c>
      <c r="EE188">
        <v>0</v>
      </c>
      <c r="EF188">
        <v>9993.189999999999</v>
      </c>
      <c r="EG188">
        <v>0</v>
      </c>
      <c r="EH188">
        <v>1027.814444444444</v>
      </c>
      <c r="EI188">
        <v>-40.20367777777778</v>
      </c>
      <c r="EJ188">
        <v>1218.803333333334</v>
      </c>
      <c r="EK188">
        <v>1257.713333333333</v>
      </c>
      <c r="EL188">
        <v>1.375908888888889</v>
      </c>
      <c r="EM188">
        <v>1245.378888888889</v>
      </c>
      <c r="EN188">
        <v>9.806277777777778</v>
      </c>
      <c r="EO188">
        <v>1.0099</v>
      </c>
      <c r="EP188">
        <v>0.8856364444444443</v>
      </c>
      <c r="EQ188">
        <v>7.059984444444444</v>
      </c>
      <c r="ER188">
        <v>5.159433333333333</v>
      </c>
      <c r="ES188">
        <v>2000.024444444444</v>
      </c>
      <c r="ET188">
        <v>0.9800016666666667</v>
      </c>
      <c r="EU188">
        <v>0.01999793333333333</v>
      </c>
      <c r="EV188">
        <v>0</v>
      </c>
      <c r="EW188">
        <v>1395.401111111111</v>
      </c>
      <c r="EX188">
        <v>5.00097</v>
      </c>
      <c r="EY188">
        <v>27747.43333333333</v>
      </c>
      <c r="EZ188">
        <v>16707.77777777778</v>
      </c>
      <c r="FA188">
        <v>37.062</v>
      </c>
      <c r="FB188">
        <v>38.312</v>
      </c>
      <c r="FC188">
        <v>37.375</v>
      </c>
      <c r="FD188">
        <v>37.5</v>
      </c>
      <c r="FE188">
        <v>36.90255555555555</v>
      </c>
      <c r="FF188">
        <v>1955.124444444444</v>
      </c>
      <c r="FG188">
        <v>39.9</v>
      </c>
      <c r="FH188">
        <v>0</v>
      </c>
      <c r="FI188">
        <v>3516.800000190735</v>
      </c>
      <c r="FJ188">
        <v>0</v>
      </c>
      <c r="FK188">
        <v>1395.7352</v>
      </c>
      <c r="FL188">
        <v>-6.130769247603026</v>
      </c>
      <c r="FM188">
        <v>-148.3692305247385</v>
      </c>
      <c r="FN188">
        <v>27757.768</v>
      </c>
      <c r="FO188">
        <v>15</v>
      </c>
      <c r="FP188">
        <v>0</v>
      </c>
      <c r="FQ188" t="s">
        <v>439</v>
      </c>
      <c r="FR188">
        <v>1760210915.6</v>
      </c>
      <c r="FS188">
        <v>0</v>
      </c>
      <c r="FT188">
        <v>0</v>
      </c>
      <c r="FU188">
        <v>-0.215</v>
      </c>
      <c r="FV188">
        <v>0</v>
      </c>
      <c r="FW188">
        <v>-0.6919999999999999</v>
      </c>
      <c r="FX188">
        <v>0</v>
      </c>
      <c r="FY188">
        <v>400</v>
      </c>
      <c r="FZ188">
        <v>0</v>
      </c>
      <c r="GA188">
        <v>0.15</v>
      </c>
      <c r="GB188">
        <v>0</v>
      </c>
      <c r="GC188">
        <v>-40.08802</v>
      </c>
      <c r="GD188">
        <v>-0.9103969981237856</v>
      </c>
      <c r="GE188">
        <v>0.126496365955706</v>
      </c>
      <c r="GF188">
        <v>0</v>
      </c>
      <c r="GG188">
        <v>1396.088235294118</v>
      </c>
      <c r="GH188">
        <v>-6.115508032110767</v>
      </c>
      <c r="GI188">
        <v>0.6621554402023957</v>
      </c>
      <c r="GJ188">
        <v>0</v>
      </c>
      <c r="GK188">
        <v>1.3731465</v>
      </c>
      <c r="GL188">
        <v>0.01387587242025921</v>
      </c>
      <c r="GM188">
        <v>0.001649341611067898</v>
      </c>
      <c r="GN188">
        <v>1</v>
      </c>
      <c r="GO188">
        <v>1</v>
      </c>
      <c r="GP188">
        <v>3</v>
      </c>
      <c r="GQ188" t="s">
        <v>446</v>
      </c>
      <c r="GR188">
        <v>3.13367</v>
      </c>
      <c r="GS188">
        <v>2.76015</v>
      </c>
      <c r="GT188">
        <v>0.195282</v>
      </c>
      <c r="GU188">
        <v>0.19706</v>
      </c>
      <c r="GV188">
        <v>0.0615025</v>
      </c>
      <c r="GW188">
        <v>0.0551495</v>
      </c>
      <c r="GX188">
        <v>25768.6</v>
      </c>
      <c r="GY188">
        <v>25690.9</v>
      </c>
      <c r="GZ188">
        <v>29748</v>
      </c>
      <c r="HA188">
        <v>29554.3</v>
      </c>
      <c r="HB188">
        <v>36903.9</v>
      </c>
      <c r="HC188">
        <v>37008.2</v>
      </c>
      <c r="HD188">
        <v>41861.9</v>
      </c>
      <c r="HE188">
        <v>41987.8</v>
      </c>
      <c r="HF188">
        <v>1.95667</v>
      </c>
      <c r="HG188">
        <v>1.8898</v>
      </c>
      <c r="HH188">
        <v>0.0302792</v>
      </c>
      <c r="HI188">
        <v>0</v>
      </c>
      <c r="HJ188">
        <v>17.4976</v>
      </c>
      <c r="HK188">
        <v>999.9</v>
      </c>
      <c r="HL188">
        <v>26.2</v>
      </c>
      <c r="HM188">
        <v>31.5</v>
      </c>
      <c r="HN188">
        <v>13.4656</v>
      </c>
      <c r="HO188">
        <v>62.5822</v>
      </c>
      <c r="HP188">
        <v>32.4639</v>
      </c>
      <c r="HQ188">
        <v>1</v>
      </c>
      <c r="HR188">
        <v>-0.123608</v>
      </c>
      <c r="HS188">
        <v>5.56034</v>
      </c>
      <c r="HT188">
        <v>20.2554</v>
      </c>
      <c r="HU188">
        <v>5.22014</v>
      </c>
      <c r="HV188">
        <v>12.0159</v>
      </c>
      <c r="HW188">
        <v>4.9909</v>
      </c>
      <c r="HX188">
        <v>3.28858</v>
      </c>
      <c r="HY188">
        <v>9999</v>
      </c>
      <c r="HZ188">
        <v>9999</v>
      </c>
      <c r="IA188">
        <v>9999</v>
      </c>
      <c r="IB188">
        <v>999.9</v>
      </c>
      <c r="IC188">
        <v>4.97288</v>
      </c>
      <c r="ID188">
        <v>1.86661</v>
      </c>
      <c r="IE188">
        <v>1.86595</v>
      </c>
      <c r="IF188">
        <v>1.86592</v>
      </c>
      <c r="IG188">
        <v>1.86782</v>
      </c>
      <c r="IH188">
        <v>1.87023</v>
      </c>
      <c r="II188">
        <v>1.86883</v>
      </c>
      <c r="IJ188">
        <v>1.8703</v>
      </c>
      <c r="IK188">
        <v>0</v>
      </c>
      <c r="IL188">
        <v>0</v>
      </c>
      <c r="IM188">
        <v>0</v>
      </c>
      <c r="IN188">
        <v>0</v>
      </c>
      <c r="IO188" t="s">
        <v>441</v>
      </c>
      <c r="IP188" t="s">
        <v>442</v>
      </c>
      <c r="IQ188" t="s">
        <v>443</v>
      </c>
      <c r="IR188" t="s">
        <v>443</v>
      </c>
      <c r="IS188" t="s">
        <v>443</v>
      </c>
      <c r="IT188" t="s">
        <v>443</v>
      </c>
      <c r="IU188">
        <v>0</v>
      </c>
      <c r="IV188">
        <v>100</v>
      </c>
      <c r="IW188">
        <v>100</v>
      </c>
      <c r="IX188">
        <v>-3.83</v>
      </c>
      <c r="IY188">
        <v>0.0035</v>
      </c>
      <c r="IZ188">
        <v>-1.414774939843471</v>
      </c>
      <c r="JA188">
        <v>-0.002262605230658699</v>
      </c>
      <c r="JB188">
        <v>4.117972070868355E-07</v>
      </c>
      <c r="JC188">
        <v>-1.535053720392113E-10</v>
      </c>
      <c r="JD188">
        <v>-0.05773197212917025</v>
      </c>
      <c r="JE188">
        <v>-0.004387372397949352</v>
      </c>
      <c r="JF188">
        <v>0.001148265067849212</v>
      </c>
      <c r="JG188">
        <v>-2.372704636287677E-05</v>
      </c>
      <c r="JH188">
        <v>4</v>
      </c>
      <c r="JI188">
        <v>2346</v>
      </c>
      <c r="JJ188">
        <v>1</v>
      </c>
      <c r="JK188">
        <v>24</v>
      </c>
      <c r="JL188">
        <v>21628.8</v>
      </c>
      <c r="JM188">
        <v>29358477.4</v>
      </c>
      <c r="JN188">
        <v>2.50854</v>
      </c>
      <c r="JO188">
        <v>2.23633</v>
      </c>
      <c r="JP188">
        <v>1.39648</v>
      </c>
      <c r="JQ188">
        <v>2.35596</v>
      </c>
      <c r="JR188">
        <v>1.49536</v>
      </c>
      <c r="JS188">
        <v>2.57935</v>
      </c>
      <c r="JT188">
        <v>36.4107</v>
      </c>
      <c r="JU188">
        <v>24.0262</v>
      </c>
      <c r="JV188">
        <v>18</v>
      </c>
      <c r="JW188">
        <v>486.707</v>
      </c>
      <c r="JX188">
        <v>435.95</v>
      </c>
      <c r="JY188">
        <v>11.4459</v>
      </c>
      <c r="JZ188">
        <v>25.8534</v>
      </c>
      <c r="KA188">
        <v>30.0001</v>
      </c>
      <c r="KB188">
        <v>25.6911</v>
      </c>
      <c r="KC188">
        <v>25.6239</v>
      </c>
      <c r="KD188">
        <v>50.2027</v>
      </c>
      <c r="KE188">
        <v>25.9103</v>
      </c>
      <c r="KF188">
        <v>1.55338</v>
      </c>
      <c r="KG188">
        <v>11.4463</v>
      </c>
      <c r="KH188">
        <v>1275.86</v>
      </c>
      <c r="KI188">
        <v>9.802060000000001</v>
      </c>
      <c r="KJ188">
        <v>101.671</v>
      </c>
      <c r="KK188">
        <v>100.967</v>
      </c>
    </row>
    <row r="189" spans="1:297">
      <c r="A189">
        <v>173</v>
      </c>
      <c r="B189">
        <v>1761508650.6</v>
      </c>
      <c r="C189">
        <v>1440.099999904633</v>
      </c>
      <c r="D189" t="s">
        <v>789</v>
      </c>
      <c r="E189" t="s">
        <v>790</v>
      </c>
      <c r="F189">
        <v>5</v>
      </c>
      <c r="G189" t="s">
        <v>638</v>
      </c>
      <c r="H189" t="s">
        <v>436</v>
      </c>
      <c r="I189">
        <v>1761508647.8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1273.251847926666</v>
      </c>
      <c r="AK189">
        <v>1242.516969696969</v>
      </c>
      <c r="AL189">
        <v>3.397053227440794</v>
      </c>
      <c r="AM189">
        <v>65.47156474281013</v>
      </c>
      <c r="AN189">
        <f>(AP189 - AO189 + DY189*1E3/(8.314*(EA189+273.15)) * AR189/DX189 * AQ189) * DX189/(100*DL189) * 1000/(1000 - AP189)</f>
        <v>0</v>
      </c>
      <c r="AO189">
        <v>9.807995109628161</v>
      </c>
      <c r="AP189">
        <v>11.18666363636363</v>
      </c>
      <c r="AQ189">
        <v>5.750612682878984E-06</v>
      </c>
      <c r="AR189">
        <v>106.0414800568065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437</v>
      </c>
      <c r="AY189" t="s">
        <v>437</v>
      </c>
      <c r="AZ189">
        <v>0</v>
      </c>
      <c r="BA189">
        <v>0</v>
      </c>
      <c r="BB189">
        <f>1-AZ189/BA189</f>
        <v>0</v>
      </c>
      <c r="BC189">
        <v>0</v>
      </c>
      <c r="BD189" t="s">
        <v>437</v>
      </c>
      <c r="BE189" t="s">
        <v>437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BZ189">
        <v>2020</v>
      </c>
      <c r="CA189">
        <v>290.0000000000001</v>
      </c>
      <c r="CB189">
        <v>1590.42</v>
      </c>
      <c r="CC189">
        <v>295</v>
      </c>
      <c r="CD189">
        <v>5220.67</v>
      </c>
      <c r="CE189">
        <v>1591.29</v>
      </c>
      <c r="CF189">
        <v>-0.87</v>
      </c>
      <c r="CG189">
        <v>300.0000000000001</v>
      </c>
      <c r="CH189">
        <v>23.8</v>
      </c>
      <c r="CI189">
        <v>1650.734719841875</v>
      </c>
      <c r="CJ189">
        <v>2.032994541366527</v>
      </c>
      <c r="CK189">
        <v>-31.03478562282126</v>
      </c>
      <c r="CL189">
        <v>0.9198548094063967</v>
      </c>
      <c r="CM189">
        <v>0.9759925733019913</v>
      </c>
      <c r="CN189">
        <v>-0.00431141668520578</v>
      </c>
      <c r="CO189">
        <v>289.9999999999999</v>
      </c>
      <c r="CP189">
        <v>1590.91</v>
      </c>
      <c r="CQ189">
        <v>765</v>
      </c>
      <c r="CR189">
        <v>5219.32</v>
      </c>
      <c r="CS189">
        <v>1591.27</v>
      </c>
      <c r="CT189">
        <v>-0.36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438</v>
      </c>
      <c r="DO189">
        <v>2</v>
      </c>
      <c r="DP189" t="b">
        <v>1</v>
      </c>
      <c r="DQ189">
        <v>1761508647.8</v>
      </c>
      <c r="DR189">
        <v>1220.899</v>
      </c>
      <c r="DS189">
        <v>1261.175</v>
      </c>
      <c r="DT189">
        <v>11.18474</v>
      </c>
      <c r="DU189">
        <v>9.807902000000002</v>
      </c>
      <c r="DV189">
        <v>1224.75</v>
      </c>
      <c r="DW189">
        <v>11.18115</v>
      </c>
      <c r="DX189">
        <v>500.0026</v>
      </c>
      <c r="DY189">
        <v>90.31244000000001</v>
      </c>
      <c r="DZ189">
        <v>0.09997892</v>
      </c>
      <c r="EA189">
        <v>17.61394</v>
      </c>
      <c r="EB189">
        <v>18.00426</v>
      </c>
      <c r="EC189">
        <v>999.9</v>
      </c>
      <c r="ED189">
        <v>0</v>
      </c>
      <c r="EE189">
        <v>0</v>
      </c>
      <c r="EF189">
        <v>9986.375</v>
      </c>
      <c r="EG189">
        <v>0</v>
      </c>
      <c r="EH189">
        <v>1027.814</v>
      </c>
      <c r="EI189">
        <v>-40.27739</v>
      </c>
      <c r="EJ189">
        <v>1234.709</v>
      </c>
      <c r="EK189">
        <v>1273.669</v>
      </c>
      <c r="EL189">
        <v>1.376838</v>
      </c>
      <c r="EM189">
        <v>1261.175</v>
      </c>
      <c r="EN189">
        <v>9.807902000000002</v>
      </c>
      <c r="EO189">
        <v>1.010122</v>
      </c>
      <c r="EP189">
        <v>0.8857756999999999</v>
      </c>
      <c r="EQ189">
        <v>7.063190000000001</v>
      </c>
      <c r="ER189">
        <v>5.16169</v>
      </c>
      <c r="ES189">
        <v>2000.027</v>
      </c>
      <c r="ET189">
        <v>0.9800015</v>
      </c>
      <c r="EU189">
        <v>0.01999814</v>
      </c>
      <c r="EV189">
        <v>0</v>
      </c>
      <c r="EW189">
        <v>1394.758</v>
      </c>
      <c r="EX189">
        <v>5.000970000000001</v>
      </c>
      <c r="EY189">
        <v>27736.05</v>
      </c>
      <c r="EZ189">
        <v>16707.82</v>
      </c>
      <c r="FA189">
        <v>37.062</v>
      </c>
      <c r="FB189">
        <v>38.312</v>
      </c>
      <c r="FC189">
        <v>37.375</v>
      </c>
      <c r="FD189">
        <v>37.4748</v>
      </c>
      <c r="FE189">
        <v>36.875</v>
      </c>
      <c r="FF189">
        <v>1955.127</v>
      </c>
      <c r="FG189">
        <v>39.89999999999999</v>
      </c>
      <c r="FH189">
        <v>0</v>
      </c>
      <c r="FI189">
        <v>3521.600000143051</v>
      </c>
      <c r="FJ189">
        <v>0</v>
      </c>
      <c r="FK189">
        <v>1395.2452</v>
      </c>
      <c r="FL189">
        <v>-6.048461561014367</v>
      </c>
      <c r="FM189">
        <v>-143.0153845609879</v>
      </c>
      <c r="FN189">
        <v>27746.368</v>
      </c>
      <c r="FO189">
        <v>15</v>
      </c>
      <c r="FP189">
        <v>0</v>
      </c>
      <c r="FQ189" t="s">
        <v>439</v>
      </c>
      <c r="FR189">
        <v>1760210915.6</v>
      </c>
      <c r="FS189">
        <v>0</v>
      </c>
      <c r="FT189">
        <v>0</v>
      </c>
      <c r="FU189">
        <v>-0.215</v>
      </c>
      <c r="FV189">
        <v>0</v>
      </c>
      <c r="FW189">
        <v>-0.6919999999999999</v>
      </c>
      <c r="FX189">
        <v>0</v>
      </c>
      <c r="FY189">
        <v>400</v>
      </c>
      <c r="FZ189">
        <v>0</v>
      </c>
      <c r="GA189">
        <v>0.15</v>
      </c>
      <c r="GB189">
        <v>0</v>
      </c>
      <c r="GC189">
        <v>-40.167345</v>
      </c>
      <c r="GD189">
        <v>-0.5910506566603092</v>
      </c>
      <c r="GE189">
        <v>0.09581194849808615</v>
      </c>
      <c r="GF189">
        <v>0</v>
      </c>
      <c r="GG189">
        <v>1395.685588235294</v>
      </c>
      <c r="GH189">
        <v>-5.96012223905779</v>
      </c>
      <c r="GI189">
        <v>0.6391317234041657</v>
      </c>
      <c r="GJ189">
        <v>0</v>
      </c>
      <c r="GK189">
        <v>1.3740315</v>
      </c>
      <c r="GL189">
        <v>0.01973493433395513</v>
      </c>
      <c r="GM189">
        <v>0.002035564479450366</v>
      </c>
      <c r="GN189">
        <v>1</v>
      </c>
      <c r="GO189">
        <v>1</v>
      </c>
      <c r="GP189">
        <v>3</v>
      </c>
      <c r="GQ189" t="s">
        <v>446</v>
      </c>
      <c r="GR189">
        <v>3.13365</v>
      </c>
      <c r="GS189">
        <v>2.76009</v>
      </c>
      <c r="GT189">
        <v>0.196954</v>
      </c>
      <c r="GU189">
        <v>0.198691</v>
      </c>
      <c r="GV189">
        <v>0.0615177</v>
      </c>
      <c r="GW189">
        <v>0.0551554</v>
      </c>
      <c r="GX189">
        <v>25715.1</v>
      </c>
      <c r="GY189">
        <v>25639</v>
      </c>
      <c r="GZ189">
        <v>29748</v>
      </c>
      <c r="HA189">
        <v>29554.6</v>
      </c>
      <c r="HB189">
        <v>36903.1</v>
      </c>
      <c r="HC189">
        <v>37008.5</v>
      </c>
      <c r="HD189">
        <v>41861.7</v>
      </c>
      <c r="HE189">
        <v>41988.3</v>
      </c>
      <c r="HF189">
        <v>1.95697</v>
      </c>
      <c r="HG189">
        <v>1.8896</v>
      </c>
      <c r="HH189">
        <v>0.0308417</v>
      </c>
      <c r="HI189">
        <v>0</v>
      </c>
      <c r="HJ189">
        <v>17.4983</v>
      </c>
      <c r="HK189">
        <v>999.9</v>
      </c>
      <c r="HL189">
        <v>26.2</v>
      </c>
      <c r="HM189">
        <v>31.5</v>
      </c>
      <c r="HN189">
        <v>13.4641</v>
      </c>
      <c r="HO189">
        <v>62.4722</v>
      </c>
      <c r="HP189">
        <v>32.5321</v>
      </c>
      <c r="HQ189">
        <v>1</v>
      </c>
      <c r="HR189">
        <v>-0.123562</v>
      </c>
      <c r="HS189">
        <v>5.58159</v>
      </c>
      <c r="HT189">
        <v>20.2547</v>
      </c>
      <c r="HU189">
        <v>5.21969</v>
      </c>
      <c r="HV189">
        <v>12.0159</v>
      </c>
      <c r="HW189">
        <v>4.991</v>
      </c>
      <c r="HX189">
        <v>3.28863</v>
      </c>
      <c r="HY189">
        <v>9999</v>
      </c>
      <c r="HZ189">
        <v>9999</v>
      </c>
      <c r="IA189">
        <v>9999</v>
      </c>
      <c r="IB189">
        <v>999.9</v>
      </c>
      <c r="IC189">
        <v>4.97289</v>
      </c>
      <c r="ID189">
        <v>1.86661</v>
      </c>
      <c r="IE189">
        <v>1.86595</v>
      </c>
      <c r="IF189">
        <v>1.86591</v>
      </c>
      <c r="IG189">
        <v>1.86781</v>
      </c>
      <c r="IH189">
        <v>1.87022</v>
      </c>
      <c r="II189">
        <v>1.86883</v>
      </c>
      <c r="IJ189">
        <v>1.87031</v>
      </c>
      <c r="IK189">
        <v>0</v>
      </c>
      <c r="IL189">
        <v>0</v>
      </c>
      <c r="IM189">
        <v>0</v>
      </c>
      <c r="IN189">
        <v>0</v>
      </c>
      <c r="IO189" t="s">
        <v>441</v>
      </c>
      <c r="IP189" t="s">
        <v>442</v>
      </c>
      <c r="IQ189" t="s">
        <v>443</v>
      </c>
      <c r="IR189" t="s">
        <v>443</v>
      </c>
      <c r="IS189" t="s">
        <v>443</v>
      </c>
      <c r="IT189" t="s">
        <v>443</v>
      </c>
      <c r="IU189">
        <v>0</v>
      </c>
      <c r="IV189">
        <v>100</v>
      </c>
      <c r="IW189">
        <v>100</v>
      </c>
      <c r="IX189">
        <v>-3.87</v>
      </c>
      <c r="IY189">
        <v>0.0036</v>
      </c>
      <c r="IZ189">
        <v>-1.414774939843471</v>
      </c>
      <c r="JA189">
        <v>-0.002262605230658699</v>
      </c>
      <c r="JB189">
        <v>4.117972070868355E-07</v>
      </c>
      <c r="JC189">
        <v>-1.535053720392113E-10</v>
      </c>
      <c r="JD189">
        <v>-0.05773197212917025</v>
      </c>
      <c r="JE189">
        <v>-0.004387372397949352</v>
      </c>
      <c r="JF189">
        <v>0.001148265067849212</v>
      </c>
      <c r="JG189">
        <v>-2.372704636287677E-05</v>
      </c>
      <c r="JH189">
        <v>4</v>
      </c>
      <c r="JI189">
        <v>2346</v>
      </c>
      <c r="JJ189">
        <v>1</v>
      </c>
      <c r="JK189">
        <v>24</v>
      </c>
      <c r="JL189">
        <v>21628.9</v>
      </c>
      <c r="JM189">
        <v>29358477.5</v>
      </c>
      <c r="JN189">
        <v>2.53784</v>
      </c>
      <c r="JO189">
        <v>2.23511</v>
      </c>
      <c r="JP189">
        <v>1.39771</v>
      </c>
      <c r="JQ189">
        <v>2.3584</v>
      </c>
      <c r="JR189">
        <v>1.49536</v>
      </c>
      <c r="JS189">
        <v>2.68677</v>
      </c>
      <c r="JT189">
        <v>36.4107</v>
      </c>
      <c r="JU189">
        <v>24.0262</v>
      </c>
      <c r="JV189">
        <v>18</v>
      </c>
      <c r="JW189">
        <v>486.91</v>
      </c>
      <c r="JX189">
        <v>435.831</v>
      </c>
      <c r="JY189">
        <v>11.4468</v>
      </c>
      <c r="JZ189">
        <v>25.8539</v>
      </c>
      <c r="KA189">
        <v>30.0002</v>
      </c>
      <c r="KB189">
        <v>25.6932</v>
      </c>
      <c r="KC189">
        <v>25.6239</v>
      </c>
      <c r="KD189">
        <v>50.7778</v>
      </c>
      <c r="KE189">
        <v>25.9103</v>
      </c>
      <c r="KF189">
        <v>1.55338</v>
      </c>
      <c r="KG189">
        <v>11.4373</v>
      </c>
      <c r="KH189">
        <v>1289.22</v>
      </c>
      <c r="KI189">
        <v>9.802060000000001</v>
      </c>
      <c r="KJ189">
        <v>101.671</v>
      </c>
      <c r="KK189">
        <v>100.968</v>
      </c>
    </row>
    <row r="190" spans="1:297">
      <c r="A190">
        <v>174</v>
      </c>
      <c r="B190">
        <v>1761508655.6</v>
      </c>
      <c r="C190">
        <v>1445.099999904633</v>
      </c>
      <c r="D190" t="s">
        <v>791</v>
      </c>
      <c r="E190" t="s">
        <v>792</v>
      </c>
      <c r="F190">
        <v>5</v>
      </c>
      <c r="G190" t="s">
        <v>638</v>
      </c>
      <c r="H190" t="s">
        <v>436</v>
      </c>
      <c r="I190">
        <v>1761508653.1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1290.297354598171</v>
      </c>
      <c r="AK190">
        <v>1259.53903030303</v>
      </c>
      <c r="AL190">
        <v>3.409581250293551</v>
      </c>
      <c r="AM190">
        <v>65.47156474281013</v>
      </c>
      <c r="AN190">
        <f>(AP190 - AO190 + DY190*1E3/(8.314*(EA190+273.15)) * AR190/DX190 * AQ190) * DX190/(100*DL190) * 1000/(1000 - AP190)</f>
        <v>0</v>
      </c>
      <c r="AO190">
        <v>9.809865698389716</v>
      </c>
      <c r="AP190">
        <v>11.18797212121212</v>
      </c>
      <c r="AQ190">
        <v>3.22266398213129E-06</v>
      </c>
      <c r="AR190">
        <v>106.0414800568065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437</v>
      </c>
      <c r="AY190" t="s">
        <v>437</v>
      </c>
      <c r="AZ190">
        <v>0</v>
      </c>
      <c r="BA190">
        <v>0</v>
      </c>
      <c r="BB190">
        <f>1-AZ190/BA190</f>
        <v>0</v>
      </c>
      <c r="BC190">
        <v>0</v>
      </c>
      <c r="BD190" t="s">
        <v>437</v>
      </c>
      <c r="BE190" t="s">
        <v>437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BZ190">
        <v>2020</v>
      </c>
      <c r="CA190">
        <v>290.0000000000001</v>
      </c>
      <c r="CB190">
        <v>1590.42</v>
      </c>
      <c r="CC190">
        <v>295</v>
      </c>
      <c r="CD190">
        <v>5220.67</v>
      </c>
      <c r="CE190">
        <v>1591.29</v>
      </c>
      <c r="CF190">
        <v>-0.87</v>
      </c>
      <c r="CG190">
        <v>300.0000000000001</v>
      </c>
      <c r="CH190">
        <v>23.8</v>
      </c>
      <c r="CI190">
        <v>1650.734719841875</v>
      </c>
      <c r="CJ190">
        <v>2.032994541366527</v>
      </c>
      <c r="CK190">
        <v>-31.03478562282126</v>
      </c>
      <c r="CL190">
        <v>0.9198548094063967</v>
      </c>
      <c r="CM190">
        <v>0.9759925733019913</v>
      </c>
      <c r="CN190">
        <v>-0.00431141668520578</v>
      </c>
      <c r="CO190">
        <v>289.9999999999999</v>
      </c>
      <c r="CP190">
        <v>1590.91</v>
      </c>
      <c r="CQ190">
        <v>765</v>
      </c>
      <c r="CR190">
        <v>5219.32</v>
      </c>
      <c r="CS190">
        <v>1591.27</v>
      </c>
      <c r="CT190">
        <v>-0.36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438</v>
      </c>
      <c r="DO190">
        <v>2</v>
      </c>
      <c r="DP190" t="b">
        <v>1</v>
      </c>
      <c r="DQ190">
        <v>1761508653.1</v>
      </c>
      <c r="DR190">
        <v>1238.674444444445</v>
      </c>
      <c r="DS190">
        <v>1279.048888888889</v>
      </c>
      <c r="DT190">
        <v>11.18746666666667</v>
      </c>
      <c r="DU190">
        <v>9.810117777777778</v>
      </c>
      <c r="DV190">
        <v>1242.557777777778</v>
      </c>
      <c r="DW190">
        <v>11.18385555555556</v>
      </c>
      <c r="DX190">
        <v>500.0026666666667</v>
      </c>
      <c r="DY190">
        <v>90.31244444444445</v>
      </c>
      <c r="DZ190">
        <v>0.09998132222222224</v>
      </c>
      <c r="EA190">
        <v>17.61167777777777</v>
      </c>
      <c r="EB190">
        <v>18.00387777777778</v>
      </c>
      <c r="EC190">
        <v>999.9000000000001</v>
      </c>
      <c r="ED190">
        <v>0</v>
      </c>
      <c r="EE190">
        <v>0</v>
      </c>
      <c r="EF190">
        <v>9997.851111111109</v>
      </c>
      <c r="EG190">
        <v>0</v>
      </c>
      <c r="EH190">
        <v>1027.84</v>
      </c>
      <c r="EI190">
        <v>-40.37398888888889</v>
      </c>
      <c r="EJ190">
        <v>1252.688888888889</v>
      </c>
      <c r="EK190">
        <v>1291.721111111111</v>
      </c>
      <c r="EL190">
        <v>1.377361111111111</v>
      </c>
      <c r="EM190">
        <v>1279.048888888889</v>
      </c>
      <c r="EN190">
        <v>9.810117777777778</v>
      </c>
      <c r="EO190">
        <v>1.01037</v>
      </c>
      <c r="EP190">
        <v>0.8859756666666667</v>
      </c>
      <c r="EQ190">
        <v>7.066761111111111</v>
      </c>
      <c r="ER190">
        <v>5.164933333333333</v>
      </c>
      <c r="ES190">
        <v>2000.034444444444</v>
      </c>
      <c r="ET190">
        <v>0.9800013333333334</v>
      </c>
      <c r="EU190">
        <v>0.01999825555555555</v>
      </c>
      <c r="EV190">
        <v>0</v>
      </c>
      <c r="EW190">
        <v>1394.073333333333</v>
      </c>
      <c r="EX190">
        <v>5.00097</v>
      </c>
      <c r="EY190">
        <v>27723.77777777778</v>
      </c>
      <c r="EZ190">
        <v>16707.86666666666</v>
      </c>
      <c r="FA190">
        <v>37.02066666666667</v>
      </c>
      <c r="FB190">
        <v>38.27066666666666</v>
      </c>
      <c r="FC190">
        <v>37.319</v>
      </c>
      <c r="FD190">
        <v>37.437</v>
      </c>
      <c r="FE190">
        <v>36.875</v>
      </c>
      <c r="FF190">
        <v>1955.134444444444</v>
      </c>
      <c r="FG190">
        <v>39.9</v>
      </c>
      <c r="FH190">
        <v>0</v>
      </c>
      <c r="FI190">
        <v>3526.400000095367</v>
      </c>
      <c r="FJ190">
        <v>0</v>
      </c>
      <c r="FK190">
        <v>1394.7032</v>
      </c>
      <c r="FL190">
        <v>-7.584615391268606</v>
      </c>
      <c r="FM190">
        <v>-140.2384613789256</v>
      </c>
      <c r="FN190">
        <v>27734.928</v>
      </c>
      <c r="FO190">
        <v>15</v>
      </c>
      <c r="FP190">
        <v>0</v>
      </c>
      <c r="FQ190" t="s">
        <v>439</v>
      </c>
      <c r="FR190">
        <v>1760210915.6</v>
      </c>
      <c r="FS190">
        <v>0</v>
      </c>
      <c r="FT190">
        <v>0</v>
      </c>
      <c r="FU190">
        <v>-0.215</v>
      </c>
      <c r="FV190">
        <v>0</v>
      </c>
      <c r="FW190">
        <v>-0.6919999999999999</v>
      </c>
      <c r="FX190">
        <v>0</v>
      </c>
      <c r="FY190">
        <v>400</v>
      </c>
      <c r="FZ190">
        <v>0</v>
      </c>
      <c r="GA190">
        <v>0.15</v>
      </c>
      <c r="GB190">
        <v>0</v>
      </c>
      <c r="GC190">
        <v>-40.22627073170732</v>
      </c>
      <c r="GD190">
        <v>-0.9299686411150228</v>
      </c>
      <c r="GE190">
        <v>0.1199590138214946</v>
      </c>
      <c r="GF190">
        <v>0</v>
      </c>
      <c r="GG190">
        <v>1395.104705882353</v>
      </c>
      <c r="GH190">
        <v>-6.421390383659504</v>
      </c>
      <c r="GI190">
        <v>0.6692323754260036</v>
      </c>
      <c r="GJ190">
        <v>0</v>
      </c>
      <c r="GK190">
        <v>1.375458536585366</v>
      </c>
      <c r="GL190">
        <v>0.01933421602787214</v>
      </c>
      <c r="GM190">
        <v>0.002071719635631602</v>
      </c>
      <c r="GN190">
        <v>1</v>
      </c>
      <c r="GO190">
        <v>1</v>
      </c>
      <c r="GP190">
        <v>3</v>
      </c>
      <c r="GQ190" t="s">
        <v>446</v>
      </c>
      <c r="GR190">
        <v>3.13367</v>
      </c>
      <c r="GS190">
        <v>2.76033</v>
      </c>
      <c r="GT190">
        <v>0.19862</v>
      </c>
      <c r="GU190">
        <v>0.200317</v>
      </c>
      <c r="GV190">
        <v>0.0615246</v>
      </c>
      <c r="GW190">
        <v>0.0551651</v>
      </c>
      <c r="GX190">
        <v>25662.1</v>
      </c>
      <c r="GY190">
        <v>25586.9</v>
      </c>
      <c r="GZ190">
        <v>29748.3</v>
      </c>
      <c r="HA190">
        <v>29554.4</v>
      </c>
      <c r="HB190">
        <v>36903.1</v>
      </c>
      <c r="HC190">
        <v>37007.9</v>
      </c>
      <c r="HD190">
        <v>41862</v>
      </c>
      <c r="HE190">
        <v>41988.1</v>
      </c>
      <c r="HF190">
        <v>1.9567</v>
      </c>
      <c r="HG190">
        <v>1.88985</v>
      </c>
      <c r="HH190">
        <v>0.0303537</v>
      </c>
      <c r="HI190">
        <v>0</v>
      </c>
      <c r="HJ190">
        <v>17.4992</v>
      </c>
      <c r="HK190">
        <v>999.9</v>
      </c>
      <c r="HL190">
        <v>26.2</v>
      </c>
      <c r="HM190">
        <v>31.5</v>
      </c>
      <c r="HN190">
        <v>13.4656</v>
      </c>
      <c r="HO190">
        <v>62.4522</v>
      </c>
      <c r="HP190">
        <v>32.3878</v>
      </c>
      <c r="HQ190">
        <v>1</v>
      </c>
      <c r="HR190">
        <v>-0.123277</v>
      </c>
      <c r="HS190">
        <v>5.61119</v>
      </c>
      <c r="HT190">
        <v>20.2536</v>
      </c>
      <c r="HU190">
        <v>5.21924</v>
      </c>
      <c r="HV190">
        <v>12.0159</v>
      </c>
      <c r="HW190">
        <v>4.991</v>
      </c>
      <c r="HX190">
        <v>3.28865</v>
      </c>
      <c r="HY190">
        <v>9999</v>
      </c>
      <c r="HZ190">
        <v>9999</v>
      </c>
      <c r="IA190">
        <v>9999</v>
      </c>
      <c r="IB190">
        <v>999.9</v>
      </c>
      <c r="IC190">
        <v>4.97292</v>
      </c>
      <c r="ID190">
        <v>1.86661</v>
      </c>
      <c r="IE190">
        <v>1.86594</v>
      </c>
      <c r="IF190">
        <v>1.86588</v>
      </c>
      <c r="IG190">
        <v>1.8678</v>
      </c>
      <c r="IH190">
        <v>1.87023</v>
      </c>
      <c r="II190">
        <v>1.8688</v>
      </c>
      <c r="IJ190">
        <v>1.87029</v>
      </c>
      <c r="IK190">
        <v>0</v>
      </c>
      <c r="IL190">
        <v>0</v>
      </c>
      <c r="IM190">
        <v>0</v>
      </c>
      <c r="IN190">
        <v>0</v>
      </c>
      <c r="IO190" t="s">
        <v>441</v>
      </c>
      <c r="IP190" t="s">
        <v>442</v>
      </c>
      <c r="IQ190" t="s">
        <v>443</v>
      </c>
      <c r="IR190" t="s">
        <v>443</v>
      </c>
      <c r="IS190" t="s">
        <v>443</v>
      </c>
      <c r="IT190" t="s">
        <v>443</v>
      </c>
      <c r="IU190">
        <v>0</v>
      </c>
      <c r="IV190">
        <v>100</v>
      </c>
      <c r="IW190">
        <v>100</v>
      </c>
      <c r="IX190">
        <v>-3.9</v>
      </c>
      <c r="IY190">
        <v>0.0037</v>
      </c>
      <c r="IZ190">
        <v>-1.414774939843471</v>
      </c>
      <c r="JA190">
        <v>-0.002262605230658699</v>
      </c>
      <c r="JB190">
        <v>4.117972070868355E-07</v>
      </c>
      <c r="JC190">
        <v>-1.535053720392113E-10</v>
      </c>
      <c r="JD190">
        <v>-0.05773197212917025</v>
      </c>
      <c r="JE190">
        <v>-0.004387372397949352</v>
      </c>
      <c r="JF190">
        <v>0.001148265067849212</v>
      </c>
      <c r="JG190">
        <v>-2.372704636287677E-05</v>
      </c>
      <c r="JH190">
        <v>4</v>
      </c>
      <c r="JI190">
        <v>2346</v>
      </c>
      <c r="JJ190">
        <v>1</v>
      </c>
      <c r="JK190">
        <v>24</v>
      </c>
      <c r="JL190">
        <v>21629</v>
      </c>
      <c r="JM190">
        <v>29358477.6</v>
      </c>
      <c r="JN190">
        <v>2.56226</v>
      </c>
      <c r="JO190">
        <v>2.24609</v>
      </c>
      <c r="JP190">
        <v>1.39648</v>
      </c>
      <c r="JQ190">
        <v>2.35596</v>
      </c>
      <c r="JR190">
        <v>1.49536</v>
      </c>
      <c r="JS190">
        <v>2.55127</v>
      </c>
      <c r="JT190">
        <v>36.4107</v>
      </c>
      <c r="JU190">
        <v>24.0175</v>
      </c>
      <c r="JV190">
        <v>18</v>
      </c>
      <c r="JW190">
        <v>486.74</v>
      </c>
      <c r="JX190">
        <v>435.995</v>
      </c>
      <c r="JY190">
        <v>11.44</v>
      </c>
      <c r="JZ190">
        <v>25.8556</v>
      </c>
      <c r="KA190">
        <v>30.0003</v>
      </c>
      <c r="KB190">
        <v>25.6932</v>
      </c>
      <c r="KC190">
        <v>25.6258</v>
      </c>
      <c r="KD190">
        <v>51.2629</v>
      </c>
      <c r="KE190">
        <v>25.9103</v>
      </c>
      <c r="KF190">
        <v>1.55338</v>
      </c>
      <c r="KG190">
        <v>11.4314</v>
      </c>
      <c r="KH190">
        <v>1309.26</v>
      </c>
      <c r="KI190">
        <v>9.802060000000001</v>
      </c>
      <c r="KJ190">
        <v>101.672</v>
      </c>
      <c r="KK190">
        <v>100.967</v>
      </c>
    </row>
    <row r="191" spans="1:297">
      <c r="A191">
        <v>175</v>
      </c>
      <c r="B191">
        <v>1761508660.6</v>
      </c>
      <c r="C191">
        <v>1450.099999904633</v>
      </c>
      <c r="D191" t="s">
        <v>793</v>
      </c>
      <c r="E191" t="s">
        <v>794</v>
      </c>
      <c r="F191">
        <v>5</v>
      </c>
      <c r="G191" t="s">
        <v>638</v>
      </c>
      <c r="H191" t="s">
        <v>436</v>
      </c>
      <c r="I191">
        <v>1761508657.8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1307.120990836476</v>
      </c>
      <c r="AK191">
        <v>1276.375272727272</v>
      </c>
      <c r="AL191">
        <v>3.365084324991031</v>
      </c>
      <c r="AM191">
        <v>65.47156474281013</v>
      </c>
      <c r="AN191">
        <f>(AP191 - AO191 + DY191*1E3/(8.314*(EA191+273.15)) * AR191/DX191 * AQ191) * DX191/(100*DL191) * 1000/(1000 - AP191)</f>
        <v>0</v>
      </c>
      <c r="AO191">
        <v>9.811882886952171</v>
      </c>
      <c r="AP191">
        <v>11.19097939393939</v>
      </c>
      <c r="AQ191">
        <v>4.440001079060391E-08</v>
      </c>
      <c r="AR191">
        <v>106.0414800568065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437</v>
      </c>
      <c r="AY191" t="s">
        <v>437</v>
      </c>
      <c r="AZ191">
        <v>0</v>
      </c>
      <c r="BA191">
        <v>0</v>
      </c>
      <c r="BB191">
        <f>1-AZ191/BA191</f>
        <v>0</v>
      </c>
      <c r="BC191">
        <v>0</v>
      </c>
      <c r="BD191" t="s">
        <v>437</v>
      </c>
      <c r="BE191" t="s">
        <v>437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BZ191">
        <v>2020</v>
      </c>
      <c r="CA191">
        <v>290.0000000000001</v>
      </c>
      <c r="CB191">
        <v>1590.42</v>
      </c>
      <c r="CC191">
        <v>295</v>
      </c>
      <c r="CD191">
        <v>5220.67</v>
      </c>
      <c r="CE191">
        <v>1591.29</v>
      </c>
      <c r="CF191">
        <v>-0.87</v>
      </c>
      <c r="CG191">
        <v>300.0000000000001</v>
      </c>
      <c r="CH191">
        <v>23.8</v>
      </c>
      <c r="CI191">
        <v>1650.734719841875</v>
      </c>
      <c r="CJ191">
        <v>2.032994541366527</v>
      </c>
      <c r="CK191">
        <v>-31.03478562282126</v>
      </c>
      <c r="CL191">
        <v>0.9198548094063967</v>
      </c>
      <c r="CM191">
        <v>0.9759925733019913</v>
      </c>
      <c r="CN191">
        <v>-0.00431141668520578</v>
      </c>
      <c r="CO191">
        <v>289.9999999999999</v>
      </c>
      <c r="CP191">
        <v>1590.91</v>
      </c>
      <c r="CQ191">
        <v>765</v>
      </c>
      <c r="CR191">
        <v>5219.32</v>
      </c>
      <c r="CS191">
        <v>1591.27</v>
      </c>
      <c r="CT191">
        <v>-0.36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438</v>
      </c>
      <c r="DO191">
        <v>2</v>
      </c>
      <c r="DP191" t="b">
        <v>1</v>
      </c>
      <c r="DQ191">
        <v>1761508657.8</v>
      </c>
      <c r="DR191">
        <v>1254.431</v>
      </c>
      <c r="DS191">
        <v>1294.727</v>
      </c>
      <c r="DT191">
        <v>11.18955</v>
      </c>
      <c r="DU191">
        <v>9.811803999999999</v>
      </c>
      <c r="DV191">
        <v>1258.348</v>
      </c>
      <c r="DW191">
        <v>11.18588</v>
      </c>
      <c r="DX191">
        <v>500.0419</v>
      </c>
      <c r="DY191">
        <v>90.31183999999999</v>
      </c>
      <c r="DZ191">
        <v>0.10008832</v>
      </c>
      <c r="EA191">
        <v>17.61261</v>
      </c>
      <c r="EB191">
        <v>18.00506</v>
      </c>
      <c r="EC191">
        <v>999.9</v>
      </c>
      <c r="ED191">
        <v>0</v>
      </c>
      <c r="EE191">
        <v>0</v>
      </c>
      <c r="EF191">
        <v>9998.371999999999</v>
      </c>
      <c r="EG191">
        <v>0</v>
      </c>
      <c r="EH191">
        <v>1027.826</v>
      </c>
      <c r="EI191">
        <v>-40.29359</v>
      </c>
      <c r="EJ191">
        <v>1268.628</v>
      </c>
      <c r="EK191">
        <v>1307.556</v>
      </c>
      <c r="EL191">
        <v>1.377746</v>
      </c>
      <c r="EM191">
        <v>1294.727</v>
      </c>
      <c r="EN191">
        <v>9.811803999999999</v>
      </c>
      <c r="EO191">
        <v>1.010549</v>
      </c>
      <c r="EP191">
        <v>0.8861221</v>
      </c>
      <c r="EQ191">
        <v>7.069366</v>
      </c>
      <c r="ER191">
        <v>5.167307</v>
      </c>
      <c r="ES191">
        <v>1999.978</v>
      </c>
      <c r="ET191">
        <v>0.9800006</v>
      </c>
      <c r="EU191">
        <v>0.01999903</v>
      </c>
      <c r="EV191">
        <v>0</v>
      </c>
      <c r="EW191">
        <v>1393.758</v>
      </c>
      <c r="EX191">
        <v>5.000970000000001</v>
      </c>
      <c r="EY191">
        <v>27712.2</v>
      </c>
      <c r="EZ191">
        <v>16707.4</v>
      </c>
      <c r="FA191">
        <v>37</v>
      </c>
      <c r="FB191">
        <v>38.25</v>
      </c>
      <c r="FC191">
        <v>37.312</v>
      </c>
      <c r="FD191">
        <v>37.437</v>
      </c>
      <c r="FE191">
        <v>36.875</v>
      </c>
      <c r="FF191">
        <v>1955.078</v>
      </c>
      <c r="FG191">
        <v>39.89999999999999</v>
      </c>
      <c r="FH191">
        <v>0</v>
      </c>
      <c r="FI191">
        <v>3531.200000047684</v>
      </c>
      <c r="FJ191">
        <v>0</v>
      </c>
      <c r="FK191">
        <v>1394.1732</v>
      </c>
      <c r="FL191">
        <v>-5.705384631421069</v>
      </c>
      <c r="FM191">
        <v>-139.146154149812</v>
      </c>
      <c r="FN191">
        <v>27723.608</v>
      </c>
      <c r="FO191">
        <v>15</v>
      </c>
      <c r="FP191">
        <v>0</v>
      </c>
      <c r="FQ191" t="s">
        <v>439</v>
      </c>
      <c r="FR191">
        <v>1760210915.6</v>
      </c>
      <c r="FS191">
        <v>0</v>
      </c>
      <c r="FT191">
        <v>0</v>
      </c>
      <c r="FU191">
        <v>-0.215</v>
      </c>
      <c r="FV191">
        <v>0</v>
      </c>
      <c r="FW191">
        <v>-0.6919999999999999</v>
      </c>
      <c r="FX191">
        <v>0</v>
      </c>
      <c r="FY191">
        <v>400</v>
      </c>
      <c r="FZ191">
        <v>0</v>
      </c>
      <c r="GA191">
        <v>0.15</v>
      </c>
      <c r="GB191">
        <v>0</v>
      </c>
      <c r="GC191">
        <v>-40.26711951219512</v>
      </c>
      <c r="GD191">
        <v>-0.6654355400697113</v>
      </c>
      <c r="GE191">
        <v>0.1003033137100937</v>
      </c>
      <c r="GF191">
        <v>0</v>
      </c>
      <c r="GG191">
        <v>1394.559117647059</v>
      </c>
      <c r="GH191">
        <v>-6.516577548582677</v>
      </c>
      <c r="GI191">
        <v>0.6859273141352576</v>
      </c>
      <c r="GJ191">
        <v>0</v>
      </c>
      <c r="GK191">
        <v>1.376736829268293</v>
      </c>
      <c r="GL191">
        <v>0.009897909407667828</v>
      </c>
      <c r="GM191">
        <v>0.001225579880718275</v>
      </c>
      <c r="GN191">
        <v>1</v>
      </c>
      <c r="GO191">
        <v>1</v>
      </c>
      <c r="GP191">
        <v>3</v>
      </c>
      <c r="GQ191" t="s">
        <v>446</v>
      </c>
      <c r="GR191">
        <v>3.13369</v>
      </c>
      <c r="GS191">
        <v>2.76029</v>
      </c>
      <c r="GT191">
        <v>0.200267</v>
      </c>
      <c r="GU191">
        <v>0.201927</v>
      </c>
      <c r="GV191">
        <v>0.0615336</v>
      </c>
      <c r="GW191">
        <v>0.05517</v>
      </c>
      <c r="GX191">
        <v>25608.8</v>
      </c>
      <c r="GY191">
        <v>25535.3</v>
      </c>
      <c r="GZ191">
        <v>29747.6</v>
      </c>
      <c r="HA191">
        <v>29554.3</v>
      </c>
      <c r="HB191">
        <v>36901.9</v>
      </c>
      <c r="HC191">
        <v>37007.6</v>
      </c>
      <c r="HD191">
        <v>41861</v>
      </c>
      <c r="HE191">
        <v>41987.9</v>
      </c>
      <c r="HF191">
        <v>1.95683</v>
      </c>
      <c r="HG191">
        <v>1.88958</v>
      </c>
      <c r="HH191">
        <v>0.0305809</v>
      </c>
      <c r="HI191">
        <v>0</v>
      </c>
      <c r="HJ191">
        <v>17.5006</v>
      </c>
      <c r="HK191">
        <v>999.9</v>
      </c>
      <c r="HL191">
        <v>26.2</v>
      </c>
      <c r="HM191">
        <v>31.5</v>
      </c>
      <c r="HN191">
        <v>13.4652</v>
      </c>
      <c r="HO191">
        <v>62.5822</v>
      </c>
      <c r="HP191">
        <v>32.524</v>
      </c>
      <c r="HQ191">
        <v>1</v>
      </c>
      <c r="HR191">
        <v>-0.123049</v>
      </c>
      <c r="HS191">
        <v>5.61816</v>
      </c>
      <c r="HT191">
        <v>20.2535</v>
      </c>
      <c r="HU191">
        <v>5.21879</v>
      </c>
      <c r="HV191">
        <v>12.0159</v>
      </c>
      <c r="HW191">
        <v>4.99075</v>
      </c>
      <c r="HX191">
        <v>3.28863</v>
      </c>
      <c r="HY191">
        <v>9999</v>
      </c>
      <c r="HZ191">
        <v>9999</v>
      </c>
      <c r="IA191">
        <v>9999</v>
      </c>
      <c r="IB191">
        <v>999.9</v>
      </c>
      <c r="IC191">
        <v>4.97289</v>
      </c>
      <c r="ID191">
        <v>1.86661</v>
      </c>
      <c r="IE191">
        <v>1.86593</v>
      </c>
      <c r="IF191">
        <v>1.8659</v>
      </c>
      <c r="IG191">
        <v>1.86776</v>
      </c>
      <c r="IH191">
        <v>1.87018</v>
      </c>
      <c r="II191">
        <v>1.86882</v>
      </c>
      <c r="IJ191">
        <v>1.87028</v>
      </c>
      <c r="IK191">
        <v>0</v>
      </c>
      <c r="IL191">
        <v>0</v>
      </c>
      <c r="IM191">
        <v>0</v>
      </c>
      <c r="IN191">
        <v>0</v>
      </c>
      <c r="IO191" t="s">
        <v>441</v>
      </c>
      <c r="IP191" t="s">
        <v>442</v>
      </c>
      <c r="IQ191" t="s">
        <v>443</v>
      </c>
      <c r="IR191" t="s">
        <v>443</v>
      </c>
      <c r="IS191" t="s">
        <v>443</v>
      </c>
      <c r="IT191" t="s">
        <v>443</v>
      </c>
      <c r="IU191">
        <v>0</v>
      </c>
      <c r="IV191">
        <v>100</v>
      </c>
      <c r="IW191">
        <v>100</v>
      </c>
      <c r="IX191">
        <v>-3.93</v>
      </c>
      <c r="IY191">
        <v>0.0037</v>
      </c>
      <c r="IZ191">
        <v>-1.414774939843471</v>
      </c>
      <c r="JA191">
        <v>-0.002262605230658699</v>
      </c>
      <c r="JB191">
        <v>4.117972070868355E-07</v>
      </c>
      <c r="JC191">
        <v>-1.535053720392113E-10</v>
      </c>
      <c r="JD191">
        <v>-0.05773197212917025</v>
      </c>
      <c r="JE191">
        <v>-0.004387372397949352</v>
      </c>
      <c r="JF191">
        <v>0.001148265067849212</v>
      </c>
      <c r="JG191">
        <v>-2.372704636287677E-05</v>
      </c>
      <c r="JH191">
        <v>4</v>
      </c>
      <c r="JI191">
        <v>2346</v>
      </c>
      <c r="JJ191">
        <v>1</v>
      </c>
      <c r="JK191">
        <v>24</v>
      </c>
      <c r="JL191">
        <v>21629.1</v>
      </c>
      <c r="JM191">
        <v>29358477.7</v>
      </c>
      <c r="JN191">
        <v>2.59033</v>
      </c>
      <c r="JO191">
        <v>2.23145</v>
      </c>
      <c r="JP191">
        <v>1.39771</v>
      </c>
      <c r="JQ191">
        <v>2.35718</v>
      </c>
      <c r="JR191">
        <v>1.49536</v>
      </c>
      <c r="JS191">
        <v>2.71118</v>
      </c>
      <c r="JT191">
        <v>36.4107</v>
      </c>
      <c r="JU191">
        <v>24.0262</v>
      </c>
      <c r="JV191">
        <v>18</v>
      </c>
      <c r="JW191">
        <v>486.818</v>
      </c>
      <c r="JX191">
        <v>435.832</v>
      </c>
      <c r="JY191">
        <v>11.4321</v>
      </c>
      <c r="JZ191">
        <v>25.8556</v>
      </c>
      <c r="KA191">
        <v>30.0001</v>
      </c>
      <c r="KB191">
        <v>25.6932</v>
      </c>
      <c r="KC191">
        <v>25.626</v>
      </c>
      <c r="KD191">
        <v>51.832</v>
      </c>
      <c r="KE191">
        <v>25.9103</v>
      </c>
      <c r="KF191">
        <v>1.55338</v>
      </c>
      <c r="KG191">
        <v>11.4272</v>
      </c>
      <c r="KH191">
        <v>1322.63</v>
      </c>
      <c r="KI191">
        <v>9.802060000000001</v>
      </c>
      <c r="KJ191">
        <v>101.669</v>
      </c>
      <c r="KK191">
        <v>100.967</v>
      </c>
    </row>
    <row r="192" spans="1:297">
      <c r="A192">
        <v>176</v>
      </c>
      <c r="B192">
        <v>1761508665.6</v>
      </c>
      <c r="C192">
        <v>1455.099999904633</v>
      </c>
      <c r="D192" t="s">
        <v>795</v>
      </c>
      <c r="E192" t="s">
        <v>796</v>
      </c>
      <c r="F192">
        <v>5</v>
      </c>
      <c r="G192" t="s">
        <v>638</v>
      </c>
      <c r="H192" t="s">
        <v>436</v>
      </c>
      <c r="I192">
        <v>1761508663.1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1323.956621426613</v>
      </c>
      <c r="AK192">
        <v>1293.150848484848</v>
      </c>
      <c r="AL192">
        <v>3.348918721213575</v>
      </c>
      <c r="AM192">
        <v>65.47156474281013</v>
      </c>
      <c r="AN192">
        <f>(AP192 - AO192 + DY192*1E3/(8.314*(EA192+273.15)) * AR192/DX192 * AQ192) * DX192/(100*DL192) * 1000/(1000 - AP192)</f>
        <v>0</v>
      </c>
      <c r="AO192">
        <v>9.81260523913337</v>
      </c>
      <c r="AP192">
        <v>11.19299818181818</v>
      </c>
      <c r="AQ192">
        <v>2.81278895317004E-06</v>
      </c>
      <c r="AR192">
        <v>106.0414800568065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437</v>
      </c>
      <c r="AY192" t="s">
        <v>437</v>
      </c>
      <c r="AZ192">
        <v>0</v>
      </c>
      <c r="BA192">
        <v>0</v>
      </c>
      <c r="BB192">
        <f>1-AZ192/BA192</f>
        <v>0</v>
      </c>
      <c r="BC192">
        <v>0</v>
      </c>
      <c r="BD192" t="s">
        <v>437</v>
      </c>
      <c r="BE192" t="s">
        <v>437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BZ192">
        <v>2020</v>
      </c>
      <c r="CA192">
        <v>290.0000000000001</v>
      </c>
      <c r="CB192">
        <v>1590.42</v>
      </c>
      <c r="CC192">
        <v>295</v>
      </c>
      <c r="CD192">
        <v>5220.67</v>
      </c>
      <c r="CE192">
        <v>1591.29</v>
      </c>
      <c r="CF192">
        <v>-0.87</v>
      </c>
      <c r="CG192">
        <v>300.0000000000001</v>
      </c>
      <c r="CH192">
        <v>23.8</v>
      </c>
      <c r="CI192">
        <v>1650.734719841875</v>
      </c>
      <c r="CJ192">
        <v>2.032994541366527</v>
      </c>
      <c r="CK192">
        <v>-31.03478562282126</v>
      </c>
      <c r="CL192">
        <v>0.9198548094063967</v>
      </c>
      <c r="CM192">
        <v>0.9759925733019913</v>
      </c>
      <c r="CN192">
        <v>-0.00431141668520578</v>
      </c>
      <c r="CO192">
        <v>289.9999999999999</v>
      </c>
      <c r="CP192">
        <v>1590.91</v>
      </c>
      <c r="CQ192">
        <v>765</v>
      </c>
      <c r="CR192">
        <v>5219.32</v>
      </c>
      <c r="CS192">
        <v>1591.27</v>
      </c>
      <c r="CT192">
        <v>-0.36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438</v>
      </c>
      <c r="DO192">
        <v>2</v>
      </c>
      <c r="DP192" t="b">
        <v>1</v>
      </c>
      <c r="DQ192">
        <v>1761508663.1</v>
      </c>
      <c r="DR192">
        <v>1272.07</v>
      </c>
      <c r="DS192">
        <v>1312.41</v>
      </c>
      <c r="DT192">
        <v>11.19281111111111</v>
      </c>
      <c r="DU192">
        <v>9.81276111111111</v>
      </c>
      <c r="DV192">
        <v>1276.018888888889</v>
      </c>
      <c r="DW192">
        <v>11.1891</v>
      </c>
      <c r="DX192">
        <v>499.9963333333333</v>
      </c>
      <c r="DY192">
        <v>90.31148888888889</v>
      </c>
      <c r="DZ192">
        <v>0.09989534444444444</v>
      </c>
      <c r="EA192">
        <v>17.60827777777778</v>
      </c>
      <c r="EB192">
        <v>18.00223333333334</v>
      </c>
      <c r="EC192">
        <v>999.9000000000001</v>
      </c>
      <c r="ED192">
        <v>0</v>
      </c>
      <c r="EE192">
        <v>0</v>
      </c>
      <c r="EF192">
        <v>10013.37777777778</v>
      </c>
      <c r="EG192">
        <v>0</v>
      </c>
      <c r="EH192">
        <v>1027.815555555556</v>
      </c>
      <c r="EI192">
        <v>-40.34001111111111</v>
      </c>
      <c r="EJ192">
        <v>1286.472222222222</v>
      </c>
      <c r="EK192">
        <v>1325.415555555556</v>
      </c>
      <c r="EL192">
        <v>1.380046666666667</v>
      </c>
      <c r="EM192">
        <v>1312.41</v>
      </c>
      <c r="EN192">
        <v>9.81276111111111</v>
      </c>
      <c r="EO192">
        <v>1.010838888888889</v>
      </c>
      <c r="EP192">
        <v>0.886205111111111</v>
      </c>
      <c r="EQ192">
        <v>7.073555555555556</v>
      </c>
      <c r="ER192">
        <v>5.168654444444444</v>
      </c>
      <c r="ES192">
        <v>2000.014444444445</v>
      </c>
      <c r="ET192">
        <v>0.9800006666666666</v>
      </c>
      <c r="EU192">
        <v>0.01999893333333333</v>
      </c>
      <c r="EV192">
        <v>0</v>
      </c>
      <c r="EW192">
        <v>1393.083333333333</v>
      </c>
      <c r="EX192">
        <v>5.00097</v>
      </c>
      <c r="EY192">
        <v>27700.2</v>
      </c>
      <c r="EZ192">
        <v>16707.72222222223</v>
      </c>
      <c r="FA192">
        <v>37</v>
      </c>
      <c r="FB192">
        <v>38.25</v>
      </c>
      <c r="FC192">
        <v>37.312</v>
      </c>
      <c r="FD192">
        <v>37.437</v>
      </c>
      <c r="FE192">
        <v>36.875</v>
      </c>
      <c r="FF192">
        <v>1955.114444444445</v>
      </c>
      <c r="FG192">
        <v>39.9</v>
      </c>
      <c r="FH192">
        <v>0</v>
      </c>
      <c r="FI192">
        <v>3536.600000143051</v>
      </c>
      <c r="FJ192">
        <v>0</v>
      </c>
      <c r="FK192">
        <v>1393.630769230769</v>
      </c>
      <c r="FL192">
        <v>-6.073846158408091</v>
      </c>
      <c r="FM192">
        <v>-142.9025643335416</v>
      </c>
      <c r="FN192">
        <v>27711.57307692308</v>
      </c>
      <c r="FO192">
        <v>15</v>
      </c>
      <c r="FP192">
        <v>0</v>
      </c>
      <c r="FQ192" t="s">
        <v>439</v>
      </c>
      <c r="FR192">
        <v>1760210915.6</v>
      </c>
      <c r="FS192">
        <v>0</v>
      </c>
      <c r="FT192">
        <v>0</v>
      </c>
      <c r="FU192">
        <v>-0.215</v>
      </c>
      <c r="FV192">
        <v>0</v>
      </c>
      <c r="FW192">
        <v>-0.6919999999999999</v>
      </c>
      <c r="FX192">
        <v>0</v>
      </c>
      <c r="FY192">
        <v>400</v>
      </c>
      <c r="FZ192">
        <v>0</v>
      </c>
      <c r="GA192">
        <v>0.15</v>
      </c>
      <c r="GB192">
        <v>0</v>
      </c>
      <c r="GC192">
        <v>-40.31691</v>
      </c>
      <c r="GD192">
        <v>-0.1603249530956135</v>
      </c>
      <c r="GE192">
        <v>0.06231691905092886</v>
      </c>
      <c r="GF192">
        <v>1</v>
      </c>
      <c r="GG192">
        <v>1393.949117647059</v>
      </c>
      <c r="GH192">
        <v>-6.141940418700282</v>
      </c>
      <c r="GI192">
        <v>0.6431831120069381</v>
      </c>
      <c r="GJ192">
        <v>0</v>
      </c>
      <c r="GK192">
        <v>1.377985</v>
      </c>
      <c r="GL192">
        <v>0.01135069418386444</v>
      </c>
      <c r="GM192">
        <v>0.001307522466346181</v>
      </c>
      <c r="GN192">
        <v>1</v>
      </c>
      <c r="GO192">
        <v>2</v>
      </c>
      <c r="GP192">
        <v>3</v>
      </c>
      <c r="GQ192" t="s">
        <v>440</v>
      </c>
      <c r="GR192">
        <v>3.13379</v>
      </c>
      <c r="GS192">
        <v>2.76041</v>
      </c>
      <c r="GT192">
        <v>0.201889</v>
      </c>
      <c r="GU192">
        <v>0.203517</v>
      </c>
      <c r="GV192">
        <v>0.0615427</v>
      </c>
      <c r="GW192">
        <v>0.0551773</v>
      </c>
      <c r="GX192">
        <v>25557</v>
      </c>
      <c r="GY192">
        <v>25484.1</v>
      </c>
      <c r="GZ192">
        <v>29747.8</v>
      </c>
      <c r="HA192">
        <v>29553.9</v>
      </c>
      <c r="HB192">
        <v>36901.8</v>
      </c>
      <c r="HC192">
        <v>37006.8</v>
      </c>
      <c r="HD192">
        <v>41861.3</v>
      </c>
      <c r="HE192">
        <v>41987.3</v>
      </c>
      <c r="HF192">
        <v>1.95693</v>
      </c>
      <c r="HG192">
        <v>1.88985</v>
      </c>
      <c r="HH192">
        <v>0.0297576</v>
      </c>
      <c r="HI192">
        <v>0</v>
      </c>
      <c r="HJ192">
        <v>17.501</v>
      </c>
      <c r="HK192">
        <v>999.9</v>
      </c>
      <c r="HL192">
        <v>26.2</v>
      </c>
      <c r="HM192">
        <v>31.5</v>
      </c>
      <c r="HN192">
        <v>13.4652</v>
      </c>
      <c r="HO192">
        <v>62.5922</v>
      </c>
      <c r="HP192">
        <v>32.3638</v>
      </c>
      <c r="HQ192">
        <v>1</v>
      </c>
      <c r="HR192">
        <v>-0.123275</v>
      </c>
      <c r="HS192">
        <v>5.62043</v>
      </c>
      <c r="HT192">
        <v>20.2534</v>
      </c>
      <c r="HU192">
        <v>5.21864</v>
      </c>
      <c r="HV192">
        <v>12.0159</v>
      </c>
      <c r="HW192">
        <v>4.9909</v>
      </c>
      <c r="HX192">
        <v>3.28853</v>
      </c>
      <c r="HY192">
        <v>9999</v>
      </c>
      <c r="HZ192">
        <v>9999</v>
      </c>
      <c r="IA192">
        <v>9999</v>
      </c>
      <c r="IB192">
        <v>999.9</v>
      </c>
      <c r="IC192">
        <v>4.9729</v>
      </c>
      <c r="ID192">
        <v>1.86661</v>
      </c>
      <c r="IE192">
        <v>1.86595</v>
      </c>
      <c r="IF192">
        <v>1.86591</v>
      </c>
      <c r="IG192">
        <v>1.86777</v>
      </c>
      <c r="IH192">
        <v>1.87018</v>
      </c>
      <c r="II192">
        <v>1.86878</v>
      </c>
      <c r="IJ192">
        <v>1.87029</v>
      </c>
      <c r="IK192">
        <v>0</v>
      </c>
      <c r="IL192">
        <v>0</v>
      </c>
      <c r="IM192">
        <v>0</v>
      </c>
      <c r="IN192">
        <v>0</v>
      </c>
      <c r="IO192" t="s">
        <v>441</v>
      </c>
      <c r="IP192" t="s">
        <v>442</v>
      </c>
      <c r="IQ192" t="s">
        <v>443</v>
      </c>
      <c r="IR192" t="s">
        <v>443</v>
      </c>
      <c r="IS192" t="s">
        <v>443</v>
      </c>
      <c r="IT192" t="s">
        <v>443</v>
      </c>
      <c r="IU192">
        <v>0</v>
      </c>
      <c r="IV192">
        <v>100</v>
      </c>
      <c r="IW192">
        <v>100</v>
      </c>
      <c r="IX192">
        <v>-3.97</v>
      </c>
      <c r="IY192">
        <v>0.0037</v>
      </c>
      <c r="IZ192">
        <v>-1.414774939843471</v>
      </c>
      <c r="JA192">
        <v>-0.002262605230658699</v>
      </c>
      <c r="JB192">
        <v>4.117972070868355E-07</v>
      </c>
      <c r="JC192">
        <v>-1.535053720392113E-10</v>
      </c>
      <c r="JD192">
        <v>-0.05773197212917025</v>
      </c>
      <c r="JE192">
        <v>-0.004387372397949352</v>
      </c>
      <c r="JF192">
        <v>0.001148265067849212</v>
      </c>
      <c r="JG192">
        <v>-2.372704636287677E-05</v>
      </c>
      <c r="JH192">
        <v>4</v>
      </c>
      <c r="JI192">
        <v>2346</v>
      </c>
      <c r="JJ192">
        <v>1</v>
      </c>
      <c r="JK192">
        <v>24</v>
      </c>
      <c r="JL192">
        <v>21629.2</v>
      </c>
      <c r="JM192">
        <v>29358477.8</v>
      </c>
      <c r="JN192">
        <v>2.61475</v>
      </c>
      <c r="JO192">
        <v>2.23511</v>
      </c>
      <c r="JP192">
        <v>1.39648</v>
      </c>
      <c r="JQ192">
        <v>2.35352</v>
      </c>
      <c r="JR192">
        <v>1.49536</v>
      </c>
      <c r="JS192">
        <v>2.69653</v>
      </c>
      <c r="JT192">
        <v>36.4107</v>
      </c>
      <c r="JU192">
        <v>24.0262</v>
      </c>
      <c r="JV192">
        <v>18</v>
      </c>
      <c r="JW192">
        <v>486.893</v>
      </c>
      <c r="JX192">
        <v>435.997</v>
      </c>
      <c r="JY192">
        <v>11.4266</v>
      </c>
      <c r="JZ192">
        <v>25.8556</v>
      </c>
      <c r="KA192">
        <v>30.0001</v>
      </c>
      <c r="KB192">
        <v>25.6948</v>
      </c>
      <c r="KC192">
        <v>25.626</v>
      </c>
      <c r="KD192">
        <v>52.3208</v>
      </c>
      <c r="KE192">
        <v>25.9103</v>
      </c>
      <c r="KF192">
        <v>1.55338</v>
      </c>
      <c r="KG192">
        <v>11.4222</v>
      </c>
      <c r="KH192">
        <v>1342.66</v>
      </c>
      <c r="KI192">
        <v>9.802060000000001</v>
      </c>
      <c r="KJ192">
        <v>101.67</v>
      </c>
      <c r="KK192">
        <v>100.966</v>
      </c>
    </row>
    <row r="193" spans="1:297">
      <c r="A193">
        <v>177</v>
      </c>
      <c r="B193">
        <v>1761508670.6</v>
      </c>
      <c r="C193">
        <v>1460.099999904633</v>
      </c>
      <c r="D193" t="s">
        <v>797</v>
      </c>
      <c r="E193" t="s">
        <v>798</v>
      </c>
      <c r="F193">
        <v>5</v>
      </c>
      <c r="G193" t="s">
        <v>638</v>
      </c>
      <c r="H193" t="s">
        <v>436</v>
      </c>
      <c r="I193">
        <v>1761508667.8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1340.836969212492</v>
      </c>
      <c r="AK193">
        <v>1309.945454545454</v>
      </c>
      <c r="AL193">
        <v>3.36147588679348</v>
      </c>
      <c r="AM193">
        <v>65.47156474281013</v>
      </c>
      <c r="AN193">
        <f>(AP193 - AO193 + DY193*1E3/(8.314*(EA193+273.15)) * AR193/DX193 * AQ193) * DX193/(100*DL193) * 1000/(1000 - AP193)</f>
        <v>0</v>
      </c>
      <c r="AO193">
        <v>9.814951245068738</v>
      </c>
      <c r="AP193">
        <v>11.19581333333333</v>
      </c>
      <c r="AQ193">
        <v>3.008929849639328E-06</v>
      </c>
      <c r="AR193">
        <v>106.0414800568065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437</v>
      </c>
      <c r="AY193" t="s">
        <v>437</v>
      </c>
      <c r="AZ193">
        <v>0</v>
      </c>
      <c r="BA193">
        <v>0</v>
      </c>
      <c r="BB193">
        <f>1-AZ193/BA193</f>
        <v>0</v>
      </c>
      <c r="BC193">
        <v>0</v>
      </c>
      <c r="BD193" t="s">
        <v>437</v>
      </c>
      <c r="BE193" t="s">
        <v>437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BZ193">
        <v>2020</v>
      </c>
      <c r="CA193">
        <v>290.0000000000001</v>
      </c>
      <c r="CB193">
        <v>1590.42</v>
      </c>
      <c r="CC193">
        <v>295</v>
      </c>
      <c r="CD193">
        <v>5220.67</v>
      </c>
      <c r="CE193">
        <v>1591.29</v>
      </c>
      <c r="CF193">
        <v>-0.87</v>
      </c>
      <c r="CG193">
        <v>300.0000000000001</v>
      </c>
      <c r="CH193">
        <v>23.8</v>
      </c>
      <c r="CI193">
        <v>1650.734719841875</v>
      </c>
      <c r="CJ193">
        <v>2.032994541366527</v>
      </c>
      <c r="CK193">
        <v>-31.03478562282126</v>
      </c>
      <c r="CL193">
        <v>0.9198548094063967</v>
      </c>
      <c r="CM193">
        <v>0.9759925733019913</v>
      </c>
      <c r="CN193">
        <v>-0.00431141668520578</v>
      </c>
      <c r="CO193">
        <v>289.9999999999999</v>
      </c>
      <c r="CP193">
        <v>1590.91</v>
      </c>
      <c r="CQ193">
        <v>765</v>
      </c>
      <c r="CR193">
        <v>5219.32</v>
      </c>
      <c r="CS193">
        <v>1591.27</v>
      </c>
      <c r="CT193">
        <v>-0.36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438</v>
      </c>
      <c r="DO193">
        <v>2</v>
      </c>
      <c r="DP193" t="b">
        <v>1</v>
      </c>
      <c r="DQ193">
        <v>1761508667.8</v>
      </c>
      <c r="DR193">
        <v>1287.632</v>
      </c>
      <c r="DS193">
        <v>1328.139</v>
      </c>
      <c r="DT193">
        <v>11.19409</v>
      </c>
      <c r="DU193">
        <v>9.814909</v>
      </c>
      <c r="DV193">
        <v>1291.613</v>
      </c>
      <c r="DW193">
        <v>11.19039</v>
      </c>
      <c r="DX193">
        <v>499.9847</v>
      </c>
      <c r="DY193">
        <v>90.31155</v>
      </c>
      <c r="DZ193">
        <v>0.10001454</v>
      </c>
      <c r="EA193">
        <v>17.60771</v>
      </c>
      <c r="EB193">
        <v>17.99519</v>
      </c>
      <c r="EC193">
        <v>999.9</v>
      </c>
      <c r="ED193">
        <v>0</v>
      </c>
      <c r="EE193">
        <v>0</v>
      </c>
      <c r="EF193">
        <v>9999.056</v>
      </c>
      <c r="EG193">
        <v>0</v>
      </c>
      <c r="EH193">
        <v>1027.837</v>
      </c>
      <c r="EI193">
        <v>-40.50631</v>
      </c>
      <c r="EJ193">
        <v>1302.209</v>
      </c>
      <c r="EK193">
        <v>1341.302</v>
      </c>
      <c r="EL193">
        <v>1.379199</v>
      </c>
      <c r="EM193">
        <v>1328.139</v>
      </c>
      <c r="EN193">
        <v>9.814909</v>
      </c>
      <c r="EO193">
        <v>1.010957</v>
      </c>
      <c r="EP193">
        <v>0.8863998000000001</v>
      </c>
      <c r="EQ193">
        <v>7.075259</v>
      </c>
      <c r="ER193">
        <v>5.171805999999999</v>
      </c>
      <c r="ES193">
        <v>1999.993</v>
      </c>
      <c r="ET193">
        <v>0.9800003</v>
      </c>
      <c r="EU193">
        <v>0.0199993</v>
      </c>
      <c r="EV193">
        <v>0</v>
      </c>
      <c r="EW193">
        <v>1392.648</v>
      </c>
      <c r="EX193">
        <v>5.000970000000001</v>
      </c>
      <c r="EY193">
        <v>27689.13</v>
      </c>
      <c r="EZ193">
        <v>16707.49</v>
      </c>
      <c r="FA193">
        <v>36.9874</v>
      </c>
      <c r="FB193">
        <v>38.25</v>
      </c>
      <c r="FC193">
        <v>37.2748</v>
      </c>
      <c r="FD193">
        <v>37.4122</v>
      </c>
      <c r="FE193">
        <v>36.8246</v>
      </c>
      <c r="FF193">
        <v>1955.093</v>
      </c>
      <c r="FG193">
        <v>39.89999999999999</v>
      </c>
      <c r="FH193">
        <v>0</v>
      </c>
      <c r="FI193">
        <v>3541.400000095367</v>
      </c>
      <c r="FJ193">
        <v>0</v>
      </c>
      <c r="FK193">
        <v>1393.150769230769</v>
      </c>
      <c r="FL193">
        <v>-6.996239320381228</v>
      </c>
      <c r="FM193">
        <v>-137.8153844631238</v>
      </c>
      <c r="FN193">
        <v>27700.26538461538</v>
      </c>
      <c r="FO193">
        <v>15</v>
      </c>
      <c r="FP193">
        <v>0</v>
      </c>
      <c r="FQ193" t="s">
        <v>439</v>
      </c>
      <c r="FR193">
        <v>1760210915.6</v>
      </c>
      <c r="FS193">
        <v>0</v>
      </c>
      <c r="FT193">
        <v>0</v>
      </c>
      <c r="FU193">
        <v>-0.215</v>
      </c>
      <c r="FV193">
        <v>0</v>
      </c>
      <c r="FW193">
        <v>-0.6919999999999999</v>
      </c>
      <c r="FX193">
        <v>0</v>
      </c>
      <c r="FY193">
        <v>400</v>
      </c>
      <c r="FZ193">
        <v>0</v>
      </c>
      <c r="GA193">
        <v>0.15</v>
      </c>
      <c r="GB193">
        <v>0</v>
      </c>
      <c r="GC193">
        <v>-40.35590000000001</v>
      </c>
      <c r="GD193">
        <v>-0.5110198874296613</v>
      </c>
      <c r="GE193">
        <v>0.08668178874481056</v>
      </c>
      <c r="GF193">
        <v>0</v>
      </c>
      <c r="GG193">
        <v>1393.532647058824</v>
      </c>
      <c r="GH193">
        <v>-5.88097785091311</v>
      </c>
      <c r="GI193">
        <v>0.6223594045032839</v>
      </c>
      <c r="GJ193">
        <v>0</v>
      </c>
      <c r="GK193">
        <v>1.3784495</v>
      </c>
      <c r="GL193">
        <v>0.007811031894932381</v>
      </c>
      <c r="GM193">
        <v>0.001103820524360728</v>
      </c>
      <c r="GN193">
        <v>1</v>
      </c>
      <c r="GO193">
        <v>1</v>
      </c>
      <c r="GP193">
        <v>3</v>
      </c>
      <c r="GQ193" t="s">
        <v>446</v>
      </c>
      <c r="GR193">
        <v>3.13374</v>
      </c>
      <c r="GS193">
        <v>2.76027</v>
      </c>
      <c r="GT193">
        <v>0.203498</v>
      </c>
      <c r="GU193">
        <v>0.20511</v>
      </c>
      <c r="GV193">
        <v>0.0615548</v>
      </c>
      <c r="GW193">
        <v>0.0551837</v>
      </c>
      <c r="GX193">
        <v>25505.2</v>
      </c>
      <c r="GY193">
        <v>25433.4</v>
      </c>
      <c r="GZ193">
        <v>29747.3</v>
      </c>
      <c r="HA193">
        <v>29554.2</v>
      </c>
      <c r="HB193">
        <v>36901.2</v>
      </c>
      <c r="HC193">
        <v>37006.9</v>
      </c>
      <c r="HD193">
        <v>41861.1</v>
      </c>
      <c r="HE193">
        <v>41987.7</v>
      </c>
      <c r="HF193">
        <v>1.95685</v>
      </c>
      <c r="HG193">
        <v>1.88978</v>
      </c>
      <c r="HH193">
        <v>0.0301488</v>
      </c>
      <c r="HI193">
        <v>0</v>
      </c>
      <c r="HJ193">
        <v>17.5023</v>
      </c>
      <c r="HK193">
        <v>999.9</v>
      </c>
      <c r="HL193">
        <v>26.2</v>
      </c>
      <c r="HM193">
        <v>31.5</v>
      </c>
      <c r="HN193">
        <v>13.4662</v>
      </c>
      <c r="HO193">
        <v>62.7822</v>
      </c>
      <c r="HP193">
        <v>32.3518</v>
      </c>
      <c r="HQ193">
        <v>1</v>
      </c>
      <c r="HR193">
        <v>-0.122962</v>
      </c>
      <c r="HS193">
        <v>5.60237</v>
      </c>
      <c r="HT193">
        <v>20.254</v>
      </c>
      <c r="HU193">
        <v>5.21954</v>
      </c>
      <c r="HV193">
        <v>12.0159</v>
      </c>
      <c r="HW193">
        <v>4.99085</v>
      </c>
      <c r="HX193">
        <v>3.2885</v>
      </c>
      <c r="HY193">
        <v>9999</v>
      </c>
      <c r="HZ193">
        <v>9999</v>
      </c>
      <c r="IA193">
        <v>9999</v>
      </c>
      <c r="IB193">
        <v>999.9</v>
      </c>
      <c r="IC193">
        <v>4.97289</v>
      </c>
      <c r="ID193">
        <v>1.86661</v>
      </c>
      <c r="IE193">
        <v>1.86594</v>
      </c>
      <c r="IF193">
        <v>1.86588</v>
      </c>
      <c r="IG193">
        <v>1.86776</v>
      </c>
      <c r="IH193">
        <v>1.87017</v>
      </c>
      <c r="II193">
        <v>1.86883</v>
      </c>
      <c r="IJ193">
        <v>1.87029</v>
      </c>
      <c r="IK193">
        <v>0</v>
      </c>
      <c r="IL193">
        <v>0</v>
      </c>
      <c r="IM193">
        <v>0</v>
      </c>
      <c r="IN193">
        <v>0</v>
      </c>
      <c r="IO193" t="s">
        <v>441</v>
      </c>
      <c r="IP193" t="s">
        <v>442</v>
      </c>
      <c r="IQ193" t="s">
        <v>443</v>
      </c>
      <c r="IR193" t="s">
        <v>443</v>
      </c>
      <c r="IS193" t="s">
        <v>443</v>
      </c>
      <c r="IT193" t="s">
        <v>443</v>
      </c>
      <c r="IU193">
        <v>0</v>
      </c>
      <c r="IV193">
        <v>100</v>
      </c>
      <c r="IW193">
        <v>100</v>
      </c>
      <c r="IX193">
        <v>-3.99</v>
      </c>
      <c r="IY193">
        <v>0.0037</v>
      </c>
      <c r="IZ193">
        <v>-1.414774939843471</v>
      </c>
      <c r="JA193">
        <v>-0.002262605230658699</v>
      </c>
      <c r="JB193">
        <v>4.117972070868355E-07</v>
      </c>
      <c r="JC193">
        <v>-1.535053720392113E-10</v>
      </c>
      <c r="JD193">
        <v>-0.05773197212917025</v>
      </c>
      <c r="JE193">
        <v>-0.004387372397949352</v>
      </c>
      <c r="JF193">
        <v>0.001148265067849212</v>
      </c>
      <c r="JG193">
        <v>-2.372704636287677E-05</v>
      </c>
      <c r="JH193">
        <v>4</v>
      </c>
      <c r="JI193">
        <v>2346</v>
      </c>
      <c r="JJ193">
        <v>1</v>
      </c>
      <c r="JK193">
        <v>24</v>
      </c>
      <c r="JL193">
        <v>21629.2</v>
      </c>
      <c r="JM193">
        <v>29358477.8</v>
      </c>
      <c r="JN193">
        <v>2.64282</v>
      </c>
      <c r="JO193">
        <v>2.24487</v>
      </c>
      <c r="JP193">
        <v>1.39771</v>
      </c>
      <c r="JQ193">
        <v>2.35596</v>
      </c>
      <c r="JR193">
        <v>1.49536</v>
      </c>
      <c r="JS193">
        <v>2.63794</v>
      </c>
      <c r="JT193">
        <v>36.4107</v>
      </c>
      <c r="JU193">
        <v>24.0175</v>
      </c>
      <c r="JV193">
        <v>18</v>
      </c>
      <c r="JW193">
        <v>486.852</v>
      </c>
      <c r="JX193">
        <v>435.959</v>
      </c>
      <c r="JY193">
        <v>11.4218</v>
      </c>
      <c r="JZ193">
        <v>25.8556</v>
      </c>
      <c r="KA193">
        <v>30.0002</v>
      </c>
      <c r="KB193">
        <v>25.6954</v>
      </c>
      <c r="KC193">
        <v>25.627</v>
      </c>
      <c r="KD193">
        <v>52.8837</v>
      </c>
      <c r="KE193">
        <v>25.9103</v>
      </c>
      <c r="KF193">
        <v>1.55338</v>
      </c>
      <c r="KG193">
        <v>11.43</v>
      </c>
      <c r="KH193">
        <v>1356.02</v>
      </c>
      <c r="KI193">
        <v>9.802060000000001</v>
      </c>
      <c r="KJ193">
        <v>101.669</v>
      </c>
      <c r="KK193">
        <v>100.967</v>
      </c>
    </row>
    <row r="194" spans="1:297">
      <c r="A194">
        <v>178</v>
      </c>
      <c r="B194">
        <v>1761508675.6</v>
      </c>
      <c r="C194">
        <v>1465.099999904633</v>
      </c>
      <c r="D194" t="s">
        <v>799</v>
      </c>
      <c r="E194" t="s">
        <v>800</v>
      </c>
      <c r="F194">
        <v>5</v>
      </c>
      <c r="G194" t="s">
        <v>638</v>
      </c>
      <c r="H194" t="s">
        <v>436</v>
      </c>
      <c r="I194">
        <v>1761508673.1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1357.844374220052</v>
      </c>
      <c r="AK194">
        <v>1326.902606060606</v>
      </c>
      <c r="AL194">
        <v>3.398605448977778</v>
      </c>
      <c r="AM194">
        <v>65.47156474281013</v>
      </c>
      <c r="AN194">
        <f>(AP194 - AO194 + DY194*1E3/(8.314*(EA194+273.15)) * AR194/DX194 * AQ194) * DX194/(100*DL194) * 1000/(1000 - AP194)</f>
        <v>0</v>
      </c>
      <c r="AO194">
        <v>9.817208191288984</v>
      </c>
      <c r="AP194">
        <v>11.19832424242424</v>
      </c>
      <c r="AQ194">
        <v>3.250066775220417E-08</v>
      </c>
      <c r="AR194">
        <v>106.0414800568065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437</v>
      </c>
      <c r="AY194" t="s">
        <v>437</v>
      </c>
      <c r="AZ194">
        <v>0</v>
      </c>
      <c r="BA194">
        <v>0</v>
      </c>
      <c r="BB194">
        <f>1-AZ194/BA194</f>
        <v>0</v>
      </c>
      <c r="BC194">
        <v>0</v>
      </c>
      <c r="BD194" t="s">
        <v>437</v>
      </c>
      <c r="BE194" t="s">
        <v>437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BZ194">
        <v>2020</v>
      </c>
      <c r="CA194">
        <v>290.0000000000001</v>
      </c>
      <c r="CB194">
        <v>1590.42</v>
      </c>
      <c r="CC194">
        <v>295</v>
      </c>
      <c r="CD194">
        <v>5220.67</v>
      </c>
      <c r="CE194">
        <v>1591.29</v>
      </c>
      <c r="CF194">
        <v>-0.87</v>
      </c>
      <c r="CG194">
        <v>300.0000000000001</v>
      </c>
      <c r="CH194">
        <v>23.8</v>
      </c>
      <c r="CI194">
        <v>1650.734719841875</v>
      </c>
      <c r="CJ194">
        <v>2.032994541366527</v>
      </c>
      <c r="CK194">
        <v>-31.03478562282126</v>
      </c>
      <c r="CL194">
        <v>0.9198548094063967</v>
      </c>
      <c r="CM194">
        <v>0.9759925733019913</v>
      </c>
      <c r="CN194">
        <v>-0.00431141668520578</v>
      </c>
      <c r="CO194">
        <v>289.9999999999999</v>
      </c>
      <c r="CP194">
        <v>1590.91</v>
      </c>
      <c r="CQ194">
        <v>765</v>
      </c>
      <c r="CR194">
        <v>5219.32</v>
      </c>
      <c r="CS194">
        <v>1591.27</v>
      </c>
      <c r="CT194">
        <v>-0.36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438</v>
      </c>
      <c r="DO194">
        <v>2</v>
      </c>
      <c r="DP194" t="b">
        <v>1</v>
      </c>
      <c r="DQ194">
        <v>1761508673.1</v>
      </c>
      <c r="DR194">
        <v>1305.335555555556</v>
      </c>
      <c r="DS194">
        <v>1345.946666666667</v>
      </c>
      <c r="DT194">
        <v>11.19658888888889</v>
      </c>
      <c r="DU194">
        <v>9.816724444444446</v>
      </c>
      <c r="DV194">
        <v>1309.353333333333</v>
      </c>
      <c r="DW194">
        <v>11.19283333333333</v>
      </c>
      <c r="DX194">
        <v>500.0047777777777</v>
      </c>
      <c r="DY194">
        <v>90.31007777777776</v>
      </c>
      <c r="DZ194">
        <v>0.1000160222222222</v>
      </c>
      <c r="EA194">
        <v>17.60494444444445</v>
      </c>
      <c r="EB194">
        <v>18.00331111111111</v>
      </c>
      <c r="EC194">
        <v>999.9000000000001</v>
      </c>
      <c r="ED194">
        <v>0</v>
      </c>
      <c r="EE194">
        <v>0</v>
      </c>
      <c r="EF194">
        <v>9990.837777777777</v>
      </c>
      <c r="EG194">
        <v>0</v>
      </c>
      <c r="EH194">
        <v>1027.83</v>
      </c>
      <c r="EI194">
        <v>-40.60991111111112</v>
      </c>
      <c r="EJ194">
        <v>1320.116666666667</v>
      </c>
      <c r="EK194">
        <v>1359.29</v>
      </c>
      <c r="EL194">
        <v>1.379856666666667</v>
      </c>
      <c r="EM194">
        <v>1345.946666666667</v>
      </c>
      <c r="EN194">
        <v>9.816724444444446</v>
      </c>
      <c r="EO194">
        <v>1.011164444444445</v>
      </c>
      <c r="EP194">
        <v>0.8865491111111112</v>
      </c>
      <c r="EQ194">
        <v>7.078242222222222</v>
      </c>
      <c r="ER194">
        <v>5.174227777777777</v>
      </c>
      <c r="ES194">
        <v>2000.036666666667</v>
      </c>
      <c r="ET194">
        <v>0.9800006666666666</v>
      </c>
      <c r="EU194">
        <v>0.01999892222222222</v>
      </c>
      <c r="EV194">
        <v>0</v>
      </c>
      <c r="EW194">
        <v>1392.072222222222</v>
      </c>
      <c r="EX194">
        <v>5.00097</v>
      </c>
      <c r="EY194">
        <v>27677.9</v>
      </c>
      <c r="EZ194">
        <v>16707.88888888889</v>
      </c>
      <c r="FA194">
        <v>36.944</v>
      </c>
      <c r="FB194">
        <v>38.222</v>
      </c>
      <c r="FC194">
        <v>37.25</v>
      </c>
      <c r="FD194">
        <v>37.375</v>
      </c>
      <c r="FE194">
        <v>36.812</v>
      </c>
      <c r="FF194">
        <v>1955.136666666667</v>
      </c>
      <c r="FG194">
        <v>39.9</v>
      </c>
      <c r="FH194">
        <v>0</v>
      </c>
      <c r="FI194">
        <v>3546.800000190735</v>
      </c>
      <c r="FJ194">
        <v>0</v>
      </c>
      <c r="FK194">
        <v>1392.498</v>
      </c>
      <c r="FL194">
        <v>-6.445384640432488</v>
      </c>
      <c r="FM194">
        <v>-134.9538459601537</v>
      </c>
      <c r="FN194">
        <v>27687.376</v>
      </c>
      <c r="FO194">
        <v>15</v>
      </c>
      <c r="FP194">
        <v>0</v>
      </c>
      <c r="FQ194" t="s">
        <v>439</v>
      </c>
      <c r="FR194">
        <v>1760210915.6</v>
      </c>
      <c r="FS194">
        <v>0</v>
      </c>
      <c r="FT194">
        <v>0</v>
      </c>
      <c r="FU194">
        <v>-0.215</v>
      </c>
      <c r="FV194">
        <v>0</v>
      </c>
      <c r="FW194">
        <v>-0.6919999999999999</v>
      </c>
      <c r="FX194">
        <v>0</v>
      </c>
      <c r="FY194">
        <v>400</v>
      </c>
      <c r="FZ194">
        <v>0</v>
      </c>
      <c r="GA194">
        <v>0.15</v>
      </c>
      <c r="GB194">
        <v>0</v>
      </c>
      <c r="GC194">
        <v>-40.42733658536586</v>
      </c>
      <c r="GD194">
        <v>-1.275436933798054</v>
      </c>
      <c r="GE194">
        <v>0.1421821997642589</v>
      </c>
      <c r="GF194">
        <v>0</v>
      </c>
      <c r="GG194">
        <v>1392.943823529412</v>
      </c>
      <c r="GH194">
        <v>-6.664782292467719</v>
      </c>
      <c r="GI194">
        <v>0.7084905857063903</v>
      </c>
      <c r="GJ194">
        <v>0</v>
      </c>
      <c r="GK194">
        <v>1.378979512195122</v>
      </c>
      <c r="GL194">
        <v>0.007360766550521014</v>
      </c>
      <c r="GM194">
        <v>0.001137654736126789</v>
      </c>
      <c r="GN194">
        <v>1</v>
      </c>
      <c r="GO194">
        <v>1</v>
      </c>
      <c r="GP194">
        <v>3</v>
      </c>
      <c r="GQ194" t="s">
        <v>446</v>
      </c>
      <c r="GR194">
        <v>3.13365</v>
      </c>
      <c r="GS194">
        <v>2.76027</v>
      </c>
      <c r="GT194">
        <v>0.205103</v>
      </c>
      <c r="GU194">
        <v>0.20667</v>
      </c>
      <c r="GV194">
        <v>0.0615635</v>
      </c>
      <c r="GW194">
        <v>0.0551786</v>
      </c>
      <c r="GX194">
        <v>25454.3</v>
      </c>
      <c r="GY194">
        <v>25384</v>
      </c>
      <c r="GZ194">
        <v>29747.8</v>
      </c>
      <c r="HA194">
        <v>29554.7</v>
      </c>
      <c r="HB194">
        <v>36901.3</v>
      </c>
      <c r="HC194">
        <v>37008.1</v>
      </c>
      <c r="HD194">
        <v>41861.6</v>
      </c>
      <c r="HE194">
        <v>41988.8</v>
      </c>
      <c r="HF194">
        <v>1.95675</v>
      </c>
      <c r="HG194">
        <v>1.89015</v>
      </c>
      <c r="HH194">
        <v>0.0301637</v>
      </c>
      <c r="HI194">
        <v>0</v>
      </c>
      <c r="HJ194">
        <v>17.5025</v>
      </c>
      <c r="HK194">
        <v>999.9</v>
      </c>
      <c r="HL194">
        <v>26.2</v>
      </c>
      <c r="HM194">
        <v>31.5</v>
      </c>
      <c r="HN194">
        <v>13.4652</v>
      </c>
      <c r="HO194">
        <v>62.6422</v>
      </c>
      <c r="HP194">
        <v>32.512</v>
      </c>
      <c r="HQ194">
        <v>1</v>
      </c>
      <c r="HR194">
        <v>-0.12311</v>
      </c>
      <c r="HS194">
        <v>5.58189</v>
      </c>
      <c r="HT194">
        <v>20.2546</v>
      </c>
      <c r="HU194">
        <v>5.21969</v>
      </c>
      <c r="HV194">
        <v>12.0159</v>
      </c>
      <c r="HW194">
        <v>4.9908</v>
      </c>
      <c r="HX194">
        <v>3.2885</v>
      </c>
      <c r="HY194">
        <v>9999</v>
      </c>
      <c r="HZ194">
        <v>9999</v>
      </c>
      <c r="IA194">
        <v>9999</v>
      </c>
      <c r="IB194">
        <v>999.9</v>
      </c>
      <c r="IC194">
        <v>4.97288</v>
      </c>
      <c r="ID194">
        <v>1.86661</v>
      </c>
      <c r="IE194">
        <v>1.86595</v>
      </c>
      <c r="IF194">
        <v>1.86592</v>
      </c>
      <c r="IG194">
        <v>1.8678</v>
      </c>
      <c r="IH194">
        <v>1.87022</v>
      </c>
      <c r="II194">
        <v>1.86881</v>
      </c>
      <c r="IJ194">
        <v>1.87028</v>
      </c>
      <c r="IK194">
        <v>0</v>
      </c>
      <c r="IL194">
        <v>0</v>
      </c>
      <c r="IM194">
        <v>0</v>
      </c>
      <c r="IN194">
        <v>0</v>
      </c>
      <c r="IO194" t="s">
        <v>441</v>
      </c>
      <c r="IP194" t="s">
        <v>442</v>
      </c>
      <c r="IQ194" t="s">
        <v>443</v>
      </c>
      <c r="IR194" t="s">
        <v>443</v>
      </c>
      <c r="IS194" t="s">
        <v>443</v>
      </c>
      <c r="IT194" t="s">
        <v>443</v>
      </c>
      <c r="IU194">
        <v>0</v>
      </c>
      <c r="IV194">
        <v>100</v>
      </c>
      <c r="IW194">
        <v>100</v>
      </c>
      <c r="IX194">
        <v>-4.03</v>
      </c>
      <c r="IY194">
        <v>0.0038</v>
      </c>
      <c r="IZ194">
        <v>-1.414774939843471</v>
      </c>
      <c r="JA194">
        <v>-0.002262605230658699</v>
      </c>
      <c r="JB194">
        <v>4.117972070868355E-07</v>
      </c>
      <c r="JC194">
        <v>-1.535053720392113E-10</v>
      </c>
      <c r="JD194">
        <v>-0.05773197212917025</v>
      </c>
      <c r="JE194">
        <v>-0.004387372397949352</v>
      </c>
      <c r="JF194">
        <v>0.001148265067849212</v>
      </c>
      <c r="JG194">
        <v>-2.372704636287677E-05</v>
      </c>
      <c r="JH194">
        <v>4</v>
      </c>
      <c r="JI194">
        <v>2346</v>
      </c>
      <c r="JJ194">
        <v>1</v>
      </c>
      <c r="JK194">
        <v>24</v>
      </c>
      <c r="JL194">
        <v>21629.3</v>
      </c>
      <c r="JM194">
        <v>29358477.9</v>
      </c>
      <c r="JN194">
        <v>2.66724</v>
      </c>
      <c r="JO194">
        <v>2.23999</v>
      </c>
      <c r="JP194">
        <v>1.39648</v>
      </c>
      <c r="JQ194">
        <v>2.35474</v>
      </c>
      <c r="JR194">
        <v>1.49536</v>
      </c>
      <c r="JS194">
        <v>2.67578</v>
      </c>
      <c r="JT194">
        <v>36.4343</v>
      </c>
      <c r="JU194">
        <v>24.0175</v>
      </c>
      <c r="JV194">
        <v>18</v>
      </c>
      <c r="JW194">
        <v>486.79</v>
      </c>
      <c r="JX194">
        <v>436.193</v>
      </c>
      <c r="JY194">
        <v>11.4262</v>
      </c>
      <c r="JZ194">
        <v>25.8561</v>
      </c>
      <c r="KA194">
        <v>30</v>
      </c>
      <c r="KB194">
        <v>25.6954</v>
      </c>
      <c r="KC194">
        <v>25.6282</v>
      </c>
      <c r="KD194">
        <v>53.3653</v>
      </c>
      <c r="KE194">
        <v>25.9103</v>
      </c>
      <c r="KF194">
        <v>1.18179</v>
      </c>
      <c r="KG194">
        <v>11.4274</v>
      </c>
      <c r="KH194">
        <v>1376.05</v>
      </c>
      <c r="KI194">
        <v>9.802060000000001</v>
      </c>
      <c r="KJ194">
        <v>101.67</v>
      </c>
      <c r="KK194">
        <v>100.969</v>
      </c>
    </row>
    <row r="195" spans="1:297">
      <c r="A195">
        <v>179</v>
      </c>
      <c r="B195">
        <v>1761508680.6</v>
      </c>
      <c r="C195">
        <v>1470.099999904633</v>
      </c>
      <c r="D195" t="s">
        <v>801</v>
      </c>
      <c r="E195" t="s">
        <v>802</v>
      </c>
      <c r="F195">
        <v>5</v>
      </c>
      <c r="G195" t="s">
        <v>638</v>
      </c>
      <c r="H195" t="s">
        <v>436</v>
      </c>
      <c r="I195">
        <v>1761508677.8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1374.710136900282</v>
      </c>
      <c r="AK195">
        <v>1343.736727272727</v>
      </c>
      <c r="AL195">
        <v>3.394891533309707</v>
      </c>
      <c r="AM195">
        <v>65.47156474281013</v>
      </c>
      <c r="AN195">
        <f>(AP195 - AO195 + DY195*1E3/(8.314*(EA195+273.15)) * AR195/DX195 * AQ195) * DX195/(100*DL195) * 1000/(1000 - AP195)</f>
        <v>0</v>
      </c>
      <c r="AO195">
        <v>9.811887258298674</v>
      </c>
      <c r="AP195">
        <v>11.20028727272727</v>
      </c>
      <c r="AQ195">
        <v>1.895617727338475E-06</v>
      </c>
      <c r="AR195">
        <v>106.0414800568065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437</v>
      </c>
      <c r="AY195" t="s">
        <v>437</v>
      </c>
      <c r="AZ195">
        <v>0</v>
      </c>
      <c r="BA195">
        <v>0</v>
      </c>
      <c r="BB195">
        <f>1-AZ195/BA195</f>
        <v>0</v>
      </c>
      <c r="BC195">
        <v>0</v>
      </c>
      <c r="BD195" t="s">
        <v>437</v>
      </c>
      <c r="BE195" t="s">
        <v>437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BZ195">
        <v>2020</v>
      </c>
      <c r="CA195">
        <v>290.0000000000001</v>
      </c>
      <c r="CB195">
        <v>1590.42</v>
      </c>
      <c r="CC195">
        <v>295</v>
      </c>
      <c r="CD195">
        <v>5220.67</v>
      </c>
      <c r="CE195">
        <v>1591.29</v>
      </c>
      <c r="CF195">
        <v>-0.87</v>
      </c>
      <c r="CG195">
        <v>300.0000000000001</v>
      </c>
      <c r="CH195">
        <v>23.8</v>
      </c>
      <c r="CI195">
        <v>1650.734719841875</v>
      </c>
      <c r="CJ195">
        <v>2.032994541366527</v>
      </c>
      <c r="CK195">
        <v>-31.03478562282126</v>
      </c>
      <c r="CL195">
        <v>0.9198548094063967</v>
      </c>
      <c r="CM195">
        <v>0.9759925733019913</v>
      </c>
      <c r="CN195">
        <v>-0.00431141668520578</v>
      </c>
      <c r="CO195">
        <v>289.9999999999999</v>
      </c>
      <c r="CP195">
        <v>1590.91</v>
      </c>
      <c r="CQ195">
        <v>765</v>
      </c>
      <c r="CR195">
        <v>5219.32</v>
      </c>
      <c r="CS195">
        <v>1591.27</v>
      </c>
      <c r="CT195">
        <v>-0.36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438</v>
      </c>
      <c r="DO195">
        <v>2</v>
      </c>
      <c r="DP195" t="b">
        <v>1</v>
      </c>
      <c r="DQ195">
        <v>1761508677.8</v>
      </c>
      <c r="DR195">
        <v>1320.969</v>
      </c>
      <c r="DS195">
        <v>1361.616</v>
      </c>
      <c r="DT195">
        <v>11.19997</v>
      </c>
      <c r="DU195">
        <v>9.812593999999999</v>
      </c>
      <c r="DV195">
        <v>1325.017</v>
      </c>
      <c r="DW195">
        <v>11.19619</v>
      </c>
      <c r="DX195">
        <v>499.9896</v>
      </c>
      <c r="DY195">
        <v>90.30898999999999</v>
      </c>
      <c r="DZ195">
        <v>0.09995518</v>
      </c>
      <c r="EA195">
        <v>17.60598</v>
      </c>
      <c r="EB195">
        <v>17.99882</v>
      </c>
      <c r="EC195">
        <v>999.9</v>
      </c>
      <c r="ED195">
        <v>0</v>
      </c>
      <c r="EE195">
        <v>0</v>
      </c>
      <c r="EF195">
        <v>10011.83</v>
      </c>
      <c r="EG195">
        <v>0</v>
      </c>
      <c r="EH195">
        <v>1027.81</v>
      </c>
      <c r="EI195">
        <v>-40.64837</v>
      </c>
      <c r="EJ195">
        <v>1335.931</v>
      </c>
      <c r="EK195">
        <v>1375.111</v>
      </c>
      <c r="EL195">
        <v>1.387386</v>
      </c>
      <c r="EM195">
        <v>1361.616</v>
      </c>
      <c r="EN195">
        <v>9.812593999999999</v>
      </c>
      <c r="EO195">
        <v>1.01146</v>
      </c>
      <c r="EP195">
        <v>0.8861654</v>
      </c>
      <c r="EQ195">
        <v>7.082494</v>
      </c>
      <c r="ER195">
        <v>5.168014</v>
      </c>
      <c r="ES195">
        <v>1999.995</v>
      </c>
      <c r="ET195">
        <v>0.9800000000000001</v>
      </c>
      <c r="EU195">
        <v>0.0199996</v>
      </c>
      <c r="EV195">
        <v>0</v>
      </c>
      <c r="EW195">
        <v>1391.614</v>
      </c>
      <c r="EX195">
        <v>5.000970000000001</v>
      </c>
      <c r="EY195">
        <v>27666.84</v>
      </c>
      <c r="EZ195">
        <v>16707.55</v>
      </c>
      <c r="FA195">
        <v>36.937</v>
      </c>
      <c r="FB195">
        <v>38.187</v>
      </c>
      <c r="FC195">
        <v>37.25</v>
      </c>
      <c r="FD195">
        <v>37.375</v>
      </c>
      <c r="FE195">
        <v>36.812</v>
      </c>
      <c r="FF195">
        <v>1955.095</v>
      </c>
      <c r="FG195">
        <v>39.89999999999999</v>
      </c>
      <c r="FH195">
        <v>0</v>
      </c>
      <c r="FI195">
        <v>3551.600000143051</v>
      </c>
      <c r="FJ195">
        <v>0</v>
      </c>
      <c r="FK195">
        <v>1392.022400000001</v>
      </c>
      <c r="FL195">
        <v>-6.414615429669169</v>
      </c>
      <c r="FM195">
        <v>-135.1538460987395</v>
      </c>
      <c r="FN195">
        <v>27676.608</v>
      </c>
      <c r="FO195">
        <v>15</v>
      </c>
      <c r="FP195">
        <v>0</v>
      </c>
      <c r="FQ195" t="s">
        <v>439</v>
      </c>
      <c r="FR195">
        <v>1760210915.6</v>
      </c>
      <c r="FS195">
        <v>0</v>
      </c>
      <c r="FT195">
        <v>0</v>
      </c>
      <c r="FU195">
        <v>-0.215</v>
      </c>
      <c r="FV195">
        <v>0</v>
      </c>
      <c r="FW195">
        <v>-0.6919999999999999</v>
      </c>
      <c r="FX195">
        <v>0</v>
      </c>
      <c r="FY195">
        <v>400</v>
      </c>
      <c r="FZ195">
        <v>0</v>
      </c>
      <c r="GA195">
        <v>0.15</v>
      </c>
      <c r="GB195">
        <v>0</v>
      </c>
      <c r="GC195">
        <v>-40.51451463414634</v>
      </c>
      <c r="GD195">
        <v>-1.266131707317021</v>
      </c>
      <c r="GE195">
        <v>0.144774543916842</v>
      </c>
      <c r="GF195">
        <v>0</v>
      </c>
      <c r="GG195">
        <v>1392.369117647059</v>
      </c>
      <c r="GH195">
        <v>-6.306646315690886</v>
      </c>
      <c r="GI195">
        <v>0.6779092757583344</v>
      </c>
      <c r="GJ195">
        <v>0</v>
      </c>
      <c r="GK195">
        <v>1.381293902439024</v>
      </c>
      <c r="GL195">
        <v>0.02570508710801393</v>
      </c>
      <c r="GM195">
        <v>0.003429870137660256</v>
      </c>
      <c r="GN195">
        <v>1</v>
      </c>
      <c r="GO195">
        <v>1</v>
      </c>
      <c r="GP195">
        <v>3</v>
      </c>
      <c r="GQ195" t="s">
        <v>446</v>
      </c>
      <c r="GR195">
        <v>3.13374</v>
      </c>
      <c r="GS195">
        <v>2.76036</v>
      </c>
      <c r="GT195">
        <v>0.206709</v>
      </c>
      <c r="GU195">
        <v>0.208244</v>
      </c>
      <c r="GV195">
        <v>0.0615708</v>
      </c>
      <c r="GW195">
        <v>0.0551689</v>
      </c>
      <c r="GX195">
        <v>25402.7</v>
      </c>
      <c r="GY195">
        <v>25333.6</v>
      </c>
      <c r="GZ195">
        <v>29747.6</v>
      </c>
      <c r="HA195">
        <v>29554.6</v>
      </c>
      <c r="HB195">
        <v>36900.6</v>
      </c>
      <c r="HC195">
        <v>37008.4</v>
      </c>
      <c r="HD195">
        <v>41861</v>
      </c>
      <c r="HE195">
        <v>41988.7</v>
      </c>
      <c r="HF195">
        <v>1.95695</v>
      </c>
      <c r="HG195">
        <v>1.89007</v>
      </c>
      <c r="HH195">
        <v>0.0295565</v>
      </c>
      <c r="HI195">
        <v>0</v>
      </c>
      <c r="HJ195">
        <v>17.5038</v>
      </c>
      <c r="HK195">
        <v>999.9</v>
      </c>
      <c r="HL195">
        <v>26.2</v>
      </c>
      <c r="HM195">
        <v>31.5</v>
      </c>
      <c r="HN195">
        <v>13.4661</v>
      </c>
      <c r="HO195">
        <v>62.6522</v>
      </c>
      <c r="HP195">
        <v>32.3958</v>
      </c>
      <c r="HQ195">
        <v>1</v>
      </c>
      <c r="HR195">
        <v>-0.12329</v>
      </c>
      <c r="HS195">
        <v>5.58941</v>
      </c>
      <c r="HT195">
        <v>20.2544</v>
      </c>
      <c r="HU195">
        <v>5.21999</v>
      </c>
      <c r="HV195">
        <v>12.0159</v>
      </c>
      <c r="HW195">
        <v>4.991</v>
      </c>
      <c r="HX195">
        <v>3.2885</v>
      </c>
      <c r="HY195">
        <v>9999</v>
      </c>
      <c r="HZ195">
        <v>9999</v>
      </c>
      <c r="IA195">
        <v>9999</v>
      </c>
      <c r="IB195">
        <v>999.9</v>
      </c>
      <c r="IC195">
        <v>4.9729</v>
      </c>
      <c r="ID195">
        <v>1.86661</v>
      </c>
      <c r="IE195">
        <v>1.86597</v>
      </c>
      <c r="IF195">
        <v>1.86592</v>
      </c>
      <c r="IG195">
        <v>1.8678</v>
      </c>
      <c r="IH195">
        <v>1.87018</v>
      </c>
      <c r="II195">
        <v>1.86882</v>
      </c>
      <c r="IJ195">
        <v>1.8703</v>
      </c>
      <c r="IK195">
        <v>0</v>
      </c>
      <c r="IL195">
        <v>0</v>
      </c>
      <c r="IM195">
        <v>0</v>
      </c>
      <c r="IN195">
        <v>0</v>
      </c>
      <c r="IO195" t="s">
        <v>441</v>
      </c>
      <c r="IP195" t="s">
        <v>442</v>
      </c>
      <c r="IQ195" t="s">
        <v>443</v>
      </c>
      <c r="IR195" t="s">
        <v>443</v>
      </c>
      <c r="IS195" t="s">
        <v>443</v>
      </c>
      <c r="IT195" t="s">
        <v>443</v>
      </c>
      <c r="IU195">
        <v>0</v>
      </c>
      <c r="IV195">
        <v>100</v>
      </c>
      <c r="IW195">
        <v>100</v>
      </c>
      <c r="IX195">
        <v>-4.06</v>
      </c>
      <c r="IY195">
        <v>0.0038</v>
      </c>
      <c r="IZ195">
        <v>-1.414774939843471</v>
      </c>
      <c r="JA195">
        <v>-0.002262605230658699</v>
      </c>
      <c r="JB195">
        <v>4.117972070868355E-07</v>
      </c>
      <c r="JC195">
        <v>-1.535053720392113E-10</v>
      </c>
      <c r="JD195">
        <v>-0.05773197212917025</v>
      </c>
      <c r="JE195">
        <v>-0.004387372397949352</v>
      </c>
      <c r="JF195">
        <v>0.001148265067849212</v>
      </c>
      <c r="JG195">
        <v>-2.372704636287677E-05</v>
      </c>
      <c r="JH195">
        <v>4</v>
      </c>
      <c r="JI195">
        <v>2346</v>
      </c>
      <c r="JJ195">
        <v>1</v>
      </c>
      <c r="JK195">
        <v>24</v>
      </c>
      <c r="JL195">
        <v>21629.4</v>
      </c>
      <c r="JM195">
        <v>29358478</v>
      </c>
      <c r="JN195">
        <v>2.69531</v>
      </c>
      <c r="JO195">
        <v>2.23877</v>
      </c>
      <c r="JP195">
        <v>1.39771</v>
      </c>
      <c r="JQ195">
        <v>2.35352</v>
      </c>
      <c r="JR195">
        <v>1.49536</v>
      </c>
      <c r="JS195">
        <v>2.65747</v>
      </c>
      <c r="JT195">
        <v>36.4107</v>
      </c>
      <c r="JU195">
        <v>24.0175</v>
      </c>
      <c r="JV195">
        <v>18</v>
      </c>
      <c r="JW195">
        <v>486.914</v>
      </c>
      <c r="JX195">
        <v>436.148</v>
      </c>
      <c r="JY195">
        <v>11.4269</v>
      </c>
      <c r="JZ195">
        <v>25.8578</v>
      </c>
      <c r="KA195">
        <v>30.0001</v>
      </c>
      <c r="KB195">
        <v>25.6954</v>
      </c>
      <c r="KC195">
        <v>25.6282</v>
      </c>
      <c r="KD195">
        <v>53.9352</v>
      </c>
      <c r="KE195">
        <v>25.9103</v>
      </c>
      <c r="KF195">
        <v>1.18179</v>
      </c>
      <c r="KG195">
        <v>11.4273</v>
      </c>
      <c r="KH195">
        <v>1389.43</v>
      </c>
      <c r="KI195">
        <v>9.802060000000001</v>
      </c>
      <c r="KJ195">
        <v>101.669</v>
      </c>
      <c r="KK195">
        <v>100.969</v>
      </c>
    </row>
    <row r="196" spans="1:297">
      <c r="A196">
        <v>180</v>
      </c>
      <c r="B196">
        <v>1761508685.6</v>
      </c>
      <c r="C196">
        <v>1475.099999904633</v>
      </c>
      <c r="D196" t="s">
        <v>803</v>
      </c>
      <c r="E196" t="s">
        <v>804</v>
      </c>
      <c r="F196">
        <v>5</v>
      </c>
      <c r="G196" t="s">
        <v>638</v>
      </c>
      <c r="H196" t="s">
        <v>436</v>
      </c>
      <c r="I196">
        <v>1761508683.1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1391.566012565702</v>
      </c>
      <c r="AK196">
        <v>1360.448181818181</v>
      </c>
      <c r="AL196">
        <v>3.343237971889243</v>
      </c>
      <c r="AM196">
        <v>65.47156474281013</v>
      </c>
      <c r="AN196">
        <f>(AP196 - AO196 + DY196*1E3/(8.314*(EA196+273.15)) * AR196/DX196 * AQ196) * DX196/(100*DL196) * 1000/(1000 - AP196)</f>
        <v>0</v>
      </c>
      <c r="AO196">
        <v>9.812807733895479</v>
      </c>
      <c r="AP196">
        <v>11.2049309090909</v>
      </c>
      <c r="AQ196">
        <v>5.980179351819395E-06</v>
      </c>
      <c r="AR196">
        <v>106.0414800568065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437</v>
      </c>
      <c r="AY196" t="s">
        <v>437</v>
      </c>
      <c r="AZ196">
        <v>0</v>
      </c>
      <c r="BA196">
        <v>0</v>
      </c>
      <c r="BB196">
        <f>1-AZ196/BA196</f>
        <v>0</v>
      </c>
      <c r="BC196">
        <v>0</v>
      </c>
      <c r="BD196" t="s">
        <v>437</v>
      </c>
      <c r="BE196" t="s">
        <v>437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BZ196">
        <v>2020</v>
      </c>
      <c r="CA196">
        <v>290.0000000000001</v>
      </c>
      <c r="CB196">
        <v>1590.42</v>
      </c>
      <c r="CC196">
        <v>295</v>
      </c>
      <c r="CD196">
        <v>5220.67</v>
      </c>
      <c r="CE196">
        <v>1591.29</v>
      </c>
      <c r="CF196">
        <v>-0.87</v>
      </c>
      <c r="CG196">
        <v>300.0000000000001</v>
      </c>
      <c r="CH196">
        <v>23.8</v>
      </c>
      <c r="CI196">
        <v>1650.734719841875</v>
      </c>
      <c r="CJ196">
        <v>2.032994541366527</v>
      </c>
      <c r="CK196">
        <v>-31.03478562282126</v>
      </c>
      <c r="CL196">
        <v>0.9198548094063967</v>
      </c>
      <c r="CM196">
        <v>0.9759925733019913</v>
      </c>
      <c r="CN196">
        <v>-0.00431141668520578</v>
      </c>
      <c r="CO196">
        <v>289.9999999999999</v>
      </c>
      <c r="CP196">
        <v>1590.91</v>
      </c>
      <c r="CQ196">
        <v>765</v>
      </c>
      <c r="CR196">
        <v>5219.32</v>
      </c>
      <c r="CS196">
        <v>1591.27</v>
      </c>
      <c r="CT196">
        <v>-0.36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438</v>
      </c>
      <c r="DO196">
        <v>2</v>
      </c>
      <c r="DP196" t="b">
        <v>1</v>
      </c>
      <c r="DQ196">
        <v>1761508683.1</v>
      </c>
      <c r="DR196">
        <v>1338.604444444444</v>
      </c>
      <c r="DS196">
        <v>1379.352222222222</v>
      </c>
      <c r="DT196">
        <v>11.20288888888889</v>
      </c>
      <c r="DU196">
        <v>9.813053333333334</v>
      </c>
      <c r="DV196">
        <v>1342.686666666666</v>
      </c>
      <c r="DW196">
        <v>11.19907777777778</v>
      </c>
      <c r="DX196">
        <v>499.9562222222222</v>
      </c>
      <c r="DY196">
        <v>90.3096</v>
      </c>
      <c r="DZ196">
        <v>0.09990068888888888</v>
      </c>
      <c r="EA196">
        <v>17.60292222222223</v>
      </c>
      <c r="EB196">
        <v>17.9906</v>
      </c>
      <c r="EC196">
        <v>999.9000000000001</v>
      </c>
      <c r="ED196">
        <v>0</v>
      </c>
      <c r="EE196">
        <v>0</v>
      </c>
      <c r="EF196">
        <v>10007.08333333333</v>
      </c>
      <c r="EG196">
        <v>0</v>
      </c>
      <c r="EH196">
        <v>1027.81</v>
      </c>
      <c r="EI196">
        <v>-40.74736666666666</v>
      </c>
      <c r="EJ196">
        <v>1353.77</v>
      </c>
      <c r="EK196">
        <v>1393.021111111111</v>
      </c>
      <c r="EL196">
        <v>1.389831111111111</v>
      </c>
      <c r="EM196">
        <v>1379.352222222222</v>
      </c>
      <c r="EN196">
        <v>9.813053333333334</v>
      </c>
      <c r="EO196">
        <v>1.011728888888889</v>
      </c>
      <c r="EP196">
        <v>0.8862132222222221</v>
      </c>
      <c r="EQ196">
        <v>7.086377777777778</v>
      </c>
      <c r="ER196">
        <v>5.168783333333334</v>
      </c>
      <c r="ES196">
        <v>2000.017777777778</v>
      </c>
      <c r="ET196">
        <v>0.98</v>
      </c>
      <c r="EU196">
        <v>0.0199996</v>
      </c>
      <c r="EV196">
        <v>0</v>
      </c>
      <c r="EW196">
        <v>1391.032222222222</v>
      </c>
      <c r="EX196">
        <v>5.00097</v>
      </c>
      <c r="EY196">
        <v>27654.93333333333</v>
      </c>
      <c r="EZ196">
        <v>16707.72222222222</v>
      </c>
      <c r="FA196">
        <v>36.937</v>
      </c>
      <c r="FB196">
        <v>38.187</v>
      </c>
      <c r="FC196">
        <v>37.25</v>
      </c>
      <c r="FD196">
        <v>37.375</v>
      </c>
      <c r="FE196">
        <v>36.812</v>
      </c>
      <c r="FF196">
        <v>1955.117777777778</v>
      </c>
      <c r="FG196">
        <v>39.9</v>
      </c>
      <c r="FH196">
        <v>0</v>
      </c>
      <c r="FI196">
        <v>3557</v>
      </c>
      <c r="FJ196">
        <v>0</v>
      </c>
      <c r="FK196">
        <v>1391.493846153846</v>
      </c>
      <c r="FL196">
        <v>-6.304957293880451</v>
      </c>
      <c r="FM196">
        <v>-136.5470085412256</v>
      </c>
      <c r="FN196">
        <v>27665.13846153846</v>
      </c>
      <c r="FO196">
        <v>15</v>
      </c>
      <c r="FP196">
        <v>0</v>
      </c>
      <c r="FQ196" t="s">
        <v>439</v>
      </c>
      <c r="FR196">
        <v>1760210915.6</v>
      </c>
      <c r="FS196">
        <v>0</v>
      </c>
      <c r="FT196">
        <v>0</v>
      </c>
      <c r="FU196">
        <v>-0.215</v>
      </c>
      <c r="FV196">
        <v>0</v>
      </c>
      <c r="FW196">
        <v>-0.6919999999999999</v>
      </c>
      <c r="FX196">
        <v>0</v>
      </c>
      <c r="FY196">
        <v>400</v>
      </c>
      <c r="FZ196">
        <v>0</v>
      </c>
      <c r="GA196">
        <v>0.15</v>
      </c>
      <c r="GB196">
        <v>0</v>
      </c>
      <c r="GC196">
        <v>-40.6270325</v>
      </c>
      <c r="GD196">
        <v>-0.8657121951218673</v>
      </c>
      <c r="GE196">
        <v>0.1106320735309161</v>
      </c>
      <c r="GF196">
        <v>0</v>
      </c>
      <c r="GG196">
        <v>1391.873529411765</v>
      </c>
      <c r="GH196">
        <v>-6.20656991692212</v>
      </c>
      <c r="GI196">
        <v>0.6758301316026257</v>
      </c>
      <c r="GJ196">
        <v>0</v>
      </c>
      <c r="GK196">
        <v>1.38404275</v>
      </c>
      <c r="GL196">
        <v>0.04627666041275421</v>
      </c>
      <c r="GM196">
        <v>0.004744478889983593</v>
      </c>
      <c r="GN196">
        <v>1</v>
      </c>
      <c r="GO196">
        <v>1</v>
      </c>
      <c r="GP196">
        <v>3</v>
      </c>
      <c r="GQ196" t="s">
        <v>446</v>
      </c>
      <c r="GR196">
        <v>3.13373</v>
      </c>
      <c r="GS196">
        <v>2.76024</v>
      </c>
      <c r="GT196">
        <v>0.208276</v>
      </c>
      <c r="GU196">
        <v>0.209797</v>
      </c>
      <c r="GV196">
        <v>0.0615893</v>
      </c>
      <c r="GW196">
        <v>0.0551749</v>
      </c>
      <c r="GX196">
        <v>25352.1</v>
      </c>
      <c r="GY196">
        <v>25283.6</v>
      </c>
      <c r="GZ196">
        <v>29747</v>
      </c>
      <c r="HA196">
        <v>29554.2</v>
      </c>
      <c r="HB196">
        <v>36899.5</v>
      </c>
      <c r="HC196">
        <v>37007.7</v>
      </c>
      <c r="HD196">
        <v>41860.6</v>
      </c>
      <c r="HE196">
        <v>41988.1</v>
      </c>
      <c r="HF196">
        <v>1.9568</v>
      </c>
      <c r="HG196">
        <v>1.89007</v>
      </c>
      <c r="HH196">
        <v>0.0293665</v>
      </c>
      <c r="HI196">
        <v>0</v>
      </c>
      <c r="HJ196">
        <v>17.5038</v>
      </c>
      <c r="HK196">
        <v>999.9</v>
      </c>
      <c r="HL196">
        <v>26.2</v>
      </c>
      <c r="HM196">
        <v>31.5</v>
      </c>
      <c r="HN196">
        <v>13.4656</v>
      </c>
      <c r="HO196">
        <v>62.4822</v>
      </c>
      <c r="HP196">
        <v>32.3558</v>
      </c>
      <c r="HQ196">
        <v>1</v>
      </c>
      <c r="HR196">
        <v>-0.123082</v>
      </c>
      <c r="HS196">
        <v>5.58867</v>
      </c>
      <c r="HT196">
        <v>20.2544</v>
      </c>
      <c r="HU196">
        <v>5.21999</v>
      </c>
      <c r="HV196">
        <v>12.0159</v>
      </c>
      <c r="HW196">
        <v>4.99045</v>
      </c>
      <c r="HX196">
        <v>3.2884</v>
      </c>
      <c r="HY196">
        <v>9999</v>
      </c>
      <c r="HZ196">
        <v>9999</v>
      </c>
      <c r="IA196">
        <v>9999</v>
      </c>
      <c r="IB196">
        <v>999.9</v>
      </c>
      <c r="IC196">
        <v>4.9729</v>
      </c>
      <c r="ID196">
        <v>1.86661</v>
      </c>
      <c r="IE196">
        <v>1.86596</v>
      </c>
      <c r="IF196">
        <v>1.86594</v>
      </c>
      <c r="IG196">
        <v>1.86778</v>
      </c>
      <c r="IH196">
        <v>1.87022</v>
      </c>
      <c r="II196">
        <v>1.86882</v>
      </c>
      <c r="IJ196">
        <v>1.87029</v>
      </c>
      <c r="IK196">
        <v>0</v>
      </c>
      <c r="IL196">
        <v>0</v>
      </c>
      <c r="IM196">
        <v>0</v>
      </c>
      <c r="IN196">
        <v>0</v>
      </c>
      <c r="IO196" t="s">
        <v>441</v>
      </c>
      <c r="IP196" t="s">
        <v>442</v>
      </c>
      <c r="IQ196" t="s">
        <v>443</v>
      </c>
      <c r="IR196" t="s">
        <v>443</v>
      </c>
      <c r="IS196" t="s">
        <v>443</v>
      </c>
      <c r="IT196" t="s">
        <v>443</v>
      </c>
      <c r="IU196">
        <v>0</v>
      </c>
      <c r="IV196">
        <v>100</v>
      </c>
      <c r="IW196">
        <v>100</v>
      </c>
      <c r="IX196">
        <v>-4.1</v>
      </c>
      <c r="IY196">
        <v>0.0039</v>
      </c>
      <c r="IZ196">
        <v>-1.414774939843471</v>
      </c>
      <c r="JA196">
        <v>-0.002262605230658699</v>
      </c>
      <c r="JB196">
        <v>4.117972070868355E-07</v>
      </c>
      <c r="JC196">
        <v>-1.535053720392113E-10</v>
      </c>
      <c r="JD196">
        <v>-0.05773197212917025</v>
      </c>
      <c r="JE196">
        <v>-0.004387372397949352</v>
      </c>
      <c r="JF196">
        <v>0.001148265067849212</v>
      </c>
      <c r="JG196">
        <v>-2.372704636287677E-05</v>
      </c>
      <c r="JH196">
        <v>4</v>
      </c>
      <c r="JI196">
        <v>2346</v>
      </c>
      <c r="JJ196">
        <v>1</v>
      </c>
      <c r="JK196">
        <v>24</v>
      </c>
      <c r="JL196">
        <v>21629.5</v>
      </c>
      <c r="JM196">
        <v>29358478.1</v>
      </c>
      <c r="JN196">
        <v>2.71851</v>
      </c>
      <c r="JO196">
        <v>2.22778</v>
      </c>
      <c r="JP196">
        <v>1.39648</v>
      </c>
      <c r="JQ196">
        <v>2.3584</v>
      </c>
      <c r="JR196">
        <v>1.49536</v>
      </c>
      <c r="JS196">
        <v>2.59521</v>
      </c>
      <c r="JT196">
        <v>36.4107</v>
      </c>
      <c r="JU196">
        <v>24.0262</v>
      </c>
      <c r="JV196">
        <v>18</v>
      </c>
      <c r="JW196">
        <v>486.833</v>
      </c>
      <c r="JX196">
        <v>436.148</v>
      </c>
      <c r="JY196">
        <v>11.427</v>
      </c>
      <c r="JZ196">
        <v>25.8578</v>
      </c>
      <c r="KA196">
        <v>30</v>
      </c>
      <c r="KB196">
        <v>25.697</v>
      </c>
      <c r="KC196">
        <v>25.6282</v>
      </c>
      <c r="KD196">
        <v>54.4104</v>
      </c>
      <c r="KE196">
        <v>25.9103</v>
      </c>
      <c r="KF196">
        <v>1.18179</v>
      </c>
      <c r="KG196">
        <v>11.4272</v>
      </c>
      <c r="KH196">
        <v>1409.46</v>
      </c>
      <c r="KI196">
        <v>9.802060000000001</v>
      </c>
      <c r="KJ196">
        <v>101.668</v>
      </c>
      <c r="KK196">
        <v>100.967</v>
      </c>
    </row>
    <row r="197" spans="1:297">
      <c r="A197">
        <v>181</v>
      </c>
      <c r="B197">
        <v>1761508690.6</v>
      </c>
      <c r="C197">
        <v>1480.099999904633</v>
      </c>
      <c r="D197" t="s">
        <v>805</v>
      </c>
      <c r="E197" t="s">
        <v>806</v>
      </c>
      <c r="F197">
        <v>5</v>
      </c>
      <c r="G197" t="s">
        <v>638</v>
      </c>
      <c r="H197" t="s">
        <v>436</v>
      </c>
      <c r="I197">
        <v>1761508687.8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1408.664677218002</v>
      </c>
      <c r="AK197">
        <v>1377.335939393939</v>
      </c>
      <c r="AL197">
        <v>3.39191866422843</v>
      </c>
      <c r="AM197">
        <v>65.47156474281013</v>
      </c>
      <c r="AN197">
        <f>(AP197 - AO197 + DY197*1E3/(8.314*(EA197+273.15)) * AR197/DX197 * AQ197) * DX197/(100*DL197) * 1000/(1000 - AP197)</f>
        <v>0</v>
      </c>
      <c r="AO197">
        <v>9.814687354025601</v>
      </c>
      <c r="AP197">
        <v>11.20587575757576</v>
      </c>
      <c r="AQ197">
        <v>3.259245374460777E-07</v>
      </c>
      <c r="AR197">
        <v>106.0414800568065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437</v>
      </c>
      <c r="AY197" t="s">
        <v>437</v>
      </c>
      <c r="AZ197">
        <v>0</v>
      </c>
      <c r="BA197">
        <v>0</v>
      </c>
      <c r="BB197">
        <f>1-AZ197/BA197</f>
        <v>0</v>
      </c>
      <c r="BC197">
        <v>0</v>
      </c>
      <c r="BD197" t="s">
        <v>437</v>
      </c>
      <c r="BE197" t="s">
        <v>437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BZ197">
        <v>2020</v>
      </c>
      <c r="CA197">
        <v>290.0000000000001</v>
      </c>
      <c r="CB197">
        <v>1590.42</v>
      </c>
      <c r="CC197">
        <v>295</v>
      </c>
      <c r="CD197">
        <v>5220.67</v>
      </c>
      <c r="CE197">
        <v>1591.29</v>
      </c>
      <c r="CF197">
        <v>-0.87</v>
      </c>
      <c r="CG197">
        <v>300.0000000000001</v>
      </c>
      <c r="CH197">
        <v>23.8</v>
      </c>
      <c r="CI197">
        <v>1650.734719841875</v>
      </c>
      <c r="CJ197">
        <v>2.032994541366527</v>
      </c>
      <c r="CK197">
        <v>-31.03478562282126</v>
      </c>
      <c r="CL197">
        <v>0.9198548094063967</v>
      </c>
      <c r="CM197">
        <v>0.9759925733019913</v>
      </c>
      <c r="CN197">
        <v>-0.00431141668520578</v>
      </c>
      <c r="CO197">
        <v>289.9999999999999</v>
      </c>
      <c r="CP197">
        <v>1590.91</v>
      </c>
      <c r="CQ197">
        <v>765</v>
      </c>
      <c r="CR197">
        <v>5219.32</v>
      </c>
      <c r="CS197">
        <v>1591.27</v>
      </c>
      <c r="CT197">
        <v>-0.36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438</v>
      </c>
      <c r="DO197">
        <v>2</v>
      </c>
      <c r="DP197" t="b">
        <v>1</v>
      </c>
      <c r="DQ197">
        <v>1761508687.8</v>
      </c>
      <c r="DR197">
        <v>1354.191</v>
      </c>
      <c r="DS197">
        <v>1395.245</v>
      </c>
      <c r="DT197">
        <v>11.20539</v>
      </c>
      <c r="DU197">
        <v>9.814654000000001</v>
      </c>
      <c r="DV197">
        <v>1358.306</v>
      </c>
      <c r="DW197">
        <v>11.20152</v>
      </c>
      <c r="DX197">
        <v>500.0393</v>
      </c>
      <c r="DY197">
        <v>90.30872000000001</v>
      </c>
      <c r="DZ197">
        <v>0.10010213</v>
      </c>
      <c r="EA197">
        <v>17.603</v>
      </c>
      <c r="EB197">
        <v>18.00306</v>
      </c>
      <c r="EC197">
        <v>999.9</v>
      </c>
      <c r="ED197">
        <v>0</v>
      </c>
      <c r="EE197">
        <v>0</v>
      </c>
      <c r="EF197">
        <v>9982.937</v>
      </c>
      <c r="EG197">
        <v>0</v>
      </c>
      <c r="EH197">
        <v>1027.824</v>
      </c>
      <c r="EI197">
        <v>-41.05224</v>
      </c>
      <c r="EJ197">
        <v>1369.539</v>
      </c>
      <c r="EK197">
        <v>1409.073</v>
      </c>
      <c r="EL197">
        <v>1.390719</v>
      </c>
      <c r="EM197">
        <v>1395.245</v>
      </c>
      <c r="EN197">
        <v>9.814654000000001</v>
      </c>
      <c r="EO197">
        <v>1.011943</v>
      </c>
      <c r="EP197">
        <v>0.8863489999999998</v>
      </c>
      <c r="EQ197">
        <v>7.089483000000001</v>
      </c>
      <c r="ER197">
        <v>5.17099</v>
      </c>
      <c r="ES197">
        <v>2000.043</v>
      </c>
      <c r="ET197">
        <v>0.9800000000000001</v>
      </c>
      <c r="EU197">
        <v>0.0199996</v>
      </c>
      <c r="EV197">
        <v>0</v>
      </c>
      <c r="EW197">
        <v>1390.51</v>
      </c>
      <c r="EX197">
        <v>5.000970000000001</v>
      </c>
      <c r="EY197">
        <v>27644.03000000001</v>
      </c>
      <c r="EZ197">
        <v>16707.94</v>
      </c>
      <c r="FA197">
        <v>36.9246</v>
      </c>
      <c r="FB197">
        <v>38.187</v>
      </c>
      <c r="FC197">
        <v>37.1933</v>
      </c>
      <c r="FD197">
        <v>37.3624</v>
      </c>
      <c r="FE197">
        <v>36.7624</v>
      </c>
      <c r="FF197">
        <v>1955.143</v>
      </c>
      <c r="FG197">
        <v>39.89999999999999</v>
      </c>
      <c r="FH197">
        <v>0</v>
      </c>
      <c r="FI197">
        <v>3561.200000047684</v>
      </c>
      <c r="FJ197">
        <v>0</v>
      </c>
      <c r="FK197">
        <v>1391.04</v>
      </c>
      <c r="FL197">
        <v>-6.732307712642228</v>
      </c>
      <c r="FM197">
        <v>-136.3076925048252</v>
      </c>
      <c r="FN197">
        <v>27654.872</v>
      </c>
      <c r="FO197">
        <v>15</v>
      </c>
      <c r="FP197">
        <v>0</v>
      </c>
      <c r="FQ197" t="s">
        <v>439</v>
      </c>
      <c r="FR197">
        <v>1760210915.6</v>
      </c>
      <c r="FS197">
        <v>0</v>
      </c>
      <c r="FT197">
        <v>0</v>
      </c>
      <c r="FU197">
        <v>-0.215</v>
      </c>
      <c r="FV197">
        <v>0</v>
      </c>
      <c r="FW197">
        <v>-0.6919999999999999</v>
      </c>
      <c r="FX197">
        <v>0</v>
      </c>
      <c r="FY197">
        <v>400</v>
      </c>
      <c r="FZ197">
        <v>0</v>
      </c>
      <c r="GA197">
        <v>0.15</v>
      </c>
      <c r="GB197">
        <v>0</v>
      </c>
      <c r="GC197">
        <v>-40.74288750000001</v>
      </c>
      <c r="GD197">
        <v>-1.478182739211906</v>
      </c>
      <c r="GE197">
        <v>0.179595690632459</v>
      </c>
      <c r="GF197">
        <v>0</v>
      </c>
      <c r="GG197">
        <v>1391.43</v>
      </c>
      <c r="GH197">
        <v>-5.987776944003667</v>
      </c>
      <c r="GI197">
        <v>0.6658387015415952</v>
      </c>
      <c r="GJ197">
        <v>0</v>
      </c>
      <c r="GK197">
        <v>1.38641875</v>
      </c>
      <c r="GL197">
        <v>0.04338292682926785</v>
      </c>
      <c r="GM197">
        <v>0.004548341009368143</v>
      </c>
      <c r="GN197">
        <v>1</v>
      </c>
      <c r="GO197">
        <v>1</v>
      </c>
      <c r="GP197">
        <v>3</v>
      </c>
      <c r="GQ197" t="s">
        <v>446</v>
      </c>
      <c r="GR197">
        <v>3.13372</v>
      </c>
      <c r="GS197">
        <v>2.76008</v>
      </c>
      <c r="GT197">
        <v>0.209858</v>
      </c>
      <c r="GU197">
        <v>0.211352</v>
      </c>
      <c r="GV197">
        <v>0.0615934</v>
      </c>
      <c r="GW197">
        <v>0.0551821</v>
      </c>
      <c r="GX197">
        <v>25302</v>
      </c>
      <c r="GY197">
        <v>25234</v>
      </c>
      <c r="GZ197">
        <v>29747.6</v>
      </c>
      <c r="HA197">
        <v>29554.3</v>
      </c>
      <c r="HB197">
        <v>36899.6</v>
      </c>
      <c r="HC197">
        <v>37007.5</v>
      </c>
      <c r="HD197">
        <v>41860.9</v>
      </c>
      <c r="HE197">
        <v>41988.2</v>
      </c>
      <c r="HF197">
        <v>1.95713</v>
      </c>
      <c r="HG197">
        <v>1.89013</v>
      </c>
      <c r="HH197">
        <v>0.030335</v>
      </c>
      <c r="HI197">
        <v>0</v>
      </c>
      <c r="HJ197">
        <v>17.5038</v>
      </c>
      <c r="HK197">
        <v>999.9</v>
      </c>
      <c r="HL197">
        <v>26.2</v>
      </c>
      <c r="HM197">
        <v>31.5</v>
      </c>
      <c r="HN197">
        <v>13.4656</v>
      </c>
      <c r="HO197">
        <v>62.6722</v>
      </c>
      <c r="HP197">
        <v>32.5881</v>
      </c>
      <c r="HQ197">
        <v>1</v>
      </c>
      <c r="HR197">
        <v>-0.123298</v>
      </c>
      <c r="HS197">
        <v>5.5877</v>
      </c>
      <c r="HT197">
        <v>20.2545</v>
      </c>
      <c r="HU197">
        <v>5.22088</v>
      </c>
      <c r="HV197">
        <v>12.0159</v>
      </c>
      <c r="HW197">
        <v>4.99115</v>
      </c>
      <c r="HX197">
        <v>3.28858</v>
      </c>
      <c r="HY197">
        <v>9999</v>
      </c>
      <c r="HZ197">
        <v>9999</v>
      </c>
      <c r="IA197">
        <v>9999</v>
      </c>
      <c r="IB197">
        <v>999.9</v>
      </c>
      <c r="IC197">
        <v>4.9729</v>
      </c>
      <c r="ID197">
        <v>1.86661</v>
      </c>
      <c r="IE197">
        <v>1.86594</v>
      </c>
      <c r="IF197">
        <v>1.86589</v>
      </c>
      <c r="IG197">
        <v>1.86778</v>
      </c>
      <c r="IH197">
        <v>1.87017</v>
      </c>
      <c r="II197">
        <v>1.86879</v>
      </c>
      <c r="IJ197">
        <v>1.87029</v>
      </c>
      <c r="IK197">
        <v>0</v>
      </c>
      <c r="IL197">
        <v>0</v>
      </c>
      <c r="IM197">
        <v>0</v>
      </c>
      <c r="IN197">
        <v>0</v>
      </c>
      <c r="IO197" t="s">
        <v>441</v>
      </c>
      <c r="IP197" t="s">
        <v>442</v>
      </c>
      <c r="IQ197" t="s">
        <v>443</v>
      </c>
      <c r="IR197" t="s">
        <v>443</v>
      </c>
      <c r="IS197" t="s">
        <v>443</v>
      </c>
      <c r="IT197" t="s">
        <v>443</v>
      </c>
      <c r="IU197">
        <v>0</v>
      </c>
      <c r="IV197">
        <v>100</v>
      </c>
      <c r="IW197">
        <v>100</v>
      </c>
      <c r="IX197">
        <v>-4.13</v>
      </c>
      <c r="IY197">
        <v>0.0039</v>
      </c>
      <c r="IZ197">
        <v>-1.414774939843471</v>
      </c>
      <c r="JA197">
        <v>-0.002262605230658699</v>
      </c>
      <c r="JB197">
        <v>4.117972070868355E-07</v>
      </c>
      <c r="JC197">
        <v>-1.535053720392113E-10</v>
      </c>
      <c r="JD197">
        <v>-0.05773197212917025</v>
      </c>
      <c r="JE197">
        <v>-0.004387372397949352</v>
      </c>
      <c r="JF197">
        <v>0.001148265067849212</v>
      </c>
      <c r="JG197">
        <v>-2.372704636287677E-05</v>
      </c>
      <c r="JH197">
        <v>4</v>
      </c>
      <c r="JI197">
        <v>2346</v>
      </c>
      <c r="JJ197">
        <v>1</v>
      </c>
      <c r="JK197">
        <v>24</v>
      </c>
      <c r="JL197">
        <v>21629.6</v>
      </c>
      <c r="JM197">
        <v>29358478.2</v>
      </c>
      <c r="JN197">
        <v>2.74658</v>
      </c>
      <c r="JO197">
        <v>2.22778</v>
      </c>
      <c r="JP197">
        <v>1.39771</v>
      </c>
      <c r="JQ197">
        <v>2.34985</v>
      </c>
      <c r="JR197">
        <v>1.49536</v>
      </c>
      <c r="JS197">
        <v>2.68311</v>
      </c>
      <c r="JT197">
        <v>36.4343</v>
      </c>
      <c r="JU197">
        <v>24.0262</v>
      </c>
      <c r="JV197">
        <v>18</v>
      </c>
      <c r="JW197">
        <v>487.04</v>
      </c>
      <c r="JX197">
        <v>436.185</v>
      </c>
      <c r="JY197">
        <v>11.4271</v>
      </c>
      <c r="JZ197">
        <v>25.8578</v>
      </c>
      <c r="KA197">
        <v>30</v>
      </c>
      <c r="KB197">
        <v>25.6976</v>
      </c>
      <c r="KC197">
        <v>25.6291</v>
      </c>
      <c r="KD197">
        <v>54.9648</v>
      </c>
      <c r="KE197">
        <v>25.9103</v>
      </c>
      <c r="KF197">
        <v>1.18179</v>
      </c>
      <c r="KG197">
        <v>11.4277</v>
      </c>
      <c r="KH197">
        <v>1422.83</v>
      </c>
      <c r="KI197">
        <v>9.802009999999999</v>
      </c>
      <c r="KJ197">
        <v>101.669</v>
      </c>
      <c r="KK197">
        <v>100.967</v>
      </c>
    </row>
    <row r="198" spans="1:297">
      <c r="A198">
        <v>182</v>
      </c>
      <c r="B198">
        <v>1761508695.6</v>
      </c>
      <c r="C198">
        <v>1485.099999904633</v>
      </c>
      <c r="D198" t="s">
        <v>807</v>
      </c>
      <c r="E198" t="s">
        <v>808</v>
      </c>
      <c r="F198">
        <v>5</v>
      </c>
      <c r="G198" t="s">
        <v>638</v>
      </c>
      <c r="H198" t="s">
        <v>436</v>
      </c>
      <c r="I198">
        <v>1761508693.1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1425.336969592566</v>
      </c>
      <c r="AK198">
        <v>1394.269575757575</v>
      </c>
      <c r="AL198">
        <v>3.38382634898925</v>
      </c>
      <c r="AM198">
        <v>65.47156474281013</v>
      </c>
      <c r="AN198">
        <f>(AP198 - AO198 + DY198*1E3/(8.314*(EA198+273.15)) * AR198/DX198 * AQ198) * DX198/(100*DL198) * 1000/(1000 - AP198)</f>
        <v>0</v>
      </c>
      <c r="AO198">
        <v>9.81633537379032</v>
      </c>
      <c r="AP198">
        <v>11.20896424242424</v>
      </c>
      <c r="AQ198">
        <v>4.224603418907728E-06</v>
      </c>
      <c r="AR198">
        <v>106.0414800568065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437</v>
      </c>
      <c r="AY198" t="s">
        <v>437</v>
      </c>
      <c r="AZ198">
        <v>0</v>
      </c>
      <c r="BA198">
        <v>0</v>
      </c>
      <c r="BB198">
        <f>1-AZ198/BA198</f>
        <v>0</v>
      </c>
      <c r="BC198">
        <v>0</v>
      </c>
      <c r="BD198" t="s">
        <v>437</v>
      </c>
      <c r="BE198" t="s">
        <v>437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BZ198">
        <v>2020</v>
      </c>
      <c r="CA198">
        <v>290.0000000000001</v>
      </c>
      <c r="CB198">
        <v>1590.42</v>
      </c>
      <c r="CC198">
        <v>295</v>
      </c>
      <c r="CD198">
        <v>5220.67</v>
      </c>
      <c r="CE198">
        <v>1591.29</v>
      </c>
      <c r="CF198">
        <v>-0.87</v>
      </c>
      <c r="CG198">
        <v>300.0000000000001</v>
      </c>
      <c r="CH198">
        <v>23.8</v>
      </c>
      <c r="CI198">
        <v>1650.734719841875</v>
      </c>
      <c r="CJ198">
        <v>2.032994541366527</v>
      </c>
      <c r="CK198">
        <v>-31.03478562282126</v>
      </c>
      <c r="CL198">
        <v>0.9198548094063967</v>
      </c>
      <c r="CM198">
        <v>0.9759925733019913</v>
      </c>
      <c r="CN198">
        <v>-0.00431141668520578</v>
      </c>
      <c r="CO198">
        <v>289.9999999999999</v>
      </c>
      <c r="CP198">
        <v>1590.91</v>
      </c>
      <c r="CQ198">
        <v>765</v>
      </c>
      <c r="CR198">
        <v>5219.32</v>
      </c>
      <c r="CS198">
        <v>1591.27</v>
      </c>
      <c r="CT198">
        <v>-0.36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438</v>
      </c>
      <c r="DO198">
        <v>2</v>
      </c>
      <c r="DP198" t="b">
        <v>1</v>
      </c>
      <c r="DQ198">
        <v>1761508693.1</v>
      </c>
      <c r="DR198">
        <v>1371.97</v>
      </c>
      <c r="DS198">
        <v>1412.84</v>
      </c>
      <c r="DT198">
        <v>11.20743333333333</v>
      </c>
      <c r="DU198">
        <v>9.81649</v>
      </c>
      <c r="DV198">
        <v>1376.117777777778</v>
      </c>
      <c r="DW198">
        <v>11.20358888888889</v>
      </c>
      <c r="DX198">
        <v>499.9662222222222</v>
      </c>
      <c r="DY198">
        <v>90.30879999999999</v>
      </c>
      <c r="DZ198">
        <v>0.09995554444444445</v>
      </c>
      <c r="EA198">
        <v>17.60107777777777</v>
      </c>
      <c r="EB198">
        <v>17.99777777777778</v>
      </c>
      <c r="EC198">
        <v>999.9000000000001</v>
      </c>
      <c r="ED198">
        <v>0</v>
      </c>
      <c r="EE198">
        <v>0</v>
      </c>
      <c r="EF198">
        <v>9994.432222222222</v>
      </c>
      <c r="EG198">
        <v>0</v>
      </c>
      <c r="EH198">
        <v>1027.813333333333</v>
      </c>
      <c r="EI198">
        <v>-40.87022222222222</v>
      </c>
      <c r="EJ198">
        <v>1387.52</v>
      </c>
      <c r="EK198">
        <v>1426.845555555556</v>
      </c>
      <c r="EL198">
        <v>1.390965555555556</v>
      </c>
      <c r="EM198">
        <v>1412.84</v>
      </c>
      <c r="EN198">
        <v>9.81649</v>
      </c>
      <c r="EO198">
        <v>1.012131111111111</v>
      </c>
      <c r="EP198">
        <v>0.8865152222222222</v>
      </c>
      <c r="EQ198">
        <v>7.092196666666667</v>
      </c>
      <c r="ER198">
        <v>5.173681111111111</v>
      </c>
      <c r="ES198">
        <v>1999.961111111111</v>
      </c>
      <c r="ET198">
        <v>0.979999</v>
      </c>
      <c r="EU198">
        <v>0.02000057777777778</v>
      </c>
      <c r="EV198">
        <v>0</v>
      </c>
      <c r="EW198">
        <v>1389.878888888889</v>
      </c>
      <c r="EX198">
        <v>5.00097</v>
      </c>
      <c r="EY198">
        <v>27630.53333333334</v>
      </c>
      <c r="EZ198">
        <v>16707.22222222222</v>
      </c>
      <c r="FA198">
        <v>36.875</v>
      </c>
      <c r="FB198">
        <v>38.187</v>
      </c>
      <c r="FC198">
        <v>37.187</v>
      </c>
      <c r="FD198">
        <v>37.32599999999999</v>
      </c>
      <c r="FE198">
        <v>36.75</v>
      </c>
      <c r="FF198">
        <v>1955.061111111111</v>
      </c>
      <c r="FG198">
        <v>39.9</v>
      </c>
      <c r="FH198">
        <v>0</v>
      </c>
      <c r="FI198">
        <v>3566.600000143051</v>
      </c>
      <c r="FJ198">
        <v>0</v>
      </c>
      <c r="FK198">
        <v>1390.464615384615</v>
      </c>
      <c r="FL198">
        <v>-7.109743589755399</v>
      </c>
      <c r="FM198">
        <v>-140.8991453831601</v>
      </c>
      <c r="FN198">
        <v>27642.91923076923</v>
      </c>
      <c r="FO198">
        <v>15</v>
      </c>
      <c r="FP198">
        <v>0</v>
      </c>
      <c r="FQ198" t="s">
        <v>439</v>
      </c>
      <c r="FR198">
        <v>1760210915.6</v>
      </c>
      <c r="FS198">
        <v>0</v>
      </c>
      <c r="FT198">
        <v>0</v>
      </c>
      <c r="FU198">
        <v>-0.215</v>
      </c>
      <c r="FV198">
        <v>0</v>
      </c>
      <c r="FW198">
        <v>-0.6919999999999999</v>
      </c>
      <c r="FX198">
        <v>0</v>
      </c>
      <c r="FY198">
        <v>400</v>
      </c>
      <c r="FZ198">
        <v>0</v>
      </c>
      <c r="GA198">
        <v>0.15</v>
      </c>
      <c r="GB198">
        <v>0</v>
      </c>
      <c r="GC198">
        <v>-40.81803414634147</v>
      </c>
      <c r="GD198">
        <v>-1.302409756097593</v>
      </c>
      <c r="GE198">
        <v>0.1795558417246342</v>
      </c>
      <c r="GF198">
        <v>0</v>
      </c>
      <c r="GG198">
        <v>1390.856176470588</v>
      </c>
      <c r="GH198">
        <v>-6.538579072195546</v>
      </c>
      <c r="GI198">
        <v>0.6983005197742108</v>
      </c>
      <c r="GJ198">
        <v>0</v>
      </c>
      <c r="GK198">
        <v>1.389263658536585</v>
      </c>
      <c r="GL198">
        <v>0.01916864111498344</v>
      </c>
      <c r="GM198">
        <v>0.002380660654460326</v>
      </c>
      <c r="GN198">
        <v>1</v>
      </c>
      <c r="GO198">
        <v>1</v>
      </c>
      <c r="GP198">
        <v>3</v>
      </c>
      <c r="GQ198" t="s">
        <v>446</v>
      </c>
      <c r="GR198">
        <v>3.13377</v>
      </c>
      <c r="GS198">
        <v>2.76017</v>
      </c>
      <c r="GT198">
        <v>0.211423</v>
      </c>
      <c r="GU198">
        <v>0.21288</v>
      </c>
      <c r="GV198">
        <v>0.0616059</v>
      </c>
      <c r="GW198">
        <v>0.0551899</v>
      </c>
      <c r="GX198">
        <v>25251.7</v>
      </c>
      <c r="GY198">
        <v>25185</v>
      </c>
      <c r="GZ198">
        <v>29747.4</v>
      </c>
      <c r="HA198">
        <v>29554.2</v>
      </c>
      <c r="HB198">
        <v>36898.9</v>
      </c>
      <c r="HC198">
        <v>37006.8</v>
      </c>
      <c r="HD198">
        <v>41860.6</v>
      </c>
      <c r="HE198">
        <v>41987.7</v>
      </c>
      <c r="HF198">
        <v>1.95685</v>
      </c>
      <c r="HG198">
        <v>1.88972</v>
      </c>
      <c r="HH198">
        <v>0.0291206</v>
      </c>
      <c r="HI198">
        <v>0</v>
      </c>
      <c r="HJ198">
        <v>17.5053</v>
      </c>
      <c r="HK198">
        <v>999.9</v>
      </c>
      <c r="HL198">
        <v>26.2</v>
      </c>
      <c r="HM198">
        <v>31.5</v>
      </c>
      <c r="HN198">
        <v>13.4664</v>
      </c>
      <c r="HO198">
        <v>62.6822</v>
      </c>
      <c r="HP198">
        <v>32.3598</v>
      </c>
      <c r="HQ198">
        <v>1</v>
      </c>
      <c r="HR198">
        <v>-0.123013</v>
      </c>
      <c r="HS198">
        <v>5.58769</v>
      </c>
      <c r="HT198">
        <v>20.2544</v>
      </c>
      <c r="HU198">
        <v>5.22118</v>
      </c>
      <c r="HV198">
        <v>12.0159</v>
      </c>
      <c r="HW198">
        <v>4.99075</v>
      </c>
      <c r="HX198">
        <v>3.2885</v>
      </c>
      <c r="HY198">
        <v>9999</v>
      </c>
      <c r="HZ198">
        <v>9999</v>
      </c>
      <c r="IA198">
        <v>9999</v>
      </c>
      <c r="IB198">
        <v>999.9</v>
      </c>
      <c r="IC198">
        <v>4.9729</v>
      </c>
      <c r="ID198">
        <v>1.86661</v>
      </c>
      <c r="IE198">
        <v>1.86596</v>
      </c>
      <c r="IF198">
        <v>1.86589</v>
      </c>
      <c r="IG198">
        <v>1.8678</v>
      </c>
      <c r="IH198">
        <v>1.87019</v>
      </c>
      <c r="II198">
        <v>1.8688</v>
      </c>
      <c r="IJ198">
        <v>1.87029</v>
      </c>
      <c r="IK198">
        <v>0</v>
      </c>
      <c r="IL198">
        <v>0</v>
      </c>
      <c r="IM198">
        <v>0</v>
      </c>
      <c r="IN198">
        <v>0</v>
      </c>
      <c r="IO198" t="s">
        <v>441</v>
      </c>
      <c r="IP198" t="s">
        <v>442</v>
      </c>
      <c r="IQ198" t="s">
        <v>443</v>
      </c>
      <c r="IR198" t="s">
        <v>443</v>
      </c>
      <c r="IS198" t="s">
        <v>443</v>
      </c>
      <c r="IT198" t="s">
        <v>443</v>
      </c>
      <c r="IU198">
        <v>0</v>
      </c>
      <c r="IV198">
        <v>100</v>
      </c>
      <c r="IW198">
        <v>100</v>
      </c>
      <c r="IX198">
        <v>-4.16</v>
      </c>
      <c r="IY198">
        <v>0.0039</v>
      </c>
      <c r="IZ198">
        <v>-1.414774939843471</v>
      </c>
      <c r="JA198">
        <v>-0.002262605230658699</v>
      </c>
      <c r="JB198">
        <v>4.117972070868355E-07</v>
      </c>
      <c r="JC198">
        <v>-1.535053720392113E-10</v>
      </c>
      <c r="JD198">
        <v>-0.05773197212917025</v>
      </c>
      <c r="JE198">
        <v>-0.004387372397949352</v>
      </c>
      <c r="JF198">
        <v>0.001148265067849212</v>
      </c>
      <c r="JG198">
        <v>-2.372704636287677E-05</v>
      </c>
      <c r="JH198">
        <v>4</v>
      </c>
      <c r="JI198">
        <v>2346</v>
      </c>
      <c r="JJ198">
        <v>1</v>
      </c>
      <c r="JK198">
        <v>24</v>
      </c>
      <c r="JL198">
        <v>21629.7</v>
      </c>
      <c r="JM198">
        <v>29358478.3</v>
      </c>
      <c r="JN198">
        <v>2.771</v>
      </c>
      <c r="JO198">
        <v>2.24121</v>
      </c>
      <c r="JP198">
        <v>1.39648</v>
      </c>
      <c r="JQ198">
        <v>2.35718</v>
      </c>
      <c r="JR198">
        <v>1.49536</v>
      </c>
      <c r="JS198">
        <v>2.54395</v>
      </c>
      <c r="JT198">
        <v>36.4343</v>
      </c>
      <c r="JU198">
        <v>24.0175</v>
      </c>
      <c r="JV198">
        <v>18</v>
      </c>
      <c r="JW198">
        <v>486.87</v>
      </c>
      <c r="JX198">
        <v>435.955</v>
      </c>
      <c r="JY198">
        <v>11.4276</v>
      </c>
      <c r="JZ198">
        <v>25.8578</v>
      </c>
      <c r="KA198">
        <v>30.0001</v>
      </c>
      <c r="KB198">
        <v>25.6976</v>
      </c>
      <c r="KC198">
        <v>25.6303</v>
      </c>
      <c r="KD198">
        <v>55.4428</v>
      </c>
      <c r="KE198">
        <v>25.9103</v>
      </c>
      <c r="KF198">
        <v>1.18179</v>
      </c>
      <c r="KG198">
        <v>11.4273</v>
      </c>
      <c r="KH198">
        <v>1442.86</v>
      </c>
      <c r="KI198">
        <v>9.801830000000001</v>
      </c>
      <c r="KJ198">
        <v>101.668</v>
      </c>
      <c r="KK198">
        <v>100.967</v>
      </c>
    </row>
    <row r="199" spans="1:297">
      <c r="A199">
        <v>183</v>
      </c>
      <c r="B199">
        <v>1761508700.6</v>
      </c>
      <c r="C199">
        <v>1490.099999904633</v>
      </c>
      <c r="D199" t="s">
        <v>809</v>
      </c>
      <c r="E199" t="s">
        <v>810</v>
      </c>
      <c r="F199">
        <v>5</v>
      </c>
      <c r="G199" t="s">
        <v>638</v>
      </c>
      <c r="H199" t="s">
        <v>436</v>
      </c>
      <c r="I199">
        <v>1761508697.8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1442.481725405044</v>
      </c>
      <c r="AK199">
        <v>1411.069696969697</v>
      </c>
      <c r="AL199">
        <v>3.374603380184464</v>
      </c>
      <c r="AM199">
        <v>65.47156474281013</v>
      </c>
      <c r="AN199">
        <f>(AP199 - AO199 + DY199*1E3/(8.314*(EA199+273.15)) * AR199/DX199 * AQ199) * DX199/(100*DL199) * 1000/(1000 - AP199)</f>
        <v>0</v>
      </c>
      <c r="AO199">
        <v>9.818264759167512</v>
      </c>
      <c r="AP199">
        <v>11.21168121212121</v>
      </c>
      <c r="AQ199">
        <v>1.090676412026269E-06</v>
      </c>
      <c r="AR199">
        <v>106.0414800568065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437</v>
      </c>
      <c r="AY199" t="s">
        <v>437</v>
      </c>
      <c r="AZ199">
        <v>0</v>
      </c>
      <c r="BA199">
        <v>0</v>
      </c>
      <c r="BB199">
        <f>1-AZ199/BA199</f>
        <v>0</v>
      </c>
      <c r="BC199">
        <v>0</v>
      </c>
      <c r="BD199" t="s">
        <v>437</v>
      </c>
      <c r="BE199" t="s">
        <v>437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BZ199">
        <v>2020</v>
      </c>
      <c r="CA199">
        <v>290.0000000000001</v>
      </c>
      <c r="CB199">
        <v>1590.42</v>
      </c>
      <c r="CC199">
        <v>295</v>
      </c>
      <c r="CD199">
        <v>5220.67</v>
      </c>
      <c r="CE199">
        <v>1591.29</v>
      </c>
      <c r="CF199">
        <v>-0.87</v>
      </c>
      <c r="CG199">
        <v>300.0000000000001</v>
      </c>
      <c r="CH199">
        <v>23.8</v>
      </c>
      <c r="CI199">
        <v>1650.734719841875</v>
      </c>
      <c r="CJ199">
        <v>2.032994541366527</v>
      </c>
      <c r="CK199">
        <v>-31.03478562282126</v>
      </c>
      <c r="CL199">
        <v>0.9198548094063967</v>
      </c>
      <c r="CM199">
        <v>0.9759925733019913</v>
      </c>
      <c r="CN199">
        <v>-0.00431141668520578</v>
      </c>
      <c r="CO199">
        <v>289.9999999999999</v>
      </c>
      <c r="CP199">
        <v>1590.91</v>
      </c>
      <c r="CQ199">
        <v>765</v>
      </c>
      <c r="CR199">
        <v>5219.32</v>
      </c>
      <c r="CS199">
        <v>1591.27</v>
      </c>
      <c r="CT199">
        <v>-0.36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438</v>
      </c>
      <c r="DO199">
        <v>2</v>
      </c>
      <c r="DP199" t="b">
        <v>1</v>
      </c>
      <c r="DQ199">
        <v>1761508697.8</v>
      </c>
      <c r="DR199">
        <v>1387.574</v>
      </c>
      <c r="DS199">
        <v>1428.691</v>
      </c>
      <c r="DT199">
        <v>11.20975</v>
      </c>
      <c r="DU199">
        <v>9.818211</v>
      </c>
      <c r="DV199">
        <v>1391.754</v>
      </c>
      <c r="DW199">
        <v>11.20584</v>
      </c>
      <c r="DX199">
        <v>500.0309000000001</v>
      </c>
      <c r="DY199">
        <v>90.30870000000002</v>
      </c>
      <c r="DZ199">
        <v>0.10001829</v>
      </c>
      <c r="EA199">
        <v>17.59837</v>
      </c>
      <c r="EB199">
        <v>17.99836</v>
      </c>
      <c r="EC199">
        <v>999.9</v>
      </c>
      <c r="ED199">
        <v>0</v>
      </c>
      <c r="EE199">
        <v>0</v>
      </c>
      <c r="EF199">
        <v>9979.875</v>
      </c>
      <c r="EG199">
        <v>0</v>
      </c>
      <c r="EH199">
        <v>1027.829</v>
      </c>
      <c r="EI199">
        <v>-41.11745</v>
      </c>
      <c r="EJ199">
        <v>1403.303</v>
      </c>
      <c r="EK199">
        <v>1442.857</v>
      </c>
      <c r="EL199">
        <v>1.39155</v>
      </c>
      <c r="EM199">
        <v>1428.691</v>
      </c>
      <c r="EN199">
        <v>9.818211</v>
      </c>
      <c r="EO199">
        <v>1.012339</v>
      </c>
      <c r="EP199">
        <v>0.8866699</v>
      </c>
      <c r="EQ199">
        <v>7.095185000000001</v>
      </c>
      <c r="ER199">
        <v>5.176183999999999</v>
      </c>
      <c r="ES199">
        <v>2000.02</v>
      </c>
      <c r="ET199">
        <v>0.9799994</v>
      </c>
      <c r="EU199">
        <v>0.02000024</v>
      </c>
      <c r="EV199">
        <v>0</v>
      </c>
      <c r="EW199">
        <v>1389.426</v>
      </c>
      <c r="EX199">
        <v>5.000970000000001</v>
      </c>
      <c r="EY199">
        <v>27620.12</v>
      </c>
      <c r="EZ199">
        <v>16707.72</v>
      </c>
      <c r="FA199">
        <v>36.875</v>
      </c>
      <c r="FB199">
        <v>38.1436</v>
      </c>
      <c r="FC199">
        <v>37.187</v>
      </c>
      <c r="FD199">
        <v>37.312</v>
      </c>
      <c r="FE199">
        <v>36.75</v>
      </c>
      <c r="FF199">
        <v>1955.12</v>
      </c>
      <c r="FG199">
        <v>39.89999999999999</v>
      </c>
      <c r="FH199">
        <v>0</v>
      </c>
      <c r="FI199">
        <v>3571.400000095367</v>
      </c>
      <c r="FJ199">
        <v>0</v>
      </c>
      <c r="FK199">
        <v>1389.935</v>
      </c>
      <c r="FL199">
        <v>-7.053333308409291</v>
      </c>
      <c r="FM199">
        <v>-142.1470083356929</v>
      </c>
      <c r="FN199">
        <v>27631.5076923077</v>
      </c>
      <c r="FO199">
        <v>15</v>
      </c>
      <c r="FP199">
        <v>0</v>
      </c>
      <c r="FQ199" t="s">
        <v>439</v>
      </c>
      <c r="FR199">
        <v>1760210915.6</v>
      </c>
      <c r="FS199">
        <v>0</v>
      </c>
      <c r="FT199">
        <v>0</v>
      </c>
      <c r="FU199">
        <v>-0.215</v>
      </c>
      <c r="FV199">
        <v>0</v>
      </c>
      <c r="FW199">
        <v>-0.6919999999999999</v>
      </c>
      <c r="FX199">
        <v>0</v>
      </c>
      <c r="FY199">
        <v>400</v>
      </c>
      <c r="FZ199">
        <v>0</v>
      </c>
      <c r="GA199">
        <v>0.15</v>
      </c>
      <c r="GB199">
        <v>0</v>
      </c>
      <c r="GC199">
        <v>-40.953535</v>
      </c>
      <c r="GD199">
        <v>-1.133034146341402</v>
      </c>
      <c r="GE199">
        <v>0.1702978971537817</v>
      </c>
      <c r="GF199">
        <v>0</v>
      </c>
      <c r="GG199">
        <v>1390.283235294118</v>
      </c>
      <c r="GH199">
        <v>-6.806569892782933</v>
      </c>
      <c r="GI199">
        <v>0.7095140034610069</v>
      </c>
      <c r="GJ199">
        <v>0</v>
      </c>
      <c r="GK199">
        <v>1.39069775</v>
      </c>
      <c r="GL199">
        <v>0.00806712945590627</v>
      </c>
      <c r="GM199">
        <v>0.001045240373072169</v>
      </c>
      <c r="GN199">
        <v>1</v>
      </c>
      <c r="GO199">
        <v>1</v>
      </c>
      <c r="GP199">
        <v>3</v>
      </c>
      <c r="GQ199" t="s">
        <v>446</v>
      </c>
      <c r="GR199">
        <v>3.13369</v>
      </c>
      <c r="GS199">
        <v>2.76005</v>
      </c>
      <c r="GT199">
        <v>0.212982</v>
      </c>
      <c r="GU199">
        <v>0.214396</v>
      </c>
      <c r="GV199">
        <v>0.0616189</v>
      </c>
      <c r="GW199">
        <v>0.0551968</v>
      </c>
      <c r="GX199">
        <v>25202</v>
      </c>
      <c r="GY199">
        <v>25136.6</v>
      </c>
      <c r="GZ199">
        <v>29747.7</v>
      </c>
      <c r="HA199">
        <v>29554.2</v>
      </c>
      <c r="HB199">
        <v>36899.1</v>
      </c>
      <c r="HC199">
        <v>37006.6</v>
      </c>
      <c r="HD199">
        <v>41861.5</v>
      </c>
      <c r="HE199">
        <v>41987.7</v>
      </c>
      <c r="HF199">
        <v>1.95723</v>
      </c>
      <c r="HG199">
        <v>1.89002</v>
      </c>
      <c r="HH199">
        <v>0.029888</v>
      </c>
      <c r="HI199">
        <v>0</v>
      </c>
      <c r="HJ199">
        <v>17.5054</v>
      </c>
      <c r="HK199">
        <v>999.9</v>
      </c>
      <c r="HL199">
        <v>26.2</v>
      </c>
      <c r="HM199">
        <v>31.5</v>
      </c>
      <c r="HN199">
        <v>13.4665</v>
      </c>
      <c r="HO199">
        <v>62.5722</v>
      </c>
      <c r="HP199">
        <v>32.5481</v>
      </c>
      <c r="HQ199">
        <v>1</v>
      </c>
      <c r="HR199">
        <v>-0.123072</v>
      </c>
      <c r="HS199">
        <v>5.58949</v>
      </c>
      <c r="HT199">
        <v>20.2544</v>
      </c>
      <c r="HU199">
        <v>5.22148</v>
      </c>
      <c r="HV199">
        <v>12.0159</v>
      </c>
      <c r="HW199">
        <v>4.9906</v>
      </c>
      <c r="HX199">
        <v>3.28855</v>
      </c>
      <c r="HY199">
        <v>9999</v>
      </c>
      <c r="HZ199">
        <v>9999</v>
      </c>
      <c r="IA199">
        <v>9999</v>
      </c>
      <c r="IB199">
        <v>999.9</v>
      </c>
      <c r="IC199">
        <v>4.97291</v>
      </c>
      <c r="ID199">
        <v>1.86661</v>
      </c>
      <c r="IE199">
        <v>1.86589</v>
      </c>
      <c r="IF199">
        <v>1.86592</v>
      </c>
      <c r="IG199">
        <v>1.86779</v>
      </c>
      <c r="IH199">
        <v>1.87018</v>
      </c>
      <c r="II199">
        <v>1.86881</v>
      </c>
      <c r="IJ199">
        <v>1.87029</v>
      </c>
      <c r="IK199">
        <v>0</v>
      </c>
      <c r="IL199">
        <v>0</v>
      </c>
      <c r="IM199">
        <v>0</v>
      </c>
      <c r="IN199">
        <v>0</v>
      </c>
      <c r="IO199" t="s">
        <v>441</v>
      </c>
      <c r="IP199" t="s">
        <v>442</v>
      </c>
      <c r="IQ199" t="s">
        <v>443</v>
      </c>
      <c r="IR199" t="s">
        <v>443</v>
      </c>
      <c r="IS199" t="s">
        <v>443</v>
      </c>
      <c r="IT199" t="s">
        <v>443</v>
      </c>
      <c r="IU199">
        <v>0</v>
      </c>
      <c r="IV199">
        <v>100</v>
      </c>
      <c r="IW199">
        <v>100</v>
      </c>
      <c r="IX199">
        <v>-4.2</v>
      </c>
      <c r="IY199">
        <v>0.0039</v>
      </c>
      <c r="IZ199">
        <v>-1.414774939843471</v>
      </c>
      <c r="JA199">
        <v>-0.002262605230658699</v>
      </c>
      <c r="JB199">
        <v>4.117972070868355E-07</v>
      </c>
      <c r="JC199">
        <v>-1.535053720392113E-10</v>
      </c>
      <c r="JD199">
        <v>-0.05773197212917025</v>
      </c>
      <c r="JE199">
        <v>-0.004387372397949352</v>
      </c>
      <c r="JF199">
        <v>0.001148265067849212</v>
      </c>
      <c r="JG199">
        <v>-2.372704636287677E-05</v>
      </c>
      <c r="JH199">
        <v>4</v>
      </c>
      <c r="JI199">
        <v>2346</v>
      </c>
      <c r="JJ199">
        <v>1</v>
      </c>
      <c r="JK199">
        <v>24</v>
      </c>
      <c r="JL199">
        <v>21629.8</v>
      </c>
      <c r="JM199">
        <v>29358478.3</v>
      </c>
      <c r="JN199">
        <v>2.79907</v>
      </c>
      <c r="JO199">
        <v>2.23267</v>
      </c>
      <c r="JP199">
        <v>1.39648</v>
      </c>
      <c r="JQ199">
        <v>2.3584</v>
      </c>
      <c r="JR199">
        <v>1.49536</v>
      </c>
      <c r="JS199">
        <v>2.69775</v>
      </c>
      <c r="JT199">
        <v>36.4343</v>
      </c>
      <c r="JU199">
        <v>24.0262</v>
      </c>
      <c r="JV199">
        <v>18</v>
      </c>
      <c r="JW199">
        <v>487.102</v>
      </c>
      <c r="JX199">
        <v>436.135</v>
      </c>
      <c r="JY199">
        <v>11.4274</v>
      </c>
      <c r="JZ199">
        <v>25.8578</v>
      </c>
      <c r="KA199">
        <v>30</v>
      </c>
      <c r="KB199">
        <v>25.6976</v>
      </c>
      <c r="KC199">
        <v>25.6303</v>
      </c>
      <c r="KD199">
        <v>56.0049</v>
      </c>
      <c r="KE199">
        <v>25.9103</v>
      </c>
      <c r="KF199">
        <v>1.18179</v>
      </c>
      <c r="KG199">
        <v>11.4274</v>
      </c>
      <c r="KH199">
        <v>1456.22</v>
      </c>
      <c r="KI199">
        <v>9.79908</v>
      </c>
      <c r="KJ199">
        <v>101.67</v>
      </c>
      <c r="KK199">
        <v>100.967</v>
      </c>
    </row>
    <row r="200" spans="1:297">
      <c r="A200">
        <v>184</v>
      </c>
      <c r="B200">
        <v>1761508705.6</v>
      </c>
      <c r="C200">
        <v>1495.099999904633</v>
      </c>
      <c r="D200" t="s">
        <v>811</v>
      </c>
      <c r="E200" t="s">
        <v>812</v>
      </c>
      <c r="F200">
        <v>5</v>
      </c>
      <c r="G200" t="s">
        <v>638</v>
      </c>
      <c r="H200" t="s">
        <v>436</v>
      </c>
      <c r="I200">
        <v>1761508703.1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1459.105521266431</v>
      </c>
      <c r="AK200">
        <v>1427.821151515151</v>
      </c>
      <c r="AL200">
        <v>3.351955854188529</v>
      </c>
      <c r="AM200">
        <v>65.47156474281013</v>
      </c>
      <c r="AN200">
        <f>(AP200 - AO200 + DY200*1E3/(8.314*(EA200+273.15)) * AR200/DX200 * AQ200) * DX200/(100*DL200) * 1000/(1000 - AP200)</f>
        <v>0</v>
      </c>
      <c r="AO200">
        <v>9.819496426707568</v>
      </c>
      <c r="AP200">
        <v>11.21672606060606</v>
      </c>
      <c r="AQ200">
        <v>4.321261497957087E-06</v>
      </c>
      <c r="AR200">
        <v>106.0414800568065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437</v>
      </c>
      <c r="AY200" t="s">
        <v>437</v>
      </c>
      <c r="AZ200">
        <v>0</v>
      </c>
      <c r="BA200">
        <v>0</v>
      </c>
      <c r="BB200">
        <f>1-AZ200/BA200</f>
        <v>0</v>
      </c>
      <c r="BC200">
        <v>0</v>
      </c>
      <c r="BD200" t="s">
        <v>437</v>
      </c>
      <c r="BE200" t="s">
        <v>437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BZ200">
        <v>2020</v>
      </c>
      <c r="CA200">
        <v>290.0000000000001</v>
      </c>
      <c r="CB200">
        <v>1590.42</v>
      </c>
      <c r="CC200">
        <v>295</v>
      </c>
      <c r="CD200">
        <v>5220.67</v>
      </c>
      <c r="CE200">
        <v>1591.29</v>
      </c>
      <c r="CF200">
        <v>-0.87</v>
      </c>
      <c r="CG200">
        <v>300.0000000000001</v>
      </c>
      <c r="CH200">
        <v>23.8</v>
      </c>
      <c r="CI200">
        <v>1650.734719841875</v>
      </c>
      <c r="CJ200">
        <v>2.032994541366527</v>
      </c>
      <c r="CK200">
        <v>-31.03478562282126</v>
      </c>
      <c r="CL200">
        <v>0.9198548094063967</v>
      </c>
      <c r="CM200">
        <v>0.9759925733019913</v>
      </c>
      <c r="CN200">
        <v>-0.00431141668520578</v>
      </c>
      <c r="CO200">
        <v>289.9999999999999</v>
      </c>
      <c r="CP200">
        <v>1590.91</v>
      </c>
      <c r="CQ200">
        <v>765</v>
      </c>
      <c r="CR200">
        <v>5219.32</v>
      </c>
      <c r="CS200">
        <v>1591.27</v>
      </c>
      <c r="CT200">
        <v>-0.36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438</v>
      </c>
      <c r="DO200">
        <v>2</v>
      </c>
      <c r="DP200" t="b">
        <v>1</v>
      </c>
      <c r="DQ200">
        <v>1761508703.1</v>
      </c>
      <c r="DR200">
        <v>1405.193333333333</v>
      </c>
      <c r="DS200">
        <v>1446.226666666666</v>
      </c>
      <c r="DT200">
        <v>11.2148</v>
      </c>
      <c r="DU200">
        <v>9.819536666666668</v>
      </c>
      <c r="DV200">
        <v>1409.408888888889</v>
      </c>
      <c r="DW200">
        <v>11.21082222222222</v>
      </c>
      <c r="DX200">
        <v>499.9723333333334</v>
      </c>
      <c r="DY200">
        <v>90.30943333333335</v>
      </c>
      <c r="DZ200">
        <v>0.09988736666666667</v>
      </c>
      <c r="EA200">
        <v>17.60308888888889</v>
      </c>
      <c r="EB200">
        <v>17.999</v>
      </c>
      <c r="EC200">
        <v>999.9000000000001</v>
      </c>
      <c r="ED200">
        <v>0</v>
      </c>
      <c r="EE200">
        <v>0</v>
      </c>
      <c r="EF200">
        <v>10010.19222222222</v>
      </c>
      <c r="EG200">
        <v>0</v>
      </c>
      <c r="EH200">
        <v>1027.807777777778</v>
      </c>
      <c r="EI200">
        <v>-41.03487777777778</v>
      </c>
      <c r="EJ200">
        <v>1421.13</v>
      </c>
      <c r="EK200">
        <v>1460.567777777778</v>
      </c>
      <c r="EL200">
        <v>1.395261111111111</v>
      </c>
      <c r="EM200">
        <v>1446.226666666666</v>
      </c>
      <c r="EN200">
        <v>9.819536666666668</v>
      </c>
      <c r="EO200">
        <v>1.012802222222222</v>
      </c>
      <c r="EP200">
        <v>0.8867965555555555</v>
      </c>
      <c r="EQ200">
        <v>7.101854444444444</v>
      </c>
      <c r="ER200">
        <v>5.17824</v>
      </c>
      <c r="ES200">
        <v>1999.98</v>
      </c>
      <c r="ET200">
        <v>0.9799987777777778</v>
      </c>
      <c r="EU200">
        <v>0.02000093333333334</v>
      </c>
      <c r="EV200">
        <v>0</v>
      </c>
      <c r="EW200">
        <v>1388.746666666667</v>
      </c>
      <c r="EX200">
        <v>5.00097</v>
      </c>
      <c r="EY200">
        <v>27605.97777777778</v>
      </c>
      <c r="EZ200">
        <v>16707.41111111111</v>
      </c>
      <c r="FA200">
        <v>36.875</v>
      </c>
      <c r="FB200">
        <v>38.125</v>
      </c>
      <c r="FC200">
        <v>37.17322222222222</v>
      </c>
      <c r="FD200">
        <v>37.312</v>
      </c>
      <c r="FE200">
        <v>36.75</v>
      </c>
      <c r="FF200">
        <v>1955.08</v>
      </c>
      <c r="FG200">
        <v>39.9</v>
      </c>
      <c r="FH200">
        <v>0</v>
      </c>
      <c r="FI200">
        <v>3576.200000047684</v>
      </c>
      <c r="FJ200">
        <v>0</v>
      </c>
      <c r="FK200">
        <v>1389.380384615385</v>
      </c>
      <c r="FL200">
        <v>-6.725128204757205</v>
      </c>
      <c r="FM200">
        <v>-147.9282051961355</v>
      </c>
      <c r="FN200">
        <v>27619.59615384616</v>
      </c>
      <c r="FO200">
        <v>15</v>
      </c>
      <c r="FP200">
        <v>0</v>
      </c>
      <c r="FQ200" t="s">
        <v>439</v>
      </c>
      <c r="FR200">
        <v>1760210915.6</v>
      </c>
      <c r="FS200">
        <v>0</v>
      </c>
      <c r="FT200">
        <v>0</v>
      </c>
      <c r="FU200">
        <v>-0.215</v>
      </c>
      <c r="FV200">
        <v>0</v>
      </c>
      <c r="FW200">
        <v>-0.6919999999999999</v>
      </c>
      <c r="FX200">
        <v>0</v>
      </c>
      <c r="FY200">
        <v>400</v>
      </c>
      <c r="FZ200">
        <v>0</v>
      </c>
      <c r="GA200">
        <v>0.15</v>
      </c>
      <c r="GB200">
        <v>0</v>
      </c>
      <c r="GC200">
        <v>-41.01518048780488</v>
      </c>
      <c r="GD200">
        <v>-0.2995212543554072</v>
      </c>
      <c r="GE200">
        <v>0.1236425300171033</v>
      </c>
      <c r="GF200">
        <v>1</v>
      </c>
      <c r="GG200">
        <v>1389.714117647059</v>
      </c>
      <c r="GH200">
        <v>-6.947288002047266</v>
      </c>
      <c r="GI200">
        <v>0.7151722032327853</v>
      </c>
      <c r="GJ200">
        <v>0</v>
      </c>
      <c r="GK200">
        <v>1.391889756097561</v>
      </c>
      <c r="GL200">
        <v>0.01415289198606353</v>
      </c>
      <c r="GM200">
        <v>0.001742461796207703</v>
      </c>
      <c r="GN200">
        <v>1</v>
      </c>
      <c r="GO200">
        <v>2</v>
      </c>
      <c r="GP200">
        <v>3</v>
      </c>
      <c r="GQ200" t="s">
        <v>440</v>
      </c>
      <c r="GR200">
        <v>3.13375</v>
      </c>
      <c r="GS200">
        <v>2.7605</v>
      </c>
      <c r="GT200">
        <v>0.214511</v>
      </c>
      <c r="GU200">
        <v>0.215896</v>
      </c>
      <c r="GV200">
        <v>0.0616365</v>
      </c>
      <c r="GW200">
        <v>0.0552003</v>
      </c>
      <c r="GX200">
        <v>25152.9</v>
      </c>
      <c r="GY200">
        <v>25088.6</v>
      </c>
      <c r="GZ200">
        <v>29747.5</v>
      </c>
      <c r="HA200">
        <v>29554.2</v>
      </c>
      <c r="HB200">
        <v>36897.9</v>
      </c>
      <c r="HC200">
        <v>37006.5</v>
      </c>
      <c r="HD200">
        <v>41860.8</v>
      </c>
      <c r="HE200">
        <v>41987.8</v>
      </c>
      <c r="HF200">
        <v>1.9571</v>
      </c>
      <c r="HG200">
        <v>1.8903</v>
      </c>
      <c r="HH200">
        <v>0.0291467</v>
      </c>
      <c r="HI200">
        <v>0</v>
      </c>
      <c r="HJ200">
        <v>17.5064</v>
      </c>
      <c r="HK200">
        <v>999.9</v>
      </c>
      <c r="HL200">
        <v>26.2</v>
      </c>
      <c r="HM200">
        <v>31.5</v>
      </c>
      <c r="HN200">
        <v>13.4668</v>
      </c>
      <c r="HO200">
        <v>62.4322</v>
      </c>
      <c r="HP200">
        <v>32.512</v>
      </c>
      <c r="HQ200">
        <v>1</v>
      </c>
      <c r="HR200">
        <v>-0.123041</v>
      </c>
      <c r="HS200">
        <v>5.59006</v>
      </c>
      <c r="HT200">
        <v>20.2546</v>
      </c>
      <c r="HU200">
        <v>5.22073</v>
      </c>
      <c r="HV200">
        <v>12.0159</v>
      </c>
      <c r="HW200">
        <v>4.9901</v>
      </c>
      <c r="HX200">
        <v>3.2885</v>
      </c>
      <c r="HY200">
        <v>9999</v>
      </c>
      <c r="HZ200">
        <v>9999</v>
      </c>
      <c r="IA200">
        <v>9999</v>
      </c>
      <c r="IB200">
        <v>999.9</v>
      </c>
      <c r="IC200">
        <v>4.97288</v>
      </c>
      <c r="ID200">
        <v>1.86661</v>
      </c>
      <c r="IE200">
        <v>1.86593</v>
      </c>
      <c r="IF200">
        <v>1.86592</v>
      </c>
      <c r="IG200">
        <v>1.86777</v>
      </c>
      <c r="IH200">
        <v>1.87018</v>
      </c>
      <c r="II200">
        <v>1.86881</v>
      </c>
      <c r="IJ200">
        <v>1.8703</v>
      </c>
      <c r="IK200">
        <v>0</v>
      </c>
      <c r="IL200">
        <v>0</v>
      </c>
      <c r="IM200">
        <v>0</v>
      </c>
      <c r="IN200">
        <v>0</v>
      </c>
      <c r="IO200" t="s">
        <v>441</v>
      </c>
      <c r="IP200" t="s">
        <v>442</v>
      </c>
      <c r="IQ200" t="s">
        <v>443</v>
      </c>
      <c r="IR200" t="s">
        <v>443</v>
      </c>
      <c r="IS200" t="s">
        <v>443</v>
      </c>
      <c r="IT200" t="s">
        <v>443</v>
      </c>
      <c r="IU200">
        <v>0</v>
      </c>
      <c r="IV200">
        <v>100</v>
      </c>
      <c r="IW200">
        <v>100</v>
      </c>
      <c r="IX200">
        <v>-4.23</v>
      </c>
      <c r="IY200">
        <v>0.004</v>
      </c>
      <c r="IZ200">
        <v>-1.414774939843471</v>
      </c>
      <c r="JA200">
        <v>-0.002262605230658699</v>
      </c>
      <c r="JB200">
        <v>4.117972070868355E-07</v>
      </c>
      <c r="JC200">
        <v>-1.535053720392113E-10</v>
      </c>
      <c r="JD200">
        <v>-0.05773197212917025</v>
      </c>
      <c r="JE200">
        <v>-0.004387372397949352</v>
      </c>
      <c r="JF200">
        <v>0.001148265067849212</v>
      </c>
      <c r="JG200">
        <v>-2.372704636287677E-05</v>
      </c>
      <c r="JH200">
        <v>4</v>
      </c>
      <c r="JI200">
        <v>2346</v>
      </c>
      <c r="JJ200">
        <v>1</v>
      </c>
      <c r="JK200">
        <v>24</v>
      </c>
      <c r="JL200">
        <v>21629.8</v>
      </c>
      <c r="JM200">
        <v>29358478.4</v>
      </c>
      <c r="JN200">
        <v>2.82349</v>
      </c>
      <c r="JO200">
        <v>2.22412</v>
      </c>
      <c r="JP200">
        <v>1.39648</v>
      </c>
      <c r="JQ200">
        <v>2.35596</v>
      </c>
      <c r="JR200">
        <v>1.49536</v>
      </c>
      <c r="JS200">
        <v>2.66724</v>
      </c>
      <c r="JT200">
        <v>36.4343</v>
      </c>
      <c r="JU200">
        <v>24.0262</v>
      </c>
      <c r="JV200">
        <v>18</v>
      </c>
      <c r="JW200">
        <v>487.037</v>
      </c>
      <c r="JX200">
        <v>436.3</v>
      </c>
      <c r="JY200">
        <v>11.4276</v>
      </c>
      <c r="JZ200">
        <v>25.8599</v>
      </c>
      <c r="KA200">
        <v>30.0001</v>
      </c>
      <c r="KB200">
        <v>25.6991</v>
      </c>
      <c r="KC200">
        <v>25.6303</v>
      </c>
      <c r="KD200">
        <v>56.4837</v>
      </c>
      <c r="KE200">
        <v>25.9103</v>
      </c>
      <c r="KF200">
        <v>1.18179</v>
      </c>
      <c r="KG200">
        <v>11.4275</v>
      </c>
      <c r="KH200">
        <v>1469.58</v>
      </c>
      <c r="KI200">
        <v>9.793810000000001</v>
      </c>
      <c r="KJ200">
        <v>101.669</v>
      </c>
      <c r="KK200">
        <v>100.967</v>
      </c>
    </row>
    <row r="201" spans="1:297">
      <c r="A201">
        <v>185</v>
      </c>
      <c r="B201">
        <v>1761508710.6</v>
      </c>
      <c r="C201">
        <v>1500.099999904633</v>
      </c>
      <c r="D201" t="s">
        <v>813</v>
      </c>
      <c r="E201" t="s">
        <v>814</v>
      </c>
      <c r="F201">
        <v>5</v>
      </c>
      <c r="G201" t="s">
        <v>638</v>
      </c>
      <c r="H201" t="s">
        <v>436</v>
      </c>
      <c r="I201">
        <v>1761508707.8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1476.200707401247</v>
      </c>
      <c r="AK201">
        <v>1444.827818181819</v>
      </c>
      <c r="AL201">
        <v>3.385796228850857</v>
      </c>
      <c r="AM201">
        <v>65.47156474281013</v>
      </c>
      <c r="AN201">
        <f>(AP201 - AO201 + DY201*1E3/(8.314*(EA201+273.15)) * AR201/DX201 * AQ201) * DX201/(100*DL201) * 1000/(1000 - AP201)</f>
        <v>0</v>
      </c>
      <c r="AO201">
        <v>9.821827330399943</v>
      </c>
      <c r="AP201">
        <v>11.21865818181818</v>
      </c>
      <c r="AQ201">
        <v>2.20021525899381E-06</v>
      </c>
      <c r="AR201">
        <v>106.0414800568065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437</v>
      </c>
      <c r="AY201" t="s">
        <v>437</v>
      </c>
      <c r="AZ201">
        <v>0</v>
      </c>
      <c r="BA201">
        <v>0</v>
      </c>
      <c r="BB201">
        <f>1-AZ201/BA201</f>
        <v>0</v>
      </c>
      <c r="BC201">
        <v>0</v>
      </c>
      <c r="BD201" t="s">
        <v>437</v>
      </c>
      <c r="BE201" t="s">
        <v>437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BZ201">
        <v>2020</v>
      </c>
      <c r="CA201">
        <v>290.0000000000001</v>
      </c>
      <c r="CB201">
        <v>1590.42</v>
      </c>
      <c r="CC201">
        <v>295</v>
      </c>
      <c r="CD201">
        <v>5220.67</v>
      </c>
      <c r="CE201">
        <v>1591.29</v>
      </c>
      <c r="CF201">
        <v>-0.87</v>
      </c>
      <c r="CG201">
        <v>300.0000000000001</v>
      </c>
      <c r="CH201">
        <v>23.8</v>
      </c>
      <c r="CI201">
        <v>1650.734719841875</v>
      </c>
      <c r="CJ201">
        <v>2.032994541366527</v>
      </c>
      <c r="CK201">
        <v>-31.03478562282126</v>
      </c>
      <c r="CL201">
        <v>0.9198548094063967</v>
      </c>
      <c r="CM201">
        <v>0.9759925733019913</v>
      </c>
      <c r="CN201">
        <v>-0.00431141668520578</v>
      </c>
      <c r="CO201">
        <v>289.9999999999999</v>
      </c>
      <c r="CP201">
        <v>1590.91</v>
      </c>
      <c r="CQ201">
        <v>765</v>
      </c>
      <c r="CR201">
        <v>5219.32</v>
      </c>
      <c r="CS201">
        <v>1591.27</v>
      </c>
      <c r="CT201">
        <v>-0.36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438</v>
      </c>
      <c r="DO201">
        <v>2</v>
      </c>
      <c r="DP201" t="b">
        <v>1</v>
      </c>
      <c r="DQ201">
        <v>1761508707.8</v>
      </c>
      <c r="DR201">
        <v>1420.929</v>
      </c>
      <c r="DS201">
        <v>1462.105</v>
      </c>
      <c r="DT201">
        <v>11.21769</v>
      </c>
      <c r="DU201">
        <v>9.821695000000002</v>
      </c>
      <c r="DV201">
        <v>1425.178</v>
      </c>
      <c r="DW201">
        <v>11.21369</v>
      </c>
      <c r="DX201">
        <v>499.9823</v>
      </c>
      <c r="DY201">
        <v>90.30792</v>
      </c>
      <c r="DZ201">
        <v>0.10002382</v>
      </c>
      <c r="EA201">
        <v>17.62256</v>
      </c>
      <c r="EB201">
        <v>17.9665</v>
      </c>
      <c r="EC201">
        <v>999.9</v>
      </c>
      <c r="ED201">
        <v>0</v>
      </c>
      <c r="EE201">
        <v>0</v>
      </c>
      <c r="EF201">
        <v>10011.927</v>
      </c>
      <c r="EG201">
        <v>0</v>
      </c>
      <c r="EH201">
        <v>1027.847</v>
      </c>
      <c r="EI201">
        <v>-41.17622</v>
      </c>
      <c r="EJ201">
        <v>1437.051</v>
      </c>
      <c r="EK201">
        <v>1476.607</v>
      </c>
      <c r="EL201">
        <v>1.396005</v>
      </c>
      <c r="EM201">
        <v>1462.105</v>
      </c>
      <c r="EN201">
        <v>9.821695000000002</v>
      </c>
      <c r="EO201">
        <v>1.013046</v>
      </c>
      <c r="EP201">
        <v>0.8869768</v>
      </c>
      <c r="EQ201">
        <v>7.10539</v>
      </c>
      <c r="ER201">
        <v>5.181158999999999</v>
      </c>
      <c r="ES201">
        <v>1999.966</v>
      </c>
      <c r="ET201">
        <v>0.9799986000000001</v>
      </c>
      <c r="EU201">
        <v>0.02000108</v>
      </c>
      <c r="EV201">
        <v>0</v>
      </c>
      <c r="EW201">
        <v>1388.021</v>
      </c>
      <c r="EX201">
        <v>5.000970000000001</v>
      </c>
      <c r="EY201">
        <v>27589.76</v>
      </c>
      <c r="EZ201">
        <v>16707.28</v>
      </c>
      <c r="FA201">
        <v>36.8498</v>
      </c>
      <c r="FB201">
        <v>38.125</v>
      </c>
      <c r="FC201">
        <v>37.125</v>
      </c>
      <c r="FD201">
        <v>37.312</v>
      </c>
      <c r="FE201">
        <v>36.7122</v>
      </c>
      <c r="FF201">
        <v>1955.066</v>
      </c>
      <c r="FG201">
        <v>39.89999999999999</v>
      </c>
      <c r="FH201">
        <v>0</v>
      </c>
      <c r="FI201">
        <v>3581.600000143051</v>
      </c>
      <c r="FJ201">
        <v>0</v>
      </c>
      <c r="FK201">
        <v>1388.6564</v>
      </c>
      <c r="FL201">
        <v>-8.087692305977578</v>
      </c>
      <c r="FM201">
        <v>-171.2153845108035</v>
      </c>
      <c r="FN201">
        <v>27603.868</v>
      </c>
      <c r="FO201">
        <v>15</v>
      </c>
      <c r="FP201">
        <v>0</v>
      </c>
      <c r="FQ201" t="s">
        <v>439</v>
      </c>
      <c r="FR201">
        <v>1760210915.6</v>
      </c>
      <c r="FS201">
        <v>0</v>
      </c>
      <c r="FT201">
        <v>0</v>
      </c>
      <c r="FU201">
        <v>-0.215</v>
      </c>
      <c r="FV201">
        <v>0</v>
      </c>
      <c r="FW201">
        <v>-0.6919999999999999</v>
      </c>
      <c r="FX201">
        <v>0</v>
      </c>
      <c r="FY201">
        <v>400</v>
      </c>
      <c r="FZ201">
        <v>0</v>
      </c>
      <c r="GA201">
        <v>0.15</v>
      </c>
      <c r="GB201">
        <v>0</v>
      </c>
      <c r="GC201">
        <v>-41.054355</v>
      </c>
      <c r="GD201">
        <v>-0.8777313320824707</v>
      </c>
      <c r="GE201">
        <v>0.1356712072438363</v>
      </c>
      <c r="GF201">
        <v>0</v>
      </c>
      <c r="GG201">
        <v>1389.045882352941</v>
      </c>
      <c r="GH201">
        <v>-7.50924369916139</v>
      </c>
      <c r="GI201">
        <v>0.7791477910363599</v>
      </c>
      <c r="GJ201">
        <v>0</v>
      </c>
      <c r="GK201">
        <v>1.393365</v>
      </c>
      <c r="GL201">
        <v>0.0222655159474663</v>
      </c>
      <c r="GM201">
        <v>0.002300854189208893</v>
      </c>
      <c r="GN201">
        <v>1</v>
      </c>
      <c r="GO201">
        <v>1</v>
      </c>
      <c r="GP201">
        <v>3</v>
      </c>
      <c r="GQ201" t="s">
        <v>446</v>
      </c>
      <c r="GR201">
        <v>3.13379</v>
      </c>
      <c r="GS201">
        <v>2.76032</v>
      </c>
      <c r="GT201">
        <v>0.216051</v>
      </c>
      <c r="GU201">
        <v>0.217416</v>
      </c>
      <c r="GV201">
        <v>0.0616484</v>
      </c>
      <c r="GW201">
        <v>0.0552127</v>
      </c>
      <c r="GX201">
        <v>25103.5</v>
      </c>
      <c r="GY201">
        <v>25040</v>
      </c>
      <c r="GZ201">
        <v>29747.2</v>
      </c>
      <c r="HA201">
        <v>29554.2</v>
      </c>
      <c r="HB201">
        <v>36897.1</v>
      </c>
      <c r="HC201">
        <v>37006.2</v>
      </c>
      <c r="HD201">
        <v>41860.4</v>
      </c>
      <c r="HE201">
        <v>41988</v>
      </c>
      <c r="HF201">
        <v>1.9572</v>
      </c>
      <c r="HG201">
        <v>1.89035</v>
      </c>
      <c r="HH201">
        <v>0.0267029</v>
      </c>
      <c r="HI201">
        <v>0</v>
      </c>
      <c r="HJ201">
        <v>17.5069</v>
      </c>
      <c r="HK201">
        <v>999.9</v>
      </c>
      <c r="HL201">
        <v>26.2</v>
      </c>
      <c r="HM201">
        <v>31.5</v>
      </c>
      <c r="HN201">
        <v>13.4652</v>
      </c>
      <c r="HO201">
        <v>62.6522</v>
      </c>
      <c r="HP201">
        <v>32.4599</v>
      </c>
      <c r="HQ201">
        <v>1</v>
      </c>
      <c r="HR201">
        <v>-0.123046</v>
      </c>
      <c r="HS201">
        <v>5.59186</v>
      </c>
      <c r="HT201">
        <v>20.2544</v>
      </c>
      <c r="HU201">
        <v>5.22088</v>
      </c>
      <c r="HV201">
        <v>12.0159</v>
      </c>
      <c r="HW201">
        <v>4.98995</v>
      </c>
      <c r="HX201">
        <v>3.2885</v>
      </c>
      <c r="HY201">
        <v>9999</v>
      </c>
      <c r="HZ201">
        <v>9999</v>
      </c>
      <c r="IA201">
        <v>9999</v>
      </c>
      <c r="IB201">
        <v>999.9</v>
      </c>
      <c r="IC201">
        <v>4.97288</v>
      </c>
      <c r="ID201">
        <v>1.86661</v>
      </c>
      <c r="IE201">
        <v>1.8659</v>
      </c>
      <c r="IF201">
        <v>1.86591</v>
      </c>
      <c r="IG201">
        <v>1.86778</v>
      </c>
      <c r="IH201">
        <v>1.8702</v>
      </c>
      <c r="II201">
        <v>1.86882</v>
      </c>
      <c r="IJ201">
        <v>1.87028</v>
      </c>
      <c r="IK201">
        <v>0</v>
      </c>
      <c r="IL201">
        <v>0</v>
      </c>
      <c r="IM201">
        <v>0</v>
      </c>
      <c r="IN201">
        <v>0</v>
      </c>
      <c r="IO201" t="s">
        <v>441</v>
      </c>
      <c r="IP201" t="s">
        <v>442</v>
      </c>
      <c r="IQ201" t="s">
        <v>443</v>
      </c>
      <c r="IR201" t="s">
        <v>443</v>
      </c>
      <c r="IS201" t="s">
        <v>443</v>
      </c>
      <c r="IT201" t="s">
        <v>443</v>
      </c>
      <c r="IU201">
        <v>0</v>
      </c>
      <c r="IV201">
        <v>100</v>
      </c>
      <c r="IW201">
        <v>100</v>
      </c>
      <c r="IX201">
        <v>-4.26</v>
      </c>
      <c r="IY201">
        <v>0.004</v>
      </c>
      <c r="IZ201">
        <v>-1.414774939843471</v>
      </c>
      <c r="JA201">
        <v>-0.002262605230658699</v>
      </c>
      <c r="JB201">
        <v>4.117972070868355E-07</v>
      </c>
      <c r="JC201">
        <v>-1.535053720392113E-10</v>
      </c>
      <c r="JD201">
        <v>-0.05773197212917025</v>
      </c>
      <c r="JE201">
        <v>-0.004387372397949352</v>
      </c>
      <c r="JF201">
        <v>0.001148265067849212</v>
      </c>
      <c r="JG201">
        <v>-2.372704636287677E-05</v>
      </c>
      <c r="JH201">
        <v>4</v>
      </c>
      <c r="JI201">
        <v>2346</v>
      </c>
      <c r="JJ201">
        <v>1</v>
      </c>
      <c r="JK201">
        <v>24</v>
      </c>
      <c r="JL201">
        <v>21629.9</v>
      </c>
      <c r="JM201">
        <v>29358478.5</v>
      </c>
      <c r="JN201">
        <v>2.85034</v>
      </c>
      <c r="JO201">
        <v>2.23267</v>
      </c>
      <c r="JP201">
        <v>1.39771</v>
      </c>
      <c r="JQ201">
        <v>2.35474</v>
      </c>
      <c r="JR201">
        <v>1.49536</v>
      </c>
      <c r="JS201">
        <v>2.56592</v>
      </c>
      <c r="JT201">
        <v>36.4343</v>
      </c>
      <c r="JU201">
        <v>24.0262</v>
      </c>
      <c r="JV201">
        <v>18</v>
      </c>
      <c r="JW201">
        <v>487.104</v>
      </c>
      <c r="JX201">
        <v>436.336</v>
      </c>
      <c r="JY201">
        <v>11.4278</v>
      </c>
      <c r="JZ201">
        <v>25.86</v>
      </c>
      <c r="KA201">
        <v>30.0001</v>
      </c>
      <c r="KB201">
        <v>25.6997</v>
      </c>
      <c r="KC201">
        <v>25.6312</v>
      </c>
      <c r="KD201">
        <v>57.0326</v>
      </c>
      <c r="KE201">
        <v>25.9103</v>
      </c>
      <c r="KF201">
        <v>1.18179</v>
      </c>
      <c r="KG201">
        <v>11.4276</v>
      </c>
      <c r="KH201">
        <v>1489.62</v>
      </c>
      <c r="KI201">
        <v>9.788740000000001</v>
      </c>
      <c r="KJ201">
        <v>101.668</v>
      </c>
      <c r="KK201">
        <v>100.967</v>
      </c>
    </row>
    <row r="202" spans="1:297">
      <c r="A202">
        <v>186</v>
      </c>
      <c r="B202">
        <v>1761508715.6</v>
      </c>
      <c r="C202">
        <v>1505.099999904633</v>
      </c>
      <c r="D202" t="s">
        <v>815</v>
      </c>
      <c r="E202" t="s">
        <v>816</v>
      </c>
      <c r="F202">
        <v>5</v>
      </c>
      <c r="G202" t="s">
        <v>638</v>
      </c>
      <c r="H202" t="s">
        <v>436</v>
      </c>
      <c r="I202">
        <v>1761508713.1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1493.014801922228</v>
      </c>
      <c r="AK202">
        <v>1461.610787878787</v>
      </c>
      <c r="AL202">
        <v>3.361958786423285</v>
      </c>
      <c r="AM202">
        <v>65.47156474281013</v>
      </c>
      <c r="AN202">
        <f>(AP202 - AO202 + DY202*1E3/(8.314*(EA202+273.15)) * AR202/DX202 * AQ202) * DX202/(100*DL202) * 1000/(1000 - AP202)</f>
        <v>0</v>
      </c>
      <c r="AO202">
        <v>9.82327735641687</v>
      </c>
      <c r="AP202">
        <v>11.22236909090908</v>
      </c>
      <c r="AQ202">
        <v>2.887337724769069E-06</v>
      </c>
      <c r="AR202">
        <v>106.0414800568065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437</v>
      </c>
      <c r="AY202" t="s">
        <v>437</v>
      </c>
      <c r="AZ202">
        <v>0</v>
      </c>
      <c r="BA202">
        <v>0</v>
      </c>
      <c r="BB202">
        <f>1-AZ202/BA202</f>
        <v>0</v>
      </c>
      <c r="BC202">
        <v>0</v>
      </c>
      <c r="BD202" t="s">
        <v>437</v>
      </c>
      <c r="BE202" t="s">
        <v>437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BZ202">
        <v>2020</v>
      </c>
      <c r="CA202">
        <v>290.0000000000001</v>
      </c>
      <c r="CB202">
        <v>1590.42</v>
      </c>
      <c r="CC202">
        <v>295</v>
      </c>
      <c r="CD202">
        <v>5220.67</v>
      </c>
      <c r="CE202">
        <v>1591.29</v>
      </c>
      <c r="CF202">
        <v>-0.87</v>
      </c>
      <c r="CG202">
        <v>300.0000000000001</v>
      </c>
      <c r="CH202">
        <v>23.8</v>
      </c>
      <c r="CI202">
        <v>1650.734719841875</v>
      </c>
      <c r="CJ202">
        <v>2.032994541366527</v>
      </c>
      <c r="CK202">
        <v>-31.03478562282126</v>
      </c>
      <c r="CL202">
        <v>0.9198548094063967</v>
      </c>
      <c r="CM202">
        <v>0.9759925733019913</v>
      </c>
      <c r="CN202">
        <v>-0.00431141668520578</v>
      </c>
      <c r="CO202">
        <v>289.9999999999999</v>
      </c>
      <c r="CP202">
        <v>1590.91</v>
      </c>
      <c r="CQ202">
        <v>765</v>
      </c>
      <c r="CR202">
        <v>5219.32</v>
      </c>
      <c r="CS202">
        <v>1591.27</v>
      </c>
      <c r="CT202">
        <v>-0.36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438</v>
      </c>
      <c r="DO202">
        <v>2</v>
      </c>
      <c r="DP202" t="b">
        <v>1</v>
      </c>
      <c r="DQ202">
        <v>1761508713.1</v>
      </c>
      <c r="DR202">
        <v>1438.541111111111</v>
      </c>
      <c r="DS202">
        <v>1479.848888888889</v>
      </c>
      <c r="DT202">
        <v>11.2211</v>
      </c>
      <c r="DU202">
        <v>9.823416666666667</v>
      </c>
      <c r="DV202">
        <v>1442.825555555556</v>
      </c>
      <c r="DW202">
        <v>11.21703333333333</v>
      </c>
      <c r="DX202">
        <v>500.0321111111111</v>
      </c>
      <c r="DY202">
        <v>90.30778888888888</v>
      </c>
      <c r="DZ202">
        <v>0.1000639444444444</v>
      </c>
      <c r="EA202">
        <v>17.59617777777778</v>
      </c>
      <c r="EB202">
        <v>17.9569</v>
      </c>
      <c r="EC202">
        <v>999.9000000000001</v>
      </c>
      <c r="ED202">
        <v>0</v>
      </c>
      <c r="EE202">
        <v>0</v>
      </c>
      <c r="EF202">
        <v>10003.81666666667</v>
      </c>
      <c r="EG202">
        <v>0</v>
      </c>
      <c r="EH202">
        <v>1027.87</v>
      </c>
      <c r="EI202">
        <v>-41.3059</v>
      </c>
      <c r="EJ202">
        <v>1454.866666666667</v>
      </c>
      <c r="EK202">
        <v>1494.528888888889</v>
      </c>
      <c r="EL202">
        <v>1.397674444444444</v>
      </c>
      <c r="EM202">
        <v>1479.848888888889</v>
      </c>
      <c r="EN202">
        <v>9.823416666666667</v>
      </c>
      <c r="EO202">
        <v>1.013352222222222</v>
      </c>
      <c r="EP202">
        <v>0.8871312222222223</v>
      </c>
      <c r="EQ202">
        <v>7.109781111111111</v>
      </c>
      <c r="ER202">
        <v>5.183657777777777</v>
      </c>
      <c r="ES202">
        <v>2000.062222222222</v>
      </c>
      <c r="ET202">
        <v>0.9799993333333334</v>
      </c>
      <c r="EU202">
        <v>0.02000026666666667</v>
      </c>
      <c r="EV202">
        <v>0</v>
      </c>
      <c r="EW202">
        <v>1387.775555555556</v>
      </c>
      <c r="EX202">
        <v>5.00097</v>
      </c>
      <c r="EY202">
        <v>27582.44444444445</v>
      </c>
      <c r="EZ202">
        <v>16708.12222222223</v>
      </c>
      <c r="FA202">
        <v>36.812</v>
      </c>
      <c r="FB202">
        <v>38.125</v>
      </c>
      <c r="FC202">
        <v>37.125</v>
      </c>
      <c r="FD202">
        <v>37.312</v>
      </c>
      <c r="FE202">
        <v>36.687</v>
      </c>
      <c r="FF202">
        <v>1955.162222222222</v>
      </c>
      <c r="FG202">
        <v>39.9</v>
      </c>
      <c r="FH202">
        <v>0</v>
      </c>
      <c r="FI202">
        <v>3586.400000095367</v>
      </c>
      <c r="FJ202">
        <v>0</v>
      </c>
      <c r="FK202">
        <v>1388.1636</v>
      </c>
      <c r="FL202">
        <v>-4.914615376079953</v>
      </c>
      <c r="FM202">
        <v>-139.4384612909334</v>
      </c>
      <c r="FN202">
        <v>27592.064</v>
      </c>
      <c r="FO202">
        <v>15</v>
      </c>
      <c r="FP202">
        <v>0</v>
      </c>
      <c r="FQ202" t="s">
        <v>439</v>
      </c>
      <c r="FR202">
        <v>1760210915.6</v>
      </c>
      <c r="FS202">
        <v>0</v>
      </c>
      <c r="FT202">
        <v>0</v>
      </c>
      <c r="FU202">
        <v>-0.215</v>
      </c>
      <c r="FV202">
        <v>0</v>
      </c>
      <c r="FW202">
        <v>-0.6919999999999999</v>
      </c>
      <c r="FX202">
        <v>0</v>
      </c>
      <c r="FY202">
        <v>400</v>
      </c>
      <c r="FZ202">
        <v>0</v>
      </c>
      <c r="GA202">
        <v>0.15</v>
      </c>
      <c r="GB202">
        <v>0</v>
      </c>
      <c r="GC202">
        <v>-41.13834390243903</v>
      </c>
      <c r="GD202">
        <v>-0.8470369337978667</v>
      </c>
      <c r="GE202">
        <v>0.1285851204242821</v>
      </c>
      <c r="GF202">
        <v>0</v>
      </c>
      <c r="GG202">
        <v>1388.57794117647</v>
      </c>
      <c r="GH202">
        <v>-6.800152788326487</v>
      </c>
      <c r="GI202">
        <v>0.7188380305651909</v>
      </c>
      <c r="GJ202">
        <v>0</v>
      </c>
      <c r="GK202">
        <v>1.394763658536585</v>
      </c>
      <c r="GL202">
        <v>0.02249142857142935</v>
      </c>
      <c r="GM202">
        <v>0.002365900804156866</v>
      </c>
      <c r="GN202">
        <v>1</v>
      </c>
      <c r="GO202">
        <v>1</v>
      </c>
      <c r="GP202">
        <v>3</v>
      </c>
      <c r="GQ202" t="s">
        <v>446</v>
      </c>
      <c r="GR202">
        <v>3.13373</v>
      </c>
      <c r="GS202">
        <v>2.76031</v>
      </c>
      <c r="GT202">
        <v>0.217573</v>
      </c>
      <c r="GU202">
        <v>0.218921</v>
      </c>
      <c r="GV202">
        <v>0.0616616</v>
      </c>
      <c r="GW202">
        <v>0.0552175</v>
      </c>
      <c r="GX202">
        <v>25054.3</v>
      </c>
      <c r="GY202">
        <v>24991.9</v>
      </c>
      <c r="GZ202">
        <v>29746.7</v>
      </c>
      <c r="HA202">
        <v>29554.2</v>
      </c>
      <c r="HB202">
        <v>36896.1</v>
      </c>
      <c r="HC202">
        <v>37005.9</v>
      </c>
      <c r="HD202">
        <v>41859.8</v>
      </c>
      <c r="HE202">
        <v>41987.8</v>
      </c>
      <c r="HF202">
        <v>1.957</v>
      </c>
      <c r="HG202">
        <v>1.89018</v>
      </c>
      <c r="HH202">
        <v>0.0277013</v>
      </c>
      <c r="HI202">
        <v>0</v>
      </c>
      <c r="HJ202">
        <v>17.5076</v>
      </c>
      <c r="HK202">
        <v>999.9</v>
      </c>
      <c r="HL202">
        <v>26.2</v>
      </c>
      <c r="HM202">
        <v>31.5</v>
      </c>
      <c r="HN202">
        <v>13.4677</v>
      </c>
      <c r="HO202">
        <v>62.6022</v>
      </c>
      <c r="HP202">
        <v>32.3958</v>
      </c>
      <c r="HQ202">
        <v>1</v>
      </c>
      <c r="HR202">
        <v>-0.122983</v>
      </c>
      <c r="HS202">
        <v>5.5311</v>
      </c>
      <c r="HT202">
        <v>20.2563</v>
      </c>
      <c r="HU202">
        <v>5.22058</v>
      </c>
      <c r="HV202">
        <v>12.0159</v>
      </c>
      <c r="HW202">
        <v>4.99</v>
      </c>
      <c r="HX202">
        <v>3.28848</v>
      </c>
      <c r="HY202">
        <v>9999</v>
      </c>
      <c r="HZ202">
        <v>9999</v>
      </c>
      <c r="IA202">
        <v>9999</v>
      </c>
      <c r="IB202">
        <v>999.9</v>
      </c>
      <c r="IC202">
        <v>4.9729</v>
      </c>
      <c r="ID202">
        <v>1.86661</v>
      </c>
      <c r="IE202">
        <v>1.86592</v>
      </c>
      <c r="IF202">
        <v>1.8659</v>
      </c>
      <c r="IG202">
        <v>1.86777</v>
      </c>
      <c r="IH202">
        <v>1.87017</v>
      </c>
      <c r="II202">
        <v>1.86882</v>
      </c>
      <c r="IJ202">
        <v>1.87028</v>
      </c>
      <c r="IK202">
        <v>0</v>
      </c>
      <c r="IL202">
        <v>0</v>
      </c>
      <c r="IM202">
        <v>0</v>
      </c>
      <c r="IN202">
        <v>0</v>
      </c>
      <c r="IO202" t="s">
        <v>441</v>
      </c>
      <c r="IP202" t="s">
        <v>442</v>
      </c>
      <c r="IQ202" t="s">
        <v>443</v>
      </c>
      <c r="IR202" t="s">
        <v>443</v>
      </c>
      <c r="IS202" t="s">
        <v>443</v>
      </c>
      <c r="IT202" t="s">
        <v>443</v>
      </c>
      <c r="IU202">
        <v>0</v>
      </c>
      <c r="IV202">
        <v>100</v>
      </c>
      <c r="IW202">
        <v>100</v>
      </c>
      <c r="IX202">
        <v>-4.3</v>
      </c>
      <c r="IY202">
        <v>0.0041</v>
      </c>
      <c r="IZ202">
        <v>-1.414774939843471</v>
      </c>
      <c r="JA202">
        <v>-0.002262605230658699</v>
      </c>
      <c r="JB202">
        <v>4.117972070868355E-07</v>
      </c>
      <c r="JC202">
        <v>-1.535053720392113E-10</v>
      </c>
      <c r="JD202">
        <v>-0.05773197212917025</v>
      </c>
      <c r="JE202">
        <v>-0.004387372397949352</v>
      </c>
      <c r="JF202">
        <v>0.001148265067849212</v>
      </c>
      <c r="JG202">
        <v>-2.372704636287677E-05</v>
      </c>
      <c r="JH202">
        <v>4</v>
      </c>
      <c r="JI202">
        <v>2346</v>
      </c>
      <c r="JJ202">
        <v>1</v>
      </c>
      <c r="JK202">
        <v>24</v>
      </c>
      <c r="JL202">
        <v>21630</v>
      </c>
      <c r="JM202">
        <v>29358478.6</v>
      </c>
      <c r="JN202">
        <v>2.87354</v>
      </c>
      <c r="JO202">
        <v>2.23633</v>
      </c>
      <c r="JP202">
        <v>1.39648</v>
      </c>
      <c r="JQ202">
        <v>2.35352</v>
      </c>
      <c r="JR202">
        <v>1.49536</v>
      </c>
      <c r="JS202">
        <v>2.55615</v>
      </c>
      <c r="JT202">
        <v>36.4343</v>
      </c>
      <c r="JU202">
        <v>24.0262</v>
      </c>
      <c r="JV202">
        <v>18</v>
      </c>
      <c r="JW202">
        <v>486.981</v>
      </c>
      <c r="JX202">
        <v>436.242</v>
      </c>
      <c r="JY202">
        <v>11.4285</v>
      </c>
      <c r="JZ202">
        <v>25.86</v>
      </c>
      <c r="KA202">
        <v>30.0001</v>
      </c>
      <c r="KB202">
        <v>25.6997</v>
      </c>
      <c r="KC202">
        <v>25.6325</v>
      </c>
      <c r="KD202">
        <v>57.4963</v>
      </c>
      <c r="KE202">
        <v>25.9103</v>
      </c>
      <c r="KF202">
        <v>1.18179</v>
      </c>
      <c r="KG202">
        <v>11.4604</v>
      </c>
      <c r="KH202">
        <v>1502.98</v>
      </c>
      <c r="KI202">
        <v>9.77698</v>
      </c>
      <c r="KJ202">
        <v>101.666</v>
      </c>
      <c r="KK202">
        <v>100.967</v>
      </c>
    </row>
    <row r="203" spans="1:297">
      <c r="A203">
        <v>187</v>
      </c>
      <c r="B203">
        <v>1761508720.6</v>
      </c>
      <c r="C203">
        <v>1510.099999904633</v>
      </c>
      <c r="D203" t="s">
        <v>817</v>
      </c>
      <c r="E203" t="s">
        <v>818</v>
      </c>
      <c r="F203">
        <v>5</v>
      </c>
      <c r="G203" t="s">
        <v>638</v>
      </c>
      <c r="H203" t="s">
        <v>436</v>
      </c>
      <c r="I203">
        <v>1761508717.8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1509.948404892178</v>
      </c>
      <c r="AK203">
        <v>1478.572181818181</v>
      </c>
      <c r="AL203">
        <v>3.379896591322684</v>
      </c>
      <c r="AM203">
        <v>65.47156474281013</v>
      </c>
      <c r="AN203">
        <f>(AP203 - AO203 + DY203*1E3/(8.314*(EA203+273.15)) * AR203/DX203 * AQ203) * DX203/(100*DL203) * 1000/(1000 - AP203)</f>
        <v>0</v>
      </c>
      <c r="AO203">
        <v>9.824560688522762</v>
      </c>
      <c r="AP203">
        <v>11.22726242424242</v>
      </c>
      <c r="AQ203">
        <v>5.808228370065088E-06</v>
      </c>
      <c r="AR203">
        <v>106.0414800568065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437</v>
      </c>
      <c r="AY203" t="s">
        <v>437</v>
      </c>
      <c r="AZ203">
        <v>0</v>
      </c>
      <c r="BA203">
        <v>0</v>
      </c>
      <c r="BB203">
        <f>1-AZ203/BA203</f>
        <v>0</v>
      </c>
      <c r="BC203">
        <v>0</v>
      </c>
      <c r="BD203" t="s">
        <v>437</v>
      </c>
      <c r="BE203" t="s">
        <v>437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BZ203">
        <v>2020</v>
      </c>
      <c r="CA203">
        <v>290.0000000000001</v>
      </c>
      <c r="CB203">
        <v>1590.42</v>
      </c>
      <c r="CC203">
        <v>295</v>
      </c>
      <c r="CD203">
        <v>5220.67</v>
      </c>
      <c r="CE203">
        <v>1591.29</v>
      </c>
      <c r="CF203">
        <v>-0.87</v>
      </c>
      <c r="CG203">
        <v>300.0000000000001</v>
      </c>
      <c r="CH203">
        <v>23.8</v>
      </c>
      <c r="CI203">
        <v>1650.734719841875</v>
      </c>
      <c r="CJ203">
        <v>2.032994541366527</v>
      </c>
      <c r="CK203">
        <v>-31.03478562282126</v>
      </c>
      <c r="CL203">
        <v>0.9198548094063967</v>
      </c>
      <c r="CM203">
        <v>0.9759925733019913</v>
      </c>
      <c r="CN203">
        <v>-0.00431141668520578</v>
      </c>
      <c r="CO203">
        <v>289.9999999999999</v>
      </c>
      <c r="CP203">
        <v>1590.91</v>
      </c>
      <c r="CQ203">
        <v>765</v>
      </c>
      <c r="CR203">
        <v>5219.32</v>
      </c>
      <c r="CS203">
        <v>1591.27</v>
      </c>
      <c r="CT203">
        <v>-0.36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438</v>
      </c>
      <c r="DO203">
        <v>2</v>
      </c>
      <c r="DP203" t="b">
        <v>1</v>
      </c>
      <c r="DQ203">
        <v>1761508717.8</v>
      </c>
      <c r="DR203">
        <v>1454.286</v>
      </c>
      <c r="DS203">
        <v>1495.591</v>
      </c>
      <c r="DT203">
        <v>11.22498</v>
      </c>
      <c r="DU203">
        <v>9.824780000000001</v>
      </c>
      <c r="DV203">
        <v>1458.6</v>
      </c>
      <c r="DW203">
        <v>11.22089</v>
      </c>
      <c r="DX203">
        <v>500.0048</v>
      </c>
      <c r="DY203">
        <v>90.30824</v>
      </c>
      <c r="DZ203">
        <v>0.09994195</v>
      </c>
      <c r="EA203">
        <v>17.59759</v>
      </c>
      <c r="EB203">
        <v>17.97193</v>
      </c>
      <c r="EC203">
        <v>999.9</v>
      </c>
      <c r="ED203">
        <v>0</v>
      </c>
      <c r="EE203">
        <v>0</v>
      </c>
      <c r="EF203">
        <v>10009.575</v>
      </c>
      <c r="EG203">
        <v>0</v>
      </c>
      <c r="EH203">
        <v>1027.84</v>
      </c>
      <c r="EI203">
        <v>-41.305</v>
      </c>
      <c r="EJ203">
        <v>1470.794</v>
      </c>
      <c r="EK203">
        <v>1510.428</v>
      </c>
      <c r="EL203">
        <v>1.400208</v>
      </c>
      <c r="EM203">
        <v>1495.591</v>
      </c>
      <c r="EN203">
        <v>9.824780000000001</v>
      </c>
      <c r="EO203">
        <v>1.013709</v>
      </c>
      <c r="EP203">
        <v>0.8872592000000001</v>
      </c>
      <c r="EQ203">
        <v>7.114922</v>
      </c>
      <c r="ER203">
        <v>5.185727</v>
      </c>
      <c r="ES203">
        <v>2000</v>
      </c>
      <c r="ET203">
        <v>0.9799985</v>
      </c>
      <c r="EU203">
        <v>0.02000112</v>
      </c>
      <c r="EV203">
        <v>0</v>
      </c>
      <c r="EW203">
        <v>1387.251</v>
      </c>
      <c r="EX203">
        <v>5.000970000000001</v>
      </c>
      <c r="EY203">
        <v>27572.52</v>
      </c>
      <c r="EZ203">
        <v>16707.59</v>
      </c>
      <c r="FA203">
        <v>36.812</v>
      </c>
      <c r="FB203">
        <v>38.0746</v>
      </c>
      <c r="FC203">
        <v>37.125</v>
      </c>
      <c r="FD203">
        <v>37.2996</v>
      </c>
      <c r="FE203">
        <v>36.687</v>
      </c>
      <c r="FF203">
        <v>1955.1</v>
      </c>
      <c r="FG203">
        <v>39.89999999999999</v>
      </c>
      <c r="FH203">
        <v>0</v>
      </c>
      <c r="FI203">
        <v>3591.200000047684</v>
      </c>
      <c r="FJ203">
        <v>0</v>
      </c>
      <c r="FK203">
        <v>1387.6484</v>
      </c>
      <c r="FL203">
        <v>-4.350769235203951</v>
      </c>
      <c r="FM203">
        <v>-102.5230770628218</v>
      </c>
      <c r="FN203">
        <v>27581.124</v>
      </c>
      <c r="FO203">
        <v>15</v>
      </c>
      <c r="FP203">
        <v>0</v>
      </c>
      <c r="FQ203" t="s">
        <v>439</v>
      </c>
      <c r="FR203">
        <v>1760210915.6</v>
      </c>
      <c r="FS203">
        <v>0</v>
      </c>
      <c r="FT203">
        <v>0</v>
      </c>
      <c r="FU203">
        <v>-0.215</v>
      </c>
      <c r="FV203">
        <v>0</v>
      </c>
      <c r="FW203">
        <v>-0.6919999999999999</v>
      </c>
      <c r="FX203">
        <v>0</v>
      </c>
      <c r="FY203">
        <v>400</v>
      </c>
      <c r="FZ203">
        <v>0</v>
      </c>
      <c r="GA203">
        <v>0.15</v>
      </c>
      <c r="GB203">
        <v>0</v>
      </c>
      <c r="GC203">
        <v>-41.20124250000001</v>
      </c>
      <c r="GD203">
        <v>-1.179391744840498</v>
      </c>
      <c r="GE203">
        <v>0.1387815799872235</v>
      </c>
      <c r="GF203">
        <v>0</v>
      </c>
      <c r="GG203">
        <v>1387.945588235294</v>
      </c>
      <c r="GH203">
        <v>-5.613598166661504</v>
      </c>
      <c r="GI203">
        <v>0.6188851037359733</v>
      </c>
      <c r="GJ203">
        <v>0</v>
      </c>
      <c r="GK203">
        <v>1.39718925</v>
      </c>
      <c r="GL203">
        <v>0.02091703564727813</v>
      </c>
      <c r="GM203">
        <v>0.002154593218568166</v>
      </c>
      <c r="GN203">
        <v>1</v>
      </c>
      <c r="GO203">
        <v>1</v>
      </c>
      <c r="GP203">
        <v>3</v>
      </c>
      <c r="GQ203" t="s">
        <v>446</v>
      </c>
      <c r="GR203">
        <v>3.13371</v>
      </c>
      <c r="GS203">
        <v>2.76036</v>
      </c>
      <c r="GT203">
        <v>0.219098</v>
      </c>
      <c r="GU203">
        <v>0.220398</v>
      </c>
      <c r="GV203">
        <v>0.0616832</v>
      </c>
      <c r="GW203">
        <v>0.0552287</v>
      </c>
      <c r="GX203">
        <v>25006</v>
      </c>
      <c r="GY203">
        <v>24944.5</v>
      </c>
      <c r="GZ203">
        <v>29747.2</v>
      </c>
      <c r="HA203">
        <v>29554</v>
      </c>
      <c r="HB203">
        <v>36895.5</v>
      </c>
      <c r="HC203">
        <v>37005.2</v>
      </c>
      <c r="HD203">
        <v>41860.1</v>
      </c>
      <c r="HE203">
        <v>41987.5</v>
      </c>
      <c r="HF203">
        <v>1.95725</v>
      </c>
      <c r="HG203">
        <v>1.88993</v>
      </c>
      <c r="HH203">
        <v>0.0279099</v>
      </c>
      <c r="HI203">
        <v>0</v>
      </c>
      <c r="HJ203">
        <v>17.5085</v>
      </c>
      <c r="HK203">
        <v>999.9</v>
      </c>
      <c r="HL203">
        <v>26.2</v>
      </c>
      <c r="HM203">
        <v>31.5</v>
      </c>
      <c r="HN203">
        <v>13.4656</v>
      </c>
      <c r="HO203">
        <v>62.2222</v>
      </c>
      <c r="HP203">
        <v>32.4159</v>
      </c>
      <c r="HQ203">
        <v>1</v>
      </c>
      <c r="HR203">
        <v>-0.123714</v>
      </c>
      <c r="HS203">
        <v>5.43529</v>
      </c>
      <c r="HT203">
        <v>20.2594</v>
      </c>
      <c r="HU203">
        <v>5.22208</v>
      </c>
      <c r="HV203">
        <v>12.0159</v>
      </c>
      <c r="HW203">
        <v>4.9904</v>
      </c>
      <c r="HX203">
        <v>3.28863</v>
      </c>
      <c r="HY203">
        <v>9999</v>
      </c>
      <c r="HZ203">
        <v>9999</v>
      </c>
      <c r="IA203">
        <v>9999</v>
      </c>
      <c r="IB203">
        <v>999.9</v>
      </c>
      <c r="IC203">
        <v>4.97289</v>
      </c>
      <c r="ID203">
        <v>1.86661</v>
      </c>
      <c r="IE203">
        <v>1.8659</v>
      </c>
      <c r="IF203">
        <v>1.8659</v>
      </c>
      <c r="IG203">
        <v>1.86776</v>
      </c>
      <c r="IH203">
        <v>1.87017</v>
      </c>
      <c r="II203">
        <v>1.86879</v>
      </c>
      <c r="IJ203">
        <v>1.87028</v>
      </c>
      <c r="IK203">
        <v>0</v>
      </c>
      <c r="IL203">
        <v>0</v>
      </c>
      <c r="IM203">
        <v>0</v>
      </c>
      <c r="IN203">
        <v>0</v>
      </c>
      <c r="IO203" t="s">
        <v>441</v>
      </c>
      <c r="IP203" t="s">
        <v>442</v>
      </c>
      <c r="IQ203" t="s">
        <v>443</v>
      </c>
      <c r="IR203" t="s">
        <v>443</v>
      </c>
      <c r="IS203" t="s">
        <v>443</v>
      </c>
      <c r="IT203" t="s">
        <v>443</v>
      </c>
      <c r="IU203">
        <v>0</v>
      </c>
      <c r="IV203">
        <v>100</v>
      </c>
      <c r="IW203">
        <v>100</v>
      </c>
      <c r="IX203">
        <v>-4.34</v>
      </c>
      <c r="IY203">
        <v>0.0041</v>
      </c>
      <c r="IZ203">
        <v>-1.414774939843471</v>
      </c>
      <c r="JA203">
        <v>-0.002262605230658699</v>
      </c>
      <c r="JB203">
        <v>4.117972070868355E-07</v>
      </c>
      <c r="JC203">
        <v>-1.535053720392113E-10</v>
      </c>
      <c r="JD203">
        <v>-0.05773197212917025</v>
      </c>
      <c r="JE203">
        <v>-0.004387372397949352</v>
      </c>
      <c r="JF203">
        <v>0.001148265067849212</v>
      </c>
      <c r="JG203">
        <v>-2.372704636287677E-05</v>
      </c>
      <c r="JH203">
        <v>4</v>
      </c>
      <c r="JI203">
        <v>2346</v>
      </c>
      <c r="JJ203">
        <v>1</v>
      </c>
      <c r="JK203">
        <v>24</v>
      </c>
      <c r="JL203">
        <v>21630.1</v>
      </c>
      <c r="JM203">
        <v>29358478.7</v>
      </c>
      <c r="JN203">
        <v>2.89917</v>
      </c>
      <c r="JO203">
        <v>2.23267</v>
      </c>
      <c r="JP203">
        <v>1.39648</v>
      </c>
      <c r="JQ203">
        <v>2.3584</v>
      </c>
      <c r="JR203">
        <v>1.49536</v>
      </c>
      <c r="JS203">
        <v>2.69653</v>
      </c>
      <c r="JT203">
        <v>36.4343</v>
      </c>
      <c r="JU203">
        <v>24.0262</v>
      </c>
      <c r="JV203">
        <v>18</v>
      </c>
      <c r="JW203">
        <v>487.135</v>
      </c>
      <c r="JX203">
        <v>436.092</v>
      </c>
      <c r="JY203">
        <v>11.4529</v>
      </c>
      <c r="JZ203">
        <v>25.86</v>
      </c>
      <c r="KA203">
        <v>29.9999</v>
      </c>
      <c r="KB203">
        <v>25.6997</v>
      </c>
      <c r="KC203">
        <v>25.6325</v>
      </c>
      <c r="KD203">
        <v>57.9984</v>
      </c>
      <c r="KE203">
        <v>25.9103</v>
      </c>
      <c r="KF203">
        <v>1.18179</v>
      </c>
      <c r="KG203">
        <v>11.481</v>
      </c>
      <c r="KH203">
        <v>1523.03</v>
      </c>
      <c r="KI203">
        <v>9.770099999999999</v>
      </c>
      <c r="KJ203">
        <v>101.667</v>
      </c>
      <c r="KK203">
        <v>100.966</v>
      </c>
    </row>
    <row r="204" spans="1:297">
      <c r="A204">
        <v>188</v>
      </c>
      <c r="B204">
        <v>1761508725.6</v>
      </c>
      <c r="C204">
        <v>1515.099999904633</v>
      </c>
      <c r="D204" t="s">
        <v>819</v>
      </c>
      <c r="E204" t="s">
        <v>820</v>
      </c>
      <c r="F204">
        <v>5</v>
      </c>
      <c r="G204" t="s">
        <v>638</v>
      </c>
      <c r="H204" t="s">
        <v>436</v>
      </c>
      <c r="I204">
        <v>1761508723.1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1526.357191949247</v>
      </c>
      <c r="AK204">
        <v>1495.14696969697</v>
      </c>
      <c r="AL204">
        <v>3.283097487222497</v>
      </c>
      <c r="AM204">
        <v>65.47156474281013</v>
      </c>
      <c r="AN204">
        <f>(AP204 - AO204 + DY204*1E3/(8.314*(EA204+273.15)) * AR204/DX204 * AQ204) * DX204/(100*DL204) * 1000/(1000 - AP204)</f>
        <v>0</v>
      </c>
      <c r="AO204">
        <v>9.828217755898017</v>
      </c>
      <c r="AP204">
        <v>11.23344363636364</v>
      </c>
      <c r="AQ204">
        <v>5.689630872901235E-06</v>
      </c>
      <c r="AR204">
        <v>106.0414800568065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437</v>
      </c>
      <c r="AY204" t="s">
        <v>437</v>
      </c>
      <c r="AZ204">
        <v>0</v>
      </c>
      <c r="BA204">
        <v>0</v>
      </c>
      <c r="BB204">
        <f>1-AZ204/BA204</f>
        <v>0</v>
      </c>
      <c r="BC204">
        <v>0</v>
      </c>
      <c r="BD204" t="s">
        <v>437</v>
      </c>
      <c r="BE204" t="s">
        <v>437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BZ204">
        <v>2020</v>
      </c>
      <c r="CA204">
        <v>290.0000000000001</v>
      </c>
      <c r="CB204">
        <v>1590.42</v>
      </c>
      <c r="CC204">
        <v>295</v>
      </c>
      <c r="CD204">
        <v>5220.67</v>
      </c>
      <c r="CE204">
        <v>1591.29</v>
      </c>
      <c r="CF204">
        <v>-0.87</v>
      </c>
      <c r="CG204">
        <v>300.0000000000001</v>
      </c>
      <c r="CH204">
        <v>23.8</v>
      </c>
      <c r="CI204">
        <v>1650.734719841875</v>
      </c>
      <c r="CJ204">
        <v>2.032994541366527</v>
      </c>
      <c r="CK204">
        <v>-31.03478562282126</v>
      </c>
      <c r="CL204">
        <v>0.9198548094063967</v>
      </c>
      <c r="CM204">
        <v>0.9759925733019913</v>
      </c>
      <c r="CN204">
        <v>-0.00431141668520578</v>
      </c>
      <c r="CO204">
        <v>289.9999999999999</v>
      </c>
      <c r="CP204">
        <v>1590.91</v>
      </c>
      <c r="CQ204">
        <v>765</v>
      </c>
      <c r="CR204">
        <v>5219.32</v>
      </c>
      <c r="CS204">
        <v>1591.27</v>
      </c>
      <c r="CT204">
        <v>-0.36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438</v>
      </c>
      <c r="DO204">
        <v>2</v>
      </c>
      <c r="DP204" t="b">
        <v>1</v>
      </c>
      <c r="DQ204">
        <v>1761508723.1</v>
      </c>
      <c r="DR204">
        <v>1471.904444444445</v>
      </c>
      <c r="DS204">
        <v>1512.608888888889</v>
      </c>
      <c r="DT204">
        <v>11.23082222222222</v>
      </c>
      <c r="DU204">
        <v>9.828256666666666</v>
      </c>
      <c r="DV204">
        <v>1476.254444444444</v>
      </c>
      <c r="DW204">
        <v>11.22666666666667</v>
      </c>
      <c r="DX204">
        <v>500.0185555555556</v>
      </c>
      <c r="DY204">
        <v>90.31077777777779</v>
      </c>
      <c r="DZ204">
        <v>0.1000418888888889</v>
      </c>
      <c r="EA204">
        <v>17.59474444444445</v>
      </c>
      <c r="EB204">
        <v>17.97971111111111</v>
      </c>
      <c r="EC204">
        <v>999.9000000000001</v>
      </c>
      <c r="ED204">
        <v>0</v>
      </c>
      <c r="EE204">
        <v>0</v>
      </c>
      <c r="EF204">
        <v>9994.165555555555</v>
      </c>
      <c r="EG204">
        <v>0</v>
      </c>
      <c r="EH204">
        <v>1027.828888888889</v>
      </c>
      <c r="EI204">
        <v>-40.70525555555556</v>
      </c>
      <c r="EJ204">
        <v>1488.621111111111</v>
      </c>
      <c r="EK204">
        <v>1527.622222222222</v>
      </c>
      <c r="EL204">
        <v>1.402576666666667</v>
      </c>
      <c r="EM204">
        <v>1512.608888888889</v>
      </c>
      <c r="EN204">
        <v>9.828256666666666</v>
      </c>
      <c r="EO204">
        <v>1.014265555555556</v>
      </c>
      <c r="EP204">
        <v>0.8875975555555556</v>
      </c>
      <c r="EQ204">
        <v>7.122928888888889</v>
      </c>
      <c r="ER204">
        <v>5.191208888888889</v>
      </c>
      <c r="ES204">
        <v>1999.946666666667</v>
      </c>
      <c r="ET204">
        <v>0.9799976666666667</v>
      </c>
      <c r="EU204">
        <v>0.0200019</v>
      </c>
      <c r="EV204">
        <v>0</v>
      </c>
      <c r="EW204">
        <v>1386.858888888889</v>
      </c>
      <c r="EX204">
        <v>5.00097</v>
      </c>
      <c r="EY204">
        <v>27560.12222222222</v>
      </c>
      <c r="EZ204">
        <v>16707.11111111111</v>
      </c>
      <c r="FA204">
        <v>36.812</v>
      </c>
      <c r="FB204">
        <v>38.062</v>
      </c>
      <c r="FC204">
        <v>37.083</v>
      </c>
      <c r="FD204">
        <v>37.25</v>
      </c>
      <c r="FE204">
        <v>36.687</v>
      </c>
      <c r="FF204">
        <v>1955.046666666667</v>
      </c>
      <c r="FG204">
        <v>39.9</v>
      </c>
      <c r="FH204">
        <v>0</v>
      </c>
      <c r="FI204">
        <v>3596.600000143051</v>
      </c>
      <c r="FJ204">
        <v>0</v>
      </c>
      <c r="FK204">
        <v>1387.260384615385</v>
      </c>
      <c r="FL204">
        <v>-5.810940175957236</v>
      </c>
      <c r="FM204">
        <v>-132.3008548868544</v>
      </c>
      <c r="FN204">
        <v>27571.16153846154</v>
      </c>
      <c r="FO204">
        <v>15</v>
      </c>
      <c r="FP204">
        <v>0</v>
      </c>
      <c r="FQ204" t="s">
        <v>439</v>
      </c>
      <c r="FR204">
        <v>1760210915.6</v>
      </c>
      <c r="FS204">
        <v>0</v>
      </c>
      <c r="FT204">
        <v>0</v>
      </c>
      <c r="FU204">
        <v>-0.215</v>
      </c>
      <c r="FV204">
        <v>0</v>
      </c>
      <c r="FW204">
        <v>-0.6919999999999999</v>
      </c>
      <c r="FX204">
        <v>0</v>
      </c>
      <c r="FY204">
        <v>400</v>
      </c>
      <c r="FZ204">
        <v>0</v>
      </c>
      <c r="GA204">
        <v>0.15</v>
      </c>
      <c r="GB204">
        <v>0</v>
      </c>
      <c r="GC204">
        <v>-41.18039</v>
      </c>
      <c r="GD204">
        <v>0.6530926829270157</v>
      </c>
      <c r="GE204">
        <v>0.2223556641959001</v>
      </c>
      <c r="GF204">
        <v>0</v>
      </c>
      <c r="GG204">
        <v>1387.615882352941</v>
      </c>
      <c r="GH204">
        <v>-5.105271198143691</v>
      </c>
      <c r="GI204">
        <v>0.573524283536638</v>
      </c>
      <c r="GJ204">
        <v>0</v>
      </c>
      <c r="GK204">
        <v>1.3986635</v>
      </c>
      <c r="GL204">
        <v>0.02366183864915195</v>
      </c>
      <c r="GM204">
        <v>0.002407398544071995</v>
      </c>
      <c r="GN204">
        <v>1</v>
      </c>
      <c r="GO204">
        <v>1</v>
      </c>
      <c r="GP204">
        <v>3</v>
      </c>
      <c r="GQ204" t="s">
        <v>446</v>
      </c>
      <c r="GR204">
        <v>3.13373</v>
      </c>
      <c r="GS204">
        <v>2.76014</v>
      </c>
      <c r="GT204">
        <v>0.220582</v>
      </c>
      <c r="GU204">
        <v>0.221739</v>
      </c>
      <c r="GV204">
        <v>0.0617109</v>
      </c>
      <c r="GW204">
        <v>0.0552425</v>
      </c>
      <c r="GX204">
        <v>24958.7</v>
      </c>
      <c r="GY204">
        <v>24901.7</v>
      </c>
      <c r="GZ204">
        <v>29747.4</v>
      </c>
      <c r="HA204">
        <v>29554.1</v>
      </c>
      <c r="HB204">
        <v>36895.3</v>
      </c>
      <c r="HC204">
        <v>37005</v>
      </c>
      <c r="HD204">
        <v>41861.1</v>
      </c>
      <c r="HE204">
        <v>41987.8</v>
      </c>
      <c r="HF204">
        <v>1.95715</v>
      </c>
      <c r="HG204">
        <v>1.88995</v>
      </c>
      <c r="HH204">
        <v>0.0288561</v>
      </c>
      <c r="HI204">
        <v>0</v>
      </c>
      <c r="HJ204">
        <v>17.5099</v>
      </c>
      <c r="HK204">
        <v>999.9</v>
      </c>
      <c r="HL204">
        <v>26.2</v>
      </c>
      <c r="HM204">
        <v>31.5</v>
      </c>
      <c r="HN204">
        <v>13.4659</v>
      </c>
      <c r="HO204">
        <v>62.4722</v>
      </c>
      <c r="HP204">
        <v>32.4319</v>
      </c>
      <c r="HQ204">
        <v>1</v>
      </c>
      <c r="HR204">
        <v>-0.123775</v>
      </c>
      <c r="HS204">
        <v>5.40976</v>
      </c>
      <c r="HT204">
        <v>20.2602</v>
      </c>
      <c r="HU204">
        <v>5.22178</v>
      </c>
      <c r="HV204">
        <v>12.0159</v>
      </c>
      <c r="HW204">
        <v>4.9904</v>
      </c>
      <c r="HX204">
        <v>3.28865</v>
      </c>
      <c r="HY204">
        <v>9999</v>
      </c>
      <c r="HZ204">
        <v>9999</v>
      </c>
      <c r="IA204">
        <v>9999</v>
      </c>
      <c r="IB204">
        <v>999.9</v>
      </c>
      <c r="IC204">
        <v>4.97289</v>
      </c>
      <c r="ID204">
        <v>1.86661</v>
      </c>
      <c r="IE204">
        <v>1.8659</v>
      </c>
      <c r="IF204">
        <v>1.8659</v>
      </c>
      <c r="IG204">
        <v>1.86777</v>
      </c>
      <c r="IH204">
        <v>1.87015</v>
      </c>
      <c r="II204">
        <v>1.86882</v>
      </c>
      <c r="IJ204">
        <v>1.87029</v>
      </c>
      <c r="IK204">
        <v>0</v>
      </c>
      <c r="IL204">
        <v>0</v>
      </c>
      <c r="IM204">
        <v>0</v>
      </c>
      <c r="IN204">
        <v>0</v>
      </c>
      <c r="IO204" t="s">
        <v>441</v>
      </c>
      <c r="IP204" t="s">
        <v>442</v>
      </c>
      <c r="IQ204" t="s">
        <v>443</v>
      </c>
      <c r="IR204" t="s">
        <v>443</v>
      </c>
      <c r="IS204" t="s">
        <v>443</v>
      </c>
      <c r="IT204" t="s">
        <v>443</v>
      </c>
      <c r="IU204">
        <v>0</v>
      </c>
      <c r="IV204">
        <v>100</v>
      </c>
      <c r="IW204">
        <v>100</v>
      </c>
      <c r="IX204">
        <v>-4.37</v>
      </c>
      <c r="IY204">
        <v>0.0042</v>
      </c>
      <c r="IZ204">
        <v>-1.414774939843471</v>
      </c>
      <c r="JA204">
        <v>-0.002262605230658699</v>
      </c>
      <c r="JB204">
        <v>4.117972070868355E-07</v>
      </c>
      <c r="JC204">
        <v>-1.535053720392113E-10</v>
      </c>
      <c r="JD204">
        <v>-0.05773197212917025</v>
      </c>
      <c r="JE204">
        <v>-0.004387372397949352</v>
      </c>
      <c r="JF204">
        <v>0.001148265067849212</v>
      </c>
      <c r="JG204">
        <v>-2.372704636287677E-05</v>
      </c>
      <c r="JH204">
        <v>4</v>
      </c>
      <c r="JI204">
        <v>2346</v>
      </c>
      <c r="JJ204">
        <v>1</v>
      </c>
      <c r="JK204">
        <v>24</v>
      </c>
      <c r="JL204">
        <v>21630.2</v>
      </c>
      <c r="JM204">
        <v>29358478.8</v>
      </c>
      <c r="JN204">
        <v>2.92236</v>
      </c>
      <c r="JO204">
        <v>2.23389</v>
      </c>
      <c r="JP204">
        <v>1.39648</v>
      </c>
      <c r="JQ204">
        <v>2.3584</v>
      </c>
      <c r="JR204">
        <v>1.49536</v>
      </c>
      <c r="JS204">
        <v>2.56836</v>
      </c>
      <c r="JT204">
        <v>36.4343</v>
      </c>
      <c r="JU204">
        <v>24.0262</v>
      </c>
      <c r="JV204">
        <v>18</v>
      </c>
      <c r="JW204">
        <v>487.077</v>
      </c>
      <c r="JX204">
        <v>436.107</v>
      </c>
      <c r="JY204">
        <v>11.479</v>
      </c>
      <c r="JZ204">
        <v>25.86</v>
      </c>
      <c r="KA204">
        <v>29.9999</v>
      </c>
      <c r="KB204">
        <v>25.7002</v>
      </c>
      <c r="KC204">
        <v>25.6325</v>
      </c>
      <c r="KD204">
        <v>58.476</v>
      </c>
      <c r="KE204">
        <v>25.9103</v>
      </c>
      <c r="KF204">
        <v>1.18179</v>
      </c>
      <c r="KG204">
        <v>11.4978</v>
      </c>
      <c r="KH204">
        <v>1536.45</v>
      </c>
      <c r="KI204">
        <v>9.758660000000001</v>
      </c>
      <c r="KJ204">
        <v>101.669</v>
      </c>
      <c r="KK204">
        <v>100.967</v>
      </c>
    </row>
    <row r="205" spans="1:297">
      <c r="A205">
        <v>189</v>
      </c>
      <c r="B205">
        <v>1761508730.6</v>
      </c>
      <c r="C205">
        <v>1520.099999904633</v>
      </c>
      <c r="D205" t="s">
        <v>821</v>
      </c>
      <c r="E205" t="s">
        <v>822</v>
      </c>
      <c r="F205">
        <v>5</v>
      </c>
      <c r="G205" t="s">
        <v>638</v>
      </c>
      <c r="H205" t="s">
        <v>436</v>
      </c>
      <c r="I205">
        <v>1761508727.8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1542.230180368943</v>
      </c>
      <c r="AK205">
        <v>1511.420303030303</v>
      </c>
      <c r="AL205">
        <v>3.247871472212205</v>
      </c>
      <c r="AM205">
        <v>65.47156474281013</v>
      </c>
      <c r="AN205">
        <f>(AP205 - AO205 + DY205*1E3/(8.314*(EA205+273.15)) * AR205/DX205 * AQ205) * DX205/(100*DL205) * 1000/(1000 - AP205)</f>
        <v>0</v>
      </c>
      <c r="AO205">
        <v>9.83089060015155</v>
      </c>
      <c r="AP205">
        <v>11.24199272727272</v>
      </c>
      <c r="AQ205">
        <v>9.903460162808613E-06</v>
      </c>
      <c r="AR205">
        <v>106.0414800568065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437</v>
      </c>
      <c r="AY205" t="s">
        <v>437</v>
      </c>
      <c r="AZ205">
        <v>0</v>
      </c>
      <c r="BA205">
        <v>0</v>
      </c>
      <c r="BB205">
        <f>1-AZ205/BA205</f>
        <v>0</v>
      </c>
      <c r="BC205">
        <v>0</v>
      </c>
      <c r="BD205" t="s">
        <v>437</v>
      </c>
      <c r="BE205" t="s">
        <v>437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BZ205">
        <v>2020</v>
      </c>
      <c r="CA205">
        <v>290.0000000000001</v>
      </c>
      <c r="CB205">
        <v>1590.42</v>
      </c>
      <c r="CC205">
        <v>295</v>
      </c>
      <c r="CD205">
        <v>5220.67</v>
      </c>
      <c r="CE205">
        <v>1591.29</v>
      </c>
      <c r="CF205">
        <v>-0.87</v>
      </c>
      <c r="CG205">
        <v>300.0000000000001</v>
      </c>
      <c r="CH205">
        <v>23.8</v>
      </c>
      <c r="CI205">
        <v>1650.734719841875</v>
      </c>
      <c r="CJ205">
        <v>2.032994541366527</v>
      </c>
      <c r="CK205">
        <v>-31.03478562282126</v>
      </c>
      <c r="CL205">
        <v>0.9198548094063967</v>
      </c>
      <c r="CM205">
        <v>0.9759925733019913</v>
      </c>
      <c r="CN205">
        <v>-0.00431141668520578</v>
      </c>
      <c r="CO205">
        <v>289.9999999999999</v>
      </c>
      <c r="CP205">
        <v>1590.91</v>
      </c>
      <c r="CQ205">
        <v>765</v>
      </c>
      <c r="CR205">
        <v>5219.32</v>
      </c>
      <c r="CS205">
        <v>1591.27</v>
      </c>
      <c r="CT205">
        <v>-0.36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438</v>
      </c>
      <c r="DO205">
        <v>2</v>
      </c>
      <c r="DP205" t="b">
        <v>1</v>
      </c>
      <c r="DQ205">
        <v>1761508727.8</v>
      </c>
      <c r="DR205">
        <v>1487.039</v>
      </c>
      <c r="DS205">
        <v>1527.581</v>
      </c>
      <c r="DT205">
        <v>11.23893</v>
      </c>
      <c r="DU205">
        <v>9.82939</v>
      </c>
      <c r="DV205">
        <v>1491.421</v>
      </c>
      <c r="DW205">
        <v>11.23466</v>
      </c>
      <c r="DX205">
        <v>499.9786</v>
      </c>
      <c r="DY205">
        <v>90.31262000000001</v>
      </c>
      <c r="DZ205">
        <v>0.09996363</v>
      </c>
      <c r="EA205">
        <v>17.59967</v>
      </c>
      <c r="EB205">
        <v>17.99268</v>
      </c>
      <c r="EC205">
        <v>999.9</v>
      </c>
      <c r="ED205">
        <v>0</v>
      </c>
      <c r="EE205">
        <v>0</v>
      </c>
      <c r="EF205">
        <v>10000.179</v>
      </c>
      <c r="EG205">
        <v>0</v>
      </c>
      <c r="EH205">
        <v>1027.852</v>
      </c>
      <c r="EI205">
        <v>-40.54066</v>
      </c>
      <c r="EJ205">
        <v>1503.942</v>
      </c>
      <c r="EK205">
        <v>1542.745</v>
      </c>
      <c r="EL205">
        <v>1.409532</v>
      </c>
      <c r="EM205">
        <v>1527.581</v>
      </c>
      <c r="EN205">
        <v>9.82939</v>
      </c>
      <c r="EO205">
        <v>1.015017</v>
      </c>
      <c r="EP205">
        <v>0.8877181999999999</v>
      </c>
      <c r="EQ205">
        <v>7.133732</v>
      </c>
      <c r="ER205">
        <v>5.193161</v>
      </c>
      <c r="ES205">
        <v>1999.98</v>
      </c>
      <c r="ET205">
        <v>0.9799979000000001</v>
      </c>
      <c r="EU205">
        <v>0.02000171</v>
      </c>
      <c r="EV205">
        <v>0</v>
      </c>
      <c r="EW205">
        <v>1386.131</v>
      </c>
      <c r="EX205">
        <v>5.000970000000001</v>
      </c>
      <c r="EY205">
        <v>27547.27</v>
      </c>
      <c r="EZ205">
        <v>16707.42000000001</v>
      </c>
      <c r="FA205">
        <v>36.7872</v>
      </c>
      <c r="FB205">
        <v>38.062</v>
      </c>
      <c r="FC205">
        <v>37.062</v>
      </c>
      <c r="FD205">
        <v>37.25</v>
      </c>
      <c r="FE205">
        <v>36.6746</v>
      </c>
      <c r="FF205">
        <v>1955.08</v>
      </c>
      <c r="FG205">
        <v>39.89999999999999</v>
      </c>
      <c r="FH205">
        <v>0</v>
      </c>
      <c r="FI205">
        <v>3601.400000095367</v>
      </c>
      <c r="FJ205">
        <v>0</v>
      </c>
      <c r="FK205">
        <v>1386.728846153846</v>
      </c>
      <c r="FL205">
        <v>-7.067008535084593</v>
      </c>
      <c r="FM205">
        <v>-156.0341879010062</v>
      </c>
      <c r="FN205">
        <v>27559.64615384616</v>
      </c>
      <c r="FO205">
        <v>15</v>
      </c>
      <c r="FP205">
        <v>0</v>
      </c>
      <c r="FQ205" t="s">
        <v>439</v>
      </c>
      <c r="FR205">
        <v>1760210915.6</v>
      </c>
      <c r="FS205">
        <v>0</v>
      </c>
      <c r="FT205">
        <v>0</v>
      </c>
      <c r="FU205">
        <v>-0.215</v>
      </c>
      <c r="FV205">
        <v>0</v>
      </c>
      <c r="FW205">
        <v>-0.6919999999999999</v>
      </c>
      <c r="FX205">
        <v>0</v>
      </c>
      <c r="FY205">
        <v>400</v>
      </c>
      <c r="FZ205">
        <v>0</v>
      </c>
      <c r="GA205">
        <v>0.15</v>
      </c>
      <c r="GB205">
        <v>0</v>
      </c>
      <c r="GC205">
        <v>-40.9753075</v>
      </c>
      <c r="GD205">
        <v>3.194209756097606</v>
      </c>
      <c r="GE205">
        <v>0.434863275862368</v>
      </c>
      <c r="GF205">
        <v>0</v>
      </c>
      <c r="GG205">
        <v>1387.041764705882</v>
      </c>
      <c r="GH205">
        <v>-6.342857135498119</v>
      </c>
      <c r="GI205">
        <v>0.6589629579352688</v>
      </c>
      <c r="GJ205">
        <v>0</v>
      </c>
      <c r="GK205">
        <v>1.40243675</v>
      </c>
      <c r="GL205">
        <v>0.04715403377110549</v>
      </c>
      <c r="GM205">
        <v>0.004869224469820662</v>
      </c>
      <c r="GN205">
        <v>1</v>
      </c>
      <c r="GO205">
        <v>1</v>
      </c>
      <c r="GP205">
        <v>3</v>
      </c>
      <c r="GQ205" t="s">
        <v>446</v>
      </c>
      <c r="GR205">
        <v>3.13367</v>
      </c>
      <c r="GS205">
        <v>2.7603</v>
      </c>
      <c r="GT205">
        <v>0.222019</v>
      </c>
      <c r="GU205">
        <v>0.223231</v>
      </c>
      <c r="GV205">
        <v>0.061744</v>
      </c>
      <c r="GW205">
        <v>0.0552145</v>
      </c>
      <c r="GX205">
        <v>24913.2</v>
      </c>
      <c r="GY205">
        <v>24854</v>
      </c>
      <c r="GZ205">
        <v>29748</v>
      </c>
      <c r="HA205">
        <v>29554</v>
      </c>
      <c r="HB205">
        <v>36894.7</v>
      </c>
      <c r="HC205">
        <v>37005.9</v>
      </c>
      <c r="HD205">
        <v>41861.9</v>
      </c>
      <c r="HE205">
        <v>41987.5</v>
      </c>
      <c r="HF205">
        <v>1.9569</v>
      </c>
      <c r="HG205">
        <v>1.8899</v>
      </c>
      <c r="HH205">
        <v>0.0283234</v>
      </c>
      <c r="HI205">
        <v>0</v>
      </c>
      <c r="HJ205">
        <v>17.5111</v>
      </c>
      <c r="HK205">
        <v>999.9</v>
      </c>
      <c r="HL205">
        <v>26.2</v>
      </c>
      <c r="HM205">
        <v>31.5</v>
      </c>
      <c r="HN205">
        <v>13.4656</v>
      </c>
      <c r="HO205">
        <v>62.5122</v>
      </c>
      <c r="HP205">
        <v>32.4159</v>
      </c>
      <c r="HQ205">
        <v>1</v>
      </c>
      <c r="HR205">
        <v>-0.123783</v>
      </c>
      <c r="HS205">
        <v>5.41971</v>
      </c>
      <c r="HT205">
        <v>20.2596</v>
      </c>
      <c r="HU205">
        <v>5.22088</v>
      </c>
      <c r="HV205">
        <v>12.0159</v>
      </c>
      <c r="HW205">
        <v>4.9908</v>
      </c>
      <c r="HX205">
        <v>3.2884</v>
      </c>
      <c r="HY205">
        <v>9999</v>
      </c>
      <c r="HZ205">
        <v>9999</v>
      </c>
      <c r="IA205">
        <v>9999</v>
      </c>
      <c r="IB205">
        <v>999.9</v>
      </c>
      <c r="IC205">
        <v>4.97287</v>
      </c>
      <c r="ID205">
        <v>1.86661</v>
      </c>
      <c r="IE205">
        <v>1.86588</v>
      </c>
      <c r="IF205">
        <v>1.86586</v>
      </c>
      <c r="IG205">
        <v>1.86775</v>
      </c>
      <c r="IH205">
        <v>1.87014</v>
      </c>
      <c r="II205">
        <v>1.86881</v>
      </c>
      <c r="IJ205">
        <v>1.87028</v>
      </c>
      <c r="IK205">
        <v>0</v>
      </c>
      <c r="IL205">
        <v>0</v>
      </c>
      <c r="IM205">
        <v>0</v>
      </c>
      <c r="IN205">
        <v>0</v>
      </c>
      <c r="IO205" t="s">
        <v>441</v>
      </c>
      <c r="IP205" t="s">
        <v>442</v>
      </c>
      <c r="IQ205" t="s">
        <v>443</v>
      </c>
      <c r="IR205" t="s">
        <v>443</v>
      </c>
      <c r="IS205" t="s">
        <v>443</v>
      </c>
      <c r="IT205" t="s">
        <v>443</v>
      </c>
      <c r="IU205">
        <v>0</v>
      </c>
      <c r="IV205">
        <v>100</v>
      </c>
      <c r="IW205">
        <v>100</v>
      </c>
      <c r="IX205">
        <v>-4.4</v>
      </c>
      <c r="IY205">
        <v>0.0043</v>
      </c>
      <c r="IZ205">
        <v>-1.414774939843471</v>
      </c>
      <c r="JA205">
        <v>-0.002262605230658699</v>
      </c>
      <c r="JB205">
        <v>4.117972070868355E-07</v>
      </c>
      <c r="JC205">
        <v>-1.535053720392113E-10</v>
      </c>
      <c r="JD205">
        <v>-0.05773197212917025</v>
      </c>
      <c r="JE205">
        <v>-0.004387372397949352</v>
      </c>
      <c r="JF205">
        <v>0.001148265067849212</v>
      </c>
      <c r="JG205">
        <v>-2.372704636287677E-05</v>
      </c>
      <c r="JH205">
        <v>4</v>
      </c>
      <c r="JI205">
        <v>2346</v>
      </c>
      <c r="JJ205">
        <v>1</v>
      </c>
      <c r="JK205">
        <v>24</v>
      </c>
      <c r="JL205">
        <v>21630.2</v>
      </c>
      <c r="JM205">
        <v>29358478.8</v>
      </c>
      <c r="JN205">
        <v>2.94922</v>
      </c>
      <c r="JO205">
        <v>2.23145</v>
      </c>
      <c r="JP205">
        <v>1.39771</v>
      </c>
      <c r="JQ205">
        <v>2.35718</v>
      </c>
      <c r="JR205">
        <v>1.49536</v>
      </c>
      <c r="JS205">
        <v>2.67578</v>
      </c>
      <c r="JT205">
        <v>36.4343</v>
      </c>
      <c r="JU205">
        <v>24.0262</v>
      </c>
      <c r="JV205">
        <v>18</v>
      </c>
      <c r="JW205">
        <v>486.937</v>
      </c>
      <c r="JX205">
        <v>436.083</v>
      </c>
      <c r="JY205">
        <v>11.4993</v>
      </c>
      <c r="JZ205">
        <v>25.86</v>
      </c>
      <c r="KA205">
        <v>29.9999</v>
      </c>
      <c r="KB205">
        <v>25.7019</v>
      </c>
      <c r="KC205">
        <v>25.6334</v>
      </c>
      <c r="KD205">
        <v>58.9962</v>
      </c>
      <c r="KE205">
        <v>26.1843</v>
      </c>
      <c r="KF205">
        <v>1.18179</v>
      </c>
      <c r="KG205">
        <v>11.5034</v>
      </c>
      <c r="KH205">
        <v>1556.49</v>
      </c>
      <c r="KI205">
        <v>9.743460000000001</v>
      </c>
      <c r="KJ205">
        <v>101.671</v>
      </c>
      <c r="KK205">
        <v>100.966</v>
      </c>
    </row>
    <row r="206" spans="1:297">
      <c r="A206">
        <v>190</v>
      </c>
      <c r="B206">
        <v>1761508735.6</v>
      </c>
      <c r="C206">
        <v>1525.099999904633</v>
      </c>
      <c r="D206" t="s">
        <v>823</v>
      </c>
      <c r="E206" t="s">
        <v>824</v>
      </c>
      <c r="F206">
        <v>5</v>
      </c>
      <c r="G206" t="s">
        <v>638</v>
      </c>
      <c r="H206" t="s">
        <v>436</v>
      </c>
      <c r="I206">
        <v>1761508733.1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1559.165832661999</v>
      </c>
      <c r="AK206">
        <v>1527.996424242423</v>
      </c>
      <c r="AL206">
        <v>3.320860435759604</v>
      </c>
      <c r="AM206">
        <v>65.47156474281013</v>
      </c>
      <c r="AN206">
        <f>(AP206 - AO206 + DY206*1E3/(8.314*(EA206+273.15)) * AR206/DX206 * AQ206) * DX206/(100*DL206) * 1000/(1000 - AP206)</f>
        <v>0</v>
      </c>
      <c r="AO206">
        <v>9.809964423485873</v>
      </c>
      <c r="AP206">
        <v>11.24313272727272</v>
      </c>
      <c r="AQ206">
        <v>8.387266968909088E-07</v>
      </c>
      <c r="AR206">
        <v>106.0414800568065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437</v>
      </c>
      <c r="AY206" t="s">
        <v>437</v>
      </c>
      <c r="AZ206">
        <v>0</v>
      </c>
      <c r="BA206">
        <v>0</v>
      </c>
      <c r="BB206">
        <f>1-AZ206/BA206</f>
        <v>0</v>
      </c>
      <c r="BC206">
        <v>0</v>
      </c>
      <c r="BD206" t="s">
        <v>437</v>
      </c>
      <c r="BE206" t="s">
        <v>437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BZ206">
        <v>2020</v>
      </c>
      <c r="CA206">
        <v>290.0000000000001</v>
      </c>
      <c r="CB206">
        <v>1590.42</v>
      </c>
      <c r="CC206">
        <v>295</v>
      </c>
      <c r="CD206">
        <v>5220.67</v>
      </c>
      <c r="CE206">
        <v>1591.29</v>
      </c>
      <c r="CF206">
        <v>-0.87</v>
      </c>
      <c r="CG206">
        <v>300.0000000000001</v>
      </c>
      <c r="CH206">
        <v>23.8</v>
      </c>
      <c r="CI206">
        <v>1650.734719841875</v>
      </c>
      <c r="CJ206">
        <v>2.032994541366527</v>
      </c>
      <c r="CK206">
        <v>-31.03478562282126</v>
      </c>
      <c r="CL206">
        <v>0.9198548094063967</v>
      </c>
      <c r="CM206">
        <v>0.9759925733019913</v>
      </c>
      <c r="CN206">
        <v>-0.00431141668520578</v>
      </c>
      <c r="CO206">
        <v>289.9999999999999</v>
      </c>
      <c r="CP206">
        <v>1590.91</v>
      </c>
      <c r="CQ206">
        <v>765</v>
      </c>
      <c r="CR206">
        <v>5219.32</v>
      </c>
      <c r="CS206">
        <v>1591.27</v>
      </c>
      <c r="CT206">
        <v>-0.36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438</v>
      </c>
      <c r="DO206">
        <v>2</v>
      </c>
      <c r="DP206" t="b">
        <v>1</v>
      </c>
      <c r="DQ206">
        <v>1761508733.1</v>
      </c>
      <c r="DR206">
        <v>1504.247777777778</v>
      </c>
      <c r="DS206">
        <v>1545.286666666667</v>
      </c>
      <c r="DT206">
        <v>11.24267777777778</v>
      </c>
      <c r="DU206">
        <v>9.810679999999998</v>
      </c>
      <c r="DV206">
        <v>1508.666666666667</v>
      </c>
      <c r="DW206">
        <v>11.23837777777778</v>
      </c>
      <c r="DX206">
        <v>500.0396666666667</v>
      </c>
      <c r="DY206">
        <v>90.31125555555556</v>
      </c>
      <c r="DZ206">
        <v>0.1001016888888889</v>
      </c>
      <c r="EA206">
        <v>17.64272222222222</v>
      </c>
      <c r="EB206">
        <v>17.93927777777778</v>
      </c>
      <c r="EC206">
        <v>999.9000000000001</v>
      </c>
      <c r="ED206">
        <v>0</v>
      </c>
      <c r="EE206">
        <v>0</v>
      </c>
      <c r="EF206">
        <v>9980.556666666667</v>
      </c>
      <c r="EG206">
        <v>0</v>
      </c>
      <c r="EH206">
        <v>1027.83</v>
      </c>
      <c r="EI206">
        <v>-41.03877777777778</v>
      </c>
      <c r="EJ206">
        <v>1521.352222222222</v>
      </c>
      <c r="EK206">
        <v>1560.597777777778</v>
      </c>
      <c r="EL206">
        <v>1.432017777777778</v>
      </c>
      <c r="EM206">
        <v>1545.286666666667</v>
      </c>
      <c r="EN206">
        <v>9.810679999999998</v>
      </c>
      <c r="EO206">
        <v>1.015342222222222</v>
      </c>
      <c r="EP206">
        <v>0.886015</v>
      </c>
      <c r="EQ206">
        <v>7.138414444444444</v>
      </c>
      <c r="ER206">
        <v>5.165567777777778</v>
      </c>
      <c r="ES206">
        <v>2000.006666666667</v>
      </c>
      <c r="ET206">
        <v>0.9799979999999999</v>
      </c>
      <c r="EU206">
        <v>0.02000161111111111</v>
      </c>
      <c r="EV206">
        <v>0</v>
      </c>
      <c r="EW206">
        <v>1384.793333333334</v>
      </c>
      <c r="EX206">
        <v>5.00097</v>
      </c>
      <c r="EY206">
        <v>27521.55555555555</v>
      </c>
      <c r="EZ206">
        <v>16707.65555555555</v>
      </c>
      <c r="FA206">
        <v>36.76377777777778</v>
      </c>
      <c r="FB206">
        <v>38.062</v>
      </c>
      <c r="FC206">
        <v>37.062</v>
      </c>
      <c r="FD206">
        <v>37.25</v>
      </c>
      <c r="FE206">
        <v>36.64566666666666</v>
      </c>
      <c r="FF206">
        <v>1955.101111111111</v>
      </c>
      <c r="FG206">
        <v>39.9</v>
      </c>
      <c r="FH206">
        <v>0</v>
      </c>
      <c r="FI206">
        <v>3606.200000047684</v>
      </c>
      <c r="FJ206">
        <v>0</v>
      </c>
      <c r="FK206">
        <v>1385.964230769231</v>
      </c>
      <c r="FL206">
        <v>-11.16410256164642</v>
      </c>
      <c r="FM206">
        <v>-222.2564104136233</v>
      </c>
      <c r="FN206">
        <v>27543.85384615384</v>
      </c>
      <c r="FO206">
        <v>15</v>
      </c>
      <c r="FP206">
        <v>0</v>
      </c>
      <c r="FQ206" t="s">
        <v>439</v>
      </c>
      <c r="FR206">
        <v>1760210915.6</v>
      </c>
      <c r="FS206">
        <v>0</v>
      </c>
      <c r="FT206">
        <v>0</v>
      </c>
      <c r="FU206">
        <v>-0.215</v>
      </c>
      <c r="FV206">
        <v>0</v>
      </c>
      <c r="FW206">
        <v>-0.6919999999999999</v>
      </c>
      <c r="FX206">
        <v>0</v>
      </c>
      <c r="FY206">
        <v>400</v>
      </c>
      <c r="FZ206">
        <v>0</v>
      </c>
      <c r="GA206">
        <v>0.15</v>
      </c>
      <c r="GB206">
        <v>0</v>
      </c>
      <c r="GC206">
        <v>-40.9331725</v>
      </c>
      <c r="GD206">
        <v>1.794014634146367</v>
      </c>
      <c r="GE206">
        <v>0.4136879862816298</v>
      </c>
      <c r="GF206">
        <v>0</v>
      </c>
      <c r="GG206">
        <v>1386.457941176471</v>
      </c>
      <c r="GH206">
        <v>-9.129258973912027</v>
      </c>
      <c r="GI206">
        <v>0.9436249859911898</v>
      </c>
      <c r="GJ206">
        <v>0</v>
      </c>
      <c r="GK206">
        <v>1.4088085</v>
      </c>
      <c r="GL206">
        <v>0.1045506191369596</v>
      </c>
      <c r="GM206">
        <v>0.01133393831596061</v>
      </c>
      <c r="GN206">
        <v>0</v>
      </c>
      <c r="GO206">
        <v>0</v>
      </c>
      <c r="GP206">
        <v>3</v>
      </c>
      <c r="GQ206" t="s">
        <v>455</v>
      </c>
      <c r="GR206">
        <v>3.13371</v>
      </c>
      <c r="GS206">
        <v>2.76003</v>
      </c>
      <c r="GT206">
        <v>0.223479</v>
      </c>
      <c r="GU206">
        <v>0.22465</v>
      </c>
      <c r="GV206">
        <v>0.0617458</v>
      </c>
      <c r="GW206">
        <v>0.0551423</v>
      </c>
      <c r="GX206">
        <v>24866.3</v>
      </c>
      <c r="GY206">
        <v>24808.6</v>
      </c>
      <c r="GZ206">
        <v>29747.8</v>
      </c>
      <c r="HA206">
        <v>29554</v>
      </c>
      <c r="HB206">
        <v>36894.1</v>
      </c>
      <c r="HC206">
        <v>37008.6</v>
      </c>
      <c r="HD206">
        <v>41861.2</v>
      </c>
      <c r="HE206">
        <v>41987.4</v>
      </c>
      <c r="HF206">
        <v>1.95705</v>
      </c>
      <c r="HG206">
        <v>1.8905</v>
      </c>
      <c r="HH206">
        <v>0.0234134</v>
      </c>
      <c r="HI206">
        <v>0</v>
      </c>
      <c r="HJ206">
        <v>17.5118</v>
      </c>
      <c r="HK206">
        <v>999.9</v>
      </c>
      <c r="HL206">
        <v>26.2</v>
      </c>
      <c r="HM206">
        <v>31.5</v>
      </c>
      <c r="HN206">
        <v>13.4656</v>
      </c>
      <c r="HO206">
        <v>62.6722</v>
      </c>
      <c r="HP206">
        <v>32.3397</v>
      </c>
      <c r="HQ206">
        <v>1</v>
      </c>
      <c r="HR206">
        <v>-0.124085</v>
      </c>
      <c r="HS206">
        <v>5.41289</v>
      </c>
      <c r="HT206">
        <v>20.2598</v>
      </c>
      <c r="HU206">
        <v>5.22208</v>
      </c>
      <c r="HV206">
        <v>12.0159</v>
      </c>
      <c r="HW206">
        <v>4.9903</v>
      </c>
      <c r="HX206">
        <v>3.28865</v>
      </c>
      <c r="HY206">
        <v>9999</v>
      </c>
      <c r="HZ206">
        <v>9999</v>
      </c>
      <c r="IA206">
        <v>9999</v>
      </c>
      <c r="IB206">
        <v>999.9</v>
      </c>
      <c r="IC206">
        <v>4.97291</v>
      </c>
      <c r="ID206">
        <v>1.86662</v>
      </c>
      <c r="IE206">
        <v>1.8659</v>
      </c>
      <c r="IF206">
        <v>1.86586</v>
      </c>
      <c r="IG206">
        <v>1.86776</v>
      </c>
      <c r="IH206">
        <v>1.87018</v>
      </c>
      <c r="II206">
        <v>1.86881</v>
      </c>
      <c r="IJ206">
        <v>1.87027</v>
      </c>
      <c r="IK206">
        <v>0</v>
      </c>
      <c r="IL206">
        <v>0</v>
      </c>
      <c r="IM206">
        <v>0</v>
      </c>
      <c r="IN206">
        <v>0</v>
      </c>
      <c r="IO206" t="s">
        <v>441</v>
      </c>
      <c r="IP206" t="s">
        <v>442</v>
      </c>
      <c r="IQ206" t="s">
        <v>443</v>
      </c>
      <c r="IR206" t="s">
        <v>443</v>
      </c>
      <c r="IS206" t="s">
        <v>443</v>
      </c>
      <c r="IT206" t="s">
        <v>443</v>
      </c>
      <c r="IU206">
        <v>0</v>
      </c>
      <c r="IV206">
        <v>100</v>
      </c>
      <c r="IW206">
        <v>100</v>
      </c>
      <c r="IX206">
        <v>-4.44</v>
      </c>
      <c r="IY206">
        <v>0.0043</v>
      </c>
      <c r="IZ206">
        <v>-1.414774939843471</v>
      </c>
      <c r="JA206">
        <v>-0.002262605230658699</v>
      </c>
      <c r="JB206">
        <v>4.117972070868355E-07</v>
      </c>
      <c r="JC206">
        <v>-1.535053720392113E-10</v>
      </c>
      <c r="JD206">
        <v>-0.05773197212917025</v>
      </c>
      <c r="JE206">
        <v>-0.004387372397949352</v>
      </c>
      <c r="JF206">
        <v>0.001148265067849212</v>
      </c>
      <c r="JG206">
        <v>-2.372704636287677E-05</v>
      </c>
      <c r="JH206">
        <v>4</v>
      </c>
      <c r="JI206">
        <v>2346</v>
      </c>
      <c r="JJ206">
        <v>1</v>
      </c>
      <c r="JK206">
        <v>24</v>
      </c>
      <c r="JL206">
        <v>21630.3</v>
      </c>
      <c r="JM206">
        <v>29358478.9</v>
      </c>
      <c r="JN206">
        <v>2.97241</v>
      </c>
      <c r="JO206">
        <v>2.23877</v>
      </c>
      <c r="JP206">
        <v>1.39771</v>
      </c>
      <c r="JQ206">
        <v>2.35474</v>
      </c>
      <c r="JR206">
        <v>1.49536</v>
      </c>
      <c r="JS206">
        <v>2.53296</v>
      </c>
      <c r="JT206">
        <v>36.4578</v>
      </c>
      <c r="JU206">
        <v>24.0262</v>
      </c>
      <c r="JV206">
        <v>18</v>
      </c>
      <c r="JW206">
        <v>487.03</v>
      </c>
      <c r="JX206">
        <v>436.452</v>
      </c>
      <c r="JY206">
        <v>11.5104</v>
      </c>
      <c r="JZ206">
        <v>25.8616</v>
      </c>
      <c r="KA206">
        <v>30</v>
      </c>
      <c r="KB206">
        <v>25.7019</v>
      </c>
      <c r="KC206">
        <v>25.6346</v>
      </c>
      <c r="KD206">
        <v>59.4766</v>
      </c>
      <c r="KE206">
        <v>26.4568</v>
      </c>
      <c r="KF206">
        <v>1.18179</v>
      </c>
      <c r="KG206">
        <v>11.5312</v>
      </c>
      <c r="KH206">
        <v>1569.86</v>
      </c>
      <c r="KI206">
        <v>9.731540000000001</v>
      </c>
      <c r="KJ206">
        <v>101.67</v>
      </c>
      <c r="KK206">
        <v>100.966</v>
      </c>
    </row>
    <row r="207" spans="1:297">
      <c r="A207">
        <v>191</v>
      </c>
      <c r="B207">
        <v>1761508740.6</v>
      </c>
      <c r="C207">
        <v>1530.099999904633</v>
      </c>
      <c r="D207" t="s">
        <v>825</v>
      </c>
      <c r="E207" t="s">
        <v>826</v>
      </c>
      <c r="F207">
        <v>5</v>
      </c>
      <c r="G207" t="s">
        <v>638</v>
      </c>
      <c r="H207" t="s">
        <v>436</v>
      </c>
      <c r="I207">
        <v>1761508737.8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1575.905591974073</v>
      </c>
      <c r="AK207">
        <v>1544.412181818181</v>
      </c>
      <c r="AL207">
        <v>3.276543139907072</v>
      </c>
      <c r="AM207">
        <v>65.47156474281013</v>
      </c>
      <c r="AN207">
        <f>(AP207 - AO207 + DY207*1E3/(8.314*(EA207+273.15)) * AR207/DX207 * AQ207) * DX207/(100*DL207) * 1000/(1000 - AP207)</f>
        <v>0</v>
      </c>
      <c r="AO207">
        <v>9.797712970281378</v>
      </c>
      <c r="AP207">
        <v>11.24466727272726</v>
      </c>
      <c r="AQ207">
        <v>1.999232391179036E-06</v>
      </c>
      <c r="AR207">
        <v>106.0414800568065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437</v>
      </c>
      <c r="AY207" t="s">
        <v>437</v>
      </c>
      <c r="AZ207">
        <v>0</v>
      </c>
      <c r="BA207">
        <v>0</v>
      </c>
      <c r="BB207">
        <f>1-AZ207/BA207</f>
        <v>0</v>
      </c>
      <c r="BC207">
        <v>0</v>
      </c>
      <c r="BD207" t="s">
        <v>437</v>
      </c>
      <c r="BE207" t="s">
        <v>437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BZ207">
        <v>2020</v>
      </c>
      <c r="CA207">
        <v>290.0000000000001</v>
      </c>
      <c r="CB207">
        <v>1590.42</v>
      </c>
      <c r="CC207">
        <v>295</v>
      </c>
      <c r="CD207">
        <v>5220.67</v>
      </c>
      <c r="CE207">
        <v>1591.29</v>
      </c>
      <c r="CF207">
        <v>-0.87</v>
      </c>
      <c r="CG207">
        <v>300.0000000000001</v>
      </c>
      <c r="CH207">
        <v>23.8</v>
      </c>
      <c r="CI207">
        <v>1650.734719841875</v>
      </c>
      <c r="CJ207">
        <v>2.032994541366527</v>
      </c>
      <c r="CK207">
        <v>-31.03478562282126</v>
      </c>
      <c r="CL207">
        <v>0.9198548094063967</v>
      </c>
      <c r="CM207">
        <v>0.9759925733019913</v>
      </c>
      <c r="CN207">
        <v>-0.00431141668520578</v>
      </c>
      <c r="CO207">
        <v>289.9999999999999</v>
      </c>
      <c r="CP207">
        <v>1590.91</v>
      </c>
      <c r="CQ207">
        <v>765</v>
      </c>
      <c r="CR207">
        <v>5219.32</v>
      </c>
      <c r="CS207">
        <v>1591.27</v>
      </c>
      <c r="CT207">
        <v>-0.36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438</v>
      </c>
      <c r="DO207">
        <v>2</v>
      </c>
      <c r="DP207" t="b">
        <v>1</v>
      </c>
      <c r="DQ207">
        <v>1761508737.8</v>
      </c>
      <c r="DR207">
        <v>1519.582</v>
      </c>
      <c r="DS207">
        <v>1560.939</v>
      </c>
      <c r="DT207">
        <v>11.24418</v>
      </c>
      <c r="DU207">
        <v>9.794096</v>
      </c>
      <c r="DV207">
        <v>1524.031</v>
      </c>
      <c r="DW207">
        <v>11.23986</v>
      </c>
      <c r="DX207">
        <v>499.9592000000001</v>
      </c>
      <c r="DY207">
        <v>90.31151000000001</v>
      </c>
      <c r="DZ207">
        <v>0.09989767000000001</v>
      </c>
      <c r="EA207">
        <v>17.62076</v>
      </c>
      <c r="EB207">
        <v>17.91414</v>
      </c>
      <c r="EC207">
        <v>999.9</v>
      </c>
      <c r="ED207">
        <v>0</v>
      </c>
      <c r="EE207">
        <v>0</v>
      </c>
      <c r="EF207">
        <v>10018.748</v>
      </c>
      <c r="EG207">
        <v>0</v>
      </c>
      <c r="EH207">
        <v>1027.808</v>
      </c>
      <c r="EI207">
        <v>-41.35782999999999</v>
      </c>
      <c r="EJ207">
        <v>1536.86</v>
      </c>
      <c r="EK207">
        <v>1576.376</v>
      </c>
      <c r="EL207">
        <v>1.450084</v>
      </c>
      <c r="EM207">
        <v>1560.939</v>
      </c>
      <c r="EN207">
        <v>9.794096</v>
      </c>
      <c r="EO207">
        <v>1.01548</v>
      </c>
      <c r="EP207">
        <v>0.8845196999999999</v>
      </c>
      <c r="EQ207">
        <v>7.140382</v>
      </c>
      <c r="ER207">
        <v>5.141301</v>
      </c>
      <c r="ES207">
        <v>2000.021</v>
      </c>
      <c r="ET207">
        <v>0.9799979000000001</v>
      </c>
      <c r="EU207">
        <v>0.02000169</v>
      </c>
      <c r="EV207">
        <v>0</v>
      </c>
      <c r="EW207">
        <v>1384.711</v>
      </c>
      <c r="EX207">
        <v>5.000970000000001</v>
      </c>
      <c r="EY207">
        <v>27517.35</v>
      </c>
      <c r="EZ207">
        <v>16707.75</v>
      </c>
      <c r="FA207">
        <v>36.75</v>
      </c>
      <c r="FB207">
        <v>38.062</v>
      </c>
      <c r="FC207">
        <v>37.062</v>
      </c>
      <c r="FD207">
        <v>37.25</v>
      </c>
      <c r="FE207">
        <v>36.625</v>
      </c>
      <c r="FF207">
        <v>1955.111</v>
      </c>
      <c r="FG207">
        <v>39.89999999999999</v>
      </c>
      <c r="FH207">
        <v>0</v>
      </c>
      <c r="FI207">
        <v>3611.600000143051</v>
      </c>
      <c r="FJ207">
        <v>0</v>
      </c>
      <c r="FK207">
        <v>1385.2064</v>
      </c>
      <c r="FL207">
        <v>-6.923076901377201</v>
      </c>
      <c r="FM207">
        <v>-171.2615384688047</v>
      </c>
      <c r="FN207">
        <v>27527.372</v>
      </c>
      <c r="FO207">
        <v>15</v>
      </c>
      <c r="FP207">
        <v>0</v>
      </c>
      <c r="FQ207" t="s">
        <v>439</v>
      </c>
      <c r="FR207">
        <v>1760210915.6</v>
      </c>
      <c r="FS207">
        <v>0</v>
      </c>
      <c r="FT207">
        <v>0</v>
      </c>
      <c r="FU207">
        <v>-0.215</v>
      </c>
      <c r="FV207">
        <v>0</v>
      </c>
      <c r="FW207">
        <v>-0.6919999999999999</v>
      </c>
      <c r="FX207">
        <v>0</v>
      </c>
      <c r="FY207">
        <v>400</v>
      </c>
      <c r="FZ207">
        <v>0</v>
      </c>
      <c r="GA207">
        <v>0.15</v>
      </c>
      <c r="GB207">
        <v>0</v>
      </c>
      <c r="GC207">
        <v>-40.9246825</v>
      </c>
      <c r="GD207">
        <v>-2.676289305816106</v>
      </c>
      <c r="GE207">
        <v>0.4268058164361748</v>
      </c>
      <c r="GF207">
        <v>0</v>
      </c>
      <c r="GG207">
        <v>1385.685294117647</v>
      </c>
      <c r="GH207">
        <v>-8.718105421233554</v>
      </c>
      <c r="GI207">
        <v>0.9253591839805657</v>
      </c>
      <c r="GJ207">
        <v>0</v>
      </c>
      <c r="GK207">
        <v>1.42319925</v>
      </c>
      <c r="GL207">
        <v>0.1991730956848013</v>
      </c>
      <c r="GM207">
        <v>0.01999623981996365</v>
      </c>
      <c r="GN207">
        <v>0</v>
      </c>
      <c r="GO207">
        <v>0</v>
      </c>
      <c r="GP207">
        <v>3</v>
      </c>
      <c r="GQ207" t="s">
        <v>455</v>
      </c>
      <c r="GR207">
        <v>3.13371</v>
      </c>
      <c r="GS207">
        <v>2.76049</v>
      </c>
      <c r="GT207">
        <v>0.224921</v>
      </c>
      <c r="GU207">
        <v>0.226126</v>
      </c>
      <c r="GV207">
        <v>0.0617495</v>
      </c>
      <c r="GW207">
        <v>0.0549739</v>
      </c>
      <c r="GX207">
        <v>24819.8</v>
      </c>
      <c r="GY207">
        <v>24761.6</v>
      </c>
      <c r="GZ207">
        <v>29747.4</v>
      </c>
      <c r="HA207">
        <v>29554.2</v>
      </c>
      <c r="HB207">
        <v>36893.7</v>
      </c>
      <c r="HC207">
        <v>37015.6</v>
      </c>
      <c r="HD207">
        <v>41861</v>
      </c>
      <c r="HE207">
        <v>41987.7</v>
      </c>
      <c r="HF207">
        <v>1.95725</v>
      </c>
      <c r="HG207">
        <v>1.89035</v>
      </c>
      <c r="HH207">
        <v>0.0258163</v>
      </c>
      <c r="HI207">
        <v>0</v>
      </c>
      <c r="HJ207">
        <v>17.5134</v>
      </c>
      <c r="HK207">
        <v>999.9</v>
      </c>
      <c r="HL207">
        <v>26.2</v>
      </c>
      <c r="HM207">
        <v>31.5</v>
      </c>
      <c r="HN207">
        <v>13.4656</v>
      </c>
      <c r="HO207">
        <v>62.5922</v>
      </c>
      <c r="HP207">
        <v>32.4439</v>
      </c>
      <c r="HQ207">
        <v>1</v>
      </c>
      <c r="HR207">
        <v>-0.124055</v>
      </c>
      <c r="HS207">
        <v>5.28457</v>
      </c>
      <c r="HT207">
        <v>20.2638</v>
      </c>
      <c r="HU207">
        <v>5.22088</v>
      </c>
      <c r="HV207">
        <v>12.0159</v>
      </c>
      <c r="HW207">
        <v>4.9905</v>
      </c>
      <c r="HX207">
        <v>3.28835</v>
      </c>
      <c r="HY207">
        <v>9999</v>
      </c>
      <c r="HZ207">
        <v>9999</v>
      </c>
      <c r="IA207">
        <v>9999</v>
      </c>
      <c r="IB207">
        <v>999.9</v>
      </c>
      <c r="IC207">
        <v>4.97288</v>
      </c>
      <c r="ID207">
        <v>1.86662</v>
      </c>
      <c r="IE207">
        <v>1.86596</v>
      </c>
      <c r="IF207">
        <v>1.86587</v>
      </c>
      <c r="IG207">
        <v>1.8678</v>
      </c>
      <c r="IH207">
        <v>1.87018</v>
      </c>
      <c r="II207">
        <v>1.86885</v>
      </c>
      <c r="IJ207">
        <v>1.87029</v>
      </c>
      <c r="IK207">
        <v>0</v>
      </c>
      <c r="IL207">
        <v>0</v>
      </c>
      <c r="IM207">
        <v>0</v>
      </c>
      <c r="IN207">
        <v>0</v>
      </c>
      <c r="IO207" t="s">
        <v>441</v>
      </c>
      <c r="IP207" t="s">
        <v>442</v>
      </c>
      <c r="IQ207" t="s">
        <v>443</v>
      </c>
      <c r="IR207" t="s">
        <v>443</v>
      </c>
      <c r="IS207" t="s">
        <v>443</v>
      </c>
      <c r="IT207" t="s">
        <v>443</v>
      </c>
      <c r="IU207">
        <v>0</v>
      </c>
      <c r="IV207">
        <v>100</v>
      </c>
      <c r="IW207">
        <v>100</v>
      </c>
      <c r="IX207">
        <v>-4.47</v>
      </c>
      <c r="IY207">
        <v>0.0044</v>
      </c>
      <c r="IZ207">
        <v>-1.414774939843471</v>
      </c>
      <c r="JA207">
        <v>-0.002262605230658699</v>
      </c>
      <c r="JB207">
        <v>4.117972070868355E-07</v>
      </c>
      <c r="JC207">
        <v>-1.535053720392113E-10</v>
      </c>
      <c r="JD207">
        <v>-0.05773197212917025</v>
      </c>
      <c r="JE207">
        <v>-0.004387372397949352</v>
      </c>
      <c r="JF207">
        <v>0.001148265067849212</v>
      </c>
      <c r="JG207">
        <v>-2.372704636287677E-05</v>
      </c>
      <c r="JH207">
        <v>4</v>
      </c>
      <c r="JI207">
        <v>2346</v>
      </c>
      <c r="JJ207">
        <v>1</v>
      </c>
      <c r="JK207">
        <v>24</v>
      </c>
      <c r="JL207">
        <v>21630.4</v>
      </c>
      <c r="JM207">
        <v>29358479</v>
      </c>
      <c r="JN207">
        <v>2.99927</v>
      </c>
      <c r="JO207">
        <v>2.23022</v>
      </c>
      <c r="JP207">
        <v>1.39771</v>
      </c>
      <c r="JQ207">
        <v>2.35596</v>
      </c>
      <c r="JR207">
        <v>1.49536</v>
      </c>
      <c r="JS207">
        <v>2.68433</v>
      </c>
      <c r="JT207">
        <v>36.4578</v>
      </c>
      <c r="JU207">
        <v>24.035</v>
      </c>
      <c r="JV207">
        <v>18</v>
      </c>
      <c r="JW207">
        <v>487.154</v>
      </c>
      <c r="JX207">
        <v>436.363</v>
      </c>
      <c r="JY207">
        <v>11.5333</v>
      </c>
      <c r="JZ207">
        <v>25.8621</v>
      </c>
      <c r="KA207">
        <v>30.0001</v>
      </c>
      <c r="KB207">
        <v>25.7019</v>
      </c>
      <c r="KC207">
        <v>25.6346</v>
      </c>
      <c r="KD207">
        <v>60.0065</v>
      </c>
      <c r="KE207">
        <v>26.4568</v>
      </c>
      <c r="KF207">
        <v>1.18179</v>
      </c>
      <c r="KG207">
        <v>11.5951</v>
      </c>
      <c r="KH207">
        <v>1590.09</v>
      </c>
      <c r="KI207">
        <v>9.72095</v>
      </c>
      <c r="KJ207">
        <v>101.669</v>
      </c>
      <c r="KK207">
        <v>100.967</v>
      </c>
    </row>
    <row r="208" spans="1:297">
      <c r="A208">
        <v>192</v>
      </c>
      <c r="B208">
        <v>1761508745.6</v>
      </c>
      <c r="C208">
        <v>1535.099999904633</v>
      </c>
      <c r="D208" t="s">
        <v>827</v>
      </c>
      <c r="E208" t="s">
        <v>828</v>
      </c>
      <c r="F208">
        <v>5</v>
      </c>
      <c r="G208" t="s">
        <v>638</v>
      </c>
      <c r="H208" t="s">
        <v>436</v>
      </c>
      <c r="I208">
        <v>1761508743.1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1592.905614569069</v>
      </c>
      <c r="AK208">
        <v>1561.35303030303</v>
      </c>
      <c r="AL208">
        <v>3.395286141316822</v>
      </c>
      <c r="AM208">
        <v>65.47156474281013</v>
      </c>
      <c r="AN208">
        <f>(AP208 - AO208 + DY208*1E3/(8.314*(EA208+273.15)) * AR208/DX208 * AQ208) * DX208/(100*DL208) * 1000/(1000 - AP208)</f>
        <v>0</v>
      </c>
      <c r="AO208">
        <v>9.757296375424946</v>
      </c>
      <c r="AP208">
        <v>11.23366666666666</v>
      </c>
      <c r="AQ208">
        <v>-1.169028926955074E-05</v>
      </c>
      <c r="AR208">
        <v>106.0414800568065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437</v>
      </c>
      <c r="AY208" t="s">
        <v>437</v>
      </c>
      <c r="AZ208">
        <v>0</v>
      </c>
      <c r="BA208">
        <v>0</v>
      </c>
      <c r="BB208">
        <f>1-AZ208/BA208</f>
        <v>0</v>
      </c>
      <c r="BC208">
        <v>0</v>
      </c>
      <c r="BD208" t="s">
        <v>437</v>
      </c>
      <c r="BE208" t="s">
        <v>437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BZ208">
        <v>2020</v>
      </c>
      <c r="CA208">
        <v>290.0000000000001</v>
      </c>
      <c r="CB208">
        <v>1590.42</v>
      </c>
      <c r="CC208">
        <v>295</v>
      </c>
      <c r="CD208">
        <v>5220.67</v>
      </c>
      <c r="CE208">
        <v>1591.29</v>
      </c>
      <c r="CF208">
        <v>-0.87</v>
      </c>
      <c r="CG208">
        <v>300.0000000000001</v>
      </c>
      <c r="CH208">
        <v>23.8</v>
      </c>
      <c r="CI208">
        <v>1650.734719841875</v>
      </c>
      <c r="CJ208">
        <v>2.032994541366527</v>
      </c>
      <c r="CK208">
        <v>-31.03478562282126</v>
      </c>
      <c r="CL208">
        <v>0.9198548094063967</v>
      </c>
      <c r="CM208">
        <v>0.9759925733019913</v>
      </c>
      <c r="CN208">
        <v>-0.00431141668520578</v>
      </c>
      <c r="CO208">
        <v>289.9999999999999</v>
      </c>
      <c r="CP208">
        <v>1590.91</v>
      </c>
      <c r="CQ208">
        <v>765</v>
      </c>
      <c r="CR208">
        <v>5219.32</v>
      </c>
      <c r="CS208">
        <v>1591.27</v>
      </c>
      <c r="CT208">
        <v>-0.36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438</v>
      </c>
      <c r="DO208">
        <v>2</v>
      </c>
      <c r="DP208" t="b">
        <v>1</v>
      </c>
      <c r="DQ208">
        <v>1761508743.1</v>
      </c>
      <c r="DR208">
        <v>1537.092222222222</v>
      </c>
      <c r="DS208">
        <v>1578.832222222222</v>
      </c>
      <c r="DT208">
        <v>11.23791111111111</v>
      </c>
      <c r="DU208">
        <v>9.75766888888889</v>
      </c>
      <c r="DV208">
        <v>1541.576666666667</v>
      </c>
      <c r="DW208">
        <v>11.23366666666667</v>
      </c>
      <c r="DX208">
        <v>500.0191111111112</v>
      </c>
      <c r="DY208">
        <v>90.31167777777779</v>
      </c>
      <c r="DZ208">
        <v>0.1000264888888889</v>
      </c>
      <c r="EA208">
        <v>17.60532222222222</v>
      </c>
      <c r="EB208">
        <v>17.95722222222222</v>
      </c>
      <c r="EC208">
        <v>999.9000000000001</v>
      </c>
      <c r="ED208">
        <v>0</v>
      </c>
      <c r="EE208">
        <v>0</v>
      </c>
      <c r="EF208">
        <v>10006.82111111111</v>
      </c>
      <c r="EG208">
        <v>0</v>
      </c>
      <c r="EH208">
        <v>1027.804444444444</v>
      </c>
      <c r="EI208">
        <v>-41.74335555555555</v>
      </c>
      <c r="EJ208">
        <v>1554.561111111111</v>
      </c>
      <c r="EK208">
        <v>1594.39</v>
      </c>
      <c r="EL208">
        <v>1.480255555555556</v>
      </c>
      <c r="EM208">
        <v>1578.832222222222</v>
      </c>
      <c r="EN208">
        <v>9.75766888888889</v>
      </c>
      <c r="EO208">
        <v>1.014916666666667</v>
      </c>
      <c r="EP208">
        <v>0.8812316666666666</v>
      </c>
      <c r="EQ208">
        <v>7.132284444444443</v>
      </c>
      <c r="ER208">
        <v>5.087833333333333</v>
      </c>
      <c r="ES208">
        <v>1999.985555555555</v>
      </c>
      <c r="ET208">
        <v>0.9799973333333334</v>
      </c>
      <c r="EU208">
        <v>0.02000226666666667</v>
      </c>
      <c r="EV208">
        <v>0</v>
      </c>
      <c r="EW208">
        <v>1384.394444444444</v>
      </c>
      <c r="EX208">
        <v>5.00097</v>
      </c>
      <c r="EY208">
        <v>27509.91111111111</v>
      </c>
      <c r="EZ208">
        <v>16707.44444444445</v>
      </c>
      <c r="FA208">
        <v>36.75</v>
      </c>
      <c r="FB208">
        <v>38</v>
      </c>
      <c r="FC208">
        <v>37.00688888888889</v>
      </c>
      <c r="FD208">
        <v>37.187</v>
      </c>
      <c r="FE208">
        <v>36.625</v>
      </c>
      <c r="FF208">
        <v>1955.075555555556</v>
      </c>
      <c r="FG208">
        <v>39.9</v>
      </c>
      <c r="FH208">
        <v>0</v>
      </c>
      <c r="FI208">
        <v>3616.400000095367</v>
      </c>
      <c r="FJ208">
        <v>0</v>
      </c>
      <c r="FK208">
        <v>1384.6612</v>
      </c>
      <c r="FL208">
        <v>-2.783846145647525</v>
      </c>
      <c r="FM208">
        <v>-75.69999992039268</v>
      </c>
      <c r="FN208">
        <v>27515.86</v>
      </c>
      <c r="FO208">
        <v>15</v>
      </c>
      <c r="FP208">
        <v>0</v>
      </c>
      <c r="FQ208" t="s">
        <v>439</v>
      </c>
      <c r="FR208">
        <v>1760210915.6</v>
      </c>
      <c r="FS208">
        <v>0</v>
      </c>
      <c r="FT208">
        <v>0</v>
      </c>
      <c r="FU208">
        <v>-0.215</v>
      </c>
      <c r="FV208">
        <v>0</v>
      </c>
      <c r="FW208">
        <v>-0.6919999999999999</v>
      </c>
      <c r="FX208">
        <v>0</v>
      </c>
      <c r="FY208">
        <v>400</v>
      </c>
      <c r="FZ208">
        <v>0</v>
      </c>
      <c r="GA208">
        <v>0.15</v>
      </c>
      <c r="GB208">
        <v>0</v>
      </c>
      <c r="GC208">
        <v>-41.10877317073171</v>
      </c>
      <c r="GD208">
        <v>-5.004027177700388</v>
      </c>
      <c r="GE208">
        <v>0.5209868787376281</v>
      </c>
      <c r="GF208">
        <v>0</v>
      </c>
      <c r="GG208">
        <v>1385.185882352941</v>
      </c>
      <c r="GH208">
        <v>-6.727883874510628</v>
      </c>
      <c r="GI208">
        <v>0.7677013728813284</v>
      </c>
      <c r="GJ208">
        <v>0</v>
      </c>
      <c r="GK208">
        <v>1.439820975609756</v>
      </c>
      <c r="GL208">
        <v>0.268969756097564</v>
      </c>
      <c r="GM208">
        <v>0.02713442955620899</v>
      </c>
      <c r="GN208">
        <v>0</v>
      </c>
      <c r="GO208">
        <v>0</v>
      </c>
      <c r="GP208">
        <v>3</v>
      </c>
      <c r="GQ208" t="s">
        <v>455</v>
      </c>
      <c r="GR208">
        <v>3.13381</v>
      </c>
      <c r="GS208">
        <v>2.7603</v>
      </c>
      <c r="GT208">
        <v>0.226391</v>
      </c>
      <c r="GU208">
        <v>0.227565</v>
      </c>
      <c r="GV208">
        <v>0.06171</v>
      </c>
      <c r="GW208">
        <v>0.054924</v>
      </c>
      <c r="GX208">
        <v>24772.9</v>
      </c>
      <c r="GY208">
        <v>24715.8</v>
      </c>
      <c r="GZ208">
        <v>29747.5</v>
      </c>
      <c r="HA208">
        <v>29554.4</v>
      </c>
      <c r="HB208">
        <v>36895.4</v>
      </c>
      <c r="HC208">
        <v>37017.6</v>
      </c>
      <c r="HD208">
        <v>41861</v>
      </c>
      <c r="HE208">
        <v>41987.7</v>
      </c>
      <c r="HF208">
        <v>1.95712</v>
      </c>
      <c r="HG208">
        <v>1.89035</v>
      </c>
      <c r="HH208">
        <v>0.0278428</v>
      </c>
      <c r="HI208">
        <v>0</v>
      </c>
      <c r="HJ208">
        <v>17.5146</v>
      </c>
      <c r="HK208">
        <v>999.9</v>
      </c>
      <c r="HL208">
        <v>26.2</v>
      </c>
      <c r="HM208">
        <v>31.5</v>
      </c>
      <c r="HN208">
        <v>13.464</v>
      </c>
      <c r="HO208">
        <v>62.5722</v>
      </c>
      <c r="HP208">
        <v>32.3037</v>
      </c>
      <c r="HQ208">
        <v>1</v>
      </c>
      <c r="HR208">
        <v>-0.124611</v>
      </c>
      <c r="HS208">
        <v>5.16792</v>
      </c>
      <c r="HT208">
        <v>20.2674</v>
      </c>
      <c r="HU208">
        <v>5.22118</v>
      </c>
      <c r="HV208">
        <v>12.0159</v>
      </c>
      <c r="HW208">
        <v>4.99065</v>
      </c>
      <c r="HX208">
        <v>3.2884</v>
      </c>
      <c r="HY208">
        <v>9999</v>
      </c>
      <c r="HZ208">
        <v>9999</v>
      </c>
      <c r="IA208">
        <v>9999</v>
      </c>
      <c r="IB208">
        <v>999.9</v>
      </c>
      <c r="IC208">
        <v>4.9729</v>
      </c>
      <c r="ID208">
        <v>1.86662</v>
      </c>
      <c r="IE208">
        <v>1.86592</v>
      </c>
      <c r="IF208">
        <v>1.86585</v>
      </c>
      <c r="IG208">
        <v>1.86777</v>
      </c>
      <c r="IH208">
        <v>1.87018</v>
      </c>
      <c r="II208">
        <v>1.86884</v>
      </c>
      <c r="IJ208">
        <v>1.87029</v>
      </c>
      <c r="IK208">
        <v>0</v>
      </c>
      <c r="IL208">
        <v>0</v>
      </c>
      <c r="IM208">
        <v>0</v>
      </c>
      <c r="IN208">
        <v>0</v>
      </c>
      <c r="IO208" t="s">
        <v>441</v>
      </c>
      <c r="IP208" t="s">
        <v>442</v>
      </c>
      <c r="IQ208" t="s">
        <v>443</v>
      </c>
      <c r="IR208" t="s">
        <v>443</v>
      </c>
      <c r="IS208" t="s">
        <v>443</v>
      </c>
      <c r="IT208" t="s">
        <v>443</v>
      </c>
      <c r="IU208">
        <v>0</v>
      </c>
      <c r="IV208">
        <v>100</v>
      </c>
      <c r="IW208">
        <v>100</v>
      </c>
      <c r="IX208">
        <v>-4.5</v>
      </c>
      <c r="IY208">
        <v>0.0042</v>
      </c>
      <c r="IZ208">
        <v>-1.414774939843471</v>
      </c>
      <c r="JA208">
        <v>-0.002262605230658699</v>
      </c>
      <c r="JB208">
        <v>4.117972070868355E-07</v>
      </c>
      <c r="JC208">
        <v>-1.535053720392113E-10</v>
      </c>
      <c r="JD208">
        <v>-0.05773197212917025</v>
      </c>
      <c r="JE208">
        <v>-0.004387372397949352</v>
      </c>
      <c r="JF208">
        <v>0.001148265067849212</v>
      </c>
      <c r="JG208">
        <v>-2.372704636287677E-05</v>
      </c>
      <c r="JH208">
        <v>4</v>
      </c>
      <c r="JI208">
        <v>2346</v>
      </c>
      <c r="JJ208">
        <v>1</v>
      </c>
      <c r="JK208">
        <v>24</v>
      </c>
      <c r="JL208">
        <v>21630.5</v>
      </c>
      <c r="JM208">
        <v>29358479.1</v>
      </c>
      <c r="JN208">
        <v>3.02246</v>
      </c>
      <c r="JO208">
        <v>2.23999</v>
      </c>
      <c r="JP208">
        <v>1.39648</v>
      </c>
      <c r="JQ208">
        <v>2.3584</v>
      </c>
      <c r="JR208">
        <v>1.49536</v>
      </c>
      <c r="JS208">
        <v>2.56592</v>
      </c>
      <c r="JT208">
        <v>36.4578</v>
      </c>
      <c r="JU208">
        <v>24.0262</v>
      </c>
      <c r="JV208">
        <v>18</v>
      </c>
      <c r="JW208">
        <v>487.077</v>
      </c>
      <c r="JX208">
        <v>436.363</v>
      </c>
      <c r="JY208">
        <v>11.5891</v>
      </c>
      <c r="JZ208">
        <v>25.8621</v>
      </c>
      <c r="KA208">
        <v>29.9997</v>
      </c>
      <c r="KB208">
        <v>25.7019</v>
      </c>
      <c r="KC208">
        <v>25.6346</v>
      </c>
      <c r="KD208">
        <v>60.4804</v>
      </c>
      <c r="KE208">
        <v>26.4568</v>
      </c>
      <c r="KF208">
        <v>1.18179</v>
      </c>
      <c r="KG208">
        <v>11.6314</v>
      </c>
      <c r="KH208">
        <v>1603.46</v>
      </c>
      <c r="KI208">
        <v>9.717790000000001</v>
      </c>
      <c r="KJ208">
        <v>101.669</v>
      </c>
      <c r="KK208">
        <v>100.967</v>
      </c>
    </row>
    <row r="209" spans="1:297">
      <c r="A209">
        <v>193</v>
      </c>
      <c r="B209">
        <v>1761509233.5</v>
      </c>
      <c r="C209">
        <v>2023</v>
      </c>
      <c r="D209" t="s">
        <v>829</v>
      </c>
      <c r="E209" t="s">
        <v>830</v>
      </c>
      <c r="F209">
        <v>5</v>
      </c>
      <c r="G209" t="s">
        <v>831</v>
      </c>
      <c r="H209" t="s">
        <v>436</v>
      </c>
      <c r="I209">
        <v>1761509230.75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424.2116364950939</v>
      </c>
      <c r="AK209">
        <v>412.0794303030303</v>
      </c>
      <c r="AL209">
        <v>-7.878069106556023E-05</v>
      </c>
      <c r="AM209">
        <v>65.39975044043733</v>
      </c>
      <c r="AN209">
        <f>(AP209 - AO209 + DY209*1E3/(8.314*(EA209+273.15)) * AR209/DX209 * AQ209) * DX209/(100*DL209) * 1000/(1000 - AP209)</f>
        <v>0</v>
      </c>
      <c r="AO209">
        <v>9.960897347266402</v>
      </c>
      <c r="AP209">
        <v>11.54346</v>
      </c>
      <c r="AQ209">
        <v>7.738437869558132E-06</v>
      </c>
      <c r="AR209">
        <v>105.6275901298395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437</v>
      </c>
      <c r="AY209" t="s">
        <v>437</v>
      </c>
      <c r="AZ209">
        <v>0</v>
      </c>
      <c r="BA209">
        <v>0</v>
      </c>
      <c r="BB209">
        <f>1-AZ209/BA209</f>
        <v>0</v>
      </c>
      <c r="BC209">
        <v>0</v>
      </c>
      <c r="BD209" t="s">
        <v>437</v>
      </c>
      <c r="BE209" t="s">
        <v>437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BZ209">
        <v>2020</v>
      </c>
      <c r="CA209">
        <v>290.0000000000001</v>
      </c>
      <c r="CB209">
        <v>1590.42</v>
      </c>
      <c r="CC209">
        <v>295</v>
      </c>
      <c r="CD209">
        <v>5220.67</v>
      </c>
      <c r="CE209">
        <v>1591.29</v>
      </c>
      <c r="CF209">
        <v>-0.87</v>
      </c>
      <c r="CG209">
        <v>300.0000000000001</v>
      </c>
      <c r="CH209">
        <v>23.8</v>
      </c>
      <c r="CI209">
        <v>1650.734719841875</v>
      </c>
      <c r="CJ209">
        <v>2.032994541366527</v>
      </c>
      <c r="CK209">
        <v>-31.03478562282126</v>
      </c>
      <c r="CL209">
        <v>0.9198548094063967</v>
      </c>
      <c r="CM209">
        <v>0.9759925733019913</v>
      </c>
      <c r="CN209">
        <v>-0.00431141668520578</v>
      </c>
      <c r="CO209">
        <v>289.9999999999999</v>
      </c>
      <c r="CP209">
        <v>1590.91</v>
      </c>
      <c r="CQ209">
        <v>765</v>
      </c>
      <c r="CR209">
        <v>5219.32</v>
      </c>
      <c r="CS209">
        <v>1591.27</v>
      </c>
      <c r="CT209">
        <v>-0.36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438</v>
      </c>
      <c r="DO209">
        <v>2</v>
      </c>
      <c r="DP209" t="b">
        <v>1</v>
      </c>
      <c r="DQ209">
        <v>1761509230.75</v>
      </c>
      <c r="DR209">
        <v>407.3306999999999</v>
      </c>
      <c r="DS209">
        <v>419.9929</v>
      </c>
      <c r="DT209">
        <v>11.54292</v>
      </c>
      <c r="DU209">
        <v>9.96087</v>
      </c>
      <c r="DV209">
        <v>409.6137</v>
      </c>
      <c r="DW209">
        <v>11.53488</v>
      </c>
      <c r="DX209">
        <v>499.9495</v>
      </c>
      <c r="DY209">
        <v>90.29519000000001</v>
      </c>
      <c r="DZ209">
        <v>0.09995919</v>
      </c>
      <c r="EA209">
        <v>18.08778</v>
      </c>
      <c r="EB209">
        <v>17.99352</v>
      </c>
      <c r="EC209">
        <v>999.9</v>
      </c>
      <c r="ED209">
        <v>0</v>
      </c>
      <c r="EE209">
        <v>0</v>
      </c>
      <c r="EF209">
        <v>9998.984</v>
      </c>
      <c r="EG209">
        <v>0</v>
      </c>
      <c r="EH209">
        <v>1037.892</v>
      </c>
      <c r="EI209">
        <v>-12.66211</v>
      </c>
      <c r="EJ209">
        <v>412.0873</v>
      </c>
      <c r="EK209">
        <v>424.2184</v>
      </c>
      <c r="EL209">
        <v>1.58205</v>
      </c>
      <c r="EM209">
        <v>419.9929</v>
      </c>
      <c r="EN209">
        <v>9.96087</v>
      </c>
      <c r="EO209">
        <v>1.04227</v>
      </c>
      <c r="EP209">
        <v>0.8994188</v>
      </c>
      <c r="EQ209">
        <v>7.521063000000001</v>
      </c>
      <c r="ER209">
        <v>5.381447</v>
      </c>
      <c r="ES209">
        <v>2000.026</v>
      </c>
      <c r="ET209">
        <v>0.980006</v>
      </c>
      <c r="EU209">
        <v>0.0199944</v>
      </c>
      <c r="EV209">
        <v>0</v>
      </c>
      <c r="EW209">
        <v>1297.157</v>
      </c>
      <c r="EX209">
        <v>5.000970000000001</v>
      </c>
      <c r="EY209">
        <v>25875.04</v>
      </c>
      <c r="EZ209">
        <v>16707.83</v>
      </c>
      <c r="FA209">
        <v>37.625</v>
      </c>
      <c r="FB209">
        <v>38.687</v>
      </c>
      <c r="FC209">
        <v>37.9246</v>
      </c>
      <c r="FD209">
        <v>37.812</v>
      </c>
      <c r="FE209">
        <v>37.437</v>
      </c>
      <c r="FF209">
        <v>1955.136</v>
      </c>
      <c r="FG209">
        <v>39.89</v>
      </c>
      <c r="FH209">
        <v>0</v>
      </c>
      <c r="FI209">
        <v>4104.200000047684</v>
      </c>
      <c r="FJ209">
        <v>0</v>
      </c>
      <c r="FK209">
        <v>1298.101538461538</v>
      </c>
      <c r="FL209">
        <v>-10.84854703262431</v>
      </c>
      <c r="FM209">
        <v>-202.5196582536188</v>
      </c>
      <c r="FN209">
        <v>25891.88846153846</v>
      </c>
      <c r="FO209">
        <v>15</v>
      </c>
      <c r="FP209">
        <v>0</v>
      </c>
      <c r="FQ209" t="s">
        <v>439</v>
      </c>
      <c r="FR209">
        <v>1760210915.6</v>
      </c>
      <c r="FS209">
        <v>0</v>
      </c>
      <c r="FT209">
        <v>0</v>
      </c>
      <c r="FU209">
        <v>-0.215</v>
      </c>
      <c r="FV209">
        <v>0</v>
      </c>
      <c r="FW209">
        <v>-0.6919999999999999</v>
      </c>
      <c r="FX209">
        <v>0</v>
      </c>
      <c r="FY209">
        <v>400</v>
      </c>
      <c r="FZ209">
        <v>0</v>
      </c>
      <c r="GA209">
        <v>0.15</v>
      </c>
      <c r="GB209">
        <v>0</v>
      </c>
      <c r="GC209">
        <v>-12.65543658536585</v>
      </c>
      <c r="GD209">
        <v>0.086889198606265</v>
      </c>
      <c r="GE209">
        <v>0.05150192871641783</v>
      </c>
      <c r="GF209">
        <v>1</v>
      </c>
      <c r="GG209">
        <v>1298.602647058824</v>
      </c>
      <c r="GH209">
        <v>-10.51107717057479</v>
      </c>
      <c r="GI209">
        <v>1.054160688787765</v>
      </c>
      <c r="GJ209">
        <v>0</v>
      </c>
      <c r="GK209">
        <v>1.582358780487805</v>
      </c>
      <c r="GL209">
        <v>-0.009223902439024221</v>
      </c>
      <c r="GM209">
        <v>0.00154698951566275</v>
      </c>
      <c r="GN209">
        <v>1</v>
      </c>
      <c r="GO209">
        <v>2</v>
      </c>
      <c r="GP209">
        <v>3</v>
      </c>
      <c r="GQ209" t="s">
        <v>440</v>
      </c>
      <c r="GR209">
        <v>3.13358</v>
      </c>
      <c r="GS209">
        <v>2.76002</v>
      </c>
      <c r="GT209">
        <v>0.0926115</v>
      </c>
      <c r="GU209">
        <v>0.09348770000000001</v>
      </c>
      <c r="GV209">
        <v>0.0629738</v>
      </c>
      <c r="GW209">
        <v>0.0558003</v>
      </c>
      <c r="GX209">
        <v>29059.4</v>
      </c>
      <c r="GY209">
        <v>29006.8</v>
      </c>
      <c r="GZ209">
        <v>29752.3</v>
      </c>
      <c r="HA209">
        <v>29557.7</v>
      </c>
      <c r="HB209">
        <v>36848.4</v>
      </c>
      <c r="HC209">
        <v>36986</v>
      </c>
      <c r="HD209">
        <v>41867.4</v>
      </c>
      <c r="HE209">
        <v>41993.6</v>
      </c>
      <c r="HF209">
        <v>1.95685</v>
      </c>
      <c r="HG209">
        <v>1.8889</v>
      </c>
      <c r="HH209">
        <v>0.0259243</v>
      </c>
      <c r="HI209">
        <v>0</v>
      </c>
      <c r="HJ209">
        <v>17.5688</v>
      </c>
      <c r="HK209">
        <v>999.9</v>
      </c>
      <c r="HL209">
        <v>26.5</v>
      </c>
      <c r="HM209">
        <v>31.6</v>
      </c>
      <c r="HN209">
        <v>13.6997</v>
      </c>
      <c r="HO209">
        <v>62.2823</v>
      </c>
      <c r="HP209">
        <v>32.5761</v>
      </c>
      <c r="HQ209">
        <v>1</v>
      </c>
      <c r="HR209">
        <v>-0.134075</v>
      </c>
      <c r="HS209">
        <v>5.11843</v>
      </c>
      <c r="HT209">
        <v>20.2688</v>
      </c>
      <c r="HU209">
        <v>5.22358</v>
      </c>
      <c r="HV209">
        <v>12.0159</v>
      </c>
      <c r="HW209">
        <v>4.99145</v>
      </c>
      <c r="HX209">
        <v>3.28908</v>
      </c>
      <c r="HY209">
        <v>9999</v>
      </c>
      <c r="HZ209">
        <v>9999</v>
      </c>
      <c r="IA209">
        <v>9999</v>
      </c>
      <c r="IB209">
        <v>999.9</v>
      </c>
      <c r="IC209">
        <v>4.97289</v>
      </c>
      <c r="ID209">
        <v>1.86662</v>
      </c>
      <c r="IE209">
        <v>1.86591</v>
      </c>
      <c r="IF209">
        <v>1.86587</v>
      </c>
      <c r="IG209">
        <v>1.86774</v>
      </c>
      <c r="IH209">
        <v>1.87015</v>
      </c>
      <c r="II209">
        <v>1.86879</v>
      </c>
      <c r="IJ209">
        <v>1.87027</v>
      </c>
      <c r="IK209">
        <v>0</v>
      </c>
      <c r="IL209">
        <v>0</v>
      </c>
      <c r="IM209">
        <v>0</v>
      </c>
      <c r="IN209">
        <v>0</v>
      </c>
      <c r="IO209" t="s">
        <v>441</v>
      </c>
      <c r="IP209" t="s">
        <v>442</v>
      </c>
      <c r="IQ209" t="s">
        <v>443</v>
      </c>
      <c r="IR209" t="s">
        <v>443</v>
      </c>
      <c r="IS209" t="s">
        <v>443</v>
      </c>
      <c r="IT209" t="s">
        <v>443</v>
      </c>
      <c r="IU209">
        <v>0</v>
      </c>
      <c r="IV209">
        <v>100</v>
      </c>
      <c r="IW209">
        <v>100</v>
      </c>
      <c r="IX209">
        <v>-2.283</v>
      </c>
      <c r="IY209">
        <v>0.0081</v>
      </c>
      <c r="IZ209">
        <v>-1.414774939843471</v>
      </c>
      <c r="JA209">
        <v>-0.002262605230658699</v>
      </c>
      <c r="JB209">
        <v>4.117972070868355E-07</v>
      </c>
      <c r="JC209">
        <v>-1.535053720392113E-10</v>
      </c>
      <c r="JD209">
        <v>-0.05773197212917025</v>
      </c>
      <c r="JE209">
        <v>-0.004387372397949352</v>
      </c>
      <c r="JF209">
        <v>0.001148265067849212</v>
      </c>
      <c r="JG209">
        <v>-2.372704636287677E-05</v>
      </c>
      <c r="JH209">
        <v>4</v>
      </c>
      <c r="JI209">
        <v>2346</v>
      </c>
      <c r="JJ209">
        <v>1</v>
      </c>
      <c r="JK209">
        <v>24</v>
      </c>
      <c r="JL209">
        <v>21638.6</v>
      </c>
      <c r="JM209">
        <v>29358487.2</v>
      </c>
      <c r="JN209">
        <v>1.03638</v>
      </c>
      <c r="JO209">
        <v>2.25708</v>
      </c>
      <c r="JP209">
        <v>1.39648</v>
      </c>
      <c r="JQ209">
        <v>2.35596</v>
      </c>
      <c r="JR209">
        <v>1.49536</v>
      </c>
      <c r="JS209">
        <v>2.65991</v>
      </c>
      <c r="JT209">
        <v>36.5051</v>
      </c>
      <c r="JU209">
        <v>24.035</v>
      </c>
      <c r="JV209">
        <v>18</v>
      </c>
      <c r="JW209">
        <v>486.502</v>
      </c>
      <c r="JX209">
        <v>435.178</v>
      </c>
      <c r="JY209">
        <v>12.0604</v>
      </c>
      <c r="JZ209">
        <v>25.7502</v>
      </c>
      <c r="KA209">
        <v>30</v>
      </c>
      <c r="KB209">
        <v>25.654</v>
      </c>
      <c r="KC209">
        <v>25.594</v>
      </c>
      <c r="KD209">
        <v>20.7577</v>
      </c>
      <c r="KE209">
        <v>26.3451</v>
      </c>
      <c r="KF209">
        <v>0</v>
      </c>
      <c r="KG209">
        <v>12.0811</v>
      </c>
      <c r="KH209">
        <v>413.318</v>
      </c>
      <c r="KI209">
        <v>9.925000000000001</v>
      </c>
      <c r="KJ209">
        <v>101.685</v>
      </c>
      <c r="KK209">
        <v>100.98</v>
      </c>
    </row>
    <row r="210" spans="1:297">
      <c r="A210">
        <v>194</v>
      </c>
      <c r="B210">
        <v>1761509238.5</v>
      </c>
      <c r="C210">
        <v>2028</v>
      </c>
      <c r="D210" t="s">
        <v>832</v>
      </c>
      <c r="E210" t="s">
        <v>833</v>
      </c>
      <c r="F210">
        <v>5</v>
      </c>
      <c r="G210" t="s">
        <v>831</v>
      </c>
      <c r="H210" t="s">
        <v>436</v>
      </c>
      <c r="I210">
        <v>1761509236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424.2455687359725</v>
      </c>
      <c r="AK210">
        <v>412.0045878787878</v>
      </c>
      <c r="AL210">
        <v>-0.0003621454223822066</v>
      </c>
      <c r="AM210">
        <v>65.61031510894709</v>
      </c>
      <c r="AN210">
        <f>(AP210 - AO210 + DY210*1E3/(8.314*(EA210+273.15)) * AR210/DX210 * AQ210) * DX210/(100*DL210) * 1000/(1000 - AP210)</f>
        <v>0</v>
      </c>
      <c r="AO210">
        <v>9.961444652661077</v>
      </c>
      <c r="AP210">
        <v>11.54584606060605</v>
      </c>
      <c r="AQ210">
        <v>5.767391852864175E-06</v>
      </c>
      <c r="AR210">
        <v>106.6715053119192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437</v>
      </c>
      <c r="AY210" t="s">
        <v>437</v>
      </c>
      <c r="AZ210">
        <v>0</v>
      </c>
      <c r="BA210">
        <v>0</v>
      </c>
      <c r="BB210">
        <f>1-AZ210/BA210</f>
        <v>0</v>
      </c>
      <c r="BC210">
        <v>0</v>
      </c>
      <c r="BD210" t="s">
        <v>437</v>
      </c>
      <c r="BE210" t="s">
        <v>437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BZ210">
        <v>2020</v>
      </c>
      <c r="CA210">
        <v>290.0000000000001</v>
      </c>
      <c r="CB210">
        <v>1590.42</v>
      </c>
      <c r="CC210">
        <v>295</v>
      </c>
      <c r="CD210">
        <v>5220.67</v>
      </c>
      <c r="CE210">
        <v>1591.29</v>
      </c>
      <c r="CF210">
        <v>-0.87</v>
      </c>
      <c r="CG210">
        <v>300.0000000000001</v>
      </c>
      <c r="CH210">
        <v>23.8</v>
      </c>
      <c r="CI210">
        <v>1650.734719841875</v>
      </c>
      <c r="CJ210">
        <v>2.032994541366527</v>
      </c>
      <c r="CK210">
        <v>-31.03478562282126</v>
      </c>
      <c r="CL210">
        <v>0.9198548094063967</v>
      </c>
      <c r="CM210">
        <v>0.9759925733019913</v>
      </c>
      <c r="CN210">
        <v>-0.00431141668520578</v>
      </c>
      <c r="CO210">
        <v>289.9999999999999</v>
      </c>
      <c r="CP210">
        <v>1590.91</v>
      </c>
      <c r="CQ210">
        <v>765</v>
      </c>
      <c r="CR210">
        <v>5219.32</v>
      </c>
      <c r="CS210">
        <v>1591.27</v>
      </c>
      <c r="CT210">
        <v>-0.36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438</v>
      </c>
      <c r="DO210">
        <v>2</v>
      </c>
      <c r="DP210" t="b">
        <v>1</v>
      </c>
      <c r="DQ210">
        <v>1761509236</v>
      </c>
      <c r="DR210">
        <v>407.3132222222223</v>
      </c>
      <c r="DS210">
        <v>419.518</v>
      </c>
      <c r="DT210">
        <v>11.5446</v>
      </c>
      <c r="DU210">
        <v>9.96149</v>
      </c>
      <c r="DV210">
        <v>409.5962222222223</v>
      </c>
      <c r="DW210">
        <v>11.53655555555556</v>
      </c>
      <c r="DX210">
        <v>499.902</v>
      </c>
      <c r="DY210">
        <v>90.29371111111111</v>
      </c>
      <c r="DZ210">
        <v>0.09988668888888889</v>
      </c>
      <c r="EA210">
        <v>18.08535555555556</v>
      </c>
      <c r="EB210">
        <v>18.00073333333333</v>
      </c>
      <c r="EC210">
        <v>999.9000000000001</v>
      </c>
      <c r="ED210">
        <v>0</v>
      </c>
      <c r="EE210">
        <v>0</v>
      </c>
      <c r="EF210">
        <v>10000.07222222222</v>
      </c>
      <c r="EG210">
        <v>0</v>
      </c>
      <c r="EH210">
        <v>1037.907777777778</v>
      </c>
      <c r="EI210">
        <v>-12.20471111111111</v>
      </c>
      <c r="EJ210">
        <v>412.0703333333333</v>
      </c>
      <c r="EK210">
        <v>423.7388888888888</v>
      </c>
      <c r="EL210">
        <v>1.58311</v>
      </c>
      <c r="EM210">
        <v>419.518</v>
      </c>
      <c r="EN210">
        <v>9.96149</v>
      </c>
      <c r="EO210">
        <v>1.042405555555556</v>
      </c>
      <c r="EP210">
        <v>0.8994598888888888</v>
      </c>
      <c r="EQ210">
        <v>7.522952222222222</v>
      </c>
      <c r="ER210">
        <v>5.382104444444445</v>
      </c>
      <c r="ES210">
        <v>1999.998888888889</v>
      </c>
      <c r="ET210">
        <v>0.9800053333333333</v>
      </c>
      <c r="EU210">
        <v>0.01999505555555555</v>
      </c>
      <c r="EV210">
        <v>0</v>
      </c>
      <c r="EW210">
        <v>1296.622222222222</v>
      </c>
      <c r="EX210">
        <v>5.00097</v>
      </c>
      <c r="EY210">
        <v>25856.52222222222</v>
      </c>
      <c r="EZ210">
        <v>16707.57777777778</v>
      </c>
      <c r="FA210">
        <v>37.583</v>
      </c>
      <c r="FB210">
        <v>38.64566666666666</v>
      </c>
      <c r="FC210">
        <v>37.88188888888889</v>
      </c>
      <c r="FD210">
        <v>37.812</v>
      </c>
      <c r="FE210">
        <v>37.437</v>
      </c>
      <c r="FF210">
        <v>1955.108888888889</v>
      </c>
      <c r="FG210">
        <v>39.89</v>
      </c>
      <c r="FH210">
        <v>0</v>
      </c>
      <c r="FI210">
        <v>4109.600000143051</v>
      </c>
      <c r="FJ210">
        <v>0</v>
      </c>
      <c r="FK210">
        <v>1297.2056</v>
      </c>
      <c r="FL210">
        <v>-9.164615397266713</v>
      </c>
      <c r="FM210">
        <v>-206.4692308077772</v>
      </c>
      <c r="FN210">
        <v>25872.332</v>
      </c>
      <c r="FO210">
        <v>15</v>
      </c>
      <c r="FP210">
        <v>0</v>
      </c>
      <c r="FQ210" t="s">
        <v>439</v>
      </c>
      <c r="FR210">
        <v>1760210915.6</v>
      </c>
      <c r="FS210">
        <v>0</v>
      </c>
      <c r="FT210">
        <v>0</v>
      </c>
      <c r="FU210">
        <v>-0.215</v>
      </c>
      <c r="FV210">
        <v>0</v>
      </c>
      <c r="FW210">
        <v>-0.6919999999999999</v>
      </c>
      <c r="FX210">
        <v>0</v>
      </c>
      <c r="FY210">
        <v>400</v>
      </c>
      <c r="FZ210">
        <v>0</v>
      </c>
      <c r="GA210">
        <v>0.15</v>
      </c>
      <c r="GB210">
        <v>0</v>
      </c>
      <c r="GC210">
        <v>-12.5510925</v>
      </c>
      <c r="GD210">
        <v>1.615797748592902</v>
      </c>
      <c r="GE210">
        <v>0.3462317088219246</v>
      </c>
      <c r="GF210">
        <v>0</v>
      </c>
      <c r="GG210">
        <v>1297.742352941177</v>
      </c>
      <c r="GH210">
        <v>-9.839266628201219</v>
      </c>
      <c r="GI210">
        <v>0.9936062032803633</v>
      </c>
      <c r="GJ210">
        <v>0</v>
      </c>
      <c r="GK210">
        <v>1.581963</v>
      </c>
      <c r="GL210">
        <v>0.006644803001876926</v>
      </c>
      <c r="GM210">
        <v>0.0009068467345698462</v>
      </c>
      <c r="GN210">
        <v>1</v>
      </c>
      <c r="GO210">
        <v>1</v>
      </c>
      <c r="GP210">
        <v>3</v>
      </c>
      <c r="GQ210" t="s">
        <v>446</v>
      </c>
      <c r="GR210">
        <v>3.13383</v>
      </c>
      <c r="GS210">
        <v>2.76027</v>
      </c>
      <c r="GT210">
        <v>0.0925831</v>
      </c>
      <c r="GU210">
        <v>0.0930262</v>
      </c>
      <c r="GV210">
        <v>0.06298380000000001</v>
      </c>
      <c r="GW210">
        <v>0.0558014</v>
      </c>
      <c r="GX210">
        <v>29060.4</v>
      </c>
      <c r="GY210">
        <v>29021.4</v>
      </c>
      <c r="GZ210">
        <v>29752.4</v>
      </c>
      <c r="HA210">
        <v>29557.5</v>
      </c>
      <c r="HB210">
        <v>36848.3</v>
      </c>
      <c r="HC210">
        <v>36985.9</v>
      </c>
      <c r="HD210">
        <v>41867.7</v>
      </c>
      <c r="HE210">
        <v>41993.6</v>
      </c>
      <c r="HF210">
        <v>1.95695</v>
      </c>
      <c r="HG210">
        <v>1.88857</v>
      </c>
      <c r="HH210">
        <v>0.025928</v>
      </c>
      <c r="HI210">
        <v>0</v>
      </c>
      <c r="HJ210">
        <v>17.5703</v>
      </c>
      <c r="HK210">
        <v>999.9</v>
      </c>
      <c r="HL210">
        <v>26.5</v>
      </c>
      <c r="HM210">
        <v>31.6</v>
      </c>
      <c r="HN210">
        <v>13.6986</v>
      </c>
      <c r="HO210">
        <v>62.2623</v>
      </c>
      <c r="HP210">
        <v>32.492</v>
      </c>
      <c r="HQ210">
        <v>1</v>
      </c>
      <c r="HR210">
        <v>-0.134469</v>
      </c>
      <c r="HS210">
        <v>5.07599</v>
      </c>
      <c r="HT210">
        <v>20.2695</v>
      </c>
      <c r="HU210">
        <v>5.22133</v>
      </c>
      <c r="HV210">
        <v>12.0159</v>
      </c>
      <c r="HW210">
        <v>4.99065</v>
      </c>
      <c r="HX210">
        <v>3.28858</v>
      </c>
      <c r="HY210">
        <v>9999</v>
      </c>
      <c r="HZ210">
        <v>9999</v>
      </c>
      <c r="IA210">
        <v>9999</v>
      </c>
      <c r="IB210">
        <v>999.9</v>
      </c>
      <c r="IC210">
        <v>4.97288</v>
      </c>
      <c r="ID210">
        <v>1.86663</v>
      </c>
      <c r="IE210">
        <v>1.86591</v>
      </c>
      <c r="IF210">
        <v>1.86587</v>
      </c>
      <c r="IG210">
        <v>1.86775</v>
      </c>
      <c r="IH210">
        <v>1.87016</v>
      </c>
      <c r="II210">
        <v>1.86881</v>
      </c>
      <c r="IJ210">
        <v>1.87029</v>
      </c>
      <c r="IK210">
        <v>0</v>
      </c>
      <c r="IL210">
        <v>0</v>
      </c>
      <c r="IM210">
        <v>0</v>
      </c>
      <c r="IN210">
        <v>0</v>
      </c>
      <c r="IO210" t="s">
        <v>441</v>
      </c>
      <c r="IP210" t="s">
        <v>442</v>
      </c>
      <c r="IQ210" t="s">
        <v>443</v>
      </c>
      <c r="IR210" t="s">
        <v>443</v>
      </c>
      <c r="IS210" t="s">
        <v>443</v>
      </c>
      <c r="IT210" t="s">
        <v>443</v>
      </c>
      <c r="IU210">
        <v>0</v>
      </c>
      <c r="IV210">
        <v>100</v>
      </c>
      <c r="IW210">
        <v>100</v>
      </c>
      <c r="IX210">
        <v>-2.283</v>
      </c>
      <c r="IY210">
        <v>0.0081</v>
      </c>
      <c r="IZ210">
        <v>-1.414774939843471</v>
      </c>
      <c r="JA210">
        <v>-0.002262605230658699</v>
      </c>
      <c r="JB210">
        <v>4.117972070868355E-07</v>
      </c>
      <c r="JC210">
        <v>-1.535053720392113E-10</v>
      </c>
      <c r="JD210">
        <v>-0.05773197212917025</v>
      </c>
      <c r="JE210">
        <v>-0.004387372397949352</v>
      </c>
      <c r="JF210">
        <v>0.001148265067849212</v>
      </c>
      <c r="JG210">
        <v>-2.372704636287677E-05</v>
      </c>
      <c r="JH210">
        <v>4</v>
      </c>
      <c r="JI210">
        <v>2346</v>
      </c>
      <c r="JJ210">
        <v>1</v>
      </c>
      <c r="JK210">
        <v>24</v>
      </c>
      <c r="JL210">
        <v>21638.7</v>
      </c>
      <c r="JM210">
        <v>29358487.3</v>
      </c>
      <c r="JN210">
        <v>1.01074</v>
      </c>
      <c r="JO210">
        <v>2.27417</v>
      </c>
      <c r="JP210">
        <v>1.39771</v>
      </c>
      <c r="JQ210">
        <v>2.35474</v>
      </c>
      <c r="JR210">
        <v>1.49536</v>
      </c>
      <c r="JS210">
        <v>2.65259</v>
      </c>
      <c r="JT210">
        <v>36.5051</v>
      </c>
      <c r="JU210">
        <v>24.0262</v>
      </c>
      <c r="JV210">
        <v>18</v>
      </c>
      <c r="JW210">
        <v>486.548</v>
      </c>
      <c r="JX210">
        <v>434.974</v>
      </c>
      <c r="JY210">
        <v>12.0751</v>
      </c>
      <c r="JZ210">
        <v>25.748</v>
      </c>
      <c r="KA210">
        <v>29.9997</v>
      </c>
      <c r="KB210">
        <v>25.6524</v>
      </c>
      <c r="KC210">
        <v>25.5926</v>
      </c>
      <c r="KD210">
        <v>20.2258</v>
      </c>
      <c r="KE210">
        <v>26.3451</v>
      </c>
      <c r="KF210">
        <v>0</v>
      </c>
      <c r="KG210">
        <v>12.0817</v>
      </c>
      <c r="KH210">
        <v>399.94</v>
      </c>
      <c r="KI210">
        <v>9.924989999999999</v>
      </c>
      <c r="KJ210">
        <v>101.685</v>
      </c>
      <c r="KK210">
        <v>100.98</v>
      </c>
    </row>
    <row r="211" spans="1:297">
      <c r="A211">
        <v>195</v>
      </c>
      <c r="B211">
        <v>1761509243.5</v>
      </c>
      <c r="C211">
        <v>2033</v>
      </c>
      <c r="D211" t="s">
        <v>834</v>
      </c>
      <c r="E211" t="s">
        <v>835</v>
      </c>
      <c r="F211">
        <v>5</v>
      </c>
      <c r="G211" t="s">
        <v>831</v>
      </c>
      <c r="H211" t="s">
        <v>436</v>
      </c>
      <c r="I211">
        <v>1761509240.7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416.855123674148</v>
      </c>
      <c r="AK211">
        <v>408.7397878787878</v>
      </c>
      <c r="AL211">
        <v>-0.7959260949828884</v>
      </c>
      <c r="AM211">
        <v>65.61031510894709</v>
      </c>
      <c r="AN211">
        <f>(AP211 - AO211 + DY211*1E3/(8.314*(EA211+273.15)) * AR211/DX211 * AQ211) * DX211/(100*DL211) * 1000/(1000 - AP211)</f>
        <v>0</v>
      </c>
      <c r="AO211">
        <v>9.962530592790557</v>
      </c>
      <c r="AP211">
        <v>11.54708848484848</v>
      </c>
      <c r="AQ211">
        <v>2.017535802432188E-06</v>
      </c>
      <c r="AR211">
        <v>106.6715053119192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437</v>
      </c>
      <c r="AY211" t="s">
        <v>437</v>
      </c>
      <c r="AZ211">
        <v>0</v>
      </c>
      <c r="BA211">
        <v>0</v>
      </c>
      <c r="BB211">
        <f>1-AZ211/BA211</f>
        <v>0</v>
      </c>
      <c r="BC211">
        <v>0</v>
      </c>
      <c r="BD211" t="s">
        <v>437</v>
      </c>
      <c r="BE211" t="s">
        <v>437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BZ211">
        <v>2020</v>
      </c>
      <c r="CA211">
        <v>290.0000000000001</v>
      </c>
      <c r="CB211">
        <v>1590.42</v>
      </c>
      <c r="CC211">
        <v>295</v>
      </c>
      <c r="CD211">
        <v>5220.67</v>
      </c>
      <c r="CE211">
        <v>1591.29</v>
      </c>
      <c r="CF211">
        <v>-0.87</v>
      </c>
      <c r="CG211">
        <v>300.0000000000001</v>
      </c>
      <c r="CH211">
        <v>23.8</v>
      </c>
      <c r="CI211">
        <v>1650.734719841875</v>
      </c>
      <c r="CJ211">
        <v>2.032994541366527</v>
      </c>
      <c r="CK211">
        <v>-31.03478562282126</v>
      </c>
      <c r="CL211">
        <v>0.9198548094063967</v>
      </c>
      <c r="CM211">
        <v>0.9759925733019913</v>
      </c>
      <c r="CN211">
        <v>-0.00431141668520578</v>
      </c>
      <c r="CO211">
        <v>289.9999999999999</v>
      </c>
      <c r="CP211">
        <v>1590.91</v>
      </c>
      <c r="CQ211">
        <v>765</v>
      </c>
      <c r="CR211">
        <v>5219.32</v>
      </c>
      <c r="CS211">
        <v>1591.27</v>
      </c>
      <c r="CT211">
        <v>-0.36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438</v>
      </c>
      <c r="DO211">
        <v>2</v>
      </c>
      <c r="DP211" t="b">
        <v>1</v>
      </c>
      <c r="DQ211">
        <v>1761509240.7</v>
      </c>
      <c r="DR211">
        <v>405.9567</v>
      </c>
      <c r="DS211">
        <v>411.903</v>
      </c>
      <c r="DT211">
        <v>11.54672</v>
      </c>
      <c r="DU211">
        <v>9.962546</v>
      </c>
      <c r="DV211">
        <v>408.237</v>
      </c>
      <c r="DW211">
        <v>11.53865</v>
      </c>
      <c r="DX211">
        <v>500.0149</v>
      </c>
      <c r="DY211">
        <v>90.29368000000001</v>
      </c>
      <c r="DZ211">
        <v>0.10003253</v>
      </c>
      <c r="EA211">
        <v>18.08018</v>
      </c>
      <c r="EB211">
        <v>18.00382</v>
      </c>
      <c r="EC211">
        <v>999.9</v>
      </c>
      <c r="ED211">
        <v>0</v>
      </c>
      <c r="EE211">
        <v>0</v>
      </c>
      <c r="EF211">
        <v>9989.868</v>
      </c>
      <c r="EG211">
        <v>0</v>
      </c>
      <c r="EH211">
        <v>1037.891</v>
      </c>
      <c r="EI211">
        <v>-5.946281999999999</v>
      </c>
      <c r="EJ211">
        <v>410.6989</v>
      </c>
      <c r="EK211">
        <v>416.0481000000001</v>
      </c>
      <c r="EL211">
        <v>1.584172</v>
      </c>
      <c r="EM211">
        <v>411.903</v>
      </c>
      <c r="EN211">
        <v>9.962546</v>
      </c>
      <c r="EO211">
        <v>1.042594</v>
      </c>
      <c r="EP211">
        <v>0.8995549</v>
      </c>
      <c r="EQ211">
        <v>7.525632</v>
      </c>
      <c r="ER211">
        <v>5.383625</v>
      </c>
      <c r="ES211">
        <v>2000.033</v>
      </c>
      <c r="ET211">
        <v>0.9800053999999999</v>
      </c>
      <c r="EU211">
        <v>0.01999501</v>
      </c>
      <c r="EV211">
        <v>0</v>
      </c>
      <c r="EW211">
        <v>1295.958</v>
      </c>
      <c r="EX211">
        <v>5.000970000000001</v>
      </c>
      <c r="EY211">
        <v>25841.45</v>
      </c>
      <c r="EZ211">
        <v>16707.87</v>
      </c>
      <c r="FA211">
        <v>37.562</v>
      </c>
      <c r="FB211">
        <v>38.625</v>
      </c>
      <c r="FC211">
        <v>37.875</v>
      </c>
      <c r="FD211">
        <v>37.7934</v>
      </c>
      <c r="FE211">
        <v>37.3998</v>
      </c>
      <c r="FF211">
        <v>1955.143</v>
      </c>
      <c r="FG211">
        <v>39.89</v>
      </c>
      <c r="FH211">
        <v>0</v>
      </c>
      <c r="FI211">
        <v>4114.400000095367</v>
      </c>
      <c r="FJ211">
        <v>0</v>
      </c>
      <c r="FK211">
        <v>1296.49</v>
      </c>
      <c r="FL211">
        <v>-7.252307694234575</v>
      </c>
      <c r="FM211">
        <v>-203.1076920115618</v>
      </c>
      <c r="FN211">
        <v>25856.256</v>
      </c>
      <c r="FO211">
        <v>15</v>
      </c>
      <c r="FP211">
        <v>0</v>
      </c>
      <c r="FQ211" t="s">
        <v>439</v>
      </c>
      <c r="FR211">
        <v>1760210915.6</v>
      </c>
      <c r="FS211">
        <v>0</v>
      </c>
      <c r="FT211">
        <v>0</v>
      </c>
      <c r="FU211">
        <v>-0.215</v>
      </c>
      <c r="FV211">
        <v>0</v>
      </c>
      <c r="FW211">
        <v>-0.6919999999999999</v>
      </c>
      <c r="FX211">
        <v>0</v>
      </c>
      <c r="FY211">
        <v>400</v>
      </c>
      <c r="FZ211">
        <v>0</v>
      </c>
      <c r="GA211">
        <v>0.15</v>
      </c>
      <c r="GB211">
        <v>0</v>
      </c>
      <c r="GC211">
        <v>-11.38749825</v>
      </c>
      <c r="GD211">
        <v>18.69100401500942</v>
      </c>
      <c r="GE211">
        <v>2.512457781104876</v>
      </c>
      <c r="GF211">
        <v>0</v>
      </c>
      <c r="GG211">
        <v>1297.117647058823</v>
      </c>
      <c r="GH211">
        <v>-8.973262039531573</v>
      </c>
      <c r="GI211">
        <v>0.9131492334177015</v>
      </c>
      <c r="GJ211">
        <v>0</v>
      </c>
      <c r="GK211">
        <v>1.58247475</v>
      </c>
      <c r="GL211">
        <v>0.01167748592870336</v>
      </c>
      <c r="GM211">
        <v>0.001242038621581462</v>
      </c>
      <c r="GN211">
        <v>1</v>
      </c>
      <c r="GO211">
        <v>1</v>
      </c>
      <c r="GP211">
        <v>3</v>
      </c>
      <c r="GQ211" t="s">
        <v>446</v>
      </c>
      <c r="GR211">
        <v>3.13395</v>
      </c>
      <c r="GS211">
        <v>2.76017</v>
      </c>
      <c r="GT211">
        <v>0.0919262</v>
      </c>
      <c r="GU211">
        <v>0.0907879</v>
      </c>
      <c r="GV211">
        <v>0.0629908</v>
      </c>
      <c r="GW211">
        <v>0.0558088</v>
      </c>
      <c r="GX211">
        <v>29081.1</v>
      </c>
      <c r="GY211">
        <v>29093.4</v>
      </c>
      <c r="GZ211">
        <v>29751.9</v>
      </c>
      <c r="HA211">
        <v>29558</v>
      </c>
      <c r="HB211">
        <v>36847.4</v>
      </c>
      <c r="HC211">
        <v>36986.1</v>
      </c>
      <c r="HD211">
        <v>41867.1</v>
      </c>
      <c r="HE211">
        <v>41994.1</v>
      </c>
      <c r="HF211">
        <v>1.95745</v>
      </c>
      <c r="HG211">
        <v>1.88845</v>
      </c>
      <c r="HH211">
        <v>0.0259764</v>
      </c>
      <c r="HI211">
        <v>0</v>
      </c>
      <c r="HJ211">
        <v>17.5722</v>
      </c>
      <c r="HK211">
        <v>999.9</v>
      </c>
      <c r="HL211">
        <v>26.5</v>
      </c>
      <c r="HM211">
        <v>31.6</v>
      </c>
      <c r="HN211">
        <v>13.7004</v>
      </c>
      <c r="HO211">
        <v>62.2723</v>
      </c>
      <c r="HP211">
        <v>32.3197</v>
      </c>
      <c r="HQ211">
        <v>1</v>
      </c>
      <c r="HR211">
        <v>-0.134787</v>
      </c>
      <c r="HS211">
        <v>5.0921</v>
      </c>
      <c r="HT211">
        <v>20.2688</v>
      </c>
      <c r="HU211">
        <v>5.22148</v>
      </c>
      <c r="HV211">
        <v>12.0159</v>
      </c>
      <c r="HW211">
        <v>4.99065</v>
      </c>
      <c r="HX211">
        <v>3.28863</v>
      </c>
      <c r="HY211">
        <v>9999</v>
      </c>
      <c r="HZ211">
        <v>9999</v>
      </c>
      <c r="IA211">
        <v>9999</v>
      </c>
      <c r="IB211">
        <v>999.9</v>
      </c>
      <c r="IC211">
        <v>4.97289</v>
      </c>
      <c r="ID211">
        <v>1.86661</v>
      </c>
      <c r="IE211">
        <v>1.86591</v>
      </c>
      <c r="IF211">
        <v>1.86587</v>
      </c>
      <c r="IG211">
        <v>1.86775</v>
      </c>
      <c r="IH211">
        <v>1.87015</v>
      </c>
      <c r="II211">
        <v>1.86882</v>
      </c>
      <c r="IJ211">
        <v>1.87027</v>
      </c>
      <c r="IK211">
        <v>0</v>
      </c>
      <c r="IL211">
        <v>0</v>
      </c>
      <c r="IM211">
        <v>0</v>
      </c>
      <c r="IN211">
        <v>0</v>
      </c>
      <c r="IO211" t="s">
        <v>441</v>
      </c>
      <c r="IP211" t="s">
        <v>442</v>
      </c>
      <c r="IQ211" t="s">
        <v>443</v>
      </c>
      <c r="IR211" t="s">
        <v>443</v>
      </c>
      <c r="IS211" t="s">
        <v>443</v>
      </c>
      <c r="IT211" t="s">
        <v>443</v>
      </c>
      <c r="IU211">
        <v>0</v>
      </c>
      <c r="IV211">
        <v>100</v>
      </c>
      <c r="IW211">
        <v>100</v>
      </c>
      <c r="IX211">
        <v>-2.275</v>
      </c>
      <c r="IY211">
        <v>0.0081</v>
      </c>
      <c r="IZ211">
        <v>-1.414774939843471</v>
      </c>
      <c r="JA211">
        <v>-0.002262605230658699</v>
      </c>
      <c r="JB211">
        <v>4.117972070868355E-07</v>
      </c>
      <c r="JC211">
        <v>-1.535053720392113E-10</v>
      </c>
      <c r="JD211">
        <v>-0.05773197212917025</v>
      </c>
      <c r="JE211">
        <v>-0.004387372397949352</v>
      </c>
      <c r="JF211">
        <v>0.001148265067849212</v>
      </c>
      <c r="JG211">
        <v>-2.372704636287677E-05</v>
      </c>
      <c r="JH211">
        <v>4</v>
      </c>
      <c r="JI211">
        <v>2346</v>
      </c>
      <c r="JJ211">
        <v>1</v>
      </c>
      <c r="JK211">
        <v>24</v>
      </c>
      <c r="JL211">
        <v>21638.8</v>
      </c>
      <c r="JM211">
        <v>29358487.4</v>
      </c>
      <c r="JN211">
        <v>0.980225</v>
      </c>
      <c r="JO211">
        <v>2.27661</v>
      </c>
      <c r="JP211">
        <v>1.39648</v>
      </c>
      <c r="JQ211">
        <v>2.35352</v>
      </c>
      <c r="JR211">
        <v>1.49536</v>
      </c>
      <c r="JS211">
        <v>2.53418</v>
      </c>
      <c r="JT211">
        <v>36.5287</v>
      </c>
      <c r="JU211">
        <v>24.0262</v>
      </c>
      <c r="JV211">
        <v>18</v>
      </c>
      <c r="JW211">
        <v>486.84</v>
      </c>
      <c r="JX211">
        <v>434.894</v>
      </c>
      <c r="JY211">
        <v>12.0811</v>
      </c>
      <c r="JZ211">
        <v>25.7464</v>
      </c>
      <c r="KA211">
        <v>29.9999</v>
      </c>
      <c r="KB211">
        <v>25.6503</v>
      </c>
      <c r="KC211">
        <v>25.5919</v>
      </c>
      <c r="KD211">
        <v>19.6378</v>
      </c>
      <c r="KE211">
        <v>26.3451</v>
      </c>
      <c r="KF211">
        <v>0</v>
      </c>
      <c r="KG211">
        <v>12.0807</v>
      </c>
      <c r="KH211">
        <v>379.885</v>
      </c>
      <c r="KI211">
        <v>9.92474</v>
      </c>
      <c r="KJ211">
        <v>101.684</v>
      </c>
      <c r="KK211">
        <v>100.981</v>
      </c>
    </row>
    <row r="212" spans="1:297">
      <c r="A212">
        <v>196</v>
      </c>
      <c r="B212">
        <v>1761509248.5</v>
      </c>
      <c r="C212">
        <v>2038</v>
      </c>
      <c r="D212" t="s">
        <v>836</v>
      </c>
      <c r="E212" t="s">
        <v>837</v>
      </c>
      <c r="F212">
        <v>5</v>
      </c>
      <c r="G212" t="s">
        <v>831</v>
      </c>
      <c r="H212" t="s">
        <v>436</v>
      </c>
      <c r="I212">
        <v>1761509246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401.8987656346821</v>
      </c>
      <c r="AK212">
        <v>399.6866424242424</v>
      </c>
      <c r="AL212">
        <v>-1.943320028570821</v>
      </c>
      <c r="AM212">
        <v>65.61031510894709</v>
      </c>
      <c r="AN212">
        <f>(AP212 - AO212 + DY212*1E3/(8.314*(EA212+273.15)) * AR212/DX212 * AQ212) * DX212/(100*DL212) * 1000/(1000 - AP212)</f>
        <v>0</v>
      </c>
      <c r="AO212">
        <v>9.963465907486317</v>
      </c>
      <c r="AP212">
        <v>11.54953090909091</v>
      </c>
      <c r="AQ212">
        <v>5.613675880275486E-06</v>
      </c>
      <c r="AR212">
        <v>106.6715053119192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437</v>
      </c>
      <c r="AY212" t="s">
        <v>437</v>
      </c>
      <c r="AZ212">
        <v>0</v>
      </c>
      <c r="BA212">
        <v>0</v>
      </c>
      <c r="BB212">
        <f>1-AZ212/BA212</f>
        <v>0</v>
      </c>
      <c r="BC212">
        <v>0</v>
      </c>
      <c r="BD212" t="s">
        <v>437</v>
      </c>
      <c r="BE212" t="s">
        <v>437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BZ212">
        <v>2020</v>
      </c>
      <c r="CA212">
        <v>290.0000000000001</v>
      </c>
      <c r="CB212">
        <v>1590.42</v>
      </c>
      <c r="CC212">
        <v>295</v>
      </c>
      <c r="CD212">
        <v>5220.67</v>
      </c>
      <c r="CE212">
        <v>1591.29</v>
      </c>
      <c r="CF212">
        <v>-0.87</v>
      </c>
      <c r="CG212">
        <v>300.0000000000001</v>
      </c>
      <c r="CH212">
        <v>23.8</v>
      </c>
      <c r="CI212">
        <v>1650.734719841875</v>
      </c>
      <c r="CJ212">
        <v>2.032994541366527</v>
      </c>
      <c r="CK212">
        <v>-31.03478562282126</v>
      </c>
      <c r="CL212">
        <v>0.9198548094063967</v>
      </c>
      <c r="CM212">
        <v>0.9759925733019913</v>
      </c>
      <c r="CN212">
        <v>-0.00431141668520578</v>
      </c>
      <c r="CO212">
        <v>289.9999999999999</v>
      </c>
      <c r="CP212">
        <v>1590.91</v>
      </c>
      <c r="CQ212">
        <v>765</v>
      </c>
      <c r="CR212">
        <v>5219.32</v>
      </c>
      <c r="CS212">
        <v>1591.27</v>
      </c>
      <c r="CT212">
        <v>-0.36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438</v>
      </c>
      <c r="DO212">
        <v>2</v>
      </c>
      <c r="DP212" t="b">
        <v>1</v>
      </c>
      <c r="DQ212">
        <v>1761509246</v>
      </c>
      <c r="DR212">
        <v>399.0868888888889</v>
      </c>
      <c r="DS212">
        <v>396.2406666666667</v>
      </c>
      <c r="DT212">
        <v>11.54862222222222</v>
      </c>
      <c r="DU212">
        <v>9.963464444444444</v>
      </c>
      <c r="DV212">
        <v>401.3531111111111</v>
      </c>
      <c r="DW212">
        <v>11.54052222222222</v>
      </c>
      <c r="DX212">
        <v>499.9681111111111</v>
      </c>
      <c r="DY212">
        <v>90.29610000000001</v>
      </c>
      <c r="DZ212">
        <v>0.1000083222222222</v>
      </c>
      <c r="EA212">
        <v>18.08606666666667</v>
      </c>
      <c r="EB212">
        <v>18.00625555555555</v>
      </c>
      <c r="EC212">
        <v>999.9000000000001</v>
      </c>
      <c r="ED212">
        <v>0</v>
      </c>
      <c r="EE212">
        <v>0</v>
      </c>
      <c r="EF212">
        <v>9983.123333333335</v>
      </c>
      <c r="EG212">
        <v>0</v>
      </c>
      <c r="EH212">
        <v>1037.914444444445</v>
      </c>
      <c r="EI212">
        <v>2.846137111111111</v>
      </c>
      <c r="EJ212">
        <v>403.7495555555556</v>
      </c>
      <c r="EK212">
        <v>400.2284444444444</v>
      </c>
      <c r="EL212">
        <v>1.585165555555556</v>
      </c>
      <c r="EM212">
        <v>396.2406666666667</v>
      </c>
      <c r="EN212">
        <v>9.963464444444444</v>
      </c>
      <c r="EO212">
        <v>1.042795555555555</v>
      </c>
      <c r="EP212">
        <v>0.8996619999999999</v>
      </c>
      <c r="EQ212">
        <v>7.528446666666667</v>
      </c>
      <c r="ER212">
        <v>5.385334444444444</v>
      </c>
      <c r="ES212">
        <v>1999.97</v>
      </c>
      <c r="ET212">
        <v>0.9800043333333333</v>
      </c>
      <c r="EU212">
        <v>0.01999605555555555</v>
      </c>
      <c r="EV212">
        <v>0</v>
      </c>
      <c r="EW212">
        <v>1295.263333333333</v>
      </c>
      <c r="EX212">
        <v>5.00097</v>
      </c>
      <c r="EY212">
        <v>25827.22222222222</v>
      </c>
      <c r="EZ212">
        <v>16707.35555555556</v>
      </c>
      <c r="FA212">
        <v>37.53444444444445</v>
      </c>
      <c r="FB212">
        <v>38.625</v>
      </c>
      <c r="FC212">
        <v>37.82599999999999</v>
      </c>
      <c r="FD212">
        <v>37.75</v>
      </c>
      <c r="FE212">
        <v>37.375</v>
      </c>
      <c r="FF212">
        <v>1955.08</v>
      </c>
      <c r="FG212">
        <v>39.89</v>
      </c>
      <c r="FH212">
        <v>0</v>
      </c>
      <c r="FI212">
        <v>4119.200000047684</v>
      </c>
      <c r="FJ212">
        <v>0</v>
      </c>
      <c r="FK212">
        <v>1295.9104</v>
      </c>
      <c r="FL212">
        <v>-7.905384640035478</v>
      </c>
      <c r="FM212">
        <v>-175.0076925253459</v>
      </c>
      <c r="FN212">
        <v>25841.336</v>
      </c>
      <c r="FO212">
        <v>15</v>
      </c>
      <c r="FP212">
        <v>0</v>
      </c>
      <c r="FQ212" t="s">
        <v>439</v>
      </c>
      <c r="FR212">
        <v>1760210915.6</v>
      </c>
      <c r="FS212">
        <v>0</v>
      </c>
      <c r="FT212">
        <v>0</v>
      </c>
      <c r="FU212">
        <v>-0.215</v>
      </c>
      <c r="FV212">
        <v>0</v>
      </c>
      <c r="FW212">
        <v>-0.6919999999999999</v>
      </c>
      <c r="FX212">
        <v>0</v>
      </c>
      <c r="FY212">
        <v>400</v>
      </c>
      <c r="FZ212">
        <v>0</v>
      </c>
      <c r="GA212">
        <v>0.15</v>
      </c>
      <c r="GB212">
        <v>0</v>
      </c>
      <c r="GC212">
        <v>-7.075661325</v>
      </c>
      <c r="GD212">
        <v>61.70157013508448</v>
      </c>
      <c r="GE212">
        <v>6.374352535529547</v>
      </c>
      <c r="GF212">
        <v>0</v>
      </c>
      <c r="GG212">
        <v>1296.237647058823</v>
      </c>
      <c r="GH212">
        <v>-7.586249051859753</v>
      </c>
      <c r="GI212">
        <v>0.7757958298097253</v>
      </c>
      <c r="GJ212">
        <v>0</v>
      </c>
      <c r="GK212">
        <v>1.5835375</v>
      </c>
      <c r="GL212">
        <v>0.01244487804877651</v>
      </c>
      <c r="GM212">
        <v>0.001296219020844854</v>
      </c>
      <c r="GN212">
        <v>1</v>
      </c>
      <c r="GO212">
        <v>1</v>
      </c>
      <c r="GP212">
        <v>3</v>
      </c>
      <c r="GQ212" t="s">
        <v>446</v>
      </c>
      <c r="GR212">
        <v>3.13379</v>
      </c>
      <c r="GS212">
        <v>2.76018</v>
      </c>
      <c r="GT212">
        <v>0.09028799999999999</v>
      </c>
      <c r="GU212">
        <v>0.08802</v>
      </c>
      <c r="GV212">
        <v>0.0630052</v>
      </c>
      <c r="GW212">
        <v>0.0558127</v>
      </c>
      <c r="GX212">
        <v>29133.5</v>
      </c>
      <c r="GY212">
        <v>29182</v>
      </c>
      <c r="GZ212">
        <v>29751.9</v>
      </c>
      <c r="HA212">
        <v>29558</v>
      </c>
      <c r="HB212">
        <v>36847.1</v>
      </c>
      <c r="HC212">
        <v>36985.9</v>
      </c>
      <c r="HD212">
        <v>41867.4</v>
      </c>
      <c r="HE212">
        <v>41994.2</v>
      </c>
      <c r="HF212">
        <v>1.95725</v>
      </c>
      <c r="HG212">
        <v>1.88865</v>
      </c>
      <c r="HH212">
        <v>0.0258833</v>
      </c>
      <c r="HI212">
        <v>0</v>
      </c>
      <c r="HJ212">
        <v>17.5735</v>
      </c>
      <c r="HK212">
        <v>999.9</v>
      </c>
      <c r="HL212">
        <v>26.5</v>
      </c>
      <c r="HM212">
        <v>31.6</v>
      </c>
      <c r="HN212">
        <v>13.7002</v>
      </c>
      <c r="HO212">
        <v>62.3723</v>
      </c>
      <c r="HP212">
        <v>32.3918</v>
      </c>
      <c r="HQ212">
        <v>1</v>
      </c>
      <c r="HR212">
        <v>-0.134832</v>
      </c>
      <c r="HS212">
        <v>5.11529</v>
      </c>
      <c r="HT212">
        <v>20.2681</v>
      </c>
      <c r="HU212">
        <v>5.22073</v>
      </c>
      <c r="HV212">
        <v>12.0159</v>
      </c>
      <c r="HW212">
        <v>4.9907</v>
      </c>
      <c r="HX212">
        <v>3.28848</v>
      </c>
      <c r="HY212">
        <v>9999</v>
      </c>
      <c r="HZ212">
        <v>9999</v>
      </c>
      <c r="IA212">
        <v>9999</v>
      </c>
      <c r="IB212">
        <v>999.9</v>
      </c>
      <c r="IC212">
        <v>4.97289</v>
      </c>
      <c r="ID212">
        <v>1.86661</v>
      </c>
      <c r="IE212">
        <v>1.86588</v>
      </c>
      <c r="IF212">
        <v>1.86585</v>
      </c>
      <c r="IG212">
        <v>1.86772</v>
      </c>
      <c r="IH212">
        <v>1.87013</v>
      </c>
      <c r="II212">
        <v>1.86877</v>
      </c>
      <c r="IJ212">
        <v>1.87027</v>
      </c>
      <c r="IK212">
        <v>0</v>
      </c>
      <c r="IL212">
        <v>0</v>
      </c>
      <c r="IM212">
        <v>0</v>
      </c>
      <c r="IN212">
        <v>0</v>
      </c>
      <c r="IO212" t="s">
        <v>441</v>
      </c>
      <c r="IP212" t="s">
        <v>442</v>
      </c>
      <c r="IQ212" t="s">
        <v>443</v>
      </c>
      <c r="IR212" t="s">
        <v>443</v>
      </c>
      <c r="IS212" t="s">
        <v>443</v>
      </c>
      <c r="IT212" t="s">
        <v>443</v>
      </c>
      <c r="IU212">
        <v>0</v>
      </c>
      <c r="IV212">
        <v>100</v>
      </c>
      <c r="IW212">
        <v>100</v>
      </c>
      <c r="IX212">
        <v>-2.256</v>
      </c>
      <c r="IY212">
        <v>0.0081</v>
      </c>
      <c r="IZ212">
        <v>-1.414774939843471</v>
      </c>
      <c r="JA212">
        <v>-0.002262605230658699</v>
      </c>
      <c r="JB212">
        <v>4.117972070868355E-07</v>
      </c>
      <c r="JC212">
        <v>-1.535053720392113E-10</v>
      </c>
      <c r="JD212">
        <v>-0.05773197212917025</v>
      </c>
      <c r="JE212">
        <v>-0.004387372397949352</v>
      </c>
      <c r="JF212">
        <v>0.001148265067849212</v>
      </c>
      <c r="JG212">
        <v>-2.372704636287677E-05</v>
      </c>
      <c r="JH212">
        <v>4</v>
      </c>
      <c r="JI212">
        <v>2346</v>
      </c>
      <c r="JJ212">
        <v>1</v>
      </c>
      <c r="JK212">
        <v>24</v>
      </c>
      <c r="JL212">
        <v>21638.9</v>
      </c>
      <c r="JM212">
        <v>29358487.5</v>
      </c>
      <c r="JN212">
        <v>0.946045</v>
      </c>
      <c r="JO212">
        <v>2.28149</v>
      </c>
      <c r="JP212">
        <v>1.39648</v>
      </c>
      <c r="JQ212">
        <v>2.35718</v>
      </c>
      <c r="JR212">
        <v>1.49536</v>
      </c>
      <c r="JS212">
        <v>2.5293</v>
      </c>
      <c r="JT212">
        <v>36.5287</v>
      </c>
      <c r="JU212">
        <v>24.0262</v>
      </c>
      <c r="JV212">
        <v>18</v>
      </c>
      <c r="JW212">
        <v>486.708</v>
      </c>
      <c r="JX212">
        <v>434.996</v>
      </c>
      <c r="JY212">
        <v>12.0822</v>
      </c>
      <c r="JZ212">
        <v>25.7448</v>
      </c>
      <c r="KA212">
        <v>29.9998</v>
      </c>
      <c r="KB212">
        <v>25.6492</v>
      </c>
      <c r="KC212">
        <v>25.5897</v>
      </c>
      <c r="KD212">
        <v>18.9482</v>
      </c>
      <c r="KE212">
        <v>26.3451</v>
      </c>
      <c r="KF212">
        <v>0</v>
      </c>
      <c r="KG212">
        <v>12.0752</v>
      </c>
      <c r="KH212">
        <v>366.524</v>
      </c>
      <c r="KI212">
        <v>9.92122</v>
      </c>
      <c r="KJ212">
        <v>101.684</v>
      </c>
      <c r="KK212">
        <v>100.981</v>
      </c>
    </row>
    <row r="213" spans="1:297">
      <c r="A213">
        <v>197</v>
      </c>
      <c r="B213">
        <v>1761509253.5</v>
      </c>
      <c r="C213">
        <v>2043</v>
      </c>
      <c r="D213" t="s">
        <v>838</v>
      </c>
      <c r="E213" t="s">
        <v>839</v>
      </c>
      <c r="F213">
        <v>5</v>
      </c>
      <c r="G213" t="s">
        <v>831</v>
      </c>
      <c r="H213" t="s">
        <v>436</v>
      </c>
      <c r="I213">
        <v>1761509250.7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385.5051795091708</v>
      </c>
      <c r="AK213">
        <v>387.0135575757576</v>
      </c>
      <c r="AL213">
        <v>-2.59996482621285</v>
      </c>
      <c r="AM213">
        <v>65.61031510894709</v>
      </c>
      <c r="AN213">
        <f>(AP213 - AO213 + DY213*1E3/(8.314*(EA213+273.15)) * AR213/DX213 * AQ213) * DX213/(100*DL213) * 1000/(1000 - AP213)</f>
        <v>0</v>
      </c>
      <c r="AO213">
        <v>9.963973161192508</v>
      </c>
      <c r="AP213">
        <v>11.54933454545455</v>
      </c>
      <c r="AQ213">
        <v>-2.437314262170151E-06</v>
      </c>
      <c r="AR213">
        <v>106.6715053119192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437</v>
      </c>
      <c r="AY213" t="s">
        <v>437</v>
      </c>
      <c r="AZ213">
        <v>0</v>
      </c>
      <c r="BA213">
        <v>0</v>
      </c>
      <c r="BB213">
        <f>1-AZ213/BA213</f>
        <v>0</v>
      </c>
      <c r="BC213">
        <v>0</v>
      </c>
      <c r="BD213" t="s">
        <v>437</v>
      </c>
      <c r="BE213" t="s">
        <v>437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BZ213">
        <v>2020</v>
      </c>
      <c r="CA213">
        <v>290.0000000000001</v>
      </c>
      <c r="CB213">
        <v>1590.42</v>
      </c>
      <c r="CC213">
        <v>295</v>
      </c>
      <c r="CD213">
        <v>5220.67</v>
      </c>
      <c r="CE213">
        <v>1591.29</v>
      </c>
      <c r="CF213">
        <v>-0.87</v>
      </c>
      <c r="CG213">
        <v>300.0000000000001</v>
      </c>
      <c r="CH213">
        <v>23.8</v>
      </c>
      <c r="CI213">
        <v>1650.734719841875</v>
      </c>
      <c r="CJ213">
        <v>2.032994541366527</v>
      </c>
      <c r="CK213">
        <v>-31.03478562282126</v>
      </c>
      <c r="CL213">
        <v>0.9198548094063967</v>
      </c>
      <c r="CM213">
        <v>0.9759925733019913</v>
      </c>
      <c r="CN213">
        <v>-0.00431141668520578</v>
      </c>
      <c r="CO213">
        <v>289.9999999999999</v>
      </c>
      <c r="CP213">
        <v>1590.91</v>
      </c>
      <c r="CQ213">
        <v>765</v>
      </c>
      <c r="CR213">
        <v>5219.32</v>
      </c>
      <c r="CS213">
        <v>1591.27</v>
      </c>
      <c r="CT213">
        <v>-0.36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438</v>
      </c>
      <c r="DO213">
        <v>2</v>
      </c>
      <c r="DP213" t="b">
        <v>1</v>
      </c>
      <c r="DQ213">
        <v>1761509250.7</v>
      </c>
      <c r="DR213">
        <v>388.4939000000001</v>
      </c>
      <c r="DS213">
        <v>380.9836</v>
      </c>
      <c r="DT213">
        <v>11.54955</v>
      </c>
      <c r="DU213">
        <v>9.964102</v>
      </c>
      <c r="DV213">
        <v>390.7388999999999</v>
      </c>
      <c r="DW213">
        <v>11.54143</v>
      </c>
      <c r="DX213">
        <v>499.96</v>
      </c>
      <c r="DY213">
        <v>90.29619</v>
      </c>
      <c r="DZ213">
        <v>0.09992303000000001</v>
      </c>
      <c r="EA213">
        <v>18.08479</v>
      </c>
      <c r="EB213">
        <v>18.0028</v>
      </c>
      <c r="EC213">
        <v>999.9</v>
      </c>
      <c r="ED213">
        <v>0</v>
      </c>
      <c r="EE213">
        <v>0</v>
      </c>
      <c r="EF213">
        <v>9999.433999999999</v>
      </c>
      <c r="EG213">
        <v>0</v>
      </c>
      <c r="EH213">
        <v>1037.9</v>
      </c>
      <c r="EI213">
        <v>7.510044000000001</v>
      </c>
      <c r="EJ213">
        <v>393.033</v>
      </c>
      <c r="EK213">
        <v>384.8179</v>
      </c>
      <c r="EL213">
        <v>1.585445</v>
      </c>
      <c r="EM213">
        <v>380.9836</v>
      </c>
      <c r="EN213">
        <v>9.964102</v>
      </c>
      <c r="EO213">
        <v>1.042879</v>
      </c>
      <c r="EP213">
        <v>0.8997206</v>
      </c>
      <c r="EQ213">
        <v>7.529624999999998</v>
      </c>
      <c r="ER213">
        <v>5.386272</v>
      </c>
      <c r="ES213">
        <v>1999.983</v>
      </c>
      <c r="ET213">
        <v>0.9800042</v>
      </c>
      <c r="EU213">
        <v>0.01999618</v>
      </c>
      <c r="EV213">
        <v>0</v>
      </c>
      <c r="EW213">
        <v>1294.982</v>
      </c>
      <c r="EX213">
        <v>5.000970000000001</v>
      </c>
      <c r="EY213">
        <v>25819.08</v>
      </c>
      <c r="EZ213">
        <v>16707.49</v>
      </c>
      <c r="FA213">
        <v>37.5</v>
      </c>
      <c r="FB213">
        <v>38.5683</v>
      </c>
      <c r="FC213">
        <v>37.812</v>
      </c>
      <c r="FD213">
        <v>37.75</v>
      </c>
      <c r="FE213">
        <v>37.3624</v>
      </c>
      <c r="FF213">
        <v>1955.093</v>
      </c>
      <c r="FG213">
        <v>39.89</v>
      </c>
      <c r="FH213">
        <v>0</v>
      </c>
      <c r="FI213">
        <v>4124.600000143051</v>
      </c>
      <c r="FJ213">
        <v>0</v>
      </c>
      <c r="FK213">
        <v>1295.388846153846</v>
      </c>
      <c r="FL213">
        <v>-5.51350427506663</v>
      </c>
      <c r="FM213">
        <v>-129.3299144347322</v>
      </c>
      <c r="FN213">
        <v>25828.85769230769</v>
      </c>
      <c r="FO213">
        <v>15</v>
      </c>
      <c r="FP213">
        <v>0</v>
      </c>
      <c r="FQ213" t="s">
        <v>439</v>
      </c>
      <c r="FR213">
        <v>1760210915.6</v>
      </c>
      <c r="FS213">
        <v>0</v>
      </c>
      <c r="FT213">
        <v>0</v>
      </c>
      <c r="FU213">
        <v>-0.215</v>
      </c>
      <c r="FV213">
        <v>0</v>
      </c>
      <c r="FW213">
        <v>-0.6919999999999999</v>
      </c>
      <c r="FX213">
        <v>0</v>
      </c>
      <c r="FY213">
        <v>400</v>
      </c>
      <c r="FZ213">
        <v>0</v>
      </c>
      <c r="GA213">
        <v>0.15</v>
      </c>
      <c r="GB213">
        <v>0</v>
      </c>
      <c r="GC213">
        <v>-2.810695682926829</v>
      </c>
      <c r="GD213">
        <v>78.41201569337976</v>
      </c>
      <c r="GE213">
        <v>7.841526950687424</v>
      </c>
      <c r="GF213">
        <v>0</v>
      </c>
      <c r="GG213">
        <v>1295.791764705882</v>
      </c>
      <c r="GH213">
        <v>-6.828724217036502</v>
      </c>
      <c r="GI213">
        <v>0.7109913153611862</v>
      </c>
      <c r="GJ213">
        <v>0</v>
      </c>
      <c r="GK213">
        <v>1.584288536585366</v>
      </c>
      <c r="GL213">
        <v>0.01113574912892266</v>
      </c>
      <c r="GM213">
        <v>0.001283348442267817</v>
      </c>
      <c r="GN213">
        <v>1</v>
      </c>
      <c r="GO213">
        <v>1</v>
      </c>
      <c r="GP213">
        <v>3</v>
      </c>
      <c r="GQ213" t="s">
        <v>446</v>
      </c>
      <c r="GR213">
        <v>3.13373</v>
      </c>
      <c r="GS213">
        <v>2.76034</v>
      </c>
      <c r="GT213">
        <v>0.0880225</v>
      </c>
      <c r="GU213">
        <v>0.0851228</v>
      </c>
      <c r="GV213">
        <v>0.063</v>
      </c>
      <c r="GW213">
        <v>0.0558182</v>
      </c>
      <c r="GX213">
        <v>29206.1</v>
      </c>
      <c r="GY213">
        <v>29275.1</v>
      </c>
      <c r="GZ213">
        <v>29751.9</v>
      </c>
      <c r="HA213">
        <v>29558.4</v>
      </c>
      <c r="HB213">
        <v>36847.2</v>
      </c>
      <c r="HC213">
        <v>36986</v>
      </c>
      <c r="HD213">
        <v>41867.4</v>
      </c>
      <c r="HE213">
        <v>41994.6</v>
      </c>
      <c r="HF213">
        <v>1.95725</v>
      </c>
      <c r="HG213">
        <v>1.8884</v>
      </c>
      <c r="HH213">
        <v>0.0257902</v>
      </c>
      <c r="HI213">
        <v>0</v>
      </c>
      <c r="HJ213">
        <v>17.5749</v>
      </c>
      <c r="HK213">
        <v>999.9</v>
      </c>
      <c r="HL213">
        <v>26.5</v>
      </c>
      <c r="HM213">
        <v>31.6</v>
      </c>
      <c r="HN213">
        <v>13.7008</v>
      </c>
      <c r="HO213">
        <v>62.4423</v>
      </c>
      <c r="HP213">
        <v>32.4079</v>
      </c>
      <c r="HQ213">
        <v>1</v>
      </c>
      <c r="HR213">
        <v>-0.135262</v>
      </c>
      <c r="HS213">
        <v>5.14482</v>
      </c>
      <c r="HT213">
        <v>20.2674</v>
      </c>
      <c r="HU213">
        <v>5.22088</v>
      </c>
      <c r="HV213">
        <v>12.0159</v>
      </c>
      <c r="HW213">
        <v>4.99055</v>
      </c>
      <c r="HX213">
        <v>3.28848</v>
      </c>
      <c r="HY213">
        <v>9999</v>
      </c>
      <c r="HZ213">
        <v>9999</v>
      </c>
      <c r="IA213">
        <v>9999</v>
      </c>
      <c r="IB213">
        <v>999.9</v>
      </c>
      <c r="IC213">
        <v>4.97289</v>
      </c>
      <c r="ID213">
        <v>1.86661</v>
      </c>
      <c r="IE213">
        <v>1.8659</v>
      </c>
      <c r="IF213">
        <v>1.86588</v>
      </c>
      <c r="IG213">
        <v>1.86771</v>
      </c>
      <c r="IH213">
        <v>1.87016</v>
      </c>
      <c r="II213">
        <v>1.86882</v>
      </c>
      <c r="IJ213">
        <v>1.87027</v>
      </c>
      <c r="IK213">
        <v>0</v>
      </c>
      <c r="IL213">
        <v>0</v>
      </c>
      <c r="IM213">
        <v>0</v>
      </c>
      <c r="IN213">
        <v>0</v>
      </c>
      <c r="IO213" t="s">
        <v>441</v>
      </c>
      <c r="IP213" t="s">
        <v>442</v>
      </c>
      <c r="IQ213" t="s">
        <v>443</v>
      </c>
      <c r="IR213" t="s">
        <v>443</v>
      </c>
      <c r="IS213" t="s">
        <v>443</v>
      </c>
      <c r="IT213" t="s">
        <v>443</v>
      </c>
      <c r="IU213">
        <v>0</v>
      </c>
      <c r="IV213">
        <v>100</v>
      </c>
      <c r="IW213">
        <v>100</v>
      </c>
      <c r="IX213">
        <v>-2.231</v>
      </c>
      <c r="IY213">
        <v>0.0081</v>
      </c>
      <c r="IZ213">
        <v>-1.414774939843471</v>
      </c>
      <c r="JA213">
        <v>-0.002262605230658699</v>
      </c>
      <c r="JB213">
        <v>4.117972070868355E-07</v>
      </c>
      <c r="JC213">
        <v>-1.535053720392113E-10</v>
      </c>
      <c r="JD213">
        <v>-0.05773197212917025</v>
      </c>
      <c r="JE213">
        <v>-0.004387372397949352</v>
      </c>
      <c r="JF213">
        <v>0.001148265067849212</v>
      </c>
      <c r="JG213">
        <v>-2.372704636287677E-05</v>
      </c>
      <c r="JH213">
        <v>4</v>
      </c>
      <c r="JI213">
        <v>2346</v>
      </c>
      <c r="JJ213">
        <v>1</v>
      </c>
      <c r="JK213">
        <v>24</v>
      </c>
      <c r="JL213">
        <v>21639</v>
      </c>
      <c r="JM213">
        <v>29358487.6</v>
      </c>
      <c r="JN213">
        <v>0.914307</v>
      </c>
      <c r="JO213">
        <v>2.28394</v>
      </c>
      <c r="JP213">
        <v>1.39648</v>
      </c>
      <c r="JQ213">
        <v>2.35352</v>
      </c>
      <c r="JR213">
        <v>1.49536</v>
      </c>
      <c r="JS213">
        <v>2.55371</v>
      </c>
      <c r="JT213">
        <v>36.5287</v>
      </c>
      <c r="JU213">
        <v>24.0262</v>
      </c>
      <c r="JV213">
        <v>18</v>
      </c>
      <c r="JW213">
        <v>486.698</v>
      </c>
      <c r="JX213">
        <v>434.837</v>
      </c>
      <c r="JY213">
        <v>12.0788</v>
      </c>
      <c r="JZ213">
        <v>25.7426</v>
      </c>
      <c r="KA213">
        <v>30</v>
      </c>
      <c r="KB213">
        <v>25.6481</v>
      </c>
      <c r="KC213">
        <v>25.5883</v>
      </c>
      <c r="KD213">
        <v>18.3203</v>
      </c>
      <c r="KE213">
        <v>26.3451</v>
      </c>
      <c r="KF213">
        <v>0</v>
      </c>
      <c r="KG213">
        <v>12.0721</v>
      </c>
      <c r="KH213">
        <v>346.477</v>
      </c>
      <c r="KI213">
        <v>9.923999999999999</v>
      </c>
      <c r="KJ213">
        <v>101.684</v>
      </c>
      <c r="KK213">
        <v>100.982</v>
      </c>
    </row>
    <row r="214" spans="1:297">
      <c r="A214">
        <v>198</v>
      </c>
      <c r="B214">
        <v>1761509258.5</v>
      </c>
      <c r="C214">
        <v>2048</v>
      </c>
      <c r="D214" t="s">
        <v>840</v>
      </c>
      <c r="E214" t="s">
        <v>841</v>
      </c>
      <c r="F214">
        <v>5</v>
      </c>
      <c r="G214" t="s">
        <v>831</v>
      </c>
      <c r="H214" t="s">
        <v>436</v>
      </c>
      <c r="I214">
        <v>1761509256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368.8569995226648</v>
      </c>
      <c r="AK214">
        <v>372.3414303030303</v>
      </c>
      <c r="AL214">
        <v>-2.971552000633273</v>
      </c>
      <c r="AM214">
        <v>65.61031510894709</v>
      </c>
      <c r="AN214">
        <f>(AP214 - AO214 + DY214*1E3/(8.314*(EA214+273.15)) * AR214/DX214 * AQ214) * DX214/(100*DL214) * 1000/(1000 - AP214)</f>
        <v>0</v>
      </c>
      <c r="AO214">
        <v>9.965683211196565</v>
      </c>
      <c r="AP214">
        <v>11.54618242424242</v>
      </c>
      <c r="AQ214">
        <v>-5.513372407301446E-06</v>
      </c>
      <c r="AR214">
        <v>106.6715053119192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437</v>
      </c>
      <c r="AY214" t="s">
        <v>437</v>
      </c>
      <c r="AZ214">
        <v>0</v>
      </c>
      <c r="BA214">
        <v>0</v>
      </c>
      <c r="BB214">
        <f>1-AZ214/BA214</f>
        <v>0</v>
      </c>
      <c r="BC214">
        <v>0</v>
      </c>
      <c r="BD214" t="s">
        <v>437</v>
      </c>
      <c r="BE214" t="s">
        <v>437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BZ214">
        <v>2020</v>
      </c>
      <c r="CA214">
        <v>290.0000000000001</v>
      </c>
      <c r="CB214">
        <v>1590.42</v>
      </c>
      <c r="CC214">
        <v>295</v>
      </c>
      <c r="CD214">
        <v>5220.67</v>
      </c>
      <c r="CE214">
        <v>1591.29</v>
      </c>
      <c r="CF214">
        <v>-0.87</v>
      </c>
      <c r="CG214">
        <v>300.0000000000001</v>
      </c>
      <c r="CH214">
        <v>23.8</v>
      </c>
      <c r="CI214">
        <v>1650.734719841875</v>
      </c>
      <c r="CJ214">
        <v>2.032994541366527</v>
      </c>
      <c r="CK214">
        <v>-31.03478562282126</v>
      </c>
      <c r="CL214">
        <v>0.9198548094063967</v>
      </c>
      <c r="CM214">
        <v>0.9759925733019913</v>
      </c>
      <c r="CN214">
        <v>-0.00431141668520578</v>
      </c>
      <c r="CO214">
        <v>289.9999999999999</v>
      </c>
      <c r="CP214">
        <v>1590.91</v>
      </c>
      <c r="CQ214">
        <v>765</v>
      </c>
      <c r="CR214">
        <v>5219.32</v>
      </c>
      <c r="CS214">
        <v>1591.27</v>
      </c>
      <c r="CT214">
        <v>-0.36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438</v>
      </c>
      <c r="DO214">
        <v>2</v>
      </c>
      <c r="DP214" t="b">
        <v>1</v>
      </c>
      <c r="DQ214">
        <v>1761509256</v>
      </c>
      <c r="DR214">
        <v>373.9562222222223</v>
      </c>
      <c r="DS214">
        <v>363.5262222222223</v>
      </c>
      <c r="DT214">
        <v>11.54747777777778</v>
      </c>
      <c r="DU214">
        <v>9.965687777777777</v>
      </c>
      <c r="DV214">
        <v>376.172</v>
      </c>
      <c r="DW214">
        <v>11.5394</v>
      </c>
      <c r="DX214">
        <v>500.0457777777778</v>
      </c>
      <c r="DY214">
        <v>90.29299999999999</v>
      </c>
      <c r="DZ214">
        <v>0.1000921111111111</v>
      </c>
      <c r="EA214">
        <v>18.07774444444444</v>
      </c>
      <c r="EB214">
        <v>18.0075</v>
      </c>
      <c r="EC214">
        <v>999.9000000000001</v>
      </c>
      <c r="ED214">
        <v>0</v>
      </c>
      <c r="EE214">
        <v>0</v>
      </c>
      <c r="EF214">
        <v>9997.992222222221</v>
      </c>
      <c r="EG214">
        <v>0</v>
      </c>
      <c r="EH214">
        <v>1037.93</v>
      </c>
      <c r="EI214">
        <v>10.42994</v>
      </c>
      <c r="EJ214">
        <v>378.3248888888889</v>
      </c>
      <c r="EK214">
        <v>367.1855555555555</v>
      </c>
      <c r="EL214">
        <v>1.581795555555556</v>
      </c>
      <c r="EM214">
        <v>363.5262222222223</v>
      </c>
      <c r="EN214">
        <v>9.965687777777777</v>
      </c>
      <c r="EO214">
        <v>1.042657777777778</v>
      </c>
      <c r="EP214">
        <v>0.899832</v>
      </c>
      <c r="EQ214">
        <v>7.52649111111111</v>
      </c>
      <c r="ER214">
        <v>5.388055555555556</v>
      </c>
      <c r="ES214">
        <v>2000.037777777778</v>
      </c>
      <c r="ET214">
        <v>0.9800043333333333</v>
      </c>
      <c r="EU214">
        <v>0.01999606666666666</v>
      </c>
      <c r="EV214">
        <v>0</v>
      </c>
      <c r="EW214">
        <v>1294.624444444444</v>
      </c>
      <c r="EX214">
        <v>5.00097</v>
      </c>
      <c r="EY214">
        <v>25811.08888888889</v>
      </c>
      <c r="EZ214">
        <v>16707.92222222222</v>
      </c>
      <c r="FA214">
        <v>37.486</v>
      </c>
      <c r="FB214">
        <v>38.562</v>
      </c>
      <c r="FC214">
        <v>37.77066666666666</v>
      </c>
      <c r="FD214">
        <v>37.736</v>
      </c>
      <c r="FE214">
        <v>37.312</v>
      </c>
      <c r="FF214">
        <v>1955.147777777778</v>
      </c>
      <c r="FG214">
        <v>39.89</v>
      </c>
      <c r="FH214">
        <v>0</v>
      </c>
      <c r="FI214">
        <v>4129.400000095367</v>
      </c>
      <c r="FJ214">
        <v>0</v>
      </c>
      <c r="FK214">
        <v>1294.958461538462</v>
      </c>
      <c r="FL214">
        <v>-4.153162383341081</v>
      </c>
      <c r="FM214">
        <v>-102.2358972074447</v>
      </c>
      <c r="FN214">
        <v>25819.53076923077</v>
      </c>
      <c r="FO214">
        <v>15</v>
      </c>
      <c r="FP214">
        <v>0</v>
      </c>
      <c r="FQ214" t="s">
        <v>439</v>
      </c>
      <c r="FR214">
        <v>1760210915.6</v>
      </c>
      <c r="FS214">
        <v>0</v>
      </c>
      <c r="FT214">
        <v>0</v>
      </c>
      <c r="FU214">
        <v>-0.215</v>
      </c>
      <c r="FV214">
        <v>0</v>
      </c>
      <c r="FW214">
        <v>-0.6919999999999999</v>
      </c>
      <c r="FX214">
        <v>0</v>
      </c>
      <c r="FY214">
        <v>400</v>
      </c>
      <c r="FZ214">
        <v>0</v>
      </c>
      <c r="GA214">
        <v>0.15</v>
      </c>
      <c r="GB214">
        <v>0</v>
      </c>
      <c r="GC214">
        <v>3.623721925</v>
      </c>
      <c r="GD214">
        <v>64.46363501313323</v>
      </c>
      <c r="GE214">
        <v>6.414031965926699</v>
      </c>
      <c r="GF214">
        <v>0</v>
      </c>
      <c r="GG214">
        <v>1295.243823529412</v>
      </c>
      <c r="GH214">
        <v>-4.986554616358443</v>
      </c>
      <c r="GI214">
        <v>0.5373793418930605</v>
      </c>
      <c r="GJ214">
        <v>0</v>
      </c>
      <c r="GK214">
        <v>1.584148</v>
      </c>
      <c r="GL214">
        <v>-0.007583639774863368</v>
      </c>
      <c r="GM214">
        <v>0.001570605297329656</v>
      </c>
      <c r="GN214">
        <v>1</v>
      </c>
      <c r="GO214">
        <v>1</v>
      </c>
      <c r="GP214">
        <v>3</v>
      </c>
      <c r="GQ214" t="s">
        <v>446</v>
      </c>
      <c r="GR214">
        <v>3.13376</v>
      </c>
      <c r="GS214">
        <v>2.76014</v>
      </c>
      <c r="GT214">
        <v>0.0853964</v>
      </c>
      <c r="GU214">
        <v>0.08214929999999999</v>
      </c>
      <c r="GV214">
        <v>0.06299109999999999</v>
      </c>
      <c r="GW214">
        <v>0.0558208</v>
      </c>
      <c r="GX214">
        <v>29290.5</v>
      </c>
      <c r="GY214">
        <v>29370</v>
      </c>
      <c r="GZ214">
        <v>29752.2</v>
      </c>
      <c r="HA214">
        <v>29558.2</v>
      </c>
      <c r="HB214">
        <v>36847.8</v>
      </c>
      <c r="HC214">
        <v>36985.7</v>
      </c>
      <c r="HD214">
        <v>41867.6</v>
      </c>
      <c r="HE214">
        <v>41994.4</v>
      </c>
      <c r="HF214">
        <v>1.95715</v>
      </c>
      <c r="HG214">
        <v>1.88855</v>
      </c>
      <c r="HH214">
        <v>0.0258498</v>
      </c>
      <c r="HI214">
        <v>0</v>
      </c>
      <c r="HJ214">
        <v>17.5757</v>
      </c>
      <c r="HK214">
        <v>999.9</v>
      </c>
      <c r="HL214">
        <v>26.5</v>
      </c>
      <c r="HM214">
        <v>31.6</v>
      </c>
      <c r="HN214">
        <v>13.7019</v>
      </c>
      <c r="HO214">
        <v>62.4223</v>
      </c>
      <c r="HP214">
        <v>32.5801</v>
      </c>
      <c r="HQ214">
        <v>1</v>
      </c>
      <c r="HR214">
        <v>-0.13516</v>
      </c>
      <c r="HS214">
        <v>5.1562</v>
      </c>
      <c r="HT214">
        <v>20.267</v>
      </c>
      <c r="HU214">
        <v>5.22103</v>
      </c>
      <c r="HV214">
        <v>12.0159</v>
      </c>
      <c r="HW214">
        <v>4.991</v>
      </c>
      <c r="HX214">
        <v>3.2885</v>
      </c>
      <c r="HY214">
        <v>9999</v>
      </c>
      <c r="HZ214">
        <v>9999</v>
      </c>
      <c r="IA214">
        <v>9999</v>
      </c>
      <c r="IB214">
        <v>999.9</v>
      </c>
      <c r="IC214">
        <v>4.9729</v>
      </c>
      <c r="ID214">
        <v>1.86661</v>
      </c>
      <c r="IE214">
        <v>1.86592</v>
      </c>
      <c r="IF214">
        <v>1.8659</v>
      </c>
      <c r="IG214">
        <v>1.86777</v>
      </c>
      <c r="IH214">
        <v>1.87017</v>
      </c>
      <c r="II214">
        <v>1.86881</v>
      </c>
      <c r="IJ214">
        <v>1.87028</v>
      </c>
      <c r="IK214">
        <v>0</v>
      </c>
      <c r="IL214">
        <v>0</v>
      </c>
      <c r="IM214">
        <v>0</v>
      </c>
      <c r="IN214">
        <v>0</v>
      </c>
      <c r="IO214" t="s">
        <v>441</v>
      </c>
      <c r="IP214" t="s">
        <v>442</v>
      </c>
      <c r="IQ214" t="s">
        <v>443</v>
      </c>
      <c r="IR214" t="s">
        <v>443</v>
      </c>
      <c r="IS214" t="s">
        <v>443</v>
      </c>
      <c r="IT214" t="s">
        <v>443</v>
      </c>
      <c r="IU214">
        <v>0</v>
      </c>
      <c r="IV214">
        <v>100</v>
      </c>
      <c r="IW214">
        <v>100</v>
      </c>
      <c r="IX214">
        <v>-2.201</v>
      </c>
      <c r="IY214">
        <v>0.008</v>
      </c>
      <c r="IZ214">
        <v>-1.414774939843471</v>
      </c>
      <c r="JA214">
        <v>-0.002262605230658699</v>
      </c>
      <c r="JB214">
        <v>4.117972070868355E-07</v>
      </c>
      <c r="JC214">
        <v>-1.535053720392113E-10</v>
      </c>
      <c r="JD214">
        <v>-0.05773197212917025</v>
      </c>
      <c r="JE214">
        <v>-0.004387372397949352</v>
      </c>
      <c r="JF214">
        <v>0.001148265067849212</v>
      </c>
      <c r="JG214">
        <v>-2.372704636287677E-05</v>
      </c>
      <c r="JH214">
        <v>4</v>
      </c>
      <c r="JI214">
        <v>2346</v>
      </c>
      <c r="JJ214">
        <v>1</v>
      </c>
      <c r="JK214">
        <v>24</v>
      </c>
      <c r="JL214">
        <v>21639</v>
      </c>
      <c r="JM214">
        <v>29358487.6</v>
      </c>
      <c r="JN214">
        <v>0.878906</v>
      </c>
      <c r="JO214">
        <v>2.27661</v>
      </c>
      <c r="JP214">
        <v>1.39648</v>
      </c>
      <c r="JQ214">
        <v>2.35596</v>
      </c>
      <c r="JR214">
        <v>1.49536</v>
      </c>
      <c r="JS214">
        <v>2.70752</v>
      </c>
      <c r="JT214">
        <v>36.5287</v>
      </c>
      <c r="JU214">
        <v>24.035</v>
      </c>
      <c r="JV214">
        <v>18</v>
      </c>
      <c r="JW214">
        <v>486.617</v>
      </c>
      <c r="JX214">
        <v>434.92</v>
      </c>
      <c r="JY214">
        <v>12.0733</v>
      </c>
      <c r="JZ214">
        <v>25.741</v>
      </c>
      <c r="KA214">
        <v>30.0001</v>
      </c>
      <c r="KB214">
        <v>25.6459</v>
      </c>
      <c r="KC214">
        <v>25.5876</v>
      </c>
      <c r="KD214">
        <v>17.6094</v>
      </c>
      <c r="KE214">
        <v>26.3451</v>
      </c>
      <c r="KF214">
        <v>0</v>
      </c>
      <c r="KG214">
        <v>12.0659</v>
      </c>
      <c r="KH214">
        <v>333.103</v>
      </c>
      <c r="KI214">
        <v>9.92224</v>
      </c>
      <c r="KJ214">
        <v>101.685</v>
      </c>
      <c r="KK214">
        <v>100.982</v>
      </c>
    </row>
    <row r="215" spans="1:297">
      <c r="A215">
        <v>199</v>
      </c>
      <c r="B215">
        <v>1761509263.5</v>
      </c>
      <c r="C215">
        <v>2053</v>
      </c>
      <c r="D215" t="s">
        <v>842</v>
      </c>
      <c r="E215" t="s">
        <v>843</v>
      </c>
      <c r="F215">
        <v>5</v>
      </c>
      <c r="G215" t="s">
        <v>831</v>
      </c>
      <c r="H215" t="s">
        <v>436</v>
      </c>
      <c r="I215">
        <v>1761509260.7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352.1234492091099</v>
      </c>
      <c r="AK215">
        <v>356.7607878787878</v>
      </c>
      <c r="AL215">
        <v>-3.136469642810265</v>
      </c>
      <c r="AM215">
        <v>65.61031510894709</v>
      </c>
      <c r="AN215">
        <f>(AP215 - AO215 + DY215*1E3/(8.314*(EA215+273.15)) * AR215/DX215 * AQ215) * DX215/(100*DL215) * 1000/(1000 - AP215)</f>
        <v>0</v>
      </c>
      <c r="AO215">
        <v>9.966949596449052</v>
      </c>
      <c r="AP215">
        <v>11.54829333333333</v>
      </c>
      <c r="AQ215">
        <v>3.660662766188299E-06</v>
      </c>
      <c r="AR215">
        <v>106.6715053119192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437</v>
      </c>
      <c r="AY215" t="s">
        <v>437</v>
      </c>
      <c r="AZ215">
        <v>0</v>
      </c>
      <c r="BA215">
        <v>0</v>
      </c>
      <c r="BB215">
        <f>1-AZ215/BA215</f>
        <v>0</v>
      </c>
      <c r="BC215">
        <v>0</v>
      </c>
      <c r="BD215" t="s">
        <v>437</v>
      </c>
      <c r="BE215" t="s">
        <v>437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BZ215">
        <v>2020</v>
      </c>
      <c r="CA215">
        <v>290.0000000000001</v>
      </c>
      <c r="CB215">
        <v>1590.42</v>
      </c>
      <c r="CC215">
        <v>295</v>
      </c>
      <c r="CD215">
        <v>5220.67</v>
      </c>
      <c r="CE215">
        <v>1591.29</v>
      </c>
      <c r="CF215">
        <v>-0.87</v>
      </c>
      <c r="CG215">
        <v>300.0000000000001</v>
      </c>
      <c r="CH215">
        <v>23.8</v>
      </c>
      <c r="CI215">
        <v>1650.734719841875</v>
      </c>
      <c r="CJ215">
        <v>2.032994541366527</v>
      </c>
      <c r="CK215">
        <v>-31.03478562282126</v>
      </c>
      <c r="CL215">
        <v>0.9198548094063967</v>
      </c>
      <c r="CM215">
        <v>0.9759925733019913</v>
      </c>
      <c r="CN215">
        <v>-0.00431141668520578</v>
      </c>
      <c r="CO215">
        <v>289.9999999999999</v>
      </c>
      <c r="CP215">
        <v>1590.91</v>
      </c>
      <c r="CQ215">
        <v>765</v>
      </c>
      <c r="CR215">
        <v>5219.32</v>
      </c>
      <c r="CS215">
        <v>1591.27</v>
      </c>
      <c r="CT215">
        <v>-0.36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438</v>
      </c>
      <c r="DO215">
        <v>2</v>
      </c>
      <c r="DP215" t="b">
        <v>1</v>
      </c>
      <c r="DQ215">
        <v>1761509260.7</v>
      </c>
      <c r="DR215">
        <v>359.7817</v>
      </c>
      <c r="DS215">
        <v>347.9253</v>
      </c>
      <c r="DT215">
        <v>11.54695</v>
      </c>
      <c r="DU215">
        <v>9.966915</v>
      </c>
      <c r="DV215">
        <v>361.9687</v>
      </c>
      <c r="DW215">
        <v>11.53888</v>
      </c>
      <c r="DX215">
        <v>499.9728999999999</v>
      </c>
      <c r="DY215">
        <v>90.29294999999999</v>
      </c>
      <c r="DZ215">
        <v>0.09994815</v>
      </c>
      <c r="EA215">
        <v>18.07553</v>
      </c>
      <c r="EB215">
        <v>17.99699</v>
      </c>
      <c r="EC215">
        <v>999.9</v>
      </c>
      <c r="ED215">
        <v>0</v>
      </c>
      <c r="EE215">
        <v>0</v>
      </c>
      <c r="EF215">
        <v>10000.623</v>
      </c>
      <c r="EG215">
        <v>0</v>
      </c>
      <c r="EH215">
        <v>1037.93</v>
      </c>
      <c r="EI215">
        <v>11.85632</v>
      </c>
      <c r="EJ215">
        <v>363.9847</v>
      </c>
      <c r="EK215">
        <v>351.4281999999999</v>
      </c>
      <c r="EL215">
        <v>1.580038</v>
      </c>
      <c r="EM215">
        <v>347.9253</v>
      </c>
      <c r="EN215">
        <v>9.966915</v>
      </c>
      <c r="EO215">
        <v>1.042608</v>
      </c>
      <c r="EP215">
        <v>0.8999424000000001</v>
      </c>
      <c r="EQ215">
        <v>7.525814000000001</v>
      </c>
      <c r="ER215">
        <v>5.389821</v>
      </c>
      <c r="ES215">
        <v>2000.003</v>
      </c>
      <c r="ET215">
        <v>0.9800035999999999</v>
      </c>
      <c r="EU215">
        <v>0.01999679</v>
      </c>
      <c r="EV215">
        <v>0</v>
      </c>
      <c r="EW215">
        <v>1294.249</v>
      </c>
      <c r="EX215">
        <v>5.000970000000001</v>
      </c>
      <c r="EY215">
        <v>25801.78</v>
      </c>
      <c r="EZ215">
        <v>16707.63</v>
      </c>
      <c r="FA215">
        <v>37.437</v>
      </c>
      <c r="FB215">
        <v>38.5496</v>
      </c>
      <c r="FC215">
        <v>37.75</v>
      </c>
      <c r="FD215">
        <v>37.687</v>
      </c>
      <c r="FE215">
        <v>37.312</v>
      </c>
      <c r="FF215">
        <v>1955.113</v>
      </c>
      <c r="FG215">
        <v>39.89</v>
      </c>
      <c r="FH215">
        <v>0</v>
      </c>
      <c r="FI215">
        <v>4134.200000047684</v>
      </c>
      <c r="FJ215">
        <v>0</v>
      </c>
      <c r="FK215">
        <v>1294.601538461538</v>
      </c>
      <c r="FL215">
        <v>-4.804102556057945</v>
      </c>
      <c r="FM215">
        <v>-104.7829060248329</v>
      </c>
      <c r="FN215">
        <v>25810.99615384615</v>
      </c>
      <c r="FO215">
        <v>15</v>
      </c>
      <c r="FP215">
        <v>0</v>
      </c>
      <c r="FQ215" t="s">
        <v>439</v>
      </c>
      <c r="FR215">
        <v>1760210915.6</v>
      </c>
      <c r="FS215">
        <v>0</v>
      </c>
      <c r="FT215">
        <v>0</v>
      </c>
      <c r="FU215">
        <v>-0.215</v>
      </c>
      <c r="FV215">
        <v>0</v>
      </c>
      <c r="FW215">
        <v>-0.6919999999999999</v>
      </c>
      <c r="FX215">
        <v>0</v>
      </c>
      <c r="FY215">
        <v>400</v>
      </c>
      <c r="FZ215">
        <v>0</v>
      </c>
      <c r="GA215">
        <v>0.15</v>
      </c>
      <c r="GB215">
        <v>0</v>
      </c>
      <c r="GC215">
        <v>7.458070902439025</v>
      </c>
      <c r="GD215">
        <v>41.02948377700348</v>
      </c>
      <c r="GE215">
        <v>4.234923983349197</v>
      </c>
      <c r="GF215">
        <v>0</v>
      </c>
      <c r="GG215">
        <v>1294.822647058824</v>
      </c>
      <c r="GH215">
        <v>-4.360733384043006</v>
      </c>
      <c r="GI215">
        <v>0.4908474593737908</v>
      </c>
      <c r="GJ215">
        <v>0</v>
      </c>
      <c r="GK215">
        <v>1.583223170731707</v>
      </c>
      <c r="GL215">
        <v>-0.01930766550522302</v>
      </c>
      <c r="GM215">
        <v>0.002329776958888498</v>
      </c>
      <c r="GN215">
        <v>1</v>
      </c>
      <c r="GO215">
        <v>1</v>
      </c>
      <c r="GP215">
        <v>3</v>
      </c>
      <c r="GQ215" t="s">
        <v>446</v>
      </c>
      <c r="GR215">
        <v>3.13374</v>
      </c>
      <c r="GS215">
        <v>2.76026</v>
      </c>
      <c r="GT215">
        <v>0.08257200000000001</v>
      </c>
      <c r="GU215">
        <v>0.07907</v>
      </c>
      <c r="GV215">
        <v>0.0629984</v>
      </c>
      <c r="GW215">
        <v>0.055828</v>
      </c>
      <c r="GX215">
        <v>29380.7</v>
      </c>
      <c r="GY215">
        <v>29468.2</v>
      </c>
      <c r="GZ215">
        <v>29752</v>
      </c>
      <c r="HA215">
        <v>29557.9</v>
      </c>
      <c r="HB215">
        <v>36847.3</v>
      </c>
      <c r="HC215">
        <v>36985.3</v>
      </c>
      <c r="HD215">
        <v>41867.5</v>
      </c>
      <c r="HE215">
        <v>41994.3</v>
      </c>
      <c r="HF215">
        <v>1.95695</v>
      </c>
      <c r="HG215">
        <v>1.88835</v>
      </c>
      <c r="HH215">
        <v>0.0250712</v>
      </c>
      <c r="HI215">
        <v>0</v>
      </c>
      <c r="HJ215">
        <v>17.5768</v>
      </c>
      <c r="HK215">
        <v>999.9</v>
      </c>
      <c r="HL215">
        <v>26.5</v>
      </c>
      <c r="HM215">
        <v>31.6</v>
      </c>
      <c r="HN215">
        <v>13.6984</v>
      </c>
      <c r="HO215">
        <v>62.4923</v>
      </c>
      <c r="HP215">
        <v>32.492</v>
      </c>
      <c r="HQ215">
        <v>1</v>
      </c>
      <c r="HR215">
        <v>-0.135198</v>
      </c>
      <c r="HS215">
        <v>5.14362</v>
      </c>
      <c r="HT215">
        <v>20.2675</v>
      </c>
      <c r="HU215">
        <v>5.22103</v>
      </c>
      <c r="HV215">
        <v>12.0159</v>
      </c>
      <c r="HW215">
        <v>4.9909</v>
      </c>
      <c r="HX215">
        <v>3.28848</v>
      </c>
      <c r="HY215">
        <v>9999</v>
      </c>
      <c r="HZ215">
        <v>9999</v>
      </c>
      <c r="IA215">
        <v>9999</v>
      </c>
      <c r="IB215">
        <v>999.9</v>
      </c>
      <c r="IC215">
        <v>4.9729</v>
      </c>
      <c r="ID215">
        <v>1.86662</v>
      </c>
      <c r="IE215">
        <v>1.8659</v>
      </c>
      <c r="IF215">
        <v>1.86589</v>
      </c>
      <c r="IG215">
        <v>1.86777</v>
      </c>
      <c r="IH215">
        <v>1.87018</v>
      </c>
      <c r="II215">
        <v>1.86883</v>
      </c>
      <c r="IJ215">
        <v>1.87032</v>
      </c>
      <c r="IK215">
        <v>0</v>
      </c>
      <c r="IL215">
        <v>0</v>
      </c>
      <c r="IM215">
        <v>0</v>
      </c>
      <c r="IN215">
        <v>0</v>
      </c>
      <c r="IO215" t="s">
        <v>441</v>
      </c>
      <c r="IP215" t="s">
        <v>442</v>
      </c>
      <c r="IQ215" t="s">
        <v>443</v>
      </c>
      <c r="IR215" t="s">
        <v>443</v>
      </c>
      <c r="IS215" t="s">
        <v>443</v>
      </c>
      <c r="IT215" t="s">
        <v>443</v>
      </c>
      <c r="IU215">
        <v>0</v>
      </c>
      <c r="IV215">
        <v>100</v>
      </c>
      <c r="IW215">
        <v>100</v>
      </c>
      <c r="IX215">
        <v>-2.17</v>
      </c>
      <c r="IY215">
        <v>0.0081</v>
      </c>
      <c r="IZ215">
        <v>-1.414774939843471</v>
      </c>
      <c r="JA215">
        <v>-0.002262605230658699</v>
      </c>
      <c r="JB215">
        <v>4.117972070868355E-07</v>
      </c>
      <c r="JC215">
        <v>-1.535053720392113E-10</v>
      </c>
      <c r="JD215">
        <v>-0.05773197212917025</v>
      </c>
      <c r="JE215">
        <v>-0.004387372397949352</v>
      </c>
      <c r="JF215">
        <v>0.001148265067849212</v>
      </c>
      <c r="JG215">
        <v>-2.372704636287677E-05</v>
      </c>
      <c r="JH215">
        <v>4</v>
      </c>
      <c r="JI215">
        <v>2346</v>
      </c>
      <c r="JJ215">
        <v>1</v>
      </c>
      <c r="JK215">
        <v>24</v>
      </c>
      <c r="JL215">
        <v>21639.1</v>
      </c>
      <c r="JM215">
        <v>29358487.7</v>
      </c>
      <c r="JN215">
        <v>0.847168</v>
      </c>
      <c r="JO215">
        <v>2.28149</v>
      </c>
      <c r="JP215">
        <v>1.39648</v>
      </c>
      <c r="JQ215">
        <v>2.35474</v>
      </c>
      <c r="JR215">
        <v>1.49536</v>
      </c>
      <c r="JS215">
        <v>2.67822</v>
      </c>
      <c r="JT215">
        <v>36.5287</v>
      </c>
      <c r="JU215">
        <v>24.0262</v>
      </c>
      <c r="JV215">
        <v>18</v>
      </c>
      <c r="JW215">
        <v>486.485</v>
      </c>
      <c r="JX215">
        <v>434.784</v>
      </c>
      <c r="JY215">
        <v>12.0672</v>
      </c>
      <c r="JZ215">
        <v>25.74</v>
      </c>
      <c r="KA215">
        <v>30</v>
      </c>
      <c r="KB215">
        <v>25.6449</v>
      </c>
      <c r="KC215">
        <v>25.5855</v>
      </c>
      <c r="KD215">
        <v>16.9756</v>
      </c>
      <c r="KE215">
        <v>26.3451</v>
      </c>
      <c r="KF215">
        <v>0</v>
      </c>
      <c r="KG215">
        <v>12.0748</v>
      </c>
      <c r="KH215">
        <v>313.057</v>
      </c>
      <c r="KI215">
        <v>9.92193</v>
      </c>
      <c r="KJ215">
        <v>101.684</v>
      </c>
      <c r="KK215">
        <v>100.981</v>
      </c>
    </row>
    <row r="216" spans="1:297">
      <c r="A216">
        <v>200</v>
      </c>
      <c r="B216">
        <v>1761509268.5</v>
      </c>
      <c r="C216">
        <v>2058</v>
      </c>
      <c r="D216" t="s">
        <v>844</v>
      </c>
      <c r="E216" t="s">
        <v>845</v>
      </c>
      <c r="F216">
        <v>5</v>
      </c>
      <c r="G216" t="s">
        <v>831</v>
      </c>
      <c r="H216" t="s">
        <v>436</v>
      </c>
      <c r="I216">
        <v>1761509266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335.266853001834</v>
      </c>
      <c r="AK216">
        <v>340.7928545454545</v>
      </c>
      <c r="AL216">
        <v>-3.20274329733901</v>
      </c>
      <c r="AM216">
        <v>65.61031510894709</v>
      </c>
      <c r="AN216">
        <f>(AP216 - AO216 + DY216*1E3/(8.314*(EA216+273.15)) * AR216/DX216 * AQ216) * DX216/(100*DL216) * 1000/(1000 - AP216)</f>
        <v>0</v>
      </c>
      <c r="AO216">
        <v>9.967747355327496</v>
      </c>
      <c r="AP216">
        <v>11.54937757575757</v>
      </c>
      <c r="AQ216">
        <v>-3.140134867162244E-06</v>
      </c>
      <c r="AR216">
        <v>106.6715053119192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437</v>
      </c>
      <c r="AY216" t="s">
        <v>437</v>
      </c>
      <c r="AZ216">
        <v>0</v>
      </c>
      <c r="BA216">
        <v>0</v>
      </c>
      <c r="BB216">
        <f>1-AZ216/BA216</f>
        <v>0</v>
      </c>
      <c r="BC216">
        <v>0</v>
      </c>
      <c r="BD216" t="s">
        <v>437</v>
      </c>
      <c r="BE216" t="s">
        <v>437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BZ216">
        <v>2020</v>
      </c>
      <c r="CA216">
        <v>290.0000000000001</v>
      </c>
      <c r="CB216">
        <v>1590.42</v>
      </c>
      <c r="CC216">
        <v>295</v>
      </c>
      <c r="CD216">
        <v>5220.67</v>
      </c>
      <c r="CE216">
        <v>1591.29</v>
      </c>
      <c r="CF216">
        <v>-0.87</v>
      </c>
      <c r="CG216">
        <v>300.0000000000001</v>
      </c>
      <c r="CH216">
        <v>23.8</v>
      </c>
      <c r="CI216">
        <v>1650.734719841875</v>
      </c>
      <c r="CJ216">
        <v>2.032994541366527</v>
      </c>
      <c r="CK216">
        <v>-31.03478562282126</v>
      </c>
      <c r="CL216">
        <v>0.9198548094063967</v>
      </c>
      <c r="CM216">
        <v>0.9759925733019913</v>
      </c>
      <c r="CN216">
        <v>-0.00431141668520578</v>
      </c>
      <c r="CO216">
        <v>289.9999999999999</v>
      </c>
      <c r="CP216">
        <v>1590.91</v>
      </c>
      <c r="CQ216">
        <v>765</v>
      </c>
      <c r="CR216">
        <v>5219.32</v>
      </c>
      <c r="CS216">
        <v>1591.27</v>
      </c>
      <c r="CT216">
        <v>-0.36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438</v>
      </c>
      <c r="DO216">
        <v>2</v>
      </c>
      <c r="DP216" t="b">
        <v>1</v>
      </c>
      <c r="DQ216">
        <v>1761509266</v>
      </c>
      <c r="DR216">
        <v>343.2051111111111</v>
      </c>
      <c r="DS216">
        <v>330.258</v>
      </c>
      <c r="DT216">
        <v>11.54794444444445</v>
      </c>
      <c r="DU216">
        <v>9.967813333333332</v>
      </c>
      <c r="DV216">
        <v>345.3584444444444</v>
      </c>
      <c r="DW216">
        <v>11.53985555555555</v>
      </c>
      <c r="DX216">
        <v>499.9835555555555</v>
      </c>
      <c r="DY216">
        <v>90.29495555555556</v>
      </c>
      <c r="DZ216">
        <v>0.09997418888888888</v>
      </c>
      <c r="EA216">
        <v>18.07393333333334</v>
      </c>
      <c r="EB216">
        <v>17.99166666666666</v>
      </c>
      <c r="EC216">
        <v>999.9000000000001</v>
      </c>
      <c r="ED216">
        <v>0</v>
      </c>
      <c r="EE216">
        <v>0</v>
      </c>
      <c r="EF216">
        <v>9994.021111111111</v>
      </c>
      <c r="EG216">
        <v>0</v>
      </c>
      <c r="EH216">
        <v>1037.93</v>
      </c>
      <c r="EI216">
        <v>12.9471</v>
      </c>
      <c r="EJ216">
        <v>347.215</v>
      </c>
      <c r="EK216">
        <v>333.5831111111111</v>
      </c>
      <c r="EL216">
        <v>1.580124444444444</v>
      </c>
      <c r="EM216">
        <v>330.258</v>
      </c>
      <c r="EN216">
        <v>9.967813333333332</v>
      </c>
      <c r="EO216">
        <v>1.042721111111111</v>
      </c>
      <c r="EP216">
        <v>0.9000434444444445</v>
      </c>
      <c r="EQ216">
        <v>7.527385555555556</v>
      </c>
      <c r="ER216">
        <v>5.391436666666667</v>
      </c>
      <c r="ES216">
        <v>1999.964444444445</v>
      </c>
      <c r="ET216">
        <v>0.980003</v>
      </c>
      <c r="EU216">
        <v>0.0199974</v>
      </c>
      <c r="EV216">
        <v>0</v>
      </c>
      <c r="EW216">
        <v>1293.703333333333</v>
      </c>
      <c r="EX216">
        <v>5.00097</v>
      </c>
      <c r="EY216">
        <v>25788.16666666667</v>
      </c>
      <c r="EZ216">
        <v>16707.28888888889</v>
      </c>
      <c r="FA216">
        <v>37.437</v>
      </c>
      <c r="FB216">
        <v>38.51377777777778</v>
      </c>
      <c r="FC216">
        <v>37.736</v>
      </c>
      <c r="FD216">
        <v>37.687</v>
      </c>
      <c r="FE216">
        <v>37.28444444444445</v>
      </c>
      <c r="FF216">
        <v>1955.074444444444</v>
      </c>
      <c r="FG216">
        <v>39.89</v>
      </c>
      <c r="FH216">
        <v>0</v>
      </c>
      <c r="FI216">
        <v>4139.600000143051</v>
      </c>
      <c r="FJ216">
        <v>0</v>
      </c>
      <c r="FK216">
        <v>1294.1068</v>
      </c>
      <c r="FL216">
        <v>-5.811538451144234</v>
      </c>
      <c r="FM216">
        <v>-142.7076924000045</v>
      </c>
      <c r="FN216">
        <v>25799.228</v>
      </c>
      <c r="FO216">
        <v>15</v>
      </c>
      <c r="FP216">
        <v>0</v>
      </c>
      <c r="FQ216" t="s">
        <v>439</v>
      </c>
      <c r="FR216">
        <v>1760210915.6</v>
      </c>
      <c r="FS216">
        <v>0</v>
      </c>
      <c r="FT216">
        <v>0</v>
      </c>
      <c r="FU216">
        <v>-0.215</v>
      </c>
      <c r="FV216">
        <v>0</v>
      </c>
      <c r="FW216">
        <v>-0.6919999999999999</v>
      </c>
      <c r="FX216">
        <v>0</v>
      </c>
      <c r="FY216">
        <v>400</v>
      </c>
      <c r="FZ216">
        <v>0</v>
      </c>
      <c r="GA216">
        <v>0.15</v>
      </c>
      <c r="GB216">
        <v>0</v>
      </c>
      <c r="GC216">
        <v>10.66543075</v>
      </c>
      <c r="GD216">
        <v>21.20689542213881</v>
      </c>
      <c r="GE216">
        <v>2.110613639808797</v>
      </c>
      <c r="GF216">
        <v>0</v>
      </c>
      <c r="GG216">
        <v>1294.389705882353</v>
      </c>
      <c r="GH216">
        <v>-5.110924362074638</v>
      </c>
      <c r="GI216">
        <v>0.5708635630450247</v>
      </c>
      <c r="GJ216">
        <v>0</v>
      </c>
      <c r="GK216">
        <v>1.58192225</v>
      </c>
      <c r="GL216">
        <v>-0.02089564727954973</v>
      </c>
      <c r="GM216">
        <v>0.002327410027799128</v>
      </c>
      <c r="GN216">
        <v>1</v>
      </c>
      <c r="GO216">
        <v>1</v>
      </c>
      <c r="GP216">
        <v>3</v>
      </c>
      <c r="GQ216" t="s">
        <v>446</v>
      </c>
      <c r="GR216">
        <v>3.13382</v>
      </c>
      <c r="GS216">
        <v>2.76019</v>
      </c>
      <c r="GT216">
        <v>0.0796206</v>
      </c>
      <c r="GU216">
        <v>0.0759567</v>
      </c>
      <c r="GV216">
        <v>0.06300360000000001</v>
      </c>
      <c r="GW216">
        <v>0.0558296</v>
      </c>
      <c r="GX216">
        <v>29475.2</v>
      </c>
      <c r="GY216">
        <v>29567.8</v>
      </c>
      <c r="GZ216">
        <v>29752</v>
      </c>
      <c r="HA216">
        <v>29557.9</v>
      </c>
      <c r="HB216">
        <v>36847.1</v>
      </c>
      <c r="HC216">
        <v>36985.2</v>
      </c>
      <c r="HD216">
        <v>41867.6</v>
      </c>
      <c r="HE216">
        <v>41994.4</v>
      </c>
      <c r="HF216">
        <v>1.95725</v>
      </c>
      <c r="HG216">
        <v>1.88855</v>
      </c>
      <c r="HH216">
        <v>0.0250898</v>
      </c>
      <c r="HI216">
        <v>0</v>
      </c>
      <c r="HJ216">
        <v>17.5781</v>
      </c>
      <c r="HK216">
        <v>999.9</v>
      </c>
      <c r="HL216">
        <v>26.5</v>
      </c>
      <c r="HM216">
        <v>31.6</v>
      </c>
      <c r="HN216">
        <v>13.7005</v>
      </c>
      <c r="HO216">
        <v>62.2023</v>
      </c>
      <c r="HP216">
        <v>32.5481</v>
      </c>
      <c r="HQ216">
        <v>1</v>
      </c>
      <c r="HR216">
        <v>-0.135351</v>
      </c>
      <c r="HS216">
        <v>5.10825</v>
      </c>
      <c r="HT216">
        <v>20.2684</v>
      </c>
      <c r="HU216">
        <v>5.22103</v>
      </c>
      <c r="HV216">
        <v>12.0159</v>
      </c>
      <c r="HW216">
        <v>4.99085</v>
      </c>
      <c r="HX216">
        <v>3.28845</v>
      </c>
      <c r="HY216">
        <v>9999</v>
      </c>
      <c r="HZ216">
        <v>9999</v>
      </c>
      <c r="IA216">
        <v>9999</v>
      </c>
      <c r="IB216">
        <v>999.9</v>
      </c>
      <c r="IC216">
        <v>4.97288</v>
      </c>
      <c r="ID216">
        <v>1.86661</v>
      </c>
      <c r="IE216">
        <v>1.86593</v>
      </c>
      <c r="IF216">
        <v>1.86588</v>
      </c>
      <c r="IG216">
        <v>1.86775</v>
      </c>
      <c r="IH216">
        <v>1.87014</v>
      </c>
      <c r="II216">
        <v>1.8688</v>
      </c>
      <c r="IJ216">
        <v>1.87028</v>
      </c>
      <c r="IK216">
        <v>0</v>
      </c>
      <c r="IL216">
        <v>0</v>
      </c>
      <c r="IM216">
        <v>0</v>
      </c>
      <c r="IN216">
        <v>0</v>
      </c>
      <c r="IO216" t="s">
        <v>441</v>
      </c>
      <c r="IP216" t="s">
        <v>442</v>
      </c>
      <c r="IQ216" t="s">
        <v>443</v>
      </c>
      <c r="IR216" t="s">
        <v>443</v>
      </c>
      <c r="IS216" t="s">
        <v>443</v>
      </c>
      <c r="IT216" t="s">
        <v>443</v>
      </c>
      <c r="IU216">
        <v>0</v>
      </c>
      <c r="IV216">
        <v>100</v>
      </c>
      <c r="IW216">
        <v>100</v>
      </c>
      <c r="IX216">
        <v>-2.138</v>
      </c>
      <c r="IY216">
        <v>0.0081</v>
      </c>
      <c r="IZ216">
        <v>-1.414774939843471</v>
      </c>
      <c r="JA216">
        <v>-0.002262605230658699</v>
      </c>
      <c r="JB216">
        <v>4.117972070868355E-07</v>
      </c>
      <c r="JC216">
        <v>-1.535053720392113E-10</v>
      </c>
      <c r="JD216">
        <v>-0.05773197212917025</v>
      </c>
      <c r="JE216">
        <v>-0.004387372397949352</v>
      </c>
      <c r="JF216">
        <v>0.001148265067849212</v>
      </c>
      <c r="JG216">
        <v>-2.372704636287677E-05</v>
      </c>
      <c r="JH216">
        <v>4</v>
      </c>
      <c r="JI216">
        <v>2346</v>
      </c>
      <c r="JJ216">
        <v>1</v>
      </c>
      <c r="JK216">
        <v>24</v>
      </c>
      <c r="JL216">
        <v>21639.2</v>
      </c>
      <c r="JM216">
        <v>29358487.8</v>
      </c>
      <c r="JN216">
        <v>0.811768</v>
      </c>
      <c r="JO216">
        <v>2.27905</v>
      </c>
      <c r="JP216">
        <v>1.39648</v>
      </c>
      <c r="JQ216">
        <v>2.35474</v>
      </c>
      <c r="JR216">
        <v>1.49536</v>
      </c>
      <c r="JS216">
        <v>2.6001</v>
      </c>
      <c r="JT216">
        <v>36.5287</v>
      </c>
      <c r="JU216">
        <v>24.035</v>
      </c>
      <c r="JV216">
        <v>18</v>
      </c>
      <c r="JW216">
        <v>486.661</v>
      </c>
      <c r="JX216">
        <v>434.901</v>
      </c>
      <c r="JY216">
        <v>12.072</v>
      </c>
      <c r="JZ216">
        <v>25.7383</v>
      </c>
      <c r="KA216">
        <v>29.9999</v>
      </c>
      <c r="KB216">
        <v>25.6437</v>
      </c>
      <c r="KC216">
        <v>25.5851</v>
      </c>
      <c r="KD216">
        <v>16.258</v>
      </c>
      <c r="KE216">
        <v>26.3451</v>
      </c>
      <c r="KF216">
        <v>0</v>
      </c>
      <c r="KG216">
        <v>12.0805</v>
      </c>
      <c r="KH216">
        <v>299.682</v>
      </c>
      <c r="KI216">
        <v>9.91954</v>
      </c>
      <c r="KJ216">
        <v>101.685</v>
      </c>
      <c r="KK216">
        <v>100.981</v>
      </c>
    </row>
    <row r="217" spans="1:297">
      <c r="A217">
        <v>201</v>
      </c>
      <c r="B217">
        <v>1761509273.5</v>
      </c>
      <c r="C217">
        <v>2063</v>
      </c>
      <c r="D217" t="s">
        <v>846</v>
      </c>
      <c r="E217" t="s">
        <v>847</v>
      </c>
      <c r="F217">
        <v>5</v>
      </c>
      <c r="G217" t="s">
        <v>831</v>
      </c>
      <c r="H217" t="s">
        <v>436</v>
      </c>
      <c r="I217">
        <v>1761509270.7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318.5325067924289</v>
      </c>
      <c r="AK217">
        <v>324.581509090909</v>
      </c>
      <c r="AL217">
        <v>-3.249199999110526</v>
      </c>
      <c r="AM217">
        <v>65.61031510894709</v>
      </c>
      <c r="AN217">
        <f>(AP217 - AO217 + DY217*1E3/(8.314*(EA217+273.15)) * AR217/DX217 * AQ217) * DX217/(100*DL217) * 1000/(1000 - AP217)</f>
        <v>0</v>
      </c>
      <c r="AO217">
        <v>9.968430186295214</v>
      </c>
      <c r="AP217">
        <v>11.54979212121212</v>
      </c>
      <c r="AQ217">
        <v>3.003543680065083E-06</v>
      </c>
      <c r="AR217">
        <v>106.6715053119192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437</v>
      </c>
      <c r="AY217" t="s">
        <v>437</v>
      </c>
      <c r="AZ217">
        <v>0</v>
      </c>
      <c r="BA217">
        <v>0</v>
      </c>
      <c r="BB217">
        <f>1-AZ217/BA217</f>
        <v>0</v>
      </c>
      <c r="BC217">
        <v>0</v>
      </c>
      <c r="BD217" t="s">
        <v>437</v>
      </c>
      <c r="BE217" t="s">
        <v>437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BZ217">
        <v>2020</v>
      </c>
      <c r="CA217">
        <v>290.0000000000001</v>
      </c>
      <c r="CB217">
        <v>1590.42</v>
      </c>
      <c r="CC217">
        <v>295</v>
      </c>
      <c r="CD217">
        <v>5220.67</v>
      </c>
      <c r="CE217">
        <v>1591.29</v>
      </c>
      <c r="CF217">
        <v>-0.87</v>
      </c>
      <c r="CG217">
        <v>300.0000000000001</v>
      </c>
      <c r="CH217">
        <v>23.8</v>
      </c>
      <c r="CI217">
        <v>1650.734719841875</v>
      </c>
      <c r="CJ217">
        <v>2.032994541366527</v>
      </c>
      <c r="CK217">
        <v>-31.03478562282126</v>
      </c>
      <c r="CL217">
        <v>0.9198548094063967</v>
      </c>
      <c r="CM217">
        <v>0.9759925733019913</v>
      </c>
      <c r="CN217">
        <v>-0.00431141668520578</v>
      </c>
      <c r="CO217">
        <v>289.9999999999999</v>
      </c>
      <c r="CP217">
        <v>1590.91</v>
      </c>
      <c r="CQ217">
        <v>765</v>
      </c>
      <c r="CR217">
        <v>5219.32</v>
      </c>
      <c r="CS217">
        <v>1591.27</v>
      </c>
      <c r="CT217">
        <v>-0.36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438</v>
      </c>
      <c r="DO217">
        <v>2</v>
      </c>
      <c r="DP217" t="b">
        <v>1</v>
      </c>
      <c r="DQ217">
        <v>1761509270.7</v>
      </c>
      <c r="DR217">
        <v>328.224</v>
      </c>
      <c r="DS217">
        <v>314.6972</v>
      </c>
      <c r="DT217">
        <v>11.55033</v>
      </c>
      <c r="DU217">
        <v>9.968194999999998</v>
      </c>
      <c r="DV217">
        <v>330.3468</v>
      </c>
      <c r="DW217">
        <v>11.54222</v>
      </c>
      <c r="DX217">
        <v>500.034</v>
      </c>
      <c r="DY217">
        <v>90.29365</v>
      </c>
      <c r="DZ217">
        <v>0.10001739</v>
      </c>
      <c r="EA217">
        <v>18.06882</v>
      </c>
      <c r="EB217">
        <v>17.99188999999999</v>
      </c>
      <c r="EC217">
        <v>999.9</v>
      </c>
      <c r="ED217">
        <v>0</v>
      </c>
      <c r="EE217">
        <v>0</v>
      </c>
      <c r="EF217">
        <v>9990.687</v>
      </c>
      <c r="EG217">
        <v>0</v>
      </c>
      <c r="EH217">
        <v>1037.93</v>
      </c>
      <c r="EI217">
        <v>13.52696</v>
      </c>
      <c r="EJ217">
        <v>332.0596</v>
      </c>
      <c r="EK217">
        <v>317.8658</v>
      </c>
      <c r="EL217">
        <v>1.582149</v>
      </c>
      <c r="EM217">
        <v>314.6972</v>
      </c>
      <c r="EN217">
        <v>9.968194999999998</v>
      </c>
      <c r="EO217">
        <v>1.042923</v>
      </c>
      <c r="EP217">
        <v>0.9000649999999999</v>
      </c>
      <c r="EQ217">
        <v>7.530225999999999</v>
      </c>
      <c r="ER217">
        <v>5.391779</v>
      </c>
      <c r="ES217">
        <v>2000.054</v>
      </c>
      <c r="ET217">
        <v>0.9800035999999999</v>
      </c>
      <c r="EU217">
        <v>0.0199968</v>
      </c>
      <c r="EV217">
        <v>0</v>
      </c>
      <c r="EW217">
        <v>1292.905</v>
      </c>
      <c r="EX217">
        <v>5.000970000000001</v>
      </c>
      <c r="EY217">
        <v>25772.09</v>
      </c>
      <c r="EZ217">
        <v>16708.05</v>
      </c>
      <c r="FA217">
        <v>37.4122</v>
      </c>
      <c r="FB217">
        <v>38.5</v>
      </c>
      <c r="FC217">
        <v>37.687</v>
      </c>
      <c r="FD217">
        <v>37.6498</v>
      </c>
      <c r="FE217">
        <v>37.25</v>
      </c>
      <c r="FF217">
        <v>1955.161</v>
      </c>
      <c r="FG217">
        <v>39.89</v>
      </c>
      <c r="FH217">
        <v>0</v>
      </c>
      <c r="FI217">
        <v>4144.400000095367</v>
      </c>
      <c r="FJ217">
        <v>0</v>
      </c>
      <c r="FK217">
        <v>1293.532</v>
      </c>
      <c r="FL217">
        <v>-8.679999973597358</v>
      </c>
      <c r="FM217">
        <v>-185.4076921072905</v>
      </c>
      <c r="FN217">
        <v>25786.14</v>
      </c>
      <c r="FO217">
        <v>15</v>
      </c>
      <c r="FP217">
        <v>0</v>
      </c>
      <c r="FQ217" t="s">
        <v>439</v>
      </c>
      <c r="FR217">
        <v>1760210915.6</v>
      </c>
      <c r="FS217">
        <v>0</v>
      </c>
      <c r="FT217">
        <v>0</v>
      </c>
      <c r="FU217">
        <v>-0.215</v>
      </c>
      <c r="FV217">
        <v>0</v>
      </c>
      <c r="FW217">
        <v>-0.6919999999999999</v>
      </c>
      <c r="FX217">
        <v>0</v>
      </c>
      <c r="FY217">
        <v>400</v>
      </c>
      <c r="FZ217">
        <v>0</v>
      </c>
      <c r="GA217">
        <v>0.15</v>
      </c>
      <c r="GB217">
        <v>0</v>
      </c>
      <c r="GC217">
        <v>12.15977175</v>
      </c>
      <c r="GD217">
        <v>12.82476596622889</v>
      </c>
      <c r="GE217">
        <v>1.265194751745532</v>
      </c>
      <c r="GF217">
        <v>0</v>
      </c>
      <c r="GG217">
        <v>1293.892941176471</v>
      </c>
      <c r="GH217">
        <v>-6.889228408261584</v>
      </c>
      <c r="GI217">
        <v>0.7421412954567158</v>
      </c>
      <c r="GJ217">
        <v>0</v>
      </c>
      <c r="GK217">
        <v>1.5811045</v>
      </c>
      <c r="GL217">
        <v>0.0004284427767304976</v>
      </c>
      <c r="GM217">
        <v>0.001225707856709749</v>
      </c>
      <c r="GN217">
        <v>1</v>
      </c>
      <c r="GO217">
        <v>1</v>
      </c>
      <c r="GP217">
        <v>3</v>
      </c>
      <c r="GQ217" t="s">
        <v>446</v>
      </c>
      <c r="GR217">
        <v>3.13377</v>
      </c>
      <c r="GS217">
        <v>2.76029</v>
      </c>
      <c r="GT217">
        <v>0.0765615</v>
      </c>
      <c r="GU217">
        <v>0.07278419999999999</v>
      </c>
      <c r="GV217">
        <v>0.0630044</v>
      </c>
      <c r="GW217">
        <v>0.0558285</v>
      </c>
      <c r="GX217">
        <v>29573.1</v>
      </c>
      <c r="GY217">
        <v>29669.8</v>
      </c>
      <c r="GZ217">
        <v>29751.9</v>
      </c>
      <c r="HA217">
        <v>29558.4</v>
      </c>
      <c r="HB217">
        <v>36847</v>
      </c>
      <c r="HC217">
        <v>36985.5</v>
      </c>
      <c r="HD217">
        <v>41867.5</v>
      </c>
      <c r="HE217">
        <v>41994.7</v>
      </c>
      <c r="HF217">
        <v>1.95712</v>
      </c>
      <c r="HG217">
        <v>1.88855</v>
      </c>
      <c r="HH217">
        <v>0.0248849</v>
      </c>
      <c r="HI217">
        <v>0</v>
      </c>
      <c r="HJ217">
        <v>17.5794</v>
      </c>
      <c r="HK217">
        <v>999.9</v>
      </c>
      <c r="HL217">
        <v>26.5</v>
      </c>
      <c r="HM217">
        <v>31.6</v>
      </c>
      <c r="HN217">
        <v>13.6992</v>
      </c>
      <c r="HO217">
        <v>62.3023</v>
      </c>
      <c r="HP217">
        <v>32.5321</v>
      </c>
      <c r="HQ217">
        <v>1</v>
      </c>
      <c r="HR217">
        <v>-0.135368</v>
      </c>
      <c r="HS217">
        <v>5.0949</v>
      </c>
      <c r="HT217">
        <v>20.2689</v>
      </c>
      <c r="HU217">
        <v>5.22178</v>
      </c>
      <c r="HV217">
        <v>12.0159</v>
      </c>
      <c r="HW217">
        <v>4.9912</v>
      </c>
      <c r="HX217">
        <v>3.28865</v>
      </c>
      <c r="HY217">
        <v>9999</v>
      </c>
      <c r="HZ217">
        <v>9999</v>
      </c>
      <c r="IA217">
        <v>9999</v>
      </c>
      <c r="IB217">
        <v>999.9</v>
      </c>
      <c r="IC217">
        <v>4.97287</v>
      </c>
      <c r="ID217">
        <v>1.86661</v>
      </c>
      <c r="IE217">
        <v>1.86592</v>
      </c>
      <c r="IF217">
        <v>1.86586</v>
      </c>
      <c r="IG217">
        <v>1.86778</v>
      </c>
      <c r="IH217">
        <v>1.87014</v>
      </c>
      <c r="II217">
        <v>1.86883</v>
      </c>
      <c r="IJ217">
        <v>1.87028</v>
      </c>
      <c r="IK217">
        <v>0</v>
      </c>
      <c r="IL217">
        <v>0</v>
      </c>
      <c r="IM217">
        <v>0</v>
      </c>
      <c r="IN217">
        <v>0</v>
      </c>
      <c r="IO217" t="s">
        <v>441</v>
      </c>
      <c r="IP217" t="s">
        <v>442</v>
      </c>
      <c r="IQ217" t="s">
        <v>443</v>
      </c>
      <c r="IR217" t="s">
        <v>443</v>
      </c>
      <c r="IS217" t="s">
        <v>443</v>
      </c>
      <c r="IT217" t="s">
        <v>443</v>
      </c>
      <c r="IU217">
        <v>0</v>
      </c>
      <c r="IV217">
        <v>100</v>
      </c>
      <c r="IW217">
        <v>100</v>
      </c>
      <c r="IX217">
        <v>-2.104</v>
      </c>
      <c r="IY217">
        <v>0.0081</v>
      </c>
      <c r="IZ217">
        <v>-1.414774939843471</v>
      </c>
      <c r="JA217">
        <v>-0.002262605230658699</v>
      </c>
      <c r="JB217">
        <v>4.117972070868355E-07</v>
      </c>
      <c r="JC217">
        <v>-1.535053720392113E-10</v>
      </c>
      <c r="JD217">
        <v>-0.05773197212917025</v>
      </c>
      <c r="JE217">
        <v>-0.004387372397949352</v>
      </c>
      <c r="JF217">
        <v>0.001148265067849212</v>
      </c>
      <c r="JG217">
        <v>-2.372704636287677E-05</v>
      </c>
      <c r="JH217">
        <v>4</v>
      </c>
      <c r="JI217">
        <v>2346</v>
      </c>
      <c r="JJ217">
        <v>1</v>
      </c>
      <c r="JK217">
        <v>24</v>
      </c>
      <c r="JL217">
        <v>21639.3</v>
      </c>
      <c r="JM217">
        <v>29358487.9</v>
      </c>
      <c r="JN217">
        <v>0.778809</v>
      </c>
      <c r="JO217">
        <v>2.27661</v>
      </c>
      <c r="JP217">
        <v>1.39648</v>
      </c>
      <c r="JQ217">
        <v>2.35352</v>
      </c>
      <c r="JR217">
        <v>1.49536</v>
      </c>
      <c r="JS217">
        <v>2.70142</v>
      </c>
      <c r="JT217">
        <v>36.5287</v>
      </c>
      <c r="JU217">
        <v>24.035</v>
      </c>
      <c r="JV217">
        <v>18</v>
      </c>
      <c r="JW217">
        <v>486.568</v>
      </c>
      <c r="JX217">
        <v>434.886</v>
      </c>
      <c r="JY217">
        <v>12.0786</v>
      </c>
      <c r="JZ217">
        <v>25.7368</v>
      </c>
      <c r="KA217">
        <v>29.9999</v>
      </c>
      <c r="KB217">
        <v>25.6418</v>
      </c>
      <c r="KC217">
        <v>25.5833</v>
      </c>
      <c r="KD217">
        <v>15.6107</v>
      </c>
      <c r="KE217">
        <v>26.3451</v>
      </c>
      <c r="KF217">
        <v>0</v>
      </c>
      <c r="KG217">
        <v>12.0858</v>
      </c>
      <c r="KH217">
        <v>279.63</v>
      </c>
      <c r="KI217">
        <v>9.92239</v>
      </c>
      <c r="KJ217">
        <v>101.685</v>
      </c>
      <c r="KK217">
        <v>100.982</v>
      </c>
    </row>
    <row r="218" spans="1:297">
      <c r="A218">
        <v>202</v>
      </c>
      <c r="B218">
        <v>1761509278.5</v>
      </c>
      <c r="C218">
        <v>2068</v>
      </c>
      <c r="D218" t="s">
        <v>848</v>
      </c>
      <c r="E218" t="s">
        <v>849</v>
      </c>
      <c r="F218">
        <v>5</v>
      </c>
      <c r="G218" t="s">
        <v>831</v>
      </c>
      <c r="H218" t="s">
        <v>436</v>
      </c>
      <c r="I218">
        <v>1761509276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301.8588158213122</v>
      </c>
      <c r="AK218">
        <v>308.3145939393938</v>
      </c>
      <c r="AL218">
        <v>-3.249365062913251</v>
      </c>
      <c r="AM218">
        <v>65.61031510894709</v>
      </c>
      <c r="AN218">
        <f>(AP218 - AO218 + DY218*1E3/(8.314*(EA218+273.15)) * AR218/DX218 * AQ218) * DX218/(100*DL218) * 1000/(1000 - AP218)</f>
        <v>0</v>
      </c>
      <c r="AO218">
        <v>9.967070609504157</v>
      </c>
      <c r="AP218">
        <v>11.55104363636364</v>
      </c>
      <c r="AQ218">
        <v>-3.007494854251808E-08</v>
      </c>
      <c r="AR218">
        <v>106.6715053119192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437</v>
      </c>
      <c r="AY218" t="s">
        <v>437</v>
      </c>
      <c r="AZ218">
        <v>0</v>
      </c>
      <c r="BA218">
        <v>0</v>
      </c>
      <c r="BB218">
        <f>1-AZ218/BA218</f>
        <v>0</v>
      </c>
      <c r="BC218">
        <v>0</v>
      </c>
      <c r="BD218" t="s">
        <v>437</v>
      </c>
      <c r="BE218" t="s">
        <v>437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BZ218">
        <v>2020</v>
      </c>
      <c r="CA218">
        <v>290.0000000000001</v>
      </c>
      <c r="CB218">
        <v>1590.42</v>
      </c>
      <c r="CC218">
        <v>295</v>
      </c>
      <c r="CD218">
        <v>5220.67</v>
      </c>
      <c r="CE218">
        <v>1591.29</v>
      </c>
      <c r="CF218">
        <v>-0.87</v>
      </c>
      <c r="CG218">
        <v>300.0000000000001</v>
      </c>
      <c r="CH218">
        <v>23.8</v>
      </c>
      <c r="CI218">
        <v>1650.734719841875</v>
      </c>
      <c r="CJ218">
        <v>2.032994541366527</v>
      </c>
      <c r="CK218">
        <v>-31.03478562282126</v>
      </c>
      <c r="CL218">
        <v>0.9198548094063967</v>
      </c>
      <c r="CM218">
        <v>0.9759925733019913</v>
      </c>
      <c r="CN218">
        <v>-0.00431141668520578</v>
      </c>
      <c r="CO218">
        <v>289.9999999999999</v>
      </c>
      <c r="CP218">
        <v>1590.91</v>
      </c>
      <c r="CQ218">
        <v>765</v>
      </c>
      <c r="CR218">
        <v>5219.32</v>
      </c>
      <c r="CS218">
        <v>1591.27</v>
      </c>
      <c r="CT218">
        <v>-0.36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438</v>
      </c>
      <c r="DO218">
        <v>2</v>
      </c>
      <c r="DP218" t="b">
        <v>1</v>
      </c>
      <c r="DQ218">
        <v>1761509276</v>
      </c>
      <c r="DR218">
        <v>311.1785555555555</v>
      </c>
      <c r="DS218">
        <v>297.1842222222222</v>
      </c>
      <c r="DT218">
        <v>11.54935555555556</v>
      </c>
      <c r="DU218">
        <v>9.967153333333334</v>
      </c>
      <c r="DV218">
        <v>313.2663333333334</v>
      </c>
      <c r="DW218">
        <v>11.54125555555555</v>
      </c>
      <c r="DX218">
        <v>499.9713333333333</v>
      </c>
      <c r="DY218">
        <v>90.29424444444444</v>
      </c>
      <c r="DZ218">
        <v>0.09993303333333332</v>
      </c>
      <c r="EA218">
        <v>18.06885555555556</v>
      </c>
      <c r="EB218">
        <v>17.9936</v>
      </c>
      <c r="EC218">
        <v>999.9000000000001</v>
      </c>
      <c r="ED218">
        <v>0</v>
      </c>
      <c r="EE218">
        <v>0</v>
      </c>
      <c r="EF218">
        <v>9997.763333333334</v>
      </c>
      <c r="EG218">
        <v>0</v>
      </c>
      <c r="EH218">
        <v>1037.93</v>
      </c>
      <c r="EI218">
        <v>13.99423333333333</v>
      </c>
      <c r="EJ218">
        <v>314.8142222222222</v>
      </c>
      <c r="EK218">
        <v>300.1761111111111</v>
      </c>
      <c r="EL218">
        <v>1.582203333333333</v>
      </c>
      <c r="EM218">
        <v>297.1842222222222</v>
      </c>
      <c r="EN218">
        <v>9.967153333333334</v>
      </c>
      <c r="EO218">
        <v>1.042841111111111</v>
      </c>
      <c r="EP218">
        <v>0.8999764444444445</v>
      </c>
      <c r="EQ218">
        <v>7.529068888888888</v>
      </c>
      <c r="ER218">
        <v>5.390367777777779</v>
      </c>
      <c r="ES218">
        <v>2000.03</v>
      </c>
      <c r="ET218">
        <v>0.980003</v>
      </c>
      <c r="EU218">
        <v>0.0199974</v>
      </c>
      <c r="EV218">
        <v>0</v>
      </c>
      <c r="EW218">
        <v>1291.425555555556</v>
      </c>
      <c r="EX218">
        <v>5.00097</v>
      </c>
      <c r="EY218">
        <v>25744.84444444444</v>
      </c>
      <c r="EZ218">
        <v>16707.84444444445</v>
      </c>
      <c r="FA218">
        <v>37.375</v>
      </c>
      <c r="FB218">
        <v>38.5</v>
      </c>
      <c r="FC218">
        <v>37.67322222222222</v>
      </c>
      <c r="FD218">
        <v>37.625</v>
      </c>
      <c r="FE218">
        <v>37.236</v>
      </c>
      <c r="FF218">
        <v>1955.13</v>
      </c>
      <c r="FG218">
        <v>39.89888888888888</v>
      </c>
      <c r="FH218">
        <v>0</v>
      </c>
      <c r="FI218">
        <v>4149.200000047684</v>
      </c>
      <c r="FJ218">
        <v>0</v>
      </c>
      <c r="FK218">
        <v>1292.6628</v>
      </c>
      <c r="FL218">
        <v>-13.33846156297101</v>
      </c>
      <c r="FM218">
        <v>-256.815385065359</v>
      </c>
      <c r="FN218">
        <v>25768.048</v>
      </c>
      <c r="FO218">
        <v>15</v>
      </c>
      <c r="FP218">
        <v>0</v>
      </c>
      <c r="FQ218" t="s">
        <v>439</v>
      </c>
      <c r="FR218">
        <v>1760210915.6</v>
      </c>
      <c r="FS218">
        <v>0</v>
      </c>
      <c r="FT218">
        <v>0</v>
      </c>
      <c r="FU218">
        <v>-0.215</v>
      </c>
      <c r="FV218">
        <v>0</v>
      </c>
      <c r="FW218">
        <v>-0.6919999999999999</v>
      </c>
      <c r="FX218">
        <v>0</v>
      </c>
      <c r="FY218">
        <v>400</v>
      </c>
      <c r="FZ218">
        <v>0</v>
      </c>
      <c r="GA218">
        <v>0.15</v>
      </c>
      <c r="GB218">
        <v>0</v>
      </c>
      <c r="GC218">
        <v>12.9137275</v>
      </c>
      <c r="GD218">
        <v>9.060273545966231</v>
      </c>
      <c r="GE218">
        <v>0.8957793109877845</v>
      </c>
      <c r="GF218">
        <v>0</v>
      </c>
      <c r="GG218">
        <v>1293.277647058824</v>
      </c>
      <c r="GH218">
        <v>-9.779984721665199</v>
      </c>
      <c r="GI218">
        <v>1.025240456224598</v>
      </c>
      <c r="GJ218">
        <v>0</v>
      </c>
      <c r="GK218">
        <v>1.5810145</v>
      </c>
      <c r="GL218">
        <v>0.008644953095677654</v>
      </c>
      <c r="GM218">
        <v>0.001085317810597429</v>
      </c>
      <c r="GN218">
        <v>1</v>
      </c>
      <c r="GO218">
        <v>1</v>
      </c>
      <c r="GP218">
        <v>3</v>
      </c>
      <c r="GQ218" t="s">
        <v>446</v>
      </c>
      <c r="GR218">
        <v>3.13375</v>
      </c>
      <c r="GS218">
        <v>2.76021</v>
      </c>
      <c r="GT218">
        <v>0.0734326</v>
      </c>
      <c r="GU218">
        <v>0.0695262</v>
      </c>
      <c r="GV218">
        <v>0.0630095</v>
      </c>
      <c r="GW218">
        <v>0.0558259</v>
      </c>
      <c r="GX218">
        <v>29673.6</v>
      </c>
      <c r="GY218">
        <v>29774.3</v>
      </c>
      <c r="GZ218">
        <v>29752.2</v>
      </c>
      <c r="HA218">
        <v>29558.6</v>
      </c>
      <c r="HB218">
        <v>36846.8</v>
      </c>
      <c r="HC218">
        <v>36985.9</v>
      </c>
      <c r="HD218">
        <v>41867.6</v>
      </c>
      <c r="HE218">
        <v>41995.1</v>
      </c>
      <c r="HF218">
        <v>1.957</v>
      </c>
      <c r="HG218">
        <v>1.88832</v>
      </c>
      <c r="HH218">
        <v>0.02506</v>
      </c>
      <c r="HI218">
        <v>0</v>
      </c>
      <c r="HJ218">
        <v>17.5803</v>
      </c>
      <c r="HK218">
        <v>999.9</v>
      </c>
      <c r="HL218">
        <v>26.5</v>
      </c>
      <c r="HM218">
        <v>31.6</v>
      </c>
      <c r="HN218">
        <v>13.6997</v>
      </c>
      <c r="HO218">
        <v>62.0423</v>
      </c>
      <c r="HP218">
        <v>32.4359</v>
      </c>
      <c r="HQ218">
        <v>1</v>
      </c>
      <c r="HR218">
        <v>-0.13564</v>
      </c>
      <c r="HS218">
        <v>5.07963</v>
      </c>
      <c r="HT218">
        <v>20.2694</v>
      </c>
      <c r="HU218">
        <v>5.22178</v>
      </c>
      <c r="HV218">
        <v>12.0159</v>
      </c>
      <c r="HW218">
        <v>4.99125</v>
      </c>
      <c r="HX218">
        <v>3.28865</v>
      </c>
      <c r="HY218">
        <v>9999</v>
      </c>
      <c r="HZ218">
        <v>9999</v>
      </c>
      <c r="IA218">
        <v>9999</v>
      </c>
      <c r="IB218">
        <v>999.9</v>
      </c>
      <c r="IC218">
        <v>4.97287</v>
      </c>
      <c r="ID218">
        <v>1.86662</v>
      </c>
      <c r="IE218">
        <v>1.8659</v>
      </c>
      <c r="IF218">
        <v>1.86586</v>
      </c>
      <c r="IG218">
        <v>1.86772</v>
      </c>
      <c r="IH218">
        <v>1.87014</v>
      </c>
      <c r="II218">
        <v>1.86881</v>
      </c>
      <c r="IJ218">
        <v>1.87027</v>
      </c>
      <c r="IK218">
        <v>0</v>
      </c>
      <c r="IL218">
        <v>0</v>
      </c>
      <c r="IM218">
        <v>0</v>
      </c>
      <c r="IN218">
        <v>0</v>
      </c>
      <c r="IO218" t="s">
        <v>441</v>
      </c>
      <c r="IP218" t="s">
        <v>442</v>
      </c>
      <c r="IQ218" t="s">
        <v>443</v>
      </c>
      <c r="IR218" t="s">
        <v>443</v>
      </c>
      <c r="IS218" t="s">
        <v>443</v>
      </c>
      <c r="IT218" t="s">
        <v>443</v>
      </c>
      <c r="IU218">
        <v>0</v>
      </c>
      <c r="IV218">
        <v>100</v>
      </c>
      <c r="IW218">
        <v>100</v>
      </c>
      <c r="IX218">
        <v>-2.072</v>
      </c>
      <c r="IY218">
        <v>0.008200000000000001</v>
      </c>
      <c r="IZ218">
        <v>-1.414774939843471</v>
      </c>
      <c r="JA218">
        <v>-0.002262605230658699</v>
      </c>
      <c r="JB218">
        <v>4.117972070868355E-07</v>
      </c>
      <c r="JC218">
        <v>-1.535053720392113E-10</v>
      </c>
      <c r="JD218">
        <v>-0.05773197212917025</v>
      </c>
      <c r="JE218">
        <v>-0.004387372397949352</v>
      </c>
      <c r="JF218">
        <v>0.001148265067849212</v>
      </c>
      <c r="JG218">
        <v>-2.372704636287677E-05</v>
      </c>
      <c r="JH218">
        <v>4</v>
      </c>
      <c r="JI218">
        <v>2346</v>
      </c>
      <c r="JJ218">
        <v>1</v>
      </c>
      <c r="JK218">
        <v>24</v>
      </c>
      <c r="JL218">
        <v>21639.4</v>
      </c>
      <c r="JM218">
        <v>29358488</v>
      </c>
      <c r="JN218">
        <v>0.743408</v>
      </c>
      <c r="JO218">
        <v>2.29736</v>
      </c>
      <c r="JP218">
        <v>1.39648</v>
      </c>
      <c r="JQ218">
        <v>2.35596</v>
      </c>
      <c r="JR218">
        <v>1.49536</v>
      </c>
      <c r="JS218">
        <v>2.57324</v>
      </c>
      <c r="JT218">
        <v>36.5287</v>
      </c>
      <c r="JU218">
        <v>24.0262</v>
      </c>
      <c r="JV218">
        <v>18</v>
      </c>
      <c r="JW218">
        <v>486.484</v>
      </c>
      <c r="JX218">
        <v>434.741</v>
      </c>
      <c r="JY218">
        <v>12.0846</v>
      </c>
      <c r="JZ218">
        <v>25.7361</v>
      </c>
      <c r="KA218">
        <v>29.9998</v>
      </c>
      <c r="KB218">
        <v>25.6411</v>
      </c>
      <c r="KC218">
        <v>25.5819</v>
      </c>
      <c r="KD218">
        <v>14.8808</v>
      </c>
      <c r="KE218">
        <v>26.3451</v>
      </c>
      <c r="KF218">
        <v>0</v>
      </c>
      <c r="KG218">
        <v>12.0909</v>
      </c>
      <c r="KH218">
        <v>266.27</v>
      </c>
      <c r="KI218">
        <v>9.919549999999999</v>
      </c>
      <c r="KJ218">
        <v>101.685</v>
      </c>
      <c r="KK218">
        <v>100.983</v>
      </c>
    </row>
    <row r="219" spans="1:297">
      <c r="A219">
        <v>203</v>
      </c>
      <c r="B219">
        <v>1761509283.5</v>
      </c>
      <c r="C219">
        <v>2073</v>
      </c>
      <c r="D219" t="s">
        <v>850</v>
      </c>
      <c r="E219" t="s">
        <v>851</v>
      </c>
      <c r="F219">
        <v>5</v>
      </c>
      <c r="G219" t="s">
        <v>831</v>
      </c>
      <c r="H219" t="s">
        <v>436</v>
      </c>
      <c r="I219">
        <v>1761509280.7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285.0889192303784</v>
      </c>
      <c r="AK219">
        <v>292.0550606060605</v>
      </c>
      <c r="AL219">
        <v>-3.247894615446543</v>
      </c>
      <c r="AM219">
        <v>65.61031510894709</v>
      </c>
      <c r="AN219">
        <f>(AP219 - AO219 + DY219*1E3/(8.314*(EA219+273.15)) * AR219/DX219 * AQ219) * DX219/(100*DL219) * 1000/(1000 - AP219)</f>
        <v>0</v>
      </c>
      <c r="AO219">
        <v>9.96750375902166</v>
      </c>
      <c r="AP219">
        <v>11.55202545454545</v>
      </c>
      <c r="AQ219">
        <v>-2.581313580489784E-06</v>
      </c>
      <c r="AR219">
        <v>106.6715053119192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437</v>
      </c>
      <c r="AY219" t="s">
        <v>437</v>
      </c>
      <c r="AZ219">
        <v>0</v>
      </c>
      <c r="BA219">
        <v>0</v>
      </c>
      <c r="BB219">
        <f>1-AZ219/BA219</f>
        <v>0</v>
      </c>
      <c r="BC219">
        <v>0</v>
      </c>
      <c r="BD219" t="s">
        <v>437</v>
      </c>
      <c r="BE219" t="s">
        <v>437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BZ219">
        <v>2020</v>
      </c>
      <c r="CA219">
        <v>290.0000000000001</v>
      </c>
      <c r="CB219">
        <v>1590.42</v>
      </c>
      <c r="CC219">
        <v>295</v>
      </c>
      <c r="CD219">
        <v>5220.67</v>
      </c>
      <c r="CE219">
        <v>1591.29</v>
      </c>
      <c r="CF219">
        <v>-0.87</v>
      </c>
      <c r="CG219">
        <v>300.0000000000001</v>
      </c>
      <c r="CH219">
        <v>23.8</v>
      </c>
      <c r="CI219">
        <v>1650.734719841875</v>
      </c>
      <c r="CJ219">
        <v>2.032994541366527</v>
      </c>
      <c r="CK219">
        <v>-31.03478562282126</v>
      </c>
      <c r="CL219">
        <v>0.9198548094063967</v>
      </c>
      <c r="CM219">
        <v>0.9759925733019913</v>
      </c>
      <c r="CN219">
        <v>-0.00431141668520578</v>
      </c>
      <c r="CO219">
        <v>289.9999999999999</v>
      </c>
      <c r="CP219">
        <v>1590.91</v>
      </c>
      <c r="CQ219">
        <v>765</v>
      </c>
      <c r="CR219">
        <v>5219.32</v>
      </c>
      <c r="CS219">
        <v>1591.27</v>
      </c>
      <c r="CT219">
        <v>-0.36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438</v>
      </c>
      <c r="DO219">
        <v>2</v>
      </c>
      <c r="DP219" t="b">
        <v>1</v>
      </c>
      <c r="DQ219">
        <v>1761509280.7</v>
      </c>
      <c r="DR219">
        <v>296.0748</v>
      </c>
      <c r="DS219">
        <v>281.5814999999999</v>
      </c>
      <c r="DT219">
        <v>11.55156</v>
      </c>
      <c r="DU219">
        <v>9.967482</v>
      </c>
      <c r="DV219">
        <v>298.1313999999999</v>
      </c>
      <c r="DW219">
        <v>11.54341</v>
      </c>
      <c r="DX219">
        <v>500.0324999999999</v>
      </c>
      <c r="DY219">
        <v>90.29316</v>
      </c>
      <c r="DZ219">
        <v>0.10007297</v>
      </c>
      <c r="EA219">
        <v>18.06831</v>
      </c>
      <c r="EB219">
        <v>17.99779</v>
      </c>
      <c r="EC219">
        <v>999.9</v>
      </c>
      <c r="ED219">
        <v>0</v>
      </c>
      <c r="EE219">
        <v>0</v>
      </c>
      <c r="EF219">
        <v>9985.373</v>
      </c>
      <c r="EG219">
        <v>0</v>
      </c>
      <c r="EH219">
        <v>1037.916</v>
      </c>
      <c r="EI219">
        <v>14.49335</v>
      </c>
      <c r="EJ219">
        <v>299.5349</v>
      </c>
      <c r="EK219">
        <v>284.4165</v>
      </c>
      <c r="EL219">
        <v>1.584069</v>
      </c>
      <c r="EM219">
        <v>281.5814999999999</v>
      </c>
      <c r="EN219">
        <v>9.967482</v>
      </c>
      <c r="EO219">
        <v>1.043026</v>
      </c>
      <c r="EP219">
        <v>0.8999952999999999</v>
      </c>
      <c r="EQ219">
        <v>7.531673</v>
      </c>
      <c r="ER219">
        <v>5.390668</v>
      </c>
      <c r="ES219">
        <v>2000.022</v>
      </c>
      <c r="ET219">
        <v>0.9800027</v>
      </c>
      <c r="EU219">
        <v>0.0199977</v>
      </c>
      <c r="EV219">
        <v>0</v>
      </c>
      <c r="EW219">
        <v>1290.215</v>
      </c>
      <c r="EX219">
        <v>5.000970000000001</v>
      </c>
      <c r="EY219">
        <v>25713.43</v>
      </c>
      <c r="EZ219">
        <v>16707.77</v>
      </c>
      <c r="FA219">
        <v>37.3624</v>
      </c>
      <c r="FB219">
        <v>38.46850000000001</v>
      </c>
      <c r="FC219">
        <v>37.6312</v>
      </c>
      <c r="FD219">
        <v>37.625</v>
      </c>
      <c r="FE219">
        <v>37.1933</v>
      </c>
      <c r="FF219">
        <v>1955.122</v>
      </c>
      <c r="FG219">
        <v>39.89999999999999</v>
      </c>
      <c r="FH219">
        <v>0</v>
      </c>
      <c r="FI219">
        <v>4154.600000143051</v>
      </c>
      <c r="FJ219">
        <v>0</v>
      </c>
      <c r="FK219">
        <v>1291.431153846154</v>
      </c>
      <c r="FL219">
        <v>-16.66769232294893</v>
      </c>
      <c r="FM219">
        <v>-358.6769233770661</v>
      </c>
      <c r="FN219">
        <v>25741.66538461539</v>
      </c>
      <c r="FO219">
        <v>15</v>
      </c>
      <c r="FP219">
        <v>0</v>
      </c>
      <c r="FQ219" t="s">
        <v>439</v>
      </c>
      <c r="FR219">
        <v>1760210915.6</v>
      </c>
      <c r="FS219">
        <v>0</v>
      </c>
      <c r="FT219">
        <v>0</v>
      </c>
      <c r="FU219">
        <v>-0.215</v>
      </c>
      <c r="FV219">
        <v>0</v>
      </c>
      <c r="FW219">
        <v>-0.6919999999999999</v>
      </c>
      <c r="FX219">
        <v>0</v>
      </c>
      <c r="FY219">
        <v>400</v>
      </c>
      <c r="FZ219">
        <v>0</v>
      </c>
      <c r="GA219">
        <v>0.15</v>
      </c>
      <c r="GB219">
        <v>0</v>
      </c>
      <c r="GC219">
        <v>13.63774146341463</v>
      </c>
      <c r="GD219">
        <v>6.504587456445986</v>
      </c>
      <c r="GE219">
        <v>0.6456279797846322</v>
      </c>
      <c r="GF219">
        <v>0</v>
      </c>
      <c r="GG219">
        <v>1292.250882352941</v>
      </c>
      <c r="GH219">
        <v>-13.58181818055656</v>
      </c>
      <c r="GI219">
        <v>1.371494177995962</v>
      </c>
      <c r="GJ219">
        <v>0</v>
      </c>
      <c r="GK219">
        <v>1.582048536585366</v>
      </c>
      <c r="GL219">
        <v>0.01326250871080537</v>
      </c>
      <c r="GM219">
        <v>0.001499382899038722</v>
      </c>
      <c r="GN219">
        <v>1</v>
      </c>
      <c r="GO219">
        <v>1</v>
      </c>
      <c r="GP219">
        <v>3</v>
      </c>
      <c r="GQ219" t="s">
        <v>446</v>
      </c>
      <c r="GR219">
        <v>3.13385</v>
      </c>
      <c r="GS219">
        <v>2.76005</v>
      </c>
      <c r="GT219">
        <v>0.0702358</v>
      </c>
      <c r="GU219">
        <v>0.06619460000000001</v>
      </c>
      <c r="GV219">
        <v>0.0630125</v>
      </c>
      <c r="GW219">
        <v>0.0558298</v>
      </c>
      <c r="GX219">
        <v>29775.8</v>
      </c>
      <c r="GY219">
        <v>29881.1</v>
      </c>
      <c r="GZ219">
        <v>29752.1</v>
      </c>
      <c r="HA219">
        <v>29558.8</v>
      </c>
      <c r="HB219">
        <v>36846.2</v>
      </c>
      <c r="HC219">
        <v>36985.8</v>
      </c>
      <c r="HD219">
        <v>41867.2</v>
      </c>
      <c r="HE219">
        <v>41995.2</v>
      </c>
      <c r="HF219">
        <v>1.95737</v>
      </c>
      <c r="HG219">
        <v>1.88835</v>
      </c>
      <c r="HH219">
        <v>0.0252202</v>
      </c>
      <c r="HI219">
        <v>0</v>
      </c>
      <c r="HJ219">
        <v>17.5812</v>
      </c>
      <c r="HK219">
        <v>999.9</v>
      </c>
      <c r="HL219">
        <v>26.5</v>
      </c>
      <c r="HM219">
        <v>31.6</v>
      </c>
      <c r="HN219">
        <v>13.6999</v>
      </c>
      <c r="HO219">
        <v>62.3223</v>
      </c>
      <c r="HP219">
        <v>32.3598</v>
      </c>
      <c r="HQ219">
        <v>1</v>
      </c>
      <c r="HR219">
        <v>-0.135973</v>
      </c>
      <c r="HS219">
        <v>5.0836</v>
      </c>
      <c r="HT219">
        <v>20.2693</v>
      </c>
      <c r="HU219">
        <v>5.22178</v>
      </c>
      <c r="HV219">
        <v>12.0159</v>
      </c>
      <c r="HW219">
        <v>4.99115</v>
      </c>
      <c r="HX219">
        <v>3.28863</v>
      </c>
      <c r="HY219">
        <v>9999</v>
      </c>
      <c r="HZ219">
        <v>9999</v>
      </c>
      <c r="IA219">
        <v>9999</v>
      </c>
      <c r="IB219">
        <v>999.9</v>
      </c>
      <c r="IC219">
        <v>4.97288</v>
      </c>
      <c r="ID219">
        <v>1.86661</v>
      </c>
      <c r="IE219">
        <v>1.86593</v>
      </c>
      <c r="IF219">
        <v>1.86587</v>
      </c>
      <c r="IG219">
        <v>1.86771</v>
      </c>
      <c r="IH219">
        <v>1.87015</v>
      </c>
      <c r="II219">
        <v>1.86883</v>
      </c>
      <c r="IJ219">
        <v>1.87027</v>
      </c>
      <c r="IK219">
        <v>0</v>
      </c>
      <c r="IL219">
        <v>0</v>
      </c>
      <c r="IM219">
        <v>0</v>
      </c>
      <c r="IN219">
        <v>0</v>
      </c>
      <c r="IO219" t="s">
        <v>441</v>
      </c>
      <c r="IP219" t="s">
        <v>442</v>
      </c>
      <c r="IQ219" t="s">
        <v>443</v>
      </c>
      <c r="IR219" t="s">
        <v>443</v>
      </c>
      <c r="IS219" t="s">
        <v>443</v>
      </c>
      <c r="IT219" t="s">
        <v>443</v>
      </c>
      <c r="IU219">
        <v>0</v>
      </c>
      <c r="IV219">
        <v>100</v>
      </c>
      <c r="IW219">
        <v>100</v>
      </c>
      <c r="IX219">
        <v>-2.038</v>
      </c>
      <c r="IY219">
        <v>0.008200000000000001</v>
      </c>
      <c r="IZ219">
        <v>-1.414774939843471</v>
      </c>
      <c r="JA219">
        <v>-0.002262605230658699</v>
      </c>
      <c r="JB219">
        <v>4.117972070868355E-07</v>
      </c>
      <c r="JC219">
        <v>-1.535053720392113E-10</v>
      </c>
      <c r="JD219">
        <v>-0.05773197212917025</v>
      </c>
      <c r="JE219">
        <v>-0.004387372397949352</v>
      </c>
      <c r="JF219">
        <v>0.001148265067849212</v>
      </c>
      <c r="JG219">
        <v>-2.372704636287677E-05</v>
      </c>
      <c r="JH219">
        <v>4</v>
      </c>
      <c r="JI219">
        <v>2346</v>
      </c>
      <c r="JJ219">
        <v>1</v>
      </c>
      <c r="JK219">
        <v>24</v>
      </c>
      <c r="JL219">
        <v>21639.5</v>
      </c>
      <c r="JM219">
        <v>29358488.1</v>
      </c>
      <c r="JN219">
        <v>0.710449</v>
      </c>
      <c r="JO219">
        <v>2.28638</v>
      </c>
      <c r="JP219">
        <v>1.39648</v>
      </c>
      <c r="JQ219">
        <v>2.35596</v>
      </c>
      <c r="JR219">
        <v>1.49536</v>
      </c>
      <c r="JS219">
        <v>2.59888</v>
      </c>
      <c r="JT219">
        <v>36.5287</v>
      </c>
      <c r="JU219">
        <v>24.035</v>
      </c>
      <c r="JV219">
        <v>18</v>
      </c>
      <c r="JW219">
        <v>486.702</v>
      </c>
      <c r="JX219">
        <v>434.751</v>
      </c>
      <c r="JY219">
        <v>12.0912</v>
      </c>
      <c r="JZ219">
        <v>25.7341</v>
      </c>
      <c r="KA219">
        <v>29.9999</v>
      </c>
      <c r="KB219">
        <v>25.6395</v>
      </c>
      <c r="KC219">
        <v>25.5812</v>
      </c>
      <c r="KD219">
        <v>14.2228</v>
      </c>
      <c r="KE219">
        <v>26.3451</v>
      </c>
      <c r="KF219">
        <v>0</v>
      </c>
      <c r="KG219">
        <v>12.0929</v>
      </c>
      <c r="KH219">
        <v>246.207</v>
      </c>
      <c r="KI219">
        <v>9.921189999999999</v>
      </c>
      <c r="KJ219">
        <v>101.684</v>
      </c>
      <c r="KK219">
        <v>100.984</v>
      </c>
    </row>
    <row r="220" spans="1:297">
      <c r="A220">
        <v>204</v>
      </c>
      <c r="B220">
        <v>1761509288.5</v>
      </c>
      <c r="C220">
        <v>2078</v>
      </c>
      <c r="D220" t="s">
        <v>852</v>
      </c>
      <c r="E220" t="s">
        <v>853</v>
      </c>
      <c r="F220">
        <v>5</v>
      </c>
      <c r="G220" t="s">
        <v>831</v>
      </c>
      <c r="H220" t="s">
        <v>436</v>
      </c>
      <c r="I220">
        <v>1761509286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268.3749755938571</v>
      </c>
      <c r="AK220">
        <v>275.7716848484847</v>
      </c>
      <c r="AL220">
        <v>-3.253645132455703</v>
      </c>
      <c r="AM220">
        <v>65.61031510894709</v>
      </c>
      <c r="AN220">
        <f>(AP220 - AO220 + DY220*1E3/(8.314*(EA220+273.15)) * AR220/DX220 * AQ220) * DX220/(100*DL220) * 1000/(1000 - AP220)</f>
        <v>0</v>
      </c>
      <c r="AO220">
        <v>9.96725412403123</v>
      </c>
      <c r="AP220">
        <v>11.5520212121212</v>
      </c>
      <c r="AQ220">
        <v>-5.949974873975667E-07</v>
      </c>
      <c r="AR220">
        <v>106.6715053119192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437</v>
      </c>
      <c r="AY220" t="s">
        <v>437</v>
      </c>
      <c r="AZ220">
        <v>0</v>
      </c>
      <c r="BA220">
        <v>0</v>
      </c>
      <c r="BB220">
        <f>1-AZ220/BA220</f>
        <v>0</v>
      </c>
      <c r="BC220">
        <v>0</v>
      </c>
      <c r="BD220" t="s">
        <v>437</v>
      </c>
      <c r="BE220" t="s">
        <v>437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BZ220">
        <v>2020</v>
      </c>
      <c r="CA220">
        <v>290.0000000000001</v>
      </c>
      <c r="CB220">
        <v>1590.42</v>
      </c>
      <c r="CC220">
        <v>295</v>
      </c>
      <c r="CD220">
        <v>5220.67</v>
      </c>
      <c r="CE220">
        <v>1591.29</v>
      </c>
      <c r="CF220">
        <v>-0.87</v>
      </c>
      <c r="CG220">
        <v>300.0000000000001</v>
      </c>
      <c r="CH220">
        <v>23.8</v>
      </c>
      <c r="CI220">
        <v>1650.734719841875</v>
      </c>
      <c r="CJ220">
        <v>2.032994541366527</v>
      </c>
      <c r="CK220">
        <v>-31.03478562282126</v>
      </c>
      <c r="CL220">
        <v>0.9198548094063967</v>
      </c>
      <c r="CM220">
        <v>0.9759925733019913</v>
      </c>
      <c r="CN220">
        <v>-0.00431141668520578</v>
      </c>
      <c r="CO220">
        <v>289.9999999999999</v>
      </c>
      <c r="CP220">
        <v>1590.91</v>
      </c>
      <c r="CQ220">
        <v>765</v>
      </c>
      <c r="CR220">
        <v>5219.32</v>
      </c>
      <c r="CS220">
        <v>1591.27</v>
      </c>
      <c r="CT220">
        <v>-0.36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438</v>
      </c>
      <c r="DO220">
        <v>2</v>
      </c>
      <c r="DP220" t="b">
        <v>1</v>
      </c>
      <c r="DQ220">
        <v>1761509286</v>
      </c>
      <c r="DR220">
        <v>279.0107777777778</v>
      </c>
      <c r="DS220">
        <v>264.0212222222222</v>
      </c>
      <c r="DT220">
        <v>11.55187777777778</v>
      </c>
      <c r="DU220">
        <v>9.967722222222223</v>
      </c>
      <c r="DV220">
        <v>281.0321111111111</v>
      </c>
      <c r="DW220">
        <v>11.54374444444444</v>
      </c>
      <c r="DX220">
        <v>499.9804444444445</v>
      </c>
      <c r="DY220">
        <v>90.29384444444446</v>
      </c>
      <c r="DZ220">
        <v>0.09995064444444444</v>
      </c>
      <c r="EA220">
        <v>18.06567777777778</v>
      </c>
      <c r="EB220">
        <v>17.99928888888889</v>
      </c>
      <c r="EC220">
        <v>999.9000000000001</v>
      </c>
      <c r="ED220">
        <v>0</v>
      </c>
      <c r="EE220">
        <v>0</v>
      </c>
      <c r="EF220">
        <v>9984.85888888889</v>
      </c>
      <c r="EG220">
        <v>0</v>
      </c>
      <c r="EH220">
        <v>1037.922222222222</v>
      </c>
      <c r="EI220">
        <v>14.98943333333333</v>
      </c>
      <c r="EJ220">
        <v>282.2715555555556</v>
      </c>
      <c r="EK220">
        <v>266.6796666666667</v>
      </c>
      <c r="EL220">
        <v>1.584152222222222</v>
      </c>
      <c r="EM220">
        <v>264.0212222222222</v>
      </c>
      <c r="EN220">
        <v>9.967722222222223</v>
      </c>
      <c r="EO220">
        <v>1.043062222222222</v>
      </c>
      <c r="EP220">
        <v>0.900023888888889</v>
      </c>
      <c r="EQ220">
        <v>7.532193333333333</v>
      </c>
      <c r="ER220">
        <v>5.391122222222222</v>
      </c>
      <c r="ES220">
        <v>2000.006666666666</v>
      </c>
      <c r="ET220">
        <v>0.9800023333333334</v>
      </c>
      <c r="EU220">
        <v>0.01999805555555555</v>
      </c>
      <c r="EV220">
        <v>0</v>
      </c>
      <c r="EW220">
        <v>1288.086666666667</v>
      </c>
      <c r="EX220">
        <v>5.00097</v>
      </c>
      <c r="EY220">
        <v>25669.11111111111</v>
      </c>
      <c r="EZ220">
        <v>16707.64444444445</v>
      </c>
      <c r="FA220">
        <v>37.312</v>
      </c>
      <c r="FB220">
        <v>38.437</v>
      </c>
      <c r="FC220">
        <v>37.625</v>
      </c>
      <c r="FD220">
        <v>37.611</v>
      </c>
      <c r="FE220">
        <v>37.187</v>
      </c>
      <c r="FF220">
        <v>1955.106666666667</v>
      </c>
      <c r="FG220">
        <v>39.9</v>
      </c>
      <c r="FH220">
        <v>0</v>
      </c>
      <c r="FI220">
        <v>4159.400000095367</v>
      </c>
      <c r="FJ220">
        <v>0</v>
      </c>
      <c r="FK220">
        <v>1289.914615384615</v>
      </c>
      <c r="FL220">
        <v>-20.4540170697947</v>
      </c>
      <c r="FM220">
        <v>-456.8888882859038</v>
      </c>
      <c r="FN220">
        <v>25708.84615384615</v>
      </c>
      <c r="FO220">
        <v>15</v>
      </c>
      <c r="FP220">
        <v>0</v>
      </c>
      <c r="FQ220" t="s">
        <v>439</v>
      </c>
      <c r="FR220">
        <v>1760210915.6</v>
      </c>
      <c r="FS220">
        <v>0</v>
      </c>
      <c r="FT220">
        <v>0</v>
      </c>
      <c r="FU220">
        <v>-0.215</v>
      </c>
      <c r="FV220">
        <v>0</v>
      </c>
      <c r="FW220">
        <v>-0.6919999999999999</v>
      </c>
      <c r="FX220">
        <v>0</v>
      </c>
      <c r="FY220">
        <v>400</v>
      </c>
      <c r="FZ220">
        <v>0</v>
      </c>
      <c r="GA220">
        <v>0.15</v>
      </c>
      <c r="GB220">
        <v>0</v>
      </c>
      <c r="GC220">
        <v>14.16704878048781</v>
      </c>
      <c r="GD220">
        <v>5.826351219512182</v>
      </c>
      <c r="GE220">
        <v>0.5751744261937358</v>
      </c>
      <c r="GF220">
        <v>0</v>
      </c>
      <c r="GG220">
        <v>1290.792058823529</v>
      </c>
      <c r="GH220">
        <v>-17.88678378813405</v>
      </c>
      <c r="GI220">
        <v>1.787217323451646</v>
      </c>
      <c r="GJ220">
        <v>0</v>
      </c>
      <c r="GK220">
        <v>1.583056097560976</v>
      </c>
      <c r="GL220">
        <v>0.00994264808362646</v>
      </c>
      <c r="GM220">
        <v>0.001181478771727549</v>
      </c>
      <c r="GN220">
        <v>1</v>
      </c>
      <c r="GO220">
        <v>1</v>
      </c>
      <c r="GP220">
        <v>3</v>
      </c>
      <c r="GQ220" t="s">
        <v>446</v>
      </c>
      <c r="GR220">
        <v>3.13375</v>
      </c>
      <c r="GS220">
        <v>2.76015</v>
      </c>
      <c r="GT220">
        <v>0.0669614</v>
      </c>
      <c r="GU220">
        <v>0.0627766</v>
      </c>
      <c r="GV220">
        <v>0.0630151</v>
      </c>
      <c r="GW220">
        <v>0.0558349</v>
      </c>
      <c r="GX220">
        <v>29881</v>
      </c>
      <c r="GY220">
        <v>29990.8</v>
      </c>
      <c r="GZ220">
        <v>29752.4</v>
      </c>
      <c r="HA220">
        <v>29559.1</v>
      </c>
      <c r="HB220">
        <v>36846.5</v>
      </c>
      <c r="HC220">
        <v>36985.9</v>
      </c>
      <c r="HD220">
        <v>41867.7</v>
      </c>
      <c r="HE220">
        <v>41995.7</v>
      </c>
      <c r="HF220">
        <v>1.9573</v>
      </c>
      <c r="HG220">
        <v>1.8882</v>
      </c>
      <c r="HH220">
        <v>0.0249185</v>
      </c>
      <c r="HI220">
        <v>0</v>
      </c>
      <c r="HJ220">
        <v>17.5815</v>
      </c>
      <c r="HK220">
        <v>999.9</v>
      </c>
      <c r="HL220">
        <v>26.5</v>
      </c>
      <c r="HM220">
        <v>31.6</v>
      </c>
      <c r="HN220">
        <v>13.6997</v>
      </c>
      <c r="HO220">
        <v>62.2723</v>
      </c>
      <c r="HP220">
        <v>32.488</v>
      </c>
      <c r="HQ220">
        <v>1</v>
      </c>
      <c r="HR220">
        <v>-0.135945</v>
      </c>
      <c r="HS220">
        <v>5.1135</v>
      </c>
      <c r="HT220">
        <v>20.2683</v>
      </c>
      <c r="HU220">
        <v>5.22163</v>
      </c>
      <c r="HV220">
        <v>12.0159</v>
      </c>
      <c r="HW220">
        <v>4.9911</v>
      </c>
      <c r="HX220">
        <v>3.2885</v>
      </c>
      <c r="HY220">
        <v>9999</v>
      </c>
      <c r="HZ220">
        <v>9999</v>
      </c>
      <c r="IA220">
        <v>9999</v>
      </c>
      <c r="IB220">
        <v>999.9</v>
      </c>
      <c r="IC220">
        <v>4.97288</v>
      </c>
      <c r="ID220">
        <v>1.86661</v>
      </c>
      <c r="IE220">
        <v>1.86593</v>
      </c>
      <c r="IF220">
        <v>1.86585</v>
      </c>
      <c r="IG220">
        <v>1.86772</v>
      </c>
      <c r="IH220">
        <v>1.87016</v>
      </c>
      <c r="II220">
        <v>1.8688</v>
      </c>
      <c r="IJ220">
        <v>1.87028</v>
      </c>
      <c r="IK220">
        <v>0</v>
      </c>
      <c r="IL220">
        <v>0</v>
      </c>
      <c r="IM220">
        <v>0</v>
      </c>
      <c r="IN220">
        <v>0</v>
      </c>
      <c r="IO220" t="s">
        <v>441</v>
      </c>
      <c r="IP220" t="s">
        <v>442</v>
      </c>
      <c r="IQ220" t="s">
        <v>443</v>
      </c>
      <c r="IR220" t="s">
        <v>443</v>
      </c>
      <c r="IS220" t="s">
        <v>443</v>
      </c>
      <c r="IT220" t="s">
        <v>443</v>
      </c>
      <c r="IU220">
        <v>0</v>
      </c>
      <c r="IV220">
        <v>100</v>
      </c>
      <c r="IW220">
        <v>100</v>
      </c>
      <c r="IX220">
        <v>-2.004</v>
      </c>
      <c r="IY220">
        <v>0.0081</v>
      </c>
      <c r="IZ220">
        <v>-1.414774939843471</v>
      </c>
      <c r="JA220">
        <v>-0.002262605230658699</v>
      </c>
      <c r="JB220">
        <v>4.117972070868355E-07</v>
      </c>
      <c r="JC220">
        <v>-1.535053720392113E-10</v>
      </c>
      <c r="JD220">
        <v>-0.05773197212917025</v>
      </c>
      <c r="JE220">
        <v>-0.004387372397949352</v>
      </c>
      <c r="JF220">
        <v>0.001148265067849212</v>
      </c>
      <c r="JG220">
        <v>-2.372704636287677E-05</v>
      </c>
      <c r="JH220">
        <v>4</v>
      </c>
      <c r="JI220">
        <v>2346</v>
      </c>
      <c r="JJ220">
        <v>1</v>
      </c>
      <c r="JK220">
        <v>24</v>
      </c>
      <c r="JL220">
        <v>21639.5</v>
      </c>
      <c r="JM220">
        <v>29358488.1</v>
      </c>
      <c r="JN220">
        <v>0.673828</v>
      </c>
      <c r="JO220">
        <v>2.29614</v>
      </c>
      <c r="JP220">
        <v>1.39648</v>
      </c>
      <c r="JQ220">
        <v>2.35596</v>
      </c>
      <c r="JR220">
        <v>1.49536</v>
      </c>
      <c r="JS220">
        <v>2.6355</v>
      </c>
      <c r="JT220">
        <v>36.5287</v>
      </c>
      <c r="JU220">
        <v>24.0262</v>
      </c>
      <c r="JV220">
        <v>18</v>
      </c>
      <c r="JW220">
        <v>486.643</v>
      </c>
      <c r="JX220">
        <v>434.644</v>
      </c>
      <c r="JY220">
        <v>12.0946</v>
      </c>
      <c r="JZ220">
        <v>25.7339</v>
      </c>
      <c r="KA220">
        <v>29.9999</v>
      </c>
      <c r="KB220">
        <v>25.6379</v>
      </c>
      <c r="KC220">
        <v>25.5791</v>
      </c>
      <c r="KD220">
        <v>13.4825</v>
      </c>
      <c r="KE220">
        <v>26.3451</v>
      </c>
      <c r="KF220">
        <v>0</v>
      </c>
      <c r="KG220">
        <v>12.0844</v>
      </c>
      <c r="KH220">
        <v>232.831</v>
      </c>
      <c r="KI220">
        <v>9.92</v>
      </c>
      <c r="KJ220">
        <v>101.685</v>
      </c>
      <c r="KK220">
        <v>100.985</v>
      </c>
    </row>
    <row r="221" spans="1:297">
      <c r="A221">
        <v>205</v>
      </c>
      <c r="B221">
        <v>1761509293.5</v>
      </c>
      <c r="C221">
        <v>2083</v>
      </c>
      <c r="D221" t="s">
        <v>854</v>
      </c>
      <c r="E221" t="s">
        <v>855</v>
      </c>
      <c r="F221">
        <v>5</v>
      </c>
      <c r="G221" t="s">
        <v>831</v>
      </c>
      <c r="H221" t="s">
        <v>436</v>
      </c>
      <c r="I221">
        <v>1761509290.7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251.6148668533523</v>
      </c>
      <c r="AK221">
        <v>259.500212121212</v>
      </c>
      <c r="AL221">
        <v>-3.254108819865407</v>
      </c>
      <c r="AM221">
        <v>65.61031510894709</v>
      </c>
      <c r="AN221">
        <f>(AP221 - AO221 + DY221*1E3/(8.314*(EA221+273.15)) * AR221/DX221 * AQ221) * DX221/(100*DL221) * 1000/(1000 - AP221)</f>
        <v>0</v>
      </c>
      <c r="AO221">
        <v>9.9692382897375</v>
      </c>
      <c r="AP221">
        <v>11.55405575757575</v>
      </c>
      <c r="AQ221">
        <v>6.129826865597567E-06</v>
      </c>
      <c r="AR221">
        <v>106.6715053119192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437</v>
      </c>
      <c r="AY221" t="s">
        <v>437</v>
      </c>
      <c r="AZ221">
        <v>0</v>
      </c>
      <c r="BA221">
        <v>0</v>
      </c>
      <c r="BB221">
        <f>1-AZ221/BA221</f>
        <v>0</v>
      </c>
      <c r="BC221">
        <v>0</v>
      </c>
      <c r="BD221" t="s">
        <v>437</v>
      </c>
      <c r="BE221" t="s">
        <v>437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BZ221">
        <v>2020</v>
      </c>
      <c r="CA221">
        <v>290.0000000000001</v>
      </c>
      <c r="CB221">
        <v>1590.42</v>
      </c>
      <c r="CC221">
        <v>295</v>
      </c>
      <c r="CD221">
        <v>5220.67</v>
      </c>
      <c r="CE221">
        <v>1591.29</v>
      </c>
      <c r="CF221">
        <v>-0.87</v>
      </c>
      <c r="CG221">
        <v>300.0000000000001</v>
      </c>
      <c r="CH221">
        <v>23.8</v>
      </c>
      <c r="CI221">
        <v>1650.734719841875</v>
      </c>
      <c r="CJ221">
        <v>2.032994541366527</v>
      </c>
      <c r="CK221">
        <v>-31.03478562282126</v>
      </c>
      <c r="CL221">
        <v>0.9198548094063967</v>
      </c>
      <c r="CM221">
        <v>0.9759925733019913</v>
      </c>
      <c r="CN221">
        <v>-0.00431141668520578</v>
      </c>
      <c r="CO221">
        <v>289.9999999999999</v>
      </c>
      <c r="CP221">
        <v>1590.91</v>
      </c>
      <c r="CQ221">
        <v>765</v>
      </c>
      <c r="CR221">
        <v>5219.32</v>
      </c>
      <c r="CS221">
        <v>1591.27</v>
      </c>
      <c r="CT221">
        <v>-0.36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438</v>
      </c>
      <c r="DO221">
        <v>2</v>
      </c>
      <c r="DP221" t="b">
        <v>1</v>
      </c>
      <c r="DQ221">
        <v>1761509290.7</v>
      </c>
      <c r="DR221">
        <v>263.9024000000001</v>
      </c>
      <c r="DS221">
        <v>248.4283</v>
      </c>
      <c r="DT221">
        <v>11.55384</v>
      </c>
      <c r="DU221">
        <v>9.969150000000001</v>
      </c>
      <c r="DV221">
        <v>265.8924</v>
      </c>
      <c r="DW221">
        <v>11.54567</v>
      </c>
      <c r="DX221">
        <v>500.0214</v>
      </c>
      <c r="DY221">
        <v>90.29389</v>
      </c>
      <c r="DZ221">
        <v>0.10002471</v>
      </c>
      <c r="EA221">
        <v>18.06662</v>
      </c>
      <c r="EB221">
        <v>18.00015</v>
      </c>
      <c r="EC221">
        <v>999.9</v>
      </c>
      <c r="ED221">
        <v>0</v>
      </c>
      <c r="EE221">
        <v>0</v>
      </c>
      <c r="EF221">
        <v>9986.244999999999</v>
      </c>
      <c r="EG221">
        <v>0</v>
      </c>
      <c r="EH221">
        <v>1037.93</v>
      </c>
      <c r="EI221">
        <v>15.47413</v>
      </c>
      <c r="EJ221">
        <v>266.9872</v>
      </c>
      <c r="EK221">
        <v>250.9299</v>
      </c>
      <c r="EL221">
        <v>1.584694</v>
      </c>
      <c r="EM221">
        <v>248.4283</v>
      </c>
      <c r="EN221">
        <v>9.969150000000001</v>
      </c>
      <c r="EO221">
        <v>1.043242</v>
      </c>
      <c r="EP221">
        <v>0.9001532000000001</v>
      </c>
      <c r="EQ221">
        <v>7.534694</v>
      </c>
      <c r="ER221">
        <v>5.39319</v>
      </c>
      <c r="ES221">
        <v>2000.063</v>
      </c>
      <c r="ET221">
        <v>0.9800027</v>
      </c>
      <c r="EU221">
        <v>0.0199977</v>
      </c>
      <c r="EV221">
        <v>0</v>
      </c>
      <c r="EW221">
        <v>1285.53</v>
      </c>
      <c r="EX221">
        <v>5.000970000000001</v>
      </c>
      <c r="EY221">
        <v>25621.12</v>
      </c>
      <c r="EZ221">
        <v>16708.1</v>
      </c>
      <c r="FA221">
        <v>37.312</v>
      </c>
      <c r="FB221">
        <v>38.437</v>
      </c>
      <c r="FC221">
        <v>37.5998</v>
      </c>
      <c r="FD221">
        <v>37.5809</v>
      </c>
      <c r="FE221">
        <v>37.1746</v>
      </c>
      <c r="FF221">
        <v>1955.163</v>
      </c>
      <c r="FG221">
        <v>39.89999999999999</v>
      </c>
      <c r="FH221">
        <v>0</v>
      </c>
      <c r="FI221">
        <v>4164.800000190735</v>
      </c>
      <c r="FJ221">
        <v>0</v>
      </c>
      <c r="FK221">
        <v>1287.5284</v>
      </c>
      <c r="FL221">
        <v>-29.41153840855916</v>
      </c>
      <c r="FM221">
        <v>-579.6769222783153</v>
      </c>
      <c r="FN221">
        <v>25659.888</v>
      </c>
      <c r="FO221">
        <v>15</v>
      </c>
      <c r="FP221">
        <v>0</v>
      </c>
      <c r="FQ221" t="s">
        <v>439</v>
      </c>
      <c r="FR221">
        <v>1760210915.6</v>
      </c>
      <c r="FS221">
        <v>0</v>
      </c>
      <c r="FT221">
        <v>0</v>
      </c>
      <c r="FU221">
        <v>-0.215</v>
      </c>
      <c r="FV221">
        <v>0</v>
      </c>
      <c r="FW221">
        <v>-0.6919999999999999</v>
      </c>
      <c r="FX221">
        <v>0</v>
      </c>
      <c r="FY221">
        <v>400</v>
      </c>
      <c r="FZ221">
        <v>0</v>
      </c>
      <c r="GA221">
        <v>0.15</v>
      </c>
      <c r="GB221">
        <v>0</v>
      </c>
      <c r="GC221">
        <v>14.72824</v>
      </c>
      <c r="GD221">
        <v>6.003590994371501</v>
      </c>
      <c r="GE221">
        <v>0.5778306944079729</v>
      </c>
      <c r="GF221">
        <v>0</v>
      </c>
      <c r="GG221">
        <v>1288.818235294118</v>
      </c>
      <c r="GH221">
        <v>-24.41313979720936</v>
      </c>
      <c r="GI221">
        <v>2.440941803036924</v>
      </c>
      <c r="GJ221">
        <v>0</v>
      </c>
      <c r="GK221">
        <v>1.583791</v>
      </c>
      <c r="GL221">
        <v>0.008968480300181112</v>
      </c>
      <c r="GM221">
        <v>0.001154315381514088</v>
      </c>
      <c r="GN221">
        <v>1</v>
      </c>
      <c r="GO221">
        <v>1</v>
      </c>
      <c r="GP221">
        <v>3</v>
      </c>
      <c r="GQ221" t="s">
        <v>446</v>
      </c>
      <c r="GR221">
        <v>3.13377</v>
      </c>
      <c r="GS221">
        <v>2.76019</v>
      </c>
      <c r="GT221">
        <v>0.06361890000000001</v>
      </c>
      <c r="GU221">
        <v>0.0592875</v>
      </c>
      <c r="GV221">
        <v>0.06301909999999999</v>
      </c>
      <c r="GW221">
        <v>0.0558339</v>
      </c>
      <c r="GX221">
        <v>29988.4</v>
      </c>
      <c r="GY221">
        <v>30102.2</v>
      </c>
      <c r="GZ221">
        <v>29752.7</v>
      </c>
      <c r="HA221">
        <v>29558.8</v>
      </c>
      <c r="HB221">
        <v>36846.8</v>
      </c>
      <c r="HC221">
        <v>36985.7</v>
      </c>
      <c r="HD221">
        <v>41868.2</v>
      </c>
      <c r="HE221">
        <v>41995.5</v>
      </c>
      <c r="HF221">
        <v>1.95725</v>
      </c>
      <c r="HG221">
        <v>1.88825</v>
      </c>
      <c r="HH221">
        <v>0.0251271</v>
      </c>
      <c r="HI221">
        <v>0</v>
      </c>
      <c r="HJ221">
        <v>17.583</v>
      </c>
      <c r="HK221">
        <v>999.9</v>
      </c>
      <c r="HL221">
        <v>26.5</v>
      </c>
      <c r="HM221">
        <v>31.6</v>
      </c>
      <c r="HN221">
        <v>13.6984</v>
      </c>
      <c r="HO221">
        <v>62.4623</v>
      </c>
      <c r="HP221">
        <v>32.524</v>
      </c>
      <c r="HQ221">
        <v>1</v>
      </c>
      <c r="HR221">
        <v>-0.13593</v>
      </c>
      <c r="HS221">
        <v>5.13169</v>
      </c>
      <c r="HT221">
        <v>20.2678</v>
      </c>
      <c r="HU221">
        <v>5.22103</v>
      </c>
      <c r="HV221">
        <v>12.0159</v>
      </c>
      <c r="HW221">
        <v>4.9908</v>
      </c>
      <c r="HX221">
        <v>3.28848</v>
      </c>
      <c r="HY221">
        <v>9999</v>
      </c>
      <c r="HZ221">
        <v>9999</v>
      </c>
      <c r="IA221">
        <v>9999</v>
      </c>
      <c r="IB221">
        <v>999.9</v>
      </c>
      <c r="IC221">
        <v>4.97288</v>
      </c>
      <c r="ID221">
        <v>1.86662</v>
      </c>
      <c r="IE221">
        <v>1.86593</v>
      </c>
      <c r="IF221">
        <v>1.86586</v>
      </c>
      <c r="IG221">
        <v>1.86774</v>
      </c>
      <c r="IH221">
        <v>1.87014</v>
      </c>
      <c r="II221">
        <v>1.86884</v>
      </c>
      <c r="IJ221">
        <v>1.87028</v>
      </c>
      <c r="IK221">
        <v>0</v>
      </c>
      <c r="IL221">
        <v>0</v>
      </c>
      <c r="IM221">
        <v>0</v>
      </c>
      <c r="IN221">
        <v>0</v>
      </c>
      <c r="IO221" t="s">
        <v>441</v>
      </c>
      <c r="IP221" t="s">
        <v>442</v>
      </c>
      <c r="IQ221" t="s">
        <v>443</v>
      </c>
      <c r="IR221" t="s">
        <v>443</v>
      </c>
      <c r="IS221" t="s">
        <v>443</v>
      </c>
      <c r="IT221" t="s">
        <v>443</v>
      </c>
      <c r="IU221">
        <v>0</v>
      </c>
      <c r="IV221">
        <v>100</v>
      </c>
      <c r="IW221">
        <v>100</v>
      </c>
      <c r="IX221">
        <v>-1.971</v>
      </c>
      <c r="IY221">
        <v>0.0081</v>
      </c>
      <c r="IZ221">
        <v>-1.414774939843471</v>
      </c>
      <c r="JA221">
        <v>-0.002262605230658699</v>
      </c>
      <c r="JB221">
        <v>4.117972070868355E-07</v>
      </c>
      <c r="JC221">
        <v>-1.535053720392113E-10</v>
      </c>
      <c r="JD221">
        <v>-0.05773197212917025</v>
      </c>
      <c r="JE221">
        <v>-0.004387372397949352</v>
      </c>
      <c r="JF221">
        <v>0.001148265067849212</v>
      </c>
      <c r="JG221">
        <v>-2.372704636287677E-05</v>
      </c>
      <c r="JH221">
        <v>4</v>
      </c>
      <c r="JI221">
        <v>2346</v>
      </c>
      <c r="JJ221">
        <v>1</v>
      </c>
      <c r="JK221">
        <v>24</v>
      </c>
      <c r="JL221">
        <v>21639.6</v>
      </c>
      <c r="JM221">
        <v>29358488.2</v>
      </c>
      <c r="JN221">
        <v>0.639648</v>
      </c>
      <c r="JO221">
        <v>2.30347</v>
      </c>
      <c r="JP221">
        <v>1.39648</v>
      </c>
      <c r="JQ221">
        <v>2.35718</v>
      </c>
      <c r="JR221">
        <v>1.49536</v>
      </c>
      <c r="JS221">
        <v>2.52563</v>
      </c>
      <c r="JT221">
        <v>36.5287</v>
      </c>
      <c r="JU221">
        <v>24.0262</v>
      </c>
      <c r="JV221">
        <v>18</v>
      </c>
      <c r="JW221">
        <v>486.607</v>
      </c>
      <c r="JX221">
        <v>434.674</v>
      </c>
      <c r="JY221">
        <v>12.0883</v>
      </c>
      <c r="JZ221">
        <v>25.7319</v>
      </c>
      <c r="KA221">
        <v>30</v>
      </c>
      <c r="KB221">
        <v>25.6373</v>
      </c>
      <c r="KC221">
        <v>25.5791</v>
      </c>
      <c r="KD221">
        <v>12.8137</v>
      </c>
      <c r="KE221">
        <v>26.3451</v>
      </c>
      <c r="KF221">
        <v>0</v>
      </c>
      <c r="KG221">
        <v>12.0874</v>
      </c>
      <c r="KH221">
        <v>212.792</v>
      </c>
      <c r="KI221">
        <v>9.91649</v>
      </c>
      <c r="KJ221">
        <v>101.687</v>
      </c>
      <c r="KK221">
        <v>100.984</v>
      </c>
    </row>
    <row r="222" spans="1:297">
      <c r="A222">
        <v>206</v>
      </c>
      <c r="B222">
        <v>1761509298.5</v>
      </c>
      <c r="C222">
        <v>2088</v>
      </c>
      <c r="D222" t="s">
        <v>856</v>
      </c>
      <c r="E222" t="s">
        <v>857</v>
      </c>
      <c r="F222">
        <v>5</v>
      </c>
      <c r="G222" t="s">
        <v>831</v>
      </c>
      <c r="H222" t="s">
        <v>436</v>
      </c>
      <c r="I222">
        <v>1761509296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234.9149627960948</v>
      </c>
      <c r="AK222">
        <v>243.2413575757575</v>
      </c>
      <c r="AL222">
        <v>-3.248762428254986</v>
      </c>
      <c r="AM222">
        <v>65.61031510894709</v>
      </c>
      <c r="AN222">
        <f>(AP222 - AO222 + DY222*1E3/(8.314*(EA222+273.15)) * AR222/DX222 * AQ222) * DX222/(100*DL222) * 1000/(1000 - AP222)</f>
        <v>0</v>
      </c>
      <c r="AO222">
        <v>9.969062253345784</v>
      </c>
      <c r="AP222">
        <v>11.55226303030303</v>
      </c>
      <c r="AQ222">
        <v>-2.020064848549062E-06</v>
      </c>
      <c r="AR222">
        <v>106.6715053119192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437</v>
      </c>
      <c r="AY222" t="s">
        <v>437</v>
      </c>
      <c r="AZ222">
        <v>0</v>
      </c>
      <c r="BA222">
        <v>0</v>
      </c>
      <c r="BB222">
        <f>1-AZ222/BA222</f>
        <v>0</v>
      </c>
      <c r="BC222">
        <v>0</v>
      </c>
      <c r="BD222" t="s">
        <v>437</v>
      </c>
      <c r="BE222" t="s">
        <v>437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BZ222">
        <v>2020</v>
      </c>
      <c r="CA222">
        <v>290.0000000000001</v>
      </c>
      <c r="CB222">
        <v>1590.42</v>
      </c>
      <c r="CC222">
        <v>295</v>
      </c>
      <c r="CD222">
        <v>5220.67</v>
      </c>
      <c r="CE222">
        <v>1591.29</v>
      </c>
      <c r="CF222">
        <v>-0.87</v>
      </c>
      <c r="CG222">
        <v>300.0000000000001</v>
      </c>
      <c r="CH222">
        <v>23.8</v>
      </c>
      <c r="CI222">
        <v>1650.734719841875</v>
      </c>
      <c r="CJ222">
        <v>2.032994541366527</v>
      </c>
      <c r="CK222">
        <v>-31.03478562282126</v>
      </c>
      <c r="CL222">
        <v>0.9198548094063967</v>
      </c>
      <c r="CM222">
        <v>0.9759925733019913</v>
      </c>
      <c r="CN222">
        <v>-0.00431141668520578</v>
      </c>
      <c r="CO222">
        <v>289.9999999999999</v>
      </c>
      <c r="CP222">
        <v>1590.91</v>
      </c>
      <c r="CQ222">
        <v>765</v>
      </c>
      <c r="CR222">
        <v>5219.32</v>
      </c>
      <c r="CS222">
        <v>1591.27</v>
      </c>
      <c r="CT222">
        <v>-0.36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438</v>
      </c>
      <c r="DO222">
        <v>2</v>
      </c>
      <c r="DP222" t="b">
        <v>1</v>
      </c>
      <c r="DQ222">
        <v>1761509296</v>
      </c>
      <c r="DR222">
        <v>246.8552222222222</v>
      </c>
      <c r="DS222">
        <v>230.8932222222222</v>
      </c>
      <c r="DT222">
        <v>11.5526</v>
      </c>
      <c r="DU222">
        <v>9.969013333333335</v>
      </c>
      <c r="DV222">
        <v>248.8098888888888</v>
      </c>
      <c r="DW222">
        <v>11.54443333333333</v>
      </c>
      <c r="DX222">
        <v>500</v>
      </c>
      <c r="DY222">
        <v>90.29447777777777</v>
      </c>
      <c r="DZ222">
        <v>0.1000035555555556</v>
      </c>
      <c r="EA222">
        <v>18.06446666666667</v>
      </c>
      <c r="EB222">
        <v>17.99776666666667</v>
      </c>
      <c r="EC222">
        <v>999.9000000000001</v>
      </c>
      <c r="ED222">
        <v>0</v>
      </c>
      <c r="EE222">
        <v>0</v>
      </c>
      <c r="EF222">
        <v>9972.986666666668</v>
      </c>
      <c r="EG222">
        <v>0</v>
      </c>
      <c r="EH222">
        <v>1037.93</v>
      </c>
      <c r="EI222">
        <v>15.962</v>
      </c>
      <c r="EJ222">
        <v>249.7404444444445</v>
      </c>
      <c r="EK222">
        <v>233.2181111111111</v>
      </c>
      <c r="EL222">
        <v>1.583588888888889</v>
      </c>
      <c r="EM222">
        <v>230.8932222222222</v>
      </c>
      <c r="EN222">
        <v>9.969013333333335</v>
      </c>
      <c r="EO222">
        <v>1.043136666666667</v>
      </c>
      <c r="EP222">
        <v>0.9001465555555556</v>
      </c>
      <c r="EQ222">
        <v>7.533216666666667</v>
      </c>
      <c r="ER222">
        <v>5.393086666666666</v>
      </c>
      <c r="ES222">
        <v>2000.02</v>
      </c>
      <c r="ET222">
        <v>0.9800019999999999</v>
      </c>
      <c r="EU222">
        <v>0.0199984</v>
      </c>
      <c r="EV222">
        <v>0</v>
      </c>
      <c r="EW222">
        <v>1282.321111111111</v>
      </c>
      <c r="EX222">
        <v>5.00097</v>
      </c>
      <c r="EY222">
        <v>25554.52222222222</v>
      </c>
      <c r="EZ222">
        <v>16707.76666666667</v>
      </c>
      <c r="FA222">
        <v>37.25</v>
      </c>
      <c r="FB222">
        <v>38.39566666666666</v>
      </c>
      <c r="FC222">
        <v>37.562</v>
      </c>
      <c r="FD222">
        <v>37.562</v>
      </c>
      <c r="FE222">
        <v>37.125</v>
      </c>
      <c r="FF222">
        <v>1955.12</v>
      </c>
      <c r="FG222">
        <v>39.9</v>
      </c>
      <c r="FH222">
        <v>0</v>
      </c>
      <c r="FI222">
        <v>4169.600000143051</v>
      </c>
      <c r="FJ222">
        <v>0</v>
      </c>
      <c r="FK222">
        <v>1284.9784</v>
      </c>
      <c r="FL222">
        <v>-35.60384615048621</v>
      </c>
      <c r="FM222">
        <v>-700.0846154597966</v>
      </c>
      <c r="FN222">
        <v>25608.468</v>
      </c>
      <c r="FO222">
        <v>15</v>
      </c>
      <c r="FP222">
        <v>0</v>
      </c>
      <c r="FQ222" t="s">
        <v>439</v>
      </c>
      <c r="FR222">
        <v>1760210915.6</v>
      </c>
      <c r="FS222">
        <v>0</v>
      </c>
      <c r="FT222">
        <v>0</v>
      </c>
      <c r="FU222">
        <v>-0.215</v>
      </c>
      <c r="FV222">
        <v>0</v>
      </c>
      <c r="FW222">
        <v>-0.6919999999999999</v>
      </c>
      <c r="FX222">
        <v>0</v>
      </c>
      <c r="FY222">
        <v>400</v>
      </c>
      <c r="FZ222">
        <v>0</v>
      </c>
      <c r="GA222">
        <v>0.15</v>
      </c>
      <c r="GB222">
        <v>0</v>
      </c>
      <c r="GC222">
        <v>15.1219625</v>
      </c>
      <c r="GD222">
        <v>5.844280300187616</v>
      </c>
      <c r="GE222">
        <v>0.5626169557023233</v>
      </c>
      <c r="GF222">
        <v>0</v>
      </c>
      <c r="GG222">
        <v>1287.230588235294</v>
      </c>
      <c r="GH222">
        <v>-29.0899923328855</v>
      </c>
      <c r="GI222">
        <v>2.888301904107905</v>
      </c>
      <c r="GJ222">
        <v>0</v>
      </c>
      <c r="GK222">
        <v>1.58416525</v>
      </c>
      <c r="GL222">
        <v>0.0006318574108766926</v>
      </c>
      <c r="GM222">
        <v>0.0006988096575606317</v>
      </c>
      <c r="GN222">
        <v>1</v>
      </c>
      <c r="GO222">
        <v>1</v>
      </c>
      <c r="GP222">
        <v>3</v>
      </c>
      <c r="GQ222" t="s">
        <v>446</v>
      </c>
      <c r="GR222">
        <v>3.13371</v>
      </c>
      <c r="GS222">
        <v>2.75998</v>
      </c>
      <c r="GT222">
        <v>0.0601991</v>
      </c>
      <c r="GU222">
        <v>0.0557159</v>
      </c>
      <c r="GV222">
        <v>0.063016</v>
      </c>
      <c r="GW222">
        <v>0.0558357</v>
      </c>
      <c r="GX222">
        <v>30098.4</v>
      </c>
      <c r="GY222">
        <v>30216.6</v>
      </c>
      <c r="GZ222">
        <v>29753.2</v>
      </c>
      <c r="HA222">
        <v>29559</v>
      </c>
      <c r="HB222">
        <v>36847.4</v>
      </c>
      <c r="HC222">
        <v>36985.6</v>
      </c>
      <c r="HD222">
        <v>41868.9</v>
      </c>
      <c r="HE222">
        <v>41995.5</v>
      </c>
      <c r="HF222">
        <v>1.95707</v>
      </c>
      <c r="HG222">
        <v>1.8882</v>
      </c>
      <c r="HH222">
        <v>0.024613</v>
      </c>
      <c r="HI222">
        <v>0</v>
      </c>
      <c r="HJ222">
        <v>17.5849</v>
      </c>
      <c r="HK222">
        <v>999.9</v>
      </c>
      <c r="HL222">
        <v>26.5</v>
      </c>
      <c r="HM222">
        <v>31.6</v>
      </c>
      <c r="HN222">
        <v>13.7005</v>
      </c>
      <c r="HO222">
        <v>62.1423</v>
      </c>
      <c r="HP222">
        <v>32.5721</v>
      </c>
      <c r="HQ222">
        <v>1</v>
      </c>
      <c r="HR222">
        <v>-0.136326</v>
      </c>
      <c r="HS222">
        <v>5.12054</v>
      </c>
      <c r="HT222">
        <v>20.2683</v>
      </c>
      <c r="HU222">
        <v>5.22088</v>
      </c>
      <c r="HV222">
        <v>12.0159</v>
      </c>
      <c r="HW222">
        <v>4.99095</v>
      </c>
      <c r="HX222">
        <v>3.28848</v>
      </c>
      <c r="HY222">
        <v>9999</v>
      </c>
      <c r="HZ222">
        <v>9999</v>
      </c>
      <c r="IA222">
        <v>9999</v>
      </c>
      <c r="IB222">
        <v>999.9</v>
      </c>
      <c r="IC222">
        <v>4.97288</v>
      </c>
      <c r="ID222">
        <v>1.86661</v>
      </c>
      <c r="IE222">
        <v>1.86598</v>
      </c>
      <c r="IF222">
        <v>1.86586</v>
      </c>
      <c r="IG222">
        <v>1.86773</v>
      </c>
      <c r="IH222">
        <v>1.87014</v>
      </c>
      <c r="II222">
        <v>1.86882</v>
      </c>
      <c r="IJ222">
        <v>1.87028</v>
      </c>
      <c r="IK222">
        <v>0</v>
      </c>
      <c r="IL222">
        <v>0</v>
      </c>
      <c r="IM222">
        <v>0</v>
      </c>
      <c r="IN222">
        <v>0</v>
      </c>
      <c r="IO222" t="s">
        <v>441</v>
      </c>
      <c r="IP222" t="s">
        <v>442</v>
      </c>
      <c r="IQ222" t="s">
        <v>443</v>
      </c>
      <c r="IR222" t="s">
        <v>443</v>
      </c>
      <c r="IS222" t="s">
        <v>443</v>
      </c>
      <c r="IT222" t="s">
        <v>443</v>
      </c>
      <c r="IU222">
        <v>0</v>
      </c>
      <c r="IV222">
        <v>100</v>
      </c>
      <c r="IW222">
        <v>100</v>
      </c>
      <c r="IX222">
        <v>-1.938</v>
      </c>
      <c r="IY222">
        <v>0.0081</v>
      </c>
      <c r="IZ222">
        <v>-1.414774939843471</v>
      </c>
      <c r="JA222">
        <v>-0.002262605230658699</v>
      </c>
      <c r="JB222">
        <v>4.117972070868355E-07</v>
      </c>
      <c r="JC222">
        <v>-1.535053720392113E-10</v>
      </c>
      <c r="JD222">
        <v>-0.05773197212917025</v>
      </c>
      <c r="JE222">
        <v>-0.004387372397949352</v>
      </c>
      <c r="JF222">
        <v>0.001148265067849212</v>
      </c>
      <c r="JG222">
        <v>-2.372704636287677E-05</v>
      </c>
      <c r="JH222">
        <v>4</v>
      </c>
      <c r="JI222">
        <v>2346</v>
      </c>
      <c r="JJ222">
        <v>1</v>
      </c>
      <c r="JK222">
        <v>24</v>
      </c>
      <c r="JL222">
        <v>21639.7</v>
      </c>
      <c r="JM222">
        <v>29358488.3</v>
      </c>
      <c r="JN222">
        <v>0.603027</v>
      </c>
      <c r="JO222">
        <v>2.29858</v>
      </c>
      <c r="JP222">
        <v>1.39771</v>
      </c>
      <c r="JQ222">
        <v>2.35718</v>
      </c>
      <c r="JR222">
        <v>1.49536</v>
      </c>
      <c r="JS222">
        <v>2.67822</v>
      </c>
      <c r="JT222">
        <v>36.5287</v>
      </c>
      <c r="JU222">
        <v>24.035</v>
      </c>
      <c r="JV222">
        <v>18</v>
      </c>
      <c r="JW222">
        <v>486.481</v>
      </c>
      <c r="JX222">
        <v>434.628</v>
      </c>
      <c r="JY222">
        <v>12.0874</v>
      </c>
      <c r="JZ222">
        <v>25.7318</v>
      </c>
      <c r="KA222">
        <v>30.0001</v>
      </c>
      <c r="KB222">
        <v>25.6353</v>
      </c>
      <c r="KC222">
        <v>25.577</v>
      </c>
      <c r="KD222">
        <v>12.0588</v>
      </c>
      <c r="KE222">
        <v>26.3451</v>
      </c>
      <c r="KF222">
        <v>0</v>
      </c>
      <c r="KG222">
        <v>12.088</v>
      </c>
      <c r="KH222">
        <v>199.373</v>
      </c>
      <c r="KI222">
        <v>9.917059999999999</v>
      </c>
      <c r="KJ222">
        <v>101.688</v>
      </c>
      <c r="KK222">
        <v>100.984</v>
      </c>
    </row>
    <row r="223" spans="1:297">
      <c r="A223">
        <v>207</v>
      </c>
      <c r="B223">
        <v>1761509303</v>
      </c>
      <c r="C223">
        <v>2092.5</v>
      </c>
      <c r="D223" t="s">
        <v>858</v>
      </c>
      <c r="E223" t="s">
        <v>859</v>
      </c>
      <c r="F223">
        <v>5</v>
      </c>
      <c r="G223" t="s">
        <v>831</v>
      </c>
      <c r="H223" t="s">
        <v>436</v>
      </c>
      <c r="I223">
        <v>1761509300.444444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219.8497556884724</v>
      </c>
      <c r="AK223">
        <v>228.5781939393939</v>
      </c>
      <c r="AL223">
        <v>-3.258562772853635</v>
      </c>
      <c r="AM223">
        <v>65.61031510894709</v>
      </c>
      <c r="AN223">
        <f>(AP223 - AO223 + DY223*1E3/(8.314*(EA223+273.15)) * AR223/DX223 * AQ223) * DX223/(100*DL223) * 1000/(1000 - AP223)</f>
        <v>0</v>
      </c>
      <c r="AO223">
        <v>9.968499809131202</v>
      </c>
      <c r="AP223">
        <v>11.55283212121212</v>
      </c>
      <c r="AQ223">
        <v>1.45459039461816E-06</v>
      </c>
      <c r="AR223">
        <v>106.6715053119192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437</v>
      </c>
      <c r="AY223" t="s">
        <v>437</v>
      </c>
      <c r="AZ223">
        <v>0</v>
      </c>
      <c r="BA223">
        <v>0</v>
      </c>
      <c r="BB223">
        <f>1-AZ223/BA223</f>
        <v>0</v>
      </c>
      <c r="BC223">
        <v>0</v>
      </c>
      <c r="BD223" t="s">
        <v>437</v>
      </c>
      <c r="BE223" t="s">
        <v>437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BZ223">
        <v>2020</v>
      </c>
      <c r="CA223">
        <v>290.0000000000001</v>
      </c>
      <c r="CB223">
        <v>1590.42</v>
      </c>
      <c r="CC223">
        <v>295</v>
      </c>
      <c r="CD223">
        <v>5220.67</v>
      </c>
      <c r="CE223">
        <v>1591.29</v>
      </c>
      <c r="CF223">
        <v>-0.87</v>
      </c>
      <c r="CG223">
        <v>300.0000000000001</v>
      </c>
      <c r="CH223">
        <v>23.8</v>
      </c>
      <c r="CI223">
        <v>1650.734719841875</v>
      </c>
      <c r="CJ223">
        <v>2.032994541366527</v>
      </c>
      <c r="CK223">
        <v>-31.03478562282126</v>
      </c>
      <c r="CL223">
        <v>0.9198548094063967</v>
      </c>
      <c r="CM223">
        <v>0.9759925733019913</v>
      </c>
      <c r="CN223">
        <v>-0.00431141668520578</v>
      </c>
      <c r="CO223">
        <v>289.9999999999999</v>
      </c>
      <c r="CP223">
        <v>1590.91</v>
      </c>
      <c r="CQ223">
        <v>765</v>
      </c>
      <c r="CR223">
        <v>5219.32</v>
      </c>
      <c r="CS223">
        <v>1591.27</v>
      </c>
      <c r="CT223">
        <v>-0.36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438</v>
      </c>
      <c r="DO223">
        <v>2</v>
      </c>
      <c r="DP223" t="b">
        <v>1</v>
      </c>
      <c r="DQ223">
        <v>1761509300.444444</v>
      </c>
      <c r="DR223">
        <v>232.5495555555555</v>
      </c>
      <c r="DS223">
        <v>216.1665555555556</v>
      </c>
      <c r="DT223">
        <v>11.55235555555556</v>
      </c>
      <c r="DU223">
        <v>9.968817777777778</v>
      </c>
      <c r="DV223">
        <v>234.4741111111111</v>
      </c>
      <c r="DW223">
        <v>11.54417777777778</v>
      </c>
      <c r="DX223">
        <v>499.9625555555556</v>
      </c>
      <c r="DY223">
        <v>90.29556666666666</v>
      </c>
      <c r="DZ223">
        <v>0.09990567777777777</v>
      </c>
      <c r="EA223">
        <v>18.06423333333333</v>
      </c>
      <c r="EB223">
        <v>17.99504444444445</v>
      </c>
      <c r="EC223">
        <v>999.9000000000001</v>
      </c>
      <c r="ED223">
        <v>0</v>
      </c>
      <c r="EE223">
        <v>0</v>
      </c>
      <c r="EF223">
        <v>9999.508888888889</v>
      </c>
      <c r="EG223">
        <v>0</v>
      </c>
      <c r="EH223">
        <v>1037.935555555556</v>
      </c>
      <c r="EI223">
        <v>16.38324444444444</v>
      </c>
      <c r="EJ223">
        <v>235.2674444444445</v>
      </c>
      <c r="EK223">
        <v>218.343</v>
      </c>
      <c r="EL223">
        <v>1.583522222222222</v>
      </c>
      <c r="EM223">
        <v>216.1665555555556</v>
      </c>
      <c r="EN223">
        <v>9.968817777777778</v>
      </c>
      <c r="EO223">
        <v>1.043125555555555</v>
      </c>
      <c r="EP223">
        <v>0.900139888888889</v>
      </c>
      <c r="EQ223">
        <v>7.533062222222221</v>
      </c>
      <c r="ER223">
        <v>5.392977777777777</v>
      </c>
      <c r="ES223">
        <v>1999.98</v>
      </c>
      <c r="ET223">
        <v>0.9800013333333334</v>
      </c>
      <c r="EU223">
        <v>0.01999906666666667</v>
      </c>
      <c r="EV223">
        <v>0</v>
      </c>
      <c r="EW223">
        <v>1278.556666666666</v>
      </c>
      <c r="EX223">
        <v>5.00097</v>
      </c>
      <c r="EY223">
        <v>25485.53333333334</v>
      </c>
      <c r="EZ223">
        <v>16707.45555555556</v>
      </c>
      <c r="FA223">
        <v>37.25</v>
      </c>
      <c r="FB223">
        <v>38.375</v>
      </c>
      <c r="FC223">
        <v>37.562</v>
      </c>
      <c r="FD223">
        <v>37.562</v>
      </c>
      <c r="FE223">
        <v>37.125</v>
      </c>
      <c r="FF223">
        <v>1955.08</v>
      </c>
      <c r="FG223">
        <v>39.9</v>
      </c>
      <c r="FH223">
        <v>0</v>
      </c>
      <c r="FI223">
        <v>4173.800000190735</v>
      </c>
      <c r="FJ223">
        <v>0</v>
      </c>
      <c r="FK223">
        <v>1282.386923076923</v>
      </c>
      <c r="FL223">
        <v>-41.84820513279189</v>
      </c>
      <c r="FM223">
        <v>-819.398290746651</v>
      </c>
      <c r="FN223">
        <v>25558.44615384615</v>
      </c>
      <c r="FO223">
        <v>15</v>
      </c>
      <c r="FP223">
        <v>0</v>
      </c>
      <c r="FQ223" t="s">
        <v>439</v>
      </c>
      <c r="FR223">
        <v>1760210915.6</v>
      </c>
      <c r="FS223">
        <v>0</v>
      </c>
      <c r="FT223">
        <v>0</v>
      </c>
      <c r="FU223">
        <v>-0.215</v>
      </c>
      <c r="FV223">
        <v>0</v>
      </c>
      <c r="FW223">
        <v>-0.6919999999999999</v>
      </c>
      <c r="FX223">
        <v>0</v>
      </c>
      <c r="FY223">
        <v>400</v>
      </c>
      <c r="FZ223">
        <v>0</v>
      </c>
      <c r="GA223">
        <v>0.15</v>
      </c>
      <c r="GB223">
        <v>0</v>
      </c>
      <c r="GC223">
        <v>15.5332</v>
      </c>
      <c r="GD223">
        <v>5.757480836236955</v>
      </c>
      <c r="GE223">
        <v>0.5681420064668649</v>
      </c>
      <c r="GF223">
        <v>0</v>
      </c>
      <c r="GG223">
        <v>1284.587352941177</v>
      </c>
      <c r="GH223">
        <v>-36.50282660345058</v>
      </c>
      <c r="GI223">
        <v>3.610587624345863</v>
      </c>
      <c r="GJ223">
        <v>0</v>
      </c>
      <c r="GK223">
        <v>1.584042195121951</v>
      </c>
      <c r="GL223">
        <v>-0.001784111498257598</v>
      </c>
      <c r="GM223">
        <v>0.0007068221986214185</v>
      </c>
      <c r="GN223">
        <v>1</v>
      </c>
      <c r="GO223">
        <v>1</v>
      </c>
      <c r="GP223">
        <v>3</v>
      </c>
      <c r="GQ223" t="s">
        <v>446</v>
      </c>
      <c r="GR223">
        <v>3.13366</v>
      </c>
      <c r="GS223">
        <v>2.76028</v>
      </c>
      <c r="GT223">
        <v>0.0570449</v>
      </c>
      <c r="GU223">
        <v>0.0524267</v>
      </c>
      <c r="GV223">
        <v>0.0630153</v>
      </c>
      <c r="GW223">
        <v>0.0558396</v>
      </c>
      <c r="GX223">
        <v>30198.9</v>
      </c>
      <c r="GY223">
        <v>30322.1</v>
      </c>
      <c r="GZ223">
        <v>29752.8</v>
      </c>
      <c r="HA223">
        <v>29559.2</v>
      </c>
      <c r="HB223">
        <v>36846.9</v>
      </c>
      <c r="HC223">
        <v>36985.6</v>
      </c>
      <c r="HD223">
        <v>41868.3</v>
      </c>
      <c r="HE223">
        <v>41995.8</v>
      </c>
      <c r="HF223">
        <v>1.95732</v>
      </c>
      <c r="HG223">
        <v>1.8883</v>
      </c>
      <c r="HH223">
        <v>0.0249594</v>
      </c>
      <c r="HI223">
        <v>0</v>
      </c>
      <c r="HJ223">
        <v>17.5863</v>
      </c>
      <c r="HK223">
        <v>999.9</v>
      </c>
      <c r="HL223">
        <v>26.5</v>
      </c>
      <c r="HM223">
        <v>31.6</v>
      </c>
      <c r="HN223">
        <v>13.7007</v>
      </c>
      <c r="HO223">
        <v>62.3323</v>
      </c>
      <c r="HP223">
        <v>32.6242</v>
      </c>
      <c r="HQ223">
        <v>1</v>
      </c>
      <c r="HR223">
        <v>-0.13608</v>
      </c>
      <c r="HS223">
        <v>5.11425</v>
      </c>
      <c r="HT223">
        <v>20.2684</v>
      </c>
      <c r="HU223">
        <v>5.22073</v>
      </c>
      <c r="HV223">
        <v>12.0159</v>
      </c>
      <c r="HW223">
        <v>4.99115</v>
      </c>
      <c r="HX223">
        <v>3.28855</v>
      </c>
      <c r="HY223">
        <v>9999</v>
      </c>
      <c r="HZ223">
        <v>9999</v>
      </c>
      <c r="IA223">
        <v>9999</v>
      </c>
      <c r="IB223">
        <v>999.9</v>
      </c>
      <c r="IC223">
        <v>4.97288</v>
      </c>
      <c r="ID223">
        <v>1.86661</v>
      </c>
      <c r="IE223">
        <v>1.86596</v>
      </c>
      <c r="IF223">
        <v>1.86587</v>
      </c>
      <c r="IG223">
        <v>1.86775</v>
      </c>
      <c r="IH223">
        <v>1.87018</v>
      </c>
      <c r="II223">
        <v>1.86883</v>
      </c>
      <c r="IJ223">
        <v>1.87027</v>
      </c>
      <c r="IK223">
        <v>0</v>
      </c>
      <c r="IL223">
        <v>0</v>
      </c>
      <c r="IM223">
        <v>0</v>
      </c>
      <c r="IN223">
        <v>0</v>
      </c>
      <c r="IO223" t="s">
        <v>441</v>
      </c>
      <c r="IP223" t="s">
        <v>442</v>
      </c>
      <c r="IQ223" t="s">
        <v>443</v>
      </c>
      <c r="IR223" t="s">
        <v>443</v>
      </c>
      <c r="IS223" t="s">
        <v>443</v>
      </c>
      <c r="IT223" t="s">
        <v>443</v>
      </c>
      <c r="IU223">
        <v>0</v>
      </c>
      <c r="IV223">
        <v>100</v>
      </c>
      <c r="IW223">
        <v>100</v>
      </c>
      <c r="IX223">
        <v>-1.907</v>
      </c>
      <c r="IY223">
        <v>0.008200000000000001</v>
      </c>
      <c r="IZ223">
        <v>-1.414774939843471</v>
      </c>
      <c r="JA223">
        <v>-0.002262605230658699</v>
      </c>
      <c r="JB223">
        <v>4.117972070868355E-07</v>
      </c>
      <c r="JC223">
        <v>-1.535053720392113E-10</v>
      </c>
      <c r="JD223">
        <v>-0.05773197212917025</v>
      </c>
      <c r="JE223">
        <v>-0.004387372397949352</v>
      </c>
      <c r="JF223">
        <v>0.001148265067849212</v>
      </c>
      <c r="JG223">
        <v>-2.372704636287677E-05</v>
      </c>
      <c r="JH223">
        <v>4</v>
      </c>
      <c r="JI223">
        <v>2346</v>
      </c>
      <c r="JJ223">
        <v>1</v>
      </c>
      <c r="JK223">
        <v>24</v>
      </c>
      <c r="JL223">
        <v>21639.8</v>
      </c>
      <c r="JM223">
        <v>29358488.4</v>
      </c>
      <c r="JN223">
        <v>0.571289</v>
      </c>
      <c r="JO223">
        <v>2.2937</v>
      </c>
      <c r="JP223">
        <v>1.39648</v>
      </c>
      <c r="JQ223">
        <v>2.35474</v>
      </c>
      <c r="JR223">
        <v>1.49536</v>
      </c>
      <c r="JS223">
        <v>2.65991</v>
      </c>
      <c r="JT223">
        <v>36.5287</v>
      </c>
      <c r="JU223">
        <v>24.035</v>
      </c>
      <c r="JV223">
        <v>18</v>
      </c>
      <c r="JW223">
        <v>486.635</v>
      </c>
      <c r="JX223">
        <v>434.687</v>
      </c>
      <c r="JY223">
        <v>12.0878</v>
      </c>
      <c r="JZ223">
        <v>25.7304</v>
      </c>
      <c r="KA223">
        <v>30</v>
      </c>
      <c r="KB223">
        <v>25.6352</v>
      </c>
      <c r="KC223">
        <v>25.5769</v>
      </c>
      <c r="KD223">
        <v>11.428</v>
      </c>
      <c r="KE223">
        <v>26.3451</v>
      </c>
      <c r="KF223">
        <v>0</v>
      </c>
      <c r="KG223">
        <v>12.0918</v>
      </c>
      <c r="KH223">
        <v>186.016</v>
      </c>
      <c r="KI223">
        <v>9.913119999999999</v>
      </c>
      <c r="KJ223">
        <v>101.687</v>
      </c>
      <c r="KK223">
        <v>100.985</v>
      </c>
    </row>
    <row r="224" spans="1:297">
      <c r="A224">
        <v>208</v>
      </c>
      <c r="B224">
        <v>1761509308</v>
      </c>
      <c r="C224">
        <v>2097.5</v>
      </c>
      <c r="D224" t="s">
        <v>860</v>
      </c>
      <c r="E224" t="s">
        <v>861</v>
      </c>
      <c r="F224">
        <v>5</v>
      </c>
      <c r="G224" t="s">
        <v>831</v>
      </c>
      <c r="H224" t="s">
        <v>436</v>
      </c>
      <c r="I224">
        <v>1761509305.5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203.1241597788899</v>
      </c>
      <c r="AK224">
        <v>212.2805272727272</v>
      </c>
      <c r="AL224">
        <v>-3.25973058455008</v>
      </c>
      <c r="AM224">
        <v>65.61031510894709</v>
      </c>
      <c r="AN224">
        <f>(AP224 - AO224 + DY224*1E3/(8.314*(EA224+273.15)) * AR224/DX224 * AQ224) * DX224/(100*DL224) * 1000/(1000 - AP224)</f>
        <v>0</v>
      </c>
      <c r="AO224">
        <v>9.970559380826618</v>
      </c>
      <c r="AP224">
        <v>11.55180303030302</v>
      </c>
      <c r="AQ224">
        <v>-2.024258518578544E-06</v>
      </c>
      <c r="AR224">
        <v>106.6715053119192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437</v>
      </c>
      <c r="AY224" t="s">
        <v>437</v>
      </c>
      <c r="AZ224">
        <v>0</v>
      </c>
      <c r="BA224">
        <v>0</v>
      </c>
      <c r="BB224">
        <f>1-AZ224/BA224</f>
        <v>0</v>
      </c>
      <c r="BC224">
        <v>0</v>
      </c>
      <c r="BD224" t="s">
        <v>437</v>
      </c>
      <c r="BE224" t="s">
        <v>437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BZ224">
        <v>2020</v>
      </c>
      <c r="CA224">
        <v>290.0000000000001</v>
      </c>
      <c r="CB224">
        <v>1590.42</v>
      </c>
      <c r="CC224">
        <v>295</v>
      </c>
      <c r="CD224">
        <v>5220.67</v>
      </c>
      <c r="CE224">
        <v>1591.29</v>
      </c>
      <c r="CF224">
        <v>-0.87</v>
      </c>
      <c r="CG224">
        <v>300.0000000000001</v>
      </c>
      <c r="CH224">
        <v>23.8</v>
      </c>
      <c r="CI224">
        <v>1650.734719841875</v>
      </c>
      <c r="CJ224">
        <v>2.032994541366527</v>
      </c>
      <c r="CK224">
        <v>-31.03478562282126</v>
      </c>
      <c r="CL224">
        <v>0.9198548094063967</v>
      </c>
      <c r="CM224">
        <v>0.9759925733019913</v>
      </c>
      <c r="CN224">
        <v>-0.00431141668520578</v>
      </c>
      <c r="CO224">
        <v>289.9999999999999</v>
      </c>
      <c r="CP224">
        <v>1590.91</v>
      </c>
      <c r="CQ224">
        <v>765</v>
      </c>
      <c r="CR224">
        <v>5219.32</v>
      </c>
      <c r="CS224">
        <v>1591.27</v>
      </c>
      <c r="CT224">
        <v>-0.36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438</v>
      </c>
      <c r="DO224">
        <v>2</v>
      </c>
      <c r="DP224" t="b">
        <v>1</v>
      </c>
      <c r="DQ224">
        <v>1761509305.5</v>
      </c>
      <c r="DR224">
        <v>216.2688888888889</v>
      </c>
      <c r="DS224">
        <v>199.4215555555556</v>
      </c>
      <c r="DT224">
        <v>11.55227777777778</v>
      </c>
      <c r="DU224">
        <v>9.970293333333334</v>
      </c>
      <c r="DV224">
        <v>218.1591111111111</v>
      </c>
      <c r="DW224">
        <v>11.54415555555556</v>
      </c>
      <c r="DX224">
        <v>500.0218888888889</v>
      </c>
      <c r="DY224">
        <v>90.29127777777778</v>
      </c>
      <c r="DZ224">
        <v>0.1000595777777778</v>
      </c>
      <c r="EA224">
        <v>18.06313333333334</v>
      </c>
      <c r="EB224">
        <v>18.00364444444444</v>
      </c>
      <c r="EC224">
        <v>999.9000000000001</v>
      </c>
      <c r="ED224">
        <v>0</v>
      </c>
      <c r="EE224">
        <v>0</v>
      </c>
      <c r="EF224">
        <v>9990.833333333334</v>
      </c>
      <c r="EG224">
        <v>0</v>
      </c>
      <c r="EH224">
        <v>1037.945555555555</v>
      </c>
      <c r="EI224">
        <v>16.84728888888889</v>
      </c>
      <c r="EJ224">
        <v>218.7963333333333</v>
      </c>
      <c r="EK224">
        <v>201.4297777777778</v>
      </c>
      <c r="EL224">
        <v>1.581991111111111</v>
      </c>
      <c r="EM224">
        <v>199.4215555555556</v>
      </c>
      <c r="EN224">
        <v>9.970293333333334</v>
      </c>
      <c r="EO224">
        <v>1.04307</v>
      </c>
      <c r="EP224">
        <v>0.9002304444444444</v>
      </c>
      <c r="EQ224">
        <v>7.532295555555556</v>
      </c>
      <c r="ER224">
        <v>5.394426666666667</v>
      </c>
      <c r="ES224">
        <v>1999.998888888889</v>
      </c>
      <c r="ET224">
        <v>0.9800013333333334</v>
      </c>
      <c r="EU224">
        <v>0.01999904444444444</v>
      </c>
      <c r="EV224">
        <v>0</v>
      </c>
      <c r="EW224">
        <v>1274.358888888889</v>
      </c>
      <c r="EX224">
        <v>5.00097</v>
      </c>
      <c r="EY224">
        <v>25395.6</v>
      </c>
      <c r="EZ224">
        <v>16707.57777777778</v>
      </c>
      <c r="FA224">
        <v>37.25</v>
      </c>
      <c r="FB224">
        <v>38.375</v>
      </c>
      <c r="FC224">
        <v>37.51377777777778</v>
      </c>
      <c r="FD224">
        <v>37.52755555555555</v>
      </c>
      <c r="FE224">
        <v>37.09</v>
      </c>
      <c r="FF224">
        <v>1955.098888888889</v>
      </c>
      <c r="FG224">
        <v>39.9</v>
      </c>
      <c r="FH224">
        <v>0</v>
      </c>
      <c r="FI224">
        <v>4179.200000047684</v>
      </c>
      <c r="FJ224">
        <v>0</v>
      </c>
      <c r="FK224">
        <v>1278.0972</v>
      </c>
      <c r="FL224">
        <v>-50.21384623977889</v>
      </c>
      <c r="FM224">
        <v>-1000.276924623147</v>
      </c>
      <c r="FN224">
        <v>25472.24</v>
      </c>
      <c r="FO224">
        <v>15</v>
      </c>
      <c r="FP224">
        <v>0</v>
      </c>
      <c r="FQ224" t="s">
        <v>439</v>
      </c>
      <c r="FR224">
        <v>1760210915.6</v>
      </c>
      <c r="FS224">
        <v>0</v>
      </c>
      <c r="FT224">
        <v>0</v>
      </c>
      <c r="FU224">
        <v>-0.215</v>
      </c>
      <c r="FV224">
        <v>0</v>
      </c>
      <c r="FW224">
        <v>-0.6919999999999999</v>
      </c>
      <c r="FX224">
        <v>0</v>
      </c>
      <c r="FY224">
        <v>400</v>
      </c>
      <c r="FZ224">
        <v>0</v>
      </c>
      <c r="GA224">
        <v>0.15</v>
      </c>
      <c r="GB224">
        <v>0</v>
      </c>
      <c r="GC224">
        <v>16.081905</v>
      </c>
      <c r="GD224">
        <v>5.592267917448371</v>
      </c>
      <c r="GE224">
        <v>0.5382483422872755</v>
      </c>
      <c r="GF224">
        <v>0</v>
      </c>
      <c r="GG224">
        <v>1280.953823529412</v>
      </c>
      <c r="GH224">
        <v>-43.93292591483513</v>
      </c>
      <c r="GI224">
        <v>4.334018658654325</v>
      </c>
      <c r="GJ224">
        <v>0</v>
      </c>
      <c r="GK224">
        <v>1.5835255</v>
      </c>
      <c r="GL224">
        <v>-0.008086829268296944</v>
      </c>
      <c r="GM224">
        <v>0.001091178147691753</v>
      </c>
      <c r="GN224">
        <v>1</v>
      </c>
      <c r="GO224">
        <v>1</v>
      </c>
      <c r="GP224">
        <v>3</v>
      </c>
      <c r="GQ224" t="s">
        <v>446</v>
      </c>
      <c r="GR224">
        <v>3.1337</v>
      </c>
      <c r="GS224">
        <v>2.76021</v>
      </c>
      <c r="GT224">
        <v>0.0534646</v>
      </c>
      <c r="GU224">
        <v>0.0486779</v>
      </c>
      <c r="GV224">
        <v>0.0630115</v>
      </c>
      <c r="GW224">
        <v>0.0558402</v>
      </c>
      <c r="GX224">
        <v>30313.7</v>
      </c>
      <c r="GY224">
        <v>30441.8</v>
      </c>
      <c r="GZ224">
        <v>29752.8</v>
      </c>
      <c r="HA224">
        <v>29558.9</v>
      </c>
      <c r="HB224">
        <v>36847</v>
      </c>
      <c r="HC224">
        <v>36985.2</v>
      </c>
      <c r="HD224">
        <v>41868.3</v>
      </c>
      <c r="HE224">
        <v>41995.4</v>
      </c>
      <c r="HF224">
        <v>1.9572</v>
      </c>
      <c r="HG224">
        <v>1.88818</v>
      </c>
      <c r="HH224">
        <v>0.0250489</v>
      </c>
      <c r="HI224">
        <v>0</v>
      </c>
      <c r="HJ224">
        <v>17.5875</v>
      </c>
      <c r="HK224">
        <v>999.9</v>
      </c>
      <c r="HL224">
        <v>26.5</v>
      </c>
      <c r="HM224">
        <v>31.6</v>
      </c>
      <c r="HN224">
        <v>13.7012</v>
      </c>
      <c r="HO224">
        <v>62.3123</v>
      </c>
      <c r="HP224">
        <v>32.5681</v>
      </c>
      <c r="HQ224">
        <v>1</v>
      </c>
      <c r="HR224">
        <v>-0.136395</v>
      </c>
      <c r="HS224">
        <v>5.10806</v>
      </c>
      <c r="HT224">
        <v>20.2687</v>
      </c>
      <c r="HU224">
        <v>5.22163</v>
      </c>
      <c r="HV224">
        <v>12.0159</v>
      </c>
      <c r="HW224">
        <v>4.99125</v>
      </c>
      <c r="HX224">
        <v>3.28863</v>
      </c>
      <c r="HY224">
        <v>9999</v>
      </c>
      <c r="HZ224">
        <v>9999</v>
      </c>
      <c r="IA224">
        <v>9999</v>
      </c>
      <c r="IB224">
        <v>999.9</v>
      </c>
      <c r="IC224">
        <v>4.97289</v>
      </c>
      <c r="ID224">
        <v>1.86661</v>
      </c>
      <c r="IE224">
        <v>1.86596</v>
      </c>
      <c r="IF224">
        <v>1.86585</v>
      </c>
      <c r="IG224">
        <v>1.86774</v>
      </c>
      <c r="IH224">
        <v>1.8702</v>
      </c>
      <c r="II224">
        <v>1.86883</v>
      </c>
      <c r="IJ224">
        <v>1.87028</v>
      </c>
      <c r="IK224">
        <v>0</v>
      </c>
      <c r="IL224">
        <v>0</v>
      </c>
      <c r="IM224">
        <v>0</v>
      </c>
      <c r="IN224">
        <v>0</v>
      </c>
      <c r="IO224" t="s">
        <v>441</v>
      </c>
      <c r="IP224" t="s">
        <v>442</v>
      </c>
      <c r="IQ224" t="s">
        <v>443</v>
      </c>
      <c r="IR224" t="s">
        <v>443</v>
      </c>
      <c r="IS224" t="s">
        <v>443</v>
      </c>
      <c r="IT224" t="s">
        <v>443</v>
      </c>
      <c r="IU224">
        <v>0</v>
      </c>
      <c r="IV224">
        <v>100</v>
      </c>
      <c r="IW224">
        <v>100</v>
      </c>
      <c r="IX224">
        <v>-1.873</v>
      </c>
      <c r="IY224">
        <v>0.0081</v>
      </c>
      <c r="IZ224">
        <v>-1.414774939843471</v>
      </c>
      <c r="JA224">
        <v>-0.002262605230658699</v>
      </c>
      <c r="JB224">
        <v>4.117972070868355E-07</v>
      </c>
      <c r="JC224">
        <v>-1.535053720392113E-10</v>
      </c>
      <c r="JD224">
        <v>-0.05773197212917025</v>
      </c>
      <c r="JE224">
        <v>-0.004387372397949352</v>
      </c>
      <c r="JF224">
        <v>0.001148265067849212</v>
      </c>
      <c r="JG224">
        <v>-2.372704636287677E-05</v>
      </c>
      <c r="JH224">
        <v>4</v>
      </c>
      <c r="JI224">
        <v>2346</v>
      </c>
      <c r="JJ224">
        <v>1</v>
      </c>
      <c r="JK224">
        <v>24</v>
      </c>
      <c r="JL224">
        <v>21639.9</v>
      </c>
      <c r="JM224">
        <v>29358488.5</v>
      </c>
      <c r="JN224">
        <v>0.533447</v>
      </c>
      <c r="JO224">
        <v>2.30469</v>
      </c>
      <c r="JP224">
        <v>1.39648</v>
      </c>
      <c r="JQ224">
        <v>2.35718</v>
      </c>
      <c r="JR224">
        <v>1.49536</v>
      </c>
      <c r="JS224">
        <v>2.68433</v>
      </c>
      <c r="JT224">
        <v>36.5287</v>
      </c>
      <c r="JU224">
        <v>24.035</v>
      </c>
      <c r="JV224">
        <v>18</v>
      </c>
      <c r="JW224">
        <v>486.542</v>
      </c>
      <c r="JX224">
        <v>434.596</v>
      </c>
      <c r="JY224">
        <v>12.0905</v>
      </c>
      <c r="JZ224">
        <v>25.7296</v>
      </c>
      <c r="KA224">
        <v>30.0001</v>
      </c>
      <c r="KB224">
        <v>25.6334</v>
      </c>
      <c r="KC224">
        <v>25.5748</v>
      </c>
      <c r="KD224">
        <v>10.6742</v>
      </c>
      <c r="KE224">
        <v>26.3451</v>
      </c>
      <c r="KF224">
        <v>0</v>
      </c>
      <c r="KG224">
        <v>12.0886</v>
      </c>
      <c r="KH224">
        <v>165.98</v>
      </c>
      <c r="KI224">
        <v>9.91319</v>
      </c>
      <c r="KJ224">
        <v>101.687</v>
      </c>
      <c r="KK224">
        <v>100.984</v>
      </c>
    </row>
    <row r="225" spans="1:297">
      <c r="A225">
        <v>209</v>
      </c>
      <c r="B225">
        <v>1761509313</v>
      </c>
      <c r="C225">
        <v>2102.5</v>
      </c>
      <c r="D225" t="s">
        <v>862</v>
      </c>
      <c r="E225" t="s">
        <v>863</v>
      </c>
      <c r="F225">
        <v>5</v>
      </c>
      <c r="G225" t="s">
        <v>831</v>
      </c>
      <c r="H225" t="s">
        <v>436</v>
      </c>
      <c r="I225">
        <v>1761509310.2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186.3185167612524</v>
      </c>
      <c r="AK225">
        <v>196.0101757575757</v>
      </c>
      <c r="AL225">
        <v>-3.259995531781748</v>
      </c>
      <c r="AM225">
        <v>65.61031510894709</v>
      </c>
      <c r="AN225">
        <f>(AP225 - AO225 + DY225*1E3/(8.314*(EA225+273.15)) * AR225/DX225 * AQ225) * DX225/(100*DL225) * 1000/(1000 - AP225)</f>
        <v>0</v>
      </c>
      <c r="AO225">
        <v>9.971283414475364</v>
      </c>
      <c r="AP225">
        <v>11.55162181818182</v>
      </c>
      <c r="AQ225">
        <v>3.661327259292762E-06</v>
      </c>
      <c r="AR225">
        <v>106.6715053119192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437</v>
      </c>
      <c r="AY225" t="s">
        <v>437</v>
      </c>
      <c r="AZ225">
        <v>0</v>
      </c>
      <c r="BA225">
        <v>0</v>
      </c>
      <c r="BB225">
        <f>1-AZ225/BA225</f>
        <v>0</v>
      </c>
      <c r="BC225">
        <v>0</v>
      </c>
      <c r="BD225" t="s">
        <v>437</v>
      </c>
      <c r="BE225" t="s">
        <v>437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BZ225">
        <v>2020</v>
      </c>
      <c r="CA225">
        <v>290.0000000000001</v>
      </c>
      <c r="CB225">
        <v>1590.42</v>
      </c>
      <c r="CC225">
        <v>295</v>
      </c>
      <c r="CD225">
        <v>5220.67</v>
      </c>
      <c r="CE225">
        <v>1591.29</v>
      </c>
      <c r="CF225">
        <v>-0.87</v>
      </c>
      <c r="CG225">
        <v>300.0000000000001</v>
      </c>
      <c r="CH225">
        <v>23.8</v>
      </c>
      <c r="CI225">
        <v>1650.734719841875</v>
      </c>
      <c r="CJ225">
        <v>2.032994541366527</v>
      </c>
      <c r="CK225">
        <v>-31.03478562282126</v>
      </c>
      <c r="CL225">
        <v>0.9198548094063967</v>
      </c>
      <c r="CM225">
        <v>0.9759925733019913</v>
      </c>
      <c r="CN225">
        <v>-0.00431141668520578</v>
      </c>
      <c r="CO225">
        <v>289.9999999999999</v>
      </c>
      <c r="CP225">
        <v>1590.91</v>
      </c>
      <c r="CQ225">
        <v>765</v>
      </c>
      <c r="CR225">
        <v>5219.32</v>
      </c>
      <c r="CS225">
        <v>1591.27</v>
      </c>
      <c r="CT225">
        <v>-0.36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438</v>
      </c>
      <c r="DO225">
        <v>2</v>
      </c>
      <c r="DP225" t="b">
        <v>1</v>
      </c>
      <c r="DQ225">
        <v>1761509310.2</v>
      </c>
      <c r="DR225">
        <v>201.1625</v>
      </c>
      <c r="DS225">
        <v>183.7781</v>
      </c>
      <c r="DT225">
        <v>11.55209</v>
      </c>
      <c r="DU225">
        <v>9.971217999999999</v>
      </c>
      <c r="DV225">
        <v>203.0209</v>
      </c>
      <c r="DW225">
        <v>11.54395</v>
      </c>
      <c r="DX225">
        <v>499.9759</v>
      </c>
      <c r="DY225">
        <v>90.29206000000001</v>
      </c>
      <c r="DZ225">
        <v>0.10001315</v>
      </c>
      <c r="EA225">
        <v>18.06178</v>
      </c>
      <c r="EB225">
        <v>18.0017</v>
      </c>
      <c r="EC225">
        <v>999.9</v>
      </c>
      <c r="ED225">
        <v>0</v>
      </c>
      <c r="EE225">
        <v>0</v>
      </c>
      <c r="EF225">
        <v>9993.933000000001</v>
      </c>
      <c r="EG225">
        <v>0</v>
      </c>
      <c r="EH225">
        <v>1037.972</v>
      </c>
      <c r="EI225">
        <v>17.38429</v>
      </c>
      <c r="EJ225">
        <v>203.5134</v>
      </c>
      <c r="EK225">
        <v>185.629</v>
      </c>
      <c r="EL225">
        <v>1.580868</v>
      </c>
      <c r="EM225">
        <v>183.7781</v>
      </c>
      <c r="EN225">
        <v>9.971217999999999</v>
      </c>
      <c r="EO225">
        <v>1.043062</v>
      </c>
      <c r="EP225">
        <v>0.9003218000000001</v>
      </c>
      <c r="EQ225">
        <v>7.532172</v>
      </c>
      <c r="ER225">
        <v>5.395886000000001</v>
      </c>
      <c r="ES225">
        <v>1999.97</v>
      </c>
      <c r="ET225">
        <v>0.9800009</v>
      </c>
      <c r="EU225">
        <v>0.01999949</v>
      </c>
      <c r="EV225">
        <v>0</v>
      </c>
      <c r="EW225">
        <v>1269.227</v>
      </c>
      <c r="EX225">
        <v>5.000970000000001</v>
      </c>
      <c r="EY225">
        <v>25298.66</v>
      </c>
      <c r="EZ225">
        <v>16707.32</v>
      </c>
      <c r="FA225">
        <v>37.2059</v>
      </c>
      <c r="FB225">
        <v>38.3435</v>
      </c>
      <c r="FC225">
        <v>37.5</v>
      </c>
      <c r="FD225">
        <v>37.5124</v>
      </c>
      <c r="FE225">
        <v>37.062</v>
      </c>
      <c r="FF225">
        <v>1955.07</v>
      </c>
      <c r="FG225">
        <v>39.89999999999999</v>
      </c>
      <c r="FH225">
        <v>0</v>
      </c>
      <c r="FI225">
        <v>4184</v>
      </c>
      <c r="FJ225">
        <v>0</v>
      </c>
      <c r="FK225">
        <v>1273.6676</v>
      </c>
      <c r="FL225">
        <v>-59.1200001009322</v>
      </c>
      <c r="FM225">
        <v>-1172.861540259598</v>
      </c>
      <c r="FN225">
        <v>25385.068</v>
      </c>
      <c r="FO225">
        <v>15</v>
      </c>
      <c r="FP225">
        <v>0</v>
      </c>
      <c r="FQ225" t="s">
        <v>439</v>
      </c>
      <c r="FR225">
        <v>1760210915.6</v>
      </c>
      <c r="FS225">
        <v>0</v>
      </c>
      <c r="FT225">
        <v>0</v>
      </c>
      <c r="FU225">
        <v>-0.215</v>
      </c>
      <c r="FV225">
        <v>0</v>
      </c>
      <c r="FW225">
        <v>-0.6919999999999999</v>
      </c>
      <c r="FX225">
        <v>0</v>
      </c>
      <c r="FY225">
        <v>400</v>
      </c>
      <c r="FZ225">
        <v>0</v>
      </c>
      <c r="GA225">
        <v>0.15</v>
      </c>
      <c r="GB225">
        <v>0</v>
      </c>
      <c r="GC225">
        <v>16.59606341463414</v>
      </c>
      <c r="GD225">
        <v>5.926616027874569</v>
      </c>
      <c r="GE225">
        <v>0.5855450805398659</v>
      </c>
      <c r="GF225">
        <v>0</v>
      </c>
      <c r="GG225">
        <v>1276.548235294118</v>
      </c>
      <c r="GH225">
        <v>-53.7475935911313</v>
      </c>
      <c r="GI225">
        <v>5.300726071569189</v>
      </c>
      <c r="GJ225">
        <v>0</v>
      </c>
      <c r="GK225">
        <v>1.582610731707317</v>
      </c>
      <c r="GL225">
        <v>-0.01291421602787445</v>
      </c>
      <c r="GM225">
        <v>0.001388556699781045</v>
      </c>
      <c r="GN225">
        <v>1</v>
      </c>
      <c r="GO225">
        <v>1</v>
      </c>
      <c r="GP225">
        <v>3</v>
      </c>
      <c r="GQ225" t="s">
        <v>446</v>
      </c>
      <c r="GR225">
        <v>3.13383</v>
      </c>
      <c r="GS225">
        <v>2.76024</v>
      </c>
      <c r="GT225">
        <v>0.0497972</v>
      </c>
      <c r="GU225">
        <v>0.0448208</v>
      </c>
      <c r="GV225">
        <v>0.063013</v>
      </c>
      <c r="GW225">
        <v>0.0558481</v>
      </c>
      <c r="GX225">
        <v>30430.1</v>
      </c>
      <c r="GY225">
        <v>30565</v>
      </c>
      <c r="GZ225">
        <v>29751.8</v>
      </c>
      <c r="HA225">
        <v>29558.7</v>
      </c>
      <c r="HB225">
        <v>36846</v>
      </c>
      <c r="HC225">
        <v>36984.5</v>
      </c>
      <c r="HD225">
        <v>41867.4</v>
      </c>
      <c r="HE225">
        <v>41995.1</v>
      </c>
      <c r="HF225">
        <v>1.9572</v>
      </c>
      <c r="HG225">
        <v>1.88778</v>
      </c>
      <c r="HH225">
        <v>0.0250265</v>
      </c>
      <c r="HI225">
        <v>0</v>
      </c>
      <c r="HJ225">
        <v>17.589</v>
      </c>
      <c r="HK225">
        <v>999.9</v>
      </c>
      <c r="HL225">
        <v>26.5</v>
      </c>
      <c r="HM225">
        <v>31.6</v>
      </c>
      <c r="HN225">
        <v>13.7002</v>
      </c>
      <c r="HO225">
        <v>62.3823</v>
      </c>
      <c r="HP225">
        <v>32.3998</v>
      </c>
      <c r="HQ225">
        <v>1</v>
      </c>
      <c r="HR225">
        <v>-0.136349</v>
      </c>
      <c r="HS225">
        <v>5.12481</v>
      </c>
      <c r="HT225">
        <v>20.2682</v>
      </c>
      <c r="HU225">
        <v>5.22193</v>
      </c>
      <c r="HV225">
        <v>12.0159</v>
      </c>
      <c r="HW225">
        <v>4.9912</v>
      </c>
      <c r="HX225">
        <v>3.28865</v>
      </c>
      <c r="HY225">
        <v>9999</v>
      </c>
      <c r="HZ225">
        <v>9999</v>
      </c>
      <c r="IA225">
        <v>9999</v>
      </c>
      <c r="IB225">
        <v>999.9</v>
      </c>
      <c r="IC225">
        <v>4.97287</v>
      </c>
      <c r="ID225">
        <v>1.86661</v>
      </c>
      <c r="IE225">
        <v>1.86593</v>
      </c>
      <c r="IF225">
        <v>1.86586</v>
      </c>
      <c r="IG225">
        <v>1.86774</v>
      </c>
      <c r="IH225">
        <v>1.8702</v>
      </c>
      <c r="II225">
        <v>1.86882</v>
      </c>
      <c r="IJ225">
        <v>1.87028</v>
      </c>
      <c r="IK225">
        <v>0</v>
      </c>
      <c r="IL225">
        <v>0</v>
      </c>
      <c r="IM225">
        <v>0</v>
      </c>
      <c r="IN225">
        <v>0</v>
      </c>
      <c r="IO225" t="s">
        <v>441</v>
      </c>
      <c r="IP225" t="s">
        <v>442</v>
      </c>
      <c r="IQ225" t="s">
        <v>443</v>
      </c>
      <c r="IR225" t="s">
        <v>443</v>
      </c>
      <c r="IS225" t="s">
        <v>443</v>
      </c>
      <c r="IT225" t="s">
        <v>443</v>
      </c>
      <c r="IU225">
        <v>0</v>
      </c>
      <c r="IV225">
        <v>100</v>
      </c>
      <c r="IW225">
        <v>100</v>
      </c>
      <c r="IX225">
        <v>-1.839</v>
      </c>
      <c r="IY225">
        <v>0.0081</v>
      </c>
      <c r="IZ225">
        <v>-1.414774939843471</v>
      </c>
      <c r="JA225">
        <v>-0.002262605230658699</v>
      </c>
      <c r="JB225">
        <v>4.117972070868355E-07</v>
      </c>
      <c r="JC225">
        <v>-1.535053720392113E-10</v>
      </c>
      <c r="JD225">
        <v>-0.05773197212917025</v>
      </c>
      <c r="JE225">
        <v>-0.004387372397949352</v>
      </c>
      <c r="JF225">
        <v>0.001148265067849212</v>
      </c>
      <c r="JG225">
        <v>-2.372704636287677E-05</v>
      </c>
      <c r="JH225">
        <v>4</v>
      </c>
      <c r="JI225">
        <v>2346</v>
      </c>
      <c r="JJ225">
        <v>1</v>
      </c>
      <c r="JK225">
        <v>24</v>
      </c>
      <c r="JL225">
        <v>21640</v>
      </c>
      <c r="JM225">
        <v>29358488.6</v>
      </c>
      <c r="JN225">
        <v>0.499268</v>
      </c>
      <c r="JO225">
        <v>2.32422</v>
      </c>
      <c r="JP225">
        <v>1.39771</v>
      </c>
      <c r="JQ225">
        <v>2.35718</v>
      </c>
      <c r="JR225">
        <v>1.49536</v>
      </c>
      <c r="JS225">
        <v>2.5415</v>
      </c>
      <c r="JT225">
        <v>36.5523</v>
      </c>
      <c r="JU225">
        <v>24.0262</v>
      </c>
      <c r="JV225">
        <v>18</v>
      </c>
      <c r="JW225">
        <v>486.539</v>
      </c>
      <c r="JX225">
        <v>434.357</v>
      </c>
      <c r="JY225">
        <v>12.0899</v>
      </c>
      <c r="JZ225">
        <v>25.7293</v>
      </c>
      <c r="KA225">
        <v>30.0001</v>
      </c>
      <c r="KB225">
        <v>25.633</v>
      </c>
      <c r="KC225">
        <v>25.5747</v>
      </c>
      <c r="KD225">
        <v>9.976979999999999</v>
      </c>
      <c r="KE225">
        <v>26.3451</v>
      </c>
      <c r="KF225">
        <v>0</v>
      </c>
      <c r="KG225">
        <v>12.087</v>
      </c>
      <c r="KH225">
        <v>152.622</v>
      </c>
      <c r="KI225">
        <v>9.91126</v>
      </c>
      <c r="KJ225">
        <v>101.684</v>
      </c>
      <c r="KK225">
        <v>100.983</v>
      </c>
    </row>
    <row r="226" spans="1:297">
      <c r="A226">
        <v>210</v>
      </c>
      <c r="B226">
        <v>1761509318</v>
      </c>
      <c r="C226">
        <v>2107.5</v>
      </c>
      <c r="D226" t="s">
        <v>864</v>
      </c>
      <c r="E226" t="s">
        <v>865</v>
      </c>
      <c r="F226">
        <v>5</v>
      </c>
      <c r="G226" t="s">
        <v>831</v>
      </c>
      <c r="H226" t="s">
        <v>436</v>
      </c>
      <c r="I226">
        <v>1761509315.5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169.5282805400359</v>
      </c>
      <c r="AK226">
        <v>179.7301212121212</v>
      </c>
      <c r="AL226">
        <v>-3.252532646359926</v>
      </c>
      <c r="AM226">
        <v>65.61031510894709</v>
      </c>
      <c r="AN226">
        <f>(AP226 - AO226 + DY226*1E3/(8.314*(EA226+273.15)) * AR226/DX226 * AQ226) * DX226/(100*DL226) * 1000/(1000 - AP226)</f>
        <v>0</v>
      </c>
      <c r="AO226">
        <v>9.972336427086434</v>
      </c>
      <c r="AP226">
        <v>11.55119454545455</v>
      </c>
      <c r="AQ226">
        <v>-5.820452460495073E-07</v>
      </c>
      <c r="AR226">
        <v>106.6715053119192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437</v>
      </c>
      <c r="AY226" t="s">
        <v>437</v>
      </c>
      <c r="AZ226">
        <v>0</v>
      </c>
      <c r="BA226">
        <v>0</v>
      </c>
      <c r="BB226">
        <f>1-AZ226/BA226</f>
        <v>0</v>
      </c>
      <c r="BC226">
        <v>0</v>
      </c>
      <c r="BD226" t="s">
        <v>437</v>
      </c>
      <c r="BE226" t="s">
        <v>437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BZ226">
        <v>2020</v>
      </c>
      <c r="CA226">
        <v>290.0000000000001</v>
      </c>
      <c r="CB226">
        <v>1590.42</v>
      </c>
      <c r="CC226">
        <v>295</v>
      </c>
      <c r="CD226">
        <v>5220.67</v>
      </c>
      <c r="CE226">
        <v>1591.29</v>
      </c>
      <c r="CF226">
        <v>-0.87</v>
      </c>
      <c r="CG226">
        <v>300.0000000000001</v>
      </c>
      <c r="CH226">
        <v>23.8</v>
      </c>
      <c r="CI226">
        <v>1650.734719841875</v>
      </c>
      <c r="CJ226">
        <v>2.032994541366527</v>
      </c>
      <c r="CK226">
        <v>-31.03478562282126</v>
      </c>
      <c r="CL226">
        <v>0.9198548094063967</v>
      </c>
      <c r="CM226">
        <v>0.9759925733019913</v>
      </c>
      <c r="CN226">
        <v>-0.00431141668520578</v>
      </c>
      <c r="CO226">
        <v>289.9999999999999</v>
      </c>
      <c r="CP226">
        <v>1590.91</v>
      </c>
      <c r="CQ226">
        <v>765</v>
      </c>
      <c r="CR226">
        <v>5219.32</v>
      </c>
      <c r="CS226">
        <v>1591.27</v>
      </c>
      <c r="CT226">
        <v>-0.36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438</v>
      </c>
      <c r="DO226">
        <v>2</v>
      </c>
      <c r="DP226" t="b">
        <v>1</v>
      </c>
      <c r="DQ226">
        <v>1761509315.5</v>
      </c>
      <c r="DR226">
        <v>184.0807777777778</v>
      </c>
      <c r="DS226">
        <v>166.1802222222222</v>
      </c>
      <c r="DT226">
        <v>11.5513</v>
      </c>
      <c r="DU226">
        <v>9.972026666666666</v>
      </c>
      <c r="DV226">
        <v>185.903</v>
      </c>
      <c r="DW226">
        <v>11.54317777777778</v>
      </c>
      <c r="DX226">
        <v>500.007111111111</v>
      </c>
      <c r="DY226">
        <v>90.29335555555555</v>
      </c>
      <c r="DZ226">
        <v>0.09997664444444446</v>
      </c>
      <c r="EA226">
        <v>18.05883333333334</v>
      </c>
      <c r="EB226">
        <v>17.99941111111111</v>
      </c>
      <c r="EC226">
        <v>999.9000000000001</v>
      </c>
      <c r="ED226">
        <v>0</v>
      </c>
      <c r="EE226">
        <v>0</v>
      </c>
      <c r="EF226">
        <v>10001.44111111111</v>
      </c>
      <c r="EG226">
        <v>0</v>
      </c>
      <c r="EH226">
        <v>1037.98</v>
      </c>
      <c r="EI226">
        <v>17.90056666666667</v>
      </c>
      <c r="EJ226">
        <v>186.232</v>
      </c>
      <c r="EK226">
        <v>167.854</v>
      </c>
      <c r="EL226">
        <v>1.579282222222222</v>
      </c>
      <c r="EM226">
        <v>166.1802222222222</v>
      </c>
      <c r="EN226">
        <v>9.972026666666666</v>
      </c>
      <c r="EO226">
        <v>1.043006666666667</v>
      </c>
      <c r="EP226">
        <v>0.9004078888888889</v>
      </c>
      <c r="EQ226">
        <v>7.531400000000001</v>
      </c>
      <c r="ER226">
        <v>5.397261111111111</v>
      </c>
      <c r="ES226">
        <v>1999.974444444445</v>
      </c>
      <c r="ET226">
        <v>0.9800006666666666</v>
      </c>
      <c r="EU226">
        <v>0.01999973333333334</v>
      </c>
      <c r="EV226">
        <v>0</v>
      </c>
      <c r="EW226">
        <v>1262.826666666667</v>
      </c>
      <c r="EX226">
        <v>5.00097</v>
      </c>
      <c r="EY226">
        <v>25169.18888888889</v>
      </c>
      <c r="EZ226">
        <v>16707.36666666666</v>
      </c>
      <c r="FA226">
        <v>37.187</v>
      </c>
      <c r="FB226">
        <v>38.312</v>
      </c>
      <c r="FC226">
        <v>37.5</v>
      </c>
      <c r="FD226">
        <v>37.5</v>
      </c>
      <c r="FE226">
        <v>37.062</v>
      </c>
      <c r="FF226">
        <v>1955.074444444444</v>
      </c>
      <c r="FG226">
        <v>39.9</v>
      </c>
      <c r="FH226">
        <v>0</v>
      </c>
      <c r="FI226">
        <v>4188.800000190735</v>
      </c>
      <c r="FJ226">
        <v>0</v>
      </c>
      <c r="FK226">
        <v>1268.5936</v>
      </c>
      <c r="FL226">
        <v>-69.51692298681844</v>
      </c>
      <c r="FM226">
        <v>-1359.946151792217</v>
      </c>
      <c r="FN226">
        <v>25283.676</v>
      </c>
      <c r="FO226">
        <v>15</v>
      </c>
      <c r="FP226">
        <v>0</v>
      </c>
      <c r="FQ226" t="s">
        <v>439</v>
      </c>
      <c r="FR226">
        <v>1760210915.6</v>
      </c>
      <c r="FS226">
        <v>0</v>
      </c>
      <c r="FT226">
        <v>0</v>
      </c>
      <c r="FU226">
        <v>-0.215</v>
      </c>
      <c r="FV226">
        <v>0</v>
      </c>
      <c r="FW226">
        <v>-0.6919999999999999</v>
      </c>
      <c r="FX226">
        <v>0</v>
      </c>
      <c r="FY226">
        <v>400</v>
      </c>
      <c r="FZ226">
        <v>0</v>
      </c>
      <c r="GA226">
        <v>0.15</v>
      </c>
      <c r="GB226">
        <v>0</v>
      </c>
      <c r="GC226">
        <v>17.09261219512195</v>
      </c>
      <c r="GD226">
        <v>6.067202090592374</v>
      </c>
      <c r="GE226">
        <v>0.5993914854067486</v>
      </c>
      <c r="GF226">
        <v>0</v>
      </c>
      <c r="GG226">
        <v>1271.265882352941</v>
      </c>
      <c r="GH226">
        <v>-63.25469819679314</v>
      </c>
      <c r="GI226">
        <v>6.231947159429702</v>
      </c>
      <c r="GJ226">
        <v>0</v>
      </c>
      <c r="GK226">
        <v>1.581459024390244</v>
      </c>
      <c r="GL226">
        <v>-0.01556508710801094</v>
      </c>
      <c r="GM226">
        <v>0.001636457811902524</v>
      </c>
      <c r="GN226">
        <v>1</v>
      </c>
      <c r="GO226">
        <v>1</v>
      </c>
      <c r="GP226">
        <v>3</v>
      </c>
      <c r="GQ226" t="s">
        <v>446</v>
      </c>
      <c r="GR226">
        <v>3.13376</v>
      </c>
      <c r="GS226">
        <v>2.76031</v>
      </c>
      <c r="GT226">
        <v>0.0460484</v>
      </c>
      <c r="GU226">
        <v>0.0409147</v>
      </c>
      <c r="GV226">
        <v>0.0630107</v>
      </c>
      <c r="GW226">
        <v>0.055838</v>
      </c>
      <c r="GX226">
        <v>30550.6</v>
      </c>
      <c r="GY226">
        <v>30689.8</v>
      </c>
      <c r="GZ226">
        <v>29752.3</v>
      </c>
      <c r="HA226">
        <v>29558.6</v>
      </c>
      <c r="HB226">
        <v>36846.6</v>
      </c>
      <c r="HC226">
        <v>36984.5</v>
      </c>
      <c r="HD226">
        <v>41868</v>
      </c>
      <c r="HE226">
        <v>41994.7</v>
      </c>
      <c r="HF226">
        <v>1.95725</v>
      </c>
      <c r="HG226">
        <v>1.88765</v>
      </c>
      <c r="HH226">
        <v>0.0247285</v>
      </c>
      <c r="HI226">
        <v>0</v>
      </c>
      <c r="HJ226">
        <v>17.591</v>
      </c>
      <c r="HK226">
        <v>999.9</v>
      </c>
      <c r="HL226">
        <v>26.5</v>
      </c>
      <c r="HM226">
        <v>31.6</v>
      </c>
      <c r="HN226">
        <v>13.6994</v>
      </c>
      <c r="HO226">
        <v>62.6323</v>
      </c>
      <c r="HP226">
        <v>32.524</v>
      </c>
      <c r="HQ226">
        <v>1</v>
      </c>
      <c r="HR226">
        <v>-0.136349</v>
      </c>
      <c r="HS226">
        <v>5.12884</v>
      </c>
      <c r="HT226">
        <v>20.268</v>
      </c>
      <c r="HU226">
        <v>5.22148</v>
      </c>
      <c r="HV226">
        <v>12.0159</v>
      </c>
      <c r="HW226">
        <v>4.9911</v>
      </c>
      <c r="HX226">
        <v>3.28855</v>
      </c>
      <c r="HY226">
        <v>9999</v>
      </c>
      <c r="HZ226">
        <v>9999</v>
      </c>
      <c r="IA226">
        <v>9999</v>
      </c>
      <c r="IB226">
        <v>999.9</v>
      </c>
      <c r="IC226">
        <v>4.97288</v>
      </c>
      <c r="ID226">
        <v>1.86661</v>
      </c>
      <c r="IE226">
        <v>1.86595</v>
      </c>
      <c r="IF226">
        <v>1.86587</v>
      </c>
      <c r="IG226">
        <v>1.86778</v>
      </c>
      <c r="IH226">
        <v>1.8702</v>
      </c>
      <c r="II226">
        <v>1.86881</v>
      </c>
      <c r="IJ226">
        <v>1.87027</v>
      </c>
      <c r="IK226">
        <v>0</v>
      </c>
      <c r="IL226">
        <v>0</v>
      </c>
      <c r="IM226">
        <v>0</v>
      </c>
      <c r="IN226">
        <v>0</v>
      </c>
      <c r="IO226" t="s">
        <v>441</v>
      </c>
      <c r="IP226" t="s">
        <v>442</v>
      </c>
      <c r="IQ226" t="s">
        <v>443</v>
      </c>
      <c r="IR226" t="s">
        <v>443</v>
      </c>
      <c r="IS226" t="s">
        <v>443</v>
      </c>
      <c r="IT226" t="s">
        <v>443</v>
      </c>
      <c r="IU226">
        <v>0</v>
      </c>
      <c r="IV226">
        <v>100</v>
      </c>
      <c r="IW226">
        <v>100</v>
      </c>
      <c r="IX226">
        <v>-1.805</v>
      </c>
      <c r="IY226">
        <v>0.0081</v>
      </c>
      <c r="IZ226">
        <v>-1.414774939843471</v>
      </c>
      <c r="JA226">
        <v>-0.002262605230658699</v>
      </c>
      <c r="JB226">
        <v>4.117972070868355E-07</v>
      </c>
      <c r="JC226">
        <v>-1.535053720392113E-10</v>
      </c>
      <c r="JD226">
        <v>-0.05773197212917025</v>
      </c>
      <c r="JE226">
        <v>-0.004387372397949352</v>
      </c>
      <c r="JF226">
        <v>0.001148265067849212</v>
      </c>
      <c r="JG226">
        <v>-2.372704636287677E-05</v>
      </c>
      <c r="JH226">
        <v>4</v>
      </c>
      <c r="JI226">
        <v>2346</v>
      </c>
      <c r="JJ226">
        <v>1</v>
      </c>
      <c r="JK226">
        <v>24</v>
      </c>
      <c r="JL226">
        <v>21640</v>
      </c>
      <c r="JM226">
        <v>29358488.6</v>
      </c>
      <c r="JN226">
        <v>0.461426</v>
      </c>
      <c r="JO226">
        <v>2.323</v>
      </c>
      <c r="JP226">
        <v>1.39648</v>
      </c>
      <c r="JQ226">
        <v>2.35596</v>
      </c>
      <c r="JR226">
        <v>1.49536</v>
      </c>
      <c r="JS226">
        <v>2.68188</v>
      </c>
      <c r="JT226">
        <v>36.5523</v>
      </c>
      <c r="JU226">
        <v>24.035</v>
      </c>
      <c r="JV226">
        <v>18</v>
      </c>
      <c r="JW226">
        <v>486.555</v>
      </c>
      <c r="JX226">
        <v>434.266</v>
      </c>
      <c r="JY226">
        <v>12.0878</v>
      </c>
      <c r="JZ226">
        <v>25.7274</v>
      </c>
      <c r="KA226">
        <v>30.0001</v>
      </c>
      <c r="KB226">
        <v>25.6312</v>
      </c>
      <c r="KC226">
        <v>25.5727</v>
      </c>
      <c r="KD226">
        <v>9.213990000000001</v>
      </c>
      <c r="KE226">
        <v>26.6214</v>
      </c>
      <c r="KF226">
        <v>0</v>
      </c>
      <c r="KG226">
        <v>12.0865</v>
      </c>
      <c r="KH226">
        <v>132.592</v>
      </c>
      <c r="KI226">
        <v>9.911049999999999</v>
      </c>
      <c r="KJ226">
        <v>101.686</v>
      </c>
      <c r="KK226">
        <v>100.983</v>
      </c>
    </row>
    <row r="227" spans="1:297">
      <c r="A227">
        <v>211</v>
      </c>
      <c r="B227">
        <v>1761509323</v>
      </c>
      <c r="C227">
        <v>2112.5</v>
      </c>
      <c r="D227" t="s">
        <v>866</v>
      </c>
      <c r="E227" t="s">
        <v>867</v>
      </c>
      <c r="F227">
        <v>5</v>
      </c>
      <c r="G227" t="s">
        <v>831</v>
      </c>
      <c r="H227" t="s">
        <v>436</v>
      </c>
      <c r="I227">
        <v>1761509320.2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152.8151381153378</v>
      </c>
      <c r="AK227">
        <v>163.479296969697</v>
      </c>
      <c r="AL227">
        <v>-3.250094043042798</v>
      </c>
      <c r="AM227">
        <v>65.61031510894709</v>
      </c>
      <c r="AN227">
        <f>(AP227 - AO227 + DY227*1E3/(8.314*(EA227+273.15)) * AR227/DX227 * AQ227) * DX227/(100*DL227) * 1000/(1000 - AP227)</f>
        <v>0</v>
      </c>
      <c r="AO227">
        <v>9.957887400101404</v>
      </c>
      <c r="AP227">
        <v>11.54657818181818</v>
      </c>
      <c r="AQ227">
        <v>-2.339973595682102E-06</v>
      </c>
      <c r="AR227">
        <v>106.6715053119192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437</v>
      </c>
      <c r="AY227" t="s">
        <v>437</v>
      </c>
      <c r="AZ227">
        <v>0</v>
      </c>
      <c r="BA227">
        <v>0</v>
      </c>
      <c r="BB227">
        <f>1-AZ227/BA227</f>
        <v>0</v>
      </c>
      <c r="BC227">
        <v>0</v>
      </c>
      <c r="BD227" t="s">
        <v>437</v>
      </c>
      <c r="BE227" t="s">
        <v>437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BZ227">
        <v>2020</v>
      </c>
      <c r="CA227">
        <v>290.0000000000001</v>
      </c>
      <c r="CB227">
        <v>1590.42</v>
      </c>
      <c r="CC227">
        <v>295</v>
      </c>
      <c r="CD227">
        <v>5220.67</v>
      </c>
      <c r="CE227">
        <v>1591.29</v>
      </c>
      <c r="CF227">
        <v>-0.87</v>
      </c>
      <c r="CG227">
        <v>300.0000000000001</v>
      </c>
      <c r="CH227">
        <v>23.8</v>
      </c>
      <c r="CI227">
        <v>1650.734719841875</v>
      </c>
      <c r="CJ227">
        <v>2.032994541366527</v>
      </c>
      <c r="CK227">
        <v>-31.03478562282126</v>
      </c>
      <c r="CL227">
        <v>0.9198548094063967</v>
      </c>
      <c r="CM227">
        <v>0.9759925733019913</v>
      </c>
      <c r="CN227">
        <v>-0.00431141668520578</v>
      </c>
      <c r="CO227">
        <v>289.9999999999999</v>
      </c>
      <c r="CP227">
        <v>1590.91</v>
      </c>
      <c r="CQ227">
        <v>765</v>
      </c>
      <c r="CR227">
        <v>5219.32</v>
      </c>
      <c r="CS227">
        <v>1591.27</v>
      </c>
      <c r="CT227">
        <v>-0.36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438</v>
      </c>
      <c r="DO227">
        <v>2</v>
      </c>
      <c r="DP227" t="b">
        <v>1</v>
      </c>
      <c r="DQ227">
        <v>1761509320.2</v>
      </c>
      <c r="DR227">
        <v>168.9845</v>
      </c>
      <c r="DS227">
        <v>150.6292</v>
      </c>
      <c r="DT227">
        <v>11.54968</v>
      </c>
      <c r="DU227">
        <v>9.958606</v>
      </c>
      <c r="DV227">
        <v>170.7744</v>
      </c>
      <c r="DW227">
        <v>11.54158</v>
      </c>
      <c r="DX227">
        <v>500.0574</v>
      </c>
      <c r="DY227">
        <v>90.29389</v>
      </c>
      <c r="DZ227">
        <v>0.09998522</v>
      </c>
      <c r="EA227">
        <v>18.05454</v>
      </c>
      <c r="EB227">
        <v>18.00112</v>
      </c>
      <c r="EC227">
        <v>999.9</v>
      </c>
      <c r="ED227">
        <v>0</v>
      </c>
      <c r="EE227">
        <v>0</v>
      </c>
      <c r="EF227">
        <v>9993.496999999999</v>
      </c>
      <c r="EG227">
        <v>0</v>
      </c>
      <c r="EH227">
        <v>1037.968</v>
      </c>
      <c r="EI227">
        <v>18.35526</v>
      </c>
      <c r="EJ227">
        <v>170.9589</v>
      </c>
      <c r="EK227">
        <v>152.1443</v>
      </c>
      <c r="EL227">
        <v>1.591064</v>
      </c>
      <c r="EM227">
        <v>150.6292</v>
      </c>
      <c r="EN227">
        <v>9.958606</v>
      </c>
      <c r="EO227">
        <v>1.042865</v>
      </c>
      <c r="EP227">
        <v>0.8992012</v>
      </c>
      <c r="EQ227">
        <v>7.529406</v>
      </c>
      <c r="ER227">
        <v>5.377962</v>
      </c>
      <c r="ES227">
        <v>1999.977</v>
      </c>
      <c r="ET227">
        <v>0.9800006</v>
      </c>
      <c r="EU227">
        <v>0.0199998</v>
      </c>
      <c r="EV227">
        <v>0</v>
      </c>
      <c r="EW227">
        <v>1256.114</v>
      </c>
      <c r="EX227">
        <v>5.000970000000001</v>
      </c>
      <c r="EY227">
        <v>25040.66</v>
      </c>
      <c r="EZ227">
        <v>16707.4</v>
      </c>
      <c r="FA227">
        <v>37.1808</v>
      </c>
      <c r="FB227">
        <v>38.312</v>
      </c>
      <c r="FC227">
        <v>37.4559</v>
      </c>
      <c r="FD227">
        <v>37.5</v>
      </c>
      <c r="FE227">
        <v>37.0496</v>
      </c>
      <c r="FF227">
        <v>1955.077</v>
      </c>
      <c r="FG227">
        <v>39.89999999999999</v>
      </c>
      <c r="FH227">
        <v>0</v>
      </c>
      <c r="FI227">
        <v>4194.200000047684</v>
      </c>
      <c r="FJ227">
        <v>0</v>
      </c>
      <c r="FK227">
        <v>1262.181153846154</v>
      </c>
      <c r="FL227">
        <v>-79.77470092296912</v>
      </c>
      <c r="FM227">
        <v>-1567.00171038613</v>
      </c>
      <c r="FN227">
        <v>25158.90769230769</v>
      </c>
      <c r="FO227">
        <v>15</v>
      </c>
      <c r="FP227">
        <v>0</v>
      </c>
      <c r="FQ227" t="s">
        <v>439</v>
      </c>
      <c r="FR227">
        <v>1760210915.6</v>
      </c>
      <c r="FS227">
        <v>0</v>
      </c>
      <c r="FT227">
        <v>0</v>
      </c>
      <c r="FU227">
        <v>-0.215</v>
      </c>
      <c r="FV227">
        <v>0</v>
      </c>
      <c r="FW227">
        <v>-0.6919999999999999</v>
      </c>
      <c r="FX227">
        <v>0</v>
      </c>
      <c r="FY227">
        <v>400</v>
      </c>
      <c r="FZ227">
        <v>0</v>
      </c>
      <c r="GA227">
        <v>0.15</v>
      </c>
      <c r="GB227">
        <v>0</v>
      </c>
      <c r="GC227">
        <v>17.48953170731707</v>
      </c>
      <c r="GD227">
        <v>6.109825087108019</v>
      </c>
      <c r="GE227">
        <v>0.603473909327113</v>
      </c>
      <c r="GF227">
        <v>0</v>
      </c>
      <c r="GG227">
        <v>1267.228529411765</v>
      </c>
      <c r="GH227">
        <v>-71.10634073288853</v>
      </c>
      <c r="GI227">
        <v>7.003861175578948</v>
      </c>
      <c r="GJ227">
        <v>0</v>
      </c>
      <c r="GK227">
        <v>1.582661951219512</v>
      </c>
      <c r="GL227">
        <v>0.01730864111498043</v>
      </c>
      <c r="GM227">
        <v>0.004358199012409448</v>
      </c>
      <c r="GN227">
        <v>1</v>
      </c>
      <c r="GO227">
        <v>1</v>
      </c>
      <c r="GP227">
        <v>3</v>
      </c>
      <c r="GQ227" t="s">
        <v>446</v>
      </c>
      <c r="GR227">
        <v>3.13369</v>
      </c>
      <c r="GS227">
        <v>2.76017</v>
      </c>
      <c r="GT227">
        <v>0.0422147</v>
      </c>
      <c r="GU227">
        <v>0.0368973</v>
      </c>
      <c r="GV227">
        <v>0.06299159999999999</v>
      </c>
      <c r="GW227">
        <v>0.05575</v>
      </c>
      <c r="GX227">
        <v>30673.6</v>
      </c>
      <c r="GY227">
        <v>30818.4</v>
      </c>
      <c r="GZ227">
        <v>29752.4</v>
      </c>
      <c r="HA227">
        <v>29558.6</v>
      </c>
      <c r="HB227">
        <v>36847.2</v>
      </c>
      <c r="HC227">
        <v>36987.9</v>
      </c>
      <c r="HD227">
        <v>41867.9</v>
      </c>
      <c r="HE227">
        <v>41994.7</v>
      </c>
      <c r="HF227">
        <v>1.95688</v>
      </c>
      <c r="HG227">
        <v>1.8881</v>
      </c>
      <c r="HH227">
        <v>0.0244528</v>
      </c>
      <c r="HI227">
        <v>0</v>
      </c>
      <c r="HJ227">
        <v>17.5925</v>
      </c>
      <c r="HK227">
        <v>999.9</v>
      </c>
      <c r="HL227">
        <v>26.5</v>
      </c>
      <c r="HM227">
        <v>31.6</v>
      </c>
      <c r="HN227">
        <v>13.7007</v>
      </c>
      <c r="HO227">
        <v>62.5223</v>
      </c>
      <c r="HP227">
        <v>32.6162</v>
      </c>
      <c r="HQ227">
        <v>1</v>
      </c>
      <c r="HR227">
        <v>-0.136369</v>
      </c>
      <c r="HS227">
        <v>5.12916</v>
      </c>
      <c r="HT227">
        <v>20.2679</v>
      </c>
      <c r="HU227">
        <v>5.22163</v>
      </c>
      <c r="HV227">
        <v>12.0159</v>
      </c>
      <c r="HW227">
        <v>4.99105</v>
      </c>
      <c r="HX227">
        <v>3.28865</v>
      </c>
      <c r="HY227">
        <v>9999</v>
      </c>
      <c r="HZ227">
        <v>9999</v>
      </c>
      <c r="IA227">
        <v>9999</v>
      </c>
      <c r="IB227">
        <v>999.9</v>
      </c>
      <c r="IC227">
        <v>4.97288</v>
      </c>
      <c r="ID227">
        <v>1.86661</v>
      </c>
      <c r="IE227">
        <v>1.86594</v>
      </c>
      <c r="IF227">
        <v>1.86585</v>
      </c>
      <c r="IG227">
        <v>1.86774</v>
      </c>
      <c r="IH227">
        <v>1.87019</v>
      </c>
      <c r="II227">
        <v>1.86881</v>
      </c>
      <c r="IJ227">
        <v>1.87027</v>
      </c>
      <c r="IK227">
        <v>0</v>
      </c>
      <c r="IL227">
        <v>0</v>
      </c>
      <c r="IM227">
        <v>0</v>
      </c>
      <c r="IN227">
        <v>0</v>
      </c>
      <c r="IO227" t="s">
        <v>441</v>
      </c>
      <c r="IP227" t="s">
        <v>442</v>
      </c>
      <c r="IQ227" t="s">
        <v>443</v>
      </c>
      <c r="IR227" t="s">
        <v>443</v>
      </c>
      <c r="IS227" t="s">
        <v>443</v>
      </c>
      <c r="IT227" t="s">
        <v>443</v>
      </c>
      <c r="IU227">
        <v>0</v>
      </c>
      <c r="IV227">
        <v>100</v>
      </c>
      <c r="IW227">
        <v>100</v>
      </c>
      <c r="IX227">
        <v>-1.77</v>
      </c>
      <c r="IY227">
        <v>0.0081</v>
      </c>
      <c r="IZ227">
        <v>-1.414774939843471</v>
      </c>
      <c r="JA227">
        <v>-0.002262605230658699</v>
      </c>
      <c r="JB227">
        <v>4.117972070868355E-07</v>
      </c>
      <c r="JC227">
        <v>-1.535053720392113E-10</v>
      </c>
      <c r="JD227">
        <v>-0.05773197212917025</v>
      </c>
      <c r="JE227">
        <v>-0.004387372397949352</v>
      </c>
      <c r="JF227">
        <v>0.001148265067849212</v>
      </c>
      <c r="JG227">
        <v>-2.372704636287677E-05</v>
      </c>
      <c r="JH227">
        <v>4</v>
      </c>
      <c r="JI227">
        <v>2346</v>
      </c>
      <c r="JJ227">
        <v>1</v>
      </c>
      <c r="JK227">
        <v>24</v>
      </c>
      <c r="JL227">
        <v>21640.1</v>
      </c>
      <c r="JM227">
        <v>29358488.7</v>
      </c>
      <c r="JN227">
        <v>0.424805</v>
      </c>
      <c r="JO227">
        <v>2.31201</v>
      </c>
      <c r="JP227">
        <v>1.39648</v>
      </c>
      <c r="JQ227">
        <v>2.35474</v>
      </c>
      <c r="JR227">
        <v>1.49536</v>
      </c>
      <c r="JS227">
        <v>2.68311</v>
      </c>
      <c r="JT227">
        <v>36.5523</v>
      </c>
      <c r="JU227">
        <v>24.035</v>
      </c>
      <c r="JV227">
        <v>18</v>
      </c>
      <c r="JW227">
        <v>486.32</v>
      </c>
      <c r="JX227">
        <v>434.535</v>
      </c>
      <c r="JY227">
        <v>12.0866</v>
      </c>
      <c r="JZ227">
        <v>25.7274</v>
      </c>
      <c r="KA227">
        <v>30.0001</v>
      </c>
      <c r="KB227">
        <v>25.6309</v>
      </c>
      <c r="KC227">
        <v>25.5727</v>
      </c>
      <c r="KD227">
        <v>8.50558</v>
      </c>
      <c r="KE227">
        <v>26.6214</v>
      </c>
      <c r="KF227">
        <v>0</v>
      </c>
      <c r="KG227">
        <v>12.0852</v>
      </c>
      <c r="KH227">
        <v>119.234</v>
      </c>
      <c r="KI227">
        <v>9.913019999999999</v>
      </c>
      <c r="KJ227">
        <v>101.686</v>
      </c>
      <c r="KK227">
        <v>100.983</v>
      </c>
    </row>
    <row r="228" spans="1:297">
      <c r="A228">
        <v>212</v>
      </c>
      <c r="B228">
        <v>1761509328</v>
      </c>
      <c r="C228">
        <v>2117.5</v>
      </c>
      <c r="D228" t="s">
        <v>868</v>
      </c>
      <c r="E228" t="s">
        <v>869</v>
      </c>
      <c r="F228">
        <v>5</v>
      </c>
      <c r="G228" t="s">
        <v>831</v>
      </c>
      <c r="H228" t="s">
        <v>436</v>
      </c>
      <c r="I228">
        <v>1761509325.5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136.0982511229394</v>
      </c>
      <c r="AK228">
        <v>147.2523575757575</v>
      </c>
      <c r="AL228">
        <v>-3.24614100861368</v>
      </c>
      <c r="AM228">
        <v>65.61031510894709</v>
      </c>
      <c r="AN228">
        <f>(AP228 - AO228 + DY228*1E3/(8.314*(EA228+273.15)) * AR228/DX228 * AQ228) * DX228/(100*DL228) * 1000/(1000 - AP228)</f>
        <v>0</v>
      </c>
      <c r="AO228">
        <v>9.948796636060258</v>
      </c>
      <c r="AP228">
        <v>11.54288727272728</v>
      </c>
      <c r="AQ228">
        <v>-3.395076258038771E-06</v>
      </c>
      <c r="AR228">
        <v>106.6715053119192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437</v>
      </c>
      <c r="AY228" t="s">
        <v>437</v>
      </c>
      <c r="AZ228">
        <v>0</v>
      </c>
      <c r="BA228">
        <v>0</v>
      </c>
      <c r="BB228">
        <f>1-AZ228/BA228</f>
        <v>0</v>
      </c>
      <c r="BC228">
        <v>0</v>
      </c>
      <c r="BD228" t="s">
        <v>437</v>
      </c>
      <c r="BE228" t="s">
        <v>437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BZ228">
        <v>2020</v>
      </c>
      <c r="CA228">
        <v>290.0000000000001</v>
      </c>
      <c r="CB228">
        <v>1590.42</v>
      </c>
      <c r="CC228">
        <v>295</v>
      </c>
      <c r="CD228">
        <v>5220.67</v>
      </c>
      <c r="CE228">
        <v>1591.29</v>
      </c>
      <c r="CF228">
        <v>-0.87</v>
      </c>
      <c r="CG228">
        <v>300.0000000000001</v>
      </c>
      <c r="CH228">
        <v>23.8</v>
      </c>
      <c r="CI228">
        <v>1650.734719841875</v>
      </c>
      <c r="CJ228">
        <v>2.032994541366527</v>
      </c>
      <c r="CK228">
        <v>-31.03478562282126</v>
      </c>
      <c r="CL228">
        <v>0.9198548094063967</v>
      </c>
      <c r="CM228">
        <v>0.9759925733019913</v>
      </c>
      <c r="CN228">
        <v>-0.00431141668520578</v>
      </c>
      <c r="CO228">
        <v>289.9999999999999</v>
      </c>
      <c r="CP228">
        <v>1590.91</v>
      </c>
      <c r="CQ228">
        <v>765</v>
      </c>
      <c r="CR228">
        <v>5219.32</v>
      </c>
      <c r="CS228">
        <v>1591.27</v>
      </c>
      <c r="CT228">
        <v>-0.36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438</v>
      </c>
      <c r="DO228">
        <v>2</v>
      </c>
      <c r="DP228" t="b">
        <v>1</v>
      </c>
      <c r="DQ228">
        <v>1761509325.5</v>
      </c>
      <c r="DR228">
        <v>151.964</v>
      </c>
      <c r="DS228">
        <v>133.0451111111111</v>
      </c>
      <c r="DT228">
        <v>11.54364444444444</v>
      </c>
      <c r="DU228">
        <v>9.948967777777778</v>
      </c>
      <c r="DV228">
        <v>153.7175555555556</v>
      </c>
      <c r="DW228">
        <v>11.53558888888889</v>
      </c>
      <c r="DX228">
        <v>499.9975555555556</v>
      </c>
      <c r="DY228">
        <v>90.29274444444444</v>
      </c>
      <c r="DZ228">
        <v>0.1000789333333333</v>
      </c>
      <c r="EA228">
        <v>18.05701111111111</v>
      </c>
      <c r="EB228">
        <v>17.99273333333333</v>
      </c>
      <c r="EC228">
        <v>999.9000000000001</v>
      </c>
      <c r="ED228">
        <v>0</v>
      </c>
      <c r="EE228">
        <v>0</v>
      </c>
      <c r="EF228">
        <v>9990.694444444445</v>
      </c>
      <c r="EG228">
        <v>0</v>
      </c>
      <c r="EH228">
        <v>1037.977777777778</v>
      </c>
      <c r="EI228">
        <v>18.91874444444444</v>
      </c>
      <c r="EJ228">
        <v>153.7385555555556</v>
      </c>
      <c r="EK228">
        <v>134.3822222222222</v>
      </c>
      <c r="EL228">
        <v>1.594658888888889</v>
      </c>
      <c r="EM228">
        <v>133.0451111111111</v>
      </c>
      <c r="EN228">
        <v>9.948967777777778</v>
      </c>
      <c r="EO228">
        <v>1.042304444444444</v>
      </c>
      <c r="EP228">
        <v>0.8983196666666667</v>
      </c>
      <c r="EQ228">
        <v>7.521557777777777</v>
      </c>
      <c r="ER228">
        <v>5.363848888888889</v>
      </c>
      <c r="ES228">
        <v>2000.026666666666</v>
      </c>
      <c r="ET228">
        <v>0.9800010000000001</v>
      </c>
      <c r="EU228">
        <v>0.01999941111111111</v>
      </c>
      <c r="EV228">
        <v>0</v>
      </c>
      <c r="EW228">
        <v>1247.915555555556</v>
      </c>
      <c r="EX228">
        <v>5.00097</v>
      </c>
      <c r="EY228">
        <v>24877.86666666666</v>
      </c>
      <c r="EZ228">
        <v>16707.8</v>
      </c>
      <c r="FA228">
        <v>37.125</v>
      </c>
      <c r="FB228">
        <v>38.312</v>
      </c>
      <c r="FC228">
        <v>37.437</v>
      </c>
      <c r="FD228">
        <v>37.486</v>
      </c>
      <c r="FE228">
        <v>37</v>
      </c>
      <c r="FF228">
        <v>1955.126666666667</v>
      </c>
      <c r="FG228">
        <v>39.9</v>
      </c>
      <c r="FH228">
        <v>0</v>
      </c>
      <c r="FI228">
        <v>4199</v>
      </c>
      <c r="FJ228">
        <v>0</v>
      </c>
      <c r="FK228">
        <v>1255.437307692308</v>
      </c>
      <c r="FL228">
        <v>-90.28547009098845</v>
      </c>
      <c r="FM228">
        <v>-1762.085469835466</v>
      </c>
      <c r="FN228">
        <v>25025.56923076923</v>
      </c>
      <c r="FO228">
        <v>15</v>
      </c>
      <c r="FP228">
        <v>0</v>
      </c>
      <c r="FQ228" t="s">
        <v>439</v>
      </c>
      <c r="FR228">
        <v>1760210915.6</v>
      </c>
      <c r="FS228">
        <v>0</v>
      </c>
      <c r="FT228">
        <v>0</v>
      </c>
      <c r="FU228">
        <v>-0.215</v>
      </c>
      <c r="FV228">
        <v>0</v>
      </c>
      <c r="FW228">
        <v>-0.6919999999999999</v>
      </c>
      <c r="FX228">
        <v>0</v>
      </c>
      <c r="FY228">
        <v>400</v>
      </c>
      <c r="FZ228">
        <v>0</v>
      </c>
      <c r="GA228">
        <v>0.15</v>
      </c>
      <c r="GB228">
        <v>0</v>
      </c>
      <c r="GC228">
        <v>18.0761575</v>
      </c>
      <c r="GD228">
        <v>5.974328330206355</v>
      </c>
      <c r="GE228">
        <v>0.5759334574790302</v>
      </c>
      <c r="GF228">
        <v>0</v>
      </c>
      <c r="GG228">
        <v>1260.326176470588</v>
      </c>
      <c r="GH228">
        <v>-82.26233759991302</v>
      </c>
      <c r="GI228">
        <v>8.09168491677644</v>
      </c>
      <c r="GJ228">
        <v>0</v>
      </c>
      <c r="GK228">
        <v>1.5862815</v>
      </c>
      <c r="GL228">
        <v>0.06256908067541957</v>
      </c>
      <c r="GM228">
        <v>0.007223569598889438</v>
      </c>
      <c r="GN228">
        <v>1</v>
      </c>
      <c r="GO228">
        <v>1</v>
      </c>
      <c r="GP228">
        <v>3</v>
      </c>
      <c r="GQ228" t="s">
        <v>446</v>
      </c>
      <c r="GR228">
        <v>3.13387</v>
      </c>
      <c r="GS228">
        <v>2.76027</v>
      </c>
      <c r="GT228">
        <v>0.0383032</v>
      </c>
      <c r="GU228">
        <v>0.0327586</v>
      </c>
      <c r="GV228">
        <v>0.06297319999999999</v>
      </c>
      <c r="GW228">
        <v>0.0557521</v>
      </c>
      <c r="GX228">
        <v>30798.9</v>
      </c>
      <c r="GY228">
        <v>30950.5</v>
      </c>
      <c r="GZ228">
        <v>29752.5</v>
      </c>
      <c r="HA228">
        <v>29558.2</v>
      </c>
      <c r="HB228">
        <v>36848.1</v>
      </c>
      <c r="HC228">
        <v>36987.5</v>
      </c>
      <c r="HD228">
        <v>41868.1</v>
      </c>
      <c r="HE228">
        <v>41994.4</v>
      </c>
      <c r="HF228">
        <v>1.95728</v>
      </c>
      <c r="HG228">
        <v>1.8876</v>
      </c>
      <c r="HH228">
        <v>0.0240803</v>
      </c>
      <c r="HI228">
        <v>0</v>
      </c>
      <c r="HJ228">
        <v>17.5936</v>
      </c>
      <c r="HK228">
        <v>999.9</v>
      </c>
      <c r="HL228">
        <v>26.5</v>
      </c>
      <c r="HM228">
        <v>31.6</v>
      </c>
      <c r="HN228">
        <v>13.7006</v>
      </c>
      <c r="HO228">
        <v>62.5623</v>
      </c>
      <c r="HP228">
        <v>32.3958</v>
      </c>
      <c r="HQ228">
        <v>1</v>
      </c>
      <c r="HR228">
        <v>-0.136441</v>
      </c>
      <c r="HS228">
        <v>5.1272</v>
      </c>
      <c r="HT228">
        <v>20.2679</v>
      </c>
      <c r="HU228">
        <v>5.22058</v>
      </c>
      <c r="HV228">
        <v>12.0159</v>
      </c>
      <c r="HW228">
        <v>4.9908</v>
      </c>
      <c r="HX228">
        <v>3.2885</v>
      </c>
      <c r="HY228">
        <v>9999</v>
      </c>
      <c r="HZ228">
        <v>9999</v>
      </c>
      <c r="IA228">
        <v>9999</v>
      </c>
      <c r="IB228">
        <v>999.9</v>
      </c>
      <c r="IC228">
        <v>4.97288</v>
      </c>
      <c r="ID228">
        <v>1.86661</v>
      </c>
      <c r="IE228">
        <v>1.86595</v>
      </c>
      <c r="IF228">
        <v>1.86587</v>
      </c>
      <c r="IG228">
        <v>1.86777</v>
      </c>
      <c r="IH228">
        <v>1.8702</v>
      </c>
      <c r="II228">
        <v>1.86883</v>
      </c>
      <c r="IJ228">
        <v>1.87027</v>
      </c>
      <c r="IK228">
        <v>0</v>
      </c>
      <c r="IL228">
        <v>0</v>
      </c>
      <c r="IM228">
        <v>0</v>
      </c>
      <c r="IN228">
        <v>0</v>
      </c>
      <c r="IO228" t="s">
        <v>441</v>
      </c>
      <c r="IP228" t="s">
        <v>442</v>
      </c>
      <c r="IQ228" t="s">
        <v>443</v>
      </c>
      <c r="IR228" t="s">
        <v>443</v>
      </c>
      <c r="IS228" t="s">
        <v>443</v>
      </c>
      <c r="IT228" t="s">
        <v>443</v>
      </c>
      <c r="IU228">
        <v>0</v>
      </c>
      <c r="IV228">
        <v>100</v>
      </c>
      <c r="IW228">
        <v>100</v>
      </c>
      <c r="IX228">
        <v>-1.736</v>
      </c>
      <c r="IY228">
        <v>0.008</v>
      </c>
      <c r="IZ228">
        <v>-1.414774939843471</v>
      </c>
      <c r="JA228">
        <v>-0.002262605230658699</v>
      </c>
      <c r="JB228">
        <v>4.117972070868355E-07</v>
      </c>
      <c r="JC228">
        <v>-1.535053720392113E-10</v>
      </c>
      <c r="JD228">
        <v>-0.05773197212917025</v>
      </c>
      <c r="JE228">
        <v>-0.004387372397949352</v>
      </c>
      <c r="JF228">
        <v>0.001148265067849212</v>
      </c>
      <c r="JG228">
        <v>-2.372704636287677E-05</v>
      </c>
      <c r="JH228">
        <v>4</v>
      </c>
      <c r="JI228">
        <v>2346</v>
      </c>
      <c r="JJ228">
        <v>1</v>
      </c>
      <c r="JK228">
        <v>24</v>
      </c>
      <c r="JL228">
        <v>21640.2</v>
      </c>
      <c r="JM228">
        <v>29358488.8</v>
      </c>
      <c r="JN228">
        <v>0.386963</v>
      </c>
      <c r="JO228">
        <v>2.33887</v>
      </c>
      <c r="JP228">
        <v>1.39648</v>
      </c>
      <c r="JQ228">
        <v>2.35474</v>
      </c>
      <c r="JR228">
        <v>1.49536</v>
      </c>
      <c r="JS228">
        <v>2.6062</v>
      </c>
      <c r="JT228">
        <v>36.5523</v>
      </c>
      <c r="JU228">
        <v>24.0262</v>
      </c>
      <c r="JV228">
        <v>18</v>
      </c>
      <c r="JW228">
        <v>486.556</v>
      </c>
      <c r="JX228">
        <v>434.22</v>
      </c>
      <c r="JY228">
        <v>12.0852</v>
      </c>
      <c r="JZ228">
        <v>25.7266</v>
      </c>
      <c r="KA228">
        <v>30</v>
      </c>
      <c r="KB228">
        <v>25.6296</v>
      </c>
      <c r="KC228">
        <v>25.5705</v>
      </c>
      <c r="KD228">
        <v>7.73703</v>
      </c>
      <c r="KE228">
        <v>26.6214</v>
      </c>
      <c r="KF228">
        <v>0</v>
      </c>
      <c r="KG228">
        <v>12.087</v>
      </c>
      <c r="KH228">
        <v>99.19840000000001</v>
      </c>
      <c r="KI228">
        <v>9.913019999999999</v>
      </c>
      <c r="KJ228">
        <v>101.686</v>
      </c>
      <c r="KK228">
        <v>100.982</v>
      </c>
    </row>
    <row r="229" spans="1:297">
      <c r="A229">
        <v>213</v>
      </c>
      <c r="B229">
        <v>1761509333</v>
      </c>
      <c r="C229">
        <v>2122.5</v>
      </c>
      <c r="D229" t="s">
        <v>870</v>
      </c>
      <c r="E229" t="s">
        <v>871</v>
      </c>
      <c r="F229">
        <v>5</v>
      </c>
      <c r="G229" t="s">
        <v>831</v>
      </c>
      <c r="H229" t="s">
        <v>436</v>
      </c>
      <c r="I229">
        <v>1761509330.2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119.1814289151383</v>
      </c>
      <c r="AK229">
        <v>130.9371818181818</v>
      </c>
      <c r="AL229">
        <v>-3.266351660482308</v>
      </c>
      <c r="AM229">
        <v>65.61031510894709</v>
      </c>
      <c r="AN229">
        <f>(AP229 - AO229 + DY229*1E3/(8.314*(EA229+273.15)) * AR229/DX229 * AQ229) * DX229/(100*DL229) * 1000/(1000 - AP229)</f>
        <v>0</v>
      </c>
      <c r="AO229">
        <v>9.948476817893498</v>
      </c>
      <c r="AP229">
        <v>11.53590363636363</v>
      </c>
      <c r="AQ229">
        <v>-1.205910291328028E-05</v>
      </c>
      <c r="AR229">
        <v>106.6715053119192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437</v>
      </c>
      <c r="AY229" t="s">
        <v>437</v>
      </c>
      <c r="AZ229">
        <v>0</v>
      </c>
      <c r="BA229">
        <v>0</v>
      </c>
      <c r="BB229">
        <f>1-AZ229/BA229</f>
        <v>0</v>
      </c>
      <c r="BC229">
        <v>0</v>
      </c>
      <c r="BD229" t="s">
        <v>437</v>
      </c>
      <c r="BE229" t="s">
        <v>437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BZ229">
        <v>2020</v>
      </c>
      <c r="CA229">
        <v>290.0000000000001</v>
      </c>
      <c r="CB229">
        <v>1590.42</v>
      </c>
      <c r="CC229">
        <v>295</v>
      </c>
      <c r="CD229">
        <v>5220.67</v>
      </c>
      <c r="CE229">
        <v>1591.29</v>
      </c>
      <c r="CF229">
        <v>-0.87</v>
      </c>
      <c r="CG229">
        <v>300.0000000000001</v>
      </c>
      <c r="CH229">
        <v>23.8</v>
      </c>
      <c r="CI229">
        <v>1650.734719841875</v>
      </c>
      <c r="CJ229">
        <v>2.032994541366527</v>
      </c>
      <c r="CK229">
        <v>-31.03478562282126</v>
      </c>
      <c r="CL229">
        <v>0.9198548094063967</v>
      </c>
      <c r="CM229">
        <v>0.9759925733019913</v>
      </c>
      <c r="CN229">
        <v>-0.00431141668520578</v>
      </c>
      <c r="CO229">
        <v>289.9999999999999</v>
      </c>
      <c r="CP229">
        <v>1590.91</v>
      </c>
      <c r="CQ229">
        <v>765</v>
      </c>
      <c r="CR229">
        <v>5219.32</v>
      </c>
      <c r="CS229">
        <v>1591.27</v>
      </c>
      <c r="CT229">
        <v>-0.36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438</v>
      </c>
      <c r="DO229">
        <v>2</v>
      </c>
      <c r="DP229" t="b">
        <v>1</v>
      </c>
      <c r="DQ229">
        <v>1761509330.2</v>
      </c>
      <c r="DR229">
        <v>136.8537</v>
      </c>
      <c r="DS229">
        <v>117.3018</v>
      </c>
      <c r="DT229">
        <v>11.53884</v>
      </c>
      <c r="DU229">
        <v>9.948535000000001</v>
      </c>
      <c r="DV229">
        <v>138.5748</v>
      </c>
      <c r="DW229">
        <v>11.53087</v>
      </c>
      <c r="DX229">
        <v>500.0192</v>
      </c>
      <c r="DY229">
        <v>90.29451</v>
      </c>
      <c r="DZ229">
        <v>0.09996454000000002</v>
      </c>
      <c r="EA229">
        <v>18.04931</v>
      </c>
      <c r="EB229">
        <v>17.99627</v>
      </c>
      <c r="EC229">
        <v>999.9</v>
      </c>
      <c r="ED229">
        <v>0</v>
      </c>
      <c r="EE229">
        <v>0</v>
      </c>
      <c r="EF229">
        <v>10007.297</v>
      </c>
      <c r="EG229">
        <v>0</v>
      </c>
      <c r="EH229">
        <v>1037.98</v>
      </c>
      <c r="EI229">
        <v>19.55204</v>
      </c>
      <c r="EJ229">
        <v>138.4517</v>
      </c>
      <c r="EK229">
        <v>118.4805</v>
      </c>
      <c r="EL229">
        <v>1.590296</v>
      </c>
      <c r="EM229">
        <v>117.3018</v>
      </c>
      <c r="EN229">
        <v>9.948535000000001</v>
      </c>
      <c r="EO229">
        <v>1.041894</v>
      </c>
      <c r="EP229">
        <v>0.8982979</v>
      </c>
      <c r="EQ229">
        <v>7.515758</v>
      </c>
      <c r="ER229">
        <v>5.363502</v>
      </c>
      <c r="ES229">
        <v>1999.999</v>
      </c>
      <c r="ET229">
        <v>0.9800006</v>
      </c>
      <c r="EU229">
        <v>0.01999979</v>
      </c>
      <c r="EV229">
        <v>0</v>
      </c>
      <c r="EW229">
        <v>1239.573</v>
      </c>
      <c r="EX229">
        <v>5.000970000000001</v>
      </c>
      <c r="EY229">
        <v>24713.28</v>
      </c>
      <c r="EZ229">
        <v>16707.58</v>
      </c>
      <c r="FA229">
        <v>37.125</v>
      </c>
      <c r="FB229">
        <v>38.2686</v>
      </c>
      <c r="FC229">
        <v>37.4184</v>
      </c>
      <c r="FD229">
        <v>37.4433</v>
      </c>
      <c r="FE229">
        <v>37</v>
      </c>
      <c r="FF229">
        <v>1955.099</v>
      </c>
      <c r="FG229">
        <v>39.89999999999999</v>
      </c>
      <c r="FH229">
        <v>0</v>
      </c>
      <c r="FI229">
        <v>4203.800000190735</v>
      </c>
      <c r="FJ229">
        <v>0</v>
      </c>
      <c r="FK229">
        <v>1247.823076923077</v>
      </c>
      <c r="FL229">
        <v>-99.55282052627645</v>
      </c>
      <c r="FM229">
        <v>-1961.357265005786</v>
      </c>
      <c r="FN229">
        <v>24876.55769230769</v>
      </c>
      <c r="FO229">
        <v>15</v>
      </c>
      <c r="FP229">
        <v>0</v>
      </c>
      <c r="FQ229" t="s">
        <v>439</v>
      </c>
      <c r="FR229">
        <v>1760210915.6</v>
      </c>
      <c r="FS229">
        <v>0</v>
      </c>
      <c r="FT229">
        <v>0</v>
      </c>
      <c r="FU229">
        <v>-0.215</v>
      </c>
      <c r="FV229">
        <v>0</v>
      </c>
      <c r="FW229">
        <v>-0.6919999999999999</v>
      </c>
      <c r="FX229">
        <v>0</v>
      </c>
      <c r="FY229">
        <v>400</v>
      </c>
      <c r="FZ229">
        <v>0</v>
      </c>
      <c r="GA229">
        <v>0.15</v>
      </c>
      <c r="GB229">
        <v>0</v>
      </c>
      <c r="GC229">
        <v>18.64687317073171</v>
      </c>
      <c r="GD229">
        <v>6.628158188153301</v>
      </c>
      <c r="GE229">
        <v>0.6565142504070323</v>
      </c>
      <c r="GF229">
        <v>0</v>
      </c>
      <c r="GG229">
        <v>1252.427058823529</v>
      </c>
      <c r="GH229">
        <v>-93.73170359093061</v>
      </c>
      <c r="GI229">
        <v>9.213072722850919</v>
      </c>
      <c r="GJ229">
        <v>0</v>
      </c>
      <c r="GK229">
        <v>1.58869756097561</v>
      </c>
      <c r="GL229">
        <v>0.04364634146341561</v>
      </c>
      <c r="GM229">
        <v>0.006612053214372701</v>
      </c>
      <c r="GN229">
        <v>1</v>
      </c>
      <c r="GO229">
        <v>1</v>
      </c>
      <c r="GP229">
        <v>3</v>
      </c>
      <c r="GQ229" t="s">
        <v>446</v>
      </c>
      <c r="GR229">
        <v>3.13373</v>
      </c>
      <c r="GS229">
        <v>2.76027</v>
      </c>
      <c r="GT229">
        <v>0.0342893</v>
      </c>
      <c r="GU229">
        <v>0.0285256</v>
      </c>
      <c r="GV229">
        <v>0.0629517</v>
      </c>
      <c r="GW229">
        <v>0.05575</v>
      </c>
      <c r="GX229">
        <v>30927.5</v>
      </c>
      <c r="GY229">
        <v>31086.6</v>
      </c>
      <c r="GZ229">
        <v>29752.5</v>
      </c>
      <c r="HA229">
        <v>29558.9</v>
      </c>
      <c r="HB229">
        <v>36848.7</v>
      </c>
      <c r="HC229">
        <v>36988.1</v>
      </c>
      <c r="HD229">
        <v>41867.9</v>
      </c>
      <c r="HE229">
        <v>41995.1</v>
      </c>
      <c r="HF229">
        <v>1.9568</v>
      </c>
      <c r="HG229">
        <v>1.8877</v>
      </c>
      <c r="HH229">
        <v>0.0243783</v>
      </c>
      <c r="HI229">
        <v>0</v>
      </c>
      <c r="HJ229">
        <v>17.5952</v>
      </c>
      <c r="HK229">
        <v>999.9</v>
      </c>
      <c r="HL229">
        <v>26.5</v>
      </c>
      <c r="HM229">
        <v>31.6</v>
      </c>
      <c r="HN229">
        <v>13.6985</v>
      </c>
      <c r="HO229">
        <v>62.3323</v>
      </c>
      <c r="HP229">
        <v>32.4159</v>
      </c>
      <c r="HQ229">
        <v>1</v>
      </c>
      <c r="HR229">
        <v>-0.136517</v>
      </c>
      <c r="HS229">
        <v>5.1164</v>
      </c>
      <c r="HT229">
        <v>20.2684</v>
      </c>
      <c r="HU229">
        <v>5.22088</v>
      </c>
      <c r="HV229">
        <v>12.0159</v>
      </c>
      <c r="HW229">
        <v>4.991</v>
      </c>
      <c r="HX229">
        <v>3.28845</v>
      </c>
      <c r="HY229">
        <v>9999</v>
      </c>
      <c r="HZ229">
        <v>9999</v>
      </c>
      <c r="IA229">
        <v>9999</v>
      </c>
      <c r="IB229">
        <v>999.9</v>
      </c>
      <c r="IC229">
        <v>4.97287</v>
      </c>
      <c r="ID229">
        <v>1.86662</v>
      </c>
      <c r="IE229">
        <v>1.86594</v>
      </c>
      <c r="IF229">
        <v>1.86589</v>
      </c>
      <c r="IG229">
        <v>1.86776</v>
      </c>
      <c r="IH229">
        <v>1.8702</v>
      </c>
      <c r="II229">
        <v>1.86883</v>
      </c>
      <c r="IJ229">
        <v>1.87027</v>
      </c>
      <c r="IK229">
        <v>0</v>
      </c>
      <c r="IL229">
        <v>0</v>
      </c>
      <c r="IM229">
        <v>0</v>
      </c>
      <c r="IN229">
        <v>0</v>
      </c>
      <c r="IO229" t="s">
        <v>441</v>
      </c>
      <c r="IP229" t="s">
        <v>442</v>
      </c>
      <c r="IQ229" t="s">
        <v>443</v>
      </c>
      <c r="IR229" t="s">
        <v>443</v>
      </c>
      <c r="IS229" t="s">
        <v>443</v>
      </c>
      <c r="IT229" t="s">
        <v>443</v>
      </c>
      <c r="IU229">
        <v>0</v>
      </c>
      <c r="IV229">
        <v>100</v>
      </c>
      <c r="IW229">
        <v>100</v>
      </c>
      <c r="IX229">
        <v>-1.701</v>
      </c>
      <c r="IY229">
        <v>0.007900000000000001</v>
      </c>
      <c r="IZ229">
        <v>-1.414774939843471</v>
      </c>
      <c r="JA229">
        <v>-0.002262605230658699</v>
      </c>
      <c r="JB229">
        <v>4.117972070868355E-07</v>
      </c>
      <c r="JC229">
        <v>-1.535053720392113E-10</v>
      </c>
      <c r="JD229">
        <v>-0.05773197212917025</v>
      </c>
      <c r="JE229">
        <v>-0.004387372397949352</v>
      </c>
      <c r="JF229">
        <v>0.001148265067849212</v>
      </c>
      <c r="JG229">
        <v>-2.372704636287677E-05</v>
      </c>
      <c r="JH229">
        <v>4</v>
      </c>
      <c r="JI229">
        <v>2346</v>
      </c>
      <c r="JJ229">
        <v>1</v>
      </c>
      <c r="JK229">
        <v>24</v>
      </c>
      <c r="JL229">
        <v>21640.3</v>
      </c>
      <c r="JM229">
        <v>29358488.9</v>
      </c>
      <c r="JN229">
        <v>0.351562</v>
      </c>
      <c r="JO229">
        <v>2.34741</v>
      </c>
      <c r="JP229">
        <v>1.39771</v>
      </c>
      <c r="JQ229">
        <v>2.35229</v>
      </c>
      <c r="JR229">
        <v>1.49536</v>
      </c>
      <c r="JS229">
        <v>2.53784</v>
      </c>
      <c r="JT229">
        <v>36.5523</v>
      </c>
      <c r="JU229">
        <v>24.0262</v>
      </c>
      <c r="JV229">
        <v>18</v>
      </c>
      <c r="JW229">
        <v>486.256</v>
      </c>
      <c r="JX229">
        <v>434.28</v>
      </c>
      <c r="JY229">
        <v>12.0861</v>
      </c>
      <c r="JZ229">
        <v>25.7253</v>
      </c>
      <c r="KA229">
        <v>30</v>
      </c>
      <c r="KB229">
        <v>25.6287</v>
      </c>
      <c r="KC229">
        <v>25.5705</v>
      </c>
      <c r="KD229">
        <v>7.03155</v>
      </c>
      <c r="KE229">
        <v>26.6214</v>
      </c>
      <c r="KF229">
        <v>0</v>
      </c>
      <c r="KG229">
        <v>12.0899</v>
      </c>
      <c r="KH229">
        <v>85.8417</v>
      </c>
      <c r="KI229">
        <v>9.913019999999999</v>
      </c>
      <c r="KJ229">
        <v>101.686</v>
      </c>
      <c r="KK229">
        <v>100.984</v>
      </c>
    </row>
    <row r="230" spans="1:297">
      <c r="A230">
        <v>214</v>
      </c>
      <c r="B230">
        <v>1761509338</v>
      </c>
      <c r="C230">
        <v>2127.5</v>
      </c>
      <c r="D230" t="s">
        <v>872</v>
      </c>
      <c r="E230" t="s">
        <v>873</v>
      </c>
      <c r="F230">
        <v>5</v>
      </c>
      <c r="G230" t="s">
        <v>831</v>
      </c>
      <c r="H230" t="s">
        <v>436</v>
      </c>
      <c r="I230">
        <v>1761509335.5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102.1805800106406</v>
      </c>
      <c r="AK230">
        <v>114.5956545454545</v>
      </c>
      <c r="AL230">
        <v>-3.269845016106912</v>
      </c>
      <c r="AM230">
        <v>65.61031510894709</v>
      </c>
      <c r="AN230">
        <f>(AP230 - AO230 + DY230*1E3/(8.314*(EA230+273.15)) * AR230/DX230 * AQ230) * DX230/(100*DL230) * 1000/(1000 - AP230)</f>
        <v>0</v>
      </c>
      <c r="AO230">
        <v>9.94791281455058</v>
      </c>
      <c r="AP230">
        <v>11.53413878787879</v>
      </c>
      <c r="AQ230">
        <v>-5.373509235290913E-07</v>
      </c>
      <c r="AR230">
        <v>106.6715053119192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437</v>
      </c>
      <c r="AY230" t="s">
        <v>437</v>
      </c>
      <c r="AZ230">
        <v>0</v>
      </c>
      <c r="BA230">
        <v>0</v>
      </c>
      <c r="BB230">
        <f>1-AZ230/BA230</f>
        <v>0</v>
      </c>
      <c r="BC230">
        <v>0</v>
      </c>
      <c r="BD230" t="s">
        <v>437</v>
      </c>
      <c r="BE230" t="s">
        <v>437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BZ230">
        <v>2020</v>
      </c>
      <c r="CA230">
        <v>290.0000000000001</v>
      </c>
      <c r="CB230">
        <v>1590.42</v>
      </c>
      <c r="CC230">
        <v>295</v>
      </c>
      <c r="CD230">
        <v>5220.67</v>
      </c>
      <c r="CE230">
        <v>1591.29</v>
      </c>
      <c r="CF230">
        <v>-0.87</v>
      </c>
      <c r="CG230">
        <v>300.0000000000001</v>
      </c>
      <c r="CH230">
        <v>23.8</v>
      </c>
      <c r="CI230">
        <v>1650.734719841875</v>
      </c>
      <c r="CJ230">
        <v>2.032994541366527</v>
      </c>
      <c r="CK230">
        <v>-31.03478562282126</v>
      </c>
      <c r="CL230">
        <v>0.9198548094063967</v>
      </c>
      <c r="CM230">
        <v>0.9759925733019913</v>
      </c>
      <c r="CN230">
        <v>-0.00431141668520578</v>
      </c>
      <c r="CO230">
        <v>289.9999999999999</v>
      </c>
      <c r="CP230">
        <v>1590.91</v>
      </c>
      <c r="CQ230">
        <v>765</v>
      </c>
      <c r="CR230">
        <v>5219.32</v>
      </c>
      <c r="CS230">
        <v>1591.27</v>
      </c>
      <c r="CT230">
        <v>-0.36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438</v>
      </c>
      <c r="DO230">
        <v>2</v>
      </c>
      <c r="DP230" t="b">
        <v>1</v>
      </c>
      <c r="DQ230">
        <v>1761509335.5</v>
      </c>
      <c r="DR230">
        <v>119.7488888888889</v>
      </c>
      <c r="DS230">
        <v>99.48912222222221</v>
      </c>
      <c r="DT230">
        <v>11.5355</v>
      </c>
      <c r="DU230">
        <v>9.947782222222223</v>
      </c>
      <c r="DV230">
        <v>121.4325555555556</v>
      </c>
      <c r="DW230">
        <v>11.52754444444444</v>
      </c>
      <c r="DX230">
        <v>499.9881111111111</v>
      </c>
      <c r="DY230">
        <v>90.29718888888888</v>
      </c>
      <c r="DZ230">
        <v>0.1000453111111111</v>
      </c>
      <c r="EA230">
        <v>18.04746666666667</v>
      </c>
      <c r="EB230">
        <v>18.00473333333333</v>
      </c>
      <c r="EC230">
        <v>999.9000000000001</v>
      </c>
      <c r="ED230">
        <v>0</v>
      </c>
      <c r="EE230">
        <v>0</v>
      </c>
      <c r="EF230">
        <v>9990.896666666666</v>
      </c>
      <c r="EG230">
        <v>0</v>
      </c>
      <c r="EH230">
        <v>1037.994444444444</v>
      </c>
      <c r="EI230">
        <v>20.25948888888889</v>
      </c>
      <c r="EJ230">
        <v>121.1463333333333</v>
      </c>
      <c r="EK230">
        <v>100.4890222222222</v>
      </c>
      <c r="EL230">
        <v>1.587707777777778</v>
      </c>
      <c r="EM230">
        <v>99.48912222222221</v>
      </c>
      <c r="EN230">
        <v>9.947782222222223</v>
      </c>
      <c r="EO230">
        <v>1.041623333333333</v>
      </c>
      <c r="EP230">
        <v>0.898256888888889</v>
      </c>
      <c r="EQ230">
        <v>7.511958888888889</v>
      </c>
      <c r="ER230">
        <v>5.362846666666666</v>
      </c>
      <c r="ES230">
        <v>2000.016666666667</v>
      </c>
      <c r="ET230">
        <v>0.9800006666666666</v>
      </c>
      <c r="EU230">
        <v>0.01999974444444445</v>
      </c>
      <c r="EV230">
        <v>0</v>
      </c>
      <c r="EW230">
        <v>1229.327777777778</v>
      </c>
      <c r="EX230">
        <v>5.00097</v>
      </c>
      <c r="EY230">
        <v>24513.56666666667</v>
      </c>
      <c r="EZ230">
        <v>16707.72222222223</v>
      </c>
      <c r="FA230">
        <v>37.125</v>
      </c>
      <c r="FB230">
        <v>38.25</v>
      </c>
      <c r="FC230">
        <v>37.375</v>
      </c>
      <c r="FD230">
        <v>37.437</v>
      </c>
      <c r="FE230">
        <v>37</v>
      </c>
      <c r="FF230">
        <v>1955.116666666667</v>
      </c>
      <c r="FG230">
        <v>39.9</v>
      </c>
      <c r="FH230">
        <v>0</v>
      </c>
      <c r="FI230">
        <v>4209.200000047684</v>
      </c>
      <c r="FJ230">
        <v>0</v>
      </c>
      <c r="FK230">
        <v>1237.838</v>
      </c>
      <c r="FL230">
        <v>-111.5323078718925</v>
      </c>
      <c r="FM230">
        <v>-2183.384618640462</v>
      </c>
      <c r="FN230">
        <v>24680.188</v>
      </c>
      <c r="FO230">
        <v>15</v>
      </c>
      <c r="FP230">
        <v>0</v>
      </c>
      <c r="FQ230" t="s">
        <v>439</v>
      </c>
      <c r="FR230">
        <v>1760210915.6</v>
      </c>
      <c r="FS230">
        <v>0</v>
      </c>
      <c r="FT230">
        <v>0</v>
      </c>
      <c r="FU230">
        <v>-0.215</v>
      </c>
      <c r="FV230">
        <v>0</v>
      </c>
      <c r="FW230">
        <v>-0.6919999999999999</v>
      </c>
      <c r="FX230">
        <v>0</v>
      </c>
      <c r="FY230">
        <v>400</v>
      </c>
      <c r="FZ230">
        <v>0</v>
      </c>
      <c r="GA230">
        <v>0.15</v>
      </c>
      <c r="GB230">
        <v>0</v>
      </c>
      <c r="GC230">
        <v>19.22891463414634</v>
      </c>
      <c r="GD230">
        <v>7.477085017421599</v>
      </c>
      <c r="GE230">
        <v>0.7387419585005688</v>
      </c>
      <c r="GF230">
        <v>0</v>
      </c>
      <c r="GG230">
        <v>1243.49</v>
      </c>
      <c r="GH230">
        <v>-104.5588999779187</v>
      </c>
      <c r="GI230">
        <v>10.27369943107156</v>
      </c>
      <c r="GJ230">
        <v>0</v>
      </c>
      <c r="GK230">
        <v>1.590747317073171</v>
      </c>
      <c r="GL230">
        <v>-0.009826620209061505</v>
      </c>
      <c r="GM230">
        <v>0.004266280738358521</v>
      </c>
      <c r="GN230">
        <v>1</v>
      </c>
      <c r="GO230">
        <v>1</v>
      </c>
      <c r="GP230">
        <v>3</v>
      </c>
      <c r="GQ230" t="s">
        <v>446</v>
      </c>
      <c r="GR230">
        <v>3.13374</v>
      </c>
      <c r="GS230">
        <v>2.76017</v>
      </c>
      <c r="GT230">
        <v>0.0301836</v>
      </c>
      <c r="GU230">
        <v>0.0242206</v>
      </c>
      <c r="GV230">
        <v>0.0629405</v>
      </c>
      <c r="GW230">
        <v>0.0557484</v>
      </c>
      <c r="GX230">
        <v>31059.7</v>
      </c>
      <c r="GY230">
        <v>31224.7</v>
      </c>
      <c r="GZ230">
        <v>29753.2</v>
      </c>
      <c r="HA230">
        <v>29559.1</v>
      </c>
      <c r="HB230">
        <v>36849.6</v>
      </c>
      <c r="HC230">
        <v>36988.3</v>
      </c>
      <c r="HD230">
        <v>41868.5</v>
      </c>
      <c r="HE230">
        <v>41995.3</v>
      </c>
      <c r="HF230">
        <v>1.95715</v>
      </c>
      <c r="HG230">
        <v>1.88748</v>
      </c>
      <c r="HH230">
        <v>0.0248104</v>
      </c>
      <c r="HI230">
        <v>0</v>
      </c>
      <c r="HJ230">
        <v>17.5967</v>
      </c>
      <c r="HK230">
        <v>999.9</v>
      </c>
      <c r="HL230">
        <v>26.5</v>
      </c>
      <c r="HM230">
        <v>31.6</v>
      </c>
      <c r="HN230">
        <v>13.7001</v>
      </c>
      <c r="HO230">
        <v>62.4623</v>
      </c>
      <c r="HP230">
        <v>32.6162</v>
      </c>
      <c r="HQ230">
        <v>1</v>
      </c>
      <c r="HR230">
        <v>-0.13656</v>
      </c>
      <c r="HS230">
        <v>5.11256</v>
      </c>
      <c r="HT230">
        <v>20.2683</v>
      </c>
      <c r="HU230">
        <v>5.22058</v>
      </c>
      <c r="HV230">
        <v>12.0159</v>
      </c>
      <c r="HW230">
        <v>4.99095</v>
      </c>
      <c r="HX230">
        <v>3.28848</v>
      </c>
      <c r="HY230">
        <v>9999</v>
      </c>
      <c r="HZ230">
        <v>9999</v>
      </c>
      <c r="IA230">
        <v>9999</v>
      </c>
      <c r="IB230">
        <v>999.9</v>
      </c>
      <c r="IC230">
        <v>4.97289</v>
      </c>
      <c r="ID230">
        <v>1.86662</v>
      </c>
      <c r="IE230">
        <v>1.86594</v>
      </c>
      <c r="IF230">
        <v>1.86587</v>
      </c>
      <c r="IG230">
        <v>1.86775</v>
      </c>
      <c r="IH230">
        <v>1.87018</v>
      </c>
      <c r="II230">
        <v>1.86878</v>
      </c>
      <c r="IJ230">
        <v>1.87029</v>
      </c>
      <c r="IK230">
        <v>0</v>
      </c>
      <c r="IL230">
        <v>0</v>
      </c>
      <c r="IM230">
        <v>0</v>
      </c>
      <c r="IN230">
        <v>0</v>
      </c>
      <c r="IO230" t="s">
        <v>441</v>
      </c>
      <c r="IP230" t="s">
        <v>442</v>
      </c>
      <c r="IQ230" t="s">
        <v>443</v>
      </c>
      <c r="IR230" t="s">
        <v>443</v>
      </c>
      <c r="IS230" t="s">
        <v>443</v>
      </c>
      <c r="IT230" t="s">
        <v>443</v>
      </c>
      <c r="IU230">
        <v>0</v>
      </c>
      <c r="IV230">
        <v>100</v>
      </c>
      <c r="IW230">
        <v>100</v>
      </c>
      <c r="IX230">
        <v>-1.666</v>
      </c>
      <c r="IY230">
        <v>0.007900000000000001</v>
      </c>
      <c r="IZ230">
        <v>-1.414774939843471</v>
      </c>
      <c r="JA230">
        <v>-0.002262605230658699</v>
      </c>
      <c r="JB230">
        <v>4.117972070868355E-07</v>
      </c>
      <c r="JC230">
        <v>-1.535053720392113E-10</v>
      </c>
      <c r="JD230">
        <v>-0.05773197212917025</v>
      </c>
      <c r="JE230">
        <v>-0.004387372397949352</v>
      </c>
      <c r="JF230">
        <v>0.001148265067849212</v>
      </c>
      <c r="JG230">
        <v>-2.372704636287677E-05</v>
      </c>
      <c r="JH230">
        <v>4</v>
      </c>
      <c r="JI230">
        <v>2346</v>
      </c>
      <c r="JJ230">
        <v>1</v>
      </c>
      <c r="JK230">
        <v>24</v>
      </c>
      <c r="JL230">
        <v>21640.4</v>
      </c>
      <c r="JM230">
        <v>29358489</v>
      </c>
      <c r="JN230">
        <v>0.3125</v>
      </c>
      <c r="JO230">
        <v>2.33765</v>
      </c>
      <c r="JP230">
        <v>1.39771</v>
      </c>
      <c r="JQ230">
        <v>2.35718</v>
      </c>
      <c r="JR230">
        <v>1.49536</v>
      </c>
      <c r="JS230">
        <v>2.65137</v>
      </c>
      <c r="JT230">
        <v>36.5523</v>
      </c>
      <c r="JU230">
        <v>24.035</v>
      </c>
      <c r="JV230">
        <v>18</v>
      </c>
      <c r="JW230">
        <v>486.466</v>
      </c>
      <c r="JX230">
        <v>434.133</v>
      </c>
      <c r="JY230">
        <v>12.0888</v>
      </c>
      <c r="JZ230">
        <v>25.7253</v>
      </c>
      <c r="KA230">
        <v>29.9999</v>
      </c>
      <c r="KB230">
        <v>25.628</v>
      </c>
      <c r="KC230">
        <v>25.5688</v>
      </c>
      <c r="KD230">
        <v>6.26865</v>
      </c>
      <c r="KE230">
        <v>26.6214</v>
      </c>
      <c r="KF230">
        <v>0</v>
      </c>
      <c r="KG230">
        <v>12.0876</v>
      </c>
      <c r="KH230">
        <v>65.80670000000001</v>
      </c>
      <c r="KI230">
        <v>9.913019999999999</v>
      </c>
      <c r="KJ230">
        <v>101.688</v>
      </c>
      <c r="KK230">
        <v>100.984</v>
      </c>
    </row>
    <row r="231" spans="1:297">
      <c r="A231">
        <v>215</v>
      </c>
      <c r="B231">
        <v>1761509343</v>
      </c>
      <c r="C231">
        <v>2132.5</v>
      </c>
      <c r="D231" t="s">
        <v>874</v>
      </c>
      <c r="E231" t="s">
        <v>875</v>
      </c>
      <c r="F231">
        <v>5</v>
      </c>
      <c r="G231" t="s">
        <v>831</v>
      </c>
      <c r="H231" t="s">
        <v>436</v>
      </c>
      <c r="I231">
        <v>1761509340.2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85.35137929456313</v>
      </c>
      <c r="AK231">
        <v>98.31377999999997</v>
      </c>
      <c r="AL231">
        <v>-3.256085372562788</v>
      </c>
      <c r="AM231">
        <v>65.61031510894709</v>
      </c>
      <c r="AN231">
        <f>(AP231 - AO231 + DY231*1E3/(8.314*(EA231+273.15)) * AR231/DX231 * AQ231) * DX231/(100*DL231) * 1000/(1000 - AP231)</f>
        <v>0</v>
      </c>
      <c r="AO231">
        <v>9.948880288800554</v>
      </c>
      <c r="AP231">
        <v>11.53023757575757</v>
      </c>
      <c r="AQ231">
        <v>-6.442102835710135E-06</v>
      </c>
      <c r="AR231">
        <v>106.6715053119192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437</v>
      </c>
      <c r="AY231" t="s">
        <v>437</v>
      </c>
      <c r="AZ231">
        <v>0</v>
      </c>
      <c r="BA231">
        <v>0</v>
      </c>
      <c r="BB231">
        <f>1-AZ231/BA231</f>
        <v>0</v>
      </c>
      <c r="BC231">
        <v>0</v>
      </c>
      <c r="BD231" t="s">
        <v>437</v>
      </c>
      <c r="BE231" t="s">
        <v>437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BZ231">
        <v>2020</v>
      </c>
      <c r="CA231">
        <v>290.0000000000001</v>
      </c>
      <c r="CB231">
        <v>1590.42</v>
      </c>
      <c r="CC231">
        <v>295</v>
      </c>
      <c r="CD231">
        <v>5220.67</v>
      </c>
      <c r="CE231">
        <v>1591.29</v>
      </c>
      <c r="CF231">
        <v>-0.87</v>
      </c>
      <c r="CG231">
        <v>300.0000000000001</v>
      </c>
      <c r="CH231">
        <v>23.8</v>
      </c>
      <c r="CI231">
        <v>1650.734719841875</v>
      </c>
      <c r="CJ231">
        <v>2.032994541366527</v>
      </c>
      <c r="CK231">
        <v>-31.03478562282126</v>
      </c>
      <c r="CL231">
        <v>0.9198548094063967</v>
      </c>
      <c r="CM231">
        <v>0.9759925733019913</v>
      </c>
      <c r="CN231">
        <v>-0.00431141668520578</v>
      </c>
      <c r="CO231">
        <v>289.9999999999999</v>
      </c>
      <c r="CP231">
        <v>1590.91</v>
      </c>
      <c r="CQ231">
        <v>765</v>
      </c>
      <c r="CR231">
        <v>5219.32</v>
      </c>
      <c r="CS231">
        <v>1591.27</v>
      </c>
      <c r="CT231">
        <v>-0.36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438</v>
      </c>
      <c r="DO231">
        <v>2</v>
      </c>
      <c r="DP231" t="b">
        <v>1</v>
      </c>
      <c r="DQ231">
        <v>1761509340.2</v>
      </c>
      <c r="DR231">
        <v>104.58065</v>
      </c>
      <c r="DS231">
        <v>83.81447</v>
      </c>
      <c r="DT231">
        <v>11.53194</v>
      </c>
      <c r="DU231">
        <v>9.948507000000001</v>
      </c>
      <c r="DV231">
        <v>106.23112</v>
      </c>
      <c r="DW231">
        <v>11.52404</v>
      </c>
      <c r="DX231">
        <v>500.0009999999999</v>
      </c>
      <c r="DY231">
        <v>90.29688999999999</v>
      </c>
      <c r="DZ231">
        <v>0.09997752</v>
      </c>
      <c r="EA231">
        <v>18.04846</v>
      </c>
      <c r="EB231">
        <v>18.0093</v>
      </c>
      <c r="EC231">
        <v>999.9</v>
      </c>
      <c r="ED231">
        <v>0</v>
      </c>
      <c r="EE231">
        <v>0</v>
      </c>
      <c r="EF231">
        <v>9991.301000000001</v>
      </c>
      <c r="EG231">
        <v>0</v>
      </c>
      <c r="EH231">
        <v>1037.961</v>
      </c>
      <c r="EI231">
        <v>20.76605</v>
      </c>
      <c r="EJ231">
        <v>105.80065</v>
      </c>
      <c r="EK231">
        <v>84.65666999999999</v>
      </c>
      <c r="EL231">
        <v>1.58342</v>
      </c>
      <c r="EM231">
        <v>83.81447</v>
      </c>
      <c r="EN231">
        <v>9.948507000000001</v>
      </c>
      <c r="EO231">
        <v>1.041297</v>
      </c>
      <c r="EP231">
        <v>0.8983193</v>
      </c>
      <c r="EQ231">
        <v>7.507383</v>
      </c>
      <c r="ER231">
        <v>5.363845</v>
      </c>
      <c r="ES231">
        <v>2000.02</v>
      </c>
      <c r="ET231">
        <v>0.9800006</v>
      </c>
      <c r="EU231">
        <v>0.01999981</v>
      </c>
      <c r="EV231">
        <v>0</v>
      </c>
      <c r="EW231">
        <v>1219.78</v>
      </c>
      <c r="EX231">
        <v>5.000970000000001</v>
      </c>
      <c r="EY231">
        <v>24325.26</v>
      </c>
      <c r="EZ231">
        <v>16707.77</v>
      </c>
      <c r="FA231">
        <v>37.0809</v>
      </c>
      <c r="FB231">
        <v>38.25</v>
      </c>
      <c r="FC231">
        <v>37.375</v>
      </c>
      <c r="FD231">
        <v>37.437</v>
      </c>
      <c r="FE231">
        <v>36.9685</v>
      </c>
      <c r="FF231">
        <v>1955.12</v>
      </c>
      <c r="FG231">
        <v>39.89999999999999</v>
      </c>
      <c r="FH231">
        <v>0</v>
      </c>
      <c r="FI231">
        <v>4214</v>
      </c>
      <c r="FJ231">
        <v>0</v>
      </c>
      <c r="FK231">
        <v>1228.5676</v>
      </c>
      <c r="FL231">
        <v>-120.4830771077087</v>
      </c>
      <c r="FM231">
        <v>-2360.915388114386</v>
      </c>
      <c r="FN231">
        <v>24498.216</v>
      </c>
      <c r="FO231">
        <v>15</v>
      </c>
      <c r="FP231">
        <v>0</v>
      </c>
      <c r="FQ231" t="s">
        <v>439</v>
      </c>
      <c r="FR231">
        <v>1760210915.6</v>
      </c>
      <c r="FS231">
        <v>0</v>
      </c>
      <c r="FT231">
        <v>0</v>
      </c>
      <c r="FU231">
        <v>-0.215</v>
      </c>
      <c r="FV231">
        <v>0</v>
      </c>
      <c r="FW231">
        <v>-0.6919999999999999</v>
      </c>
      <c r="FX231">
        <v>0</v>
      </c>
      <c r="FY231">
        <v>400</v>
      </c>
      <c r="FZ231">
        <v>0</v>
      </c>
      <c r="GA231">
        <v>0.15</v>
      </c>
      <c r="GB231">
        <v>0</v>
      </c>
      <c r="GC231">
        <v>19.70730731707317</v>
      </c>
      <c r="GD231">
        <v>7.566393031358908</v>
      </c>
      <c r="GE231">
        <v>0.7471249767756867</v>
      </c>
      <c r="GF231">
        <v>0</v>
      </c>
      <c r="GG231">
        <v>1235.909117647059</v>
      </c>
      <c r="GH231">
        <v>-112.7558440610111</v>
      </c>
      <c r="GI231">
        <v>11.07385855693944</v>
      </c>
      <c r="GJ231">
        <v>0</v>
      </c>
      <c r="GK231">
        <v>1.589969756097561</v>
      </c>
      <c r="GL231">
        <v>-0.04489672473867414</v>
      </c>
      <c r="GM231">
        <v>0.004491281248996192</v>
      </c>
      <c r="GN231">
        <v>1</v>
      </c>
      <c r="GO231">
        <v>1</v>
      </c>
      <c r="GP231">
        <v>3</v>
      </c>
      <c r="GQ231" t="s">
        <v>446</v>
      </c>
      <c r="GR231">
        <v>3.13377</v>
      </c>
      <c r="GS231">
        <v>2.76004</v>
      </c>
      <c r="GT231">
        <v>0.026016</v>
      </c>
      <c r="GU231">
        <v>0.0198531</v>
      </c>
      <c r="GV231">
        <v>0.0629265</v>
      </c>
      <c r="GW231">
        <v>0.0557491</v>
      </c>
      <c r="GX231">
        <v>31192.8</v>
      </c>
      <c r="GY231">
        <v>31364.8</v>
      </c>
      <c r="GZ231">
        <v>29752.8</v>
      </c>
      <c r="HA231">
        <v>29559.5</v>
      </c>
      <c r="HB231">
        <v>36849.2</v>
      </c>
      <c r="HC231">
        <v>36988.6</v>
      </c>
      <c r="HD231">
        <v>41867.6</v>
      </c>
      <c r="HE231">
        <v>41995.7</v>
      </c>
      <c r="HF231">
        <v>1.95705</v>
      </c>
      <c r="HG231">
        <v>1.88778</v>
      </c>
      <c r="HH231">
        <v>0.024721</v>
      </c>
      <c r="HI231">
        <v>0</v>
      </c>
      <c r="HJ231">
        <v>17.5976</v>
      </c>
      <c r="HK231">
        <v>999.9</v>
      </c>
      <c r="HL231">
        <v>26.5</v>
      </c>
      <c r="HM231">
        <v>31.6</v>
      </c>
      <c r="HN231">
        <v>13.6989</v>
      </c>
      <c r="HO231">
        <v>62.5323</v>
      </c>
      <c r="HP231">
        <v>32.472</v>
      </c>
      <c r="HQ231">
        <v>1</v>
      </c>
      <c r="HR231">
        <v>-0.13654</v>
      </c>
      <c r="HS231">
        <v>5.13336</v>
      </c>
      <c r="HT231">
        <v>20.2677</v>
      </c>
      <c r="HU231">
        <v>5.22118</v>
      </c>
      <c r="HV231">
        <v>12.0159</v>
      </c>
      <c r="HW231">
        <v>4.99095</v>
      </c>
      <c r="HX231">
        <v>3.2885</v>
      </c>
      <c r="HY231">
        <v>9999</v>
      </c>
      <c r="HZ231">
        <v>9999</v>
      </c>
      <c r="IA231">
        <v>9999</v>
      </c>
      <c r="IB231">
        <v>999.9</v>
      </c>
      <c r="IC231">
        <v>4.97289</v>
      </c>
      <c r="ID231">
        <v>1.86662</v>
      </c>
      <c r="IE231">
        <v>1.86595</v>
      </c>
      <c r="IF231">
        <v>1.8659</v>
      </c>
      <c r="IG231">
        <v>1.86778</v>
      </c>
      <c r="IH231">
        <v>1.87019</v>
      </c>
      <c r="II231">
        <v>1.86884</v>
      </c>
      <c r="IJ231">
        <v>1.8703</v>
      </c>
      <c r="IK231">
        <v>0</v>
      </c>
      <c r="IL231">
        <v>0</v>
      </c>
      <c r="IM231">
        <v>0</v>
      </c>
      <c r="IN231">
        <v>0</v>
      </c>
      <c r="IO231" t="s">
        <v>441</v>
      </c>
      <c r="IP231" t="s">
        <v>442</v>
      </c>
      <c r="IQ231" t="s">
        <v>443</v>
      </c>
      <c r="IR231" t="s">
        <v>443</v>
      </c>
      <c r="IS231" t="s">
        <v>443</v>
      </c>
      <c r="IT231" t="s">
        <v>443</v>
      </c>
      <c r="IU231">
        <v>0</v>
      </c>
      <c r="IV231">
        <v>100</v>
      </c>
      <c r="IW231">
        <v>100</v>
      </c>
      <c r="IX231">
        <v>-1.631</v>
      </c>
      <c r="IY231">
        <v>0.007900000000000001</v>
      </c>
      <c r="IZ231">
        <v>-1.414774939843471</v>
      </c>
      <c r="JA231">
        <v>-0.002262605230658699</v>
      </c>
      <c r="JB231">
        <v>4.117972070868355E-07</v>
      </c>
      <c r="JC231">
        <v>-1.535053720392113E-10</v>
      </c>
      <c r="JD231">
        <v>-0.05773197212917025</v>
      </c>
      <c r="JE231">
        <v>-0.004387372397949352</v>
      </c>
      <c r="JF231">
        <v>0.001148265067849212</v>
      </c>
      <c r="JG231">
        <v>-2.372704636287677E-05</v>
      </c>
      <c r="JH231">
        <v>4</v>
      </c>
      <c r="JI231">
        <v>2346</v>
      </c>
      <c r="JJ231">
        <v>1</v>
      </c>
      <c r="JK231">
        <v>24</v>
      </c>
      <c r="JL231">
        <v>21640.5</v>
      </c>
      <c r="JM231">
        <v>29358489.1</v>
      </c>
      <c r="JN231">
        <v>0.27832</v>
      </c>
      <c r="JO231">
        <v>2.35718</v>
      </c>
      <c r="JP231">
        <v>1.39771</v>
      </c>
      <c r="JQ231">
        <v>2.35474</v>
      </c>
      <c r="JR231">
        <v>1.49536</v>
      </c>
      <c r="JS231">
        <v>2.67212</v>
      </c>
      <c r="JT231">
        <v>36.5523</v>
      </c>
      <c r="JU231">
        <v>24.035</v>
      </c>
      <c r="JV231">
        <v>18</v>
      </c>
      <c r="JW231">
        <v>486.392</v>
      </c>
      <c r="JX231">
        <v>434.308</v>
      </c>
      <c r="JY231">
        <v>12.0882</v>
      </c>
      <c r="JZ231">
        <v>25.7253</v>
      </c>
      <c r="KA231">
        <v>30</v>
      </c>
      <c r="KB231">
        <v>25.6266</v>
      </c>
      <c r="KC231">
        <v>25.5684</v>
      </c>
      <c r="KD231">
        <v>5.56516</v>
      </c>
      <c r="KE231">
        <v>26.6214</v>
      </c>
      <c r="KF231">
        <v>0</v>
      </c>
      <c r="KG231">
        <v>12.0782</v>
      </c>
      <c r="KH231">
        <v>52.4507</v>
      </c>
      <c r="KI231">
        <v>9.913019999999999</v>
      </c>
      <c r="KJ231">
        <v>101.686</v>
      </c>
      <c r="KK231">
        <v>100.985</v>
      </c>
    </row>
    <row r="232" spans="1:297">
      <c r="A232">
        <v>216</v>
      </c>
      <c r="B232">
        <v>1761509348</v>
      </c>
      <c r="C232">
        <v>2137.5</v>
      </c>
      <c r="D232" t="s">
        <v>876</v>
      </c>
      <c r="E232" t="s">
        <v>877</v>
      </c>
      <c r="F232">
        <v>5</v>
      </c>
      <c r="G232" t="s">
        <v>831</v>
      </c>
      <c r="H232" t="s">
        <v>436</v>
      </c>
      <c r="I232">
        <v>1761509345.5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68.38737197671634</v>
      </c>
      <c r="AK232">
        <v>81.99587151515151</v>
      </c>
      <c r="AL232">
        <v>-3.263713997481781</v>
      </c>
      <c r="AM232">
        <v>65.61031510894709</v>
      </c>
      <c r="AN232">
        <f>(AP232 - AO232 + DY232*1E3/(8.314*(EA232+273.15)) * AR232/DX232 * AQ232) * DX232/(100*DL232) * 1000/(1000 - AP232)</f>
        <v>0</v>
      </c>
      <c r="AO232">
        <v>9.947394125655096</v>
      </c>
      <c r="AP232">
        <v>11.53002424242424</v>
      </c>
      <c r="AQ232">
        <v>4.028588477705024E-06</v>
      </c>
      <c r="AR232">
        <v>106.6715053119192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437</v>
      </c>
      <c r="AY232" t="s">
        <v>437</v>
      </c>
      <c r="AZ232">
        <v>0</v>
      </c>
      <c r="BA232">
        <v>0</v>
      </c>
      <c r="BB232">
        <f>1-AZ232/BA232</f>
        <v>0</v>
      </c>
      <c r="BC232">
        <v>0</v>
      </c>
      <c r="BD232" t="s">
        <v>437</v>
      </c>
      <c r="BE232" t="s">
        <v>437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BZ232">
        <v>2020</v>
      </c>
      <c r="CA232">
        <v>290.0000000000001</v>
      </c>
      <c r="CB232">
        <v>1590.42</v>
      </c>
      <c r="CC232">
        <v>295</v>
      </c>
      <c r="CD232">
        <v>5220.67</v>
      </c>
      <c r="CE232">
        <v>1591.29</v>
      </c>
      <c r="CF232">
        <v>-0.87</v>
      </c>
      <c r="CG232">
        <v>300.0000000000001</v>
      </c>
      <c r="CH232">
        <v>23.8</v>
      </c>
      <c r="CI232">
        <v>1650.734719841875</v>
      </c>
      <c r="CJ232">
        <v>2.032994541366527</v>
      </c>
      <c r="CK232">
        <v>-31.03478562282126</v>
      </c>
      <c r="CL232">
        <v>0.9198548094063967</v>
      </c>
      <c r="CM232">
        <v>0.9759925733019913</v>
      </c>
      <c r="CN232">
        <v>-0.00431141668520578</v>
      </c>
      <c r="CO232">
        <v>289.9999999999999</v>
      </c>
      <c r="CP232">
        <v>1590.91</v>
      </c>
      <c r="CQ232">
        <v>765</v>
      </c>
      <c r="CR232">
        <v>5219.32</v>
      </c>
      <c r="CS232">
        <v>1591.27</v>
      </c>
      <c r="CT232">
        <v>-0.36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438</v>
      </c>
      <c r="DO232">
        <v>2</v>
      </c>
      <c r="DP232" t="b">
        <v>1</v>
      </c>
      <c r="DQ232">
        <v>1761509345.5</v>
      </c>
      <c r="DR232">
        <v>87.50493333333333</v>
      </c>
      <c r="DS232">
        <v>65.99993333333333</v>
      </c>
      <c r="DT232">
        <v>11.52986666666667</v>
      </c>
      <c r="DU232">
        <v>9.947307777777779</v>
      </c>
      <c r="DV232">
        <v>89.11815555555556</v>
      </c>
      <c r="DW232">
        <v>11.52197777777778</v>
      </c>
      <c r="DX232">
        <v>499.997</v>
      </c>
      <c r="DY232">
        <v>90.29713333333332</v>
      </c>
      <c r="DZ232">
        <v>0.1000021111111111</v>
      </c>
      <c r="EA232">
        <v>18.04561111111111</v>
      </c>
      <c r="EB232">
        <v>18.00835555555555</v>
      </c>
      <c r="EC232">
        <v>999.9000000000001</v>
      </c>
      <c r="ED232">
        <v>0</v>
      </c>
      <c r="EE232">
        <v>0</v>
      </c>
      <c r="EF232">
        <v>9982.503333333334</v>
      </c>
      <c r="EG232">
        <v>0</v>
      </c>
      <c r="EH232">
        <v>1037.976666666667</v>
      </c>
      <c r="EI232">
        <v>21.505</v>
      </c>
      <c r="EJ232">
        <v>88.52562222222222</v>
      </c>
      <c r="EK232">
        <v>66.66303333333333</v>
      </c>
      <c r="EL232">
        <v>1.582545555555555</v>
      </c>
      <c r="EM232">
        <v>65.99993333333333</v>
      </c>
      <c r="EN232">
        <v>9.947307777777779</v>
      </c>
      <c r="EO232">
        <v>1.041112222222222</v>
      </c>
      <c r="EP232">
        <v>0.8982136666666667</v>
      </c>
      <c r="EQ232">
        <v>7.504795555555556</v>
      </c>
      <c r="ER232">
        <v>5.362152222222223</v>
      </c>
      <c r="ES232">
        <v>2000.037777777778</v>
      </c>
      <c r="ET232">
        <v>0.9800006666666666</v>
      </c>
      <c r="EU232">
        <v>0.01999972222222222</v>
      </c>
      <c r="EV232">
        <v>0</v>
      </c>
      <c r="EW232">
        <v>1208.01</v>
      </c>
      <c r="EX232">
        <v>5.00097</v>
      </c>
      <c r="EY232">
        <v>24094.64444444445</v>
      </c>
      <c r="EZ232">
        <v>16707.91111111111</v>
      </c>
      <c r="FA232">
        <v>37.062</v>
      </c>
      <c r="FB232">
        <v>38.215</v>
      </c>
      <c r="FC232">
        <v>37.35400000000001</v>
      </c>
      <c r="FD232">
        <v>37.40255555555555</v>
      </c>
      <c r="FE232">
        <v>36.937</v>
      </c>
      <c r="FF232">
        <v>1955.137777777778</v>
      </c>
      <c r="FG232">
        <v>39.9</v>
      </c>
      <c r="FH232">
        <v>0</v>
      </c>
      <c r="FI232">
        <v>4218.800000190735</v>
      </c>
      <c r="FJ232">
        <v>0</v>
      </c>
      <c r="FK232">
        <v>1218.6336</v>
      </c>
      <c r="FL232">
        <v>-128.1499998009153</v>
      </c>
      <c r="FM232">
        <v>-2519.023073093662</v>
      </c>
      <c r="FN232">
        <v>24303.232</v>
      </c>
      <c r="FO232">
        <v>15</v>
      </c>
      <c r="FP232">
        <v>0</v>
      </c>
      <c r="FQ232" t="s">
        <v>439</v>
      </c>
      <c r="FR232">
        <v>1760210915.6</v>
      </c>
      <c r="FS232">
        <v>0</v>
      </c>
      <c r="FT232">
        <v>0</v>
      </c>
      <c r="FU232">
        <v>-0.215</v>
      </c>
      <c r="FV232">
        <v>0</v>
      </c>
      <c r="FW232">
        <v>-0.6919999999999999</v>
      </c>
      <c r="FX232">
        <v>0</v>
      </c>
      <c r="FY232">
        <v>400</v>
      </c>
      <c r="FZ232">
        <v>0</v>
      </c>
      <c r="GA232">
        <v>0.15</v>
      </c>
      <c r="GB232">
        <v>0</v>
      </c>
      <c r="GC232">
        <v>20.43957</v>
      </c>
      <c r="GD232">
        <v>7.499304315196937</v>
      </c>
      <c r="GE232">
        <v>0.7225615687261535</v>
      </c>
      <c r="GF232">
        <v>0</v>
      </c>
      <c r="GG232">
        <v>1225.302058823529</v>
      </c>
      <c r="GH232">
        <v>-122.8352941126361</v>
      </c>
      <c r="GI232">
        <v>12.0609373792889</v>
      </c>
      <c r="GJ232">
        <v>0</v>
      </c>
      <c r="GK232">
        <v>1.58615525</v>
      </c>
      <c r="GL232">
        <v>-0.03487238273921653</v>
      </c>
      <c r="GM232">
        <v>0.003560183273021216</v>
      </c>
      <c r="GN232">
        <v>1</v>
      </c>
      <c r="GO232">
        <v>1</v>
      </c>
      <c r="GP232">
        <v>3</v>
      </c>
      <c r="GQ232" t="s">
        <v>446</v>
      </c>
      <c r="GR232">
        <v>3.13384</v>
      </c>
      <c r="GS232">
        <v>2.76028</v>
      </c>
      <c r="GT232">
        <v>0.021777</v>
      </c>
      <c r="GU232">
        <v>0.0153748</v>
      </c>
      <c r="GV232">
        <v>0.0629272</v>
      </c>
      <c r="GW232">
        <v>0.0557424</v>
      </c>
      <c r="GX232">
        <v>31327.7</v>
      </c>
      <c r="GY232">
        <v>31508</v>
      </c>
      <c r="GZ232">
        <v>29752</v>
      </c>
      <c r="HA232">
        <v>29559.3</v>
      </c>
      <c r="HB232">
        <v>36848.6</v>
      </c>
      <c r="HC232">
        <v>36988.5</v>
      </c>
      <c r="HD232">
        <v>41867</v>
      </c>
      <c r="HE232">
        <v>41995.4</v>
      </c>
      <c r="HF232">
        <v>1.95697</v>
      </c>
      <c r="HG232">
        <v>1.88785</v>
      </c>
      <c r="HH232">
        <v>0.0246838</v>
      </c>
      <c r="HI232">
        <v>0</v>
      </c>
      <c r="HJ232">
        <v>17.5983</v>
      </c>
      <c r="HK232">
        <v>999.9</v>
      </c>
      <c r="HL232">
        <v>26.5</v>
      </c>
      <c r="HM232">
        <v>31.6</v>
      </c>
      <c r="HN232">
        <v>13.6999</v>
      </c>
      <c r="HO232">
        <v>62.3923</v>
      </c>
      <c r="HP232">
        <v>32.4399</v>
      </c>
      <c r="HQ232">
        <v>1</v>
      </c>
      <c r="HR232">
        <v>-0.136697</v>
      </c>
      <c r="HS232">
        <v>5.17033</v>
      </c>
      <c r="HT232">
        <v>20.2667</v>
      </c>
      <c r="HU232">
        <v>5.22088</v>
      </c>
      <c r="HV232">
        <v>12.0159</v>
      </c>
      <c r="HW232">
        <v>4.991</v>
      </c>
      <c r="HX232">
        <v>3.2885</v>
      </c>
      <c r="HY232">
        <v>9999</v>
      </c>
      <c r="HZ232">
        <v>9999</v>
      </c>
      <c r="IA232">
        <v>9999</v>
      </c>
      <c r="IB232">
        <v>999.9</v>
      </c>
      <c r="IC232">
        <v>4.97288</v>
      </c>
      <c r="ID232">
        <v>1.86661</v>
      </c>
      <c r="IE232">
        <v>1.86591</v>
      </c>
      <c r="IF232">
        <v>1.86586</v>
      </c>
      <c r="IG232">
        <v>1.86774</v>
      </c>
      <c r="IH232">
        <v>1.87018</v>
      </c>
      <c r="II232">
        <v>1.86882</v>
      </c>
      <c r="IJ232">
        <v>1.87028</v>
      </c>
      <c r="IK232">
        <v>0</v>
      </c>
      <c r="IL232">
        <v>0</v>
      </c>
      <c r="IM232">
        <v>0</v>
      </c>
      <c r="IN232">
        <v>0</v>
      </c>
      <c r="IO232" t="s">
        <v>441</v>
      </c>
      <c r="IP232" t="s">
        <v>442</v>
      </c>
      <c r="IQ232" t="s">
        <v>443</v>
      </c>
      <c r="IR232" t="s">
        <v>443</v>
      </c>
      <c r="IS232" t="s">
        <v>443</v>
      </c>
      <c r="IT232" t="s">
        <v>443</v>
      </c>
      <c r="IU232">
        <v>0</v>
      </c>
      <c r="IV232">
        <v>100</v>
      </c>
      <c r="IW232">
        <v>100</v>
      </c>
      <c r="IX232">
        <v>-1.596</v>
      </c>
      <c r="IY232">
        <v>0.0078</v>
      </c>
      <c r="IZ232">
        <v>-1.414774939843471</v>
      </c>
      <c r="JA232">
        <v>-0.002262605230658699</v>
      </c>
      <c r="JB232">
        <v>4.117972070868355E-07</v>
      </c>
      <c r="JC232">
        <v>-1.535053720392113E-10</v>
      </c>
      <c r="JD232">
        <v>-0.05773197212917025</v>
      </c>
      <c r="JE232">
        <v>-0.004387372397949352</v>
      </c>
      <c r="JF232">
        <v>0.001148265067849212</v>
      </c>
      <c r="JG232">
        <v>-2.372704636287677E-05</v>
      </c>
      <c r="JH232">
        <v>4</v>
      </c>
      <c r="JI232">
        <v>2346</v>
      </c>
      <c r="JJ232">
        <v>1</v>
      </c>
      <c r="JK232">
        <v>24</v>
      </c>
      <c r="JL232">
        <v>21640.5</v>
      </c>
      <c r="JM232">
        <v>29358489.1</v>
      </c>
      <c r="JN232">
        <v>0.240479</v>
      </c>
      <c r="JO232">
        <v>2.37671</v>
      </c>
      <c r="JP232">
        <v>1.39771</v>
      </c>
      <c r="JQ232">
        <v>2.35229</v>
      </c>
      <c r="JR232">
        <v>1.49536</v>
      </c>
      <c r="JS232">
        <v>2.62695</v>
      </c>
      <c r="JT232">
        <v>36.5523</v>
      </c>
      <c r="JU232">
        <v>24.0262</v>
      </c>
      <c r="JV232">
        <v>18</v>
      </c>
      <c r="JW232">
        <v>486.345</v>
      </c>
      <c r="JX232">
        <v>434.348</v>
      </c>
      <c r="JY232">
        <v>12.0817</v>
      </c>
      <c r="JZ232">
        <v>25.7231</v>
      </c>
      <c r="KA232">
        <v>30.0001</v>
      </c>
      <c r="KB232">
        <v>25.6264</v>
      </c>
      <c r="KC232">
        <v>25.5678</v>
      </c>
      <c r="KD232">
        <v>4.81219</v>
      </c>
      <c r="KE232">
        <v>26.6214</v>
      </c>
      <c r="KF232">
        <v>0</v>
      </c>
      <c r="KG232">
        <v>12.0699</v>
      </c>
      <c r="KH232">
        <v>32.4158</v>
      </c>
      <c r="KI232">
        <v>9.913019999999999</v>
      </c>
      <c r="KJ232">
        <v>101.684</v>
      </c>
      <c r="KK232">
        <v>100.985</v>
      </c>
    </row>
    <row r="233" spans="1:297">
      <c r="A233">
        <v>217</v>
      </c>
      <c r="B233">
        <v>1761509445</v>
      </c>
      <c r="C233">
        <v>2234.5</v>
      </c>
      <c r="D233" t="s">
        <v>878</v>
      </c>
      <c r="E233" t="s">
        <v>879</v>
      </c>
      <c r="F233">
        <v>5</v>
      </c>
      <c r="G233" t="s">
        <v>831</v>
      </c>
      <c r="H233" t="s">
        <v>436</v>
      </c>
      <c r="I233">
        <v>1761509442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424.2345868898826</v>
      </c>
      <c r="AK233">
        <v>411.9077272727272</v>
      </c>
      <c r="AL233">
        <v>-0.002857696859655249</v>
      </c>
      <c r="AM233">
        <v>65.61031510894709</v>
      </c>
      <c r="AN233">
        <f>(AP233 - AO233 + DY233*1E3/(8.314*(EA233+273.15)) * AR233/DX233 * AQ233) * DX233/(100*DL233) * 1000/(1000 - AP233)</f>
        <v>0</v>
      </c>
      <c r="AO233">
        <v>9.9619767368285</v>
      </c>
      <c r="AP233">
        <v>11.55924363636364</v>
      </c>
      <c r="AQ233">
        <v>1.118417738150135E-06</v>
      </c>
      <c r="AR233">
        <v>106.6715053119192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437</v>
      </c>
      <c r="AY233" t="s">
        <v>437</v>
      </c>
      <c r="AZ233">
        <v>0</v>
      </c>
      <c r="BA233">
        <v>0</v>
      </c>
      <c r="BB233">
        <f>1-AZ233/BA233</f>
        <v>0</v>
      </c>
      <c r="BC233">
        <v>0</v>
      </c>
      <c r="BD233" t="s">
        <v>437</v>
      </c>
      <c r="BE233" t="s">
        <v>437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BZ233">
        <v>2020</v>
      </c>
      <c r="CA233">
        <v>290.0000000000001</v>
      </c>
      <c r="CB233">
        <v>1590.42</v>
      </c>
      <c r="CC233">
        <v>295</v>
      </c>
      <c r="CD233">
        <v>5220.67</v>
      </c>
      <c r="CE233">
        <v>1591.29</v>
      </c>
      <c r="CF233">
        <v>-0.87</v>
      </c>
      <c r="CG233">
        <v>300.0000000000001</v>
      </c>
      <c r="CH233">
        <v>23.8</v>
      </c>
      <c r="CI233">
        <v>1650.734719841875</v>
      </c>
      <c r="CJ233">
        <v>2.032994541366527</v>
      </c>
      <c r="CK233">
        <v>-31.03478562282126</v>
      </c>
      <c r="CL233">
        <v>0.9198548094063967</v>
      </c>
      <c r="CM233">
        <v>0.9759925733019913</v>
      </c>
      <c r="CN233">
        <v>-0.00431141668520578</v>
      </c>
      <c r="CO233">
        <v>289.9999999999999</v>
      </c>
      <c r="CP233">
        <v>1590.91</v>
      </c>
      <c r="CQ233">
        <v>765</v>
      </c>
      <c r="CR233">
        <v>5219.32</v>
      </c>
      <c r="CS233">
        <v>1591.27</v>
      </c>
      <c r="CT233">
        <v>-0.36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438</v>
      </c>
      <c r="DO233">
        <v>2</v>
      </c>
      <c r="DP233" t="b">
        <v>1</v>
      </c>
      <c r="DQ233">
        <v>1761509442</v>
      </c>
      <c r="DR233">
        <v>407.1628181818181</v>
      </c>
      <c r="DS233">
        <v>420.0125454545454</v>
      </c>
      <c r="DT233">
        <v>11.55781818181818</v>
      </c>
      <c r="DU233">
        <v>9.962297272727273</v>
      </c>
      <c r="DV233">
        <v>409.4456363636363</v>
      </c>
      <c r="DW233">
        <v>11.54961818181818</v>
      </c>
      <c r="DX233">
        <v>499.9370909090909</v>
      </c>
      <c r="DY233">
        <v>90.29542727272728</v>
      </c>
      <c r="DZ233">
        <v>0.09993901818181818</v>
      </c>
      <c r="EA233">
        <v>18.01470909090909</v>
      </c>
      <c r="EB233">
        <v>17.98524545454545</v>
      </c>
      <c r="EC233">
        <v>999.9</v>
      </c>
      <c r="ED233">
        <v>0</v>
      </c>
      <c r="EE233">
        <v>0</v>
      </c>
      <c r="EF233">
        <v>9999.089090909092</v>
      </c>
      <c r="EG233">
        <v>0</v>
      </c>
      <c r="EH233">
        <v>1037.989090909091</v>
      </c>
      <c r="EI233">
        <v>-12.84963636363636</v>
      </c>
      <c r="EJ233">
        <v>411.9238181818182</v>
      </c>
      <c r="EK233">
        <v>424.2388181818182</v>
      </c>
      <c r="EL233">
        <v>1.595515454545455</v>
      </c>
      <c r="EM233">
        <v>420.0125454545454</v>
      </c>
      <c r="EN233">
        <v>9.962297272727273</v>
      </c>
      <c r="EO233">
        <v>1.043617272727273</v>
      </c>
      <c r="EP233">
        <v>0.8995496363636364</v>
      </c>
      <c r="EQ233">
        <v>7.539974545454545</v>
      </c>
      <c r="ER233">
        <v>5.38354</v>
      </c>
      <c r="ES233">
        <v>1999.989090909091</v>
      </c>
      <c r="ET233">
        <v>0.9800040909090911</v>
      </c>
      <c r="EU233">
        <v>0.01999611818181818</v>
      </c>
      <c r="EV233">
        <v>0</v>
      </c>
      <c r="EW233">
        <v>1223.694545454546</v>
      </c>
      <c r="EX233">
        <v>5.000970000000001</v>
      </c>
      <c r="EY233">
        <v>24424.61818181818</v>
      </c>
      <c r="EZ233">
        <v>16707.49090909091</v>
      </c>
      <c r="FA233">
        <v>37.18145454545454</v>
      </c>
      <c r="FB233">
        <v>38.66463636363637</v>
      </c>
      <c r="FC233">
        <v>37.42018181818182</v>
      </c>
      <c r="FD233">
        <v>37.84645454545455</v>
      </c>
      <c r="FE233">
        <v>37.44863636363636</v>
      </c>
      <c r="FF233">
        <v>1955.098181818181</v>
      </c>
      <c r="FG233">
        <v>39.88999999999999</v>
      </c>
      <c r="FH233">
        <v>0</v>
      </c>
      <c r="FI233">
        <v>4316</v>
      </c>
      <c r="FJ233">
        <v>0</v>
      </c>
      <c r="FK233">
        <v>1221.686</v>
      </c>
      <c r="FL233">
        <v>29.15384619374614</v>
      </c>
      <c r="FM233">
        <v>679.8846164675828</v>
      </c>
      <c r="FN233">
        <v>24377.524</v>
      </c>
      <c r="FO233">
        <v>15</v>
      </c>
      <c r="FP233">
        <v>0</v>
      </c>
      <c r="FQ233" t="s">
        <v>439</v>
      </c>
      <c r="FR233">
        <v>1760210915.6</v>
      </c>
      <c r="FS233">
        <v>0</v>
      </c>
      <c r="FT233">
        <v>0</v>
      </c>
      <c r="FU233">
        <v>-0.215</v>
      </c>
      <c r="FV233">
        <v>0</v>
      </c>
      <c r="FW233">
        <v>-0.6919999999999999</v>
      </c>
      <c r="FX233">
        <v>0</v>
      </c>
      <c r="FY233">
        <v>400</v>
      </c>
      <c r="FZ233">
        <v>0</v>
      </c>
      <c r="GA233">
        <v>0.15</v>
      </c>
      <c r="GB233">
        <v>0</v>
      </c>
      <c r="GC233">
        <v>-12.86417073170731</v>
      </c>
      <c r="GD233">
        <v>-0.004210452961673855</v>
      </c>
      <c r="GE233">
        <v>0.03403279798207897</v>
      </c>
      <c r="GF233">
        <v>1</v>
      </c>
      <c r="GG233">
        <v>1219.901176470588</v>
      </c>
      <c r="GH233">
        <v>31.25103132256398</v>
      </c>
      <c r="GI233">
        <v>3.08504625259053</v>
      </c>
      <c r="GJ233">
        <v>0</v>
      </c>
      <c r="GK233">
        <v>1.592747073170732</v>
      </c>
      <c r="GL233">
        <v>0.02458578397212679</v>
      </c>
      <c r="GM233">
        <v>0.002528955480809094</v>
      </c>
      <c r="GN233">
        <v>1</v>
      </c>
      <c r="GO233">
        <v>2</v>
      </c>
      <c r="GP233">
        <v>3</v>
      </c>
      <c r="GQ233" t="s">
        <v>440</v>
      </c>
      <c r="GR233">
        <v>3.13368</v>
      </c>
      <c r="GS233">
        <v>2.76006</v>
      </c>
      <c r="GT233">
        <v>0.0925935</v>
      </c>
      <c r="GU233">
        <v>0.0935021</v>
      </c>
      <c r="GV233">
        <v>0.0630527</v>
      </c>
      <c r="GW233">
        <v>0.0558098</v>
      </c>
      <c r="GX233">
        <v>29061.2</v>
      </c>
      <c r="GY233">
        <v>29007.8</v>
      </c>
      <c r="GZ233">
        <v>29753.2</v>
      </c>
      <c r="HA233">
        <v>29559</v>
      </c>
      <c r="HB233">
        <v>36846.4</v>
      </c>
      <c r="HC233">
        <v>36987.6</v>
      </c>
      <c r="HD233">
        <v>41868.7</v>
      </c>
      <c r="HE233">
        <v>41995.8</v>
      </c>
      <c r="HF233">
        <v>1.95725</v>
      </c>
      <c r="HG233">
        <v>1.88883</v>
      </c>
      <c r="HH233">
        <v>0.0221394</v>
      </c>
      <c r="HI233">
        <v>0</v>
      </c>
      <c r="HJ233">
        <v>17.6138</v>
      </c>
      <c r="HK233">
        <v>999.9</v>
      </c>
      <c r="HL233">
        <v>26.5</v>
      </c>
      <c r="HM233">
        <v>31.6</v>
      </c>
      <c r="HN233">
        <v>13.7001</v>
      </c>
      <c r="HO233">
        <v>62.3824</v>
      </c>
      <c r="HP233">
        <v>32.4239</v>
      </c>
      <c r="HQ233">
        <v>1</v>
      </c>
      <c r="HR233">
        <v>-0.138389</v>
      </c>
      <c r="HS233">
        <v>4.99072</v>
      </c>
      <c r="HT233">
        <v>20.2743</v>
      </c>
      <c r="HU233">
        <v>5.22493</v>
      </c>
      <c r="HV233">
        <v>12.0159</v>
      </c>
      <c r="HW233">
        <v>4.992</v>
      </c>
      <c r="HX233">
        <v>3.28933</v>
      </c>
      <c r="HY233">
        <v>9999</v>
      </c>
      <c r="HZ233">
        <v>9999</v>
      </c>
      <c r="IA233">
        <v>9999</v>
      </c>
      <c r="IB233">
        <v>999.9</v>
      </c>
      <c r="IC233">
        <v>4.97288</v>
      </c>
      <c r="ID233">
        <v>1.86661</v>
      </c>
      <c r="IE233">
        <v>1.86586</v>
      </c>
      <c r="IF233">
        <v>1.86586</v>
      </c>
      <c r="IG233">
        <v>1.86773</v>
      </c>
      <c r="IH233">
        <v>1.87014</v>
      </c>
      <c r="II233">
        <v>1.8688</v>
      </c>
      <c r="IJ233">
        <v>1.87027</v>
      </c>
      <c r="IK233">
        <v>0</v>
      </c>
      <c r="IL233">
        <v>0</v>
      </c>
      <c r="IM233">
        <v>0</v>
      </c>
      <c r="IN233">
        <v>0</v>
      </c>
      <c r="IO233" t="s">
        <v>441</v>
      </c>
      <c r="IP233" t="s">
        <v>442</v>
      </c>
      <c r="IQ233" t="s">
        <v>443</v>
      </c>
      <c r="IR233" t="s">
        <v>443</v>
      </c>
      <c r="IS233" t="s">
        <v>443</v>
      </c>
      <c r="IT233" t="s">
        <v>443</v>
      </c>
      <c r="IU233">
        <v>0</v>
      </c>
      <c r="IV233">
        <v>100</v>
      </c>
      <c r="IW233">
        <v>100</v>
      </c>
      <c r="IX233">
        <v>-2.282</v>
      </c>
      <c r="IY233">
        <v>0.008200000000000001</v>
      </c>
      <c r="IZ233">
        <v>-1.414774939843471</v>
      </c>
      <c r="JA233">
        <v>-0.002262605230658699</v>
      </c>
      <c r="JB233">
        <v>4.117972070868355E-07</v>
      </c>
      <c r="JC233">
        <v>-1.535053720392113E-10</v>
      </c>
      <c r="JD233">
        <v>-0.05773197212917025</v>
      </c>
      <c r="JE233">
        <v>-0.004387372397949352</v>
      </c>
      <c r="JF233">
        <v>0.001148265067849212</v>
      </c>
      <c r="JG233">
        <v>-2.372704636287677E-05</v>
      </c>
      <c r="JH233">
        <v>4</v>
      </c>
      <c r="JI233">
        <v>2346</v>
      </c>
      <c r="JJ233">
        <v>1</v>
      </c>
      <c r="JK233">
        <v>24</v>
      </c>
      <c r="JL233">
        <v>21642.2</v>
      </c>
      <c r="JM233">
        <v>29358490.8</v>
      </c>
      <c r="JN233">
        <v>1.03638</v>
      </c>
      <c r="JO233">
        <v>2.29248</v>
      </c>
      <c r="JP233">
        <v>1.39771</v>
      </c>
      <c r="JQ233">
        <v>2.35474</v>
      </c>
      <c r="JR233">
        <v>1.49536</v>
      </c>
      <c r="JS233">
        <v>2.59521</v>
      </c>
      <c r="JT233">
        <v>36.5996</v>
      </c>
      <c r="JU233">
        <v>24.035</v>
      </c>
      <c r="JV233">
        <v>18</v>
      </c>
      <c r="JW233">
        <v>486.364</v>
      </c>
      <c r="JX233">
        <v>434.783</v>
      </c>
      <c r="JY233">
        <v>12.1359</v>
      </c>
      <c r="JZ233">
        <v>25.7094</v>
      </c>
      <c r="KA233">
        <v>29.9999</v>
      </c>
      <c r="KB233">
        <v>25.6087</v>
      </c>
      <c r="KC233">
        <v>25.5492</v>
      </c>
      <c r="KD233">
        <v>20.7573</v>
      </c>
      <c r="KE233">
        <v>26.8949</v>
      </c>
      <c r="KF233">
        <v>0</v>
      </c>
      <c r="KG233">
        <v>12.1441</v>
      </c>
      <c r="KH233">
        <v>426.683</v>
      </c>
      <c r="KI233">
        <v>9.895289999999999</v>
      </c>
      <c r="KJ233">
        <v>101.688</v>
      </c>
      <c r="KK233">
        <v>100.985</v>
      </c>
    </row>
    <row r="234" spans="1:297">
      <c r="A234">
        <v>218</v>
      </c>
      <c r="B234">
        <v>1761509450</v>
      </c>
      <c r="C234">
        <v>2239.5</v>
      </c>
      <c r="D234" t="s">
        <v>880</v>
      </c>
      <c r="E234" t="s">
        <v>881</v>
      </c>
      <c r="F234">
        <v>5</v>
      </c>
      <c r="G234" t="s">
        <v>831</v>
      </c>
      <c r="H234" t="s">
        <v>436</v>
      </c>
      <c r="I234">
        <v>1761509447.5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424.2382757995095</v>
      </c>
      <c r="AK234">
        <v>412.0338484848484</v>
      </c>
      <c r="AL234">
        <v>0.02838659623469408</v>
      </c>
      <c r="AM234">
        <v>65.61031510894709</v>
      </c>
      <c r="AN234">
        <f>(AP234 - AO234 + DY234*1E3/(8.314*(EA234+273.15)) * AR234/DX234 * AQ234) * DX234/(100*DL234) * 1000/(1000 - AP234)</f>
        <v>0</v>
      </c>
      <c r="AO234">
        <v>9.954906783796091</v>
      </c>
      <c r="AP234">
        <v>11.5591812121212</v>
      </c>
      <c r="AQ234">
        <v>-1.42509096690264E-06</v>
      </c>
      <c r="AR234">
        <v>106.6715053119192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437</v>
      </c>
      <c r="AY234" t="s">
        <v>437</v>
      </c>
      <c r="AZ234">
        <v>0</v>
      </c>
      <c r="BA234">
        <v>0</v>
      </c>
      <c r="BB234">
        <f>1-AZ234/BA234</f>
        <v>0</v>
      </c>
      <c r="BC234">
        <v>0</v>
      </c>
      <c r="BD234" t="s">
        <v>437</v>
      </c>
      <c r="BE234" t="s">
        <v>437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BZ234">
        <v>2020</v>
      </c>
      <c r="CA234">
        <v>290.0000000000001</v>
      </c>
      <c r="CB234">
        <v>1590.42</v>
      </c>
      <c r="CC234">
        <v>295</v>
      </c>
      <c r="CD234">
        <v>5220.67</v>
      </c>
      <c r="CE234">
        <v>1591.29</v>
      </c>
      <c r="CF234">
        <v>-0.87</v>
      </c>
      <c r="CG234">
        <v>300.0000000000001</v>
      </c>
      <c r="CH234">
        <v>23.8</v>
      </c>
      <c r="CI234">
        <v>1650.734719841875</v>
      </c>
      <c r="CJ234">
        <v>2.032994541366527</v>
      </c>
      <c r="CK234">
        <v>-31.03478562282126</v>
      </c>
      <c r="CL234">
        <v>0.9198548094063967</v>
      </c>
      <c r="CM234">
        <v>0.9759925733019913</v>
      </c>
      <c r="CN234">
        <v>-0.00431141668520578</v>
      </c>
      <c r="CO234">
        <v>289.9999999999999</v>
      </c>
      <c r="CP234">
        <v>1590.91</v>
      </c>
      <c r="CQ234">
        <v>765</v>
      </c>
      <c r="CR234">
        <v>5219.32</v>
      </c>
      <c r="CS234">
        <v>1591.27</v>
      </c>
      <c r="CT234">
        <v>-0.36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438</v>
      </c>
      <c r="DO234">
        <v>2</v>
      </c>
      <c r="DP234" t="b">
        <v>1</v>
      </c>
      <c r="DQ234">
        <v>1761509447.5</v>
      </c>
      <c r="DR234">
        <v>407.1973333333333</v>
      </c>
      <c r="DS234">
        <v>420.4936666666667</v>
      </c>
      <c r="DT234">
        <v>11.55985555555556</v>
      </c>
      <c r="DU234">
        <v>9.949164444444444</v>
      </c>
      <c r="DV234">
        <v>409.4802222222222</v>
      </c>
      <c r="DW234">
        <v>11.55164444444444</v>
      </c>
      <c r="DX234">
        <v>499.9264444444444</v>
      </c>
      <c r="DY234">
        <v>90.29425555555557</v>
      </c>
      <c r="DZ234">
        <v>0.09986953333333334</v>
      </c>
      <c r="EA234">
        <v>18.01394444444444</v>
      </c>
      <c r="EB234">
        <v>17.98607777777778</v>
      </c>
      <c r="EC234">
        <v>999.9000000000001</v>
      </c>
      <c r="ED234">
        <v>0</v>
      </c>
      <c r="EE234">
        <v>0</v>
      </c>
      <c r="EF234">
        <v>10002.36666666667</v>
      </c>
      <c r="EG234">
        <v>0</v>
      </c>
      <c r="EH234">
        <v>1037.985555555555</v>
      </c>
      <c r="EI234">
        <v>-13.29625555555556</v>
      </c>
      <c r="EJ234">
        <v>411.9596666666667</v>
      </c>
      <c r="EK234">
        <v>424.7194444444444</v>
      </c>
      <c r="EL234">
        <v>1.610704444444444</v>
      </c>
      <c r="EM234">
        <v>420.4936666666667</v>
      </c>
      <c r="EN234">
        <v>9.949164444444444</v>
      </c>
      <c r="EO234">
        <v>1.04379</v>
      </c>
      <c r="EP234">
        <v>0.8983525555555555</v>
      </c>
      <c r="EQ234">
        <v>7.542392222222222</v>
      </c>
      <c r="ER234">
        <v>5.364367777777777</v>
      </c>
      <c r="ES234">
        <v>1999.896666666667</v>
      </c>
      <c r="ET234">
        <v>0.9799931111111112</v>
      </c>
      <c r="EU234">
        <v>0.02000673333333334</v>
      </c>
      <c r="EV234">
        <v>0</v>
      </c>
      <c r="EW234">
        <v>1226.061111111111</v>
      </c>
      <c r="EX234">
        <v>5.00097</v>
      </c>
      <c r="EY234">
        <v>24478.32222222222</v>
      </c>
      <c r="EZ234">
        <v>16706.66666666667</v>
      </c>
      <c r="FA234">
        <v>37.31222222222222</v>
      </c>
      <c r="FB234">
        <v>38.86777777777777</v>
      </c>
      <c r="FC234">
        <v>37.54133333333333</v>
      </c>
      <c r="FD234">
        <v>38.00666666666667</v>
      </c>
      <c r="FE234">
        <v>37.583</v>
      </c>
      <c r="FF234">
        <v>1954.986666666667</v>
      </c>
      <c r="FG234">
        <v>39.91</v>
      </c>
      <c r="FH234">
        <v>0</v>
      </c>
      <c r="FI234">
        <v>4320.800000190735</v>
      </c>
      <c r="FJ234">
        <v>0</v>
      </c>
      <c r="FK234">
        <v>1223.9016</v>
      </c>
      <c r="FL234">
        <v>27.39153842127865</v>
      </c>
      <c r="FM234">
        <v>611.5999990996223</v>
      </c>
      <c r="FN234">
        <v>24429.084</v>
      </c>
      <c r="FO234">
        <v>15</v>
      </c>
      <c r="FP234">
        <v>0</v>
      </c>
      <c r="FQ234" t="s">
        <v>439</v>
      </c>
      <c r="FR234">
        <v>1760210915.6</v>
      </c>
      <c r="FS234">
        <v>0</v>
      </c>
      <c r="FT234">
        <v>0</v>
      </c>
      <c r="FU234">
        <v>-0.215</v>
      </c>
      <c r="FV234">
        <v>0</v>
      </c>
      <c r="FW234">
        <v>-0.6919999999999999</v>
      </c>
      <c r="FX234">
        <v>0</v>
      </c>
      <c r="FY234">
        <v>400</v>
      </c>
      <c r="FZ234">
        <v>0</v>
      </c>
      <c r="GA234">
        <v>0.15</v>
      </c>
      <c r="GB234">
        <v>0</v>
      </c>
      <c r="GC234">
        <v>-12.89166829268292</v>
      </c>
      <c r="GD234">
        <v>-0.4599282229965173</v>
      </c>
      <c r="GE234">
        <v>0.1188880441567887</v>
      </c>
      <c r="GF234">
        <v>1</v>
      </c>
      <c r="GG234">
        <v>1222.037647058823</v>
      </c>
      <c r="GH234">
        <v>29.40259741637506</v>
      </c>
      <c r="GI234">
        <v>2.906121388120488</v>
      </c>
      <c r="GJ234">
        <v>0</v>
      </c>
      <c r="GK234">
        <v>1.595773658536585</v>
      </c>
      <c r="GL234">
        <v>0.04520278745644918</v>
      </c>
      <c r="GM234">
        <v>0.005824594094974159</v>
      </c>
      <c r="GN234">
        <v>1</v>
      </c>
      <c r="GO234">
        <v>2</v>
      </c>
      <c r="GP234">
        <v>3</v>
      </c>
      <c r="GQ234" t="s">
        <v>440</v>
      </c>
      <c r="GR234">
        <v>3.13365</v>
      </c>
      <c r="GS234">
        <v>2.76025</v>
      </c>
      <c r="GT234">
        <v>0.0926313</v>
      </c>
      <c r="GU234">
        <v>0.0939393</v>
      </c>
      <c r="GV234">
        <v>0.0630474</v>
      </c>
      <c r="GW234">
        <v>0.0556338</v>
      </c>
      <c r="GX234">
        <v>29060.4</v>
      </c>
      <c r="GY234">
        <v>28993.8</v>
      </c>
      <c r="GZ234">
        <v>29753.6</v>
      </c>
      <c r="HA234">
        <v>29559.1</v>
      </c>
      <c r="HB234">
        <v>36846.7</v>
      </c>
      <c r="HC234">
        <v>36994.7</v>
      </c>
      <c r="HD234">
        <v>41868.8</v>
      </c>
      <c r="HE234">
        <v>41996</v>
      </c>
      <c r="HF234">
        <v>1.95745</v>
      </c>
      <c r="HG234">
        <v>1.88875</v>
      </c>
      <c r="HH234">
        <v>0.0230148</v>
      </c>
      <c r="HI234">
        <v>0</v>
      </c>
      <c r="HJ234">
        <v>17.6137</v>
      </c>
      <c r="HK234">
        <v>999.9</v>
      </c>
      <c r="HL234">
        <v>26.5</v>
      </c>
      <c r="HM234">
        <v>31.6</v>
      </c>
      <c r="HN234">
        <v>13.6994</v>
      </c>
      <c r="HO234">
        <v>62.1523</v>
      </c>
      <c r="HP234">
        <v>32.6322</v>
      </c>
      <c r="HQ234">
        <v>1</v>
      </c>
      <c r="HR234">
        <v>-0.138364</v>
      </c>
      <c r="HS234">
        <v>4.97865</v>
      </c>
      <c r="HT234">
        <v>20.2741</v>
      </c>
      <c r="HU234">
        <v>5.22088</v>
      </c>
      <c r="HV234">
        <v>12.0159</v>
      </c>
      <c r="HW234">
        <v>4.99075</v>
      </c>
      <c r="HX234">
        <v>3.28855</v>
      </c>
      <c r="HY234">
        <v>9999</v>
      </c>
      <c r="HZ234">
        <v>9999</v>
      </c>
      <c r="IA234">
        <v>9999</v>
      </c>
      <c r="IB234">
        <v>999.9</v>
      </c>
      <c r="IC234">
        <v>4.97288</v>
      </c>
      <c r="ID234">
        <v>1.86661</v>
      </c>
      <c r="IE234">
        <v>1.86585</v>
      </c>
      <c r="IF234">
        <v>1.86585</v>
      </c>
      <c r="IG234">
        <v>1.86774</v>
      </c>
      <c r="IH234">
        <v>1.87018</v>
      </c>
      <c r="II234">
        <v>1.8688</v>
      </c>
      <c r="IJ234">
        <v>1.87028</v>
      </c>
      <c r="IK234">
        <v>0</v>
      </c>
      <c r="IL234">
        <v>0</v>
      </c>
      <c r="IM234">
        <v>0</v>
      </c>
      <c r="IN234">
        <v>0</v>
      </c>
      <c r="IO234" t="s">
        <v>441</v>
      </c>
      <c r="IP234" t="s">
        <v>442</v>
      </c>
      <c r="IQ234" t="s">
        <v>443</v>
      </c>
      <c r="IR234" t="s">
        <v>443</v>
      </c>
      <c r="IS234" t="s">
        <v>443</v>
      </c>
      <c r="IT234" t="s">
        <v>443</v>
      </c>
      <c r="IU234">
        <v>0</v>
      </c>
      <c r="IV234">
        <v>100</v>
      </c>
      <c r="IW234">
        <v>100</v>
      </c>
      <c r="IX234">
        <v>-2.283</v>
      </c>
      <c r="IY234">
        <v>0.0083</v>
      </c>
      <c r="IZ234">
        <v>-1.414774939843471</v>
      </c>
      <c r="JA234">
        <v>-0.002262605230658699</v>
      </c>
      <c r="JB234">
        <v>4.117972070868355E-07</v>
      </c>
      <c r="JC234">
        <v>-1.535053720392113E-10</v>
      </c>
      <c r="JD234">
        <v>-0.05773197212917025</v>
      </c>
      <c r="JE234">
        <v>-0.004387372397949352</v>
      </c>
      <c r="JF234">
        <v>0.001148265067849212</v>
      </c>
      <c r="JG234">
        <v>-2.372704636287677E-05</v>
      </c>
      <c r="JH234">
        <v>4</v>
      </c>
      <c r="JI234">
        <v>2346</v>
      </c>
      <c r="JJ234">
        <v>1</v>
      </c>
      <c r="JK234">
        <v>24</v>
      </c>
      <c r="JL234">
        <v>21642.2</v>
      </c>
      <c r="JM234">
        <v>29358490.8</v>
      </c>
      <c r="JN234">
        <v>1.06323</v>
      </c>
      <c r="JO234">
        <v>2.28027</v>
      </c>
      <c r="JP234">
        <v>1.39648</v>
      </c>
      <c r="JQ234">
        <v>2.35718</v>
      </c>
      <c r="JR234">
        <v>1.49536</v>
      </c>
      <c r="JS234">
        <v>2.67944</v>
      </c>
      <c r="JT234">
        <v>36.5759</v>
      </c>
      <c r="JU234">
        <v>24.035</v>
      </c>
      <c r="JV234">
        <v>18</v>
      </c>
      <c r="JW234">
        <v>486.475</v>
      </c>
      <c r="JX234">
        <v>434.739</v>
      </c>
      <c r="JY234">
        <v>12.1474</v>
      </c>
      <c r="JZ234">
        <v>25.7079</v>
      </c>
      <c r="KA234">
        <v>30</v>
      </c>
      <c r="KB234">
        <v>25.6073</v>
      </c>
      <c r="KC234">
        <v>25.5492</v>
      </c>
      <c r="KD234">
        <v>21.2932</v>
      </c>
      <c r="KE234">
        <v>26.8949</v>
      </c>
      <c r="KF234">
        <v>0</v>
      </c>
      <c r="KG234">
        <v>12.1557</v>
      </c>
      <c r="KH234">
        <v>440.057</v>
      </c>
      <c r="KI234">
        <v>9.89467</v>
      </c>
      <c r="KJ234">
        <v>101.689</v>
      </c>
      <c r="KK234">
        <v>100.985</v>
      </c>
    </row>
    <row r="235" spans="1:297">
      <c r="A235">
        <v>219</v>
      </c>
      <c r="B235">
        <v>1761509455</v>
      </c>
      <c r="C235">
        <v>2244.5</v>
      </c>
      <c r="D235" t="s">
        <v>882</v>
      </c>
      <c r="E235" t="s">
        <v>883</v>
      </c>
      <c r="F235">
        <v>5</v>
      </c>
      <c r="G235" t="s">
        <v>831</v>
      </c>
      <c r="H235" t="s">
        <v>436</v>
      </c>
      <c r="I235">
        <v>1761509452.2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431.41551703329</v>
      </c>
      <c r="AK235">
        <v>415.3377757575757</v>
      </c>
      <c r="AL235">
        <v>0.8045724859260091</v>
      </c>
      <c r="AM235">
        <v>65.61031510894709</v>
      </c>
      <c r="AN235">
        <f>(AP235 - AO235 + DY235*1E3/(8.314*(EA235+273.15)) * AR235/DX235 * AQ235) * DX235/(100*DL235) * 1000/(1000 - AP235)</f>
        <v>0</v>
      </c>
      <c r="AO235">
        <v>9.910007137216073</v>
      </c>
      <c r="AP235">
        <v>11.55153939393939</v>
      </c>
      <c r="AQ235">
        <v>-6.746413778335821E-06</v>
      </c>
      <c r="AR235">
        <v>106.6715053119192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437</v>
      </c>
      <c r="AY235" t="s">
        <v>437</v>
      </c>
      <c r="AZ235">
        <v>0</v>
      </c>
      <c r="BA235">
        <v>0</v>
      </c>
      <c r="BB235">
        <f>1-AZ235/BA235</f>
        <v>0</v>
      </c>
      <c r="BC235">
        <v>0</v>
      </c>
      <c r="BD235" t="s">
        <v>437</v>
      </c>
      <c r="BE235" t="s">
        <v>437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BZ235">
        <v>2020</v>
      </c>
      <c r="CA235">
        <v>290.0000000000001</v>
      </c>
      <c r="CB235">
        <v>1590.42</v>
      </c>
      <c r="CC235">
        <v>295</v>
      </c>
      <c r="CD235">
        <v>5220.67</v>
      </c>
      <c r="CE235">
        <v>1591.29</v>
      </c>
      <c r="CF235">
        <v>-0.87</v>
      </c>
      <c r="CG235">
        <v>300.0000000000001</v>
      </c>
      <c r="CH235">
        <v>23.8</v>
      </c>
      <c r="CI235">
        <v>1650.734719841875</v>
      </c>
      <c r="CJ235">
        <v>2.032994541366527</v>
      </c>
      <c r="CK235">
        <v>-31.03478562282126</v>
      </c>
      <c r="CL235">
        <v>0.9198548094063967</v>
      </c>
      <c r="CM235">
        <v>0.9759925733019913</v>
      </c>
      <c r="CN235">
        <v>-0.00431141668520578</v>
      </c>
      <c r="CO235">
        <v>289.9999999999999</v>
      </c>
      <c r="CP235">
        <v>1590.91</v>
      </c>
      <c r="CQ235">
        <v>765</v>
      </c>
      <c r="CR235">
        <v>5219.32</v>
      </c>
      <c r="CS235">
        <v>1591.27</v>
      </c>
      <c r="CT235">
        <v>-0.36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438</v>
      </c>
      <c r="DO235">
        <v>2</v>
      </c>
      <c r="DP235" t="b">
        <v>1</v>
      </c>
      <c r="DQ235">
        <v>1761509452.2</v>
      </c>
      <c r="DR235">
        <v>408.5746</v>
      </c>
      <c r="DS235">
        <v>427.9796</v>
      </c>
      <c r="DT235">
        <v>11.5564</v>
      </c>
      <c r="DU235">
        <v>9.912016999999999</v>
      </c>
      <c r="DV235">
        <v>410.8599</v>
      </c>
      <c r="DW235">
        <v>11.5482</v>
      </c>
      <c r="DX235">
        <v>499.9777</v>
      </c>
      <c r="DY235">
        <v>90.29432999999999</v>
      </c>
      <c r="DZ235">
        <v>0.09998704999999999</v>
      </c>
      <c r="EA235">
        <v>18.01561</v>
      </c>
      <c r="EB235">
        <v>17.99081</v>
      </c>
      <c r="EC235">
        <v>999.9</v>
      </c>
      <c r="ED235">
        <v>0</v>
      </c>
      <c r="EE235">
        <v>0</v>
      </c>
      <c r="EF235">
        <v>10007.267</v>
      </c>
      <c r="EG235">
        <v>0</v>
      </c>
      <c r="EH235">
        <v>1037.99</v>
      </c>
      <c r="EI235">
        <v>-19.40508</v>
      </c>
      <c r="EJ235">
        <v>413.3513</v>
      </c>
      <c r="EK235">
        <v>432.2643</v>
      </c>
      <c r="EL235">
        <v>1.644385</v>
      </c>
      <c r="EM235">
        <v>427.9796</v>
      </c>
      <c r="EN235">
        <v>9.912016999999999</v>
      </c>
      <c r="EO235">
        <v>1.043476</v>
      </c>
      <c r="EP235">
        <v>0.894999</v>
      </c>
      <c r="EQ235">
        <v>7.538010000000002</v>
      </c>
      <c r="ER235">
        <v>5.310577</v>
      </c>
      <c r="ES235">
        <v>2000.002</v>
      </c>
      <c r="ET235">
        <v>0.9799954</v>
      </c>
      <c r="EU235">
        <v>0.02000441</v>
      </c>
      <c r="EV235">
        <v>0</v>
      </c>
      <c r="EW235">
        <v>1227.668</v>
      </c>
      <c r="EX235">
        <v>5.000970000000001</v>
      </c>
      <c r="EY235">
        <v>24521.85</v>
      </c>
      <c r="EZ235">
        <v>16707.57</v>
      </c>
      <c r="FA235">
        <v>37.4123</v>
      </c>
      <c r="FB235">
        <v>39.0122</v>
      </c>
      <c r="FC235">
        <v>37.6372</v>
      </c>
      <c r="FD235">
        <v>38.156</v>
      </c>
      <c r="FE235">
        <v>37.6871</v>
      </c>
      <c r="FF235">
        <v>1955.092</v>
      </c>
      <c r="FG235">
        <v>39.90999999999999</v>
      </c>
      <c r="FH235">
        <v>0</v>
      </c>
      <c r="FI235">
        <v>4326.200000047684</v>
      </c>
      <c r="FJ235">
        <v>0</v>
      </c>
      <c r="FK235">
        <v>1226.078846153846</v>
      </c>
      <c r="FL235">
        <v>22.95008548788859</v>
      </c>
      <c r="FM235">
        <v>559.7914534244153</v>
      </c>
      <c r="FN235">
        <v>24479.33461538461</v>
      </c>
      <c r="FO235">
        <v>15</v>
      </c>
      <c r="FP235">
        <v>0</v>
      </c>
      <c r="FQ235" t="s">
        <v>439</v>
      </c>
      <c r="FR235">
        <v>1760210915.6</v>
      </c>
      <c r="FS235">
        <v>0</v>
      </c>
      <c r="FT235">
        <v>0</v>
      </c>
      <c r="FU235">
        <v>-0.215</v>
      </c>
      <c r="FV235">
        <v>0</v>
      </c>
      <c r="FW235">
        <v>-0.6919999999999999</v>
      </c>
      <c r="FX235">
        <v>0</v>
      </c>
      <c r="FY235">
        <v>400</v>
      </c>
      <c r="FZ235">
        <v>0</v>
      </c>
      <c r="GA235">
        <v>0.15</v>
      </c>
      <c r="GB235">
        <v>0</v>
      </c>
      <c r="GC235">
        <v>-14.34679</v>
      </c>
      <c r="GD235">
        <v>-21.31663564727953</v>
      </c>
      <c r="GE235">
        <v>2.788121263306171</v>
      </c>
      <c r="GF235">
        <v>0</v>
      </c>
      <c r="GG235">
        <v>1224.493235294118</v>
      </c>
      <c r="GH235">
        <v>25.71871659472081</v>
      </c>
      <c r="GI235">
        <v>2.550196901957627</v>
      </c>
      <c r="GJ235">
        <v>0</v>
      </c>
      <c r="GK235">
        <v>1.60983425</v>
      </c>
      <c r="GL235">
        <v>0.1884561726078781</v>
      </c>
      <c r="GM235">
        <v>0.02086929261948043</v>
      </c>
      <c r="GN235">
        <v>0</v>
      </c>
      <c r="GO235">
        <v>0</v>
      </c>
      <c r="GP235">
        <v>3</v>
      </c>
      <c r="GQ235" t="s">
        <v>455</v>
      </c>
      <c r="GR235">
        <v>3.13365</v>
      </c>
      <c r="GS235">
        <v>2.76018</v>
      </c>
      <c r="GT235">
        <v>0.093292</v>
      </c>
      <c r="GU235">
        <v>0.0961442</v>
      </c>
      <c r="GV235">
        <v>0.06301080000000001</v>
      </c>
      <c r="GW235">
        <v>0.0555744</v>
      </c>
      <c r="GX235">
        <v>29038.6</v>
      </c>
      <c r="GY235">
        <v>28923</v>
      </c>
      <c r="GZ235">
        <v>29752.9</v>
      </c>
      <c r="HA235">
        <v>29558.8</v>
      </c>
      <c r="HB235">
        <v>36847.6</v>
      </c>
      <c r="HC235">
        <v>36996.6</v>
      </c>
      <c r="HD235">
        <v>41868.2</v>
      </c>
      <c r="HE235">
        <v>41995.4</v>
      </c>
      <c r="HF235">
        <v>1.95718</v>
      </c>
      <c r="HG235">
        <v>1.8893</v>
      </c>
      <c r="HH235">
        <v>0.0225157</v>
      </c>
      <c r="HI235">
        <v>0</v>
      </c>
      <c r="HJ235">
        <v>17.6127</v>
      </c>
      <c r="HK235">
        <v>999.9</v>
      </c>
      <c r="HL235">
        <v>26.5</v>
      </c>
      <c r="HM235">
        <v>31.6</v>
      </c>
      <c r="HN235">
        <v>13.6999</v>
      </c>
      <c r="HO235">
        <v>62.3123</v>
      </c>
      <c r="HP235">
        <v>32.524</v>
      </c>
      <c r="HQ235">
        <v>1</v>
      </c>
      <c r="HR235">
        <v>-0.13841</v>
      </c>
      <c r="HS235">
        <v>4.98376</v>
      </c>
      <c r="HT235">
        <v>20.2737</v>
      </c>
      <c r="HU235">
        <v>5.22043</v>
      </c>
      <c r="HV235">
        <v>12.0159</v>
      </c>
      <c r="HW235">
        <v>4.989</v>
      </c>
      <c r="HX235">
        <v>3.2885</v>
      </c>
      <c r="HY235">
        <v>9999</v>
      </c>
      <c r="HZ235">
        <v>9999</v>
      </c>
      <c r="IA235">
        <v>9999</v>
      </c>
      <c r="IB235">
        <v>999.9</v>
      </c>
      <c r="IC235">
        <v>4.9729</v>
      </c>
      <c r="ID235">
        <v>1.86662</v>
      </c>
      <c r="IE235">
        <v>1.86587</v>
      </c>
      <c r="IF235">
        <v>1.86584</v>
      </c>
      <c r="IG235">
        <v>1.86773</v>
      </c>
      <c r="IH235">
        <v>1.87015</v>
      </c>
      <c r="II235">
        <v>1.86884</v>
      </c>
      <c r="IJ235">
        <v>1.87028</v>
      </c>
      <c r="IK235">
        <v>0</v>
      </c>
      <c r="IL235">
        <v>0</v>
      </c>
      <c r="IM235">
        <v>0</v>
      </c>
      <c r="IN235">
        <v>0</v>
      </c>
      <c r="IO235" t="s">
        <v>441</v>
      </c>
      <c r="IP235" t="s">
        <v>442</v>
      </c>
      <c r="IQ235" t="s">
        <v>443</v>
      </c>
      <c r="IR235" t="s">
        <v>443</v>
      </c>
      <c r="IS235" t="s">
        <v>443</v>
      </c>
      <c r="IT235" t="s">
        <v>443</v>
      </c>
      <c r="IU235">
        <v>0</v>
      </c>
      <c r="IV235">
        <v>100</v>
      </c>
      <c r="IW235">
        <v>100</v>
      </c>
      <c r="IX235">
        <v>-2.291</v>
      </c>
      <c r="IY235">
        <v>0.0081</v>
      </c>
      <c r="IZ235">
        <v>-1.414774939843471</v>
      </c>
      <c r="JA235">
        <v>-0.002262605230658699</v>
      </c>
      <c r="JB235">
        <v>4.117972070868355E-07</v>
      </c>
      <c r="JC235">
        <v>-1.535053720392113E-10</v>
      </c>
      <c r="JD235">
        <v>-0.05773197212917025</v>
      </c>
      <c r="JE235">
        <v>-0.004387372397949352</v>
      </c>
      <c r="JF235">
        <v>0.001148265067849212</v>
      </c>
      <c r="JG235">
        <v>-2.372704636287677E-05</v>
      </c>
      <c r="JH235">
        <v>4</v>
      </c>
      <c r="JI235">
        <v>2346</v>
      </c>
      <c r="JJ235">
        <v>1</v>
      </c>
      <c r="JK235">
        <v>24</v>
      </c>
      <c r="JL235">
        <v>21642.3</v>
      </c>
      <c r="JM235">
        <v>29358490.9</v>
      </c>
      <c r="JN235">
        <v>1.09253</v>
      </c>
      <c r="JO235">
        <v>2.29126</v>
      </c>
      <c r="JP235">
        <v>1.39771</v>
      </c>
      <c r="JQ235">
        <v>2.35474</v>
      </c>
      <c r="JR235">
        <v>1.49536</v>
      </c>
      <c r="JS235">
        <v>2.65869</v>
      </c>
      <c r="JT235">
        <v>36.5759</v>
      </c>
      <c r="JU235">
        <v>24.035</v>
      </c>
      <c r="JV235">
        <v>18</v>
      </c>
      <c r="JW235">
        <v>486.305</v>
      </c>
      <c r="JX235">
        <v>435.05</v>
      </c>
      <c r="JY235">
        <v>12.159</v>
      </c>
      <c r="JZ235">
        <v>25.7066</v>
      </c>
      <c r="KA235">
        <v>29.9999</v>
      </c>
      <c r="KB235">
        <v>25.6073</v>
      </c>
      <c r="KC235">
        <v>25.5471</v>
      </c>
      <c r="KD235">
        <v>21.8786</v>
      </c>
      <c r="KE235">
        <v>26.8949</v>
      </c>
      <c r="KF235">
        <v>0</v>
      </c>
      <c r="KG235">
        <v>12.1613</v>
      </c>
      <c r="KH235">
        <v>453.414</v>
      </c>
      <c r="KI235">
        <v>9.898149999999999</v>
      </c>
      <c r="KJ235">
        <v>101.687</v>
      </c>
      <c r="KK235">
        <v>100.984</v>
      </c>
    </row>
    <row r="236" spans="1:297">
      <c r="A236">
        <v>220</v>
      </c>
      <c r="B236">
        <v>1761509460</v>
      </c>
      <c r="C236">
        <v>2249.5</v>
      </c>
      <c r="D236" t="s">
        <v>884</v>
      </c>
      <c r="E236" t="s">
        <v>885</v>
      </c>
      <c r="F236">
        <v>5</v>
      </c>
      <c r="G236" t="s">
        <v>831</v>
      </c>
      <c r="H236" t="s">
        <v>436</v>
      </c>
      <c r="I236">
        <v>1761509457.5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446.5905578380226</v>
      </c>
      <c r="AK236">
        <v>424.4289575757577</v>
      </c>
      <c r="AL236">
        <v>1.950375470520351</v>
      </c>
      <c r="AM236">
        <v>65.61031510894709</v>
      </c>
      <c r="AN236">
        <f>(AP236 - AO236 + DY236*1E3/(8.314*(EA236+273.15)) * AR236/DX236 * AQ236) * DX236/(100*DL236) * 1000/(1000 - AP236)</f>
        <v>0</v>
      </c>
      <c r="AO236">
        <v>9.905771786142736</v>
      </c>
      <c r="AP236">
        <v>11.54260848484848</v>
      </c>
      <c r="AQ236">
        <v>-1.142114628311081E-05</v>
      </c>
      <c r="AR236">
        <v>106.6715053119192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437</v>
      </c>
      <c r="AY236" t="s">
        <v>437</v>
      </c>
      <c r="AZ236">
        <v>0</v>
      </c>
      <c r="BA236">
        <v>0</v>
      </c>
      <c r="BB236">
        <f>1-AZ236/BA236</f>
        <v>0</v>
      </c>
      <c r="BC236">
        <v>0</v>
      </c>
      <c r="BD236" t="s">
        <v>437</v>
      </c>
      <c r="BE236" t="s">
        <v>437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BZ236">
        <v>2020</v>
      </c>
      <c r="CA236">
        <v>290.0000000000001</v>
      </c>
      <c r="CB236">
        <v>1590.42</v>
      </c>
      <c r="CC236">
        <v>295</v>
      </c>
      <c r="CD236">
        <v>5220.67</v>
      </c>
      <c r="CE236">
        <v>1591.29</v>
      </c>
      <c r="CF236">
        <v>-0.87</v>
      </c>
      <c r="CG236">
        <v>300.0000000000001</v>
      </c>
      <c r="CH236">
        <v>23.8</v>
      </c>
      <c r="CI236">
        <v>1650.734719841875</v>
      </c>
      <c r="CJ236">
        <v>2.032994541366527</v>
      </c>
      <c r="CK236">
        <v>-31.03478562282126</v>
      </c>
      <c r="CL236">
        <v>0.9198548094063967</v>
      </c>
      <c r="CM236">
        <v>0.9759925733019913</v>
      </c>
      <c r="CN236">
        <v>-0.00431141668520578</v>
      </c>
      <c r="CO236">
        <v>289.9999999999999</v>
      </c>
      <c r="CP236">
        <v>1590.91</v>
      </c>
      <c r="CQ236">
        <v>765</v>
      </c>
      <c r="CR236">
        <v>5219.32</v>
      </c>
      <c r="CS236">
        <v>1591.27</v>
      </c>
      <c r="CT236">
        <v>-0.36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438</v>
      </c>
      <c r="DO236">
        <v>2</v>
      </c>
      <c r="DP236" t="b">
        <v>1</v>
      </c>
      <c r="DQ236">
        <v>1761509457.5</v>
      </c>
      <c r="DR236">
        <v>415.5082222222222</v>
      </c>
      <c r="DS236">
        <v>443.8284444444445</v>
      </c>
      <c r="DT236">
        <v>11.54533333333333</v>
      </c>
      <c r="DU236">
        <v>9.905714444444445</v>
      </c>
      <c r="DV236">
        <v>417.8077777777777</v>
      </c>
      <c r="DW236">
        <v>11.53727777777778</v>
      </c>
      <c r="DX236">
        <v>500.0126666666667</v>
      </c>
      <c r="DY236">
        <v>90.29588888888888</v>
      </c>
      <c r="DZ236">
        <v>0.1000423222222222</v>
      </c>
      <c r="EA236">
        <v>18.01501111111111</v>
      </c>
      <c r="EB236">
        <v>17.99542222222222</v>
      </c>
      <c r="EC236">
        <v>999.9000000000001</v>
      </c>
      <c r="ED236">
        <v>0</v>
      </c>
      <c r="EE236">
        <v>0</v>
      </c>
      <c r="EF236">
        <v>10013.83333333333</v>
      </c>
      <c r="EG236">
        <v>0</v>
      </c>
      <c r="EH236">
        <v>1037.998888888889</v>
      </c>
      <c r="EI236">
        <v>-28.31981111111111</v>
      </c>
      <c r="EJ236">
        <v>420.3615555555555</v>
      </c>
      <c r="EK236">
        <v>448.2685555555556</v>
      </c>
      <c r="EL236">
        <v>1.639622222222222</v>
      </c>
      <c r="EM236">
        <v>443.8284444444445</v>
      </c>
      <c r="EN236">
        <v>9.905714444444445</v>
      </c>
      <c r="EO236">
        <v>1.042495555555556</v>
      </c>
      <c r="EP236">
        <v>0.8944455555555556</v>
      </c>
      <c r="EQ236">
        <v>7.524238888888888</v>
      </c>
      <c r="ER236">
        <v>5.30168</v>
      </c>
      <c r="ES236">
        <v>1999.975555555556</v>
      </c>
      <c r="ET236">
        <v>0.9799966666666666</v>
      </c>
      <c r="EU236">
        <v>0.02000313333333333</v>
      </c>
      <c r="EV236">
        <v>0</v>
      </c>
      <c r="EW236">
        <v>1229.595555555555</v>
      </c>
      <c r="EX236">
        <v>5.00097</v>
      </c>
      <c r="EY236">
        <v>24562.3</v>
      </c>
      <c r="EZ236">
        <v>16707.33333333333</v>
      </c>
      <c r="FA236">
        <v>37.54133333333333</v>
      </c>
      <c r="FB236">
        <v>39.18033333333333</v>
      </c>
      <c r="FC236">
        <v>37.729</v>
      </c>
      <c r="FD236">
        <v>38.31233333333333</v>
      </c>
      <c r="FE236">
        <v>37.81222222222222</v>
      </c>
      <c r="FF236">
        <v>1955.065555555556</v>
      </c>
      <c r="FG236">
        <v>39.90777777777777</v>
      </c>
      <c r="FH236">
        <v>0</v>
      </c>
      <c r="FI236">
        <v>4331</v>
      </c>
      <c r="FJ236">
        <v>0</v>
      </c>
      <c r="FK236">
        <v>1227.853461538461</v>
      </c>
      <c r="FL236">
        <v>20.05162393905351</v>
      </c>
      <c r="FM236">
        <v>498.8273505033304</v>
      </c>
      <c r="FN236">
        <v>24521.19615384615</v>
      </c>
      <c r="FO236">
        <v>15</v>
      </c>
      <c r="FP236">
        <v>0</v>
      </c>
      <c r="FQ236" t="s">
        <v>439</v>
      </c>
      <c r="FR236">
        <v>1760210915.6</v>
      </c>
      <c r="FS236">
        <v>0</v>
      </c>
      <c r="FT236">
        <v>0</v>
      </c>
      <c r="FU236">
        <v>-0.215</v>
      </c>
      <c r="FV236">
        <v>0</v>
      </c>
      <c r="FW236">
        <v>-0.6919999999999999</v>
      </c>
      <c r="FX236">
        <v>0</v>
      </c>
      <c r="FY236">
        <v>400</v>
      </c>
      <c r="FZ236">
        <v>0</v>
      </c>
      <c r="GA236">
        <v>0.15</v>
      </c>
      <c r="GB236">
        <v>0</v>
      </c>
      <c r="GC236">
        <v>-17.932445</v>
      </c>
      <c r="GD236">
        <v>-58.06295009380862</v>
      </c>
      <c r="GE236">
        <v>6.086948043886608</v>
      </c>
      <c r="GF236">
        <v>0</v>
      </c>
      <c r="GG236">
        <v>1226.695</v>
      </c>
      <c r="GH236">
        <v>22.51352176843825</v>
      </c>
      <c r="GI236">
        <v>2.229460829042587</v>
      </c>
      <c r="GJ236">
        <v>0</v>
      </c>
      <c r="GK236">
        <v>1.621458</v>
      </c>
      <c r="GL236">
        <v>0.2030762476547812</v>
      </c>
      <c r="GM236">
        <v>0.02186866904957867</v>
      </c>
      <c r="GN236">
        <v>0</v>
      </c>
      <c r="GO236">
        <v>0</v>
      </c>
      <c r="GP236">
        <v>3</v>
      </c>
      <c r="GQ236" t="s">
        <v>455</v>
      </c>
      <c r="GR236">
        <v>3.13381</v>
      </c>
      <c r="GS236">
        <v>2.76038</v>
      </c>
      <c r="GT236">
        <v>0.0949135</v>
      </c>
      <c r="GU236">
        <v>0.0988096</v>
      </c>
      <c r="GV236">
        <v>0.06297750000000001</v>
      </c>
      <c r="GW236">
        <v>0.0555676</v>
      </c>
      <c r="GX236">
        <v>28987.1</v>
      </c>
      <c r="GY236">
        <v>28838</v>
      </c>
      <c r="GZ236">
        <v>29753.4</v>
      </c>
      <c r="HA236">
        <v>29559</v>
      </c>
      <c r="HB236">
        <v>36849.5</v>
      </c>
      <c r="HC236">
        <v>36997</v>
      </c>
      <c r="HD236">
        <v>41868.8</v>
      </c>
      <c r="HE236">
        <v>41995.6</v>
      </c>
      <c r="HF236">
        <v>1.95788</v>
      </c>
      <c r="HG236">
        <v>1.88857</v>
      </c>
      <c r="HH236">
        <v>0.0226721</v>
      </c>
      <c r="HI236">
        <v>0</v>
      </c>
      <c r="HJ236">
        <v>17.6125</v>
      </c>
      <c r="HK236">
        <v>999.9</v>
      </c>
      <c r="HL236">
        <v>26.5</v>
      </c>
      <c r="HM236">
        <v>31.6</v>
      </c>
      <c r="HN236">
        <v>13.6986</v>
      </c>
      <c r="HO236">
        <v>62.3523</v>
      </c>
      <c r="HP236">
        <v>32.5801</v>
      </c>
      <c r="HQ236">
        <v>1</v>
      </c>
      <c r="HR236">
        <v>-0.138389</v>
      </c>
      <c r="HS236">
        <v>4.98504</v>
      </c>
      <c r="HT236">
        <v>20.2741</v>
      </c>
      <c r="HU236">
        <v>5.22133</v>
      </c>
      <c r="HV236">
        <v>12.0159</v>
      </c>
      <c r="HW236">
        <v>4.99095</v>
      </c>
      <c r="HX236">
        <v>3.2885</v>
      </c>
      <c r="HY236">
        <v>9999</v>
      </c>
      <c r="HZ236">
        <v>9999</v>
      </c>
      <c r="IA236">
        <v>9999</v>
      </c>
      <c r="IB236">
        <v>999.9</v>
      </c>
      <c r="IC236">
        <v>4.97287</v>
      </c>
      <c r="ID236">
        <v>1.86662</v>
      </c>
      <c r="IE236">
        <v>1.86586</v>
      </c>
      <c r="IF236">
        <v>1.86587</v>
      </c>
      <c r="IG236">
        <v>1.86773</v>
      </c>
      <c r="IH236">
        <v>1.87015</v>
      </c>
      <c r="II236">
        <v>1.86882</v>
      </c>
      <c r="IJ236">
        <v>1.87027</v>
      </c>
      <c r="IK236">
        <v>0</v>
      </c>
      <c r="IL236">
        <v>0</v>
      </c>
      <c r="IM236">
        <v>0</v>
      </c>
      <c r="IN236">
        <v>0</v>
      </c>
      <c r="IO236" t="s">
        <v>441</v>
      </c>
      <c r="IP236" t="s">
        <v>442</v>
      </c>
      <c r="IQ236" t="s">
        <v>443</v>
      </c>
      <c r="IR236" t="s">
        <v>443</v>
      </c>
      <c r="IS236" t="s">
        <v>443</v>
      </c>
      <c r="IT236" t="s">
        <v>443</v>
      </c>
      <c r="IU236">
        <v>0</v>
      </c>
      <c r="IV236">
        <v>100</v>
      </c>
      <c r="IW236">
        <v>100</v>
      </c>
      <c r="IX236">
        <v>-2.31</v>
      </c>
      <c r="IY236">
        <v>0.008</v>
      </c>
      <c r="IZ236">
        <v>-1.414774939843471</v>
      </c>
      <c r="JA236">
        <v>-0.002262605230658699</v>
      </c>
      <c r="JB236">
        <v>4.117972070868355E-07</v>
      </c>
      <c r="JC236">
        <v>-1.535053720392113E-10</v>
      </c>
      <c r="JD236">
        <v>-0.05773197212917025</v>
      </c>
      <c r="JE236">
        <v>-0.004387372397949352</v>
      </c>
      <c r="JF236">
        <v>0.001148265067849212</v>
      </c>
      <c r="JG236">
        <v>-2.372704636287677E-05</v>
      </c>
      <c r="JH236">
        <v>4</v>
      </c>
      <c r="JI236">
        <v>2346</v>
      </c>
      <c r="JJ236">
        <v>1</v>
      </c>
      <c r="JK236">
        <v>24</v>
      </c>
      <c r="JL236">
        <v>21642.4</v>
      </c>
      <c r="JM236">
        <v>29358491</v>
      </c>
      <c r="JN236">
        <v>1.12671</v>
      </c>
      <c r="JO236">
        <v>2.27295</v>
      </c>
      <c r="JP236">
        <v>1.39648</v>
      </c>
      <c r="JQ236">
        <v>2.35474</v>
      </c>
      <c r="JR236">
        <v>1.49536</v>
      </c>
      <c r="JS236">
        <v>2.60132</v>
      </c>
      <c r="JT236">
        <v>36.5759</v>
      </c>
      <c r="JU236">
        <v>24.035</v>
      </c>
      <c r="JV236">
        <v>18</v>
      </c>
      <c r="JW236">
        <v>486.719</v>
      </c>
      <c r="JX236">
        <v>434.618</v>
      </c>
      <c r="JY236">
        <v>12.1655</v>
      </c>
      <c r="JZ236">
        <v>25.7057</v>
      </c>
      <c r="KA236">
        <v>29.9999</v>
      </c>
      <c r="KB236">
        <v>25.6051</v>
      </c>
      <c r="KC236">
        <v>25.5471</v>
      </c>
      <c r="KD236">
        <v>22.5637</v>
      </c>
      <c r="KE236">
        <v>26.8949</v>
      </c>
      <c r="KF236">
        <v>0</v>
      </c>
      <c r="KG236">
        <v>12.1685</v>
      </c>
      <c r="KH236">
        <v>473.45</v>
      </c>
      <c r="KI236">
        <v>9.898110000000001</v>
      </c>
      <c r="KJ236">
        <v>101.688</v>
      </c>
      <c r="KK236">
        <v>100.985</v>
      </c>
    </row>
    <row r="237" spans="1:297">
      <c r="A237">
        <v>221</v>
      </c>
      <c r="B237">
        <v>1761509465</v>
      </c>
      <c r="C237">
        <v>2254.5</v>
      </c>
      <c r="D237" t="s">
        <v>886</v>
      </c>
      <c r="E237" t="s">
        <v>887</v>
      </c>
      <c r="F237">
        <v>5</v>
      </c>
      <c r="G237" t="s">
        <v>831</v>
      </c>
      <c r="H237" t="s">
        <v>436</v>
      </c>
      <c r="I237">
        <v>1761509462.2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463.2744667957941</v>
      </c>
      <c r="AK237">
        <v>437.3586121212119</v>
      </c>
      <c r="AL237">
        <v>2.661065969908234</v>
      </c>
      <c r="AM237">
        <v>65.61031510894709</v>
      </c>
      <c r="AN237">
        <f>(AP237 - AO237 + DY237*1E3/(8.314*(EA237+273.15)) * AR237/DX237 * AQ237) * DX237/(100*DL237) * 1000/(1000 - AP237)</f>
        <v>0</v>
      </c>
      <c r="AO237">
        <v>9.904884280727275</v>
      </c>
      <c r="AP237">
        <v>11.53848545454546</v>
      </c>
      <c r="AQ237">
        <v>-4.465960903360927E-06</v>
      </c>
      <c r="AR237">
        <v>106.6715053119192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437</v>
      </c>
      <c r="AY237" t="s">
        <v>437</v>
      </c>
      <c r="AZ237">
        <v>0</v>
      </c>
      <c r="BA237">
        <v>0</v>
      </c>
      <c r="BB237">
        <f>1-AZ237/BA237</f>
        <v>0</v>
      </c>
      <c r="BC237">
        <v>0</v>
      </c>
      <c r="BD237" t="s">
        <v>437</v>
      </c>
      <c r="BE237" t="s">
        <v>437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BZ237">
        <v>2020</v>
      </c>
      <c r="CA237">
        <v>290.0000000000001</v>
      </c>
      <c r="CB237">
        <v>1590.42</v>
      </c>
      <c r="CC237">
        <v>295</v>
      </c>
      <c r="CD237">
        <v>5220.67</v>
      </c>
      <c r="CE237">
        <v>1591.29</v>
      </c>
      <c r="CF237">
        <v>-0.87</v>
      </c>
      <c r="CG237">
        <v>300.0000000000001</v>
      </c>
      <c r="CH237">
        <v>23.8</v>
      </c>
      <c r="CI237">
        <v>1650.734719841875</v>
      </c>
      <c r="CJ237">
        <v>2.032994541366527</v>
      </c>
      <c r="CK237">
        <v>-31.03478562282126</v>
      </c>
      <c r="CL237">
        <v>0.9198548094063967</v>
      </c>
      <c r="CM237">
        <v>0.9759925733019913</v>
      </c>
      <c r="CN237">
        <v>-0.00431141668520578</v>
      </c>
      <c r="CO237">
        <v>289.9999999999999</v>
      </c>
      <c r="CP237">
        <v>1590.91</v>
      </c>
      <c r="CQ237">
        <v>765</v>
      </c>
      <c r="CR237">
        <v>5219.32</v>
      </c>
      <c r="CS237">
        <v>1591.27</v>
      </c>
      <c r="CT237">
        <v>-0.36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438</v>
      </c>
      <c r="DO237">
        <v>2</v>
      </c>
      <c r="DP237" t="b">
        <v>1</v>
      </c>
      <c r="DQ237">
        <v>1761509462.2</v>
      </c>
      <c r="DR237">
        <v>426.2125</v>
      </c>
      <c r="DS237">
        <v>459.3781</v>
      </c>
      <c r="DT237">
        <v>11.54027</v>
      </c>
      <c r="DU237">
        <v>9.904790999999999</v>
      </c>
      <c r="DV237">
        <v>428.5332</v>
      </c>
      <c r="DW237">
        <v>11.53227</v>
      </c>
      <c r="DX237">
        <v>500.0934999999999</v>
      </c>
      <c r="DY237">
        <v>90.29516</v>
      </c>
      <c r="DZ237">
        <v>0.1001334</v>
      </c>
      <c r="EA237">
        <v>18.015</v>
      </c>
      <c r="EB237">
        <v>17.98217</v>
      </c>
      <c r="EC237">
        <v>999.9</v>
      </c>
      <c r="ED237">
        <v>0</v>
      </c>
      <c r="EE237">
        <v>0</v>
      </c>
      <c r="EF237">
        <v>10002.547</v>
      </c>
      <c r="EG237">
        <v>0</v>
      </c>
      <c r="EH237">
        <v>1037.993</v>
      </c>
      <c r="EI237">
        <v>-33.16567999999999</v>
      </c>
      <c r="EJ237">
        <v>431.1883</v>
      </c>
      <c r="EK237">
        <v>463.9736</v>
      </c>
      <c r="EL237">
        <v>1.635474</v>
      </c>
      <c r="EM237">
        <v>459.3781</v>
      </c>
      <c r="EN237">
        <v>9.904790999999999</v>
      </c>
      <c r="EO237">
        <v>1.04203</v>
      </c>
      <c r="EP237">
        <v>0.8943547000000001</v>
      </c>
      <c r="EQ237">
        <v>7.517687</v>
      </c>
      <c r="ER237">
        <v>5.300224</v>
      </c>
      <c r="ES237">
        <v>2000.027</v>
      </c>
      <c r="ET237">
        <v>0.9799983999999998</v>
      </c>
      <c r="EU237">
        <v>0.02000141</v>
      </c>
      <c r="EV237">
        <v>0</v>
      </c>
      <c r="EW237">
        <v>1230.601</v>
      </c>
      <c r="EX237">
        <v>5.000970000000001</v>
      </c>
      <c r="EY237">
        <v>24592.83</v>
      </c>
      <c r="EZ237">
        <v>16707.79</v>
      </c>
      <c r="FA237">
        <v>37.6186</v>
      </c>
      <c r="FB237">
        <v>39.2873</v>
      </c>
      <c r="FC237">
        <v>37.82469999999999</v>
      </c>
      <c r="FD237">
        <v>38.45610000000001</v>
      </c>
      <c r="FE237">
        <v>37.906</v>
      </c>
      <c r="FF237">
        <v>1955.123</v>
      </c>
      <c r="FG237">
        <v>39.89999999999999</v>
      </c>
      <c r="FH237">
        <v>0</v>
      </c>
      <c r="FI237">
        <v>4335.800000190735</v>
      </c>
      <c r="FJ237">
        <v>0</v>
      </c>
      <c r="FK237">
        <v>1229.327692307692</v>
      </c>
      <c r="FL237">
        <v>16.84307692592902</v>
      </c>
      <c r="FM237">
        <v>424.9435896448694</v>
      </c>
      <c r="FN237">
        <v>24558.53846153846</v>
      </c>
      <c r="FO237">
        <v>15</v>
      </c>
      <c r="FP237">
        <v>0</v>
      </c>
      <c r="FQ237" t="s">
        <v>439</v>
      </c>
      <c r="FR237">
        <v>1760210915.6</v>
      </c>
      <c r="FS237">
        <v>0</v>
      </c>
      <c r="FT237">
        <v>0</v>
      </c>
      <c r="FU237">
        <v>-0.215</v>
      </c>
      <c r="FV237">
        <v>0</v>
      </c>
      <c r="FW237">
        <v>-0.6919999999999999</v>
      </c>
      <c r="FX237">
        <v>0</v>
      </c>
      <c r="FY237">
        <v>400</v>
      </c>
      <c r="FZ237">
        <v>0</v>
      </c>
      <c r="GA237">
        <v>0.15</v>
      </c>
      <c r="GB237">
        <v>0</v>
      </c>
      <c r="GC237">
        <v>-22.15514634146341</v>
      </c>
      <c r="GD237">
        <v>-77.83482020905922</v>
      </c>
      <c r="GE237">
        <v>7.809748739254771</v>
      </c>
      <c r="GF237">
        <v>0</v>
      </c>
      <c r="GG237">
        <v>1228.155</v>
      </c>
      <c r="GH237">
        <v>19.71902216212735</v>
      </c>
      <c r="GI237">
        <v>1.955562578901529</v>
      </c>
      <c r="GJ237">
        <v>0</v>
      </c>
      <c r="GK237">
        <v>1.629800975609756</v>
      </c>
      <c r="GL237">
        <v>0.1226569337979069</v>
      </c>
      <c r="GM237">
        <v>0.01747811995315761</v>
      </c>
      <c r="GN237">
        <v>0</v>
      </c>
      <c r="GO237">
        <v>0</v>
      </c>
      <c r="GP237">
        <v>3</v>
      </c>
      <c r="GQ237" t="s">
        <v>455</v>
      </c>
      <c r="GR237">
        <v>3.13376</v>
      </c>
      <c r="GS237">
        <v>2.76029</v>
      </c>
      <c r="GT237">
        <v>0.0971113</v>
      </c>
      <c r="GU237">
        <v>0.101502</v>
      </c>
      <c r="GV237">
        <v>0.06296309999999999</v>
      </c>
      <c r="GW237">
        <v>0.0555623</v>
      </c>
      <c r="GX237">
        <v>28916.8</v>
      </c>
      <c r="GY237">
        <v>28751.6</v>
      </c>
      <c r="GZ237">
        <v>29753.4</v>
      </c>
      <c r="HA237">
        <v>29558.8</v>
      </c>
      <c r="HB237">
        <v>36850.3</v>
      </c>
      <c r="HC237">
        <v>36997.2</v>
      </c>
      <c r="HD237">
        <v>41869</v>
      </c>
      <c r="HE237">
        <v>41995.4</v>
      </c>
      <c r="HF237">
        <v>1.95785</v>
      </c>
      <c r="HG237">
        <v>1.88885</v>
      </c>
      <c r="HH237">
        <v>0.0223517</v>
      </c>
      <c r="HI237">
        <v>0</v>
      </c>
      <c r="HJ237">
        <v>17.6123</v>
      </c>
      <c r="HK237">
        <v>999.9</v>
      </c>
      <c r="HL237">
        <v>26.5</v>
      </c>
      <c r="HM237">
        <v>31.6</v>
      </c>
      <c r="HN237">
        <v>13.7008</v>
      </c>
      <c r="HO237">
        <v>62.4823</v>
      </c>
      <c r="HP237">
        <v>32.5761</v>
      </c>
      <c r="HQ237">
        <v>1</v>
      </c>
      <c r="HR237">
        <v>-0.138816</v>
      </c>
      <c r="HS237">
        <v>4.97456</v>
      </c>
      <c r="HT237">
        <v>20.2743</v>
      </c>
      <c r="HU237">
        <v>5.22148</v>
      </c>
      <c r="HV237">
        <v>12.0159</v>
      </c>
      <c r="HW237">
        <v>4.99125</v>
      </c>
      <c r="HX237">
        <v>3.28858</v>
      </c>
      <c r="HY237">
        <v>9999</v>
      </c>
      <c r="HZ237">
        <v>9999</v>
      </c>
      <c r="IA237">
        <v>9999</v>
      </c>
      <c r="IB237">
        <v>999.9</v>
      </c>
      <c r="IC237">
        <v>4.97287</v>
      </c>
      <c r="ID237">
        <v>1.86662</v>
      </c>
      <c r="IE237">
        <v>1.86588</v>
      </c>
      <c r="IF237">
        <v>1.86585</v>
      </c>
      <c r="IG237">
        <v>1.86774</v>
      </c>
      <c r="IH237">
        <v>1.87017</v>
      </c>
      <c r="II237">
        <v>1.86884</v>
      </c>
      <c r="IJ237">
        <v>1.87028</v>
      </c>
      <c r="IK237">
        <v>0</v>
      </c>
      <c r="IL237">
        <v>0</v>
      </c>
      <c r="IM237">
        <v>0</v>
      </c>
      <c r="IN237">
        <v>0</v>
      </c>
      <c r="IO237" t="s">
        <v>441</v>
      </c>
      <c r="IP237" t="s">
        <v>442</v>
      </c>
      <c r="IQ237" t="s">
        <v>443</v>
      </c>
      <c r="IR237" t="s">
        <v>443</v>
      </c>
      <c r="IS237" t="s">
        <v>443</v>
      </c>
      <c r="IT237" t="s">
        <v>443</v>
      </c>
      <c r="IU237">
        <v>0</v>
      </c>
      <c r="IV237">
        <v>100</v>
      </c>
      <c r="IW237">
        <v>100</v>
      </c>
      <c r="IX237">
        <v>-2.336</v>
      </c>
      <c r="IY237">
        <v>0.008</v>
      </c>
      <c r="IZ237">
        <v>-1.414774939843471</v>
      </c>
      <c r="JA237">
        <v>-0.002262605230658699</v>
      </c>
      <c r="JB237">
        <v>4.117972070868355E-07</v>
      </c>
      <c r="JC237">
        <v>-1.535053720392113E-10</v>
      </c>
      <c r="JD237">
        <v>-0.05773197212917025</v>
      </c>
      <c r="JE237">
        <v>-0.004387372397949352</v>
      </c>
      <c r="JF237">
        <v>0.001148265067849212</v>
      </c>
      <c r="JG237">
        <v>-2.372704636287677E-05</v>
      </c>
      <c r="JH237">
        <v>4</v>
      </c>
      <c r="JI237">
        <v>2346</v>
      </c>
      <c r="JJ237">
        <v>1</v>
      </c>
      <c r="JK237">
        <v>24</v>
      </c>
      <c r="JL237">
        <v>21642.5</v>
      </c>
      <c r="JM237">
        <v>29358491.1</v>
      </c>
      <c r="JN237">
        <v>1.15723</v>
      </c>
      <c r="JO237">
        <v>2.27661</v>
      </c>
      <c r="JP237">
        <v>1.39648</v>
      </c>
      <c r="JQ237">
        <v>2.35352</v>
      </c>
      <c r="JR237">
        <v>1.49536</v>
      </c>
      <c r="JS237">
        <v>2.64893</v>
      </c>
      <c r="JT237">
        <v>36.5996</v>
      </c>
      <c r="JU237">
        <v>24.035</v>
      </c>
      <c r="JV237">
        <v>18</v>
      </c>
      <c r="JW237">
        <v>486.704</v>
      </c>
      <c r="JX237">
        <v>434.773</v>
      </c>
      <c r="JY237">
        <v>12.1716</v>
      </c>
      <c r="JZ237">
        <v>25.705</v>
      </c>
      <c r="KA237">
        <v>30.0001</v>
      </c>
      <c r="KB237">
        <v>25.6051</v>
      </c>
      <c r="KC237">
        <v>25.5459</v>
      </c>
      <c r="KD237">
        <v>23.164</v>
      </c>
      <c r="KE237">
        <v>26.8949</v>
      </c>
      <c r="KF237">
        <v>0</v>
      </c>
      <c r="KG237">
        <v>12.1754</v>
      </c>
      <c r="KH237">
        <v>486.808</v>
      </c>
      <c r="KI237">
        <v>9.898110000000001</v>
      </c>
      <c r="KJ237">
        <v>101.689</v>
      </c>
      <c r="KK237">
        <v>100.984</v>
      </c>
    </row>
    <row r="238" spans="1:297">
      <c r="A238">
        <v>222</v>
      </c>
      <c r="B238">
        <v>1761509470</v>
      </c>
      <c r="C238">
        <v>2259.5</v>
      </c>
      <c r="D238" t="s">
        <v>888</v>
      </c>
      <c r="E238" t="s">
        <v>889</v>
      </c>
      <c r="F238">
        <v>5</v>
      </c>
      <c r="G238" t="s">
        <v>831</v>
      </c>
      <c r="H238" t="s">
        <v>436</v>
      </c>
      <c r="I238">
        <v>1761509467.5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480.1926025917504</v>
      </c>
      <c r="AK238">
        <v>452.1983575757575</v>
      </c>
      <c r="AL238">
        <v>2.998988999974459</v>
      </c>
      <c r="AM238">
        <v>65.61031510894709</v>
      </c>
      <c r="AN238">
        <f>(AP238 - AO238 + DY238*1E3/(8.314*(EA238+273.15)) * AR238/DX238 * AQ238) * DX238/(100*DL238) * 1000/(1000 - AP238)</f>
        <v>0</v>
      </c>
      <c r="AO238">
        <v>9.904473457992784</v>
      </c>
      <c r="AP238">
        <v>11.53581212121212</v>
      </c>
      <c r="AQ238">
        <v>-4.156040387659207E-06</v>
      </c>
      <c r="AR238">
        <v>106.6715053119192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437</v>
      </c>
      <c r="AY238" t="s">
        <v>437</v>
      </c>
      <c r="AZ238">
        <v>0</v>
      </c>
      <c r="BA238">
        <v>0</v>
      </c>
      <c r="BB238">
        <f>1-AZ238/BA238</f>
        <v>0</v>
      </c>
      <c r="BC238">
        <v>0</v>
      </c>
      <c r="BD238" t="s">
        <v>437</v>
      </c>
      <c r="BE238" t="s">
        <v>437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BZ238">
        <v>2020</v>
      </c>
      <c r="CA238">
        <v>290.0000000000001</v>
      </c>
      <c r="CB238">
        <v>1590.42</v>
      </c>
      <c r="CC238">
        <v>295</v>
      </c>
      <c r="CD238">
        <v>5220.67</v>
      </c>
      <c r="CE238">
        <v>1591.29</v>
      </c>
      <c r="CF238">
        <v>-0.87</v>
      </c>
      <c r="CG238">
        <v>300.0000000000001</v>
      </c>
      <c r="CH238">
        <v>23.8</v>
      </c>
      <c r="CI238">
        <v>1650.734719841875</v>
      </c>
      <c r="CJ238">
        <v>2.032994541366527</v>
      </c>
      <c r="CK238">
        <v>-31.03478562282126</v>
      </c>
      <c r="CL238">
        <v>0.9198548094063967</v>
      </c>
      <c r="CM238">
        <v>0.9759925733019913</v>
      </c>
      <c r="CN238">
        <v>-0.00431141668520578</v>
      </c>
      <c r="CO238">
        <v>289.9999999999999</v>
      </c>
      <c r="CP238">
        <v>1590.91</v>
      </c>
      <c r="CQ238">
        <v>765</v>
      </c>
      <c r="CR238">
        <v>5219.32</v>
      </c>
      <c r="CS238">
        <v>1591.27</v>
      </c>
      <c r="CT238">
        <v>-0.36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438</v>
      </c>
      <c r="DO238">
        <v>2</v>
      </c>
      <c r="DP238" t="b">
        <v>1</v>
      </c>
      <c r="DQ238">
        <v>1761509467.5</v>
      </c>
      <c r="DR238">
        <v>441.0176666666667</v>
      </c>
      <c r="DS238">
        <v>477.1115555555555</v>
      </c>
      <c r="DT238">
        <v>11.53697777777778</v>
      </c>
      <c r="DU238">
        <v>9.904443333333331</v>
      </c>
      <c r="DV238">
        <v>443.3682222222222</v>
      </c>
      <c r="DW238">
        <v>11.52902222222222</v>
      </c>
      <c r="DX238">
        <v>500.0052222222223</v>
      </c>
      <c r="DY238">
        <v>90.29058888888889</v>
      </c>
      <c r="DZ238">
        <v>0.09997736666666665</v>
      </c>
      <c r="EA238">
        <v>18.01731111111111</v>
      </c>
      <c r="EB238">
        <v>17.98636666666667</v>
      </c>
      <c r="EC238">
        <v>999.9000000000001</v>
      </c>
      <c r="ED238">
        <v>0</v>
      </c>
      <c r="EE238">
        <v>0</v>
      </c>
      <c r="EF238">
        <v>9988.054444444444</v>
      </c>
      <c r="EG238">
        <v>0</v>
      </c>
      <c r="EH238">
        <v>1038.006666666667</v>
      </c>
      <c r="EI238">
        <v>-36.09372222222223</v>
      </c>
      <c r="EJ238">
        <v>446.165</v>
      </c>
      <c r="EK238">
        <v>481.8842222222223</v>
      </c>
      <c r="EL238">
        <v>1.632538888888889</v>
      </c>
      <c r="EM238">
        <v>477.1115555555555</v>
      </c>
      <c r="EN238">
        <v>9.904443333333331</v>
      </c>
      <c r="EO238">
        <v>1.041681111111111</v>
      </c>
      <c r="EP238">
        <v>0.8942781111111111</v>
      </c>
      <c r="EQ238">
        <v>7.51278111111111</v>
      </c>
      <c r="ER238">
        <v>5.298988888888889</v>
      </c>
      <c r="ES238">
        <v>1999.944444444444</v>
      </c>
      <c r="ET238">
        <v>0.979999</v>
      </c>
      <c r="EU238">
        <v>0.0200008</v>
      </c>
      <c r="EV238">
        <v>0</v>
      </c>
      <c r="EW238">
        <v>1231.902222222222</v>
      </c>
      <c r="EX238">
        <v>5.00097</v>
      </c>
      <c r="EY238">
        <v>24622.05555555555</v>
      </c>
      <c r="EZ238">
        <v>16707.11111111111</v>
      </c>
      <c r="FA238">
        <v>37.722</v>
      </c>
      <c r="FB238">
        <v>39.44422222222222</v>
      </c>
      <c r="FC238">
        <v>37.90944444444445</v>
      </c>
      <c r="FD238">
        <v>38.60388888888889</v>
      </c>
      <c r="FE238">
        <v>38.00666666666667</v>
      </c>
      <c r="FF238">
        <v>1955.044444444445</v>
      </c>
      <c r="FG238">
        <v>39.9</v>
      </c>
      <c r="FH238">
        <v>0</v>
      </c>
      <c r="FI238">
        <v>4341.200000047684</v>
      </c>
      <c r="FJ238">
        <v>0</v>
      </c>
      <c r="FK238">
        <v>1230.824</v>
      </c>
      <c r="FL238">
        <v>13.18615386787719</v>
      </c>
      <c r="FM238">
        <v>359.0692312621831</v>
      </c>
      <c r="FN238">
        <v>24595.792</v>
      </c>
      <c r="FO238">
        <v>15</v>
      </c>
      <c r="FP238">
        <v>0</v>
      </c>
      <c r="FQ238" t="s">
        <v>439</v>
      </c>
      <c r="FR238">
        <v>1760210915.6</v>
      </c>
      <c r="FS238">
        <v>0</v>
      </c>
      <c r="FT238">
        <v>0</v>
      </c>
      <c r="FU238">
        <v>-0.215</v>
      </c>
      <c r="FV238">
        <v>0</v>
      </c>
      <c r="FW238">
        <v>-0.6919999999999999</v>
      </c>
      <c r="FX238">
        <v>0</v>
      </c>
      <c r="FY238">
        <v>400</v>
      </c>
      <c r="FZ238">
        <v>0</v>
      </c>
      <c r="GA238">
        <v>0.15</v>
      </c>
      <c r="GB238">
        <v>0</v>
      </c>
      <c r="GC238">
        <v>-28.80179268292683</v>
      </c>
      <c r="GD238">
        <v>-67.21778885017424</v>
      </c>
      <c r="GE238">
        <v>6.845717520674754</v>
      </c>
      <c r="GF238">
        <v>0</v>
      </c>
      <c r="GG238">
        <v>1229.926470588235</v>
      </c>
      <c r="GH238">
        <v>15.69992361432635</v>
      </c>
      <c r="GI238">
        <v>1.565102669725542</v>
      </c>
      <c r="GJ238">
        <v>0</v>
      </c>
      <c r="GK238">
        <v>1.638134390243902</v>
      </c>
      <c r="GL238">
        <v>-0.04230857142856613</v>
      </c>
      <c r="GM238">
        <v>0.00506062082799956</v>
      </c>
      <c r="GN238">
        <v>1</v>
      </c>
      <c r="GO238">
        <v>1</v>
      </c>
      <c r="GP238">
        <v>3</v>
      </c>
      <c r="GQ238" t="s">
        <v>446</v>
      </c>
      <c r="GR238">
        <v>3.13372</v>
      </c>
      <c r="GS238">
        <v>2.76011</v>
      </c>
      <c r="GT238">
        <v>0.0995688</v>
      </c>
      <c r="GU238">
        <v>0.104153</v>
      </c>
      <c r="GV238">
        <v>0.0629503</v>
      </c>
      <c r="GW238">
        <v>0.0555611</v>
      </c>
      <c r="GX238">
        <v>28837.9</v>
      </c>
      <c r="GY238">
        <v>28667</v>
      </c>
      <c r="GZ238">
        <v>29753.2</v>
      </c>
      <c r="HA238">
        <v>29559</v>
      </c>
      <c r="HB238">
        <v>36850.8</v>
      </c>
      <c r="HC238">
        <v>36997.4</v>
      </c>
      <c r="HD238">
        <v>41869</v>
      </c>
      <c r="HE238">
        <v>41995.6</v>
      </c>
      <c r="HF238">
        <v>1.95745</v>
      </c>
      <c r="HG238">
        <v>1.88918</v>
      </c>
      <c r="HH238">
        <v>0.0227466</v>
      </c>
      <c r="HI238">
        <v>0</v>
      </c>
      <c r="HJ238">
        <v>17.6138</v>
      </c>
      <c r="HK238">
        <v>999.9</v>
      </c>
      <c r="HL238">
        <v>26.5</v>
      </c>
      <c r="HM238">
        <v>31.6</v>
      </c>
      <c r="HN238">
        <v>13.7005</v>
      </c>
      <c r="HO238">
        <v>62.5824</v>
      </c>
      <c r="HP238">
        <v>32.6082</v>
      </c>
      <c r="HQ238">
        <v>1</v>
      </c>
      <c r="HR238">
        <v>-0.138847</v>
      </c>
      <c r="HS238">
        <v>4.9471</v>
      </c>
      <c r="HT238">
        <v>20.2751</v>
      </c>
      <c r="HU238">
        <v>5.22178</v>
      </c>
      <c r="HV238">
        <v>12.0159</v>
      </c>
      <c r="HW238">
        <v>4.9911</v>
      </c>
      <c r="HX238">
        <v>3.28865</v>
      </c>
      <c r="HY238">
        <v>9999</v>
      </c>
      <c r="HZ238">
        <v>9999</v>
      </c>
      <c r="IA238">
        <v>9999</v>
      </c>
      <c r="IB238">
        <v>999.9</v>
      </c>
      <c r="IC238">
        <v>4.97286</v>
      </c>
      <c r="ID238">
        <v>1.86661</v>
      </c>
      <c r="IE238">
        <v>1.86586</v>
      </c>
      <c r="IF238">
        <v>1.86585</v>
      </c>
      <c r="IG238">
        <v>1.86773</v>
      </c>
      <c r="IH238">
        <v>1.87014</v>
      </c>
      <c r="II238">
        <v>1.86882</v>
      </c>
      <c r="IJ238">
        <v>1.87027</v>
      </c>
      <c r="IK238">
        <v>0</v>
      </c>
      <c r="IL238">
        <v>0</v>
      </c>
      <c r="IM238">
        <v>0</v>
      </c>
      <c r="IN238">
        <v>0</v>
      </c>
      <c r="IO238" t="s">
        <v>441</v>
      </c>
      <c r="IP238" t="s">
        <v>442</v>
      </c>
      <c r="IQ238" t="s">
        <v>443</v>
      </c>
      <c r="IR238" t="s">
        <v>443</v>
      </c>
      <c r="IS238" t="s">
        <v>443</v>
      </c>
      <c r="IT238" t="s">
        <v>443</v>
      </c>
      <c r="IU238">
        <v>0</v>
      </c>
      <c r="IV238">
        <v>100</v>
      </c>
      <c r="IW238">
        <v>100</v>
      </c>
      <c r="IX238">
        <v>-2.365</v>
      </c>
      <c r="IY238">
        <v>0.008</v>
      </c>
      <c r="IZ238">
        <v>-1.414774939843471</v>
      </c>
      <c r="JA238">
        <v>-0.002262605230658699</v>
      </c>
      <c r="JB238">
        <v>4.117972070868355E-07</v>
      </c>
      <c r="JC238">
        <v>-1.535053720392113E-10</v>
      </c>
      <c r="JD238">
        <v>-0.05773197212917025</v>
      </c>
      <c r="JE238">
        <v>-0.004387372397949352</v>
      </c>
      <c r="JF238">
        <v>0.001148265067849212</v>
      </c>
      <c r="JG238">
        <v>-2.372704636287677E-05</v>
      </c>
      <c r="JH238">
        <v>4</v>
      </c>
      <c r="JI238">
        <v>2346</v>
      </c>
      <c r="JJ238">
        <v>1</v>
      </c>
      <c r="JK238">
        <v>24</v>
      </c>
      <c r="JL238">
        <v>21642.6</v>
      </c>
      <c r="JM238">
        <v>29358491.2</v>
      </c>
      <c r="JN238">
        <v>1.19019</v>
      </c>
      <c r="JO238">
        <v>2.26807</v>
      </c>
      <c r="JP238">
        <v>1.39648</v>
      </c>
      <c r="JQ238">
        <v>2.35107</v>
      </c>
      <c r="JR238">
        <v>1.49536</v>
      </c>
      <c r="JS238">
        <v>2.65503</v>
      </c>
      <c r="JT238">
        <v>36.5996</v>
      </c>
      <c r="JU238">
        <v>24.035</v>
      </c>
      <c r="JV238">
        <v>18</v>
      </c>
      <c r="JW238">
        <v>486.442</v>
      </c>
      <c r="JX238">
        <v>434.959</v>
      </c>
      <c r="JY238">
        <v>12.1799</v>
      </c>
      <c r="JZ238">
        <v>25.7036</v>
      </c>
      <c r="KA238">
        <v>30</v>
      </c>
      <c r="KB238">
        <v>25.6033</v>
      </c>
      <c r="KC238">
        <v>25.545</v>
      </c>
      <c r="KD238">
        <v>23.8482</v>
      </c>
      <c r="KE238">
        <v>26.8949</v>
      </c>
      <c r="KF238">
        <v>0</v>
      </c>
      <c r="KG238">
        <v>12.1884</v>
      </c>
      <c r="KH238">
        <v>506.843</v>
      </c>
      <c r="KI238">
        <v>9.898110000000001</v>
      </c>
      <c r="KJ238">
        <v>101.688</v>
      </c>
      <c r="KK238">
        <v>100.985</v>
      </c>
    </row>
    <row r="239" spans="1:297">
      <c r="A239">
        <v>223</v>
      </c>
      <c r="B239">
        <v>1761509475</v>
      </c>
      <c r="C239">
        <v>2264.5</v>
      </c>
      <c r="D239" t="s">
        <v>890</v>
      </c>
      <c r="E239" t="s">
        <v>891</v>
      </c>
      <c r="F239">
        <v>5</v>
      </c>
      <c r="G239" t="s">
        <v>831</v>
      </c>
      <c r="H239" t="s">
        <v>436</v>
      </c>
      <c r="I239">
        <v>1761509472.2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497.1366420768154</v>
      </c>
      <c r="AK239">
        <v>467.9809757575757</v>
      </c>
      <c r="AL239">
        <v>3.176047077027164</v>
      </c>
      <c r="AM239">
        <v>65.61031510894709</v>
      </c>
      <c r="AN239">
        <f>(AP239 - AO239 + DY239*1E3/(8.314*(EA239+273.15)) * AR239/DX239 * AQ239) * DX239/(100*DL239) * 1000/(1000 - AP239)</f>
        <v>0</v>
      </c>
      <c r="AO239">
        <v>9.903359653096187</v>
      </c>
      <c r="AP239">
        <v>11.53713575757575</v>
      </c>
      <c r="AQ239">
        <v>8.069289863033088E-07</v>
      </c>
      <c r="AR239">
        <v>106.6715053119192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437</v>
      </c>
      <c r="AY239" t="s">
        <v>437</v>
      </c>
      <c r="AZ239">
        <v>0</v>
      </c>
      <c r="BA239">
        <v>0</v>
      </c>
      <c r="BB239">
        <f>1-AZ239/BA239</f>
        <v>0</v>
      </c>
      <c r="BC239">
        <v>0</v>
      </c>
      <c r="BD239" t="s">
        <v>437</v>
      </c>
      <c r="BE239" t="s">
        <v>437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BZ239">
        <v>2020</v>
      </c>
      <c r="CA239">
        <v>290.0000000000001</v>
      </c>
      <c r="CB239">
        <v>1590.42</v>
      </c>
      <c r="CC239">
        <v>295</v>
      </c>
      <c r="CD239">
        <v>5220.67</v>
      </c>
      <c r="CE239">
        <v>1591.29</v>
      </c>
      <c r="CF239">
        <v>-0.87</v>
      </c>
      <c r="CG239">
        <v>300.0000000000001</v>
      </c>
      <c r="CH239">
        <v>23.8</v>
      </c>
      <c r="CI239">
        <v>1650.734719841875</v>
      </c>
      <c r="CJ239">
        <v>2.032994541366527</v>
      </c>
      <c r="CK239">
        <v>-31.03478562282126</v>
      </c>
      <c r="CL239">
        <v>0.9198548094063967</v>
      </c>
      <c r="CM239">
        <v>0.9759925733019913</v>
      </c>
      <c r="CN239">
        <v>-0.00431141668520578</v>
      </c>
      <c r="CO239">
        <v>289.9999999999999</v>
      </c>
      <c r="CP239">
        <v>1590.91</v>
      </c>
      <c r="CQ239">
        <v>765</v>
      </c>
      <c r="CR239">
        <v>5219.32</v>
      </c>
      <c r="CS239">
        <v>1591.27</v>
      </c>
      <c r="CT239">
        <v>-0.36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438</v>
      </c>
      <c r="DO239">
        <v>2</v>
      </c>
      <c r="DP239" t="b">
        <v>1</v>
      </c>
      <c r="DQ239">
        <v>1761509472.2</v>
      </c>
      <c r="DR239">
        <v>455.3523</v>
      </c>
      <c r="DS239">
        <v>492.8797</v>
      </c>
      <c r="DT239">
        <v>11.53647</v>
      </c>
      <c r="DU239">
        <v>9.903551</v>
      </c>
      <c r="DV239">
        <v>457.7311000000001</v>
      </c>
      <c r="DW239">
        <v>11.52853</v>
      </c>
      <c r="DX239">
        <v>499.9606</v>
      </c>
      <c r="DY239">
        <v>90.29083</v>
      </c>
      <c r="DZ239">
        <v>0.09992839000000001</v>
      </c>
      <c r="EA239">
        <v>18.02026</v>
      </c>
      <c r="EB239">
        <v>17.99076</v>
      </c>
      <c r="EC239">
        <v>999.9</v>
      </c>
      <c r="ED239">
        <v>0</v>
      </c>
      <c r="EE239">
        <v>0</v>
      </c>
      <c r="EF239">
        <v>9998.069000000001</v>
      </c>
      <c r="EG239">
        <v>0</v>
      </c>
      <c r="EH239">
        <v>1038.005</v>
      </c>
      <c r="EI239">
        <v>-37.52749</v>
      </c>
      <c r="EJ239">
        <v>460.6667000000001</v>
      </c>
      <c r="EK239">
        <v>497.8097</v>
      </c>
      <c r="EL239">
        <v>1.632922</v>
      </c>
      <c r="EM239">
        <v>492.8797</v>
      </c>
      <c r="EN239">
        <v>9.903551</v>
      </c>
      <c r="EO239">
        <v>1.041638</v>
      </c>
      <c r="EP239">
        <v>0.8942000999999999</v>
      </c>
      <c r="EQ239">
        <v>7.512175000000001</v>
      </c>
      <c r="ER239">
        <v>5.297734999999999</v>
      </c>
      <c r="ES239">
        <v>1999.936</v>
      </c>
      <c r="ET239">
        <v>0.9800002000000001</v>
      </c>
      <c r="EU239">
        <v>0.0199996</v>
      </c>
      <c r="EV239">
        <v>0</v>
      </c>
      <c r="EW239">
        <v>1232.689</v>
      </c>
      <c r="EX239">
        <v>5.000970000000001</v>
      </c>
      <c r="EY239">
        <v>24646.82</v>
      </c>
      <c r="EZ239">
        <v>16707.07</v>
      </c>
      <c r="FA239">
        <v>37.82469999999999</v>
      </c>
      <c r="FB239">
        <v>39.5623</v>
      </c>
      <c r="FC239">
        <v>38.0123</v>
      </c>
      <c r="FD239">
        <v>38.7497</v>
      </c>
      <c r="FE239">
        <v>38.1061</v>
      </c>
      <c r="FF239">
        <v>1955.036000000001</v>
      </c>
      <c r="FG239">
        <v>39.89999999999999</v>
      </c>
      <c r="FH239">
        <v>0</v>
      </c>
      <c r="FI239">
        <v>4346</v>
      </c>
      <c r="FJ239">
        <v>0</v>
      </c>
      <c r="FK239">
        <v>1231.8112</v>
      </c>
      <c r="FL239">
        <v>11.350000020387</v>
      </c>
      <c r="FM239">
        <v>326.2615388450336</v>
      </c>
      <c r="FN239">
        <v>24623.508</v>
      </c>
      <c r="FO239">
        <v>15</v>
      </c>
      <c r="FP239">
        <v>0</v>
      </c>
      <c r="FQ239" t="s">
        <v>439</v>
      </c>
      <c r="FR239">
        <v>1760210915.6</v>
      </c>
      <c r="FS239">
        <v>0</v>
      </c>
      <c r="FT239">
        <v>0</v>
      </c>
      <c r="FU239">
        <v>-0.215</v>
      </c>
      <c r="FV239">
        <v>0</v>
      </c>
      <c r="FW239">
        <v>-0.6919999999999999</v>
      </c>
      <c r="FX239">
        <v>0</v>
      </c>
      <c r="FY239">
        <v>400</v>
      </c>
      <c r="FZ239">
        <v>0</v>
      </c>
      <c r="GA239">
        <v>0.15</v>
      </c>
      <c r="GB239">
        <v>0</v>
      </c>
      <c r="GC239">
        <v>-33.31794499999999</v>
      </c>
      <c r="GD239">
        <v>-40.42955121951215</v>
      </c>
      <c r="GE239">
        <v>4.071475817559893</v>
      </c>
      <c r="GF239">
        <v>0</v>
      </c>
      <c r="GG239">
        <v>1230.950588235294</v>
      </c>
      <c r="GH239">
        <v>13.19694422197417</v>
      </c>
      <c r="GI239">
        <v>1.325627356866695</v>
      </c>
      <c r="GJ239">
        <v>0</v>
      </c>
      <c r="GK239">
        <v>1.63552625</v>
      </c>
      <c r="GL239">
        <v>-0.03213669793621326</v>
      </c>
      <c r="GM239">
        <v>0.003493528794428354</v>
      </c>
      <c r="GN239">
        <v>1</v>
      </c>
      <c r="GO239">
        <v>1</v>
      </c>
      <c r="GP239">
        <v>3</v>
      </c>
      <c r="GQ239" t="s">
        <v>446</v>
      </c>
      <c r="GR239">
        <v>3.13371</v>
      </c>
      <c r="GS239">
        <v>2.76037</v>
      </c>
      <c r="GT239">
        <v>0.102139</v>
      </c>
      <c r="GU239">
        <v>0.106781</v>
      </c>
      <c r="GV239">
        <v>0.0629595</v>
      </c>
      <c r="GW239">
        <v>0.0555582</v>
      </c>
      <c r="GX239">
        <v>28755.6</v>
      </c>
      <c r="GY239">
        <v>28582.9</v>
      </c>
      <c r="GZ239">
        <v>29753.2</v>
      </c>
      <c r="HA239">
        <v>29558.9</v>
      </c>
      <c r="HB239">
        <v>36850.6</v>
      </c>
      <c r="HC239">
        <v>36997.6</v>
      </c>
      <c r="HD239">
        <v>41869</v>
      </c>
      <c r="HE239">
        <v>41995.6</v>
      </c>
      <c r="HF239">
        <v>1.9574</v>
      </c>
      <c r="HG239">
        <v>1.8888</v>
      </c>
      <c r="HH239">
        <v>0.0227839</v>
      </c>
      <c r="HI239">
        <v>0</v>
      </c>
      <c r="HJ239">
        <v>17.6138</v>
      </c>
      <c r="HK239">
        <v>999.9</v>
      </c>
      <c r="HL239">
        <v>26.5</v>
      </c>
      <c r="HM239">
        <v>31.7</v>
      </c>
      <c r="HN239">
        <v>13.7778</v>
      </c>
      <c r="HO239">
        <v>62.5023</v>
      </c>
      <c r="HP239">
        <v>32.4679</v>
      </c>
      <c r="HQ239">
        <v>1</v>
      </c>
      <c r="HR239">
        <v>-0.138895</v>
      </c>
      <c r="HS239">
        <v>4.94565</v>
      </c>
      <c r="HT239">
        <v>20.275</v>
      </c>
      <c r="HU239">
        <v>5.22163</v>
      </c>
      <c r="HV239">
        <v>12.0159</v>
      </c>
      <c r="HW239">
        <v>4.99105</v>
      </c>
      <c r="HX239">
        <v>3.28865</v>
      </c>
      <c r="HY239">
        <v>9999</v>
      </c>
      <c r="HZ239">
        <v>9999</v>
      </c>
      <c r="IA239">
        <v>9999</v>
      </c>
      <c r="IB239">
        <v>999.9</v>
      </c>
      <c r="IC239">
        <v>4.97288</v>
      </c>
      <c r="ID239">
        <v>1.86661</v>
      </c>
      <c r="IE239">
        <v>1.86586</v>
      </c>
      <c r="IF239">
        <v>1.86586</v>
      </c>
      <c r="IG239">
        <v>1.86771</v>
      </c>
      <c r="IH239">
        <v>1.87016</v>
      </c>
      <c r="II239">
        <v>1.86884</v>
      </c>
      <c r="IJ239">
        <v>1.87029</v>
      </c>
      <c r="IK239">
        <v>0</v>
      </c>
      <c r="IL239">
        <v>0</v>
      </c>
      <c r="IM239">
        <v>0</v>
      </c>
      <c r="IN239">
        <v>0</v>
      </c>
      <c r="IO239" t="s">
        <v>441</v>
      </c>
      <c r="IP239" t="s">
        <v>442</v>
      </c>
      <c r="IQ239" t="s">
        <v>443</v>
      </c>
      <c r="IR239" t="s">
        <v>443</v>
      </c>
      <c r="IS239" t="s">
        <v>443</v>
      </c>
      <c r="IT239" t="s">
        <v>443</v>
      </c>
      <c r="IU239">
        <v>0</v>
      </c>
      <c r="IV239">
        <v>100</v>
      </c>
      <c r="IW239">
        <v>100</v>
      </c>
      <c r="IX239">
        <v>-2.396</v>
      </c>
      <c r="IY239">
        <v>0.008</v>
      </c>
      <c r="IZ239">
        <v>-1.414774939843471</v>
      </c>
      <c r="JA239">
        <v>-0.002262605230658699</v>
      </c>
      <c r="JB239">
        <v>4.117972070868355E-07</v>
      </c>
      <c r="JC239">
        <v>-1.535053720392113E-10</v>
      </c>
      <c r="JD239">
        <v>-0.05773197212917025</v>
      </c>
      <c r="JE239">
        <v>-0.004387372397949352</v>
      </c>
      <c r="JF239">
        <v>0.001148265067849212</v>
      </c>
      <c r="JG239">
        <v>-2.372704636287677E-05</v>
      </c>
      <c r="JH239">
        <v>4</v>
      </c>
      <c r="JI239">
        <v>2346</v>
      </c>
      <c r="JJ239">
        <v>1</v>
      </c>
      <c r="JK239">
        <v>24</v>
      </c>
      <c r="JL239">
        <v>21642.7</v>
      </c>
      <c r="JM239">
        <v>29358491.2</v>
      </c>
      <c r="JN239">
        <v>1.2207</v>
      </c>
      <c r="JO239">
        <v>2.28027</v>
      </c>
      <c r="JP239">
        <v>1.39648</v>
      </c>
      <c r="JQ239">
        <v>2.35474</v>
      </c>
      <c r="JR239">
        <v>1.49536</v>
      </c>
      <c r="JS239">
        <v>2.68066</v>
      </c>
      <c r="JT239">
        <v>36.5996</v>
      </c>
      <c r="JU239">
        <v>24.035</v>
      </c>
      <c r="JV239">
        <v>18</v>
      </c>
      <c r="JW239">
        <v>486.407</v>
      </c>
      <c r="JX239">
        <v>434.735</v>
      </c>
      <c r="JY239">
        <v>12.1915</v>
      </c>
      <c r="JZ239">
        <v>25.7036</v>
      </c>
      <c r="KA239">
        <v>30</v>
      </c>
      <c r="KB239">
        <v>25.603</v>
      </c>
      <c r="KC239">
        <v>25.545</v>
      </c>
      <c r="KD239">
        <v>24.4429</v>
      </c>
      <c r="KE239">
        <v>26.8949</v>
      </c>
      <c r="KF239">
        <v>0</v>
      </c>
      <c r="KG239">
        <v>12.1954</v>
      </c>
      <c r="KH239">
        <v>520.2</v>
      </c>
      <c r="KI239">
        <v>9.898110000000001</v>
      </c>
      <c r="KJ239">
        <v>101.688</v>
      </c>
      <c r="KK239">
        <v>100.984</v>
      </c>
    </row>
    <row r="240" spans="1:297">
      <c r="A240">
        <v>224</v>
      </c>
      <c r="B240">
        <v>1761509480</v>
      </c>
      <c r="C240">
        <v>2269.5</v>
      </c>
      <c r="D240" t="s">
        <v>892</v>
      </c>
      <c r="E240" t="s">
        <v>893</v>
      </c>
      <c r="F240">
        <v>5</v>
      </c>
      <c r="G240" t="s">
        <v>831</v>
      </c>
      <c r="H240" t="s">
        <v>436</v>
      </c>
      <c r="I240">
        <v>1761509477.5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514.1098743402977</v>
      </c>
      <c r="AK240">
        <v>484.213606060606</v>
      </c>
      <c r="AL240">
        <v>3.259687284320051</v>
      </c>
      <c r="AM240">
        <v>65.61031510894709</v>
      </c>
      <c r="AN240">
        <f>(AP240 - AO240 + DY240*1E3/(8.314*(EA240+273.15)) * AR240/DX240 * AQ240) * DX240/(100*DL240) * 1000/(1000 - AP240)</f>
        <v>0</v>
      </c>
      <c r="AO240">
        <v>9.902989103912489</v>
      </c>
      <c r="AP240">
        <v>11.53674121212121</v>
      </c>
      <c r="AQ240">
        <v>-7.488543591157216E-07</v>
      </c>
      <c r="AR240">
        <v>106.6715053119192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437</v>
      </c>
      <c r="AY240" t="s">
        <v>437</v>
      </c>
      <c r="AZ240">
        <v>0</v>
      </c>
      <c r="BA240">
        <v>0</v>
      </c>
      <c r="BB240">
        <f>1-AZ240/BA240</f>
        <v>0</v>
      </c>
      <c r="BC240">
        <v>0</v>
      </c>
      <c r="BD240" t="s">
        <v>437</v>
      </c>
      <c r="BE240" t="s">
        <v>437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BZ240">
        <v>2020</v>
      </c>
      <c r="CA240">
        <v>290.0000000000001</v>
      </c>
      <c r="CB240">
        <v>1590.42</v>
      </c>
      <c r="CC240">
        <v>295</v>
      </c>
      <c r="CD240">
        <v>5220.67</v>
      </c>
      <c r="CE240">
        <v>1591.29</v>
      </c>
      <c r="CF240">
        <v>-0.87</v>
      </c>
      <c r="CG240">
        <v>300.0000000000001</v>
      </c>
      <c r="CH240">
        <v>23.8</v>
      </c>
      <c r="CI240">
        <v>1650.734719841875</v>
      </c>
      <c r="CJ240">
        <v>2.032994541366527</v>
      </c>
      <c r="CK240">
        <v>-31.03478562282126</v>
      </c>
      <c r="CL240">
        <v>0.9198548094063967</v>
      </c>
      <c r="CM240">
        <v>0.9759925733019913</v>
      </c>
      <c r="CN240">
        <v>-0.00431141668520578</v>
      </c>
      <c r="CO240">
        <v>289.9999999999999</v>
      </c>
      <c r="CP240">
        <v>1590.91</v>
      </c>
      <c r="CQ240">
        <v>765</v>
      </c>
      <c r="CR240">
        <v>5219.32</v>
      </c>
      <c r="CS240">
        <v>1591.27</v>
      </c>
      <c r="CT240">
        <v>-0.36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438</v>
      </c>
      <c r="DO240">
        <v>2</v>
      </c>
      <c r="DP240" t="b">
        <v>1</v>
      </c>
      <c r="DQ240">
        <v>1761509477.5</v>
      </c>
      <c r="DR240">
        <v>472.1737777777778</v>
      </c>
      <c r="DS240">
        <v>510.7287777777778</v>
      </c>
      <c r="DT240">
        <v>11.53736666666667</v>
      </c>
      <c r="DU240">
        <v>9.902902222222222</v>
      </c>
      <c r="DV240">
        <v>474.5861111111111</v>
      </c>
      <c r="DW240">
        <v>11.52938888888889</v>
      </c>
      <c r="DX240">
        <v>500.0314444444444</v>
      </c>
      <c r="DY240">
        <v>90.29251111111111</v>
      </c>
      <c r="DZ240">
        <v>0.1000337111111111</v>
      </c>
      <c r="EA240">
        <v>18.01974444444444</v>
      </c>
      <c r="EB240">
        <v>17.99475555555556</v>
      </c>
      <c r="EC240">
        <v>999.9000000000001</v>
      </c>
      <c r="ED240">
        <v>0</v>
      </c>
      <c r="EE240">
        <v>0</v>
      </c>
      <c r="EF240">
        <v>10007.01111111111</v>
      </c>
      <c r="EG240">
        <v>0</v>
      </c>
      <c r="EH240">
        <v>1038.006666666667</v>
      </c>
      <c r="EI240">
        <v>-38.55495555555555</v>
      </c>
      <c r="EJ240">
        <v>477.685</v>
      </c>
      <c r="EK240">
        <v>515.837</v>
      </c>
      <c r="EL240">
        <v>1.634453333333334</v>
      </c>
      <c r="EM240">
        <v>510.7287777777778</v>
      </c>
      <c r="EN240">
        <v>9.902902222222222</v>
      </c>
      <c r="EO240">
        <v>1.041738888888889</v>
      </c>
      <c r="EP240">
        <v>0.8941576666666666</v>
      </c>
      <c r="EQ240">
        <v>7.513565555555555</v>
      </c>
      <c r="ER240">
        <v>5.297055555555556</v>
      </c>
      <c r="ES240">
        <v>1999.976666666667</v>
      </c>
      <c r="ET240">
        <v>0.9800020000000002</v>
      </c>
      <c r="EU240">
        <v>0.0199978</v>
      </c>
      <c r="EV240">
        <v>0</v>
      </c>
      <c r="EW240">
        <v>1233.563333333333</v>
      </c>
      <c r="EX240">
        <v>5.00097</v>
      </c>
      <c r="EY240">
        <v>24674.06666666667</v>
      </c>
      <c r="EZ240">
        <v>16707.4</v>
      </c>
      <c r="FA240">
        <v>37.93022222222222</v>
      </c>
      <c r="FB240">
        <v>39.68022222222222</v>
      </c>
      <c r="FC240">
        <v>38.097</v>
      </c>
      <c r="FD240">
        <v>38.88166666666667</v>
      </c>
      <c r="FE240">
        <v>38.208</v>
      </c>
      <c r="FF240">
        <v>1955.076666666667</v>
      </c>
      <c r="FG240">
        <v>39.89555555555555</v>
      </c>
      <c r="FH240">
        <v>0</v>
      </c>
      <c r="FI240">
        <v>4350.800000190735</v>
      </c>
      <c r="FJ240">
        <v>0</v>
      </c>
      <c r="FK240">
        <v>1232.7032</v>
      </c>
      <c r="FL240">
        <v>9.837692289549507</v>
      </c>
      <c r="FM240">
        <v>309.9538456288931</v>
      </c>
      <c r="FN240">
        <v>24648.916</v>
      </c>
      <c r="FO240">
        <v>15</v>
      </c>
      <c r="FP240">
        <v>0</v>
      </c>
      <c r="FQ240" t="s">
        <v>439</v>
      </c>
      <c r="FR240">
        <v>1760210915.6</v>
      </c>
      <c r="FS240">
        <v>0</v>
      </c>
      <c r="FT240">
        <v>0</v>
      </c>
      <c r="FU240">
        <v>-0.215</v>
      </c>
      <c r="FV240">
        <v>0</v>
      </c>
      <c r="FW240">
        <v>-0.6919999999999999</v>
      </c>
      <c r="FX240">
        <v>0</v>
      </c>
      <c r="FY240">
        <v>400</v>
      </c>
      <c r="FZ240">
        <v>0</v>
      </c>
      <c r="GA240">
        <v>0.15</v>
      </c>
      <c r="GB240">
        <v>0</v>
      </c>
      <c r="GC240">
        <v>-36.113375</v>
      </c>
      <c r="GD240">
        <v>-22.28339662288918</v>
      </c>
      <c r="GE240">
        <v>2.228552157876274</v>
      </c>
      <c r="GF240">
        <v>0</v>
      </c>
      <c r="GG240">
        <v>1232.066176470588</v>
      </c>
      <c r="GH240">
        <v>11.27899159924125</v>
      </c>
      <c r="GI240">
        <v>1.135445014354665</v>
      </c>
      <c r="GJ240">
        <v>0</v>
      </c>
      <c r="GK240">
        <v>1.63395475</v>
      </c>
      <c r="GL240">
        <v>-0.005547579737336879</v>
      </c>
      <c r="GM240">
        <v>0.001501227809994205</v>
      </c>
      <c r="GN240">
        <v>1</v>
      </c>
      <c r="GO240">
        <v>1</v>
      </c>
      <c r="GP240">
        <v>3</v>
      </c>
      <c r="GQ240" t="s">
        <v>446</v>
      </c>
      <c r="GR240">
        <v>3.13385</v>
      </c>
      <c r="GS240">
        <v>2.76033</v>
      </c>
      <c r="GT240">
        <v>0.104726</v>
      </c>
      <c r="GU240">
        <v>0.109375</v>
      </c>
      <c r="GV240">
        <v>0.0629567</v>
      </c>
      <c r="GW240">
        <v>0.0555558</v>
      </c>
      <c r="GX240">
        <v>28672.4</v>
      </c>
      <c r="GY240">
        <v>28499.9</v>
      </c>
      <c r="GZ240">
        <v>29752.9</v>
      </c>
      <c r="HA240">
        <v>29558.9</v>
      </c>
      <c r="HB240">
        <v>36850.4</v>
      </c>
      <c r="HC240">
        <v>36997.5</v>
      </c>
      <c r="HD240">
        <v>41868.7</v>
      </c>
      <c r="HE240">
        <v>41995.4</v>
      </c>
      <c r="HF240">
        <v>1.9579</v>
      </c>
      <c r="HG240">
        <v>1.88878</v>
      </c>
      <c r="HH240">
        <v>0.0229329</v>
      </c>
      <c r="HI240">
        <v>0</v>
      </c>
      <c r="HJ240">
        <v>17.6138</v>
      </c>
      <c r="HK240">
        <v>999.9</v>
      </c>
      <c r="HL240">
        <v>26.5</v>
      </c>
      <c r="HM240">
        <v>31.7</v>
      </c>
      <c r="HN240">
        <v>13.7789</v>
      </c>
      <c r="HO240">
        <v>62.5724</v>
      </c>
      <c r="HP240">
        <v>32.4639</v>
      </c>
      <c r="HQ240">
        <v>1</v>
      </c>
      <c r="HR240">
        <v>-0.138933</v>
      </c>
      <c r="HS240">
        <v>4.94968</v>
      </c>
      <c r="HT240">
        <v>20.2747</v>
      </c>
      <c r="HU240">
        <v>5.22208</v>
      </c>
      <c r="HV240">
        <v>12.0159</v>
      </c>
      <c r="HW240">
        <v>4.9912</v>
      </c>
      <c r="HX240">
        <v>3.28863</v>
      </c>
      <c r="HY240">
        <v>9999</v>
      </c>
      <c r="HZ240">
        <v>9999</v>
      </c>
      <c r="IA240">
        <v>9999</v>
      </c>
      <c r="IB240">
        <v>999.9</v>
      </c>
      <c r="IC240">
        <v>4.97286</v>
      </c>
      <c r="ID240">
        <v>1.86661</v>
      </c>
      <c r="IE240">
        <v>1.86587</v>
      </c>
      <c r="IF240">
        <v>1.86585</v>
      </c>
      <c r="IG240">
        <v>1.86771</v>
      </c>
      <c r="IH240">
        <v>1.87015</v>
      </c>
      <c r="II240">
        <v>1.86883</v>
      </c>
      <c r="IJ240">
        <v>1.87029</v>
      </c>
      <c r="IK240">
        <v>0</v>
      </c>
      <c r="IL240">
        <v>0</v>
      </c>
      <c r="IM240">
        <v>0</v>
      </c>
      <c r="IN240">
        <v>0</v>
      </c>
      <c r="IO240" t="s">
        <v>441</v>
      </c>
      <c r="IP240" t="s">
        <v>442</v>
      </c>
      <c r="IQ240" t="s">
        <v>443</v>
      </c>
      <c r="IR240" t="s">
        <v>443</v>
      </c>
      <c r="IS240" t="s">
        <v>443</v>
      </c>
      <c r="IT240" t="s">
        <v>443</v>
      </c>
      <c r="IU240">
        <v>0</v>
      </c>
      <c r="IV240">
        <v>100</v>
      </c>
      <c r="IW240">
        <v>100</v>
      </c>
      <c r="IX240">
        <v>-2.428</v>
      </c>
      <c r="IY240">
        <v>0.008</v>
      </c>
      <c r="IZ240">
        <v>-1.414774939843471</v>
      </c>
      <c r="JA240">
        <v>-0.002262605230658699</v>
      </c>
      <c r="JB240">
        <v>4.117972070868355E-07</v>
      </c>
      <c r="JC240">
        <v>-1.535053720392113E-10</v>
      </c>
      <c r="JD240">
        <v>-0.05773197212917025</v>
      </c>
      <c r="JE240">
        <v>-0.004387372397949352</v>
      </c>
      <c r="JF240">
        <v>0.001148265067849212</v>
      </c>
      <c r="JG240">
        <v>-2.372704636287677E-05</v>
      </c>
      <c r="JH240">
        <v>4</v>
      </c>
      <c r="JI240">
        <v>2346</v>
      </c>
      <c r="JJ240">
        <v>1</v>
      </c>
      <c r="JK240">
        <v>24</v>
      </c>
      <c r="JL240">
        <v>21642.7</v>
      </c>
      <c r="JM240">
        <v>29358491.3</v>
      </c>
      <c r="JN240">
        <v>1.25366</v>
      </c>
      <c r="JO240">
        <v>2.27783</v>
      </c>
      <c r="JP240">
        <v>1.39648</v>
      </c>
      <c r="JQ240">
        <v>2.35596</v>
      </c>
      <c r="JR240">
        <v>1.49536</v>
      </c>
      <c r="JS240">
        <v>2.5415</v>
      </c>
      <c r="JT240">
        <v>36.5996</v>
      </c>
      <c r="JU240">
        <v>24.035</v>
      </c>
      <c r="JV240">
        <v>18</v>
      </c>
      <c r="JW240">
        <v>486.715</v>
      </c>
      <c r="JX240">
        <v>434.703</v>
      </c>
      <c r="JY240">
        <v>12.1991</v>
      </c>
      <c r="JZ240">
        <v>25.7014</v>
      </c>
      <c r="KA240">
        <v>30</v>
      </c>
      <c r="KB240">
        <v>25.6028</v>
      </c>
      <c r="KC240">
        <v>25.5428</v>
      </c>
      <c r="KD240">
        <v>25.1119</v>
      </c>
      <c r="KE240">
        <v>26.8949</v>
      </c>
      <c r="KF240">
        <v>0</v>
      </c>
      <c r="KG240">
        <v>12.201</v>
      </c>
      <c r="KH240">
        <v>540.239</v>
      </c>
      <c r="KI240">
        <v>9.898110000000001</v>
      </c>
      <c r="KJ240">
        <v>101.688</v>
      </c>
      <c r="KK240">
        <v>100.984</v>
      </c>
    </row>
    <row r="241" spans="1:297">
      <c r="A241">
        <v>225</v>
      </c>
      <c r="B241">
        <v>1761509485</v>
      </c>
      <c r="C241">
        <v>2274.5</v>
      </c>
      <c r="D241" t="s">
        <v>894</v>
      </c>
      <c r="E241" t="s">
        <v>895</v>
      </c>
      <c r="F241">
        <v>5</v>
      </c>
      <c r="G241" t="s">
        <v>831</v>
      </c>
      <c r="H241" t="s">
        <v>436</v>
      </c>
      <c r="I241">
        <v>1761509482.2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531.18129915112</v>
      </c>
      <c r="AK241">
        <v>500.7593090909088</v>
      </c>
      <c r="AL241">
        <v>3.316409622075523</v>
      </c>
      <c r="AM241">
        <v>65.61031510894709</v>
      </c>
      <c r="AN241">
        <f>(AP241 - AO241 + DY241*1E3/(8.314*(EA241+273.15)) * AR241/DX241 * AQ241) * DX241/(100*DL241) * 1000/(1000 - AP241)</f>
        <v>0</v>
      </c>
      <c r="AO241">
        <v>9.902660436396198</v>
      </c>
      <c r="AP241">
        <v>11.53683272727273</v>
      </c>
      <c r="AQ241">
        <v>9.268167241693515E-07</v>
      </c>
      <c r="AR241">
        <v>106.6715053119192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437</v>
      </c>
      <c r="AY241" t="s">
        <v>437</v>
      </c>
      <c r="AZ241">
        <v>0</v>
      </c>
      <c r="BA241">
        <v>0</v>
      </c>
      <c r="BB241">
        <f>1-AZ241/BA241</f>
        <v>0</v>
      </c>
      <c r="BC241">
        <v>0</v>
      </c>
      <c r="BD241" t="s">
        <v>437</v>
      </c>
      <c r="BE241" t="s">
        <v>437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BZ241">
        <v>2020</v>
      </c>
      <c r="CA241">
        <v>290.0000000000001</v>
      </c>
      <c r="CB241">
        <v>1590.42</v>
      </c>
      <c r="CC241">
        <v>295</v>
      </c>
      <c r="CD241">
        <v>5220.67</v>
      </c>
      <c r="CE241">
        <v>1591.29</v>
      </c>
      <c r="CF241">
        <v>-0.87</v>
      </c>
      <c r="CG241">
        <v>300.0000000000001</v>
      </c>
      <c r="CH241">
        <v>23.8</v>
      </c>
      <c r="CI241">
        <v>1650.734719841875</v>
      </c>
      <c r="CJ241">
        <v>2.032994541366527</v>
      </c>
      <c r="CK241">
        <v>-31.03478562282126</v>
      </c>
      <c r="CL241">
        <v>0.9198548094063967</v>
      </c>
      <c r="CM241">
        <v>0.9759925733019913</v>
      </c>
      <c r="CN241">
        <v>-0.00431141668520578</v>
      </c>
      <c r="CO241">
        <v>289.9999999999999</v>
      </c>
      <c r="CP241">
        <v>1590.91</v>
      </c>
      <c r="CQ241">
        <v>765</v>
      </c>
      <c r="CR241">
        <v>5219.32</v>
      </c>
      <c r="CS241">
        <v>1591.27</v>
      </c>
      <c r="CT241">
        <v>-0.36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438</v>
      </c>
      <c r="DO241">
        <v>2</v>
      </c>
      <c r="DP241" t="b">
        <v>1</v>
      </c>
      <c r="DQ241">
        <v>1761509482.2</v>
      </c>
      <c r="DR241">
        <v>487.4474</v>
      </c>
      <c r="DS241">
        <v>526.5553</v>
      </c>
      <c r="DT241">
        <v>11.53693</v>
      </c>
      <c r="DU241">
        <v>9.902744999999999</v>
      </c>
      <c r="DV241">
        <v>489.8899</v>
      </c>
      <c r="DW241">
        <v>11.52898</v>
      </c>
      <c r="DX241">
        <v>499.9764999999999</v>
      </c>
      <c r="DY241">
        <v>90.29130000000001</v>
      </c>
      <c r="DZ241">
        <v>0.09990549</v>
      </c>
      <c r="EA241">
        <v>18.02332</v>
      </c>
      <c r="EB241">
        <v>17.99125</v>
      </c>
      <c r="EC241">
        <v>999.9</v>
      </c>
      <c r="ED241">
        <v>0</v>
      </c>
      <c r="EE241">
        <v>0</v>
      </c>
      <c r="EF241">
        <v>10018.578</v>
      </c>
      <c r="EG241">
        <v>0</v>
      </c>
      <c r="EH241">
        <v>1038.017</v>
      </c>
      <c r="EI241">
        <v>-39.10777</v>
      </c>
      <c r="EJ241">
        <v>493.1365000000001</v>
      </c>
      <c r="EK241">
        <v>531.8217000000001</v>
      </c>
      <c r="EL241">
        <v>1.634177</v>
      </c>
      <c r="EM241">
        <v>526.5553</v>
      </c>
      <c r="EN241">
        <v>9.902744999999999</v>
      </c>
      <c r="EO241">
        <v>1.041684</v>
      </c>
      <c r="EP241">
        <v>0.8941317</v>
      </c>
      <c r="EQ241">
        <v>7.512819</v>
      </c>
      <c r="ER241">
        <v>5.296636000000001</v>
      </c>
      <c r="ES241">
        <v>1999.951</v>
      </c>
      <c r="ET241">
        <v>0.9800029</v>
      </c>
      <c r="EU241">
        <v>0.01999691</v>
      </c>
      <c r="EV241">
        <v>0</v>
      </c>
      <c r="EW241">
        <v>1234.363</v>
      </c>
      <c r="EX241">
        <v>5.000970000000001</v>
      </c>
      <c r="EY241">
        <v>24696.07</v>
      </c>
      <c r="EZ241">
        <v>16707.19</v>
      </c>
      <c r="FA241">
        <v>38.031</v>
      </c>
      <c r="FB241">
        <v>39.82469999999999</v>
      </c>
      <c r="FC241">
        <v>38.1808</v>
      </c>
      <c r="FD241">
        <v>39.031</v>
      </c>
      <c r="FE241">
        <v>38.281</v>
      </c>
      <c r="FF241">
        <v>1955.06</v>
      </c>
      <c r="FG241">
        <v>39.89</v>
      </c>
      <c r="FH241">
        <v>0</v>
      </c>
      <c r="FI241">
        <v>4356.200000047684</v>
      </c>
      <c r="FJ241">
        <v>0</v>
      </c>
      <c r="FK241">
        <v>1233.552692307692</v>
      </c>
      <c r="FL241">
        <v>10.20888889499743</v>
      </c>
      <c r="FM241">
        <v>293.470085664929</v>
      </c>
      <c r="FN241">
        <v>24674.5</v>
      </c>
      <c r="FO241">
        <v>15</v>
      </c>
      <c r="FP241">
        <v>0</v>
      </c>
      <c r="FQ241" t="s">
        <v>439</v>
      </c>
      <c r="FR241">
        <v>1760210915.6</v>
      </c>
      <c r="FS241">
        <v>0</v>
      </c>
      <c r="FT241">
        <v>0</v>
      </c>
      <c r="FU241">
        <v>-0.215</v>
      </c>
      <c r="FV241">
        <v>0</v>
      </c>
      <c r="FW241">
        <v>-0.6919999999999999</v>
      </c>
      <c r="FX241">
        <v>0</v>
      </c>
      <c r="FY241">
        <v>400</v>
      </c>
      <c r="FZ241">
        <v>0</v>
      </c>
      <c r="GA241">
        <v>0.15</v>
      </c>
      <c r="GB241">
        <v>0</v>
      </c>
      <c r="GC241">
        <v>-37.7139243902439</v>
      </c>
      <c r="GD241">
        <v>-12.82549547038329</v>
      </c>
      <c r="GE241">
        <v>1.304543034053609</v>
      </c>
      <c r="GF241">
        <v>0</v>
      </c>
      <c r="GG241">
        <v>1233.058235294118</v>
      </c>
      <c r="GH241">
        <v>10.13567609221164</v>
      </c>
      <c r="GI241">
        <v>1.022365971622109</v>
      </c>
      <c r="GJ241">
        <v>0</v>
      </c>
      <c r="GK241">
        <v>1.633583902439024</v>
      </c>
      <c r="GL241">
        <v>0.005720905923348136</v>
      </c>
      <c r="GM241">
        <v>0.001043619120431695</v>
      </c>
      <c r="GN241">
        <v>1</v>
      </c>
      <c r="GO241">
        <v>1</v>
      </c>
      <c r="GP241">
        <v>3</v>
      </c>
      <c r="GQ241" t="s">
        <v>446</v>
      </c>
      <c r="GR241">
        <v>3.13376</v>
      </c>
      <c r="GS241">
        <v>2.76042</v>
      </c>
      <c r="GT241">
        <v>0.107319</v>
      </c>
      <c r="GU241">
        <v>0.111879</v>
      </c>
      <c r="GV241">
        <v>0.062956</v>
      </c>
      <c r="GW241">
        <v>0.0555576</v>
      </c>
      <c r="GX241">
        <v>28589.4</v>
      </c>
      <c r="GY241">
        <v>28420</v>
      </c>
      <c r="GZ241">
        <v>29752.8</v>
      </c>
      <c r="HA241">
        <v>29559.1</v>
      </c>
      <c r="HB241">
        <v>36850</v>
      </c>
      <c r="HC241">
        <v>36997.8</v>
      </c>
      <c r="HD241">
        <v>41868.1</v>
      </c>
      <c r="HE241">
        <v>41995.7</v>
      </c>
      <c r="HF241">
        <v>1.95765</v>
      </c>
      <c r="HG241">
        <v>1.88892</v>
      </c>
      <c r="HH241">
        <v>0.0228435</v>
      </c>
      <c r="HI241">
        <v>0</v>
      </c>
      <c r="HJ241">
        <v>17.6138</v>
      </c>
      <c r="HK241">
        <v>999.9</v>
      </c>
      <c r="HL241">
        <v>26.5</v>
      </c>
      <c r="HM241">
        <v>31.6</v>
      </c>
      <c r="HN241">
        <v>13.7007</v>
      </c>
      <c r="HO241">
        <v>62.6124</v>
      </c>
      <c r="HP241">
        <v>32.496</v>
      </c>
      <c r="HQ241">
        <v>1</v>
      </c>
      <c r="HR241">
        <v>-0.138979</v>
      </c>
      <c r="HS241">
        <v>4.95324</v>
      </c>
      <c r="HT241">
        <v>20.2747</v>
      </c>
      <c r="HU241">
        <v>5.22118</v>
      </c>
      <c r="HV241">
        <v>12.0159</v>
      </c>
      <c r="HW241">
        <v>4.991</v>
      </c>
      <c r="HX241">
        <v>3.28858</v>
      </c>
      <c r="HY241">
        <v>9999</v>
      </c>
      <c r="HZ241">
        <v>9999</v>
      </c>
      <c r="IA241">
        <v>9999</v>
      </c>
      <c r="IB241">
        <v>999.9</v>
      </c>
      <c r="IC241">
        <v>4.97289</v>
      </c>
      <c r="ID241">
        <v>1.86661</v>
      </c>
      <c r="IE241">
        <v>1.86588</v>
      </c>
      <c r="IF241">
        <v>1.86586</v>
      </c>
      <c r="IG241">
        <v>1.86773</v>
      </c>
      <c r="IH241">
        <v>1.87018</v>
      </c>
      <c r="II241">
        <v>1.86887</v>
      </c>
      <c r="IJ241">
        <v>1.87028</v>
      </c>
      <c r="IK241">
        <v>0</v>
      </c>
      <c r="IL241">
        <v>0</v>
      </c>
      <c r="IM241">
        <v>0</v>
      </c>
      <c r="IN241">
        <v>0</v>
      </c>
      <c r="IO241" t="s">
        <v>441</v>
      </c>
      <c r="IP241" t="s">
        <v>442</v>
      </c>
      <c r="IQ241" t="s">
        <v>443</v>
      </c>
      <c r="IR241" t="s">
        <v>443</v>
      </c>
      <c r="IS241" t="s">
        <v>443</v>
      </c>
      <c r="IT241" t="s">
        <v>443</v>
      </c>
      <c r="IU241">
        <v>0</v>
      </c>
      <c r="IV241">
        <v>100</v>
      </c>
      <c r="IW241">
        <v>100</v>
      </c>
      <c r="IX241">
        <v>-2.46</v>
      </c>
      <c r="IY241">
        <v>0.008</v>
      </c>
      <c r="IZ241">
        <v>-1.414774939843471</v>
      </c>
      <c r="JA241">
        <v>-0.002262605230658699</v>
      </c>
      <c r="JB241">
        <v>4.117972070868355E-07</v>
      </c>
      <c r="JC241">
        <v>-1.535053720392113E-10</v>
      </c>
      <c r="JD241">
        <v>-0.05773197212917025</v>
      </c>
      <c r="JE241">
        <v>-0.004387372397949352</v>
      </c>
      <c r="JF241">
        <v>0.001148265067849212</v>
      </c>
      <c r="JG241">
        <v>-2.372704636287677E-05</v>
      </c>
      <c r="JH241">
        <v>4</v>
      </c>
      <c r="JI241">
        <v>2346</v>
      </c>
      <c r="JJ241">
        <v>1</v>
      </c>
      <c r="JK241">
        <v>24</v>
      </c>
      <c r="JL241">
        <v>21642.8</v>
      </c>
      <c r="JM241">
        <v>29358491.4</v>
      </c>
      <c r="JN241">
        <v>1.28052</v>
      </c>
      <c r="JO241">
        <v>2.26685</v>
      </c>
      <c r="JP241">
        <v>1.39771</v>
      </c>
      <c r="JQ241">
        <v>2.35352</v>
      </c>
      <c r="JR241">
        <v>1.49536</v>
      </c>
      <c r="JS241">
        <v>2.65869</v>
      </c>
      <c r="JT241">
        <v>36.5996</v>
      </c>
      <c r="JU241">
        <v>24.035</v>
      </c>
      <c r="JV241">
        <v>18</v>
      </c>
      <c r="JW241">
        <v>486.544</v>
      </c>
      <c r="JX241">
        <v>434.793</v>
      </c>
      <c r="JY241">
        <v>12.2044</v>
      </c>
      <c r="JZ241">
        <v>25.7014</v>
      </c>
      <c r="KA241">
        <v>30</v>
      </c>
      <c r="KB241">
        <v>25.6008</v>
      </c>
      <c r="KC241">
        <v>25.5428</v>
      </c>
      <c r="KD241">
        <v>25.6534</v>
      </c>
      <c r="KE241">
        <v>26.8949</v>
      </c>
      <c r="KF241">
        <v>0</v>
      </c>
      <c r="KG241">
        <v>12.2054</v>
      </c>
      <c r="KH241">
        <v>553.598</v>
      </c>
      <c r="KI241">
        <v>9.898110000000001</v>
      </c>
      <c r="KJ241">
        <v>101.687</v>
      </c>
      <c r="KK241">
        <v>100.985</v>
      </c>
    </row>
    <row r="242" spans="1:297">
      <c r="A242">
        <v>226</v>
      </c>
      <c r="B242">
        <v>1761509490</v>
      </c>
      <c r="C242">
        <v>2279.5</v>
      </c>
      <c r="D242" t="s">
        <v>896</v>
      </c>
      <c r="E242" t="s">
        <v>897</v>
      </c>
      <c r="F242">
        <v>5</v>
      </c>
      <c r="G242" t="s">
        <v>831</v>
      </c>
      <c r="H242" t="s">
        <v>436</v>
      </c>
      <c r="I242">
        <v>1761509487.5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547.2466860926135</v>
      </c>
      <c r="AK242">
        <v>516.9745696969694</v>
      </c>
      <c r="AL242">
        <v>3.225172282583415</v>
      </c>
      <c r="AM242">
        <v>65.61031510894709</v>
      </c>
      <c r="AN242">
        <f>(AP242 - AO242 + DY242*1E3/(8.314*(EA242+273.15)) * AR242/DX242 * AQ242) * DX242/(100*DL242) * 1000/(1000 - AP242)</f>
        <v>0</v>
      </c>
      <c r="AO242">
        <v>9.902855061496508</v>
      </c>
      <c r="AP242">
        <v>11.53840848484848</v>
      </c>
      <c r="AQ242">
        <v>-7.90762732580833E-08</v>
      </c>
      <c r="AR242">
        <v>106.6715053119192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437</v>
      </c>
      <c r="AY242" t="s">
        <v>437</v>
      </c>
      <c r="AZ242">
        <v>0</v>
      </c>
      <c r="BA242">
        <v>0</v>
      </c>
      <c r="BB242">
        <f>1-AZ242/BA242</f>
        <v>0</v>
      </c>
      <c r="BC242">
        <v>0</v>
      </c>
      <c r="BD242" t="s">
        <v>437</v>
      </c>
      <c r="BE242" t="s">
        <v>437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BZ242">
        <v>2020</v>
      </c>
      <c r="CA242">
        <v>290.0000000000001</v>
      </c>
      <c r="CB242">
        <v>1590.42</v>
      </c>
      <c r="CC242">
        <v>295</v>
      </c>
      <c r="CD242">
        <v>5220.67</v>
      </c>
      <c r="CE242">
        <v>1591.29</v>
      </c>
      <c r="CF242">
        <v>-0.87</v>
      </c>
      <c r="CG242">
        <v>300.0000000000001</v>
      </c>
      <c r="CH242">
        <v>23.8</v>
      </c>
      <c r="CI242">
        <v>1650.734719841875</v>
      </c>
      <c r="CJ242">
        <v>2.032994541366527</v>
      </c>
      <c r="CK242">
        <v>-31.03478562282126</v>
      </c>
      <c r="CL242">
        <v>0.9198548094063967</v>
      </c>
      <c r="CM242">
        <v>0.9759925733019913</v>
      </c>
      <c r="CN242">
        <v>-0.00431141668520578</v>
      </c>
      <c r="CO242">
        <v>289.9999999999999</v>
      </c>
      <c r="CP242">
        <v>1590.91</v>
      </c>
      <c r="CQ242">
        <v>765</v>
      </c>
      <c r="CR242">
        <v>5219.32</v>
      </c>
      <c r="CS242">
        <v>1591.27</v>
      </c>
      <c r="CT242">
        <v>-0.36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438</v>
      </c>
      <c r="DO242">
        <v>2</v>
      </c>
      <c r="DP242" t="b">
        <v>1</v>
      </c>
      <c r="DQ242">
        <v>1761509487.5</v>
      </c>
      <c r="DR242">
        <v>504.6651111111111</v>
      </c>
      <c r="DS242">
        <v>543.4374444444443</v>
      </c>
      <c r="DT242">
        <v>11.53802222222222</v>
      </c>
      <c r="DU242">
        <v>9.902863333333334</v>
      </c>
      <c r="DV242">
        <v>507.1413333333333</v>
      </c>
      <c r="DW242">
        <v>11.53006666666667</v>
      </c>
      <c r="DX242">
        <v>499.9934444444444</v>
      </c>
      <c r="DY242">
        <v>90.29157777777779</v>
      </c>
      <c r="DZ242">
        <v>0.09998075555555556</v>
      </c>
      <c r="EA242">
        <v>18.02717777777778</v>
      </c>
      <c r="EB242">
        <v>17.99946666666666</v>
      </c>
      <c r="EC242">
        <v>999.9000000000001</v>
      </c>
      <c r="ED242">
        <v>0</v>
      </c>
      <c r="EE242">
        <v>0</v>
      </c>
      <c r="EF242">
        <v>10002.84555555556</v>
      </c>
      <c r="EG242">
        <v>0</v>
      </c>
      <c r="EH242">
        <v>1038.034444444444</v>
      </c>
      <c r="EI242">
        <v>-38.77246666666667</v>
      </c>
      <c r="EJ242">
        <v>510.5557777777777</v>
      </c>
      <c r="EK242">
        <v>548.8727777777777</v>
      </c>
      <c r="EL242">
        <v>1.635157777777778</v>
      </c>
      <c r="EM242">
        <v>543.4374444444443</v>
      </c>
      <c r="EN242">
        <v>9.902863333333334</v>
      </c>
      <c r="EO242">
        <v>1.041786666666667</v>
      </c>
      <c r="EP242">
        <v>0.8941451111111112</v>
      </c>
      <c r="EQ242">
        <v>7.514261111111111</v>
      </c>
      <c r="ER242">
        <v>5.296853333333334</v>
      </c>
      <c r="ES242">
        <v>1999.956666666667</v>
      </c>
      <c r="ET242">
        <v>0.9800043333333333</v>
      </c>
      <c r="EU242">
        <v>0.01999547777777778</v>
      </c>
      <c r="EV242">
        <v>0</v>
      </c>
      <c r="EW242">
        <v>1235.176666666667</v>
      </c>
      <c r="EX242">
        <v>5.00097</v>
      </c>
      <c r="EY242">
        <v>24721.64444444444</v>
      </c>
      <c r="EZ242">
        <v>16707.23333333333</v>
      </c>
      <c r="FA242">
        <v>38.14566666666667</v>
      </c>
      <c r="FB242">
        <v>39.93022222222222</v>
      </c>
      <c r="FC242">
        <v>38.27066666666667</v>
      </c>
      <c r="FD242">
        <v>39.16644444444444</v>
      </c>
      <c r="FE242">
        <v>38.39566666666667</v>
      </c>
      <c r="FF242">
        <v>1955.066666666667</v>
      </c>
      <c r="FG242">
        <v>39.89</v>
      </c>
      <c r="FH242">
        <v>0</v>
      </c>
      <c r="FI242">
        <v>4361</v>
      </c>
      <c r="FJ242">
        <v>0</v>
      </c>
      <c r="FK242">
        <v>1234.350769230769</v>
      </c>
      <c r="FL242">
        <v>9.819487185687674</v>
      </c>
      <c r="FM242">
        <v>285.8769231294876</v>
      </c>
      <c r="FN242">
        <v>24697.98846153846</v>
      </c>
      <c r="FO242">
        <v>15</v>
      </c>
      <c r="FP242">
        <v>0</v>
      </c>
      <c r="FQ242" t="s">
        <v>439</v>
      </c>
      <c r="FR242">
        <v>1760210915.6</v>
      </c>
      <c r="FS242">
        <v>0</v>
      </c>
      <c r="FT242">
        <v>0</v>
      </c>
      <c r="FU242">
        <v>-0.215</v>
      </c>
      <c r="FV242">
        <v>0</v>
      </c>
      <c r="FW242">
        <v>-0.6919999999999999</v>
      </c>
      <c r="FX242">
        <v>0</v>
      </c>
      <c r="FY242">
        <v>400</v>
      </c>
      <c r="FZ242">
        <v>0</v>
      </c>
      <c r="GA242">
        <v>0.15</v>
      </c>
      <c r="GB242">
        <v>0</v>
      </c>
      <c r="GC242">
        <v>-38.34566341463415</v>
      </c>
      <c r="GD242">
        <v>-6.962251567944216</v>
      </c>
      <c r="GE242">
        <v>0.7885824867555759</v>
      </c>
      <c r="GF242">
        <v>0</v>
      </c>
      <c r="GG242">
        <v>1233.644705882353</v>
      </c>
      <c r="GH242">
        <v>10.06019862936971</v>
      </c>
      <c r="GI242">
        <v>1.013564575539682</v>
      </c>
      <c r="GJ242">
        <v>0</v>
      </c>
      <c r="GK242">
        <v>1.633888536585366</v>
      </c>
      <c r="GL242">
        <v>0.008573310104530961</v>
      </c>
      <c r="GM242">
        <v>0.001085320141542164</v>
      </c>
      <c r="GN242">
        <v>1</v>
      </c>
      <c r="GO242">
        <v>1</v>
      </c>
      <c r="GP242">
        <v>3</v>
      </c>
      <c r="GQ242" t="s">
        <v>446</v>
      </c>
      <c r="GR242">
        <v>3.13371</v>
      </c>
      <c r="GS242">
        <v>2.76032</v>
      </c>
      <c r="GT242">
        <v>0.109809</v>
      </c>
      <c r="GU242">
        <v>0.114207</v>
      </c>
      <c r="GV242">
        <v>0.06296</v>
      </c>
      <c r="GW242">
        <v>0.0555584</v>
      </c>
      <c r="GX242">
        <v>28510</v>
      </c>
      <c r="GY242">
        <v>28345.7</v>
      </c>
      <c r="GZ242">
        <v>29753.2</v>
      </c>
      <c r="HA242">
        <v>29559.4</v>
      </c>
      <c r="HB242">
        <v>36850.2</v>
      </c>
      <c r="HC242">
        <v>36997.9</v>
      </c>
      <c r="HD242">
        <v>41868.5</v>
      </c>
      <c r="HE242">
        <v>41995.9</v>
      </c>
      <c r="HF242">
        <v>1.95765</v>
      </c>
      <c r="HG242">
        <v>1.88905</v>
      </c>
      <c r="HH242">
        <v>0.0234544</v>
      </c>
      <c r="HI242">
        <v>0</v>
      </c>
      <c r="HJ242">
        <v>17.6138</v>
      </c>
      <c r="HK242">
        <v>999.9</v>
      </c>
      <c r="HL242">
        <v>26.5</v>
      </c>
      <c r="HM242">
        <v>31.7</v>
      </c>
      <c r="HN242">
        <v>13.7784</v>
      </c>
      <c r="HO242">
        <v>62.5624</v>
      </c>
      <c r="HP242">
        <v>32.496</v>
      </c>
      <c r="HQ242">
        <v>1</v>
      </c>
      <c r="HR242">
        <v>-0.138958</v>
      </c>
      <c r="HS242">
        <v>4.95441</v>
      </c>
      <c r="HT242">
        <v>20.2744</v>
      </c>
      <c r="HU242">
        <v>5.22014</v>
      </c>
      <c r="HV242">
        <v>12.0159</v>
      </c>
      <c r="HW242">
        <v>4.99045</v>
      </c>
      <c r="HX242">
        <v>3.28828</v>
      </c>
      <c r="HY242">
        <v>9999</v>
      </c>
      <c r="HZ242">
        <v>9999</v>
      </c>
      <c r="IA242">
        <v>9999</v>
      </c>
      <c r="IB242">
        <v>999.9</v>
      </c>
      <c r="IC242">
        <v>4.97287</v>
      </c>
      <c r="ID242">
        <v>1.86661</v>
      </c>
      <c r="IE242">
        <v>1.8659</v>
      </c>
      <c r="IF242">
        <v>1.8659</v>
      </c>
      <c r="IG242">
        <v>1.86776</v>
      </c>
      <c r="IH242">
        <v>1.87022</v>
      </c>
      <c r="II242">
        <v>1.86884</v>
      </c>
      <c r="IJ242">
        <v>1.87028</v>
      </c>
      <c r="IK242">
        <v>0</v>
      </c>
      <c r="IL242">
        <v>0</v>
      </c>
      <c r="IM242">
        <v>0</v>
      </c>
      <c r="IN242">
        <v>0</v>
      </c>
      <c r="IO242" t="s">
        <v>441</v>
      </c>
      <c r="IP242" t="s">
        <v>442</v>
      </c>
      <c r="IQ242" t="s">
        <v>443</v>
      </c>
      <c r="IR242" t="s">
        <v>443</v>
      </c>
      <c r="IS242" t="s">
        <v>443</v>
      </c>
      <c r="IT242" t="s">
        <v>443</v>
      </c>
      <c r="IU242">
        <v>0</v>
      </c>
      <c r="IV242">
        <v>100</v>
      </c>
      <c r="IW242">
        <v>100</v>
      </c>
      <c r="IX242">
        <v>-2.492</v>
      </c>
      <c r="IY242">
        <v>0.008</v>
      </c>
      <c r="IZ242">
        <v>-1.414774939843471</v>
      </c>
      <c r="JA242">
        <v>-0.002262605230658699</v>
      </c>
      <c r="JB242">
        <v>4.117972070868355E-07</v>
      </c>
      <c r="JC242">
        <v>-1.535053720392113E-10</v>
      </c>
      <c r="JD242">
        <v>-0.05773197212917025</v>
      </c>
      <c r="JE242">
        <v>-0.004387372397949352</v>
      </c>
      <c r="JF242">
        <v>0.001148265067849212</v>
      </c>
      <c r="JG242">
        <v>-2.372704636287677E-05</v>
      </c>
      <c r="JH242">
        <v>4</v>
      </c>
      <c r="JI242">
        <v>2346</v>
      </c>
      <c r="JJ242">
        <v>1</v>
      </c>
      <c r="JK242">
        <v>24</v>
      </c>
      <c r="JL242">
        <v>21642.9</v>
      </c>
      <c r="JM242">
        <v>29358491.5</v>
      </c>
      <c r="JN242">
        <v>1.31348</v>
      </c>
      <c r="JO242">
        <v>2.27173</v>
      </c>
      <c r="JP242">
        <v>1.39771</v>
      </c>
      <c r="JQ242">
        <v>2.35596</v>
      </c>
      <c r="JR242">
        <v>1.49536</v>
      </c>
      <c r="JS242">
        <v>2.55127</v>
      </c>
      <c r="JT242">
        <v>36.5996</v>
      </c>
      <c r="JU242">
        <v>24.035</v>
      </c>
      <c r="JV242">
        <v>18</v>
      </c>
      <c r="JW242">
        <v>486.544</v>
      </c>
      <c r="JX242">
        <v>434.867</v>
      </c>
      <c r="JY242">
        <v>12.2086</v>
      </c>
      <c r="JZ242">
        <v>25.7007</v>
      </c>
      <c r="KA242">
        <v>30</v>
      </c>
      <c r="KB242">
        <v>25.6008</v>
      </c>
      <c r="KC242">
        <v>25.5427</v>
      </c>
      <c r="KD242">
        <v>26.2949</v>
      </c>
      <c r="KE242">
        <v>26.8949</v>
      </c>
      <c r="KF242">
        <v>0</v>
      </c>
      <c r="KG242">
        <v>12.2097</v>
      </c>
      <c r="KH242">
        <v>573.671</v>
      </c>
      <c r="KI242">
        <v>9.898110000000001</v>
      </c>
      <c r="KJ242">
        <v>101.688</v>
      </c>
      <c r="KK242">
        <v>100.985</v>
      </c>
    </row>
    <row r="243" spans="1:297">
      <c r="A243">
        <v>227</v>
      </c>
      <c r="B243">
        <v>1761509495</v>
      </c>
      <c r="C243">
        <v>2284.5</v>
      </c>
      <c r="D243" t="s">
        <v>898</v>
      </c>
      <c r="E243" t="s">
        <v>899</v>
      </c>
      <c r="F243">
        <v>5</v>
      </c>
      <c r="G243" t="s">
        <v>831</v>
      </c>
      <c r="H243" t="s">
        <v>436</v>
      </c>
      <c r="I243">
        <v>1761509492.2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563.5198293602956</v>
      </c>
      <c r="AK243">
        <v>533.0868848484847</v>
      </c>
      <c r="AL243">
        <v>3.232987511902775</v>
      </c>
      <c r="AM243">
        <v>65.61031510894709</v>
      </c>
      <c r="AN243">
        <f>(AP243 - AO243 + DY243*1E3/(8.314*(EA243+273.15)) * AR243/DX243 * AQ243) * DX243/(100*DL243) * 1000/(1000 - AP243)</f>
        <v>0</v>
      </c>
      <c r="AO243">
        <v>9.903050617192328</v>
      </c>
      <c r="AP243">
        <v>11.53958242424242</v>
      </c>
      <c r="AQ243">
        <v>1.778709978013532E-06</v>
      </c>
      <c r="AR243">
        <v>106.6715053119192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437</v>
      </c>
      <c r="AY243" t="s">
        <v>437</v>
      </c>
      <c r="AZ243">
        <v>0</v>
      </c>
      <c r="BA243">
        <v>0</v>
      </c>
      <c r="BB243">
        <f>1-AZ243/BA243</f>
        <v>0</v>
      </c>
      <c r="BC243">
        <v>0</v>
      </c>
      <c r="BD243" t="s">
        <v>437</v>
      </c>
      <c r="BE243" t="s">
        <v>437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BZ243">
        <v>2020</v>
      </c>
      <c r="CA243">
        <v>290.0000000000001</v>
      </c>
      <c r="CB243">
        <v>1590.42</v>
      </c>
      <c r="CC243">
        <v>295</v>
      </c>
      <c r="CD243">
        <v>5220.67</v>
      </c>
      <c r="CE243">
        <v>1591.29</v>
      </c>
      <c r="CF243">
        <v>-0.87</v>
      </c>
      <c r="CG243">
        <v>300.0000000000001</v>
      </c>
      <c r="CH243">
        <v>23.8</v>
      </c>
      <c r="CI243">
        <v>1650.734719841875</v>
      </c>
      <c r="CJ243">
        <v>2.032994541366527</v>
      </c>
      <c r="CK243">
        <v>-31.03478562282126</v>
      </c>
      <c r="CL243">
        <v>0.9198548094063967</v>
      </c>
      <c r="CM243">
        <v>0.9759925733019913</v>
      </c>
      <c r="CN243">
        <v>-0.00431141668520578</v>
      </c>
      <c r="CO243">
        <v>289.9999999999999</v>
      </c>
      <c r="CP243">
        <v>1590.91</v>
      </c>
      <c r="CQ243">
        <v>765</v>
      </c>
      <c r="CR243">
        <v>5219.32</v>
      </c>
      <c r="CS243">
        <v>1591.27</v>
      </c>
      <c r="CT243">
        <v>-0.36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438</v>
      </c>
      <c r="DO243">
        <v>2</v>
      </c>
      <c r="DP243" t="b">
        <v>1</v>
      </c>
      <c r="DQ243">
        <v>1761509492.2</v>
      </c>
      <c r="DR243">
        <v>519.5690000000001</v>
      </c>
      <c r="DS243">
        <v>558.6478000000001</v>
      </c>
      <c r="DT243">
        <v>11.53926</v>
      </c>
      <c r="DU243">
        <v>9.903099000000001</v>
      </c>
      <c r="DV243">
        <v>522.0744</v>
      </c>
      <c r="DW243">
        <v>11.53128</v>
      </c>
      <c r="DX243">
        <v>500.0155000000001</v>
      </c>
      <c r="DY243">
        <v>90.29212</v>
      </c>
      <c r="DZ243">
        <v>0.10006531</v>
      </c>
      <c r="EA243">
        <v>18.032</v>
      </c>
      <c r="EB243">
        <v>18.00256</v>
      </c>
      <c r="EC243">
        <v>999.9</v>
      </c>
      <c r="ED243">
        <v>0</v>
      </c>
      <c r="EE243">
        <v>0</v>
      </c>
      <c r="EF243">
        <v>9995.302</v>
      </c>
      <c r="EG243">
        <v>0</v>
      </c>
      <c r="EH243">
        <v>1038.037</v>
      </c>
      <c r="EI243">
        <v>-39.07894</v>
      </c>
      <c r="EJ243">
        <v>525.6342000000001</v>
      </c>
      <c r="EK243">
        <v>564.2353000000001</v>
      </c>
      <c r="EL243">
        <v>1.636146</v>
      </c>
      <c r="EM243">
        <v>558.6478000000001</v>
      </c>
      <c r="EN243">
        <v>9.903099000000001</v>
      </c>
      <c r="EO243">
        <v>1.041902</v>
      </c>
      <c r="EP243">
        <v>0.8941719000000001</v>
      </c>
      <c r="EQ243">
        <v>7.515900999999999</v>
      </c>
      <c r="ER243">
        <v>5.297283</v>
      </c>
      <c r="ES243">
        <v>1999.936</v>
      </c>
      <c r="ET243">
        <v>0.9800053</v>
      </c>
      <c r="EU243">
        <v>0.01999449</v>
      </c>
      <c r="EV243">
        <v>0</v>
      </c>
      <c r="EW243">
        <v>1235.947</v>
      </c>
      <c r="EX243">
        <v>5.000970000000001</v>
      </c>
      <c r="EY243">
        <v>24743.58</v>
      </c>
      <c r="EZ243">
        <v>16707.06</v>
      </c>
      <c r="FA243">
        <v>38.2185</v>
      </c>
      <c r="FB243">
        <v>40.0497</v>
      </c>
      <c r="FC243">
        <v>38.3687</v>
      </c>
      <c r="FD243">
        <v>39.2873</v>
      </c>
      <c r="FE243">
        <v>38.4685</v>
      </c>
      <c r="FF243">
        <v>1955.046</v>
      </c>
      <c r="FG243">
        <v>39.89</v>
      </c>
      <c r="FH243">
        <v>0</v>
      </c>
      <c r="FI243">
        <v>4365.800000190735</v>
      </c>
      <c r="FJ243">
        <v>0</v>
      </c>
      <c r="FK243">
        <v>1235.135769230769</v>
      </c>
      <c r="FL243">
        <v>9.938803429285647</v>
      </c>
      <c r="FM243">
        <v>284.5401709354167</v>
      </c>
      <c r="FN243">
        <v>24720.63846153846</v>
      </c>
      <c r="FO243">
        <v>15</v>
      </c>
      <c r="FP243">
        <v>0</v>
      </c>
      <c r="FQ243" t="s">
        <v>439</v>
      </c>
      <c r="FR243">
        <v>1760210915.6</v>
      </c>
      <c r="FS243">
        <v>0</v>
      </c>
      <c r="FT243">
        <v>0</v>
      </c>
      <c r="FU243">
        <v>-0.215</v>
      </c>
      <c r="FV243">
        <v>0</v>
      </c>
      <c r="FW243">
        <v>-0.6919999999999999</v>
      </c>
      <c r="FX243">
        <v>0</v>
      </c>
      <c r="FY243">
        <v>400</v>
      </c>
      <c r="FZ243">
        <v>0</v>
      </c>
      <c r="GA243">
        <v>0.15</v>
      </c>
      <c r="GB243">
        <v>0</v>
      </c>
      <c r="GC243">
        <v>-38.84388</v>
      </c>
      <c r="GD243">
        <v>-2.020660412757892</v>
      </c>
      <c r="GE243">
        <v>0.3242190981419816</v>
      </c>
      <c r="GF243">
        <v>0</v>
      </c>
      <c r="GG243">
        <v>1234.654117647059</v>
      </c>
      <c r="GH243">
        <v>10.05286478817235</v>
      </c>
      <c r="GI243">
        <v>1.00924001006888</v>
      </c>
      <c r="GJ243">
        <v>0</v>
      </c>
      <c r="GK243">
        <v>1.63485625</v>
      </c>
      <c r="GL243">
        <v>0.00648393996247632</v>
      </c>
      <c r="GM243">
        <v>0.0008613004339369606</v>
      </c>
      <c r="GN243">
        <v>1</v>
      </c>
      <c r="GO243">
        <v>1</v>
      </c>
      <c r="GP243">
        <v>3</v>
      </c>
      <c r="GQ243" t="s">
        <v>446</v>
      </c>
      <c r="GR243">
        <v>3.1337</v>
      </c>
      <c r="GS243">
        <v>2.76025</v>
      </c>
      <c r="GT243">
        <v>0.112252</v>
      </c>
      <c r="GU243">
        <v>0.116645</v>
      </c>
      <c r="GV243">
        <v>0.0629677</v>
      </c>
      <c r="GW243">
        <v>0.055558</v>
      </c>
      <c r="GX243">
        <v>28432.4</v>
      </c>
      <c r="GY243">
        <v>28268.1</v>
      </c>
      <c r="GZ243">
        <v>29753.8</v>
      </c>
      <c r="HA243">
        <v>29559.7</v>
      </c>
      <c r="HB243">
        <v>36850.9</v>
      </c>
      <c r="HC243">
        <v>36998.6</v>
      </c>
      <c r="HD243">
        <v>41869.6</v>
      </c>
      <c r="HE243">
        <v>41996.6</v>
      </c>
      <c r="HF243">
        <v>1.95753</v>
      </c>
      <c r="HG243">
        <v>1.8891</v>
      </c>
      <c r="HH243">
        <v>0.0231564</v>
      </c>
      <c r="HI243">
        <v>0</v>
      </c>
      <c r="HJ243">
        <v>17.6138</v>
      </c>
      <c r="HK243">
        <v>999.9</v>
      </c>
      <c r="HL243">
        <v>26.5</v>
      </c>
      <c r="HM243">
        <v>31.7</v>
      </c>
      <c r="HN243">
        <v>13.7788</v>
      </c>
      <c r="HO243">
        <v>62.6024</v>
      </c>
      <c r="HP243">
        <v>32.488</v>
      </c>
      <c r="HQ243">
        <v>1</v>
      </c>
      <c r="HR243">
        <v>-0.138613</v>
      </c>
      <c r="HS243">
        <v>5.18437</v>
      </c>
      <c r="HT243">
        <v>20.2676</v>
      </c>
      <c r="HU243">
        <v>5.22073</v>
      </c>
      <c r="HV243">
        <v>12.0159</v>
      </c>
      <c r="HW243">
        <v>4.99095</v>
      </c>
      <c r="HX243">
        <v>3.28848</v>
      </c>
      <c r="HY243">
        <v>9999</v>
      </c>
      <c r="HZ243">
        <v>9999</v>
      </c>
      <c r="IA243">
        <v>9999</v>
      </c>
      <c r="IB243">
        <v>999.9</v>
      </c>
      <c r="IC243">
        <v>4.97289</v>
      </c>
      <c r="ID243">
        <v>1.86663</v>
      </c>
      <c r="IE243">
        <v>1.86593</v>
      </c>
      <c r="IF243">
        <v>1.86588</v>
      </c>
      <c r="IG243">
        <v>1.86775</v>
      </c>
      <c r="IH243">
        <v>1.87023</v>
      </c>
      <c r="II243">
        <v>1.86888</v>
      </c>
      <c r="IJ243">
        <v>1.87029</v>
      </c>
      <c r="IK243">
        <v>0</v>
      </c>
      <c r="IL243">
        <v>0</v>
      </c>
      <c r="IM243">
        <v>0</v>
      </c>
      <c r="IN243">
        <v>0</v>
      </c>
      <c r="IO243" t="s">
        <v>441</v>
      </c>
      <c r="IP243" t="s">
        <v>442</v>
      </c>
      <c r="IQ243" t="s">
        <v>443</v>
      </c>
      <c r="IR243" t="s">
        <v>443</v>
      </c>
      <c r="IS243" t="s">
        <v>443</v>
      </c>
      <c r="IT243" t="s">
        <v>443</v>
      </c>
      <c r="IU243">
        <v>0</v>
      </c>
      <c r="IV243">
        <v>100</v>
      </c>
      <c r="IW243">
        <v>100</v>
      </c>
      <c r="IX243">
        <v>-2.523</v>
      </c>
      <c r="IY243">
        <v>0.007900000000000001</v>
      </c>
      <c r="IZ243">
        <v>-1.414774939843471</v>
      </c>
      <c r="JA243">
        <v>-0.002262605230658699</v>
      </c>
      <c r="JB243">
        <v>4.117972070868355E-07</v>
      </c>
      <c r="JC243">
        <v>-1.535053720392113E-10</v>
      </c>
      <c r="JD243">
        <v>-0.05773197212917025</v>
      </c>
      <c r="JE243">
        <v>-0.004387372397949352</v>
      </c>
      <c r="JF243">
        <v>0.001148265067849212</v>
      </c>
      <c r="JG243">
        <v>-2.372704636287677E-05</v>
      </c>
      <c r="JH243">
        <v>4</v>
      </c>
      <c r="JI243">
        <v>2346</v>
      </c>
      <c r="JJ243">
        <v>1</v>
      </c>
      <c r="JK243">
        <v>24</v>
      </c>
      <c r="JL243">
        <v>21643</v>
      </c>
      <c r="JM243">
        <v>29358491.6</v>
      </c>
      <c r="JN243">
        <v>1.34277</v>
      </c>
      <c r="JO243">
        <v>2.27661</v>
      </c>
      <c r="JP243">
        <v>1.39648</v>
      </c>
      <c r="JQ243">
        <v>2.35596</v>
      </c>
      <c r="JR243">
        <v>1.49536</v>
      </c>
      <c r="JS243">
        <v>2.67822</v>
      </c>
      <c r="JT243">
        <v>36.5996</v>
      </c>
      <c r="JU243">
        <v>24.0262</v>
      </c>
      <c r="JV243">
        <v>18</v>
      </c>
      <c r="JW243">
        <v>486.456</v>
      </c>
      <c r="JX243">
        <v>434.881</v>
      </c>
      <c r="JY243">
        <v>12.2003</v>
      </c>
      <c r="JZ243">
        <v>25.6992</v>
      </c>
      <c r="KA243">
        <v>30.0006</v>
      </c>
      <c r="KB243">
        <v>25.5995</v>
      </c>
      <c r="KC243">
        <v>25.5407</v>
      </c>
      <c r="KD243">
        <v>26.8822</v>
      </c>
      <c r="KE243">
        <v>26.8949</v>
      </c>
      <c r="KF243">
        <v>0</v>
      </c>
      <c r="KG243">
        <v>12.1484</v>
      </c>
      <c r="KH243">
        <v>587.081</v>
      </c>
      <c r="KI243">
        <v>9.898110000000001</v>
      </c>
      <c r="KJ243">
        <v>101.69</v>
      </c>
      <c r="KK243">
        <v>100.987</v>
      </c>
    </row>
    <row r="244" spans="1:297">
      <c r="A244">
        <v>228</v>
      </c>
      <c r="B244">
        <v>1761509500</v>
      </c>
      <c r="C244">
        <v>2289.5</v>
      </c>
      <c r="D244" t="s">
        <v>900</v>
      </c>
      <c r="E244" t="s">
        <v>901</v>
      </c>
      <c r="F244">
        <v>5</v>
      </c>
      <c r="G244" t="s">
        <v>831</v>
      </c>
      <c r="H244" t="s">
        <v>436</v>
      </c>
      <c r="I244">
        <v>1761509497.5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580.418876369762</v>
      </c>
      <c r="AK244">
        <v>549.366727272727</v>
      </c>
      <c r="AL244">
        <v>3.270294959155455</v>
      </c>
      <c r="AM244">
        <v>65.61031510894709</v>
      </c>
      <c r="AN244">
        <f>(AP244 - AO244 + DY244*1E3/(8.314*(EA244+273.15)) * AR244/DX244 * AQ244) * DX244/(100*DL244) * 1000/(1000 - AP244)</f>
        <v>0</v>
      </c>
      <c r="AO244">
        <v>9.903897024204396</v>
      </c>
      <c r="AP244">
        <v>11.53409454545454</v>
      </c>
      <c r="AQ244">
        <v>-3.088910930510983E-06</v>
      </c>
      <c r="AR244">
        <v>106.6715053119192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437</v>
      </c>
      <c r="AY244" t="s">
        <v>437</v>
      </c>
      <c r="AZ244">
        <v>0</v>
      </c>
      <c r="BA244">
        <v>0</v>
      </c>
      <c r="BB244">
        <f>1-AZ244/BA244</f>
        <v>0</v>
      </c>
      <c r="BC244">
        <v>0</v>
      </c>
      <c r="BD244" t="s">
        <v>437</v>
      </c>
      <c r="BE244" t="s">
        <v>437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BZ244">
        <v>2020</v>
      </c>
      <c r="CA244">
        <v>290.0000000000001</v>
      </c>
      <c r="CB244">
        <v>1590.42</v>
      </c>
      <c r="CC244">
        <v>295</v>
      </c>
      <c r="CD244">
        <v>5220.67</v>
      </c>
      <c r="CE244">
        <v>1591.29</v>
      </c>
      <c r="CF244">
        <v>-0.87</v>
      </c>
      <c r="CG244">
        <v>300.0000000000001</v>
      </c>
      <c r="CH244">
        <v>23.8</v>
      </c>
      <c r="CI244">
        <v>1650.734719841875</v>
      </c>
      <c r="CJ244">
        <v>2.032994541366527</v>
      </c>
      <c r="CK244">
        <v>-31.03478562282126</v>
      </c>
      <c r="CL244">
        <v>0.9198548094063967</v>
      </c>
      <c r="CM244">
        <v>0.9759925733019913</v>
      </c>
      <c r="CN244">
        <v>-0.00431141668520578</v>
      </c>
      <c r="CO244">
        <v>289.9999999999999</v>
      </c>
      <c r="CP244">
        <v>1590.91</v>
      </c>
      <c r="CQ244">
        <v>765</v>
      </c>
      <c r="CR244">
        <v>5219.32</v>
      </c>
      <c r="CS244">
        <v>1591.27</v>
      </c>
      <c r="CT244">
        <v>-0.36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438</v>
      </c>
      <c r="DO244">
        <v>2</v>
      </c>
      <c r="DP244" t="b">
        <v>1</v>
      </c>
      <c r="DQ244">
        <v>1761509497.5</v>
      </c>
      <c r="DR244">
        <v>536.5553333333332</v>
      </c>
      <c r="DS244">
        <v>576.357</v>
      </c>
      <c r="DT244">
        <v>11.53777777777778</v>
      </c>
      <c r="DU244">
        <v>9.903805555555557</v>
      </c>
      <c r="DV244">
        <v>539.0945555555556</v>
      </c>
      <c r="DW244">
        <v>11.52982222222222</v>
      </c>
      <c r="DX244">
        <v>499.9723333333334</v>
      </c>
      <c r="DY244">
        <v>90.29305555555555</v>
      </c>
      <c r="DZ244">
        <v>0.09994380000000001</v>
      </c>
      <c r="EA244">
        <v>18.03038888888889</v>
      </c>
      <c r="EB244">
        <v>17.99427777777778</v>
      </c>
      <c r="EC244">
        <v>999.9000000000001</v>
      </c>
      <c r="ED244">
        <v>0</v>
      </c>
      <c r="EE244">
        <v>0</v>
      </c>
      <c r="EF244">
        <v>10014.3</v>
      </c>
      <c r="EG244">
        <v>0</v>
      </c>
      <c r="EH244">
        <v>1037.997777777778</v>
      </c>
      <c r="EI244">
        <v>-39.80162222222222</v>
      </c>
      <c r="EJ244">
        <v>542.8184444444445</v>
      </c>
      <c r="EK244">
        <v>582.1223333333332</v>
      </c>
      <c r="EL244">
        <v>1.633976666666667</v>
      </c>
      <c r="EM244">
        <v>576.357</v>
      </c>
      <c r="EN244">
        <v>9.903805555555557</v>
      </c>
      <c r="EO244">
        <v>1.041781111111111</v>
      </c>
      <c r="EP244">
        <v>0.8942451111111112</v>
      </c>
      <c r="EQ244">
        <v>7.514200000000001</v>
      </c>
      <c r="ER244">
        <v>5.298457777777778</v>
      </c>
      <c r="ES244">
        <v>1999.982222222222</v>
      </c>
      <c r="ET244">
        <v>0.9800036666666667</v>
      </c>
      <c r="EU244">
        <v>0.01999621111111111</v>
      </c>
      <c r="EV244">
        <v>0</v>
      </c>
      <c r="EW244">
        <v>1236.714444444445</v>
      </c>
      <c r="EX244">
        <v>5.00097</v>
      </c>
      <c r="EY244">
        <v>24768.94444444445</v>
      </c>
      <c r="EZ244">
        <v>16707.43333333333</v>
      </c>
      <c r="FA244">
        <v>38.333</v>
      </c>
      <c r="FB244">
        <v>40.17322222222222</v>
      </c>
      <c r="FC244">
        <v>38.458</v>
      </c>
      <c r="FD244">
        <v>39.44422222222222</v>
      </c>
      <c r="FE244">
        <v>38.583</v>
      </c>
      <c r="FF244">
        <v>1955.085555555556</v>
      </c>
      <c r="FG244">
        <v>39.89333333333333</v>
      </c>
      <c r="FH244">
        <v>0</v>
      </c>
      <c r="FI244">
        <v>4371.200000047684</v>
      </c>
      <c r="FJ244">
        <v>0</v>
      </c>
      <c r="FK244">
        <v>1236.062</v>
      </c>
      <c r="FL244">
        <v>9.567692337794952</v>
      </c>
      <c r="FM244">
        <v>279.600000366851</v>
      </c>
      <c r="FN244">
        <v>24747.724</v>
      </c>
      <c r="FO244">
        <v>15</v>
      </c>
      <c r="FP244">
        <v>0</v>
      </c>
      <c r="FQ244" t="s">
        <v>439</v>
      </c>
      <c r="FR244">
        <v>1760210915.6</v>
      </c>
      <c r="FS244">
        <v>0</v>
      </c>
      <c r="FT244">
        <v>0</v>
      </c>
      <c r="FU244">
        <v>-0.215</v>
      </c>
      <c r="FV244">
        <v>0</v>
      </c>
      <c r="FW244">
        <v>-0.6919999999999999</v>
      </c>
      <c r="FX244">
        <v>0</v>
      </c>
      <c r="FY244">
        <v>400</v>
      </c>
      <c r="FZ244">
        <v>0</v>
      </c>
      <c r="GA244">
        <v>0.15</v>
      </c>
      <c r="GB244">
        <v>0</v>
      </c>
      <c r="GC244">
        <v>-39.1653725</v>
      </c>
      <c r="GD244">
        <v>-2.50960863039396</v>
      </c>
      <c r="GE244">
        <v>0.3665728099487879</v>
      </c>
      <c r="GF244">
        <v>0</v>
      </c>
      <c r="GG244">
        <v>1235.431176470588</v>
      </c>
      <c r="GH244">
        <v>9.488770064091913</v>
      </c>
      <c r="GI244">
        <v>0.9622301446177274</v>
      </c>
      <c r="GJ244">
        <v>0</v>
      </c>
      <c r="GK244">
        <v>1.63496575</v>
      </c>
      <c r="GL244">
        <v>0.002757636022513383</v>
      </c>
      <c r="GM244">
        <v>0.001196204178850751</v>
      </c>
      <c r="GN244">
        <v>1</v>
      </c>
      <c r="GO244">
        <v>1</v>
      </c>
      <c r="GP244">
        <v>3</v>
      </c>
      <c r="GQ244" t="s">
        <v>446</v>
      </c>
      <c r="GR244">
        <v>3.13382</v>
      </c>
      <c r="GS244">
        <v>2.76031</v>
      </c>
      <c r="GT244">
        <v>0.1147</v>
      </c>
      <c r="GU244">
        <v>0.119067</v>
      </c>
      <c r="GV244">
        <v>0.0629449</v>
      </c>
      <c r="GW244">
        <v>0.055561</v>
      </c>
      <c r="GX244">
        <v>28353.8</v>
      </c>
      <c r="GY244">
        <v>28190.3</v>
      </c>
      <c r="GZ244">
        <v>29753.6</v>
      </c>
      <c r="HA244">
        <v>29559.4</v>
      </c>
      <c r="HB244">
        <v>36851.4</v>
      </c>
      <c r="HC244">
        <v>36998.2</v>
      </c>
      <c r="HD244">
        <v>41869</v>
      </c>
      <c r="HE244">
        <v>41996.2</v>
      </c>
      <c r="HF244">
        <v>1.95783</v>
      </c>
      <c r="HG244">
        <v>1.88902</v>
      </c>
      <c r="HH244">
        <v>0.0233278</v>
      </c>
      <c r="HI244">
        <v>0</v>
      </c>
      <c r="HJ244">
        <v>17.615</v>
      </c>
      <c r="HK244">
        <v>999.9</v>
      </c>
      <c r="HL244">
        <v>26.5</v>
      </c>
      <c r="HM244">
        <v>31.7</v>
      </c>
      <c r="HN244">
        <v>13.7759</v>
      </c>
      <c r="HO244">
        <v>62.5524</v>
      </c>
      <c r="HP244">
        <v>32.4519</v>
      </c>
      <c r="HQ244">
        <v>1</v>
      </c>
      <c r="HR244">
        <v>-0.13812</v>
      </c>
      <c r="HS244">
        <v>5.11016</v>
      </c>
      <c r="HT244">
        <v>20.2698</v>
      </c>
      <c r="HU244">
        <v>5.22118</v>
      </c>
      <c r="HV244">
        <v>12.0159</v>
      </c>
      <c r="HW244">
        <v>4.99105</v>
      </c>
      <c r="HX244">
        <v>3.2885</v>
      </c>
      <c r="HY244">
        <v>9999</v>
      </c>
      <c r="HZ244">
        <v>9999</v>
      </c>
      <c r="IA244">
        <v>9999</v>
      </c>
      <c r="IB244">
        <v>999.9</v>
      </c>
      <c r="IC244">
        <v>4.97288</v>
      </c>
      <c r="ID244">
        <v>1.86662</v>
      </c>
      <c r="IE244">
        <v>1.8659</v>
      </c>
      <c r="IF244">
        <v>1.86587</v>
      </c>
      <c r="IG244">
        <v>1.86774</v>
      </c>
      <c r="IH244">
        <v>1.87019</v>
      </c>
      <c r="II244">
        <v>1.86885</v>
      </c>
      <c r="IJ244">
        <v>1.87029</v>
      </c>
      <c r="IK244">
        <v>0</v>
      </c>
      <c r="IL244">
        <v>0</v>
      </c>
      <c r="IM244">
        <v>0</v>
      </c>
      <c r="IN244">
        <v>0</v>
      </c>
      <c r="IO244" t="s">
        <v>441</v>
      </c>
      <c r="IP244" t="s">
        <v>442</v>
      </c>
      <c r="IQ244" t="s">
        <v>443</v>
      </c>
      <c r="IR244" t="s">
        <v>443</v>
      </c>
      <c r="IS244" t="s">
        <v>443</v>
      </c>
      <c r="IT244" t="s">
        <v>443</v>
      </c>
      <c r="IU244">
        <v>0</v>
      </c>
      <c r="IV244">
        <v>100</v>
      </c>
      <c r="IW244">
        <v>100</v>
      </c>
      <c r="IX244">
        <v>-2.555</v>
      </c>
      <c r="IY244">
        <v>0.007900000000000001</v>
      </c>
      <c r="IZ244">
        <v>-1.414774939843471</v>
      </c>
      <c r="JA244">
        <v>-0.002262605230658699</v>
      </c>
      <c r="JB244">
        <v>4.117972070868355E-07</v>
      </c>
      <c r="JC244">
        <v>-1.535053720392113E-10</v>
      </c>
      <c r="JD244">
        <v>-0.05773197212917025</v>
      </c>
      <c r="JE244">
        <v>-0.004387372397949352</v>
      </c>
      <c r="JF244">
        <v>0.001148265067849212</v>
      </c>
      <c r="JG244">
        <v>-2.372704636287677E-05</v>
      </c>
      <c r="JH244">
        <v>4</v>
      </c>
      <c r="JI244">
        <v>2346</v>
      </c>
      <c r="JJ244">
        <v>1</v>
      </c>
      <c r="JK244">
        <v>24</v>
      </c>
      <c r="JL244">
        <v>21643.1</v>
      </c>
      <c r="JM244">
        <v>29358491.7</v>
      </c>
      <c r="JN244">
        <v>1.37573</v>
      </c>
      <c r="JO244">
        <v>2.28027</v>
      </c>
      <c r="JP244">
        <v>1.39648</v>
      </c>
      <c r="JQ244">
        <v>2.35596</v>
      </c>
      <c r="JR244">
        <v>1.49536</v>
      </c>
      <c r="JS244">
        <v>2.53662</v>
      </c>
      <c r="JT244">
        <v>36.5996</v>
      </c>
      <c r="JU244">
        <v>24.0262</v>
      </c>
      <c r="JV244">
        <v>18</v>
      </c>
      <c r="JW244">
        <v>486.634</v>
      </c>
      <c r="JX244">
        <v>434.836</v>
      </c>
      <c r="JY244">
        <v>12.158</v>
      </c>
      <c r="JZ244">
        <v>25.6992</v>
      </c>
      <c r="KA244">
        <v>30.0003</v>
      </c>
      <c r="KB244">
        <v>25.5986</v>
      </c>
      <c r="KC244">
        <v>25.5407</v>
      </c>
      <c r="KD244">
        <v>27.5354</v>
      </c>
      <c r="KE244">
        <v>26.8949</v>
      </c>
      <c r="KF244">
        <v>0</v>
      </c>
      <c r="KG244">
        <v>12.1632</v>
      </c>
      <c r="KH244">
        <v>607.322</v>
      </c>
      <c r="KI244">
        <v>9.898110000000001</v>
      </c>
      <c r="KJ244">
        <v>101.689</v>
      </c>
      <c r="KK244">
        <v>100.986</v>
      </c>
    </row>
    <row r="245" spans="1:297">
      <c r="A245">
        <v>229</v>
      </c>
      <c r="B245">
        <v>1761509505</v>
      </c>
      <c r="C245">
        <v>2294.5</v>
      </c>
      <c r="D245" t="s">
        <v>902</v>
      </c>
      <c r="E245" t="s">
        <v>903</v>
      </c>
      <c r="F245">
        <v>5</v>
      </c>
      <c r="G245" t="s">
        <v>831</v>
      </c>
      <c r="H245" t="s">
        <v>436</v>
      </c>
      <c r="I245">
        <v>1761509502.2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597.4724488203511</v>
      </c>
      <c r="AK245">
        <v>565.9311696969695</v>
      </c>
      <c r="AL245">
        <v>3.322022104835566</v>
      </c>
      <c r="AM245">
        <v>65.61031510894709</v>
      </c>
      <c r="AN245">
        <f>(AP245 - AO245 + DY245*1E3/(8.314*(EA245+273.15)) * AR245/DX245 * AQ245) * DX245/(100*DL245) * 1000/(1000 - AP245)</f>
        <v>0</v>
      </c>
      <c r="AO245">
        <v>9.903169404465183</v>
      </c>
      <c r="AP245">
        <v>11.53491878787879</v>
      </c>
      <c r="AQ245">
        <v>-4.028620789804866E-07</v>
      </c>
      <c r="AR245">
        <v>106.6715053119192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437</v>
      </c>
      <c r="AY245" t="s">
        <v>437</v>
      </c>
      <c r="AZ245">
        <v>0</v>
      </c>
      <c r="BA245">
        <v>0</v>
      </c>
      <c r="BB245">
        <f>1-AZ245/BA245</f>
        <v>0</v>
      </c>
      <c r="BC245">
        <v>0</v>
      </c>
      <c r="BD245" t="s">
        <v>437</v>
      </c>
      <c r="BE245" t="s">
        <v>437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BZ245">
        <v>2020</v>
      </c>
      <c r="CA245">
        <v>290.0000000000001</v>
      </c>
      <c r="CB245">
        <v>1590.42</v>
      </c>
      <c r="CC245">
        <v>295</v>
      </c>
      <c r="CD245">
        <v>5220.67</v>
      </c>
      <c r="CE245">
        <v>1591.29</v>
      </c>
      <c r="CF245">
        <v>-0.87</v>
      </c>
      <c r="CG245">
        <v>300.0000000000001</v>
      </c>
      <c r="CH245">
        <v>23.8</v>
      </c>
      <c r="CI245">
        <v>1650.734719841875</v>
      </c>
      <c r="CJ245">
        <v>2.032994541366527</v>
      </c>
      <c r="CK245">
        <v>-31.03478562282126</v>
      </c>
      <c r="CL245">
        <v>0.9198548094063967</v>
      </c>
      <c r="CM245">
        <v>0.9759925733019913</v>
      </c>
      <c r="CN245">
        <v>-0.00431141668520578</v>
      </c>
      <c r="CO245">
        <v>289.9999999999999</v>
      </c>
      <c r="CP245">
        <v>1590.91</v>
      </c>
      <c r="CQ245">
        <v>765</v>
      </c>
      <c r="CR245">
        <v>5219.32</v>
      </c>
      <c r="CS245">
        <v>1591.27</v>
      </c>
      <c r="CT245">
        <v>-0.36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438</v>
      </c>
      <c r="DO245">
        <v>2</v>
      </c>
      <c r="DP245" t="b">
        <v>1</v>
      </c>
      <c r="DQ245">
        <v>1761509502.2</v>
      </c>
      <c r="DR245">
        <v>551.8293</v>
      </c>
      <c r="DS245">
        <v>592.2341</v>
      </c>
      <c r="DT245">
        <v>11.53349</v>
      </c>
      <c r="DU245">
        <v>9.903305</v>
      </c>
      <c r="DV245">
        <v>554.3980999999999</v>
      </c>
      <c r="DW245">
        <v>11.52558</v>
      </c>
      <c r="DX245">
        <v>499.984</v>
      </c>
      <c r="DY245">
        <v>90.29513</v>
      </c>
      <c r="DZ245">
        <v>0.09992101</v>
      </c>
      <c r="EA245">
        <v>18.03179</v>
      </c>
      <c r="EB245">
        <v>18.0003</v>
      </c>
      <c r="EC245">
        <v>999.9</v>
      </c>
      <c r="ED245">
        <v>0</v>
      </c>
      <c r="EE245">
        <v>0</v>
      </c>
      <c r="EF245">
        <v>10021.43</v>
      </c>
      <c r="EG245">
        <v>0</v>
      </c>
      <c r="EH245">
        <v>1038.017</v>
      </c>
      <c r="EI245">
        <v>-40.40474</v>
      </c>
      <c r="EJ245">
        <v>558.2681</v>
      </c>
      <c r="EK245">
        <v>598.1578000000001</v>
      </c>
      <c r="EL245">
        <v>1.630171</v>
      </c>
      <c r="EM245">
        <v>592.2341</v>
      </c>
      <c r="EN245">
        <v>9.903305</v>
      </c>
      <c r="EO245">
        <v>1.041416</v>
      </c>
      <c r="EP245">
        <v>0.8942202</v>
      </c>
      <c r="EQ245">
        <v>7.509066999999999</v>
      </c>
      <c r="ER245">
        <v>5.298057999999999</v>
      </c>
      <c r="ES245">
        <v>1999.947</v>
      </c>
      <c r="ET245">
        <v>0.9799942000000001</v>
      </c>
      <c r="EU245">
        <v>0.02000596</v>
      </c>
      <c r="EV245">
        <v>0</v>
      </c>
      <c r="EW245">
        <v>1237.636</v>
      </c>
      <c r="EX245">
        <v>5.000970000000001</v>
      </c>
      <c r="EY245">
        <v>24789.6</v>
      </c>
      <c r="EZ245">
        <v>16707.1</v>
      </c>
      <c r="FA245">
        <v>38.4371</v>
      </c>
      <c r="FB245">
        <v>40.2623</v>
      </c>
      <c r="FC245">
        <v>38.531</v>
      </c>
      <c r="FD245">
        <v>39.5623</v>
      </c>
      <c r="FE245">
        <v>38.66840000000001</v>
      </c>
      <c r="FF245">
        <v>1955.037</v>
      </c>
      <c r="FG245">
        <v>39.907</v>
      </c>
      <c r="FH245">
        <v>0</v>
      </c>
      <c r="FI245">
        <v>4376</v>
      </c>
      <c r="FJ245">
        <v>0</v>
      </c>
      <c r="FK245">
        <v>1236.8572</v>
      </c>
      <c r="FL245">
        <v>9.546923096264534</v>
      </c>
      <c r="FM245">
        <v>276.3769234381711</v>
      </c>
      <c r="FN245">
        <v>24769.904</v>
      </c>
      <c r="FO245">
        <v>15</v>
      </c>
      <c r="FP245">
        <v>0</v>
      </c>
      <c r="FQ245" t="s">
        <v>439</v>
      </c>
      <c r="FR245">
        <v>1760210915.6</v>
      </c>
      <c r="FS245">
        <v>0</v>
      </c>
      <c r="FT245">
        <v>0</v>
      </c>
      <c r="FU245">
        <v>-0.215</v>
      </c>
      <c r="FV245">
        <v>0</v>
      </c>
      <c r="FW245">
        <v>-0.6919999999999999</v>
      </c>
      <c r="FX245">
        <v>0</v>
      </c>
      <c r="FY245">
        <v>400</v>
      </c>
      <c r="FZ245">
        <v>0</v>
      </c>
      <c r="GA245">
        <v>0.15</v>
      </c>
      <c r="GB245">
        <v>0</v>
      </c>
      <c r="GC245">
        <v>-39.50925609756098</v>
      </c>
      <c r="GD245">
        <v>-6.140216027874694</v>
      </c>
      <c r="GE245">
        <v>0.6418092589717322</v>
      </c>
      <c r="GF245">
        <v>0</v>
      </c>
      <c r="GG245">
        <v>1236.323823529412</v>
      </c>
      <c r="GH245">
        <v>9.819251341059633</v>
      </c>
      <c r="GI245">
        <v>0.9959861052240158</v>
      </c>
      <c r="GJ245">
        <v>0</v>
      </c>
      <c r="GK245">
        <v>1.633853658536585</v>
      </c>
      <c r="GL245">
        <v>-0.01760362369337991</v>
      </c>
      <c r="GM245">
        <v>0.002518245378401746</v>
      </c>
      <c r="GN245">
        <v>1</v>
      </c>
      <c r="GO245">
        <v>1</v>
      </c>
      <c r="GP245">
        <v>3</v>
      </c>
      <c r="GQ245" t="s">
        <v>446</v>
      </c>
      <c r="GR245">
        <v>3.13375</v>
      </c>
      <c r="GS245">
        <v>2.76043</v>
      </c>
      <c r="GT245">
        <v>0.117144</v>
      </c>
      <c r="GU245">
        <v>0.1215</v>
      </c>
      <c r="GV245">
        <v>0.06295000000000001</v>
      </c>
      <c r="GW245">
        <v>0.0555613</v>
      </c>
      <c r="GX245">
        <v>28275.3</v>
      </c>
      <c r="GY245">
        <v>28112.8</v>
      </c>
      <c r="GZ245">
        <v>29753.3</v>
      </c>
      <c r="HA245">
        <v>29559.7</v>
      </c>
      <c r="HB245">
        <v>36851.2</v>
      </c>
      <c r="HC245">
        <v>36998.4</v>
      </c>
      <c r="HD245">
        <v>41869.1</v>
      </c>
      <c r="HE245">
        <v>41996.4</v>
      </c>
      <c r="HF245">
        <v>1.95775</v>
      </c>
      <c r="HG245">
        <v>1.88892</v>
      </c>
      <c r="HH245">
        <v>0.0232905</v>
      </c>
      <c r="HI245">
        <v>0</v>
      </c>
      <c r="HJ245">
        <v>17.6153</v>
      </c>
      <c r="HK245">
        <v>999.9</v>
      </c>
      <c r="HL245">
        <v>26.5</v>
      </c>
      <c r="HM245">
        <v>31.7</v>
      </c>
      <c r="HN245">
        <v>13.7782</v>
      </c>
      <c r="HO245">
        <v>62.1124</v>
      </c>
      <c r="HP245">
        <v>32.5681</v>
      </c>
      <c r="HQ245">
        <v>1</v>
      </c>
      <c r="HR245">
        <v>-0.138384</v>
      </c>
      <c r="HS245">
        <v>5.05221</v>
      </c>
      <c r="HT245">
        <v>20.2717</v>
      </c>
      <c r="HU245">
        <v>5.22163</v>
      </c>
      <c r="HV245">
        <v>12.0159</v>
      </c>
      <c r="HW245">
        <v>4.99095</v>
      </c>
      <c r="HX245">
        <v>3.28858</v>
      </c>
      <c r="HY245">
        <v>9999</v>
      </c>
      <c r="HZ245">
        <v>9999</v>
      </c>
      <c r="IA245">
        <v>9999</v>
      </c>
      <c r="IB245">
        <v>999.9</v>
      </c>
      <c r="IC245">
        <v>4.97288</v>
      </c>
      <c r="ID245">
        <v>1.86662</v>
      </c>
      <c r="IE245">
        <v>1.86591</v>
      </c>
      <c r="IF245">
        <v>1.86588</v>
      </c>
      <c r="IG245">
        <v>1.86778</v>
      </c>
      <c r="IH245">
        <v>1.87018</v>
      </c>
      <c r="II245">
        <v>1.86882</v>
      </c>
      <c r="IJ245">
        <v>1.87028</v>
      </c>
      <c r="IK245">
        <v>0</v>
      </c>
      <c r="IL245">
        <v>0</v>
      </c>
      <c r="IM245">
        <v>0</v>
      </c>
      <c r="IN245">
        <v>0</v>
      </c>
      <c r="IO245" t="s">
        <v>441</v>
      </c>
      <c r="IP245" t="s">
        <v>442</v>
      </c>
      <c r="IQ245" t="s">
        <v>443</v>
      </c>
      <c r="IR245" t="s">
        <v>443</v>
      </c>
      <c r="IS245" t="s">
        <v>443</v>
      </c>
      <c r="IT245" t="s">
        <v>443</v>
      </c>
      <c r="IU245">
        <v>0</v>
      </c>
      <c r="IV245">
        <v>100</v>
      </c>
      <c r="IW245">
        <v>100</v>
      </c>
      <c r="IX245">
        <v>-2.587</v>
      </c>
      <c r="IY245">
        <v>0.008</v>
      </c>
      <c r="IZ245">
        <v>-1.414774939843471</v>
      </c>
      <c r="JA245">
        <v>-0.002262605230658699</v>
      </c>
      <c r="JB245">
        <v>4.117972070868355E-07</v>
      </c>
      <c r="JC245">
        <v>-1.535053720392113E-10</v>
      </c>
      <c r="JD245">
        <v>-0.05773197212917025</v>
      </c>
      <c r="JE245">
        <v>-0.004387372397949352</v>
      </c>
      <c r="JF245">
        <v>0.001148265067849212</v>
      </c>
      <c r="JG245">
        <v>-2.372704636287677E-05</v>
      </c>
      <c r="JH245">
        <v>4</v>
      </c>
      <c r="JI245">
        <v>2346</v>
      </c>
      <c r="JJ245">
        <v>1</v>
      </c>
      <c r="JK245">
        <v>24</v>
      </c>
      <c r="JL245">
        <v>21643.2</v>
      </c>
      <c r="JM245">
        <v>29358491.8</v>
      </c>
      <c r="JN245">
        <v>1.40503</v>
      </c>
      <c r="JO245">
        <v>2.26196</v>
      </c>
      <c r="JP245">
        <v>1.39648</v>
      </c>
      <c r="JQ245">
        <v>2.35718</v>
      </c>
      <c r="JR245">
        <v>1.49536</v>
      </c>
      <c r="JS245">
        <v>2.68555</v>
      </c>
      <c r="JT245">
        <v>36.6233</v>
      </c>
      <c r="JU245">
        <v>24.035</v>
      </c>
      <c r="JV245">
        <v>18</v>
      </c>
      <c r="JW245">
        <v>486.587</v>
      </c>
      <c r="JX245">
        <v>434.76</v>
      </c>
      <c r="JY245">
        <v>12.1565</v>
      </c>
      <c r="JZ245">
        <v>25.699</v>
      </c>
      <c r="KA245">
        <v>29.9999</v>
      </c>
      <c r="KB245">
        <v>25.5986</v>
      </c>
      <c r="KC245">
        <v>25.5386</v>
      </c>
      <c r="KD245">
        <v>28.1162</v>
      </c>
      <c r="KE245">
        <v>26.8949</v>
      </c>
      <c r="KF245">
        <v>0</v>
      </c>
      <c r="KG245">
        <v>12.1643</v>
      </c>
      <c r="KH245">
        <v>620.725</v>
      </c>
      <c r="KI245">
        <v>9.898110000000001</v>
      </c>
      <c r="KJ245">
        <v>101.689</v>
      </c>
      <c r="KK245">
        <v>100.987</v>
      </c>
    </row>
    <row r="246" spans="1:297">
      <c r="A246">
        <v>230</v>
      </c>
      <c r="B246">
        <v>1761509510</v>
      </c>
      <c r="C246">
        <v>2299.5</v>
      </c>
      <c r="D246" t="s">
        <v>904</v>
      </c>
      <c r="E246" t="s">
        <v>905</v>
      </c>
      <c r="F246">
        <v>5</v>
      </c>
      <c r="G246" t="s">
        <v>831</v>
      </c>
      <c r="H246" t="s">
        <v>436</v>
      </c>
      <c r="I246">
        <v>1761509507.5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614.5315952706876</v>
      </c>
      <c r="AK246">
        <v>582.7875393939394</v>
      </c>
      <c r="AL246">
        <v>3.369639634444316</v>
      </c>
      <c r="AM246">
        <v>65.61031510894709</v>
      </c>
      <c r="AN246">
        <f>(AP246 - AO246 + DY246*1E3/(8.314*(EA246+273.15)) * AR246/DX246 * AQ246) * DX246/(100*DL246) * 1000/(1000 - AP246)</f>
        <v>0</v>
      </c>
      <c r="AO246">
        <v>9.903459049671616</v>
      </c>
      <c r="AP246">
        <v>11.53556121212121</v>
      </c>
      <c r="AQ246">
        <v>-9.214553386971032E-08</v>
      </c>
      <c r="AR246">
        <v>106.6715053119192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437</v>
      </c>
      <c r="AY246" t="s">
        <v>437</v>
      </c>
      <c r="AZ246">
        <v>0</v>
      </c>
      <c r="BA246">
        <v>0</v>
      </c>
      <c r="BB246">
        <f>1-AZ246/BA246</f>
        <v>0</v>
      </c>
      <c r="BC246">
        <v>0</v>
      </c>
      <c r="BD246" t="s">
        <v>437</v>
      </c>
      <c r="BE246" t="s">
        <v>437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BZ246">
        <v>2020</v>
      </c>
      <c r="CA246">
        <v>290.0000000000001</v>
      </c>
      <c r="CB246">
        <v>1590.42</v>
      </c>
      <c r="CC246">
        <v>295</v>
      </c>
      <c r="CD246">
        <v>5220.67</v>
      </c>
      <c r="CE246">
        <v>1591.29</v>
      </c>
      <c r="CF246">
        <v>-0.87</v>
      </c>
      <c r="CG246">
        <v>300.0000000000001</v>
      </c>
      <c r="CH246">
        <v>23.8</v>
      </c>
      <c r="CI246">
        <v>1650.734719841875</v>
      </c>
      <c r="CJ246">
        <v>2.032994541366527</v>
      </c>
      <c r="CK246">
        <v>-31.03478562282126</v>
      </c>
      <c r="CL246">
        <v>0.9198548094063967</v>
      </c>
      <c r="CM246">
        <v>0.9759925733019913</v>
      </c>
      <c r="CN246">
        <v>-0.00431141668520578</v>
      </c>
      <c r="CO246">
        <v>289.9999999999999</v>
      </c>
      <c r="CP246">
        <v>1590.91</v>
      </c>
      <c r="CQ246">
        <v>765</v>
      </c>
      <c r="CR246">
        <v>5219.32</v>
      </c>
      <c r="CS246">
        <v>1591.27</v>
      </c>
      <c r="CT246">
        <v>-0.36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438</v>
      </c>
      <c r="DO246">
        <v>2</v>
      </c>
      <c r="DP246" t="b">
        <v>1</v>
      </c>
      <c r="DQ246">
        <v>1761509507.5</v>
      </c>
      <c r="DR246">
        <v>569.4133333333334</v>
      </c>
      <c r="DS246">
        <v>610.125111111111</v>
      </c>
      <c r="DT246">
        <v>11.53557777777778</v>
      </c>
      <c r="DU246">
        <v>9.903526666666666</v>
      </c>
      <c r="DV246">
        <v>572.0164444444443</v>
      </c>
      <c r="DW246">
        <v>11.52764444444444</v>
      </c>
      <c r="DX246">
        <v>500.0622222222221</v>
      </c>
      <c r="DY246">
        <v>90.29511111111113</v>
      </c>
      <c r="DZ246">
        <v>0.1001024444444444</v>
      </c>
      <c r="EA246">
        <v>18.03952222222222</v>
      </c>
      <c r="EB246">
        <v>18.00068888888889</v>
      </c>
      <c r="EC246">
        <v>999.9000000000001</v>
      </c>
      <c r="ED246">
        <v>0</v>
      </c>
      <c r="EE246">
        <v>0</v>
      </c>
      <c r="EF246">
        <v>9995.554444444446</v>
      </c>
      <c r="EG246">
        <v>0</v>
      </c>
      <c r="EH246">
        <v>1038.04</v>
      </c>
      <c r="EI246">
        <v>-40.71195555555556</v>
      </c>
      <c r="EJ246">
        <v>576.0584444444444</v>
      </c>
      <c r="EK246">
        <v>616.228111111111</v>
      </c>
      <c r="EL246">
        <v>1.632055555555556</v>
      </c>
      <c r="EM246">
        <v>610.125111111111</v>
      </c>
      <c r="EN246">
        <v>9.903526666666666</v>
      </c>
      <c r="EO246">
        <v>1.041605555555556</v>
      </c>
      <c r="EP246">
        <v>0.8942398888888889</v>
      </c>
      <c r="EQ246">
        <v>7.51173111111111</v>
      </c>
      <c r="ER246">
        <v>5.298373333333334</v>
      </c>
      <c r="ES246">
        <v>1999.947777777778</v>
      </c>
      <c r="ET246">
        <v>0.979994</v>
      </c>
      <c r="EU246">
        <v>0.02000621111111111</v>
      </c>
      <c r="EV246">
        <v>0</v>
      </c>
      <c r="EW246">
        <v>1238.473333333333</v>
      </c>
      <c r="EX246">
        <v>5.00097</v>
      </c>
      <c r="EY246">
        <v>24813.14444444444</v>
      </c>
      <c r="EZ246">
        <v>16707.1</v>
      </c>
      <c r="FA246">
        <v>38.53444444444445</v>
      </c>
      <c r="FB246">
        <v>40.36788888888889</v>
      </c>
      <c r="FC246">
        <v>38.63188888888889</v>
      </c>
      <c r="FD246">
        <v>39.70822222222223</v>
      </c>
      <c r="FE246">
        <v>38.75688888888889</v>
      </c>
      <c r="FF246">
        <v>1955.037777777778</v>
      </c>
      <c r="FG246">
        <v>39.91</v>
      </c>
      <c r="FH246">
        <v>0</v>
      </c>
      <c r="FI246">
        <v>4380.800000190735</v>
      </c>
      <c r="FJ246">
        <v>0</v>
      </c>
      <c r="FK246">
        <v>1237.6408</v>
      </c>
      <c r="FL246">
        <v>9.666153825779762</v>
      </c>
      <c r="FM246">
        <v>268.3076919455555</v>
      </c>
      <c r="FN246">
        <v>24791.876</v>
      </c>
      <c r="FO246">
        <v>15</v>
      </c>
      <c r="FP246">
        <v>0</v>
      </c>
      <c r="FQ246" t="s">
        <v>439</v>
      </c>
      <c r="FR246">
        <v>1760210915.6</v>
      </c>
      <c r="FS246">
        <v>0</v>
      </c>
      <c r="FT246">
        <v>0</v>
      </c>
      <c r="FU246">
        <v>-0.215</v>
      </c>
      <c r="FV246">
        <v>0</v>
      </c>
      <c r="FW246">
        <v>-0.6919999999999999</v>
      </c>
      <c r="FX246">
        <v>0</v>
      </c>
      <c r="FY246">
        <v>400</v>
      </c>
      <c r="FZ246">
        <v>0</v>
      </c>
      <c r="GA246">
        <v>0.15</v>
      </c>
      <c r="GB246">
        <v>0</v>
      </c>
      <c r="GC246">
        <v>-39.8625243902439</v>
      </c>
      <c r="GD246">
        <v>-6.97304320557493</v>
      </c>
      <c r="GE246">
        <v>0.6955704052598908</v>
      </c>
      <c r="GF246">
        <v>0</v>
      </c>
      <c r="GG246">
        <v>1237.008529411765</v>
      </c>
      <c r="GH246">
        <v>9.751718874016714</v>
      </c>
      <c r="GI246">
        <v>0.9897151472339951</v>
      </c>
      <c r="GJ246">
        <v>0</v>
      </c>
      <c r="GK246">
        <v>1.633346097560975</v>
      </c>
      <c r="GL246">
        <v>-0.01929930313588698</v>
      </c>
      <c r="GM246">
        <v>0.002554115643855842</v>
      </c>
      <c r="GN246">
        <v>1</v>
      </c>
      <c r="GO246">
        <v>1</v>
      </c>
      <c r="GP246">
        <v>3</v>
      </c>
      <c r="GQ246" t="s">
        <v>446</v>
      </c>
      <c r="GR246">
        <v>3.13383</v>
      </c>
      <c r="GS246">
        <v>2.76025</v>
      </c>
      <c r="GT246">
        <v>0.119589</v>
      </c>
      <c r="GU246">
        <v>0.123855</v>
      </c>
      <c r="GV246">
        <v>0.062954</v>
      </c>
      <c r="GW246">
        <v>0.055564</v>
      </c>
      <c r="GX246">
        <v>28197.2</v>
      </c>
      <c r="GY246">
        <v>28037.5</v>
      </c>
      <c r="GZ246">
        <v>29753.5</v>
      </c>
      <c r="HA246">
        <v>29559.7</v>
      </c>
      <c r="HB246">
        <v>36850.9</v>
      </c>
      <c r="HC246">
        <v>36998.3</v>
      </c>
      <c r="HD246">
        <v>41868.9</v>
      </c>
      <c r="HE246">
        <v>41996.4</v>
      </c>
      <c r="HF246">
        <v>1.95777</v>
      </c>
      <c r="HG246">
        <v>1.88897</v>
      </c>
      <c r="HH246">
        <v>0.0227243</v>
      </c>
      <c r="HI246">
        <v>0</v>
      </c>
      <c r="HJ246">
        <v>17.6154</v>
      </c>
      <c r="HK246">
        <v>999.9</v>
      </c>
      <c r="HL246">
        <v>26.5</v>
      </c>
      <c r="HM246">
        <v>31.7</v>
      </c>
      <c r="HN246">
        <v>13.7782</v>
      </c>
      <c r="HO246">
        <v>62.3624</v>
      </c>
      <c r="HP246">
        <v>32.488</v>
      </c>
      <c r="HQ246">
        <v>1</v>
      </c>
      <c r="HR246">
        <v>-0.138895</v>
      </c>
      <c r="HS246">
        <v>5.04257</v>
      </c>
      <c r="HT246">
        <v>20.2719</v>
      </c>
      <c r="HU246">
        <v>5.22058</v>
      </c>
      <c r="HV246">
        <v>12.0159</v>
      </c>
      <c r="HW246">
        <v>4.99095</v>
      </c>
      <c r="HX246">
        <v>3.28842</v>
      </c>
      <c r="HY246">
        <v>9999</v>
      </c>
      <c r="HZ246">
        <v>9999</v>
      </c>
      <c r="IA246">
        <v>9999</v>
      </c>
      <c r="IB246">
        <v>999.9</v>
      </c>
      <c r="IC246">
        <v>4.97288</v>
      </c>
      <c r="ID246">
        <v>1.86661</v>
      </c>
      <c r="IE246">
        <v>1.8659</v>
      </c>
      <c r="IF246">
        <v>1.86586</v>
      </c>
      <c r="IG246">
        <v>1.86775</v>
      </c>
      <c r="IH246">
        <v>1.87015</v>
      </c>
      <c r="II246">
        <v>1.86883</v>
      </c>
      <c r="IJ246">
        <v>1.87028</v>
      </c>
      <c r="IK246">
        <v>0</v>
      </c>
      <c r="IL246">
        <v>0</v>
      </c>
      <c r="IM246">
        <v>0</v>
      </c>
      <c r="IN246">
        <v>0</v>
      </c>
      <c r="IO246" t="s">
        <v>441</v>
      </c>
      <c r="IP246" t="s">
        <v>442</v>
      </c>
      <c r="IQ246" t="s">
        <v>443</v>
      </c>
      <c r="IR246" t="s">
        <v>443</v>
      </c>
      <c r="IS246" t="s">
        <v>443</v>
      </c>
      <c r="IT246" t="s">
        <v>443</v>
      </c>
      <c r="IU246">
        <v>0</v>
      </c>
      <c r="IV246">
        <v>100</v>
      </c>
      <c r="IW246">
        <v>100</v>
      </c>
      <c r="IX246">
        <v>-2.619</v>
      </c>
      <c r="IY246">
        <v>0.008</v>
      </c>
      <c r="IZ246">
        <v>-1.414774939843471</v>
      </c>
      <c r="JA246">
        <v>-0.002262605230658699</v>
      </c>
      <c r="JB246">
        <v>4.117972070868355E-07</v>
      </c>
      <c r="JC246">
        <v>-1.535053720392113E-10</v>
      </c>
      <c r="JD246">
        <v>-0.05773197212917025</v>
      </c>
      <c r="JE246">
        <v>-0.004387372397949352</v>
      </c>
      <c r="JF246">
        <v>0.001148265067849212</v>
      </c>
      <c r="JG246">
        <v>-2.372704636287677E-05</v>
      </c>
      <c r="JH246">
        <v>4</v>
      </c>
      <c r="JI246">
        <v>2346</v>
      </c>
      <c r="JJ246">
        <v>1</v>
      </c>
      <c r="JK246">
        <v>24</v>
      </c>
      <c r="JL246">
        <v>21643.2</v>
      </c>
      <c r="JM246">
        <v>29358491.8</v>
      </c>
      <c r="JN246">
        <v>1.43677</v>
      </c>
      <c r="JO246">
        <v>2.27295</v>
      </c>
      <c r="JP246">
        <v>1.39648</v>
      </c>
      <c r="JQ246">
        <v>2.35474</v>
      </c>
      <c r="JR246">
        <v>1.49536</v>
      </c>
      <c r="JS246">
        <v>2.66113</v>
      </c>
      <c r="JT246">
        <v>36.5996</v>
      </c>
      <c r="JU246">
        <v>24.035</v>
      </c>
      <c r="JV246">
        <v>18</v>
      </c>
      <c r="JW246">
        <v>486.585</v>
      </c>
      <c r="JX246">
        <v>434.79</v>
      </c>
      <c r="JY246">
        <v>12.1577</v>
      </c>
      <c r="JZ246">
        <v>25.6971</v>
      </c>
      <c r="KA246">
        <v>29.9999</v>
      </c>
      <c r="KB246">
        <v>25.5965</v>
      </c>
      <c r="KC246">
        <v>25.5386</v>
      </c>
      <c r="KD246">
        <v>28.7571</v>
      </c>
      <c r="KE246">
        <v>26.8949</v>
      </c>
      <c r="KF246">
        <v>0</v>
      </c>
      <c r="KG246">
        <v>12.1601</v>
      </c>
      <c r="KH246">
        <v>640.793</v>
      </c>
      <c r="KI246">
        <v>9.898110000000001</v>
      </c>
      <c r="KJ246">
        <v>101.689</v>
      </c>
      <c r="KK246">
        <v>100.987</v>
      </c>
    </row>
    <row r="247" spans="1:297">
      <c r="A247">
        <v>231</v>
      </c>
      <c r="B247">
        <v>1761509515</v>
      </c>
      <c r="C247">
        <v>2304.5</v>
      </c>
      <c r="D247" t="s">
        <v>906</v>
      </c>
      <c r="E247" t="s">
        <v>907</v>
      </c>
      <c r="F247">
        <v>5</v>
      </c>
      <c r="G247" t="s">
        <v>831</v>
      </c>
      <c r="H247" t="s">
        <v>436</v>
      </c>
      <c r="I247">
        <v>1761509512.2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631.4850774000153</v>
      </c>
      <c r="AK247">
        <v>599.4449818181819</v>
      </c>
      <c r="AL247">
        <v>3.334381099112915</v>
      </c>
      <c r="AM247">
        <v>65.61031510894709</v>
      </c>
      <c r="AN247">
        <f>(AP247 - AO247 + DY247*1E3/(8.314*(EA247+273.15)) * AR247/DX247 * AQ247) * DX247/(100*DL247) * 1000/(1000 - AP247)</f>
        <v>0</v>
      </c>
      <c r="AO247">
        <v>9.903584035159264</v>
      </c>
      <c r="AP247">
        <v>11.53894181818181</v>
      </c>
      <c r="AQ247">
        <v>1.644442425342225E-06</v>
      </c>
      <c r="AR247">
        <v>106.6715053119192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437</v>
      </c>
      <c r="AY247" t="s">
        <v>437</v>
      </c>
      <c r="AZ247">
        <v>0</v>
      </c>
      <c r="BA247">
        <v>0</v>
      </c>
      <c r="BB247">
        <f>1-AZ247/BA247</f>
        <v>0</v>
      </c>
      <c r="BC247">
        <v>0</v>
      </c>
      <c r="BD247" t="s">
        <v>437</v>
      </c>
      <c r="BE247" t="s">
        <v>437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BZ247">
        <v>2020</v>
      </c>
      <c r="CA247">
        <v>290.0000000000001</v>
      </c>
      <c r="CB247">
        <v>1590.42</v>
      </c>
      <c r="CC247">
        <v>295</v>
      </c>
      <c r="CD247">
        <v>5220.67</v>
      </c>
      <c r="CE247">
        <v>1591.29</v>
      </c>
      <c r="CF247">
        <v>-0.87</v>
      </c>
      <c r="CG247">
        <v>300.0000000000001</v>
      </c>
      <c r="CH247">
        <v>23.8</v>
      </c>
      <c r="CI247">
        <v>1650.734719841875</v>
      </c>
      <c r="CJ247">
        <v>2.032994541366527</v>
      </c>
      <c r="CK247">
        <v>-31.03478562282126</v>
      </c>
      <c r="CL247">
        <v>0.9198548094063967</v>
      </c>
      <c r="CM247">
        <v>0.9759925733019913</v>
      </c>
      <c r="CN247">
        <v>-0.00431141668520578</v>
      </c>
      <c r="CO247">
        <v>289.9999999999999</v>
      </c>
      <c r="CP247">
        <v>1590.91</v>
      </c>
      <c r="CQ247">
        <v>765</v>
      </c>
      <c r="CR247">
        <v>5219.32</v>
      </c>
      <c r="CS247">
        <v>1591.27</v>
      </c>
      <c r="CT247">
        <v>-0.36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438</v>
      </c>
      <c r="DO247">
        <v>2</v>
      </c>
      <c r="DP247" t="b">
        <v>1</v>
      </c>
      <c r="DQ247">
        <v>1761509512.2</v>
      </c>
      <c r="DR247">
        <v>584.9446</v>
      </c>
      <c r="DS247">
        <v>625.9119000000001</v>
      </c>
      <c r="DT247">
        <v>11.53668</v>
      </c>
      <c r="DU247">
        <v>9.903794999999999</v>
      </c>
      <c r="DV247">
        <v>587.5778</v>
      </c>
      <c r="DW247">
        <v>11.52874</v>
      </c>
      <c r="DX247">
        <v>499.9742</v>
      </c>
      <c r="DY247">
        <v>90.29416999999999</v>
      </c>
      <c r="DZ247">
        <v>0.09998467</v>
      </c>
      <c r="EA247">
        <v>18.0455</v>
      </c>
      <c r="EB247">
        <v>17.99166</v>
      </c>
      <c r="EC247">
        <v>999.9</v>
      </c>
      <c r="ED247">
        <v>0</v>
      </c>
      <c r="EE247">
        <v>0</v>
      </c>
      <c r="EF247">
        <v>9992.181999999999</v>
      </c>
      <c r="EG247">
        <v>0</v>
      </c>
      <c r="EH247">
        <v>1038.04</v>
      </c>
      <c r="EI247">
        <v>-40.96732999999999</v>
      </c>
      <c r="EJ247">
        <v>591.7717</v>
      </c>
      <c r="EK247">
        <v>632.173</v>
      </c>
      <c r="EL247">
        <v>1.632886</v>
      </c>
      <c r="EM247">
        <v>625.9119000000001</v>
      </c>
      <c r="EN247">
        <v>9.903794999999999</v>
      </c>
      <c r="EO247">
        <v>1.041695</v>
      </c>
      <c r="EP247">
        <v>0.8942549000000002</v>
      </c>
      <c r="EQ247">
        <v>7.512978000000001</v>
      </c>
      <c r="ER247">
        <v>5.298616999999999</v>
      </c>
      <c r="ES247">
        <v>1999.945</v>
      </c>
      <c r="ET247">
        <v>0.9799951</v>
      </c>
      <c r="EU247">
        <v>0.0200051</v>
      </c>
      <c r="EV247">
        <v>0</v>
      </c>
      <c r="EW247">
        <v>1239.059</v>
      </c>
      <c r="EX247">
        <v>5.000970000000001</v>
      </c>
      <c r="EY247">
        <v>24832.84</v>
      </c>
      <c r="EZ247">
        <v>16707.1</v>
      </c>
      <c r="FA247">
        <v>38.6247</v>
      </c>
      <c r="FB247">
        <v>40.4685</v>
      </c>
      <c r="FC247">
        <v>38.7059</v>
      </c>
      <c r="FD247">
        <v>39.8123</v>
      </c>
      <c r="FE247">
        <v>38.8435</v>
      </c>
      <c r="FF247">
        <v>1955.035</v>
      </c>
      <c r="FG247">
        <v>39.90999999999999</v>
      </c>
      <c r="FH247">
        <v>0</v>
      </c>
      <c r="FI247">
        <v>4386.200000047684</v>
      </c>
      <c r="FJ247">
        <v>0</v>
      </c>
      <c r="FK247">
        <v>1238.414615384615</v>
      </c>
      <c r="FL247">
        <v>7.876923068517031</v>
      </c>
      <c r="FM247">
        <v>257.9897438669645</v>
      </c>
      <c r="FN247">
        <v>24814.13076923077</v>
      </c>
      <c r="FO247">
        <v>15</v>
      </c>
      <c r="FP247">
        <v>0</v>
      </c>
      <c r="FQ247" t="s">
        <v>439</v>
      </c>
      <c r="FR247">
        <v>1760210915.6</v>
      </c>
      <c r="FS247">
        <v>0</v>
      </c>
      <c r="FT247">
        <v>0</v>
      </c>
      <c r="FU247">
        <v>-0.215</v>
      </c>
      <c r="FV247">
        <v>0</v>
      </c>
      <c r="FW247">
        <v>-0.6919999999999999</v>
      </c>
      <c r="FX247">
        <v>0</v>
      </c>
      <c r="FY247">
        <v>400</v>
      </c>
      <c r="FZ247">
        <v>0</v>
      </c>
      <c r="GA247">
        <v>0.15</v>
      </c>
      <c r="GB247">
        <v>0</v>
      </c>
      <c r="GC247">
        <v>-40.43909024390244</v>
      </c>
      <c r="GD247">
        <v>-4.829855749128937</v>
      </c>
      <c r="GE247">
        <v>0.4932199241346147</v>
      </c>
      <c r="GF247">
        <v>0</v>
      </c>
      <c r="GG247">
        <v>1237.926176470588</v>
      </c>
      <c r="GH247">
        <v>9.144843390700544</v>
      </c>
      <c r="GI247">
        <v>0.9292154018179974</v>
      </c>
      <c r="GJ247">
        <v>0</v>
      </c>
      <c r="GK247">
        <v>1.632408048780488</v>
      </c>
      <c r="GL247">
        <v>-0.004508780487801729</v>
      </c>
      <c r="GM247">
        <v>0.002035423153119423</v>
      </c>
      <c r="GN247">
        <v>1</v>
      </c>
      <c r="GO247">
        <v>1</v>
      </c>
      <c r="GP247">
        <v>3</v>
      </c>
      <c r="GQ247" t="s">
        <v>446</v>
      </c>
      <c r="GR247">
        <v>3.13386</v>
      </c>
      <c r="GS247">
        <v>2.76016</v>
      </c>
      <c r="GT247">
        <v>0.121972</v>
      </c>
      <c r="GU247">
        <v>0.12618</v>
      </c>
      <c r="GV247">
        <v>0.0629676</v>
      </c>
      <c r="GW247">
        <v>0.0555605</v>
      </c>
      <c r="GX247">
        <v>28120.7</v>
      </c>
      <c r="GY247">
        <v>27963.3</v>
      </c>
      <c r="GZ247">
        <v>29753.3</v>
      </c>
      <c r="HA247">
        <v>29559.9</v>
      </c>
      <c r="HB247">
        <v>36850.6</v>
      </c>
      <c r="HC247">
        <v>36998.9</v>
      </c>
      <c r="HD247">
        <v>41869.1</v>
      </c>
      <c r="HE247">
        <v>41996.8</v>
      </c>
      <c r="HF247">
        <v>1.9577</v>
      </c>
      <c r="HG247">
        <v>1.88935</v>
      </c>
      <c r="HH247">
        <v>0.0227317</v>
      </c>
      <c r="HI247">
        <v>0</v>
      </c>
      <c r="HJ247">
        <v>17.6173</v>
      </c>
      <c r="HK247">
        <v>999.9</v>
      </c>
      <c r="HL247">
        <v>26.5</v>
      </c>
      <c r="HM247">
        <v>31.7</v>
      </c>
      <c r="HN247">
        <v>13.7774</v>
      </c>
      <c r="HO247">
        <v>62.1924</v>
      </c>
      <c r="HP247">
        <v>32.5441</v>
      </c>
      <c r="HQ247">
        <v>1</v>
      </c>
      <c r="HR247">
        <v>-0.13891</v>
      </c>
      <c r="HS247">
        <v>5.03686</v>
      </c>
      <c r="HT247">
        <v>20.2721</v>
      </c>
      <c r="HU247">
        <v>5.22118</v>
      </c>
      <c r="HV247">
        <v>12.0159</v>
      </c>
      <c r="HW247">
        <v>4.991</v>
      </c>
      <c r="HX247">
        <v>3.2885</v>
      </c>
      <c r="HY247">
        <v>9999</v>
      </c>
      <c r="HZ247">
        <v>9999</v>
      </c>
      <c r="IA247">
        <v>9999</v>
      </c>
      <c r="IB247">
        <v>999.9</v>
      </c>
      <c r="IC247">
        <v>4.9729</v>
      </c>
      <c r="ID247">
        <v>1.86661</v>
      </c>
      <c r="IE247">
        <v>1.86592</v>
      </c>
      <c r="IF247">
        <v>1.86587</v>
      </c>
      <c r="IG247">
        <v>1.86777</v>
      </c>
      <c r="IH247">
        <v>1.87021</v>
      </c>
      <c r="II247">
        <v>1.86885</v>
      </c>
      <c r="IJ247">
        <v>1.87027</v>
      </c>
      <c r="IK247">
        <v>0</v>
      </c>
      <c r="IL247">
        <v>0</v>
      </c>
      <c r="IM247">
        <v>0</v>
      </c>
      <c r="IN247">
        <v>0</v>
      </c>
      <c r="IO247" t="s">
        <v>441</v>
      </c>
      <c r="IP247" t="s">
        <v>442</v>
      </c>
      <c r="IQ247" t="s">
        <v>443</v>
      </c>
      <c r="IR247" t="s">
        <v>443</v>
      </c>
      <c r="IS247" t="s">
        <v>443</v>
      </c>
      <c r="IT247" t="s">
        <v>443</v>
      </c>
      <c r="IU247">
        <v>0</v>
      </c>
      <c r="IV247">
        <v>100</v>
      </c>
      <c r="IW247">
        <v>100</v>
      </c>
      <c r="IX247">
        <v>-2.651</v>
      </c>
      <c r="IY247">
        <v>0.007900000000000001</v>
      </c>
      <c r="IZ247">
        <v>-1.414774939843471</v>
      </c>
      <c r="JA247">
        <v>-0.002262605230658699</v>
      </c>
      <c r="JB247">
        <v>4.117972070868355E-07</v>
      </c>
      <c r="JC247">
        <v>-1.535053720392113E-10</v>
      </c>
      <c r="JD247">
        <v>-0.05773197212917025</v>
      </c>
      <c r="JE247">
        <v>-0.004387372397949352</v>
      </c>
      <c r="JF247">
        <v>0.001148265067849212</v>
      </c>
      <c r="JG247">
        <v>-2.372704636287677E-05</v>
      </c>
      <c r="JH247">
        <v>4</v>
      </c>
      <c r="JI247">
        <v>2346</v>
      </c>
      <c r="JJ247">
        <v>1</v>
      </c>
      <c r="JK247">
        <v>24</v>
      </c>
      <c r="JL247">
        <v>21643.3</v>
      </c>
      <c r="JM247">
        <v>29358491.9</v>
      </c>
      <c r="JN247">
        <v>1.46484</v>
      </c>
      <c r="JO247">
        <v>2.2583</v>
      </c>
      <c r="JP247">
        <v>1.39648</v>
      </c>
      <c r="JQ247">
        <v>2.3584</v>
      </c>
      <c r="JR247">
        <v>1.49536</v>
      </c>
      <c r="JS247">
        <v>2.68799</v>
      </c>
      <c r="JT247">
        <v>36.5996</v>
      </c>
      <c r="JU247">
        <v>24.035</v>
      </c>
      <c r="JV247">
        <v>18</v>
      </c>
      <c r="JW247">
        <v>486.538</v>
      </c>
      <c r="JX247">
        <v>435.013</v>
      </c>
      <c r="JY247">
        <v>12.1569</v>
      </c>
      <c r="JZ247">
        <v>25.6971</v>
      </c>
      <c r="KA247">
        <v>30</v>
      </c>
      <c r="KB247">
        <v>25.5965</v>
      </c>
      <c r="KC247">
        <v>25.5386</v>
      </c>
      <c r="KD247">
        <v>29.3339</v>
      </c>
      <c r="KE247">
        <v>26.8949</v>
      </c>
      <c r="KF247">
        <v>0</v>
      </c>
      <c r="KG247">
        <v>12.1587</v>
      </c>
      <c r="KH247">
        <v>654.167</v>
      </c>
      <c r="KI247">
        <v>9.898110000000001</v>
      </c>
      <c r="KJ247">
        <v>101.689</v>
      </c>
      <c r="KK247">
        <v>100.987</v>
      </c>
    </row>
    <row r="248" spans="1:297">
      <c r="A248">
        <v>232</v>
      </c>
      <c r="B248">
        <v>1761509520</v>
      </c>
      <c r="C248">
        <v>2309.5</v>
      </c>
      <c r="D248" t="s">
        <v>908</v>
      </c>
      <c r="E248" t="s">
        <v>909</v>
      </c>
      <c r="F248">
        <v>5</v>
      </c>
      <c r="G248" t="s">
        <v>831</v>
      </c>
      <c r="H248" t="s">
        <v>436</v>
      </c>
      <c r="I248">
        <v>1761509517.5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648.3334287685035</v>
      </c>
      <c r="AK248">
        <v>616.1847999999997</v>
      </c>
      <c r="AL248">
        <v>3.354907446363096</v>
      </c>
      <c r="AM248">
        <v>65.61031510894709</v>
      </c>
      <c r="AN248">
        <f>(AP248 - AO248 + DY248*1E3/(8.314*(EA248+273.15)) * AR248/DX248 * AQ248) * DX248/(100*DL248) * 1000/(1000 - AP248)</f>
        <v>0</v>
      </c>
      <c r="AO248">
        <v>9.903970851809769</v>
      </c>
      <c r="AP248">
        <v>11.54067393939394</v>
      </c>
      <c r="AQ248">
        <v>2.239939948671414E-07</v>
      </c>
      <c r="AR248">
        <v>106.6715053119192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437</v>
      </c>
      <c r="AY248" t="s">
        <v>437</v>
      </c>
      <c r="AZ248">
        <v>0</v>
      </c>
      <c r="BA248">
        <v>0</v>
      </c>
      <c r="BB248">
        <f>1-AZ248/BA248</f>
        <v>0</v>
      </c>
      <c r="BC248">
        <v>0</v>
      </c>
      <c r="BD248" t="s">
        <v>437</v>
      </c>
      <c r="BE248" t="s">
        <v>437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BZ248">
        <v>2020</v>
      </c>
      <c r="CA248">
        <v>290.0000000000001</v>
      </c>
      <c r="CB248">
        <v>1590.42</v>
      </c>
      <c r="CC248">
        <v>295</v>
      </c>
      <c r="CD248">
        <v>5220.67</v>
      </c>
      <c r="CE248">
        <v>1591.29</v>
      </c>
      <c r="CF248">
        <v>-0.87</v>
      </c>
      <c r="CG248">
        <v>300.0000000000001</v>
      </c>
      <c r="CH248">
        <v>23.8</v>
      </c>
      <c r="CI248">
        <v>1650.734719841875</v>
      </c>
      <c r="CJ248">
        <v>2.032994541366527</v>
      </c>
      <c r="CK248">
        <v>-31.03478562282126</v>
      </c>
      <c r="CL248">
        <v>0.9198548094063967</v>
      </c>
      <c r="CM248">
        <v>0.9759925733019913</v>
      </c>
      <c r="CN248">
        <v>-0.00431141668520578</v>
      </c>
      <c r="CO248">
        <v>289.9999999999999</v>
      </c>
      <c r="CP248">
        <v>1590.91</v>
      </c>
      <c r="CQ248">
        <v>765</v>
      </c>
      <c r="CR248">
        <v>5219.32</v>
      </c>
      <c r="CS248">
        <v>1591.27</v>
      </c>
      <c r="CT248">
        <v>-0.36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438</v>
      </c>
      <c r="DO248">
        <v>2</v>
      </c>
      <c r="DP248" t="b">
        <v>1</v>
      </c>
      <c r="DQ248">
        <v>1761509517.5</v>
      </c>
      <c r="DR248">
        <v>602.4492222222223</v>
      </c>
      <c r="DS248">
        <v>643.604</v>
      </c>
      <c r="DT248">
        <v>11.54028888888889</v>
      </c>
      <c r="DU248">
        <v>9.904285555555557</v>
      </c>
      <c r="DV248">
        <v>605.1164444444444</v>
      </c>
      <c r="DW248">
        <v>11.53228888888889</v>
      </c>
      <c r="DX248">
        <v>499.9798888888888</v>
      </c>
      <c r="DY248">
        <v>90.29244444444446</v>
      </c>
      <c r="DZ248">
        <v>0.09993946666666667</v>
      </c>
      <c r="EA248">
        <v>18.04986666666667</v>
      </c>
      <c r="EB248">
        <v>17.99716666666667</v>
      </c>
      <c r="EC248">
        <v>999.9000000000001</v>
      </c>
      <c r="ED248">
        <v>0</v>
      </c>
      <c r="EE248">
        <v>0</v>
      </c>
      <c r="EF248">
        <v>10007.91111111111</v>
      </c>
      <c r="EG248">
        <v>0</v>
      </c>
      <c r="EH248">
        <v>1038.04</v>
      </c>
      <c r="EI248">
        <v>-41.1547</v>
      </c>
      <c r="EJ248">
        <v>609.4828888888889</v>
      </c>
      <c r="EK248">
        <v>650.0422222222221</v>
      </c>
      <c r="EL248">
        <v>1.636006666666667</v>
      </c>
      <c r="EM248">
        <v>643.604</v>
      </c>
      <c r="EN248">
        <v>9.904285555555557</v>
      </c>
      <c r="EO248">
        <v>1.042001111111111</v>
      </c>
      <c r="EP248">
        <v>0.8942821111111111</v>
      </c>
      <c r="EQ248">
        <v>7.517281111111111</v>
      </c>
      <c r="ER248">
        <v>5.299056666666667</v>
      </c>
      <c r="ES248">
        <v>1999.938888888889</v>
      </c>
      <c r="ET248">
        <v>0.9799963333333334</v>
      </c>
      <c r="EU248">
        <v>0.02000386666666666</v>
      </c>
      <c r="EV248">
        <v>0</v>
      </c>
      <c r="EW248">
        <v>1239.672222222222</v>
      </c>
      <c r="EX248">
        <v>5.00097</v>
      </c>
      <c r="EY248">
        <v>24854.76666666666</v>
      </c>
      <c r="EZ248">
        <v>16707.05555555555</v>
      </c>
      <c r="FA248">
        <v>38.72888888888889</v>
      </c>
      <c r="FB248">
        <v>40.583</v>
      </c>
      <c r="FC248">
        <v>38.79822222222222</v>
      </c>
      <c r="FD248">
        <v>39.958</v>
      </c>
      <c r="FE248">
        <v>38.944</v>
      </c>
      <c r="FF248">
        <v>1955.028888888889</v>
      </c>
      <c r="FG248">
        <v>39.91</v>
      </c>
      <c r="FH248">
        <v>0</v>
      </c>
      <c r="FI248">
        <v>4391</v>
      </c>
      <c r="FJ248">
        <v>0</v>
      </c>
      <c r="FK248">
        <v>1239.047307692308</v>
      </c>
      <c r="FL248">
        <v>7.512820502138526</v>
      </c>
      <c r="FM248">
        <v>248.5846154970816</v>
      </c>
      <c r="FN248">
        <v>24834.30384615385</v>
      </c>
      <c r="FO248">
        <v>15</v>
      </c>
      <c r="FP248">
        <v>0</v>
      </c>
      <c r="FQ248" t="s">
        <v>439</v>
      </c>
      <c r="FR248">
        <v>1760210915.6</v>
      </c>
      <c r="FS248">
        <v>0</v>
      </c>
      <c r="FT248">
        <v>0</v>
      </c>
      <c r="FU248">
        <v>-0.215</v>
      </c>
      <c r="FV248">
        <v>0</v>
      </c>
      <c r="FW248">
        <v>-0.6919999999999999</v>
      </c>
      <c r="FX248">
        <v>0</v>
      </c>
      <c r="FY248">
        <v>400</v>
      </c>
      <c r="FZ248">
        <v>0</v>
      </c>
      <c r="GA248">
        <v>0.15</v>
      </c>
      <c r="GB248">
        <v>0</v>
      </c>
      <c r="GC248">
        <v>-40.79096097560975</v>
      </c>
      <c r="GD248">
        <v>-3.142716376306539</v>
      </c>
      <c r="GE248">
        <v>0.3255683854415966</v>
      </c>
      <c r="GF248">
        <v>0</v>
      </c>
      <c r="GG248">
        <v>1238.639117647059</v>
      </c>
      <c r="GH248">
        <v>8.009320081845386</v>
      </c>
      <c r="GI248">
        <v>0.8156028721030105</v>
      </c>
      <c r="GJ248">
        <v>0</v>
      </c>
      <c r="GK248">
        <v>1.632690487804878</v>
      </c>
      <c r="GL248">
        <v>0.02093581881532788</v>
      </c>
      <c r="GM248">
        <v>0.002238569830047218</v>
      </c>
      <c r="GN248">
        <v>1</v>
      </c>
      <c r="GO248">
        <v>1</v>
      </c>
      <c r="GP248">
        <v>3</v>
      </c>
      <c r="GQ248" t="s">
        <v>446</v>
      </c>
      <c r="GR248">
        <v>3.13371</v>
      </c>
      <c r="GS248">
        <v>2.76043</v>
      </c>
      <c r="GT248">
        <v>0.124342</v>
      </c>
      <c r="GU248">
        <v>0.12847</v>
      </c>
      <c r="GV248">
        <v>0.0629752</v>
      </c>
      <c r="GW248">
        <v>0.0555686</v>
      </c>
      <c r="GX248">
        <v>28045.3</v>
      </c>
      <c r="GY248">
        <v>27889.7</v>
      </c>
      <c r="GZ248">
        <v>29753.8</v>
      </c>
      <c r="HA248">
        <v>29559.5</v>
      </c>
      <c r="HB248">
        <v>36850.6</v>
      </c>
      <c r="HC248">
        <v>36998.2</v>
      </c>
      <c r="HD248">
        <v>41869.3</v>
      </c>
      <c r="HE248">
        <v>41996.3</v>
      </c>
      <c r="HF248">
        <v>1.95765</v>
      </c>
      <c r="HG248">
        <v>1.88927</v>
      </c>
      <c r="HH248">
        <v>0.0228509</v>
      </c>
      <c r="HI248">
        <v>0</v>
      </c>
      <c r="HJ248">
        <v>17.6185</v>
      </c>
      <c r="HK248">
        <v>999.9</v>
      </c>
      <c r="HL248">
        <v>26.5</v>
      </c>
      <c r="HM248">
        <v>31.7</v>
      </c>
      <c r="HN248">
        <v>13.7787</v>
      </c>
      <c r="HO248">
        <v>62.1424</v>
      </c>
      <c r="HP248">
        <v>32.5441</v>
      </c>
      <c r="HQ248">
        <v>1</v>
      </c>
      <c r="HR248">
        <v>-0.138986</v>
      </c>
      <c r="HS248">
        <v>5.01569</v>
      </c>
      <c r="HT248">
        <v>20.2726</v>
      </c>
      <c r="HU248">
        <v>5.22043</v>
      </c>
      <c r="HV248">
        <v>12.0159</v>
      </c>
      <c r="HW248">
        <v>4.9905</v>
      </c>
      <c r="HX248">
        <v>3.28835</v>
      </c>
      <c r="HY248">
        <v>9999</v>
      </c>
      <c r="HZ248">
        <v>9999</v>
      </c>
      <c r="IA248">
        <v>9999</v>
      </c>
      <c r="IB248">
        <v>999.9</v>
      </c>
      <c r="IC248">
        <v>4.97289</v>
      </c>
      <c r="ID248">
        <v>1.86661</v>
      </c>
      <c r="IE248">
        <v>1.86593</v>
      </c>
      <c r="IF248">
        <v>1.86586</v>
      </c>
      <c r="IG248">
        <v>1.86774</v>
      </c>
      <c r="IH248">
        <v>1.87022</v>
      </c>
      <c r="II248">
        <v>1.86885</v>
      </c>
      <c r="IJ248">
        <v>1.87028</v>
      </c>
      <c r="IK248">
        <v>0</v>
      </c>
      <c r="IL248">
        <v>0</v>
      </c>
      <c r="IM248">
        <v>0</v>
      </c>
      <c r="IN248">
        <v>0</v>
      </c>
      <c r="IO248" t="s">
        <v>441</v>
      </c>
      <c r="IP248" t="s">
        <v>442</v>
      </c>
      <c r="IQ248" t="s">
        <v>443</v>
      </c>
      <c r="IR248" t="s">
        <v>443</v>
      </c>
      <c r="IS248" t="s">
        <v>443</v>
      </c>
      <c r="IT248" t="s">
        <v>443</v>
      </c>
      <c r="IU248">
        <v>0</v>
      </c>
      <c r="IV248">
        <v>100</v>
      </c>
      <c r="IW248">
        <v>100</v>
      </c>
      <c r="IX248">
        <v>-2.683</v>
      </c>
      <c r="IY248">
        <v>0.008</v>
      </c>
      <c r="IZ248">
        <v>-1.414774939843471</v>
      </c>
      <c r="JA248">
        <v>-0.002262605230658699</v>
      </c>
      <c r="JB248">
        <v>4.117972070868355E-07</v>
      </c>
      <c r="JC248">
        <v>-1.535053720392113E-10</v>
      </c>
      <c r="JD248">
        <v>-0.05773197212917025</v>
      </c>
      <c r="JE248">
        <v>-0.004387372397949352</v>
      </c>
      <c r="JF248">
        <v>0.001148265067849212</v>
      </c>
      <c r="JG248">
        <v>-2.372704636287677E-05</v>
      </c>
      <c r="JH248">
        <v>4</v>
      </c>
      <c r="JI248">
        <v>2346</v>
      </c>
      <c r="JJ248">
        <v>1</v>
      </c>
      <c r="JK248">
        <v>24</v>
      </c>
      <c r="JL248">
        <v>21643.4</v>
      </c>
      <c r="JM248">
        <v>29358492</v>
      </c>
      <c r="JN248">
        <v>1.4978</v>
      </c>
      <c r="JO248">
        <v>2.26929</v>
      </c>
      <c r="JP248">
        <v>1.39648</v>
      </c>
      <c r="JQ248">
        <v>2.35596</v>
      </c>
      <c r="JR248">
        <v>1.49536</v>
      </c>
      <c r="JS248">
        <v>2.67944</v>
      </c>
      <c r="JT248">
        <v>36.5996</v>
      </c>
      <c r="JU248">
        <v>24.035</v>
      </c>
      <c r="JV248">
        <v>18</v>
      </c>
      <c r="JW248">
        <v>486.508</v>
      </c>
      <c r="JX248">
        <v>434.952</v>
      </c>
      <c r="JY248">
        <v>12.1577</v>
      </c>
      <c r="JZ248">
        <v>25.6971</v>
      </c>
      <c r="KA248">
        <v>29.9999</v>
      </c>
      <c r="KB248">
        <v>25.5965</v>
      </c>
      <c r="KC248">
        <v>25.5364</v>
      </c>
      <c r="KD248">
        <v>29.9709</v>
      </c>
      <c r="KE248">
        <v>26.8949</v>
      </c>
      <c r="KF248">
        <v>0</v>
      </c>
      <c r="KG248">
        <v>12.1628</v>
      </c>
      <c r="KH248">
        <v>674.224</v>
      </c>
      <c r="KI248">
        <v>9.898110000000001</v>
      </c>
      <c r="KJ248">
        <v>101.69</v>
      </c>
      <c r="KK248">
        <v>100.986</v>
      </c>
    </row>
    <row r="249" spans="1:297">
      <c r="A249">
        <v>233</v>
      </c>
      <c r="B249">
        <v>1761509525</v>
      </c>
      <c r="C249">
        <v>2314.5</v>
      </c>
      <c r="D249" t="s">
        <v>910</v>
      </c>
      <c r="E249" t="s">
        <v>911</v>
      </c>
      <c r="F249">
        <v>5</v>
      </c>
      <c r="G249" t="s">
        <v>831</v>
      </c>
      <c r="H249" t="s">
        <v>436</v>
      </c>
      <c r="I249">
        <v>1761509522.2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665.4508928556334</v>
      </c>
      <c r="AK249">
        <v>632.9398787878787</v>
      </c>
      <c r="AL249">
        <v>3.357668956281588</v>
      </c>
      <c r="AM249">
        <v>65.61031510894709</v>
      </c>
      <c r="AN249">
        <f>(AP249 - AO249 + DY249*1E3/(8.314*(EA249+273.15)) * AR249/DX249 * AQ249) * DX249/(100*DL249) * 1000/(1000 - AP249)</f>
        <v>0</v>
      </c>
      <c r="AO249">
        <v>9.905195208726141</v>
      </c>
      <c r="AP249">
        <v>11.54570909090908</v>
      </c>
      <c r="AQ249">
        <v>3.913637532348376E-06</v>
      </c>
      <c r="AR249">
        <v>106.6715053119192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437</v>
      </c>
      <c r="AY249" t="s">
        <v>437</v>
      </c>
      <c r="AZ249">
        <v>0</v>
      </c>
      <c r="BA249">
        <v>0</v>
      </c>
      <c r="BB249">
        <f>1-AZ249/BA249</f>
        <v>0</v>
      </c>
      <c r="BC249">
        <v>0</v>
      </c>
      <c r="BD249" t="s">
        <v>437</v>
      </c>
      <c r="BE249" t="s">
        <v>437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BZ249">
        <v>2020</v>
      </c>
      <c r="CA249">
        <v>290.0000000000001</v>
      </c>
      <c r="CB249">
        <v>1590.42</v>
      </c>
      <c r="CC249">
        <v>295</v>
      </c>
      <c r="CD249">
        <v>5220.67</v>
      </c>
      <c r="CE249">
        <v>1591.29</v>
      </c>
      <c r="CF249">
        <v>-0.87</v>
      </c>
      <c r="CG249">
        <v>300.0000000000001</v>
      </c>
      <c r="CH249">
        <v>23.8</v>
      </c>
      <c r="CI249">
        <v>1650.734719841875</v>
      </c>
      <c r="CJ249">
        <v>2.032994541366527</v>
      </c>
      <c r="CK249">
        <v>-31.03478562282126</v>
      </c>
      <c r="CL249">
        <v>0.9198548094063967</v>
      </c>
      <c r="CM249">
        <v>0.9759925733019913</v>
      </c>
      <c r="CN249">
        <v>-0.00431141668520578</v>
      </c>
      <c r="CO249">
        <v>289.9999999999999</v>
      </c>
      <c r="CP249">
        <v>1590.91</v>
      </c>
      <c r="CQ249">
        <v>765</v>
      </c>
      <c r="CR249">
        <v>5219.32</v>
      </c>
      <c r="CS249">
        <v>1591.27</v>
      </c>
      <c r="CT249">
        <v>-0.36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438</v>
      </c>
      <c r="DO249">
        <v>2</v>
      </c>
      <c r="DP249" t="b">
        <v>1</v>
      </c>
      <c r="DQ249">
        <v>1761509522.2</v>
      </c>
      <c r="DR249">
        <v>617.9917</v>
      </c>
      <c r="DS249">
        <v>659.5146999999999</v>
      </c>
      <c r="DT249">
        <v>11.5431</v>
      </c>
      <c r="DU249">
        <v>9.905179999999998</v>
      </c>
      <c r="DV249">
        <v>620.6888999999999</v>
      </c>
      <c r="DW249">
        <v>11.53508</v>
      </c>
      <c r="DX249">
        <v>500.0433</v>
      </c>
      <c r="DY249">
        <v>90.29308</v>
      </c>
      <c r="DZ249">
        <v>0.10008928</v>
      </c>
      <c r="EA249">
        <v>18.05471</v>
      </c>
      <c r="EB249">
        <v>18.00092</v>
      </c>
      <c r="EC249">
        <v>999.9</v>
      </c>
      <c r="ED249">
        <v>0</v>
      </c>
      <c r="EE249">
        <v>0</v>
      </c>
      <c r="EF249">
        <v>9991.996999999999</v>
      </c>
      <c r="EG249">
        <v>0</v>
      </c>
      <c r="EH249">
        <v>1038.023</v>
      </c>
      <c r="EI249">
        <v>-41.52306</v>
      </c>
      <c r="EJ249">
        <v>625.2085999999999</v>
      </c>
      <c r="EK249">
        <v>666.1127</v>
      </c>
      <c r="EL249">
        <v>1.637936</v>
      </c>
      <c r="EM249">
        <v>659.5146999999999</v>
      </c>
      <c r="EN249">
        <v>9.905179999999998</v>
      </c>
      <c r="EO249">
        <v>1.042264</v>
      </c>
      <c r="EP249">
        <v>0.8943692000000001</v>
      </c>
      <c r="EQ249">
        <v>7.520965000000001</v>
      </c>
      <c r="ER249">
        <v>5.300456000000001</v>
      </c>
      <c r="ES249">
        <v>1999.992</v>
      </c>
      <c r="ET249">
        <v>0.9799980999999999</v>
      </c>
      <c r="EU249">
        <v>0.02000211</v>
      </c>
      <c r="EV249">
        <v>0</v>
      </c>
      <c r="EW249">
        <v>1240.301</v>
      </c>
      <c r="EX249">
        <v>5.000970000000001</v>
      </c>
      <c r="EY249">
        <v>24873.77</v>
      </c>
      <c r="EZ249">
        <v>16707.49</v>
      </c>
      <c r="FA249">
        <v>38.8183</v>
      </c>
      <c r="FB249">
        <v>40.656</v>
      </c>
      <c r="FC249">
        <v>38.8561</v>
      </c>
      <c r="FD249">
        <v>40.07469999999999</v>
      </c>
      <c r="FE249">
        <v>39.01860000000001</v>
      </c>
      <c r="FF249">
        <v>1955.089</v>
      </c>
      <c r="FG249">
        <v>39.901</v>
      </c>
      <c r="FH249">
        <v>0</v>
      </c>
      <c r="FI249">
        <v>4395.800000190735</v>
      </c>
      <c r="FJ249">
        <v>0</v>
      </c>
      <c r="FK249">
        <v>1239.654230769231</v>
      </c>
      <c r="FL249">
        <v>7.384957257085219</v>
      </c>
      <c r="FM249">
        <v>239.4222221865622</v>
      </c>
      <c r="FN249">
        <v>24853.78076923077</v>
      </c>
      <c r="FO249">
        <v>15</v>
      </c>
      <c r="FP249">
        <v>0</v>
      </c>
      <c r="FQ249" t="s">
        <v>439</v>
      </c>
      <c r="FR249">
        <v>1760210915.6</v>
      </c>
      <c r="FS249">
        <v>0</v>
      </c>
      <c r="FT249">
        <v>0</v>
      </c>
      <c r="FU249">
        <v>-0.215</v>
      </c>
      <c r="FV249">
        <v>0</v>
      </c>
      <c r="FW249">
        <v>-0.6919999999999999</v>
      </c>
      <c r="FX249">
        <v>0</v>
      </c>
      <c r="FY249">
        <v>400</v>
      </c>
      <c r="FZ249">
        <v>0</v>
      </c>
      <c r="GA249">
        <v>0.15</v>
      </c>
      <c r="GB249">
        <v>0</v>
      </c>
      <c r="GC249">
        <v>-41.02775365853658</v>
      </c>
      <c r="GD249">
        <v>-2.951663414634128</v>
      </c>
      <c r="GE249">
        <v>0.3013416180670995</v>
      </c>
      <c r="GF249">
        <v>0</v>
      </c>
      <c r="GG249">
        <v>1239.184117647059</v>
      </c>
      <c r="GH249">
        <v>7.844461417851313</v>
      </c>
      <c r="GI249">
        <v>0.7983516755940793</v>
      </c>
      <c r="GJ249">
        <v>0</v>
      </c>
      <c r="GK249">
        <v>1.634151951219512</v>
      </c>
      <c r="GL249">
        <v>0.02275860627177834</v>
      </c>
      <c r="GM249">
        <v>0.0024037868696483</v>
      </c>
      <c r="GN249">
        <v>1</v>
      </c>
      <c r="GO249">
        <v>1</v>
      </c>
      <c r="GP249">
        <v>3</v>
      </c>
      <c r="GQ249" t="s">
        <v>446</v>
      </c>
      <c r="GR249">
        <v>3.13395</v>
      </c>
      <c r="GS249">
        <v>2.76015</v>
      </c>
      <c r="GT249">
        <v>0.126675</v>
      </c>
      <c r="GU249">
        <v>0.130763</v>
      </c>
      <c r="GV249">
        <v>0.0629957</v>
      </c>
      <c r="GW249">
        <v>0.0555671</v>
      </c>
      <c r="GX249">
        <v>27970.7</v>
      </c>
      <c r="GY249">
        <v>27816.5</v>
      </c>
      <c r="GZ249">
        <v>29753.8</v>
      </c>
      <c r="HA249">
        <v>29559.7</v>
      </c>
      <c r="HB249">
        <v>36850</v>
      </c>
      <c r="HC249">
        <v>36998.5</v>
      </c>
      <c r="HD249">
        <v>41869.5</v>
      </c>
      <c r="HE249">
        <v>41996.5</v>
      </c>
      <c r="HF249">
        <v>1.95807</v>
      </c>
      <c r="HG249">
        <v>1.88953</v>
      </c>
      <c r="HH249">
        <v>0.0231043</v>
      </c>
      <c r="HI249">
        <v>0</v>
      </c>
      <c r="HJ249">
        <v>17.62</v>
      </c>
      <c r="HK249">
        <v>999.9</v>
      </c>
      <c r="HL249">
        <v>26.5</v>
      </c>
      <c r="HM249">
        <v>31.7</v>
      </c>
      <c r="HN249">
        <v>13.777</v>
      </c>
      <c r="HO249">
        <v>62.4524</v>
      </c>
      <c r="HP249">
        <v>32.3678</v>
      </c>
      <c r="HQ249">
        <v>1</v>
      </c>
      <c r="HR249">
        <v>-0.139042</v>
      </c>
      <c r="HS249">
        <v>5.01215</v>
      </c>
      <c r="HT249">
        <v>20.2729</v>
      </c>
      <c r="HU249">
        <v>5.22058</v>
      </c>
      <c r="HV249">
        <v>12.0159</v>
      </c>
      <c r="HW249">
        <v>4.99105</v>
      </c>
      <c r="HX249">
        <v>3.28855</v>
      </c>
      <c r="HY249">
        <v>9999</v>
      </c>
      <c r="HZ249">
        <v>9999</v>
      </c>
      <c r="IA249">
        <v>9999</v>
      </c>
      <c r="IB249">
        <v>999.9</v>
      </c>
      <c r="IC249">
        <v>4.9729</v>
      </c>
      <c r="ID249">
        <v>1.86661</v>
      </c>
      <c r="IE249">
        <v>1.86592</v>
      </c>
      <c r="IF249">
        <v>1.86586</v>
      </c>
      <c r="IG249">
        <v>1.86774</v>
      </c>
      <c r="IH249">
        <v>1.87022</v>
      </c>
      <c r="II249">
        <v>1.86885</v>
      </c>
      <c r="IJ249">
        <v>1.87029</v>
      </c>
      <c r="IK249">
        <v>0</v>
      </c>
      <c r="IL249">
        <v>0</v>
      </c>
      <c r="IM249">
        <v>0</v>
      </c>
      <c r="IN249">
        <v>0</v>
      </c>
      <c r="IO249" t="s">
        <v>441</v>
      </c>
      <c r="IP249" t="s">
        <v>442</v>
      </c>
      <c r="IQ249" t="s">
        <v>443</v>
      </c>
      <c r="IR249" t="s">
        <v>443</v>
      </c>
      <c r="IS249" t="s">
        <v>443</v>
      </c>
      <c r="IT249" t="s">
        <v>443</v>
      </c>
      <c r="IU249">
        <v>0</v>
      </c>
      <c r="IV249">
        <v>100</v>
      </c>
      <c r="IW249">
        <v>100</v>
      </c>
      <c r="IX249">
        <v>-2.715</v>
      </c>
      <c r="IY249">
        <v>0.0081</v>
      </c>
      <c r="IZ249">
        <v>-1.414774939843471</v>
      </c>
      <c r="JA249">
        <v>-0.002262605230658699</v>
      </c>
      <c r="JB249">
        <v>4.117972070868355E-07</v>
      </c>
      <c r="JC249">
        <v>-1.535053720392113E-10</v>
      </c>
      <c r="JD249">
        <v>-0.05773197212917025</v>
      </c>
      <c r="JE249">
        <v>-0.004387372397949352</v>
      </c>
      <c r="JF249">
        <v>0.001148265067849212</v>
      </c>
      <c r="JG249">
        <v>-2.372704636287677E-05</v>
      </c>
      <c r="JH249">
        <v>4</v>
      </c>
      <c r="JI249">
        <v>2346</v>
      </c>
      <c r="JJ249">
        <v>1</v>
      </c>
      <c r="JK249">
        <v>24</v>
      </c>
      <c r="JL249">
        <v>21643.5</v>
      </c>
      <c r="JM249">
        <v>29358492.1</v>
      </c>
      <c r="JN249">
        <v>1.52588</v>
      </c>
      <c r="JO249">
        <v>2.26685</v>
      </c>
      <c r="JP249">
        <v>1.39648</v>
      </c>
      <c r="JQ249">
        <v>2.35474</v>
      </c>
      <c r="JR249">
        <v>1.49536</v>
      </c>
      <c r="JS249">
        <v>2.5647</v>
      </c>
      <c r="JT249">
        <v>36.5996</v>
      </c>
      <c r="JU249">
        <v>24.0262</v>
      </c>
      <c r="JV249">
        <v>18</v>
      </c>
      <c r="JW249">
        <v>486.756</v>
      </c>
      <c r="JX249">
        <v>435.101</v>
      </c>
      <c r="JY249">
        <v>12.1618</v>
      </c>
      <c r="JZ249">
        <v>25.6958</v>
      </c>
      <c r="KA249">
        <v>29.9999</v>
      </c>
      <c r="KB249">
        <v>25.5947</v>
      </c>
      <c r="KC249">
        <v>25.5364</v>
      </c>
      <c r="KD249">
        <v>30.5415</v>
      </c>
      <c r="KE249">
        <v>26.8949</v>
      </c>
      <c r="KF249">
        <v>0</v>
      </c>
      <c r="KG249">
        <v>12.1638</v>
      </c>
      <c r="KH249">
        <v>687.604</v>
      </c>
      <c r="KI249">
        <v>9.898110000000001</v>
      </c>
      <c r="KJ249">
        <v>101.69</v>
      </c>
      <c r="KK249">
        <v>100.987</v>
      </c>
    </row>
    <row r="250" spans="1:297">
      <c r="A250">
        <v>234</v>
      </c>
      <c r="B250">
        <v>1761509530</v>
      </c>
      <c r="C250">
        <v>2319.5</v>
      </c>
      <c r="D250" t="s">
        <v>912</v>
      </c>
      <c r="E250" t="s">
        <v>913</v>
      </c>
      <c r="F250">
        <v>5</v>
      </c>
      <c r="G250" t="s">
        <v>831</v>
      </c>
      <c r="H250" t="s">
        <v>436</v>
      </c>
      <c r="I250">
        <v>1761509527.5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682.3345834661106</v>
      </c>
      <c r="AK250">
        <v>649.6458424242426</v>
      </c>
      <c r="AL250">
        <v>3.335334937754017</v>
      </c>
      <c r="AM250">
        <v>65.61031510894709</v>
      </c>
      <c r="AN250">
        <f>(AP250 - AO250 + DY250*1E3/(8.314*(EA250+273.15)) * AR250/DX250 * AQ250) * DX250/(100*DL250) * 1000/(1000 - AP250)</f>
        <v>0</v>
      </c>
      <c r="AO250">
        <v>9.904425309978963</v>
      </c>
      <c r="AP250">
        <v>11.54992848484848</v>
      </c>
      <c r="AQ250">
        <v>2.171650389388013E-06</v>
      </c>
      <c r="AR250">
        <v>106.6715053119192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437</v>
      </c>
      <c r="AY250" t="s">
        <v>437</v>
      </c>
      <c r="AZ250">
        <v>0</v>
      </c>
      <c r="BA250">
        <v>0</v>
      </c>
      <c r="BB250">
        <f>1-AZ250/BA250</f>
        <v>0</v>
      </c>
      <c r="BC250">
        <v>0</v>
      </c>
      <c r="BD250" t="s">
        <v>437</v>
      </c>
      <c r="BE250" t="s">
        <v>437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BZ250">
        <v>2020</v>
      </c>
      <c r="CA250">
        <v>290.0000000000001</v>
      </c>
      <c r="CB250">
        <v>1590.42</v>
      </c>
      <c r="CC250">
        <v>295</v>
      </c>
      <c r="CD250">
        <v>5220.67</v>
      </c>
      <c r="CE250">
        <v>1591.29</v>
      </c>
      <c r="CF250">
        <v>-0.87</v>
      </c>
      <c r="CG250">
        <v>300.0000000000001</v>
      </c>
      <c r="CH250">
        <v>23.8</v>
      </c>
      <c r="CI250">
        <v>1650.734719841875</v>
      </c>
      <c r="CJ250">
        <v>2.032994541366527</v>
      </c>
      <c r="CK250">
        <v>-31.03478562282126</v>
      </c>
      <c r="CL250">
        <v>0.9198548094063967</v>
      </c>
      <c r="CM250">
        <v>0.9759925733019913</v>
      </c>
      <c r="CN250">
        <v>-0.00431141668520578</v>
      </c>
      <c r="CO250">
        <v>289.9999999999999</v>
      </c>
      <c r="CP250">
        <v>1590.91</v>
      </c>
      <c r="CQ250">
        <v>765</v>
      </c>
      <c r="CR250">
        <v>5219.32</v>
      </c>
      <c r="CS250">
        <v>1591.27</v>
      </c>
      <c r="CT250">
        <v>-0.36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438</v>
      </c>
      <c r="DO250">
        <v>2</v>
      </c>
      <c r="DP250" t="b">
        <v>1</v>
      </c>
      <c r="DQ250">
        <v>1761509527.5</v>
      </c>
      <c r="DR250">
        <v>635.5575555555556</v>
      </c>
      <c r="DS250">
        <v>677.2731111111111</v>
      </c>
      <c r="DT250">
        <v>11.54835555555555</v>
      </c>
      <c r="DU250">
        <v>9.904466666666668</v>
      </c>
      <c r="DV250">
        <v>638.2885555555555</v>
      </c>
      <c r="DW250">
        <v>11.54026666666667</v>
      </c>
      <c r="DX250">
        <v>499.9812222222222</v>
      </c>
      <c r="DY250">
        <v>90.29226666666666</v>
      </c>
      <c r="DZ250">
        <v>0.09993541111111109</v>
      </c>
      <c r="EA250">
        <v>18.05867777777778</v>
      </c>
      <c r="EB250">
        <v>18.00043333333333</v>
      </c>
      <c r="EC250">
        <v>999.9000000000001</v>
      </c>
      <c r="ED250">
        <v>0</v>
      </c>
      <c r="EE250">
        <v>0</v>
      </c>
      <c r="EF250">
        <v>10012.00555555556</v>
      </c>
      <c r="EG250">
        <v>0</v>
      </c>
      <c r="EH250">
        <v>1038.037777777778</v>
      </c>
      <c r="EI250">
        <v>-41.71553333333333</v>
      </c>
      <c r="EJ250">
        <v>642.9828888888889</v>
      </c>
      <c r="EK250">
        <v>684.048111111111</v>
      </c>
      <c r="EL250">
        <v>1.643894444444444</v>
      </c>
      <c r="EM250">
        <v>677.2731111111111</v>
      </c>
      <c r="EN250">
        <v>9.904466666666668</v>
      </c>
      <c r="EO250">
        <v>1.042726666666667</v>
      </c>
      <c r="EP250">
        <v>0.8942966666666666</v>
      </c>
      <c r="EQ250">
        <v>7.527484444444444</v>
      </c>
      <c r="ER250">
        <v>5.299292222222222</v>
      </c>
      <c r="ES250">
        <v>1999.915555555556</v>
      </c>
      <c r="ET250">
        <v>0.9799986666666665</v>
      </c>
      <c r="EU250">
        <v>0.02000153333333334</v>
      </c>
      <c r="EV250">
        <v>0</v>
      </c>
      <c r="EW250">
        <v>1240.851111111111</v>
      </c>
      <c r="EX250">
        <v>5.00097</v>
      </c>
      <c r="EY250">
        <v>24892.73333333333</v>
      </c>
      <c r="EZ250">
        <v>16706.88888888889</v>
      </c>
      <c r="FA250">
        <v>38.90944444444445</v>
      </c>
      <c r="FB250">
        <v>40.75666666666667</v>
      </c>
      <c r="FC250">
        <v>38.972</v>
      </c>
      <c r="FD250">
        <v>40.20822222222223</v>
      </c>
      <c r="FE250">
        <v>39.111</v>
      </c>
      <c r="FF250">
        <v>1955.015555555555</v>
      </c>
      <c r="FG250">
        <v>39.9</v>
      </c>
      <c r="FH250">
        <v>0</v>
      </c>
      <c r="FI250">
        <v>4401.200000047684</v>
      </c>
      <c r="FJ250">
        <v>0</v>
      </c>
      <c r="FK250">
        <v>1240.354</v>
      </c>
      <c r="FL250">
        <v>7.103076932382632</v>
      </c>
      <c r="FM250">
        <v>225.4307694888294</v>
      </c>
      <c r="FN250">
        <v>24875.756</v>
      </c>
      <c r="FO250">
        <v>15</v>
      </c>
      <c r="FP250">
        <v>0</v>
      </c>
      <c r="FQ250" t="s">
        <v>439</v>
      </c>
      <c r="FR250">
        <v>1760210915.6</v>
      </c>
      <c r="FS250">
        <v>0</v>
      </c>
      <c r="FT250">
        <v>0</v>
      </c>
      <c r="FU250">
        <v>-0.215</v>
      </c>
      <c r="FV250">
        <v>0</v>
      </c>
      <c r="FW250">
        <v>-0.6919999999999999</v>
      </c>
      <c r="FX250">
        <v>0</v>
      </c>
      <c r="FY250">
        <v>400</v>
      </c>
      <c r="FZ250">
        <v>0</v>
      </c>
      <c r="GA250">
        <v>0.15</v>
      </c>
      <c r="GB250">
        <v>0</v>
      </c>
      <c r="GC250">
        <v>-41.31282</v>
      </c>
      <c r="GD250">
        <v>-3.137714071294492</v>
      </c>
      <c r="GE250">
        <v>0.3114302893104647</v>
      </c>
      <c r="GF250">
        <v>0</v>
      </c>
      <c r="GG250">
        <v>1239.861764705882</v>
      </c>
      <c r="GH250">
        <v>7.07960275001861</v>
      </c>
      <c r="GI250">
        <v>0.7246843961673548</v>
      </c>
      <c r="GJ250">
        <v>0</v>
      </c>
      <c r="GK250">
        <v>1.6372815</v>
      </c>
      <c r="GL250">
        <v>0.04000998123827</v>
      </c>
      <c r="GM250">
        <v>0.004008384680890791</v>
      </c>
      <c r="GN250">
        <v>1</v>
      </c>
      <c r="GO250">
        <v>1</v>
      </c>
      <c r="GP250">
        <v>3</v>
      </c>
      <c r="GQ250" t="s">
        <v>446</v>
      </c>
      <c r="GR250">
        <v>3.13375</v>
      </c>
      <c r="GS250">
        <v>2.76046</v>
      </c>
      <c r="GT250">
        <v>0.128969</v>
      </c>
      <c r="GU250">
        <v>0.132994</v>
      </c>
      <c r="GV250">
        <v>0.0630116</v>
      </c>
      <c r="GW250">
        <v>0.0555653</v>
      </c>
      <c r="GX250">
        <v>27897</v>
      </c>
      <c r="GY250">
        <v>27745.3</v>
      </c>
      <c r="GZ250">
        <v>29753.5</v>
      </c>
      <c r="HA250">
        <v>29559.9</v>
      </c>
      <c r="HB250">
        <v>36849</v>
      </c>
      <c r="HC250">
        <v>36998.9</v>
      </c>
      <c r="HD250">
        <v>41869</v>
      </c>
      <c r="HE250">
        <v>41996.8</v>
      </c>
      <c r="HF250">
        <v>1.95775</v>
      </c>
      <c r="HG250">
        <v>1.8895</v>
      </c>
      <c r="HH250">
        <v>0.0229031</v>
      </c>
      <c r="HI250">
        <v>0</v>
      </c>
      <c r="HJ250">
        <v>17.62</v>
      </c>
      <c r="HK250">
        <v>999.9</v>
      </c>
      <c r="HL250">
        <v>26.5</v>
      </c>
      <c r="HM250">
        <v>31.7</v>
      </c>
      <c r="HN250">
        <v>13.7789</v>
      </c>
      <c r="HO250">
        <v>62.4624</v>
      </c>
      <c r="HP250">
        <v>32.4079</v>
      </c>
      <c r="HQ250">
        <v>1</v>
      </c>
      <c r="HR250">
        <v>-0.139451</v>
      </c>
      <c r="HS250">
        <v>5.02923</v>
      </c>
      <c r="HT250">
        <v>20.2723</v>
      </c>
      <c r="HU250">
        <v>5.22133</v>
      </c>
      <c r="HV250">
        <v>12.0159</v>
      </c>
      <c r="HW250">
        <v>4.99095</v>
      </c>
      <c r="HX250">
        <v>3.28855</v>
      </c>
      <c r="HY250">
        <v>9999</v>
      </c>
      <c r="HZ250">
        <v>9999</v>
      </c>
      <c r="IA250">
        <v>9999</v>
      </c>
      <c r="IB250">
        <v>999.9</v>
      </c>
      <c r="IC250">
        <v>4.9729</v>
      </c>
      <c r="ID250">
        <v>1.86661</v>
      </c>
      <c r="IE250">
        <v>1.86591</v>
      </c>
      <c r="IF250">
        <v>1.86589</v>
      </c>
      <c r="IG250">
        <v>1.86774</v>
      </c>
      <c r="IH250">
        <v>1.8702</v>
      </c>
      <c r="II250">
        <v>1.86884</v>
      </c>
      <c r="IJ250">
        <v>1.87029</v>
      </c>
      <c r="IK250">
        <v>0</v>
      </c>
      <c r="IL250">
        <v>0</v>
      </c>
      <c r="IM250">
        <v>0</v>
      </c>
      <c r="IN250">
        <v>0</v>
      </c>
      <c r="IO250" t="s">
        <v>441</v>
      </c>
      <c r="IP250" t="s">
        <v>442</v>
      </c>
      <c r="IQ250" t="s">
        <v>443</v>
      </c>
      <c r="IR250" t="s">
        <v>443</v>
      </c>
      <c r="IS250" t="s">
        <v>443</v>
      </c>
      <c r="IT250" t="s">
        <v>443</v>
      </c>
      <c r="IU250">
        <v>0</v>
      </c>
      <c r="IV250">
        <v>100</v>
      </c>
      <c r="IW250">
        <v>100</v>
      </c>
      <c r="IX250">
        <v>-2.747</v>
      </c>
      <c r="IY250">
        <v>0.0081</v>
      </c>
      <c r="IZ250">
        <v>-1.414774939843471</v>
      </c>
      <c r="JA250">
        <v>-0.002262605230658699</v>
      </c>
      <c r="JB250">
        <v>4.117972070868355E-07</v>
      </c>
      <c r="JC250">
        <v>-1.535053720392113E-10</v>
      </c>
      <c r="JD250">
        <v>-0.05773197212917025</v>
      </c>
      <c r="JE250">
        <v>-0.004387372397949352</v>
      </c>
      <c r="JF250">
        <v>0.001148265067849212</v>
      </c>
      <c r="JG250">
        <v>-2.372704636287677E-05</v>
      </c>
      <c r="JH250">
        <v>4</v>
      </c>
      <c r="JI250">
        <v>2346</v>
      </c>
      <c r="JJ250">
        <v>1</v>
      </c>
      <c r="JK250">
        <v>24</v>
      </c>
      <c r="JL250">
        <v>21643.6</v>
      </c>
      <c r="JM250">
        <v>29358492.2</v>
      </c>
      <c r="JN250">
        <v>1.55762</v>
      </c>
      <c r="JO250">
        <v>2.26929</v>
      </c>
      <c r="JP250">
        <v>1.39648</v>
      </c>
      <c r="JQ250">
        <v>2.35474</v>
      </c>
      <c r="JR250">
        <v>1.49536</v>
      </c>
      <c r="JS250">
        <v>2.5293</v>
      </c>
      <c r="JT250">
        <v>36.5996</v>
      </c>
      <c r="JU250">
        <v>24.0262</v>
      </c>
      <c r="JV250">
        <v>18</v>
      </c>
      <c r="JW250">
        <v>486.551</v>
      </c>
      <c r="JX250">
        <v>435.085</v>
      </c>
      <c r="JY250">
        <v>12.1635</v>
      </c>
      <c r="JZ250">
        <v>25.6949</v>
      </c>
      <c r="KA250">
        <v>30.0001</v>
      </c>
      <c r="KB250">
        <v>25.5944</v>
      </c>
      <c r="KC250">
        <v>25.5363</v>
      </c>
      <c r="KD250">
        <v>31.1724</v>
      </c>
      <c r="KE250">
        <v>26.8949</v>
      </c>
      <c r="KF250">
        <v>0</v>
      </c>
      <c r="KG250">
        <v>12.1608</v>
      </c>
      <c r="KH250">
        <v>707.728</v>
      </c>
      <c r="KI250">
        <v>9.895</v>
      </c>
      <c r="KJ250">
        <v>101.689</v>
      </c>
      <c r="KK250">
        <v>100.987</v>
      </c>
    </row>
    <row r="251" spans="1:297">
      <c r="A251">
        <v>235</v>
      </c>
      <c r="B251">
        <v>1761509535</v>
      </c>
      <c r="C251">
        <v>2324.5</v>
      </c>
      <c r="D251" t="s">
        <v>914</v>
      </c>
      <c r="E251" t="s">
        <v>915</v>
      </c>
      <c r="F251">
        <v>5</v>
      </c>
      <c r="G251" t="s">
        <v>831</v>
      </c>
      <c r="H251" t="s">
        <v>436</v>
      </c>
      <c r="I251">
        <v>1761509532.2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699.3531030990241</v>
      </c>
      <c r="AK251">
        <v>666.3892</v>
      </c>
      <c r="AL251">
        <v>3.352454524947074</v>
      </c>
      <c r="AM251">
        <v>65.61031510894709</v>
      </c>
      <c r="AN251">
        <f>(AP251 - AO251 + DY251*1E3/(8.314*(EA251+273.15)) * AR251/DX251 * AQ251) * DX251/(100*DL251) * 1000/(1000 - AP251)</f>
        <v>0</v>
      </c>
      <c r="AO251">
        <v>9.904927398977955</v>
      </c>
      <c r="AP251">
        <v>11.55292727272727</v>
      </c>
      <c r="AQ251">
        <v>2.694028817928228E-06</v>
      </c>
      <c r="AR251">
        <v>106.6715053119192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437</v>
      </c>
      <c r="AY251" t="s">
        <v>437</v>
      </c>
      <c r="AZ251">
        <v>0</v>
      </c>
      <c r="BA251">
        <v>0</v>
      </c>
      <c r="BB251">
        <f>1-AZ251/BA251</f>
        <v>0</v>
      </c>
      <c r="BC251">
        <v>0</v>
      </c>
      <c r="BD251" t="s">
        <v>437</v>
      </c>
      <c r="BE251" t="s">
        <v>437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BZ251">
        <v>2020</v>
      </c>
      <c r="CA251">
        <v>290.0000000000001</v>
      </c>
      <c r="CB251">
        <v>1590.42</v>
      </c>
      <c r="CC251">
        <v>295</v>
      </c>
      <c r="CD251">
        <v>5220.67</v>
      </c>
      <c r="CE251">
        <v>1591.29</v>
      </c>
      <c r="CF251">
        <v>-0.87</v>
      </c>
      <c r="CG251">
        <v>300.0000000000001</v>
      </c>
      <c r="CH251">
        <v>23.8</v>
      </c>
      <c r="CI251">
        <v>1650.734719841875</v>
      </c>
      <c r="CJ251">
        <v>2.032994541366527</v>
      </c>
      <c r="CK251">
        <v>-31.03478562282126</v>
      </c>
      <c r="CL251">
        <v>0.9198548094063967</v>
      </c>
      <c r="CM251">
        <v>0.9759925733019913</v>
      </c>
      <c r="CN251">
        <v>-0.00431141668520578</v>
      </c>
      <c r="CO251">
        <v>289.9999999999999</v>
      </c>
      <c r="CP251">
        <v>1590.91</v>
      </c>
      <c r="CQ251">
        <v>765</v>
      </c>
      <c r="CR251">
        <v>5219.32</v>
      </c>
      <c r="CS251">
        <v>1591.27</v>
      </c>
      <c r="CT251">
        <v>-0.36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438</v>
      </c>
      <c r="DO251">
        <v>2</v>
      </c>
      <c r="DP251" t="b">
        <v>1</v>
      </c>
      <c r="DQ251">
        <v>1761509532.2</v>
      </c>
      <c r="DR251">
        <v>651.0748000000001</v>
      </c>
      <c r="DS251">
        <v>693.1216000000001</v>
      </c>
      <c r="DT251">
        <v>11.55181</v>
      </c>
      <c r="DU251">
        <v>9.904658999999999</v>
      </c>
      <c r="DV251">
        <v>653.8357</v>
      </c>
      <c r="DW251">
        <v>11.54365</v>
      </c>
      <c r="DX251">
        <v>499.9577</v>
      </c>
      <c r="DY251">
        <v>90.29370999999999</v>
      </c>
      <c r="DZ251">
        <v>0.09990285000000002</v>
      </c>
      <c r="EA251">
        <v>18.06077</v>
      </c>
      <c r="EB251">
        <v>18.00809</v>
      </c>
      <c r="EC251">
        <v>999.9</v>
      </c>
      <c r="ED251">
        <v>0</v>
      </c>
      <c r="EE251">
        <v>0</v>
      </c>
      <c r="EF251">
        <v>10022.3</v>
      </c>
      <c r="EG251">
        <v>0</v>
      </c>
      <c r="EH251">
        <v>1038.049</v>
      </c>
      <c r="EI251">
        <v>-42.04681</v>
      </c>
      <c r="EJ251">
        <v>658.6838</v>
      </c>
      <c r="EK251">
        <v>700.0554</v>
      </c>
      <c r="EL251">
        <v>1.647131</v>
      </c>
      <c r="EM251">
        <v>693.1216000000001</v>
      </c>
      <c r="EN251">
        <v>9.904658999999999</v>
      </c>
      <c r="EO251">
        <v>1.043054</v>
      </c>
      <c r="EP251">
        <v>0.8943288</v>
      </c>
      <c r="EQ251">
        <v>7.532071999999999</v>
      </c>
      <c r="ER251">
        <v>5.299805000000001</v>
      </c>
      <c r="ES251">
        <v>1999.956</v>
      </c>
      <c r="ET251">
        <v>0.9800002000000001</v>
      </c>
      <c r="EU251">
        <v>0.02000004</v>
      </c>
      <c r="EV251">
        <v>0</v>
      </c>
      <c r="EW251">
        <v>1241.528</v>
      </c>
      <c r="EX251">
        <v>5.000970000000001</v>
      </c>
      <c r="EY251">
        <v>24909.28</v>
      </c>
      <c r="EZ251">
        <v>16707.21</v>
      </c>
      <c r="FA251">
        <v>38.9997</v>
      </c>
      <c r="FB251">
        <v>40.84349999999999</v>
      </c>
      <c r="FC251">
        <v>39.031</v>
      </c>
      <c r="FD251">
        <v>40.32469999999999</v>
      </c>
      <c r="FE251">
        <v>39.19969999999999</v>
      </c>
      <c r="FF251">
        <v>1955.056</v>
      </c>
      <c r="FG251">
        <v>39.89999999999999</v>
      </c>
      <c r="FH251">
        <v>0</v>
      </c>
      <c r="FI251">
        <v>4406</v>
      </c>
      <c r="FJ251">
        <v>0</v>
      </c>
      <c r="FK251">
        <v>1240.9472</v>
      </c>
      <c r="FL251">
        <v>7.293846171067297</v>
      </c>
      <c r="FM251">
        <v>218.0846156147568</v>
      </c>
      <c r="FN251">
        <v>24893.656</v>
      </c>
      <c r="FO251">
        <v>15</v>
      </c>
      <c r="FP251">
        <v>0</v>
      </c>
      <c r="FQ251" t="s">
        <v>439</v>
      </c>
      <c r="FR251">
        <v>1760210915.6</v>
      </c>
      <c r="FS251">
        <v>0</v>
      </c>
      <c r="FT251">
        <v>0</v>
      </c>
      <c r="FU251">
        <v>-0.215</v>
      </c>
      <c r="FV251">
        <v>0</v>
      </c>
      <c r="FW251">
        <v>-0.6919999999999999</v>
      </c>
      <c r="FX251">
        <v>0</v>
      </c>
      <c r="FY251">
        <v>400</v>
      </c>
      <c r="FZ251">
        <v>0</v>
      </c>
      <c r="GA251">
        <v>0.15</v>
      </c>
      <c r="GB251">
        <v>0</v>
      </c>
      <c r="GC251">
        <v>-41.59696829268292</v>
      </c>
      <c r="GD251">
        <v>-3.418561672473945</v>
      </c>
      <c r="GE251">
        <v>0.3452321321838496</v>
      </c>
      <c r="GF251">
        <v>0</v>
      </c>
      <c r="GG251">
        <v>1240.539705882353</v>
      </c>
      <c r="GH251">
        <v>7.429335370077077</v>
      </c>
      <c r="GI251">
        <v>0.752687284859362</v>
      </c>
      <c r="GJ251">
        <v>0</v>
      </c>
      <c r="GK251">
        <v>1.641034634146342</v>
      </c>
      <c r="GL251">
        <v>0.04566940766550672</v>
      </c>
      <c r="GM251">
        <v>0.004632382360035246</v>
      </c>
      <c r="GN251">
        <v>1</v>
      </c>
      <c r="GO251">
        <v>1</v>
      </c>
      <c r="GP251">
        <v>3</v>
      </c>
      <c r="GQ251" t="s">
        <v>446</v>
      </c>
      <c r="GR251">
        <v>3.13363</v>
      </c>
      <c r="GS251">
        <v>2.76047</v>
      </c>
      <c r="GT251">
        <v>0.131244</v>
      </c>
      <c r="GU251">
        <v>0.135228</v>
      </c>
      <c r="GV251">
        <v>0.06302869999999999</v>
      </c>
      <c r="GW251">
        <v>0.055565</v>
      </c>
      <c r="GX251">
        <v>27824.1</v>
      </c>
      <c r="GY251">
        <v>27673.6</v>
      </c>
      <c r="GZ251">
        <v>29753.4</v>
      </c>
      <c r="HA251">
        <v>29559.6</v>
      </c>
      <c r="HB251">
        <v>36848.3</v>
      </c>
      <c r="HC251">
        <v>36998.5</v>
      </c>
      <c r="HD251">
        <v>41869</v>
      </c>
      <c r="HE251">
        <v>41996.4</v>
      </c>
      <c r="HF251">
        <v>1.95775</v>
      </c>
      <c r="HG251">
        <v>1.8894</v>
      </c>
      <c r="HH251">
        <v>0.0236928</v>
      </c>
      <c r="HI251">
        <v>0</v>
      </c>
      <c r="HJ251">
        <v>17.62</v>
      </c>
      <c r="HK251">
        <v>999.9</v>
      </c>
      <c r="HL251">
        <v>26.5</v>
      </c>
      <c r="HM251">
        <v>31.7</v>
      </c>
      <c r="HN251">
        <v>13.7785</v>
      </c>
      <c r="HO251">
        <v>62.4424</v>
      </c>
      <c r="HP251">
        <v>32.5801</v>
      </c>
      <c r="HQ251">
        <v>1</v>
      </c>
      <c r="HR251">
        <v>-0.139093</v>
      </c>
      <c r="HS251">
        <v>5.03554</v>
      </c>
      <c r="HT251">
        <v>20.2723</v>
      </c>
      <c r="HU251">
        <v>5.22118</v>
      </c>
      <c r="HV251">
        <v>12.0159</v>
      </c>
      <c r="HW251">
        <v>4.9909</v>
      </c>
      <c r="HX251">
        <v>3.2885</v>
      </c>
      <c r="HY251">
        <v>9999</v>
      </c>
      <c r="HZ251">
        <v>9999</v>
      </c>
      <c r="IA251">
        <v>9999</v>
      </c>
      <c r="IB251">
        <v>999.9</v>
      </c>
      <c r="IC251">
        <v>4.97291</v>
      </c>
      <c r="ID251">
        <v>1.86661</v>
      </c>
      <c r="IE251">
        <v>1.86591</v>
      </c>
      <c r="IF251">
        <v>1.86586</v>
      </c>
      <c r="IG251">
        <v>1.86774</v>
      </c>
      <c r="IH251">
        <v>1.8702</v>
      </c>
      <c r="II251">
        <v>1.86886</v>
      </c>
      <c r="IJ251">
        <v>1.87028</v>
      </c>
      <c r="IK251">
        <v>0</v>
      </c>
      <c r="IL251">
        <v>0</v>
      </c>
      <c r="IM251">
        <v>0</v>
      </c>
      <c r="IN251">
        <v>0</v>
      </c>
      <c r="IO251" t="s">
        <v>441</v>
      </c>
      <c r="IP251" t="s">
        <v>442</v>
      </c>
      <c r="IQ251" t="s">
        <v>443</v>
      </c>
      <c r="IR251" t="s">
        <v>443</v>
      </c>
      <c r="IS251" t="s">
        <v>443</v>
      </c>
      <c r="IT251" t="s">
        <v>443</v>
      </c>
      <c r="IU251">
        <v>0</v>
      </c>
      <c r="IV251">
        <v>100</v>
      </c>
      <c r="IW251">
        <v>100</v>
      </c>
      <c r="IX251">
        <v>-2.779</v>
      </c>
      <c r="IY251">
        <v>0.008200000000000001</v>
      </c>
      <c r="IZ251">
        <v>-1.414774939843471</v>
      </c>
      <c r="JA251">
        <v>-0.002262605230658699</v>
      </c>
      <c r="JB251">
        <v>4.117972070868355E-07</v>
      </c>
      <c r="JC251">
        <v>-1.535053720392113E-10</v>
      </c>
      <c r="JD251">
        <v>-0.05773197212917025</v>
      </c>
      <c r="JE251">
        <v>-0.004387372397949352</v>
      </c>
      <c r="JF251">
        <v>0.001148265067849212</v>
      </c>
      <c r="JG251">
        <v>-2.372704636287677E-05</v>
      </c>
      <c r="JH251">
        <v>4</v>
      </c>
      <c r="JI251">
        <v>2346</v>
      </c>
      <c r="JJ251">
        <v>1</v>
      </c>
      <c r="JK251">
        <v>24</v>
      </c>
      <c r="JL251">
        <v>21643.7</v>
      </c>
      <c r="JM251">
        <v>29358492.2</v>
      </c>
      <c r="JN251">
        <v>1.58569</v>
      </c>
      <c r="JO251">
        <v>2.25952</v>
      </c>
      <c r="JP251">
        <v>1.39648</v>
      </c>
      <c r="JQ251">
        <v>2.35352</v>
      </c>
      <c r="JR251">
        <v>1.49536</v>
      </c>
      <c r="JS251">
        <v>2.69287</v>
      </c>
      <c r="JT251">
        <v>36.6233</v>
      </c>
      <c r="JU251">
        <v>24.035</v>
      </c>
      <c r="JV251">
        <v>18</v>
      </c>
      <c r="JW251">
        <v>486.551</v>
      </c>
      <c r="JX251">
        <v>435.01</v>
      </c>
      <c r="JY251">
        <v>12.1615</v>
      </c>
      <c r="JZ251">
        <v>25.6949</v>
      </c>
      <c r="KA251">
        <v>30.0001</v>
      </c>
      <c r="KB251">
        <v>25.5944</v>
      </c>
      <c r="KC251">
        <v>25.5343</v>
      </c>
      <c r="KD251">
        <v>31.7352</v>
      </c>
      <c r="KE251">
        <v>26.8949</v>
      </c>
      <c r="KF251">
        <v>0</v>
      </c>
      <c r="KG251">
        <v>12.1597</v>
      </c>
      <c r="KH251">
        <v>721.085</v>
      </c>
      <c r="KI251">
        <v>9.890750000000001</v>
      </c>
      <c r="KJ251">
        <v>101.689</v>
      </c>
      <c r="KK251">
        <v>100.986</v>
      </c>
    </row>
    <row r="252" spans="1:297">
      <c r="A252">
        <v>236</v>
      </c>
      <c r="B252">
        <v>1761509540</v>
      </c>
      <c r="C252">
        <v>2329.5</v>
      </c>
      <c r="D252" t="s">
        <v>916</v>
      </c>
      <c r="E252" t="s">
        <v>917</v>
      </c>
      <c r="F252">
        <v>5</v>
      </c>
      <c r="G252" t="s">
        <v>831</v>
      </c>
      <c r="H252" t="s">
        <v>436</v>
      </c>
      <c r="I252">
        <v>1761509537.5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716.2810084369735</v>
      </c>
      <c r="AK252">
        <v>683.1416060606058</v>
      </c>
      <c r="AL252">
        <v>3.355990263354594</v>
      </c>
      <c r="AM252">
        <v>65.61031510894709</v>
      </c>
      <c r="AN252">
        <f>(AP252 - AO252 + DY252*1E3/(8.314*(EA252+273.15)) * AR252/DX252 * AQ252) * DX252/(100*DL252) * 1000/(1000 - AP252)</f>
        <v>0</v>
      </c>
      <c r="AO252">
        <v>9.904490773864268</v>
      </c>
      <c r="AP252">
        <v>11.55475939393939</v>
      </c>
      <c r="AQ252">
        <v>1.278551953059773E-06</v>
      </c>
      <c r="AR252">
        <v>106.6715053119192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437</v>
      </c>
      <c r="AY252" t="s">
        <v>437</v>
      </c>
      <c r="AZ252">
        <v>0</v>
      </c>
      <c r="BA252">
        <v>0</v>
      </c>
      <c r="BB252">
        <f>1-AZ252/BA252</f>
        <v>0</v>
      </c>
      <c r="BC252">
        <v>0</v>
      </c>
      <c r="BD252" t="s">
        <v>437</v>
      </c>
      <c r="BE252" t="s">
        <v>437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BZ252">
        <v>2020</v>
      </c>
      <c r="CA252">
        <v>290.0000000000001</v>
      </c>
      <c r="CB252">
        <v>1590.42</v>
      </c>
      <c r="CC252">
        <v>295</v>
      </c>
      <c r="CD252">
        <v>5220.67</v>
      </c>
      <c r="CE252">
        <v>1591.29</v>
      </c>
      <c r="CF252">
        <v>-0.87</v>
      </c>
      <c r="CG252">
        <v>300.0000000000001</v>
      </c>
      <c r="CH252">
        <v>23.8</v>
      </c>
      <c r="CI252">
        <v>1650.734719841875</v>
      </c>
      <c r="CJ252">
        <v>2.032994541366527</v>
      </c>
      <c r="CK252">
        <v>-31.03478562282126</v>
      </c>
      <c r="CL252">
        <v>0.9198548094063967</v>
      </c>
      <c r="CM252">
        <v>0.9759925733019913</v>
      </c>
      <c r="CN252">
        <v>-0.00431141668520578</v>
      </c>
      <c r="CO252">
        <v>289.9999999999999</v>
      </c>
      <c r="CP252">
        <v>1590.91</v>
      </c>
      <c r="CQ252">
        <v>765</v>
      </c>
      <c r="CR252">
        <v>5219.32</v>
      </c>
      <c r="CS252">
        <v>1591.27</v>
      </c>
      <c r="CT252">
        <v>-0.36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438</v>
      </c>
      <c r="DO252">
        <v>2</v>
      </c>
      <c r="DP252" t="b">
        <v>1</v>
      </c>
      <c r="DQ252">
        <v>1761509537.5</v>
      </c>
      <c r="DR252">
        <v>668.6126666666667</v>
      </c>
      <c r="DS252">
        <v>710.8664444444444</v>
      </c>
      <c r="DT252">
        <v>11.55463333333334</v>
      </c>
      <c r="DU252">
        <v>9.904833333333334</v>
      </c>
      <c r="DV252">
        <v>671.4074444444444</v>
      </c>
      <c r="DW252">
        <v>11.54646666666667</v>
      </c>
      <c r="DX252">
        <v>500.0278888888889</v>
      </c>
      <c r="DY252">
        <v>90.29532222222221</v>
      </c>
      <c r="DZ252">
        <v>0.1000230666666667</v>
      </c>
      <c r="EA252">
        <v>18.06486666666667</v>
      </c>
      <c r="EB252">
        <v>18.00874444444444</v>
      </c>
      <c r="EC252">
        <v>999.9000000000001</v>
      </c>
      <c r="ED252">
        <v>0</v>
      </c>
      <c r="EE252">
        <v>0</v>
      </c>
      <c r="EF252">
        <v>10001.67444444444</v>
      </c>
      <c r="EG252">
        <v>0</v>
      </c>
      <c r="EH252">
        <v>1038.047777777778</v>
      </c>
      <c r="EI252">
        <v>-42.25394444444444</v>
      </c>
      <c r="EJ252">
        <v>676.4285555555556</v>
      </c>
      <c r="EK252">
        <v>717.978111111111</v>
      </c>
      <c r="EL252">
        <v>1.649797777777778</v>
      </c>
      <c r="EM252">
        <v>710.8664444444444</v>
      </c>
      <c r="EN252">
        <v>9.904833333333334</v>
      </c>
      <c r="EO252">
        <v>1.043328888888889</v>
      </c>
      <c r="EP252">
        <v>0.8943601111111111</v>
      </c>
      <c r="EQ252">
        <v>7.535926666666667</v>
      </c>
      <c r="ER252">
        <v>5.300308888888889</v>
      </c>
      <c r="ES252">
        <v>2000.008888888889</v>
      </c>
      <c r="ET252">
        <v>0.9800020000000002</v>
      </c>
      <c r="EU252">
        <v>0.0199983</v>
      </c>
      <c r="EV252">
        <v>0</v>
      </c>
      <c r="EW252">
        <v>1241.875555555556</v>
      </c>
      <c r="EX252">
        <v>5.00097</v>
      </c>
      <c r="EY252">
        <v>24927.85555555556</v>
      </c>
      <c r="EZ252">
        <v>16707.65555555555</v>
      </c>
      <c r="FA252">
        <v>39.097</v>
      </c>
      <c r="FB252">
        <v>40.93022222222222</v>
      </c>
      <c r="FC252">
        <v>39.13188888888889</v>
      </c>
      <c r="FD252">
        <v>40.458</v>
      </c>
      <c r="FE252">
        <v>39.29822222222222</v>
      </c>
      <c r="FF252">
        <v>1955.108888888889</v>
      </c>
      <c r="FG252">
        <v>39.9</v>
      </c>
      <c r="FH252">
        <v>0</v>
      </c>
      <c r="FI252">
        <v>4410.800000190735</v>
      </c>
      <c r="FJ252">
        <v>0</v>
      </c>
      <c r="FK252">
        <v>1241.4456</v>
      </c>
      <c r="FL252">
        <v>6.350769223097782</v>
      </c>
      <c r="FM252">
        <v>210.323076599976</v>
      </c>
      <c r="FN252">
        <v>24910.688</v>
      </c>
      <c r="FO252">
        <v>15</v>
      </c>
      <c r="FP252">
        <v>0</v>
      </c>
      <c r="FQ252" t="s">
        <v>439</v>
      </c>
      <c r="FR252">
        <v>1760210915.6</v>
      </c>
      <c r="FS252">
        <v>0</v>
      </c>
      <c r="FT252">
        <v>0</v>
      </c>
      <c r="FU252">
        <v>-0.215</v>
      </c>
      <c r="FV252">
        <v>0</v>
      </c>
      <c r="FW252">
        <v>-0.6919999999999999</v>
      </c>
      <c r="FX252">
        <v>0</v>
      </c>
      <c r="FY252">
        <v>400</v>
      </c>
      <c r="FZ252">
        <v>0</v>
      </c>
      <c r="GA252">
        <v>0.15</v>
      </c>
      <c r="GB252">
        <v>0</v>
      </c>
      <c r="GC252">
        <v>-41.86858780487805</v>
      </c>
      <c r="GD252">
        <v>-3.111271777003634</v>
      </c>
      <c r="GE252">
        <v>0.3145129042256459</v>
      </c>
      <c r="GF252">
        <v>0</v>
      </c>
      <c r="GG252">
        <v>1241.14</v>
      </c>
      <c r="GH252">
        <v>6.609014510923486</v>
      </c>
      <c r="GI252">
        <v>0.6849302240116717</v>
      </c>
      <c r="GJ252">
        <v>0</v>
      </c>
      <c r="GK252">
        <v>1.644412195121951</v>
      </c>
      <c r="GL252">
        <v>0.04660285714285358</v>
      </c>
      <c r="GM252">
        <v>0.004741487114765624</v>
      </c>
      <c r="GN252">
        <v>1</v>
      </c>
      <c r="GO252">
        <v>1</v>
      </c>
      <c r="GP252">
        <v>3</v>
      </c>
      <c r="GQ252" t="s">
        <v>446</v>
      </c>
      <c r="GR252">
        <v>3.13375</v>
      </c>
      <c r="GS252">
        <v>2.76023</v>
      </c>
      <c r="GT252">
        <v>0.133492</v>
      </c>
      <c r="GU252">
        <v>0.137401</v>
      </c>
      <c r="GV252">
        <v>0.0630358</v>
      </c>
      <c r="GW252">
        <v>0.0555723</v>
      </c>
      <c r="GX252">
        <v>27751.4</v>
      </c>
      <c r="GY252">
        <v>27604.2</v>
      </c>
      <c r="GZ252">
        <v>29752.7</v>
      </c>
      <c r="HA252">
        <v>29559.7</v>
      </c>
      <c r="HB252">
        <v>36846.8</v>
      </c>
      <c r="HC252">
        <v>36998.4</v>
      </c>
      <c r="HD252">
        <v>41867.6</v>
      </c>
      <c r="HE252">
        <v>41996.5</v>
      </c>
      <c r="HF252">
        <v>1.9577</v>
      </c>
      <c r="HG252">
        <v>1.88975</v>
      </c>
      <c r="HH252">
        <v>0.0231639</v>
      </c>
      <c r="HI252">
        <v>0</v>
      </c>
      <c r="HJ252">
        <v>17.6208</v>
      </c>
      <c r="HK252">
        <v>999.9</v>
      </c>
      <c r="HL252">
        <v>26.5</v>
      </c>
      <c r="HM252">
        <v>31.7</v>
      </c>
      <c r="HN252">
        <v>13.7771</v>
      </c>
      <c r="HO252">
        <v>62.2424</v>
      </c>
      <c r="HP252">
        <v>32.48</v>
      </c>
      <c r="HQ252">
        <v>1</v>
      </c>
      <c r="HR252">
        <v>-0.139139</v>
      </c>
      <c r="HS252">
        <v>5.07816</v>
      </c>
      <c r="HT252">
        <v>20.2709</v>
      </c>
      <c r="HU252">
        <v>5.22103</v>
      </c>
      <c r="HV252">
        <v>12.0159</v>
      </c>
      <c r="HW252">
        <v>4.9909</v>
      </c>
      <c r="HX252">
        <v>3.2885</v>
      </c>
      <c r="HY252">
        <v>9999</v>
      </c>
      <c r="HZ252">
        <v>9999</v>
      </c>
      <c r="IA252">
        <v>9999</v>
      </c>
      <c r="IB252">
        <v>999.9</v>
      </c>
      <c r="IC252">
        <v>4.9729</v>
      </c>
      <c r="ID252">
        <v>1.86661</v>
      </c>
      <c r="IE252">
        <v>1.8659</v>
      </c>
      <c r="IF252">
        <v>1.86588</v>
      </c>
      <c r="IG252">
        <v>1.86774</v>
      </c>
      <c r="IH252">
        <v>1.87021</v>
      </c>
      <c r="II252">
        <v>1.86884</v>
      </c>
      <c r="IJ252">
        <v>1.87028</v>
      </c>
      <c r="IK252">
        <v>0</v>
      </c>
      <c r="IL252">
        <v>0</v>
      </c>
      <c r="IM252">
        <v>0</v>
      </c>
      <c r="IN252">
        <v>0</v>
      </c>
      <c r="IO252" t="s">
        <v>441</v>
      </c>
      <c r="IP252" t="s">
        <v>442</v>
      </c>
      <c r="IQ252" t="s">
        <v>443</v>
      </c>
      <c r="IR252" t="s">
        <v>443</v>
      </c>
      <c r="IS252" t="s">
        <v>443</v>
      </c>
      <c r="IT252" t="s">
        <v>443</v>
      </c>
      <c r="IU252">
        <v>0</v>
      </c>
      <c r="IV252">
        <v>100</v>
      </c>
      <c r="IW252">
        <v>100</v>
      </c>
      <c r="IX252">
        <v>-2.811</v>
      </c>
      <c r="IY252">
        <v>0.0081</v>
      </c>
      <c r="IZ252">
        <v>-1.414774939843471</v>
      </c>
      <c r="JA252">
        <v>-0.002262605230658699</v>
      </c>
      <c r="JB252">
        <v>4.117972070868355E-07</v>
      </c>
      <c r="JC252">
        <v>-1.535053720392113E-10</v>
      </c>
      <c r="JD252">
        <v>-0.05773197212917025</v>
      </c>
      <c r="JE252">
        <v>-0.004387372397949352</v>
      </c>
      <c r="JF252">
        <v>0.001148265067849212</v>
      </c>
      <c r="JG252">
        <v>-2.372704636287677E-05</v>
      </c>
      <c r="JH252">
        <v>4</v>
      </c>
      <c r="JI252">
        <v>2346</v>
      </c>
      <c r="JJ252">
        <v>1</v>
      </c>
      <c r="JK252">
        <v>24</v>
      </c>
      <c r="JL252">
        <v>21643.7</v>
      </c>
      <c r="JM252">
        <v>29358492.3</v>
      </c>
      <c r="JN252">
        <v>1.61743</v>
      </c>
      <c r="JO252">
        <v>2.26807</v>
      </c>
      <c r="JP252">
        <v>1.39771</v>
      </c>
      <c r="JQ252">
        <v>2.35229</v>
      </c>
      <c r="JR252">
        <v>1.49536</v>
      </c>
      <c r="JS252">
        <v>2.63062</v>
      </c>
      <c r="JT252">
        <v>36.6233</v>
      </c>
      <c r="JU252">
        <v>24.0262</v>
      </c>
      <c r="JV252">
        <v>18</v>
      </c>
      <c r="JW252">
        <v>486.502</v>
      </c>
      <c r="JX252">
        <v>435.218</v>
      </c>
      <c r="JY252">
        <v>12.1578</v>
      </c>
      <c r="JZ252">
        <v>25.6949</v>
      </c>
      <c r="KA252">
        <v>30.0002</v>
      </c>
      <c r="KB252">
        <v>25.5923</v>
      </c>
      <c r="KC252">
        <v>25.5343</v>
      </c>
      <c r="KD252">
        <v>32.3627</v>
      </c>
      <c r="KE252">
        <v>26.8949</v>
      </c>
      <c r="KF252">
        <v>0</v>
      </c>
      <c r="KG252">
        <v>12.1474</v>
      </c>
      <c r="KH252">
        <v>741.121</v>
      </c>
      <c r="KI252">
        <v>9.891080000000001</v>
      </c>
      <c r="KJ252">
        <v>101.686</v>
      </c>
      <c r="KK252">
        <v>100.987</v>
      </c>
    </row>
    <row r="253" spans="1:297">
      <c r="A253">
        <v>237</v>
      </c>
      <c r="B253">
        <v>1761509545</v>
      </c>
      <c r="C253">
        <v>2334.5</v>
      </c>
      <c r="D253" t="s">
        <v>918</v>
      </c>
      <c r="E253" t="s">
        <v>919</v>
      </c>
      <c r="F253">
        <v>5</v>
      </c>
      <c r="G253" t="s">
        <v>831</v>
      </c>
      <c r="H253" t="s">
        <v>436</v>
      </c>
      <c r="I253">
        <v>1761509542.2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733.1336917684588</v>
      </c>
      <c r="AK253">
        <v>699.9116303030301</v>
      </c>
      <c r="AL253">
        <v>3.364075484975373</v>
      </c>
      <c r="AM253">
        <v>65.61031510894709</v>
      </c>
      <c r="AN253">
        <f>(AP253 - AO253 + DY253*1E3/(8.314*(EA253+273.15)) * AR253/DX253 * AQ253) * DX253/(100*DL253) * 1000/(1000 - AP253)</f>
        <v>0</v>
      </c>
      <c r="AO253">
        <v>9.904998601298841</v>
      </c>
      <c r="AP253">
        <v>11.55847939393939</v>
      </c>
      <c r="AQ253">
        <v>2.44283889208491E-06</v>
      </c>
      <c r="AR253">
        <v>106.6715053119192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437</v>
      </c>
      <c r="AY253" t="s">
        <v>437</v>
      </c>
      <c r="AZ253">
        <v>0</v>
      </c>
      <c r="BA253">
        <v>0</v>
      </c>
      <c r="BB253">
        <f>1-AZ253/BA253</f>
        <v>0</v>
      </c>
      <c r="BC253">
        <v>0</v>
      </c>
      <c r="BD253" t="s">
        <v>437</v>
      </c>
      <c r="BE253" t="s">
        <v>437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BZ253">
        <v>2020</v>
      </c>
      <c r="CA253">
        <v>290.0000000000001</v>
      </c>
      <c r="CB253">
        <v>1590.42</v>
      </c>
      <c r="CC253">
        <v>295</v>
      </c>
      <c r="CD253">
        <v>5220.67</v>
      </c>
      <c r="CE253">
        <v>1591.29</v>
      </c>
      <c r="CF253">
        <v>-0.87</v>
      </c>
      <c r="CG253">
        <v>300.0000000000001</v>
      </c>
      <c r="CH253">
        <v>23.8</v>
      </c>
      <c r="CI253">
        <v>1650.734719841875</v>
      </c>
      <c r="CJ253">
        <v>2.032994541366527</v>
      </c>
      <c r="CK253">
        <v>-31.03478562282126</v>
      </c>
      <c r="CL253">
        <v>0.9198548094063967</v>
      </c>
      <c r="CM253">
        <v>0.9759925733019913</v>
      </c>
      <c r="CN253">
        <v>-0.00431141668520578</v>
      </c>
      <c r="CO253">
        <v>289.9999999999999</v>
      </c>
      <c r="CP253">
        <v>1590.91</v>
      </c>
      <c r="CQ253">
        <v>765</v>
      </c>
      <c r="CR253">
        <v>5219.32</v>
      </c>
      <c r="CS253">
        <v>1591.27</v>
      </c>
      <c r="CT253">
        <v>-0.36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438</v>
      </c>
      <c r="DO253">
        <v>2</v>
      </c>
      <c r="DP253" t="b">
        <v>1</v>
      </c>
      <c r="DQ253">
        <v>1761509542.2</v>
      </c>
      <c r="DR253">
        <v>684.1632999999999</v>
      </c>
      <c r="DS253">
        <v>726.5672000000001</v>
      </c>
      <c r="DT253">
        <v>11.55675</v>
      </c>
      <c r="DU253">
        <v>9.905330000000001</v>
      </c>
      <c r="DV253">
        <v>686.9877</v>
      </c>
      <c r="DW253">
        <v>11.54853</v>
      </c>
      <c r="DX253">
        <v>500.0262</v>
      </c>
      <c r="DY253">
        <v>90.29681000000001</v>
      </c>
      <c r="DZ253">
        <v>0.10005158</v>
      </c>
      <c r="EA253">
        <v>18.0685</v>
      </c>
      <c r="EB253">
        <v>18.00983</v>
      </c>
      <c r="EC253">
        <v>999.9</v>
      </c>
      <c r="ED253">
        <v>0</v>
      </c>
      <c r="EE253">
        <v>0</v>
      </c>
      <c r="EF253">
        <v>9992.994999999999</v>
      </c>
      <c r="EG253">
        <v>0</v>
      </c>
      <c r="EH253">
        <v>1038.038</v>
      </c>
      <c r="EI253">
        <v>-42.404</v>
      </c>
      <c r="EJ253">
        <v>692.1623</v>
      </c>
      <c r="EK253">
        <v>733.8361</v>
      </c>
      <c r="EL253">
        <v>1.651409</v>
      </c>
      <c r="EM253">
        <v>726.5672000000001</v>
      </c>
      <c r="EN253">
        <v>9.905330000000001</v>
      </c>
      <c r="EO253">
        <v>1.043535</v>
      </c>
      <c r="EP253">
        <v>0.8944194</v>
      </c>
      <c r="EQ253">
        <v>7.538839999999999</v>
      </c>
      <c r="ER253">
        <v>5.301265000000001</v>
      </c>
      <c r="ES253">
        <v>1999.961</v>
      </c>
      <c r="ET253">
        <v>0.9800026000000001</v>
      </c>
      <c r="EU253">
        <v>0.0199977</v>
      </c>
      <c r="EV253">
        <v>0</v>
      </c>
      <c r="EW253">
        <v>1242.338</v>
      </c>
      <c r="EX253">
        <v>5.000970000000001</v>
      </c>
      <c r="EY253">
        <v>24941.66</v>
      </c>
      <c r="EZ253">
        <v>16707.25</v>
      </c>
      <c r="FA253">
        <v>39.1747</v>
      </c>
      <c r="FB253">
        <v>41.01860000000001</v>
      </c>
      <c r="FC253">
        <v>39.2059</v>
      </c>
      <c r="FD253">
        <v>40.5497</v>
      </c>
      <c r="FE253">
        <v>39.3873</v>
      </c>
      <c r="FF253">
        <v>1955.067</v>
      </c>
      <c r="FG253">
        <v>39.89299999999999</v>
      </c>
      <c r="FH253">
        <v>0</v>
      </c>
      <c r="FI253">
        <v>4416.200000047684</v>
      </c>
      <c r="FJ253">
        <v>0</v>
      </c>
      <c r="FK253">
        <v>1241.911538461538</v>
      </c>
      <c r="FL253">
        <v>4.774017087575199</v>
      </c>
      <c r="FM253">
        <v>190.0615385935623</v>
      </c>
      <c r="FN253">
        <v>24927.59615384616</v>
      </c>
      <c r="FO253">
        <v>15</v>
      </c>
      <c r="FP253">
        <v>0</v>
      </c>
      <c r="FQ253" t="s">
        <v>439</v>
      </c>
      <c r="FR253">
        <v>1760210915.6</v>
      </c>
      <c r="FS253">
        <v>0</v>
      </c>
      <c r="FT253">
        <v>0</v>
      </c>
      <c r="FU253">
        <v>-0.215</v>
      </c>
      <c r="FV253">
        <v>0</v>
      </c>
      <c r="FW253">
        <v>-0.6919999999999999</v>
      </c>
      <c r="FX253">
        <v>0</v>
      </c>
      <c r="FY253">
        <v>400</v>
      </c>
      <c r="FZ253">
        <v>0</v>
      </c>
      <c r="GA253">
        <v>0.15</v>
      </c>
      <c r="GB253">
        <v>0</v>
      </c>
      <c r="GC253">
        <v>-42.0563731707317</v>
      </c>
      <c r="GD253">
        <v>-2.75790522648072</v>
      </c>
      <c r="GE253">
        <v>0.2782184376282216</v>
      </c>
      <c r="GF253">
        <v>0</v>
      </c>
      <c r="GG253">
        <v>1241.486470588235</v>
      </c>
      <c r="GH253">
        <v>5.955385788174244</v>
      </c>
      <c r="GI253">
        <v>0.6358037171816324</v>
      </c>
      <c r="GJ253">
        <v>0</v>
      </c>
      <c r="GK253">
        <v>1.647205853658537</v>
      </c>
      <c r="GL253">
        <v>0.03432125435539609</v>
      </c>
      <c r="GM253">
        <v>0.003530458393238612</v>
      </c>
      <c r="GN253">
        <v>1</v>
      </c>
      <c r="GO253">
        <v>1</v>
      </c>
      <c r="GP253">
        <v>3</v>
      </c>
      <c r="GQ253" t="s">
        <v>446</v>
      </c>
      <c r="GR253">
        <v>3.13383</v>
      </c>
      <c r="GS253">
        <v>2.76028</v>
      </c>
      <c r="GT253">
        <v>0.135714</v>
      </c>
      <c r="GU253">
        <v>0.139558</v>
      </c>
      <c r="GV253">
        <v>0.0630472</v>
      </c>
      <c r="GW253">
        <v>0.0555719</v>
      </c>
      <c r="GX253">
        <v>27680.3</v>
      </c>
      <c r="GY253">
        <v>27535.3</v>
      </c>
      <c r="GZ253">
        <v>29752.7</v>
      </c>
      <c r="HA253">
        <v>29559.7</v>
      </c>
      <c r="HB253">
        <v>36846.5</v>
      </c>
      <c r="HC253">
        <v>36998.6</v>
      </c>
      <c r="HD253">
        <v>41867.7</v>
      </c>
      <c r="HE253">
        <v>41996.7</v>
      </c>
      <c r="HF253">
        <v>1.9581</v>
      </c>
      <c r="HG253">
        <v>1.88948</v>
      </c>
      <c r="HH253">
        <v>0.0234693</v>
      </c>
      <c r="HI253">
        <v>0</v>
      </c>
      <c r="HJ253">
        <v>17.6215</v>
      </c>
      <c r="HK253">
        <v>999.9</v>
      </c>
      <c r="HL253">
        <v>26.5</v>
      </c>
      <c r="HM253">
        <v>31.7</v>
      </c>
      <c r="HN253">
        <v>13.7776</v>
      </c>
      <c r="HO253">
        <v>62.4324</v>
      </c>
      <c r="HP253">
        <v>32.4159</v>
      </c>
      <c r="HQ253">
        <v>1</v>
      </c>
      <c r="HR253">
        <v>-0.138938</v>
      </c>
      <c r="HS253">
        <v>5.09476</v>
      </c>
      <c r="HT253">
        <v>20.2704</v>
      </c>
      <c r="HU253">
        <v>5.22208</v>
      </c>
      <c r="HV253">
        <v>12.0159</v>
      </c>
      <c r="HW253">
        <v>4.99115</v>
      </c>
      <c r="HX253">
        <v>3.2885</v>
      </c>
      <c r="HY253">
        <v>9999</v>
      </c>
      <c r="HZ253">
        <v>9999</v>
      </c>
      <c r="IA253">
        <v>9999</v>
      </c>
      <c r="IB253">
        <v>999.9</v>
      </c>
      <c r="IC253">
        <v>4.9729</v>
      </c>
      <c r="ID253">
        <v>1.86661</v>
      </c>
      <c r="IE253">
        <v>1.86588</v>
      </c>
      <c r="IF253">
        <v>1.86588</v>
      </c>
      <c r="IG253">
        <v>1.86773</v>
      </c>
      <c r="IH253">
        <v>1.87017</v>
      </c>
      <c r="II253">
        <v>1.8688</v>
      </c>
      <c r="IJ253">
        <v>1.87027</v>
      </c>
      <c r="IK253">
        <v>0</v>
      </c>
      <c r="IL253">
        <v>0</v>
      </c>
      <c r="IM253">
        <v>0</v>
      </c>
      <c r="IN253">
        <v>0</v>
      </c>
      <c r="IO253" t="s">
        <v>441</v>
      </c>
      <c r="IP253" t="s">
        <v>442</v>
      </c>
      <c r="IQ253" t="s">
        <v>443</v>
      </c>
      <c r="IR253" t="s">
        <v>443</v>
      </c>
      <c r="IS253" t="s">
        <v>443</v>
      </c>
      <c r="IT253" t="s">
        <v>443</v>
      </c>
      <c r="IU253">
        <v>0</v>
      </c>
      <c r="IV253">
        <v>100</v>
      </c>
      <c r="IW253">
        <v>100</v>
      </c>
      <c r="IX253">
        <v>-2.843</v>
      </c>
      <c r="IY253">
        <v>0.008200000000000001</v>
      </c>
      <c r="IZ253">
        <v>-1.414774939843471</v>
      </c>
      <c r="JA253">
        <v>-0.002262605230658699</v>
      </c>
      <c r="JB253">
        <v>4.117972070868355E-07</v>
      </c>
      <c r="JC253">
        <v>-1.535053720392113E-10</v>
      </c>
      <c r="JD253">
        <v>-0.05773197212917025</v>
      </c>
      <c r="JE253">
        <v>-0.004387372397949352</v>
      </c>
      <c r="JF253">
        <v>0.001148265067849212</v>
      </c>
      <c r="JG253">
        <v>-2.372704636287677E-05</v>
      </c>
      <c r="JH253">
        <v>4</v>
      </c>
      <c r="JI253">
        <v>2346</v>
      </c>
      <c r="JJ253">
        <v>1</v>
      </c>
      <c r="JK253">
        <v>24</v>
      </c>
      <c r="JL253">
        <v>21643.8</v>
      </c>
      <c r="JM253">
        <v>29358492.4</v>
      </c>
      <c r="JN253">
        <v>1.64429</v>
      </c>
      <c r="JO253">
        <v>2.26318</v>
      </c>
      <c r="JP253">
        <v>1.39648</v>
      </c>
      <c r="JQ253">
        <v>2.35596</v>
      </c>
      <c r="JR253">
        <v>1.49536</v>
      </c>
      <c r="JS253">
        <v>2.55493</v>
      </c>
      <c r="JT253">
        <v>36.6233</v>
      </c>
      <c r="JU253">
        <v>24.0262</v>
      </c>
      <c r="JV253">
        <v>18</v>
      </c>
      <c r="JW253">
        <v>486.749</v>
      </c>
      <c r="JX253">
        <v>435.054</v>
      </c>
      <c r="JY253">
        <v>12.147</v>
      </c>
      <c r="JZ253">
        <v>25.6942</v>
      </c>
      <c r="KA253">
        <v>30</v>
      </c>
      <c r="KB253">
        <v>25.5923</v>
      </c>
      <c r="KC253">
        <v>25.5342</v>
      </c>
      <c r="KD253">
        <v>32.9252</v>
      </c>
      <c r="KE253">
        <v>26.8949</v>
      </c>
      <c r="KF253">
        <v>0</v>
      </c>
      <c r="KG253">
        <v>12.1404</v>
      </c>
      <c r="KH253">
        <v>754.478</v>
      </c>
      <c r="KI253">
        <v>9.88458</v>
      </c>
      <c r="KJ253">
        <v>101.686</v>
      </c>
      <c r="KK253">
        <v>100.987</v>
      </c>
    </row>
    <row r="254" spans="1:297">
      <c r="A254">
        <v>238</v>
      </c>
      <c r="B254">
        <v>1761509550</v>
      </c>
      <c r="C254">
        <v>2339.5</v>
      </c>
      <c r="D254" t="s">
        <v>920</v>
      </c>
      <c r="E254" t="s">
        <v>921</v>
      </c>
      <c r="F254">
        <v>5</v>
      </c>
      <c r="G254" t="s">
        <v>831</v>
      </c>
      <c r="H254" t="s">
        <v>436</v>
      </c>
      <c r="I254">
        <v>1761509547.5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750.201521673016</v>
      </c>
      <c r="AK254">
        <v>716.7676484848488</v>
      </c>
      <c r="AL254">
        <v>3.365255096906173</v>
      </c>
      <c r="AM254">
        <v>65.61031510894709</v>
      </c>
      <c r="AN254">
        <f>(AP254 - AO254 + DY254*1E3/(8.314*(EA254+273.15)) * AR254/DX254 * AQ254) * DX254/(100*DL254) * 1000/(1000 - AP254)</f>
        <v>0</v>
      </c>
      <c r="AO254">
        <v>9.905758661931348</v>
      </c>
      <c r="AP254">
        <v>11.55683393939393</v>
      </c>
      <c r="AQ254">
        <v>-1.274259272054538E-06</v>
      </c>
      <c r="AR254">
        <v>106.6715053119192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437</v>
      </c>
      <c r="AY254" t="s">
        <v>437</v>
      </c>
      <c r="AZ254">
        <v>0</v>
      </c>
      <c r="BA254">
        <v>0</v>
      </c>
      <c r="BB254">
        <f>1-AZ254/BA254</f>
        <v>0</v>
      </c>
      <c r="BC254">
        <v>0</v>
      </c>
      <c r="BD254" t="s">
        <v>437</v>
      </c>
      <c r="BE254" t="s">
        <v>437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BZ254">
        <v>2020</v>
      </c>
      <c r="CA254">
        <v>290.0000000000001</v>
      </c>
      <c r="CB254">
        <v>1590.42</v>
      </c>
      <c r="CC254">
        <v>295</v>
      </c>
      <c r="CD254">
        <v>5220.67</v>
      </c>
      <c r="CE254">
        <v>1591.29</v>
      </c>
      <c r="CF254">
        <v>-0.87</v>
      </c>
      <c r="CG254">
        <v>300.0000000000001</v>
      </c>
      <c r="CH254">
        <v>23.8</v>
      </c>
      <c r="CI254">
        <v>1650.734719841875</v>
      </c>
      <c r="CJ254">
        <v>2.032994541366527</v>
      </c>
      <c r="CK254">
        <v>-31.03478562282126</v>
      </c>
      <c r="CL254">
        <v>0.9198548094063967</v>
      </c>
      <c r="CM254">
        <v>0.9759925733019913</v>
      </c>
      <c r="CN254">
        <v>-0.00431141668520578</v>
      </c>
      <c r="CO254">
        <v>289.9999999999999</v>
      </c>
      <c r="CP254">
        <v>1590.91</v>
      </c>
      <c r="CQ254">
        <v>765</v>
      </c>
      <c r="CR254">
        <v>5219.32</v>
      </c>
      <c r="CS254">
        <v>1591.27</v>
      </c>
      <c r="CT254">
        <v>-0.36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438</v>
      </c>
      <c r="DO254">
        <v>2</v>
      </c>
      <c r="DP254" t="b">
        <v>1</v>
      </c>
      <c r="DQ254">
        <v>1761509547.5</v>
      </c>
      <c r="DR254">
        <v>701.8259999999999</v>
      </c>
      <c r="DS254">
        <v>744.4318888888889</v>
      </c>
      <c r="DT254">
        <v>11.55782222222222</v>
      </c>
      <c r="DU254">
        <v>9.905890000000001</v>
      </c>
      <c r="DV254">
        <v>704.6844444444445</v>
      </c>
      <c r="DW254">
        <v>11.54961111111111</v>
      </c>
      <c r="DX254">
        <v>500.0076666666667</v>
      </c>
      <c r="DY254">
        <v>90.29543333333334</v>
      </c>
      <c r="DZ254">
        <v>0.1000496222222222</v>
      </c>
      <c r="EA254">
        <v>18.07311111111111</v>
      </c>
      <c r="EB254">
        <v>18.00462222222222</v>
      </c>
      <c r="EC254">
        <v>999.9000000000001</v>
      </c>
      <c r="ED254">
        <v>0</v>
      </c>
      <c r="EE254">
        <v>0</v>
      </c>
      <c r="EF254">
        <v>9996.392222222223</v>
      </c>
      <c r="EG254">
        <v>0</v>
      </c>
      <c r="EH254">
        <v>1038.095555555555</v>
      </c>
      <c r="EI254">
        <v>-42.60596666666666</v>
      </c>
      <c r="EJ254">
        <v>710.0324444444444</v>
      </c>
      <c r="EK254">
        <v>751.8796666666666</v>
      </c>
      <c r="EL254">
        <v>1.651928888888889</v>
      </c>
      <c r="EM254">
        <v>744.4318888888889</v>
      </c>
      <c r="EN254">
        <v>9.905890000000001</v>
      </c>
      <c r="EO254">
        <v>1.04362</v>
      </c>
      <c r="EP254">
        <v>0.8944566666666667</v>
      </c>
      <c r="EQ254">
        <v>7.539988888888889</v>
      </c>
      <c r="ER254">
        <v>5.301861111111112</v>
      </c>
      <c r="ES254">
        <v>1999.938888888889</v>
      </c>
      <c r="ET254">
        <v>0.9800036666666667</v>
      </c>
      <c r="EU254">
        <v>0.01999661111111111</v>
      </c>
      <c r="EV254">
        <v>0</v>
      </c>
      <c r="EW254">
        <v>1242.85</v>
      </c>
      <c r="EX254">
        <v>5.00097</v>
      </c>
      <c r="EY254">
        <v>24956.67777777778</v>
      </c>
      <c r="EZ254">
        <v>16707.08888888889</v>
      </c>
      <c r="FA254">
        <v>39.27066666666667</v>
      </c>
      <c r="FB254">
        <v>41.111</v>
      </c>
      <c r="FC254">
        <v>39.29822222222222</v>
      </c>
      <c r="FD254">
        <v>40.66644444444444</v>
      </c>
      <c r="FE254">
        <v>39.458</v>
      </c>
      <c r="FF254">
        <v>1955.048888888889</v>
      </c>
      <c r="FG254">
        <v>39.89</v>
      </c>
      <c r="FH254">
        <v>0</v>
      </c>
      <c r="FI254">
        <v>4421</v>
      </c>
      <c r="FJ254">
        <v>0</v>
      </c>
      <c r="FK254">
        <v>1242.340769230769</v>
      </c>
      <c r="FL254">
        <v>5.85230768568803</v>
      </c>
      <c r="FM254">
        <v>172.3658119743131</v>
      </c>
      <c r="FN254">
        <v>24942.23461538462</v>
      </c>
      <c r="FO254">
        <v>15</v>
      </c>
      <c r="FP254">
        <v>0</v>
      </c>
      <c r="FQ254" t="s">
        <v>439</v>
      </c>
      <c r="FR254">
        <v>1760210915.6</v>
      </c>
      <c r="FS254">
        <v>0</v>
      </c>
      <c r="FT254">
        <v>0</v>
      </c>
      <c r="FU254">
        <v>-0.215</v>
      </c>
      <c r="FV254">
        <v>0</v>
      </c>
      <c r="FW254">
        <v>-0.6919999999999999</v>
      </c>
      <c r="FX254">
        <v>0</v>
      </c>
      <c r="FY254">
        <v>400</v>
      </c>
      <c r="FZ254">
        <v>0</v>
      </c>
      <c r="GA254">
        <v>0.15</v>
      </c>
      <c r="GB254">
        <v>0</v>
      </c>
      <c r="GC254">
        <v>-42.3088625</v>
      </c>
      <c r="GD254">
        <v>-2.247132833020532</v>
      </c>
      <c r="GE254">
        <v>0.2203883806913375</v>
      </c>
      <c r="GF254">
        <v>0</v>
      </c>
      <c r="GG254">
        <v>1242.034705882353</v>
      </c>
      <c r="GH254">
        <v>5.269977079049318</v>
      </c>
      <c r="GI254">
        <v>0.5781574958135597</v>
      </c>
      <c r="GJ254">
        <v>0</v>
      </c>
      <c r="GK254">
        <v>1.64996325</v>
      </c>
      <c r="GL254">
        <v>0.02054487804877759</v>
      </c>
      <c r="GM254">
        <v>0.002205336014647196</v>
      </c>
      <c r="GN254">
        <v>1</v>
      </c>
      <c r="GO254">
        <v>1</v>
      </c>
      <c r="GP254">
        <v>3</v>
      </c>
      <c r="GQ254" t="s">
        <v>446</v>
      </c>
      <c r="GR254">
        <v>3.13379</v>
      </c>
      <c r="GS254">
        <v>2.76022</v>
      </c>
      <c r="GT254">
        <v>0.137922</v>
      </c>
      <c r="GU254">
        <v>0.141688</v>
      </c>
      <c r="GV254">
        <v>0.0630477</v>
      </c>
      <c r="GW254">
        <v>0.0555745</v>
      </c>
      <c r="GX254">
        <v>27609.9</v>
      </c>
      <c r="GY254">
        <v>27467.5</v>
      </c>
      <c r="GZ254">
        <v>29753</v>
      </c>
      <c r="HA254">
        <v>29560.1</v>
      </c>
      <c r="HB254">
        <v>36846.8</v>
      </c>
      <c r="HC254">
        <v>36999</v>
      </c>
      <c r="HD254">
        <v>41868.1</v>
      </c>
      <c r="HE254">
        <v>41997.1</v>
      </c>
      <c r="HF254">
        <v>1.95777</v>
      </c>
      <c r="HG254">
        <v>1.88953</v>
      </c>
      <c r="HH254">
        <v>0.023216</v>
      </c>
      <c r="HI254">
        <v>0</v>
      </c>
      <c r="HJ254">
        <v>17.6215</v>
      </c>
      <c r="HK254">
        <v>999.9</v>
      </c>
      <c r="HL254">
        <v>26.5</v>
      </c>
      <c r="HM254">
        <v>31.7</v>
      </c>
      <c r="HN254">
        <v>13.7789</v>
      </c>
      <c r="HO254">
        <v>62.2324</v>
      </c>
      <c r="HP254">
        <v>32.4519</v>
      </c>
      <c r="HQ254">
        <v>1</v>
      </c>
      <c r="HR254">
        <v>-0.138892</v>
      </c>
      <c r="HS254">
        <v>5.11175</v>
      </c>
      <c r="HT254">
        <v>20.27</v>
      </c>
      <c r="HU254">
        <v>5.22103</v>
      </c>
      <c r="HV254">
        <v>12.0159</v>
      </c>
      <c r="HW254">
        <v>4.99075</v>
      </c>
      <c r="HX254">
        <v>3.28845</v>
      </c>
      <c r="HY254">
        <v>9999</v>
      </c>
      <c r="HZ254">
        <v>9999</v>
      </c>
      <c r="IA254">
        <v>9999</v>
      </c>
      <c r="IB254">
        <v>999.9</v>
      </c>
      <c r="IC254">
        <v>4.97289</v>
      </c>
      <c r="ID254">
        <v>1.86661</v>
      </c>
      <c r="IE254">
        <v>1.86593</v>
      </c>
      <c r="IF254">
        <v>1.8659</v>
      </c>
      <c r="IG254">
        <v>1.86778</v>
      </c>
      <c r="IH254">
        <v>1.8702</v>
      </c>
      <c r="II254">
        <v>1.86886</v>
      </c>
      <c r="IJ254">
        <v>1.87029</v>
      </c>
      <c r="IK254">
        <v>0</v>
      </c>
      <c r="IL254">
        <v>0</v>
      </c>
      <c r="IM254">
        <v>0</v>
      </c>
      <c r="IN254">
        <v>0</v>
      </c>
      <c r="IO254" t="s">
        <v>441</v>
      </c>
      <c r="IP254" t="s">
        <v>442</v>
      </c>
      <c r="IQ254" t="s">
        <v>443</v>
      </c>
      <c r="IR254" t="s">
        <v>443</v>
      </c>
      <c r="IS254" t="s">
        <v>443</v>
      </c>
      <c r="IT254" t="s">
        <v>443</v>
      </c>
      <c r="IU254">
        <v>0</v>
      </c>
      <c r="IV254">
        <v>100</v>
      </c>
      <c r="IW254">
        <v>100</v>
      </c>
      <c r="IX254">
        <v>-2.874</v>
      </c>
      <c r="IY254">
        <v>0.008200000000000001</v>
      </c>
      <c r="IZ254">
        <v>-1.414774939843471</v>
      </c>
      <c r="JA254">
        <v>-0.002262605230658699</v>
      </c>
      <c r="JB254">
        <v>4.117972070868355E-07</v>
      </c>
      <c r="JC254">
        <v>-1.535053720392113E-10</v>
      </c>
      <c r="JD254">
        <v>-0.05773197212917025</v>
      </c>
      <c r="JE254">
        <v>-0.004387372397949352</v>
      </c>
      <c r="JF254">
        <v>0.001148265067849212</v>
      </c>
      <c r="JG254">
        <v>-2.372704636287677E-05</v>
      </c>
      <c r="JH254">
        <v>4</v>
      </c>
      <c r="JI254">
        <v>2346</v>
      </c>
      <c r="JJ254">
        <v>1</v>
      </c>
      <c r="JK254">
        <v>24</v>
      </c>
      <c r="JL254">
        <v>21643.9</v>
      </c>
      <c r="JM254">
        <v>29358492.5</v>
      </c>
      <c r="JN254">
        <v>1.67603</v>
      </c>
      <c r="JO254">
        <v>2.25952</v>
      </c>
      <c r="JP254">
        <v>1.39648</v>
      </c>
      <c r="JQ254">
        <v>2.35474</v>
      </c>
      <c r="JR254">
        <v>1.49536</v>
      </c>
      <c r="JS254">
        <v>2.55493</v>
      </c>
      <c r="JT254">
        <v>36.6233</v>
      </c>
      <c r="JU254">
        <v>24.0262</v>
      </c>
      <c r="JV254">
        <v>18</v>
      </c>
      <c r="JW254">
        <v>486.549</v>
      </c>
      <c r="JX254">
        <v>435.068</v>
      </c>
      <c r="JY254">
        <v>12.1376</v>
      </c>
      <c r="JZ254">
        <v>25.6927</v>
      </c>
      <c r="KA254">
        <v>30.0002</v>
      </c>
      <c r="KB254">
        <v>25.5923</v>
      </c>
      <c r="KC254">
        <v>25.5322</v>
      </c>
      <c r="KD254">
        <v>33.5482</v>
      </c>
      <c r="KE254">
        <v>26.8949</v>
      </c>
      <c r="KF254">
        <v>0</v>
      </c>
      <c r="KG254">
        <v>12.1305</v>
      </c>
      <c r="KH254">
        <v>774.522</v>
      </c>
      <c r="KI254">
        <v>9.87898</v>
      </c>
      <c r="KJ254">
        <v>101.687</v>
      </c>
      <c r="KK254">
        <v>100.988</v>
      </c>
    </row>
    <row r="255" spans="1:297">
      <c r="A255">
        <v>239</v>
      </c>
      <c r="B255">
        <v>1761509555</v>
      </c>
      <c r="C255">
        <v>2344.5</v>
      </c>
      <c r="D255" t="s">
        <v>922</v>
      </c>
      <c r="E255" t="s">
        <v>923</v>
      </c>
      <c r="F255">
        <v>5</v>
      </c>
      <c r="G255" t="s">
        <v>831</v>
      </c>
      <c r="H255" t="s">
        <v>436</v>
      </c>
      <c r="I255">
        <v>1761509552.2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767.0336464659115</v>
      </c>
      <c r="AK255">
        <v>733.5217151515149</v>
      </c>
      <c r="AL255">
        <v>3.343259220970436</v>
      </c>
      <c r="AM255">
        <v>65.61031510894709</v>
      </c>
      <c r="AN255">
        <f>(AP255 - AO255 + DY255*1E3/(8.314*(EA255+273.15)) * AR255/DX255 * AQ255) * DX255/(100*DL255) * 1000/(1000 - AP255)</f>
        <v>0</v>
      </c>
      <c r="AO255">
        <v>9.905827123834694</v>
      </c>
      <c r="AP255">
        <v>11.56042727272727</v>
      </c>
      <c r="AQ255">
        <v>3.140052538021214E-06</v>
      </c>
      <c r="AR255">
        <v>106.6715053119192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437</v>
      </c>
      <c r="AY255" t="s">
        <v>437</v>
      </c>
      <c r="AZ255">
        <v>0</v>
      </c>
      <c r="BA255">
        <v>0</v>
      </c>
      <c r="BB255">
        <f>1-AZ255/BA255</f>
        <v>0</v>
      </c>
      <c r="BC255">
        <v>0</v>
      </c>
      <c r="BD255" t="s">
        <v>437</v>
      </c>
      <c r="BE255" t="s">
        <v>437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BZ255">
        <v>2020</v>
      </c>
      <c r="CA255">
        <v>290.0000000000001</v>
      </c>
      <c r="CB255">
        <v>1590.42</v>
      </c>
      <c r="CC255">
        <v>295</v>
      </c>
      <c r="CD255">
        <v>5220.67</v>
      </c>
      <c r="CE255">
        <v>1591.29</v>
      </c>
      <c r="CF255">
        <v>-0.87</v>
      </c>
      <c r="CG255">
        <v>300.0000000000001</v>
      </c>
      <c r="CH255">
        <v>23.8</v>
      </c>
      <c r="CI255">
        <v>1650.734719841875</v>
      </c>
      <c r="CJ255">
        <v>2.032994541366527</v>
      </c>
      <c r="CK255">
        <v>-31.03478562282126</v>
      </c>
      <c r="CL255">
        <v>0.9198548094063967</v>
      </c>
      <c r="CM255">
        <v>0.9759925733019913</v>
      </c>
      <c r="CN255">
        <v>-0.00431141668520578</v>
      </c>
      <c r="CO255">
        <v>289.9999999999999</v>
      </c>
      <c r="CP255">
        <v>1590.91</v>
      </c>
      <c r="CQ255">
        <v>765</v>
      </c>
      <c r="CR255">
        <v>5219.32</v>
      </c>
      <c r="CS255">
        <v>1591.27</v>
      </c>
      <c r="CT255">
        <v>-0.36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438</v>
      </c>
      <c r="DO255">
        <v>2</v>
      </c>
      <c r="DP255" t="b">
        <v>1</v>
      </c>
      <c r="DQ255">
        <v>1761509552.2</v>
      </c>
      <c r="DR255">
        <v>717.4375</v>
      </c>
      <c r="DS255">
        <v>760.1634999999999</v>
      </c>
      <c r="DT255">
        <v>11.55959</v>
      </c>
      <c r="DU255">
        <v>9.905991000000002</v>
      </c>
      <c r="DV255">
        <v>720.3254999999999</v>
      </c>
      <c r="DW255">
        <v>11.55134</v>
      </c>
      <c r="DX255">
        <v>499.9877</v>
      </c>
      <c r="DY255">
        <v>90.29575999999999</v>
      </c>
      <c r="DZ255">
        <v>0.09994752999999999</v>
      </c>
      <c r="EA255">
        <v>18.07909</v>
      </c>
      <c r="EB255">
        <v>18.00592</v>
      </c>
      <c r="EC255">
        <v>999.9</v>
      </c>
      <c r="ED255">
        <v>0</v>
      </c>
      <c r="EE255">
        <v>0</v>
      </c>
      <c r="EF255">
        <v>9999.822</v>
      </c>
      <c r="EG255">
        <v>0</v>
      </c>
      <c r="EH255">
        <v>1038.094</v>
      </c>
      <c r="EI255">
        <v>-42.72613</v>
      </c>
      <c r="EJ255">
        <v>725.8275000000001</v>
      </c>
      <c r="EK255">
        <v>767.7688999999999</v>
      </c>
      <c r="EL255">
        <v>1.653589</v>
      </c>
      <c r="EM255">
        <v>760.1634999999999</v>
      </c>
      <c r="EN255">
        <v>9.905991000000002</v>
      </c>
      <c r="EO255">
        <v>1.043782</v>
      </c>
      <c r="EP255">
        <v>0.894469</v>
      </c>
      <c r="EQ255">
        <v>7.54227</v>
      </c>
      <c r="ER255">
        <v>5.302059</v>
      </c>
      <c r="ES255">
        <v>1999.934</v>
      </c>
      <c r="ET255">
        <v>0.9800047000000001</v>
      </c>
      <c r="EU255">
        <v>0.0199956</v>
      </c>
      <c r="EV255">
        <v>0</v>
      </c>
      <c r="EW255">
        <v>1243.221</v>
      </c>
      <c r="EX255">
        <v>5.000970000000001</v>
      </c>
      <c r="EY255">
        <v>24969.53</v>
      </c>
      <c r="EZ255">
        <v>16707.07</v>
      </c>
      <c r="FA255">
        <v>39.3623</v>
      </c>
      <c r="FB255">
        <v>41.1871</v>
      </c>
      <c r="FC255">
        <v>39.3749</v>
      </c>
      <c r="FD255">
        <v>40.781</v>
      </c>
      <c r="FE255">
        <v>39.5497</v>
      </c>
      <c r="FF255">
        <v>1955.044</v>
      </c>
      <c r="FG255">
        <v>39.89</v>
      </c>
      <c r="FH255">
        <v>0</v>
      </c>
      <c r="FI255">
        <v>4425.800000190735</v>
      </c>
      <c r="FJ255">
        <v>0</v>
      </c>
      <c r="FK255">
        <v>1242.759615384615</v>
      </c>
      <c r="FL255">
        <v>4.721709404541135</v>
      </c>
      <c r="FM255">
        <v>168.9401709311839</v>
      </c>
      <c r="FN255">
        <v>24955.92692307692</v>
      </c>
      <c r="FO255">
        <v>15</v>
      </c>
      <c r="FP255">
        <v>0</v>
      </c>
      <c r="FQ255" t="s">
        <v>439</v>
      </c>
      <c r="FR255">
        <v>1760210915.6</v>
      </c>
      <c r="FS255">
        <v>0</v>
      </c>
      <c r="FT255">
        <v>0</v>
      </c>
      <c r="FU255">
        <v>-0.215</v>
      </c>
      <c r="FV255">
        <v>0</v>
      </c>
      <c r="FW255">
        <v>-0.6919999999999999</v>
      </c>
      <c r="FX255">
        <v>0</v>
      </c>
      <c r="FY255">
        <v>400</v>
      </c>
      <c r="FZ255">
        <v>0</v>
      </c>
      <c r="GA255">
        <v>0.15</v>
      </c>
      <c r="GB255">
        <v>0</v>
      </c>
      <c r="GC255">
        <v>-42.4765125</v>
      </c>
      <c r="GD255">
        <v>-1.850266041275794</v>
      </c>
      <c r="GE255">
        <v>0.1889321547374873</v>
      </c>
      <c r="GF255">
        <v>0</v>
      </c>
      <c r="GG255">
        <v>1242.497058823529</v>
      </c>
      <c r="GH255">
        <v>5.318563788649638</v>
      </c>
      <c r="GI255">
        <v>0.6025754988662639</v>
      </c>
      <c r="GJ255">
        <v>0</v>
      </c>
      <c r="GK255">
        <v>1.65160075</v>
      </c>
      <c r="GL255">
        <v>0.01457707317072332</v>
      </c>
      <c r="GM255">
        <v>0.001675503487761209</v>
      </c>
      <c r="GN255">
        <v>1</v>
      </c>
      <c r="GO255">
        <v>1</v>
      </c>
      <c r="GP255">
        <v>3</v>
      </c>
      <c r="GQ255" t="s">
        <v>446</v>
      </c>
      <c r="GR255">
        <v>3.13377</v>
      </c>
      <c r="GS255">
        <v>2.76034</v>
      </c>
      <c r="GT255">
        <v>0.14009</v>
      </c>
      <c r="GU255">
        <v>0.143828</v>
      </c>
      <c r="GV255">
        <v>0.06305719999999999</v>
      </c>
      <c r="GW255">
        <v>0.0555748</v>
      </c>
      <c r="GX255">
        <v>27540.1</v>
      </c>
      <c r="GY255">
        <v>27399</v>
      </c>
      <c r="GZ255">
        <v>29752.5</v>
      </c>
      <c r="HA255">
        <v>29560.1</v>
      </c>
      <c r="HB255">
        <v>36846.2</v>
      </c>
      <c r="HC255">
        <v>36998.9</v>
      </c>
      <c r="HD255">
        <v>41867.7</v>
      </c>
      <c r="HE255">
        <v>41997</v>
      </c>
      <c r="HF255">
        <v>1.9579</v>
      </c>
      <c r="HG255">
        <v>1.88948</v>
      </c>
      <c r="HH255">
        <v>0.0234023</v>
      </c>
      <c r="HI255">
        <v>0</v>
      </c>
      <c r="HJ255">
        <v>17.6228</v>
      </c>
      <c r="HK255">
        <v>999.9</v>
      </c>
      <c r="HL255">
        <v>26.5</v>
      </c>
      <c r="HM255">
        <v>31.7</v>
      </c>
      <c r="HN255">
        <v>13.7771</v>
      </c>
      <c r="HO255">
        <v>62.0324</v>
      </c>
      <c r="HP255">
        <v>32.4038</v>
      </c>
      <c r="HQ255">
        <v>1</v>
      </c>
      <c r="HR255">
        <v>-0.13909</v>
      </c>
      <c r="HS255">
        <v>5.10923</v>
      </c>
      <c r="HT255">
        <v>20.2702</v>
      </c>
      <c r="HU255">
        <v>5.22088</v>
      </c>
      <c r="HV255">
        <v>12.0159</v>
      </c>
      <c r="HW255">
        <v>4.9908</v>
      </c>
      <c r="HX255">
        <v>3.28842</v>
      </c>
      <c r="HY255">
        <v>9999</v>
      </c>
      <c r="HZ255">
        <v>9999</v>
      </c>
      <c r="IA255">
        <v>9999</v>
      </c>
      <c r="IB255">
        <v>999.9</v>
      </c>
      <c r="IC255">
        <v>4.97291</v>
      </c>
      <c r="ID255">
        <v>1.86661</v>
      </c>
      <c r="IE255">
        <v>1.86593</v>
      </c>
      <c r="IF255">
        <v>1.86586</v>
      </c>
      <c r="IG255">
        <v>1.86772</v>
      </c>
      <c r="IH255">
        <v>1.87015</v>
      </c>
      <c r="II255">
        <v>1.86886</v>
      </c>
      <c r="IJ255">
        <v>1.87027</v>
      </c>
      <c r="IK255">
        <v>0</v>
      </c>
      <c r="IL255">
        <v>0</v>
      </c>
      <c r="IM255">
        <v>0</v>
      </c>
      <c r="IN255">
        <v>0</v>
      </c>
      <c r="IO255" t="s">
        <v>441</v>
      </c>
      <c r="IP255" t="s">
        <v>442</v>
      </c>
      <c r="IQ255" t="s">
        <v>443</v>
      </c>
      <c r="IR255" t="s">
        <v>443</v>
      </c>
      <c r="IS255" t="s">
        <v>443</v>
      </c>
      <c r="IT255" t="s">
        <v>443</v>
      </c>
      <c r="IU255">
        <v>0</v>
      </c>
      <c r="IV255">
        <v>100</v>
      </c>
      <c r="IW255">
        <v>100</v>
      </c>
      <c r="IX255">
        <v>-2.906</v>
      </c>
      <c r="IY255">
        <v>0.008200000000000001</v>
      </c>
      <c r="IZ255">
        <v>-1.414774939843471</v>
      </c>
      <c r="JA255">
        <v>-0.002262605230658699</v>
      </c>
      <c r="JB255">
        <v>4.117972070868355E-07</v>
      </c>
      <c r="JC255">
        <v>-1.535053720392113E-10</v>
      </c>
      <c r="JD255">
        <v>-0.05773197212917025</v>
      </c>
      <c r="JE255">
        <v>-0.004387372397949352</v>
      </c>
      <c r="JF255">
        <v>0.001148265067849212</v>
      </c>
      <c r="JG255">
        <v>-2.372704636287677E-05</v>
      </c>
      <c r="JH255">
        <v>4</v>
      </c>
      <c r="JI255">
        <v>2346</v>
      </c>
      <c r="JJ255">
        <v>1</v>
      </c>
      <c r="JK255">
        <v>24</v>
      </c>
      <c r="JL255">
        <v>21644</v>
      </c>
      <c r="JM255">
        <v>29358492.6</v>
      </c>
      <c r="JN255">
        <v>1.7041</v>
      </c>
      <c r="JO255">
        <v>2.26685</v>
      </c>
      <c r="JP255">
        <v>1.39771</v>
      </c>
      <c r="JQ255">
        <v>2.35596</v>
      </c>
      <c r="JR255">
        <v>1.49536</v>
      </c>
      <c r="JS255">
        <v>2.59521</v>
      </c>
      <c r="JT255">
        <v>36.6233</v>
      </c>
      <c r="JU255">
        <v>24.0175</v>
      </c>
      <c r="JV255">
        <v>18</v>
      </c>
      <c r="JW255">
        <v>486.62</v>
      </c>
      <c r="JX255">
        <v>435.038</v>
      </c>
      <c r="JY255">
        <v>12.1284</v>
      </c>
      <c r="JZ255">
        <v>25.6927</v>
      </c>
      <c r="KA255">
        <v>30.0002</v>
      </c>
      <c r="KB255">
        <v>25.5915</v>
      </c>
      <c r="KC255">
        <v>25.5322</v>
      </c>
      <c r="KD255">
        <v>34.0967</v>
      </c>
      <c r="KE255">
        <v>26.8949</v>
      </c>
      <c r="KF255">
        <v>0</v>
      </c>
      <c r="KG255">
        <v>12.1259</v>
      </c>
      <c r="KH255">
        <v>787.879</v>
      </c>
      <c r="KI255">
        <v>9.874420000000001</v>
      </c>
      <c r="KJ255">
        <v>101.686</v>
      </c>
      <c r="KK255">
        <v>100.988</v>
      </c>
    </row>
    <row r="256" spans="1:297">
      <c r="A256">
        <v>240</v>
      </c>
      <c r="B256">
        <v>1761509560</v>
      </c>
      <c r="C256">
        <v>2349.5</v>
      </c>
      <c r="D256" t="s">
        <v>924</v>
      </c>
      <c r="E256" t="s">
        <v>925</v>
      </c>
      <c r="F256">
        <v>5</v>
      </c>
      <c r="G256" t="s">
        <v>831</v>
      </c>
      <c r="H256" t="s">
        <v>436</v>
      </c>
      <c r="I256">
        <v>1761509557.5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784.0714035852404</v>
      </c>
      <c r="AK256">
        <v>750.3826666666664</v>
      </c>
      <c r="AL256">
        <v>3.360541811935843</v>
      </c>
      <c r="AM256">
        <v>65.61031510894709</v>
      </c>
      <c r="AN256">
        <f>(AP256 - AO256 + DY256*1E3/(8.314*(EA256+273.15)) * AR256/DX256 * AQ256) * DX256/(100*DL256) * 1000/(1000 - AP256)</f>
        <v>0</v>
      </c>
      <c r="AO256">
        <v>9.906911686744881</v>
      </c>
      <c r="AP256">
        <v>11.56182484848485</v>
      </c>
      <c r="AQ256">
        <v>4.716520820241294E-07</v>
      </c>
      <c r="AR256">
        <v>106.6715053119192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437</v>
      </c>
      <c r="AY256" t="s">
        <v>437</v>
      </c>
      <c r="AZ256">
        <v>0</v>
      </c>
      <c r="BA256">
        <v>0</v>
      </c>
      <c r="BB256">
        <f>1-AZ256/BA256</f>
        <v>0</v>
      </c>
      <c r="BC256">
        <v>0</v>
      </c>
      <c r="BD256" t="s">
        <v>437</v>
      </c>
      <c r="BE256" t="s">
        <v>437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BZ256">
        <v>2020</v>
      </c>
      <c r="CA256">
        <v>290.0000000000001</v>
      </c>
      <c r="CB256">
        <v>1590.42</v>
      </c>
      <c r="CC256">
        <v>295</v>
      </c>
      <c r="CD256">
        <v>5220.67</v>
      </c>
      <c r="CE256">
        <v>1591.29</v>
      </c>
      <c r="CF256">
        <v>-0.87</v>
      </c>
      <c r="CG256">
        <v>300.0000000000001</v>
      </c>
      <c r="CH256">
        <v>23.8</v>
      </c>
      <c r="CI256">
        <v>1650.734719841875</v>
      </c>
      <c r="CJ256">
        <v>2.032994541366527</v>
      </c>
      <c r="CK256">
        <v>-31.03478562282126</v>
      </c>
      <c r="CL256">
        <v>0.9198548094063967</v>
      </c>
      <c r="CM256">
        <v>0.9759925733019913</v>
      </c>
      <c r="CN256">
        <v>-0.00431141668520578</v>
      </c>
      <c r="CO256">
        <v>289.9999999999999</v>
      </c>
      <c r="CP256">
        <v>1590.91</v>
      </c>
      <c r="CQ256">
        <v>765</v>
      </c>
      <c r="CR256">
        <v>5219.32</v>
      </c>
      <c r="CS256">
        <v>1591.27</v>
      </c>
      <c r="CT256">
        <v>-0.36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438</v>
      </c>
      <c r="DO256">
        <v>2</v>
      </c>
      <c r="DP256" t="b">
        <v>1</v>
      </c>
      <c r="DQ256">
        <v>1761509557.5</v>
      </c>
      <c r="DR256">
        <v>735.0852222222222</v>
      </c>
      <c r="DS256">
        <v>778.0046666666666</v>
      </c>
      <c r="DT256">
        <v>11.56094444444444</v>
      </c>
      <c r="DU256">
        <v>9.907002222222223</v>
      </c>
      <c r="DV256">
        <v>738.007111111111</v>
      </c>
      <c r="DW256">
        <v>11.5527</v>
      </c>
      <c r="DX256">
        <v>500.0361111111111</v>
      </c>
      <c r="DY256">
        <v>90.29671111111111</v>
      </c>
      <c r="DZ256">
        <v>0.1000583</v>
      </c>
      <c r="EA256">
        <v>18.0849</v>
      </c>
      <c r="EB256">
        <v>18.01034444444445</v>
      </c>
      <c r="EC256">
        <v>999.9000000000001</v>
      </c>
      <c r="ED256">
        <v>0</v>
      </c>
      <c r="EE256">
        <v>0</v>
      </c>
      <c r="EF256">
        <v>10002.56888888889</v>
      </c>
      <c r="EG256">
        <v>0</v>
      </c>
      <c r="EH256">
        <v>1038.091111111111</v>
      </c>
      <c r="EI256">
        <v>-42.91952222222223</v>
      </c>
      <c r="EJ256">
        <v>743.6828888888889</v>
      </c>
      <c r="EK256">
        <v>785.7894444444444</v>
      </c>
      <c r="EL256">
        <v>1.653948888888889</v>
      </c>
      <c r="EM256">
        <v>778.0046666666666</v>
      </c>
      <c r="EN256">
        <v>9.907002222222223</v>
      </c>
      <c r="EO256">
        <v>1.043916666666667</v>
      </c>
      <c r="EP256">
        <v>0.8945697777777778</v>
      </c>
      <c r="EQ256">
        <v>7.544163333333334</v>
      </c>
      <c r="ER256">
        <v>5.30368</v>
      </c>
      <c r="ES256">
        <v>2000.006666666667</v>
      </c>
      <c r="ET256">
        <v>0.9800066666666667</v>
      </c>
      <c r="EU256">
        <v>0.01999363333333333</v>
      </c>
      <c r="EV256">
        <v>0</v>
      </c>
      <c r="EW256">
        <v>1243.305555555556</v>
      </c>
      <c r="EX256">
        <v>5.00097</v>
      </c>
      <c r="EY256">
        <v>24983.75555555556</v>
      </c>
      <c r="EZ256">
        <v>16707.67777777778</v>
      </c>
      <c r="FA256">
        <v>39.472</v>
      </c>
      <c r="FB256">
        <v>41.27066666666667</v>
      </c>
      <c r="FC256">
        <v>39.472</v>
      </c>
      <c r="FD256">
        <v>40.89566666666667</v>
      </c>
      <c r="FE256">
        <v>39.63188888888889</v>
      </c>
      <c r="FF256">
        <v>1955.116666666667</v>
      </c>
      <c r="FG256">
        <v>39.89</v>
      </c>
      <c r="FH256">
        <v>0</v>
      </c>
      <c r="FI256">
        <v>4431.200000047684</v>
      </c>
      <c r="FJ256">
        <v>0</v>
      </c>
      <c r="FK256">
        <v>1243.1332</v>
      </c>
      <c r="FL256">
        <v>2.363076924491778</v>
      </c>
      <c r="FM256">
        <v>156.2846156978226</v>
      </c>
      <c r="FN256">
        <v>24971.38</v>
      </c>
      <c r="FO256">
        <v>15</v>
      </c>
      <c r="FP256">
        <v>0</v>
      </c>
      <c r="FQ256" t="s">
        <v>439</v>
      </c>
      <c r="FR256">
        <v>1760210915.6</v>
      </c>
      <c r="FS256">
        <v>0</v>
      </c>
      <c r="FT256">
        <v>0</v>
      </c>
      <c r="FU256">
        <v>-0.215</v>
      </c>
      <c r="FV256">
        <v>0</v>
      </c>
      <c r="FW256">
        <v>-0.6919999999999999</v>
      </c>
      <c r="FX256">
        <v>0</v>
      </c>
      <c r="FY256">
        <v>400</v>
      </c>
      <c r="FZ256">
        <v>0</v>
      </c>
      <c r="GA256">
        <v>0.15</v>
      </c>
      <c r="GB256">
        <v>0</v>
      </c>
      <c r="GC256">
        <v>-42.64493</v>
      </c>
      <c r="GD256">
        <v>-2.054591369606029</v>
      </c>
      <c r="GE256">
        <v>0.2100369672224394</v>
      </c>
      <c r="GF256">
        <v>0</v>
      </c>
      <c r="GG256">
        <v>1242.858529411765</v>
      </c>
      <c r="GH256">
        <v>4.151107717538669</v>
      </c>
      <c r="GI256">
        <v>0.5057035422699497</v>
      </c>
      <c r="GJ256">
        <v>0</v>
      </c>
      <c r="GK256">
        <v>1.65265475</v>
      </c>
      <c r="GL256">
        <v>0.01227388367730124</v>
      </c>
      <c r="GM256">
        <v>0.001492273412448279</v>
      </c>
      <c r="GN256">
        <v>1</v>
      </c>
      <c r="GO256">
        <v>1</v>
      </c>
      <c r="GP256">
        <v>3</v>
      </c>
      <c r="GQ256" t="s">
        <v>446</v>
      </c>
      <c r="GR256">
        <v>3.13382</v>
      </c>
      <c r="GS256">
        <v>2.76016</v>
      </c>
      <c r="GT256">
        <v>0.142243</v>
      </c>
      <c r="GU256">
        <v>0.145909</v>
      </c>
      <c r="GV256">
        <v>0.0630662</v>
      </c>
      <c r="GW256">
        <v>0.0555831</v>
      </c>
      <c r="GX256">
        <v>27471.4</v>
      </c>
      <c r="GY256">
        <v>27332.5</v>
      </c>
      <c r="GZ256">
        <v>29752.8</v>
      </c>
      <c r="HA256">
        <v>29560.2</v>
      </c>
      <c r="HB256">
        <v>36846.3</v>
      </c>
      <c r="HC256">
        <v>36998.7</v>
      </c>
      <c r="HD256">
        <v>41868.2</v>
      </c>
      <c r="HE256">
        <v>41997.2</v>
      </c>
      <c r="HF256">
        <v>1.95798</v>
      </c>
      <c r="HG256">
        <v>1.88935</v>
      </c>
      <c r="HH256">
        <v>0.0227764</v>
      </c>
      <c r="HI256">
        <v>0</v>
      </c>
      <c r="HJ256">
        <v>17.6231</v>
      </c>
      <c r="HK256">
        <v>999.9</v>
      </c>
      <c r="HL256">
        <v>26.5</v>
      </c>
      <c r="HM256">
        <v>31.7</v>
      </c>
      <c r="HN256">
        <v>13.7776</v>
      </c>
      <c r="HO256">
        <v>62.4924</v>
      </c>
      <c r="HP256">
        <v>32.48</v>
      </c>
      <c r="HQ256">
        <v>1</v>
      </c>
      <c r="HR256">
        <v>-0.138938</v>
      </c>
      <c r="HS256">
        <v>5.12805</v>
      </c>
      <c r="HT256">
        <v>20.2696</v>
      </c>
      <c r="HU256">
        <v>5.22148</v>
      </c>
      <c r="HV256">
        <v>12.0159</v>
      </c>
      <c r="HW256">
        <v>4.991</v>
      </c>
      <c r="HX256">
        <v>3.28858</v>
      </c>
      <c r="HY256">
        <v>9999</v>
      </c>
      <c r="HZ256">
        <v>9999</v>
      </c>
      <c r="IA256">
        <v>9999</v>
      </c>
      <c r="IB256">
        <v>999.9</v>
      </c>
      <c r="IC256">
        <v>4.97288</v>
      </c>
      <c r="ID256">
        <v>1.86661</v>
      </c>
      <c r="IE256">
        <v>1.86588</v>
      </c>
      <c r="IF256">
        <v>1.86586</v>
      </c>
      <c r="IG256">
        <v>1.86772</v>
      </c>
      <c r="IH256">
        <v>1.87016</v>
      </c>
      <c r="II256">
        <v>1.86879</v>
      </c>
      <c r="IJ256">
        <v>1.87027</v>
      </c>
      <c r="IK256">
        <v>0</v>
      </c>
      <c r="IL256">
        <v>0</v>
      </c>
      <c r="IM256">
        <v>0</v>
      </c>
      <c r="IN256">
        <v>0</v>
      </c>
      <c r="IO256" t="s">
        <v>441</v>
      </c>
      <c r="IP256" t="s">
        <v>442</v>
      </c>
      <c r="IQ256" t="s">
        <v>443</v>
      </c>
      <c r="IR256" t="s">
        <v>443</v>
      </c>
      <c r="IS256" t="s">
        <v>443</v>
      </c>
      <c r="IT256" t="s">
        <v>443</v>
      </c>
      <c r="IU256">
        <v>0</v>
      </c>
      <c r="IV256">
        <v>100</v>
      </c>
      <c r="IW256">
        <v>100</v>
      </c>
      <c r="IX256">
        <v>-2.938</v>
      </c>
      <c r="IY256">
        <v>0.008200000000000001</v>
      </c>
      <c r="IZ256">
        <v>-1.414774939843471</v>
      </c>
      <c r="JA256">
        <v>-0.002262605230658699</v>
      </c>
      <c r="JB256">
        <v>4.117972070868355E-07</v>
      </c>
      <c r="JC256">
        <v>-1.535053720392113E-10</v>
      </c>
      <c r="JD256">
        <v>-0.05773197212917025</v>
      </c>
      <c r="JE256">
        <v>-0.004387372397949352</v>
      </c>
      <c r="JF256">
        <v>0.001148265067849212</v>
      </c>
      <c r="JG256">
        <v>-2.372704636287677E-05</v>
      </c>
      <c r="JH256">
        <v>4</v>
      </c>
      <c r="JI256">
        <v>2346</v>
      </c>
      <c r="JJ256">
        <v>1</v>
      </c>
      <c r="JK256">
        <v>24</v>
      </c>
      <c r="JL256">
        <v>21644.1</v>
      </c>
      <c r="JM256">
        <v>29358492.7</v>
      </c>
      <c r="JN256">
        <v>1.7334</v>
      </c>
      <c r="JO256">
        <v>2.25464</v>
      </c>
      <c r="JP256">
        <v>1.39648</v>
      </c>
      <c r="JQ256">
        <v>2.35352</v>
      </c>
      <c r="JR256">
        <v>1.49536</v>
      </c>
      <c r="JS256">
        <v>2.58667</v>
      </c>
      <c r="JT256">
        <v>36.6233</v>
      </c>
      <c r="JU256">
        <v>24.0262</v>
      </c>
      <c r="JV256">
        <v>18</v>
      </c>
      <c r="JW256">
        <v>486.653</v>
      </c>
      <c r="JX256">
        <v>434.963</v>
      </c>
      <c r="JY256">
        <v>12.122</v>
      </c>
      <c r="JZ256">
        <v>25.6927</v>
      </c>
      <c r="KA256">
        <v>30</v>
      </c>
      <c r="KB256">
        <v>25.5901</v>
      </c>
      <c r="KC256">
        <v>25.5322</v>
      </c>
      <c r="KD256">
        <v>34.7105</v>
      </c>
      <c r="KE256">
        <v>26.8949</v>
      </c>
      <c r="KF256">
        <v>0</v>
      </c>
      <c r="KG256">
        <v>12.1161</v>
      </c>
      <c r="KH256">
        <v>807.918</v>
      </c>
      <c r="KI256">
        <v>9.868869999999999</v>
      </c>
      <c r="KJ256">
        <v>101.687</v>
      </c>
      <c r="KK256">
        <v>100.988</v>
      </c>
    </row>
    <row r="257" spans="1:297">
      <c r="A257">
        <v>241</v>
      </c>
      <c r="B257">
        <v>1761509565</v>
      </c>
      <c r="C257">
        <v>2354.5</v>
      </c>
      <c r="D257" t="s">
        <v>926</v>
      </c>
      <c r="E257" t="s">
        <v>927</v>
      </c>
      <c r="F257">
        <v>5</v>
      </c>
      <c r="G257" t="s">
        <v>831</v>
      </c>
      <c r="H257" t="s">
        <v>436</v>
      </c>
      <c r="I257">
        <v>1761509562.2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800.834082041699</v>
      </c>
      <c r="AK257">
        <v>767.0185939393938</v>
      </c>
      <c r="AL257">
        <v>3.32869908322006</v>
      </c>
      <c r="AM257">
        <v>65.61031510894709</v>
      </c>
      <c r="AN257">
        <f>(AP257 - AO257 + DY257*1E3/(8.314*(EA257+273.15)) * AR257/DX257 * AQ257) * DX257/(100*DL257) * 1000/(1000 - AP257)</f>
        <v>0</v>
      </c>
      <c r="AO257">
        <v>9.907474196326845</v>
      </c>
      <c r="AP257">
        <v>11.56515636363636</v>
      </c>
      <c r="AQ257">
        <v>2.590454727742211E-06</v>
      </c>
      <c r="AR257">
        <v>106.6715053119192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437</v>
      </c>
      <c r="AY257" t="s">
        <v>437</v>
      </c>
      <c r="AZ257">
        <v>0</v>
      </c>
      <c r="BA257">
        <v>0</v>
      </c>
      <c r="BB257">
        <f>1-AZ257/BA257</f>
        <v>0</v>
      </c>
      <c r="BC257">
        <v>0</v>
      </c>
      <c r="BD257" t="s">
        <v>437</v>
      </c>
      <c r="BE257" t="s">
        <v>437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BZ257">
        <v>2020</v>
      </c>
      <c r="CA257">
        <v>290.0000000000001</v>
      </c>
      <c r="CB257">
        <v>1590.42</v>
      </c>
      <c r="CC257">
        <v>295</v>
      </c>
      <c r="CD257">
        <v>5220.67</v>
      </c>
      <c r="CE257">
        <v>1591.29</v>
      </c>
      <c r="CF257">
        <v>-0.87</v>
      </c>
      <c r="CG257">
        <v>300.0000000000001</v>
      </c>
      <c r="CH257">
        <v>23.8</v>
      </c>
      <c r="CI257">
        <v>1650.734719841875</v>
      </c>
      <c r="CJ257">
        <v>2.032994541366527</v>
      </c>
      <c r="CK257">
        <v>-31.03478562282126</v>
      </c>
      <c r="CL257">
        <v>0.9198548094063967</v>
      </c>
      <c r="CM257">
        <v>0.9759925733019913</v>
      </c>
      <c r="CN257">
        <v>-0.00431141668520578</v>
      </c>
      <c r="CO257">
        <v>289.9999999999999</v>
      </c>
      <c r="CP257">
        <v>1590.91</v>
      </c>
      <c r="CQ257">
        <v>765</v>
      </c>
      <c r="CR257">
        <v>5219.32</v>
      </c>
      <c r="CS257">
        <v>1591.27</v>
      </c>
      <c r="CT257">
        <v>-0.36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438</v>
      </c>
      <c r="DO257">
        <v>2</v>
      </c>
      <c r="DP257" t="b">
        <v>1</v>
      </c>
      <c r="DQ257">
        <v>1761509562.2</v>
      </c>
      <c r="DR257">
        <v>750.5780999999999</v>
      </c>
      <c r="DS257">
        <v>793.5957999999999</v>
      </c>
      <c r="DT257">
        <v>11.56406</v>
      </c>
      <c r="DU257">
        <v>9.907411</v>
      </c>
      <c r="DV257">
        <v>753.5298</v>
      </c>
      <c r="DW257">
        <v>11.55576</v>
      </c>
      <c r="DX257">
        <v>499.9752</v>
      </c>
      <c r="DY257">
        <v>90.29737</v>
      </c>
      <c r="DZ257">
        <v>0.09990593</v>
      </c>
      <c r="EA257">
        <v>18.08445</v>
      </c>
      <c r="EB257">
        <v>18.00321</v>
      </c>
      <c r="EC257">
        <v>999.9</v>
      </c>
      <c r="ED257">
        <v>0</v>
      </c>
      <c r="EE257">
        <v>0</v>
      </c>
      <c r="EF257">
        <v>10000.823</v>
      </c>
      <c r="EG257">
        <v>0</v>
      </c>
      <c r="EH257">
        <v>1038.07</v>
      </c>
      <c r="EI257">
        <v>-43.01767</v>
      </c>
      <c r="EJ257">
        <v>759.3594000000001</v>
      </c>
      <c r="EK257">
        <v>801.537</v>
      </c>
      <c r="EL257">
        <v>1.656639</v>
      </c>
      <c r="EM257">
        <v>793.5957999999999</v>
      </c>
      <c r="EN257">
        <v>9.907411</v>
      </c>
      <c r="EO257">
        <v>1.044203</v>
      </c>
      <c r="EP257">
        <v>0.8946133999999999</v>
      </c>
      <c r="EQ257">
        <v>7.548195</v>
      </c>
      <c r="ER257">
        <v>5.304378999999999</v>
      </c>
      <c r="ES257">
        <v>1999.991</v>
      </c>
      <c r="ET257">
        <v>0.9800077</v>
      </c>
      <c r="EU257">
        <v>0.0199926</v>
      </c>
      <c r="EV257">
        <v>0</v>
      </c>
      <c r="EW257">
        <v>1243.649</v>
      </c>
      <c r="EX257">
        <v>5.000970000000001</v>
      </c>
      <c r="EY257">
        <v>24994.72</v>
      </c>
      <c r="EZ257">
        <v>16707.54</v>
      </c>
      <c r="FA257">
        <v>39.5497</v>
      </c>
      <c r="FB257">
        <v>41.3435</v>
      </c>
      <c r="FC257">
        <v>39.531</v>
      </c>
      <c r="FD257">
        <v>41.0123</v>
      </c>
      <c r="FE257">
        <v>39.7185</v>
      </c>
      <c r="FF257">
        <v>1955.105</v>
      </c>
      <c r="FG257">
        <v>39.88500000000001</v>
      </c>
      <c r="FH257">
        <v>0</v>
      </c>
      <c r="FI257">
        <v>4436</v>
      </c>
      <c r="FJ257">
        <v>0</v>
      </c>
      <c r="FK257">
        <v>1243.3712</v>
      </c>
      <c r="FL257">
        <v>2.768461540990915</v>
      </c>
      <c r="FM257">
        <v>145.7846156816423</v>
      </c>
      <c r="FN257">
        <v>24983.832</v>
      </c>
      <c r="FO257">
        <v>15</v>
      </c>
      <c r="FP257">
        <v>0</v>
      </c>
      <c r="FQ257" t="s">
        <v>439</v>
      </c>
      <c r="FR257">
        <v>1760210915.6</v>
      </c>
      <c r="FS257">
        <v>0</v>
      </c>
      <c r="FT257">
        <v>0</v>
      </c>
      <c r="FU257">
        <v>-0.215</v>
      </c>
      <c r="FV257">
        <v>0</v>
      </c>
      <c r="FW257">
        <v>-0.6919999999999999</v>
      </c>
      <c r="FX257">
        <v>0</v>
      </c>
      <c r="FY257">
        <v>400</v>
      </c>
      <c r="FZ257">
        <v>0</v>
      </c>
      <c r="GA257">
        <v>0.15</v>
      </c>
      <c r="GB257">
        <v>0</v>
      </c>
      <c r="GC257">
        <v>-42.80697073170732</v>
      </c>
      <c r="GD257">
        <v>-1.824892682926949</v>
      </c>
      <c r="GE257">
        <v>0.1954550540859908</v>
      </c>
      <c r="GF257">
        <v>0</v>
      </c>
      <c r="GG257">
        <v>1243.201764705883</v>
      </c>
      <c r="GH257">
        <v>3.379067990510835</v>
      </c>
      <c r="GI257">
        <v>0.4390060336463081</v>
      </c>
      <c r="GJ257">
        <v>0</v>
      </c>
      <c r="GK257">
        <v>1.654054390243902</v>
      </c>
      <c r="GL257">
        <v>0.01630703832753104</v>
      </c>
      <c r="GM257">
        <v>0.001881426610743061</v>
      </c>
      <c r="GN257">
        <v>1</v>
      </c>
      <c r="GO257">
        <v>1</v>
      </c>
      <c r="GP257">
        <v>3</v>
      </c>
      <c r="GQ257" t="s">
        <v>446</v>
      </c>
      <c r="GR257">
        <v>3.13362</v>
      </c>
      <c r="GS257">
        <v>2.76029</v>
      </c>
      <c r="GT257">
        <v>0.144346</v>
      </c>
      <c r="GU257">
        <v>0.147947</v>
      </c>
      <c r="GV257">
        <v>0.0630787</v>
      </c>
      <c r="GW257">
        <v>0.0555773</v>
      </c>
      <c r="GX257">
        <v>27403.9</v>
      </c>
      <c r="GY257">
        <v>27267.5</v>
      </c>
      <c r="GZ257">
        <v>29752.6</v>
      </c>
      <c r="HA257">
        <v>29560.4</v>
      </c>
      <c r="HB257">
        <v>36845.8</v>
      </c>
      <c r="HC257">
        <v>36999</v>
      </c>
      <c r="HD257">
        <v>41868.2</v>
      </c>
      <c r="HE257">
        <v>41997.1</v>
      </c>
      <c r="HF257">
        <v>1.95785</v>
      </c>
      <c r="HG257">
        <v>1.88965</v>
      </c>
      <c r="HH257">
        <v>0.0231564</v>
      </c>
      <c r="HI257">
        <v>0</v>
      </c>
      <c r="HJ257">
        <v>17.6246</v>
      </c>
      <c r="HK257">
        <v>999.9</v>
      </c>
      <c r="HL257">
        <v>26.5</v>
      </c>
      <c r="HM257">
        <v>31.7</v>
      </c>
      <c r="HN257">
        <v>13.7776</v>
      </c>
      <c r="HO257">
        <v>62.3824</v>
      </c>
      <c r="HP257">
        <v>32.4079</v>
      </c>
      <c r="HQ257">
        <v>1</v>
      </c>
      <c r="HR257">
        <v>-0.139035</v>
      </c>
      <c r="HS257">
        <v>5.11831</v>
      </c>
      <c r="HT257">
        <v>20.2697</v>
      </c>
      <c r="HU257">
        <v>5.22193</v>
      </c>
      <c r="HV257">
        <v>12.0159</v>
      </c>
      <c r="HW257">
        <v>4.991</v>
      </c>
      <c r="HX257">
        <v>3.28855</v>
      </c>
      <c r="HY257">
        <v>9999</v>
      </c>
      <c r="HZ257">
        <v>9999</v>
      </c>
      <c r="IA257">
        <v>9999</v>
      </c>
      <c r="IB257">
        <v>999.9</v>
      </c>
      <c r="IC257">
        <v>4.97288</v>
      </c>
      <c r="ID257">
        <v>1.86661</v>
      </c>
      <c r="IE257">
        <v>1.86593</v>
      </c>
      <c r="IF257">
        <v>1.86585</v>
      </c>
      <c r="IG257">
        <v>1.86771</v>
      </c>
      <c r="IH257">
        <v>1.87017</v>
      </c>
      <c r="II257">
        <v>1.86881</v>
      </c>
      <c r="IJ257">
        <v>1.87028</v>
      </c>
      <c r="IK257">
        <v>0</v>
      </c>
      <c r="IL257">
        <v>0</v>
      </c>
      <c r="IM257">
        <v>0</v>
      </c>
      <c r="IN257">
        <v>0</v>
      </c>
      <c r="IO257" t="s">
        <v>441</v>
      </c>
      <c r="IP257" t="s">
        <v>442</v>
      </c>
      <c r="IQ257" t="s">
        <v>443</v>
      </c>
      <c r="IR257" t="s">
        <v>443</v>
      </c>
      <c r="IS257" t="s">
        <v>443</v>
      </c>
      <c r="IT257" t="s">
        <v>443</v>
      </c>
      <c r="IU257">
        <v>0</v>
      </c>
      <c r="IV257">
        <v>100</v>
      </c>
      <c r="IW257">
        <v>100</v>
      </c>
      <c r="IX257">
        <v>-2.969</v>
      </c>
      <c r="IY257">
        <v>0.0083</v>
      </c>
      <c r="IZ257">
        <v>-1.414774939843471</v>
      </c>
      <c r="JA257">
        <v>-0.002262605230658699</v>
      </c>
      <c r="JB257">
        <v>4.117972070868355E-07</v>
      </c>
      <c r="JC257">
        <v>-1.535053720392113E-10</v>
      </c>
      <c r="JD257">
        <v>-0.05773197212917025</v>
      </c>
      <c r="JE257">
        <v>-0.004387372397949352</v>
      </c>
      <c r="JF257">
        <v>0.001148265067849212</v>
      </c>
      <c r="JG257">
        <v>-2.372704636287677E-05</v>
      </c>
      <c r="JH257">
        <v>4</v>
      </c>
      <c r="JI257">
        <v>2346</v>
      </c>
      <c r="JJ257">
        <v>1</v>
      </c>
      <c r="JK257">
        <v>24</v>
      </c>
      <c r="JL257">
        <v>21644.2</v>
      </c>
      <c r="JM257">
        <v>29358492.8</v>
      </c>
      <c r="JN257">
        <v>1.76147</v>
      </c>
      <c r="JO257">
        <v>2.26196</v>
      </c>
      <c r="JP257">
        <v>1.39771</v>
      </c>
      <c r="JQ257">
        <v>2.35352</v>
      </c>
      <c r="JR257">
        <v>1.49536</v>
      </c>
      <c r="JS257">
        <v>2.52808</v>
      </c>
      <c r="JT257">
        <v>36.6233</v>
      </c>
      <c r="JU257">
        <v>24.0262</v>
      </c>
      <c r="JV257">
        <v>18</v>
      </c>
      <c r="JW257">
        <v>486.577</v>
      </c>
      <c r="JX257">
        <v>435.129</v>
      </c>
      <c r="JY257">
        <v>12.113</v>
      </c>
      <c r="JZ257">
        <v>25.6927</v>
      </c>
      <c r="KA257">
        <v>30.0002</v>
      </c>
      <c r="KB257">
        <v>25.5901</v>
      </c>
      <c r="KC257">
        <v>25.5305</v>
      </c>
      <c r="KD257">
        <v>35.268</v>
      </c>
      <c r="KE257">
        <v>26.8949</v>
      </c>
      <c r="KF257">
        <v>0</v>
      </c>
      <c r="KG257">
        <v>12.1123</v>
      </c>
      <c r="KH257">
        <v>821.277</v>
      </c>
      <c r="KI257">
        <v>9.86059</v>
      </c>
      <c r="KJ257">
        <v>101.686</v>
      </c>
      <c r="KK257">
        <v>100.989</v>
      </c>
    </row>
    <row r="258" spans="1:297">
      <c r="A258">
        <v>242</v>
      </c>
      <c r="B258">
        <v>1761509570</v>
      </c>
      <c r="C258">
        <v>2359.5</v>
      </c>
      <c r="D258" t="s">
        <v>928</v>
      </c>
      <c r="E258" t="s">
        <v>929</v>
      </c>
      <c r="F258">
        <v>5</v>
      </c>
      <c r="G258" t="s">
        <v>831</v>
      </c>
      <c r="H258" t="s">
        <v>436</v>
      </c>
      <c r="I258">
        <v>1761509567.5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817.7901725960666</v>
      </c>
      <c r="AK258">
        <v>783.7885999999997</v>
      </c>
      <c r="AL258">
        <v>3.363516493811272</v>
      </c>
      <c r="AM258">
        <v>65.61031510894709</v>
      </c>
      <c r="AN258">
        <f>(AP258 - AO258 + DY258*1E3/(8.314*(EA258+273.15)) * AR258/DX258 * AQ258) * DX258/(100*DL258) * 1000/(1000 - AP258)</f>
        <v>0</v>
      </c>
      <c r="AO258">
        <v>9.906996769204628</v>
      </c>
      <c r="AP258">
        <v>11.56856121212121</v>
      </c>
      <c r="AQ258">
        <v>2.022678514740021E-06</v>
      </c>
      <c r="AR258">
        <v>106.6715053119192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437</v>
      </c>
      <c r="AY258" t="s">
        <v>437</v>
      </c>
      <c r="AZ258">
        <v>0</v>
      </c>
      <c r="BA258">
        <v>0</v>
      </c>
      <c r="BB258">
        <f>1-AZ258/BA258</f>
        <v>0</v>
      </c>
      <c r="BC258">
        <v>0</v>
      </c>
      <c r="BD258" t="s">
        <v>437</v>
      </c>
      <c r="BE258" t="s">
        <v>437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BZ258">
        <v>2020</v>
      </c>
      <c r="CA258">
        <v>290.0000000000001</v>
      </c>
      <c r="CB258">
        <v>1590.42</v>
      </c>
      <c r="CC258">
        <v>295</v>
      </c>
      <c r="CD258">
        <v>5220.67</v>
      </c>
      <c r="CE258">
        <v>1591.29</v>
      </c>
      <c r="CF258">
        <v>-0.87</v>
      </c>
      <c r="CG258">
        <v>300.0000000000001</v>
      </c>
      <c r="CH258">
        <v>23.8</v>
      </c>
      <c r="CI258">
        <v>1650.734719841875</v>
      </c>
      <c r="CJ258">
        <v>2.032994541366527</v>
      </c>
      <c r="CK258">
        <v>-31.03478562282126</v>
      </c>
      <c r="CL258">
        <v>0.9198548094063967</v>
      </c>
      <c r="CM258">
        <v>0.9759925733019913</v>
      </c>
      <c r="CN258">
        <v>-0.00431141668520578</v>
      </c>
      <c r="CO258">
        <v>289.9999999999999</v>
      </c>
      <c r="CP258">
        <v>1590.91</v>
      </c>
      <c r="CQ258">
        <v>765</v>
      </c>
      <c r="CR258">
        <v>5219.32</v>
      </c>
      <c r="CS258">
        <v>1591.27</v>
      </c>
      <c r="CT258">
        <v>-0.36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438</v>
      </c>
      <c r="DO258">
        <v>2</v>
      </c>
      <c r="DP258" t="b">
        <v>1</v>
      </c>
      <c r="DQ258">
        <v>1761509567.5</v>
      </c>
      <c r="DR258">
        <v>768.0627777777777</v>
      </c>
      <c r="DS258">
        <v>811.4017777777777</v>
      </c>
      <c r="DT258">
        <v>11.56711111111111</v>
      </c>
      <c r="DU258">
        <v>9.907143333333332</v>
      </c>
      <c r="DV258">
        <v>771.0477777777778</v>
      </c>
      <c r="DW258">
        <v>11.55878888888889</v>
      </c>
      <c r="DX258">
        <v>500.0355555555555</v>
      </c>
      <c r="DY258">
        <v>90.29581111111111</v>
      </c>
      <c r="DZ258">
        <v>0.1000973333333333</v>
      </c>
      <c r="EA258">
        <v>18.08698888888889</v>
      </c>
      <c r="EB258">
        <v>18.01044444444445</v>
      </c>
      <c r="EC258">
        <v>999.9000000000001</v>
      </c>
      <c r="ED258">
        <v>0</v>
      </c>
      <c r="EE258">
        <v>0</v>
      </c>
      <c r="EF258">
        <v>9996.042222222222</v>
      </c>
      <c r="EG258">
        <v>0</v>
      </c>
      <c r="EH258">
        <v>1038.084444444444</v>
      </c>
      <c r="EI258">
        <v>-43.33891111111112</v>
      </c>
      <c r="EJ258">
        <v>777.0509999999999</v>
      </c>
      <c r="EK258">
        <v>819.5207777777778</v>
      </c>
      <c r="EL258">
        <v>1.659967777777777</v>
      </c>
      <c r="EM258">
        <v>811.4017777777777</v>
      </c>
      <c r="EN258">
        <v>9.907143333333332</v>
      </c>
      <c r="EO258">
        <v>1.044461111111111</v>
      </c>
      <c r="EP258">
        <v>0.8945734444444445</v>
      </c>
      <c r="EQ258">
        <v>7.551813333333333</v>
      </c>
      <c r="ER258">
        <v>5.30374</v>
      </c>
      <c r="ES258">
        <v>1999.94</v>
      </c>
      <c r="ET258">
        <v>0.9799976666666667</v>
      </c>
      <c r="EU258">
        <v>0.02000223333333333</v>
      </c>
      <c r="EV258">
        <v>0</v>
      </c>
      <c r="EW258">
        <v>1243.791111111111</v>
      </c>
      <c r="EX258">
        <v>5.00097</v>
      </c>
      <c r="EY258">
        <v>25005.56666666667</v>
      </c>
      <c r="EZ258">
        <v>16707.06666666667</v>
      </c>
      <c r="FA258">
        <v>39.64566666666667</v>
      </c>
      <c r="FB258">
        <v>41.42322222222222</v>
      </c>
      <c r="FC258">
        <v>39.61788888888889</v>
      </c>
      <c r="FD258">
        <v>41.13166666666667</v>
      </c>
      <c r="FE258">
        <v>39.80522222222222</v>
      </c>
      <c r="FF258">
        <v>1955.037777777778</v>
      </c>
      <c r="FG258">
        <v>39.90000000000001</v>
      </c>
      <c r="FH258">
        <v>0</v>
      </c>
      <c r="FI258">
        <v>4440.800000190735</v>
      </c>
      <c r="FJ258">
        <v>0</v>
      </c>
      <c r="FK258">
        <v>1243.5692</v>
      </c>
      <c r="FL258">
        <v>2.315384607577371</v>
      </c>
      <c r="FM258">
        <v>132.4384614546542</v>
      </c>
      <c r="FN258">
        <v>24994.95599999999</v>
      </c>
      <c r="FO258">
        <v>15</v>
      </c>
      <c r="FP258">
        <v>0</v>
      </c>
      <c r="FQ258" t="s">
        <v>439</v>
      </c>
      <c r="FR258">
        <v>1760210915.6</v>
      </c>
      <c r="FS258">
        <v>0</v>
      </c>
      <c r="FT258">
        <v>0</v>
      </c>
      <c r="FU258">
        <v>-0.215</v>
      </c>
      <c r="FV258">
        <v>0</v>
      </c>
      <c r="FW258">
        <v>-0.6919999999999999</v>
      </c>
      <c r="FX258">
        <v>0</v>
      </c>
      <c r="FY258">
        <v>400</v>
      </c>
      <c r="FZ258">
        <v>0</v>
      </c>
      <c r="GA258">
        <v>0.15</v>
      </c>
      <c r="GB258">
        <v>0</v>
      </c>
      <c r="GC258">
        <v>-42.9857731707317</v>
      </c>
      <c r="GD258">
        <v>-2.33211846689904</v>
      </c>
      <c r="GE258">
        <v>0.2464105626342983</v>
      </c>
      <c r="GF258">
        <v>0</v>
      </c>
      <c r="GG258">
        <v>1243.465882352941</v>
      </c>
      <c r="GH258">
        <v>2.325744839147178</v>
      </c>
      <c r="GI258">
        <v>0.3495721557011267</v>
      </c>
      <c r="GJ258">
        <v>0</v>
      </c>
      <c r="GK258">
        <v>1.655934878048781</v>
      </c>
      <c r="GL258">
        <v>0.02573477351916111</v>
      </c>
      <c r="GM258">
        <v>0.002710229152359377</v>
      </c>
      <c r="GN258">
        <v>1</v>
      </c>
      <c r="GO258">
        <v>1</v>
      </c>
      <c r="GP258">
        <v>3</v>
      </c>
      <c r="GQ258" t="s">
        <v>446</v>
      </c>
      <c r="GR258">
        <v>3.13384</v>
      </c>
      <c r="GS258">
        <v>2.76025</v>
      </c>
      <c r="GT258">
        <v>0.146446</v>
      </c>
      <c r="GU258">
        <v>0.150017</v>
      </c>
      <c r="GV258">
        <v>0.06308950000000001</v>
      </c>
      <c r="GW258">
        <v>0.0555813</v>
      </c>
      <c r="GX258">
        <v>27336.6</v>
      </c>
      <c r="GY258">
        <v>27201.3</v>
      </c>
      <c r="GZ258">
        <v>29752.5</v>
      </c>
      <c r="HA258">
        <v>29560.4</v>
      </c>
      <c r="HB258">
        <v>36845.1</v>
      </c>
      <c r="HC258">
        <v>36998.9</v>
      </c>
      <c r="HD258">
        <v>41867.9</v>
      </c>
      <c r="HE258">
        <v>41997.2</v>
      </c>
      <c r="HF258">
        <v>1.95825</v>
      </c>
      <c r="HG258">
        <v>1.88993</v>
      </c>
      <c r="HH258">
        <v>0.0232309</v>
      </c>
      <c r="HI258">
        <v>0</v>
      </c>
      <c r="HJ258">
        <v>17.6246</v>
      </c>
      <c r="HK258">
        <v>999.9</v>
      </c>
      <c r="HL258">
        <v>26.5</v>
      </c>
      <c r="HM258">
        <v>31.7</v>
      </c>
      <c r="HN258">
        <v>13.7786</v>
      </c>
      <c r="HO258">
        <v>62.5724</v>
      </c>
      <c r="HP258">
        <v>32.3718</v>
      </c>
      <c r="HQ258">
        <v>1</v>
      </c>
      <c r="HR258">
        <v>-0.139172</v>
      </c>
      <c r="HS258">
        <v>5.12426</v>
      </c>
      <c r="HT258">
        <v>20.2698</v>
      </c>
      <c r="HU258">
        <v>5.22178</v>
      </c>
      <c r="HV258">
        <v>12.0159</v>
      </c>
      <c r="HW258">
        <v>4.9911</v>
      </c>
      <c r="HX258">
        <v>3.28865</v>
      </c>
      <c r="HY258">
        <v>9999</v>
      </c>
      <c r="HZ258">
        <v>9999</v>
      </c>
      <c r="IA258">
        <v>9999</v>
      </c>
      <c r="IB258">
        <v>999.9</v>
      </c>
      <c r="IC258">
        <v>4.97288</v>
      </c>
      <c r="ID258">
        <v>1.86661</v>
      </c>
      <c r="IE258">
        <v>1.8659</v>
      </c>
      <c r="IF258">
        <v>1.86585</v>
      </c>
      <c r="IG258">
        <v>1.86774</v>
      </c>
      <c r="IH258">
        <v>1.87018</v>
      </c>
      <c r="II258">
        <v>1.8688</v>
      </c>
      <c r="IJ258">
        <v>1.87028</v>
      </c>
      <c r="IK258">
        <v>0</v>
      </c>
      <c r="IL258">
        <v>0</v>
      </c>
      <c r="IM258">
        <v>0</v>
      </c>
      <c r="IN258">
        <v>0</v>
      </c>
      <c r="IO258" t="s">
        <v>441</v>
      </c>
      <c r="IP258" t="s">
        <v>442</v>
      </c>
      <c r="IQ258" t="s">
        <v>443</v>
      </c>
      <c r="IR258" t="s">
        <v>443</v>
      </c>
      <c r="IS258" t="s">
        <v>443</v>
      </c>
      <c r="IT258" t="s">
        <v>443</v>
      </c>
      <c r="IU258">
        <v>0</v>
      </c>
      <c r="IV258">
        <v>100</v>
      </c>
      <c r="IW258">
        <v>100</v>
      </c>
      <c r="IX258">
        <v>-3.001</v>
      </c>
      <c r="IY258">
        <v>0.008399999999999999</v>
      </c>
      <c r="IZ258">
        <v>-1.414774939843471</v>
      </c>
      <c r="JA258">
        <v>-0.002262605230658699</v>
      </c>
      <c r="JB258">
        <v>4.117972070868355E-07</v>
      </c>
      <c r="JC258">
        <v>-1.535053720392113E-10</v>
      </c>
      <c r="JD258">
        <v>-0.05773197212917025</v>
      </c>
      <c r="JE258">
        <v>-0.004387372397949352</v>
      </c>
      <c r="JF258">
        <v>0.001148265067849212</v>
      </c>
      <c r="JG258">
        <v>-2.372704636287677E-05</v>
      </c>
      <c r="JH258">
        <v>4</v>
      </c>
      <c r="JI258">
        <v>2346</v>
      </c>
      <c r="JJ258">
        <v>1</v>
      </c>
      <c r="JK258">
        <v>24</v>
      </c>
      <c r="JL258">
        <v>21644.2</v>
      </c>
      <c r="JM258">
        <v>29358492.8</v>
      </c>
      <c r="JN258">
        <v>1.79199</v>
      </c>
      <c r="JO258">
        <v>2.2644</v>
      </c>
      <c r="JP258">
        <v>1.39648</v>
      </c>
      <c r="JQ258">
        <v>2.35107</v>
      </c>
      <c r="JR258">
        <v>1.49536</v>
      </c>
      <c r="JS258">
        <v>2.52319</v>
      </c>
      <c r="JT258">
        <v>36.6233</v>
      </c>
      <c r="JU258">
        <v>24.0175</v>
      </c>
      <c r="JV258">
        <v>18</v>
      </c>
      <c r="JW258">
        <v>486.824</v>
      </c>
      <c r="JX258">
        <v>435.289</v>
      </c>
      <c r="JY258">
        <v>12.108</v>
      </c>
      <c r="JZ258">
        <v>25.692</v>
      </c>
      <c r="KA258">
        <v>30</v>
      </c>
      <c r="KB258">
        <v>25.5901</v>
      </c>
      <c r="KC258">
        <v>25.5301</v>
      </c>
      <c r="KD258">
        <v>35.8736</v>
      </c>
      <c r="KE258">
        <v>26.8949</v>
      </c>
      <c r="KF258">
        <v>0</v>
      </c>
      <c r="KG258">
        <v>12.1048</v>
      </c>
      <c r="KH258">
        <v>841.327</v>
      </c>
      <c r="KI258">
        <v>9.853960000000001</v>
      </c>
      <c r="KJ258">
        <v>101.686</v>
      </c>
      <c r="KK258">
        <v>100.989</v>
      </c>
    </row>
    <row r="259" spans="1:297">
      <c r="A259">
        <v>243</v>
      </c>
      <c r="B259">
        <v>1761509575</v>
      </c>
      <c r="C259">
        <v>2364.5</v>
      </c>
      <c r="D259" t="s">
        <v>930</v>
      </c>
      <c r="E259" t="s">
        <v>931</v>
      </c>
      <c r="F259">
        <v>5</v>
      </c>
      <c r="G259" t="s">
        <v>831</v>
      </c>
      <c r="H259" t="s">
        <v>436</v>
      </c>
      <c r="I259">
        <v>1761509572.2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834.7805447589939</v>
      </c>
      <c r="AK259">
        <v>800.5563393939391</v>
      </c>
      <c r="AL259">
        <v>3.338622108393656</v>
      </c>
      <c r="AM259">
        <v>65.61031510894709</v>
      </c>
      <c r="AN259">
        <f>(AP259 - AO259 + DY259*1E3/(8.314*(EA259+273.15)) * AR259/DX259 * AQ259) * DX259/(100*DL259) * 1000/(1000 - AP259)</f>
        <v>0</v>
      </c>
      <c r="AO259">
        <v>9.908479858234065</v>
      </c>
      <c r="AP259">
        <v>11.57161818181818</v>
      </c>
      <c r="AQ259">
        <v>1.630851119329186E-06</v>
      </c>
      <c r="AR259">
        <v>106.6715053119192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437</v>
      </c>
      <c r="AY259" t="s">
        <v>437</v>
      </c>
      <c r="AZ259">
        <v>0</v>
      </c>
      <c r="BA259">
        <v>0</v>
      </c>
      <c r="BB259">
        <f>1-AZ259/BA259</f>
        <v>0</v>
      </c>
      <c r="BC259">
        <v>0</v>
      </c>
      <c r="BD259" t="s">
        <v>437</v>
      </c>
      <c r="BE259" t="s">
        <v>437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BZ259">
        <v>2020</v>
      </c>
      <c r="CA259">
        <v>290.0000000000001</v>
      </c>
      <c r="CB259">
        <v>1590.42</v>
      </c>
      <c r="CC259">
        <v>295</v>
      </c>
      <c r="CD259">
        <v>5220.67</v>
      </c>
      <c r="CE259">
        <v>1591.29</v>
      </c>
      <c r="CF259">
        <v>-0.87</v>
      </c>
      <c r="CG259">
        <v>300.0000000000001</v>
      </c>
      <c r="CH259">
        <v>23.8</v>
      </c>
      <c r="CI259">
        <v>1650.734719841875</v>
      </c>
      <c r="CJ259">
        <v>2.032994541366527</v>
      </c>
      <c r="CK259">
        <v>-31.03478562282126</v>
      </c>
      <c r="CL259">
        <v>0.9198548094063967</v>
      </c>
      <c r="CM259">
        <v>0.9759925733019913</v>
      </c>
      <c r="CN259">
        <v>-0.00431141668520578</v>
      </c>
      <c r="CO259">
        <v>289.9999999999999</v>
      </c>
      <c r="CP259">
        <v>1590.91</v>
      </c>
      <c r="CQ259">
        <v>765</v>
      </c>
      <c r="CR259">
        <v>5219.32</v>
      </c>
      <c r="CS259">
        <v>1591.27</v>
      </c>
      <c r="CT259">
        <v>-0.36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438</v>
      </c>
      <c r="DO259">
        <v>2</v>
      </c>
      <c r="DP259" t="b">
        <v>1</v>
      </c>
      <c r="DQ259">
        <v>1761509572.2</v>
      </c>
      <c r="DR259">
        <v>783.7030999999999</v>
      </c>
      <c r="DS259">
        <v>827.2266999999999</v>
      </c>
      <c r="DT259">
        <v>11.56995</v>
      </c>
      <c r="DU259">
        <v>9.908258</v>
      </c>
      <c r="DV259">
        <v>786.7178000000001</v>
      </c>
      <c r="DW259">
        <v>11.56158</v>
      </c>
      <c r="DX259">
        <v>499.9848999999999</v>
      </c>
      <c r="DY259">
        <v>90.29567</v>
      </c>
      <c r="DZ259">
        <v>0.09994887</v>
      </c>
      <c r="EA259">
        <v>18.09311</v>
      </c>
      <c r="EB259">
        <v>18.01406</v>
      </c>
      <c r="EC259">
        <v>999.9</v>
      </c>
      <c r="ED259">
        <v>0</v>
      </c>
      <c r="EE259">
        <v>0</v>
      </c>
      <c r="EF259">
        <v>9996.056</v>
      </c>
      <c r="EG259">
        <v>0</v>
      </c>
      <c r="EH259">
        <v>1038.073</v>
      </c>
      <c r="EI259">
        <v>-43.52371</v>
      </c>
      <c r="EJ259">
        <v>792.8767</v>
      </c>
      <c r="EK259">
        <v>835.5051</v>
      </c>
      <c r="EL259">
        <v>1.661685</v>
      </c>
      <c r="EM259">
        <v>827.2266999999999</v>
      </c>
      <c r="EN259">
        <v>9.908258</v>
      </c>
      <c r="EO259">
        <v>1.044715</v>
      </c>
      <c r="EP259">
        <v>0.8946727000000001</v>
      </c>
      <c r="EQ259">
        <v>7.555376</v>
      </c>
      <c r="ER259">
        <v>5.305334999999999</v>
      </c>
      <c r="ES259">
        <v>1999.966</v>
      </c>
      <c r="ET259">
        <v>0.9799935</v>
      </c>
      <c r="EU259">
        <v>0.0200062</v>
      </c>
      <c r="EV259">
        <v>0</v>
      </c>
      <c r="EW259">
        <v>1243.817</v>
      </c>
      <c r="EX259">
        <v>5.000970000000001</v>
      </c>
      <c r="EY259">
        <v>25014.79</v>
      </c>
      <c r="EZ259">
        <v>16707.25</v>
      </c>
      <c r="FA259">
        <v>39.7311</v>
      </c>
      <c r="FB259">
        <v>41.4999</v>
      </c>
      <c r="FC259">
        <v>39.7059</v>
      </c>
      <c r="FD259">
        <v>41.2185</v>
      </c>
      <c r="FE259">
        <v>39.8812</v>
      </c>
      <c r="FF259">
        <v>1955.056</v>
      </c>
      <c r="FG259">
        <v>39.90999999999999</v>
      </c>
      <c r="FH259">
        <v>0</v>
      </c>
      <c r="FI259">
        <v>4446.200000047684</v>
      </c>
      <c r="FJ259">
        <v>0</v>
      </c>
      <c r="FK259">
        <v>1243.715384615385</v>
      </c>
      <c r="FL259">
        <v>0.4745299153614046</v>
      </c>
      <c r="FM259">
        <v>122.5333335732873</v>
      </c>
      <c r="FN259">
        <v>25005.73461538462</v>
      </c>
      <c r="FO259">
        <v>15</v>
      </c>
      <c r="FP259">
        <v>0</v>
      </c>
      <c r="FQ259" t="s">
        <v>439</v>
      </c>
      <c r="FR259">
        <v>1760210915.6</v>
      </c>
      <c r="FS259">
        <v>0</v>
      </c>
      <c r="FT259">
        <v>0</v>
      </c>
      <c r="FU259">
        <v>-0.215</v>
      </c>
      <c r="FV259">
        <v>0</v>
      </c>
      <c r="FW259">
        <v>-0.6919999999999999</v>
      </c>
      <c r="FX259">
        <v>0</v>
      </c>
      <c r="FY259">
        <v>400</v>
      </c>
      <c r="FZ259">
        <v>0</v>
      </c>
      <c r="GA259">
        <v>0.15</v>
      </c>
      <c r="GB259">
        <v>0</v>
      </c>
      <c r="GC259">
        <v>-43.1544268292683</v>
      </c>
      <c r="GD259">
        <v>-2.203741463414694</v>
      </c>
      <c r="GE259">
        <v>0.2321683105036975</v>
      </c>
      <c r="GF259">
        <v>0</v>
      </c>
      <c r="GG259">
        <v>1243.602058823529</v>
      </c>
      <c r="GH259">
        <v>1.711077153075248</v>
      </c>
      <c r="GI259">
        <v>0.2910203086886032</v>
      </c>
      <c r="GJ259">
        <v>0</v>
      </c>
      <c r="GK259">
        <v>1.657530243902439</v>
      </c>
      <c r="GL259">
        <v>0.02850878048780796</v>
      </c>
      <c r="GM259">
        <v>0.002920549136307198</v>
      </c>
      <c r="GN259">
        <v>1</v>
      </c>
      <c r="GO259">
        <v>1</v>
      </c>
      <c r="GP259">
        <v>3</v>
      </c>
      <c r="GQ259" t="s">
        <v>446</v>
      </c>
      <c r="GR259">
        <v>3.13378</v>
      </c>
      <c r="GS259">
        <v>2.76024</v>
      </c>
      <c r="GT259">
        <v>0.148521</v>
      </c>
      <c r="GU259">
        <v>0.152048</v>
      </c>
      <c r="GV259">
        <v>0.0631051</v>
      </c>
      <c r="GW259">
        <v>0.0555828</v>
      </c>
      <c r="GX259">
        <v>27270.2</v>
      </c>
      <c r="GY259">
        <v>27136.4</v>
      </c>
      <c r="GZ259">
        <v>29752.5</v>
      </c>
      <c r="HA259">
        <v>29560.4</v>
      </c>
      <c r="HB259">
        <v>36844.7</v>
      </c>
      <c r="HC259">
        <v>36998.9</v>
      </c>
      <c r="HD259">
        <v>41868</v>
      </c>
      <c r="HE259">
        <v>41997.3</v>
      </c>
      <c r="HF259">
        <v>1.95807</v>
      </c>
      <c r="HG259">
        <v>1.88993</v>
      </c>
      <c r="HH259">
        <v>0.0236407</v>
      </c>
      <c r="HI259">
        <v>0</v>
      </c>
      <c r="HJ259">
        <v>17.6262</v>
      </c>
      <c r="HK259">
        <v>999.9</v>
      </c>
      <c r="HL259">
        <v>26.5</v>
      </c>
      <c r="HM259">
        <v>31.7</v>
      </c>
      <c r="HN259">
        <v>13.7794</v>
      </c>
      <c r="HO259">
        <v>62.4924</v>
      </c>
      <c r="HP259">
        <v>32.3518</v>
      </c>
      <c r="HQ259">
        <v>1</v>
      </c>
      <c r="HR259">
        <v>-0.138867</v>
      </c>
      <c r="HS259">
        <v>5.14483</v>
      </c>
      <c r="HT259">
        <v>20.2689</v>
      </c>
      <c r="HU259">
        <v>5.22148</v>
      </c>
      <c r="HV259">
        <v>12.0159</v>
      </c>
      <c r="HW259">
        <v>4.9911</v>
      </c>
      <c r="HX259">
        <v>3.28865</v>
      </c>
      <c r="HY259">
        <v>9999</v>
      </c>
      <c r="HZ259">
        <v>9999</v>
      </c>
      <c r="IA259">
        <v>9999</v>
      </c>
      <c r="IB259">
        <v>999.9</v>
      </c>
      <c r="IC259">
        <v>4.97287</v>
      </c>
      <c r="ID259">
        <v>1.86661</v>
      </c>
      <c r="IE259">
        <v>1.86589</v>
      </c>
      <c r="IF259">
        <v>1.86585</v>
      </c>
      <c r="IG259">
        <v>1.86773</v>
      </c>
      <c r="IH259">
        <v>1.87019</v>
      </c>
      <c r="II259">
        <v>1.86883</v>
      </c>
      <c r="IJ259">
        <v>1.87027</v>
      </c>
      <c r="IK259">
        <v>0</v>
      </c>
      <c r="IL259">
        <v>0</v>
      </c>
      <c r="IM259">
        <v>0</v>
      </c>
      <c r="IN259">
        <v>0</v>
      </c>
      <c r="IO259" t="s">
        <v>441</v>
      </c>
      <c r="IP259" t="s">
        <v>442</v>
      </c>
      <c r="IQ259" t="s">
        <v>443</v>
      </c>
      <c r="IR259" t="s">
        <v>443</v>
      </c>
      <c r="IS259" t="s">
        <v>443</v>
      </c>
      <c r="IT259" t="s">
        <v>443</v>
      </c>
      <c r="IU259">
        <v>0</v>
      </c>
      <c r="IV259">
        <v>100</v>
      </c>
      <c r="IW259">
        <v>100</v>
      </c>
      <c r="IX259">
        <v>-3.032</v>
      </c>
      <c r="IY259">
        <v>0.008399999999999999</v>
      </c>
      <c r="IZ259">
        <v>-1.414774939843471</v>
      </c>
      <c r="JA259">
        <v>-0.002262605230658699</v>
      </c>
      <c r="JB259">
        <v>4.117972070868355E-07</v>
      </c>
      <c r="JC259">
        <v>-1.535053720392113E-10</v>
      </c>
      <c r="JD259">
        <v>-0.05773197212917025</v>
      </c>
      <c r="JE259">
        <v>-0.004387372397949352</v>
      </c>
      <c r="JF259">
        <v>0.001148265067849212</v>
      </c>
      <c r="JG259">
        <v>-2.372704636287677E-05</v>
      </c>
      <c r="JH259">
        <v>4</v>
      </c>
      <c r="JI259">
        <v>2346</v>
      </c>
      <c r="JJ259">
        <v>1</v>
      </c>
      <c r="JK259">
        <v>24</v>
      </c>
      <c r="JL259">
        <v>21644.3</v>
      </c>
      <c r="JM259">
        <v>29358492.9</v>
      </c>
      <c r="JN259">
        <v>1.81885</v>
      </c>
      <c r="JO259">
        <v>2.26196</v>
      </c>
      <c r="JP259">
        <v>1.39771</v>
      </c>
      <c r="JQ259">
        <v>2.35229</v>
      </c>
      <c r="JR259">
        <v>1.49536</v>
      </c>
      <c r="JS259">
        <v>2.52563</v>
      </c>
      <c r="JT259">
        <v>36.6469</v>
      </c>
      <c r="JU259">
        <v>24.0262</v>
      </c>
      <c r="JV259">
        <v>18</v>
      </c>
      <c r="JW259">
        <v>486.697</v>
      </c>
      <c r="JX259">
        <v>435.289</v>
      </c>
      <c r="JY259">
        <v>12.1008</v>
      </c>
      <c r="JZ259">
        <v>25.6906</v>
      </c>
      <c r="KA259">
        <v>30.0001</v>
      </c>
      <c r="KB259">
        <v>25.5879</v>
      </c>
      <c r="KC259">
        <v>25.5301</v>
      </c>
      <c r="KD259">
        <v>36.4185</v>
      </c>
      <c r="KE259">
        <v>26.8949</v>
      </c>
      <c r="KF259">
        <v>0</v>
      </c>
      <c r="KG259">
        <v>12.0943</v>
      </c>
      <c r="KH259">
        <v>854.6849999999999</v>
      </c>
      <c r="KI259">
        <v>9.84468</v>
      </c>
      <c r="KJ259">
        <v>101.686</v>
      </c>
      <c r="KK259">
        <v>100.989</v>
      </c>
    </row>
    <row r="260" spans="1:297">
      <c r="A260">
        <v>244</v>
      </c>
      <c r="B260">
        <v>1761509580</v>
      </c>
      <c r="C260">
        <v>2369.5</v>
      </c>
      <c r="D260" t="s">
        <v>932</v>
      </c>
      <c r="E260" t="s">
        <v>933</v>
      </c>
      <c r="F260">
        <v>5</v>
      </c>
      <c r="G260" t="s">
        <v>831</v>
      </c>
      <c r="H260" t="s">
        <v>436</v>
      </c>
      <c r="I260">
        <v>1761509577.5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851.7711128063928</v>
      </c>
      <c r="AK260">
        <v>817.3772909090904</v>
      </c>
      <c r="AL260">
        <v>3.368295877492252</v>
      </c>
      <c r="AM260">
        <v>65.61031510894709</v>
      </c>
      <c r="AN260">
        <f>(AP260 - AO260 + DY260*1E3/(8.314*(EA260+273.15)) * AR260/DX260 * AQ260) * DX260/(100*DL260) * 1000/(1000 - AP260)</f>
        <v>0</v>
      </c>
      <c r="AO260">
        <v>9.90721370419476</v>
      </c>
      <c r="AP260">
        <v>11.57291636363636</v>
      </c>
      <c r="AQ260">
        <v>-8.304468137155703E-07</v>
      </c>
      <c r="AR260">
        <v>106.6715053119192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437</v>
      </c>
      <c r="AY260" t="s">
        <v>437</v>
      </c>
      <c r="AZ260">
        <v>0</v>
      </c>
      <c r="BA260">
        <v>0</v>
      </c>
      <c r="BB260">
        <f>1-AZ260/BA260</f>
        <v>0</v>
      </c>
      <c r="BC260">
        <v>0</v>
      </c>
      <c r="BD260" t="s">
        <v>437</v>
      </c>
      <c r="BE260" t="s">
        <v>437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BZ260">
        <v>2020</v>
      </c>
      <c r="CA260">
        <v>290.0000000000001</v>
      </c>
      <c r="CB260">
        <v>1590.42</v>
      </c>
      <c r="CC260">
        <v>295</v>
      </c>
      <c r="CD260">
        <v>5220.67</v>
      </c>
      <c r="CE260">
        <v>1591.29</v>
      </c>
      <c r="CF260">
        <v>-0.87</v>
      </c>
      <c r="CG260">
        <v>300.0000000000001</v>
      </c>
      <c r="CH260">
        <v>23.8</v>
      </c>
      <c r="CI260">
        <v>1650.734719841875</v>
      </c>
      <c r="CJ260">
        <v>2.032994541366527</v>
      </c>
      <c r="CK260">
        <v>-31.03478562282126</v>
      </c>
      <c r="CL260">
        <v>0.9198548094063967</v>
      </c>
      <c r="CM260">
        <v>0.9759925733019913</v>
      </c>
      <c r="CN260">
        <v>-0.00431141668520578</v>
      </c>
      <c r="CO260">
        <v>289.9999999999999</v>
      </c>
      <c r="CP260">
        <v>1590.91</v>
      </c>
      <c r="CQ260">
        <v>765</v>
      </c>
      <c r="CR260">
        <v>5219.32</v>
      </c>
      <c r="CS260">
        <v>1591.27</v>
      </c>
      <c r="CT260">
        <v>-0.36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438</v>
      </c>
      <c r="DO260">
        <v>2</v>
      </c>
      <c r="DP260" t="b">
        <v>1</v>
      </c>
      <c r="DQ260">
        <v>1761509577.5</v>
      </c>
      <c r="DR260">
        <v>801.2715555555556</v>
      </c>
      <c r="DS260">
        <v>845.0293333333334</v>
      </c>
      <c r="DT260">
        <v>11.57262222222222</v>
      </c>
      <c r="DU260">
        <v>9.907508888888888</v>
      </c>
      <c r="DV260">
        <v>804.3195555555556</v>
      </c>
      <c r="DW260">
        <v>11.56422222222222</v>
      </c>
      <c r="DX260">
        <v>499.9668888888889</v>
      </c>
      <c r="DY260">
        <v>90.29609999999998</v>
      </c>
      <c r="DZ260">
        <v>0.09998235555555555</v>
      </c>
      <c r="EA260">
        <v>18.09882222222222</v>
      </c>
      <c r="EB260">
        <v>18.01423333333333</v>
      </c>
      <c r="EC260">
        <v>999.9000000000001</v>
      </c>
      <c r="ED260">
        <v>0</v>
      </c>
      <c r="EE260">
        <v>0</v>
      </c>
      <c r="EF260">
        <v>10000.57444444444</v>
      </c>
      <c r="EG260">
        <v>0</v>
      </c>
      <c r="EH260">
        <v>1038.078888888889</v>
      </c>
      <c r="EI260">
        <v>-43.75782222222222</v>
      </c>
      <c r="EJ260">
        <v>810.653</v>
      </c>
      <c r="EK260">
        <v>853.4852222222222</v>
      </c>
      <c r="EL260">
        <v>1.665107777777778</v>
      </c>
      <c r="EM260">
        <v>845.0293333333334</v>
      </c>
      <c r="EN260">
        <v>9.907508888888888</v>
      </c>
      <c r="EO260">
        <v>1.044962222222222</v>
      </c>
      <c r="EP260">
        <v>0.8946093333333334</v>
      </c>
      <c r="EQ260">
        <v>7.558831111111112</v>
      </c>
      <c r="ER260">
        <v>5.30431888888889</v>
      </c>
      <c r="ES260">
        <v>1999.994444444445</v>
      </c>
      <c r="ET260">
        <v>0.9799950000000001</v>
      </c>
      <c r="EU260">
        <v>0.0200047</v>
      </c>
      <c r="EV260">
        <v>0</v>
      </c>
      <c r="EW260">
        <v>1243.988888888889</v>
      </c>
      <c r="EX260">
        <v>5.00097</v>
      </c>
      <c r="EY260">
        <v>25023.8</v>
      </c>
      <c r="EZ260">
        <v>16707.5</v>
      </c>
      <c r="FA260">
        <v>39.80522222222222</v>
      </c>
      <c r="FB260">
        <v>41.597</v>
      </c>
      <c r="FC260">
        <v>39.78444444444445</v>
      </c>
      <c r="FD260">
        <v>41.333</v>
      </c>
      <c r="FE260">
        <v>39.958</v>
      </c>
      <c r="FF260">
        <v>1955.084444444444</v>
      </c>
      <c r="FG260">
        <v>39.91</v>
      </c>
      <c r="FH260">
        <v>0</v>
      </c>
      <c r="FI260">
        <v>4451</v>
      </c>
      <c r="FJ260">
        <v>0</v>
      </c>
      <c r="FK260">
        <v>1243.806153846154</v>
      </c>
      <c r="FL260">
        <v>0.879316236173717</v>
      </c>
      <c r="FM260">
        <v>110.5367522783516</v>
      </c>
      <c r="FN260">
        <v>25014.88461538461</v>
      </c>
      <c r="FO260">
        <v>15</v>
      </c>
      <c r="FP260">
        <v>0</v>
      </c>
      <c r="FQ260" t="s">
        <v>439</v>
      </c>
      <c r="FR260">
        <v>1760210915.6</v>
      </c>
      <c r="FS260">
        <v>0</v>
      </c>
      <c r="FT260">
        <v>0</v>
      </c>
      <c r="FU260">
        <v>-0.215</v>
      </c>
      <c r="FV260">
        <v>0</v>
      </c>
      <c r="FW260">
        <v>-0.6919999999999999</v>
      </c>
      <c r="FX260">
        <v>0</v>
      </c>
      <c r="FY260">
        <v>400</v>
      </c>
      <c r="FZ260">
        <v>0</v>
      </c>
      <c r="GA260">
        <v>0.15</v>
      </c>
      <c r="GB260">
        <v>0</v>
      </c>
      <c r="GC260">
        <v>-43.3844775</v>
      </c>
      <c r="GD260">
        <v>-2.850518949343215</v>
      </c>
      <c r="GE260">
        <v>0.2817826249855547</v>
      </c>
      <c r="GF260">
        <v>0</v>
      </c>
      <c r="GG260">
        <v>1243.739117647059</v>
      </c>
      <c r="GH260">
        <v>1.634377383765938</v>
      </c>
      <c r="GI260">
        <v>0.299424621242535</v>
      </c>
      <c r="GJ260">
        <v>0</v>
      </c>
      <c r="GK260">
        <v>1.6605345</v>
      </c>
      <c r="GL260">
        <v>0.0328464540337662</v>
      </c>
      <c r="GM260">
        <v>0.003219868747324963</v>
      </c>
      <c r="GN260">
        <v>1</v>
      </c>
      <c r="GO260">
        <v>1</v>
      </c>
      <c r="GP260">
        <v>3</v>
      </c>
      <c r="GQ260" t="s">
        <v>446</v>
      </c>
      <c r="GR260">
        <v>3.13373</v>
      </c>
      <c r="GS260">
        <v>2.76026</v>
      </c>
      <c r="GT260">
        <v>0.150583</v>
      </c>
      <c r="GU260">
        <v>0.154047</v>
      </c>
      <c r="GV260">
        <v>0.06311070000000001</v>
      </c>
      <c r="GW260">
        <v>0.0555826</v>
      </c>
      <c r="GX260">
        <v>27204.3</v>
      </c>
      <c r="GY260">
        <v>27072.4</v>
      </c>
      <c r="GZ260">
        <v>29752.7</v>
      </c>
      <c r="HA260">
        <v>29560.3</v>
      </c>
      <c r="HB260">
        <v>36844.6</v>
      </c>
      <c r="HC260">
        <v>36998.8</v>
      </c>
      <c r="HD260">
        <v>41868.1</v>
      </c>
      <c r="HE260">
        <v>41997.1</v>
      </c>
      <c r="HF260">
        <v>1.95807</v>
      </c>
      <c r="HG260">
        <v>1.88948</v>
      </c>
      <c r="HH260">
        <v>0.0236109</v>
      </c>
      <c r="HI260">
        <v>0</v>
      </c>
      <c r="HJ260">
        <v>17.6262</v>
      </c>
      <c r="HK260">
        <v>999.9</v>
      </c>
      <c r="HL260">
        <v>26.5</v>
      </c>
      <c r="HM260">
        <v>31.7</v>
      </c>
      <c r="HN260">
        <v>13.7771</v>
      </c>
      <c r="HO260">
        <v>62.6524</v>
      </c>
      <c r="HP260">
        <v>32.5681</v>
      </c>
      <c r="HQ260">
        <v>1</v>
      </c>
      <c r="HR260">
        <v>-0.138895</v>
      </c>
      <c r="HS260">
        <v>5.18588</v>
      </c>
      <c r="HT260">
        <v>20.2676</v>
      </c>
      <c r="HU260">
        <v>5.22163</v>
      </c>
      <c r="HV260">
        <v>12.0159</v>
      </c>
      <c r="HW260">
        <v>4.9911</v>
      </c>
      <c r="HX260">
        <v>3.28853</v>
      </c>
      <c r="HY260">
        <v>9999</v>
      </c>
      <c r="HZ260">
        <v>9999</v>
      </c>
      <c r="IA260">
        <v>9999</v>
      </c>
      <c r="IB260">
        <v>999.9</v>
      </c>
      <c r="IC260">
        <v>4.97287</v>
      </c>
      <c r="ID260">
        <v>1.86661</v>
      </c>
      <c r="IE260">
        <v>1.8659</v>
      </c>
      <c r="IF260">
        <v>1.86586</v>
      </c>
      <c r="IG260">
        <v>1.86773</v>
      </c>
      <c r="IH260">
        <v>1.8702</v>
      </c>
      <c r="II260">
        <v>1.86882</v>
      </c>
      <c r="IJ260">
        <v>1.87027</v>
      </c>
      <c r="IK260">
        <v>0</v>
      </c>
      <c r="IL260">
        <v>0</v>
      </c>
      <c r="IM260">
        <v>0</v>
      </c>
      <c r="IN260">
        <v>0</v>
      </c>
      <c r="IO260" t="s">
        <v>441</v>
      </c>
      <c r="IP260" t="s">
        <v>442</v>
      </c>
      <c r="IQ260" t="s">
        <v>443</v>
      </c>
      <c r="IR260" t="s">
        <v>443</v>
      </c>
      <c r="IS260" t="s">
        <v>443</v>
      </c>
      <c r="IT260" t="s">
        <v>443</v>
      </c>
      <c r="IU260">
        <v>0</v>
      </c>
      <c r="IV260">
        <v>100</v>
      </c>
      <c r="IW260">
        <v>100</v>
      </c>
      <c r="IX260">
        <v>-3.064</v>
      </c>
      <c r="IY260">
        <v>0.008399999999999999</v>
      </c>
      <c r="IZ260">
        <v>-1.414774939843471</v>
      </c>
      <c r="JA260">
        <v>-0.002262605230658699</v>
      </c>
      <c r="JB260">
        <v>4.117972070868355E-07</v>
      </c>
      <c r="JC260">
        <v>-1.535053720392113E-10</v>
      </c>
      <c r="JD260">
        <v>-0.05773197212917025</v>
      </c>
      <c r="JE260">
        <v>-0.004387372397949352</v>
      </c>
      <c r="JF260">
        <v>0.001148265067849212</v>
      </c>
      <c r="JG260">
        <v>-2.372704636287677E-05</v>
      </c>
      <c r="JH260">
        <v>4</v>
      </c>
      <c r="JI260">
        <v>2346</v>
      </c>
      <c r="JJ260">
        <v>1</v>
      </c>
      <c r="JK260">
        <v>24</v>
      </c>
      <c r="JL260">
        <v>21644.4</v>
      </c>
      <c r="JM260">
        <v>29358493</v>
      </c>
      <c r="JN260">
        <v>1.84937</v>
      </c>
      <c r="JO260">
        <v>2.25586</v>
      </c>
      <c r="JP260">
        <v>1.39771</v>
      </c>
      <c r="JQ260">
        <v>2.35718</v>
      </c>
      <c r="JR260">
        <v>1.49536</v>
      </c>
      <c r="JS260">
        <v>2.68433</v>
      </c>
      <c r="JT260">
        <v>36.6469</v>
      </c>
      <c r="JU260">
        <v>24.0262</v>
      </c>
      <c r="JV260">
        <v>18</v>
      </c>
      <c r="JW260">
        <v>486.697</v>
      </c>
      <c r="JX260">
        <v>435.021</v>
      </c>
      <c r="JY260">
        <v>12.0894</v>
      </c>
      <c r="JZ260">
        <v>25.6906</v>
      </c>
      <c r="KA260">
        <v>30.0002</v>
      </c>
      <c r="KB260">
        <v>25.5879</v>
      </c>
      <c r="KC260">
        <v>25.5301</v>
      </c>
      <c r="KD260">
        <v>37.0218</v>
      </c>
      <c r="KE260">
        <v>27.165</v>
      </c>
      <c r="KF260">
        <v>0</v>
      </c>
      <c r="KG260">
        <v>12.0773</v>
      </c>
      <c r="KH260">
        <v>874.724</v>
      </c>
      <c r="KI260">
        <v>9.83385</v>
      </c>
      <c r="KJ260">
        <v>101.686</v>
      </c>
      <c r="KK260">
        <v>100.988</v>
      </c>
    </row>
    <row r="261" spans="1:297">
      <c r="A261">
        <v>245</v>
      </c>
      <c r="B261">
        <v>1761509585</v>
      </c>
      <c r="C261">
        <v>2374.5</v>
      </c>
      <c r="D261" t="s">
        <v>934</v>
      </c>
      <c r="E261" t="s">
        <v>935</v>
      </c>
      <c r="F261">
        <v>5</v>
      </c>
      <c r="G261" t="s">
        <v>831</v>
      </c>
      <c r="H261" t="s">
        <v>436</v>
      </c>
      <c r="I261">
        <v>1761509582.2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868.6831133009728</v>
      </c>
      <c r="AK261">
        <v>834.1925818181816</v>
      </c>
      <c r="AL261">
        <v>3.36166678257055</v>
      </c>
      <c r="AM261">
        <v>65.61031510894709</v>
      </c>
      <c r="AN261">
        <f>(AP261 - AO261 + DY261*1E3/(8.314*(EA261+273.15)) * AR261/DX261 * AQ261) * DX261/(100*DL261) * 1000/(1000 - AP261)</f>
        <v>0</v>
      </c>
      <c r="AO261">
        <v>9.904616498442131</v>
      </c>
      <c r="AP261">
        <v>11.57282848484848</v>
      </c>
      <c r="AQ261">
        <v>2.491877509311176E-06</v>
      </c>
      <c r="AR261">
        <v>106.6715053119192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437</v>
      </c>
      <c r="AY261" t="s">
        <v>437</v>
      </c>
      <c r="AZ261">
        <v>0</v>
      </c>
      <c r="BA261">
        <v>0</v>
      </c>
      <c r="BB261">
        <f>1-AZ261/BA261</f>
        <v>0</v>
      </c>
      <c r="BC261">
        <v>0</v>
      </c>
      <c r="BD261" t="s">
        <v>437</v>
      </c>
      <c r="BE261" t="s">
        <v>437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BZ261">
        <v>2020</v>
      </c>
      <c r="CA261">
        <v>290.0000000000001</v>
      </c>
      <c r="CB261">
        <v>1590.42</v>
      </c>
      <c r="CC261">
        <v>295</v>
      </c>
      <c r="CD261">
        <v>5220.67</v>
      </c>
      <c r="CE261">
        <v>1591.29</v>
      </c>
      <c r="CF261">
        <v>-0.87</v>
      </c>
      <c r="CG261">
        <v>300.0000000000001</v>
      </c>
      <c r="CH261">
        <v>23.8</v>
      </c>
      <c r="CI261">
        <v>1650.734719841875</v>
      </c>
      <c r="CJ261">
        <v>2.032994541366527</v>
      </c>
      <c r="CK261">
        <v>-31.03478562282126</v>
      </c>
      <c r="CL261">
        <v>0.9198548094063967</v>
      </c>
      <c r="CM261">
        <v>0.9759925733019913</v>
      </c>
      <c r="CN261">
        <v>-0.00431141668520578</v>
      </c>
      <c r="CO261">
        <v>289.9999999999999</v>
      </c>
      <c r="CP261">
        <v>1590.91</v>
      </c>
      <c r="CQ261">
        <v>765</v>
      </c>
      <c r="CR261">
        <v>5219.32</v>
      </c>
      <c r="CS261">
        <v>1591.27</v>
      </c>
      <c r="CT261">
        <v>-0.36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438</v>
      </c>
      <c r="DO261">
        <v>2</v>
      </c>
      <c r="DP261" t="b">
        <v>1</v>
      </c>
      <c r="DQ261">
        <v>1761509582.2</v>
      </c>
      <c r="DR261">
        <v>816.9080999999999</v>
      </c>
      <c r="DS261">
        <v>860.7485</v>
      </c>
      <c r="DT261">
        <v>11.57441</v>
      </c>
      <c r="DU261">
        <v>9.902809999999999</v>
      </c>
      <c r="DV261">
        <v>819.9857</v>
      </c>
      <c r="DW261">
        <v>11.56599</v>
      </c>
      <c r="DX261">
        <v>500.0222</v>
      </c>
      <c r="DY261">
        <v>90.29577</v>
      </c>
      <c r="DZ261">
        <v>0.09999371999999999</v>
      </c>
      <c r="EA261">
        <v>18.1017</v>
      </c>
      <c r="EB261">
        <v>18.01739</v>
      </c>
      <c r="EC261">
        <v>999.9</v>
      </c>
      <c r="ED261">
        <v>0</v>
      </c>
      <c r="EE261">
        <v>0</v>
      </c>
      <c r="EF261">
        <v>10002.573</v>
      </c>
      <c r="EG261">
        <v>0</v>
      </c>
      <c r="EH261">
        <v>1038.08</v>
      </c>
      <c r="EI261">
        <v>-43.84047</v>
      </c>
      <c r="EJ261">
        <v>826.4741</v>
      </c>
      <c r="EK261">
        <v>869.3574999999998</v>
      </c>
      <c r="EL261">
        <v>1.671604</v>
      </c>
      <c r="EM261">
        <v>860.7485</v>
      </c>
      <c r="EN261">
        <v>9.902809999999999</v>
      </c>
      <c r="EO261">
        <v>1.04512</v>
      </c>
      <c r="EP261">
        <v>0.8941818000000001</v>
      </c>
      <c r="EQ261">
        <v>7.561046999999999</v>
      </c>
      <c r="ER261">
        <v>5.29744</v>
      </c>
      <c r="ES261">
        <v>1999.91</v>
      </c>
      <c r="ET261">
        <v>0.9799953</v>
      </c>
      <c r="EU261">
        <v>0.0200044</v>
      </c>
      <c r="EV261">
        <v>0</v>
      </c>
      <c r="EW261">
        <v>1243.814</v>
      </c>
      <c r="EX261">
        <v>5.000970000000001</v>
      </c>
      <c r="EY261">
        <v>25030.83</v>
      </c>
      <c r="EZ261">
        <v>16706.79</v>
      </c>
      <c r="FA261">
        <v>39.906</v>
      </c>
      <c r="FB261">
        <v>41.656</v>
      </c>
      <c r="FC261">
        <v>39.8561</v>
      </c>
      <c r="FD261">
        <v>41.4247</v>
      </c>
      <c r="FE261">
        <v>40.0373</v>
      </c>
      <c r="FF261">
        <v>1955</v>
      </c>
      <c r="FG261">
        <v>39.90999999999999</v>
      </c>
      <c r="FH261">
        <v>0</v>
      </c>
      <c r="FI261">
        <v>4455.800000190735</v>
      </c>
      <c r="FJ261">
        <v>0</v>
      </c>
      <c r="FK261">
        <v>1243.872307692308</v>
      </c>
      <c r="FL261">
        <v>0.7514529767019793</v>
      </c>
      <c r="FM261">
        <v>97.07692324749486</v>
      </c>
      <c r="FN261">
        <v>25023.35769230769</v>
      </c>
      <c r="FO261">
        <v>15</v>
      </c>
      <c r="FP261">
        <v>0</v>
      </c>
      <c r="FQ261" t="s">
        <v>439</v>
      </c>
      <c r="FR261">
        <v>1760210915.6</v>
      </c>
      <c r="FS261">
        <v>0</v>
      </c>
      <c r="FT261">
        <v>0</v>
      </c>
      <c r="FU261">
        <v>-0.215</v>
      </c>
      <c r="FV261">
        <v>0</v>
      </c>
      <c r="FW261">
        <v>-0.6919999999999999</v>
      </c>
      <c r="FX261">
        <v>0</v>
      </c>
      <c r="FY261">
        <v>400</v>
      </c>
      <c r="FZ261">
        <v>0</v>
      </c>
      <c r="GA261">
        <v>0.15</v>
      </c>
      <c r="GB261">
        <v>0</v>
      </c>
      <c r="GC261">
        <v>-43.59645853658537</v>
      </c>
      <c r="GD261">
        <v>-2.241855052264828</v>
      </c>
      <c r="GE261">
        <v>0.2335702338365137</v>
      </c>
      <c r="GF261">
        <v>0</v>
      </c>
      <c r="GG261">
        <v>1243.822352941177</v>
      </c>
      <c r="GH261">
        <v>0.8308632494947942</v>
      </c>
      <c r="GI261">
        <v>0.2609604299903802</v>
      </c>
      <c r="GJ261">
        <v>1</v>
      </c>
      <c r="GK261">
        <v>1.664392926829268</v>
      </c>
      <c r="GL261">
        <v>0.04696055749128871</v>
      </c>
      <c r="GM261">
        <v>0.005193135358172805</v>
      </c>
      <c r="GN261">
        <v>1</v>
      </c>
      <c r="GO261">
        <v>2</v>
      </c>
      <c r="GP261">
        <v>3</v>
      </c>
      <c r="GQ261" t="s">
        <v>440</v>
      </c>
      <c r="GR261">
        <v>3.13385</v>
      </c>
      <c r="GS261">
        <v>2.7603</v>
      </c>
      <c r="GT261">
        <v>0.152615</v>
      </c>
      <c r="GU261">
        <v>0.156014</v>
      </c>
      <c r="GV261">
        <v>0.0631092</v>
      </c>
      <c r="GW261">
        <v>0.0555076</v>
      </c>
      <c r="GX261">
        <v>27139</v>
      </c>
      <c r="GY261">
        <v>27009.8</v>
      </c>
      <c r="GZ261">
        <v>29752.3</v>
      </c>
      <c r="HA261">
        <v>29560.6</v>
      </c>
      <c r="HB261">
        <v>36844.1</v>
      </c>
      <c r="HC261">
        <v>37002.1</v>
      </c>
      <c r="HD261">
        <v>41867.5</v>
      </c>
      <c r="HE261">
        <v>41997.4</v>
      </c>
      <c r="HF261">
        <v>1.95805</v>
      </c>
      <c r="HG261">
        <v>1.88948</v>
      </c>
      <c r="HH261">
        <v>0.0234172</v>
      </c>
      <c r="HI261">
        <v>0</v>
      </c>
      <c r="HJ261">
        <v>17.6262</v>
      </c>
      <c r="HK261">
        <v>999.9</v>
      </c>
      <c r="HL261">
        <v>26.5</v>
      </c>
      <c r="HM261">
        <v>31.7</v>
      </c>
      <c r="HN261">
        <v>13.7781</v>
      </c>
      <c r="HO261">
        <v>62.4824</v>
      </c>
      <c r="HP261">
        <v>32.3878</v>
      </c>
      <c r="HQ261">
        <v>1</v>
      </c>
      <c r="HR261">
        <v>-0.138669</v>
      </c>
      <c r="HS261">
        <v>5.22111</v>
      </c>
      <c r="HT261">
        <v>20.2667</v>
      </c>
      <c r="HU261">
        <v>5.22058</v>
      </c>
      <c r="HV261">
        <v>12.0159</v>
      </c>
      <c r="HW261">
        <v>4.9909</v>
      </c>
      <c r="HX261">
        <v>3.28848</v>
      </c>
      <c r="HY261">
        <v>9999</v>
      </c>
      <c r="HZ261">
        <v>9999</v>
      </c>
      <c r="IA261">
        <v>9999</v>
      </c>
      <c r="IB261">
        <v>999.9</v>
      </c>
      <c r="IC261">
        <v>4.97288</v>
      </c>
      <c r="ID261">
        <v>1.86661</v>
      </c>
      <c r="IE261">
        <v>1.8659</v>
      </c>
      <c r="IF261">
        <v>1.86585</v>
      </c>
      <c r="IG261">
        <v>1.86774</v>
      </c>
      <c r="IH261">
        <v>1.8702</v>
      </c>
      <c r="II261">
        <v>1.8688</v>
      </c>
      <c r="IJ261">
        <v>1.87027</v>
      </c>
      <c r="IK261">
        <v>0</v>
      </c>
      <c r="IL261">
        <v>0</v>
      </c>
      <c r="IM261">
        <v>0</v>
      </c>
      <c r="IN261">
        <v>0</v>
      </c>
      <c r="IO261" t="s">
        <v>441</v>
      </c>
      <c r="IP261" t="s">
        <v>442</v>
      </c>
      <c r="IQ261" t="s">
        <v>443</v>
      </c>
      <c r="IR261" t="s">
        <v>443</v>
      </c>
      <c r="IS261" t="s">
        <v>443</v>
      </c>
      <c r="IT261" t="s">
        <v>443</v>
      </c>
      <c r="IU261">
        <v>0</v>
      </c>
      <c r="IV261">
        <v>100</v>
      </c>
      <c r="IW261">
        <v>100</v>
      </c>
      <c r="IX261">
        <v>-3.096</v>
      </c>
      <c r="IY261">
        <v>0.008399999999999999</v>
      </c>
      <c r="IZ261">
        <v>-1.414774939843471</v>
      </c>
      <c r="JA261">
        <v>-0.002262605230658699</v>
      </c>
      <c r="JB261">
        <v>4.117972070868355E-07</v>
      </c>
      <c r="JC261">
        <v>-1.535053720392113E-10</v>
      </c>
      <c r="JD261">
        <v>-0.05773197212917025</v>
      </c>
      <c r="JE261">
        <v>-0.004387372397949352</v>
      </c>
      <c r="JF261">
        <v>0.001148265067849212</v>
      </c>
      <c r="JG261">
        <v>-2.372704636287677E-05</v>
      </c>
      <c r="JH261">
        <v>4</v>
      </c>
      <c r="JI261">
        <v>2346</v>
      </c>
      <c r="JJ261">
        <v>1</v>
      </c>
      <c r="JK261">
        <v>24</v>
      </c>
      <c r="JL261">
        <v>21644.5</v>
      </c>
      <c r="JM261">
        <v>29358493.1</v>
      </c>
      <c r="JN261">
        <v>1.87744</v>
      </c>
      <c r="JO261">
        <v>2.26196</v>
      </c>
      <c r="JP261">
        <v>1.39771</v>
      </c>
      <c r="JQ261">
        <v>2.35474</v>
      </c>
      <c r="JR261">
        <v>1.49536</v>
      </c>
      <c r="JS261">
        <v>2.6001</v>
      </c>
      <c r="JT261">
        <v>36.6469</v>
      </c>
      <c r="JU261">
        <v>24.0262</v>
      </c>
      <c r="JV261">
        <v>18</v>
      </c>
      <c r="JW261">
        <v>486.681</v>
      </c>
      <c r="JX261">
        <v>435.005</v>
      </c>
      <c r="JY261">
        <v>12.0732</v>
      </c>
      <c r="JZ261">
        <v>25.6906</v>
      </c>
      <c r="KA261">
        <v>30.0003</v>
      </c>
      <c r="KB261">
        <v>25.5879</v>
      </c>
      <c r="KC261">
        <v>25.528</v>
      </c>
      <c r="KD261">
        <v>37.5672</v>
      </c>
      <c r="KE261">
        <v>27.165</v>
      </c>
      <c r="KF261">
        <v>0</v>
      </c>
      <c r="KG261">
        <v>12.061</v>
      </c>
      <c r="KH261">
        <v>888.08</v>
      </c>
      <c r="KI261">
        <v>9.827400000000001</v>
      </c>
      <c r="KJ261">
        <v>101.685</v>
      </c>
      <c r="KK261">
        <v>100.989</v>
      </c>
    </row>
    <row r="262" spans="1:297">
      <c r="A262">
        <v>246</v>
      </c>
      <c r="B262">
        <v>1761509590</v>
      </c>
      <c r="C262">
        <v>2379.5</v>
      </c>
      <c r="D262" t="s">
        <v>936</v>
      </c>
      <c r="E262" t="s">
        <v>937</v>
      </c>
      <c r="F262">
        <v>5</v>
      </c>
      <c r="G262" t="s">
        <v>831</v>
      </c>
      <c r="H262" t="s">
        <v>436</v>
      </c>
      <c r="I262">
        <v>1761509587.5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885.4569084201878</v>
      </c>
      <c r="AK262">
        <v>850.9148969696967</v>
      </c>
      <c r="AL262">
        <v>3.347120619209983</v>
      </c>
      <c r="AM262">
        <v>65.61031510894709</v>
      </c>
      <c r="AN262">
        <f>(AP262 - AO262 + DY262*1E3/(8.314*(EA262+273.15)) * AR262/DX262 * AQ262) * DX262/(100*DL262) * 1000/(1000 - AP262)</f>
        <v>0</v>
      </c>
      <c r="AO262">
        <v>9.885661173780164</v>
      </c>
      <c r="AP262">
        <v>11.57019757575757</v>
      </c>
      <c r="AQ262">
        <v>-7.289976296987018E-07</v>
      </c>
      <c r="AR262">
        <v>106.6715053119192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437</v>
      </c>
      <c r="AY262" t="s">
        <v>437</v>
      </c>
      <c r="AZ262">
        <v>0</v>
      </c>
      <c r="BA262">
        <v>0</v>
      </c>
      <c r="BB262">
        <f>1-AZ262/BA262</f>
        <v>0</v>
      </c>
      <c r="BC262">
        <v>0</v>
      </c>
      <c r="BD262" t="s">
        <v>437</v>
      </c>
      <c r="BE262" t="s">
        <v>437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BZ262">
        <v>2020</v>
      </c>
      <c r="CA262">
        <v>290.0000000000001</v>
      </c>
      <c r="CB262">
        <v>1590.42</v>
      </c>
      <c r="CC262">
        <v>295</v>
      </c>
      <c r="CD262">
        <v>5220.67</v>
      </c>
      <c r="CE262">
        <v>1591.29</v>
      </c>
      <c r="CF262">
        <v>-0.87</v>
      </c>
      <c r="CG262">
        <v>300.0000000000001</v>
      </c>
      <c r="CH262">
        <v>23.8</v>
      </c>
      <c r="CI262">
        <v>1650.734719841875</v>
      </c>
      <c r="CJ262">
        <v>2.032994541366527</v>
      </c>
      <c r="CK262">
        <v>-31.03478562282126</v>
      </c>
      <c r="CL262">
        <v>0.9198548094063967</v>
      </c>
      <c r="CM262">
        <v>0.9759925733019913</v>
      </c>
      <c r="CN262">
        <v>-0.00431141668520578</v>
      </c>
      <c r="CO262">
        <v>289.9999999999999</v>
      </c>
      <c r="CP262">
        <v>1590.91</v>
      </c>
      <c r="CQ262">
        <v>765</v>
      </c>
      <c r="CR262">
        <v>5219.32</v>
      </c>
      <c r="CS262">
        <v>1591.27</v>
      </c>
      <c r="CT262">
        <v>-0.36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438</v>
      </c>
      <c r="DO262">
        <v>2</v>
      </c>
      <c r="DP262" t="b">
        <v>1</v>
      </c>
      <c r="DQ262">
        <v>1761509587.5</v>
      </c>
      <c r="DR262">
        <v>834.4584444444445</v>
      </c>
      <c r="DS262">
        <v>878.3831111111111</v>
      </c>
      <c r="DT262">
        <v>11.57144444444445</v>
      </c>
      <c r="DU262">
        <v>9.885812222222221</v>
      </c>
      <c r="DV262">
        <v>837.5696666666668</v>
      </c>
      <c r="DW262">
        <v>11.56304444444445</v>
      </c>
      <c r="DX262">
        <v>500.0326666666667</v>
      </c>
      <c r="DY262">
        <v>90.29461111111112</v>
      </c>
      <c r="DZ262">
        <v>0.1000597888888889</v>
      </c>
      <c r="EA262">
        <v>18.10743333333333</v>
      </c>
      <c r="EB262">
        <v>18.01017777777778</v>
      </c>
      <c r="EC262">
        <v>999.9000000000001</v>
      </c>
      <c r="ED262">
        <v>0</v>
      </c>
      <c r="EE262">
        <v>0</v>
      </c>
      <c r="EF262">
        <v>9981.457777777778</v>
      </c>
      <c r="EG262">
        <v>0</v>
      </c>
      <c r="EH262">
        <v>1038.076666666667</v>
      </c>
      <c r="EI262">
        <v>-43.92461111111111</v>
      </c>
      <c r="EJ262">
        <v>844.2273333333333</v>
      </c>
      <c r="EK262">
        <v>887.1532222222221</v>
      </c>
      <c r="EL262">
        <v>1.685635555555556</v>
      </c>
      <c r="EM262">
        <v>878.3831111111111</v>
      </c>
      <c r="EN262">
        <v>9.885812222222221</v>
      </c>
      <c r="EO262">
        <v>1.044838888888889</v>
      </c>
      <c r="EP262">
        <v>0.8926354444444444</v>
      </c>
      <c r="EQ262">
        <v>7.557107777777778</v>
      </c>
      <c r="ER262">
        <v>5.272554444444445</v>
      </c>
      <c r="ES262">
        <v>1999.992222222222</v>
      </c>
      <c r="ET262">
        <v>0.9799973333333334</v>
      </c>
      <c r="EU262">
        <v>0.02000236666666667</v>
      </c>
      <c r="EV262">
        <v>0</v>
      </c>
      <c r="EW262">
        <v>1244.043333333333</v>
      </c>
      <c r="EX262">
        <v>5.00097</v>
      </c>
      <c r="EY262">
        <v>25039.26666666667</v>
      </c>
      <c r="EZ262">
        <v>16707.52222222222</v>
      </c>
      <c r="FA262">
        <v>39.99288888888889</v>
      </c>
      <c r="FB262">
        <v>41.736</v>
      </c>
      <c r="FC262">
        <v>39.944</v>
      </c>
      <c r="FD262">
        <v>41.53444444444445</v>
      </c>
      <c r="FE262">
        <v>40.125</v>
      </c>
      <c r="FF262">
        <v>1955.082222222222</v>
      </c>
      <c r="FG262">
        <v>39.90222222222222</v>
      </c>
      <c r="FH262">
        <v>0</v>
      </c>
      <c r="FI262">
        <v>4461.200000047684</v>
      </c>
      <c r="FJ262">
        <v>0</v>
      </c>
      <c r="FK262">
        <v>1243.9872</v>
      </c>
      <c r="FL262">
        <v>0.3430769126331576</v>
      </c>
      <c r="FM262">
        <v>91.58461562537461</v>
      </c>
      <c r="FN262">
        <v>25032.264</v>
      </c>
      <c r="FO262">
        <v>15</v>
      </c>
      <c r="FP262">
        <v>0</v>
      </c>
      <c r="FQ262" t="s">
        <v>439</v>
      </c>
      <c r="FR262">
        <v>1760210915.6</v>
      </c>
      <c r="FS262">
        <v>0</v>
      </c>
      <c r="FT262">
        <v>0</v>
      </c>
      <c r="FU262">
        <v>-0.215</v>
      </c>
      <c r="FV262">
        <v>0</v>
      </c>
      <c r="FW262">
        <v>-0.6919999999999999</v>
      </c>
      <c r="FX262">
        <v>0</v>
      </c>
      <c r="FY262">
        <v>400</v>
      </c>
      <c r="FZ262">
        <v>0</v>
      </c>
      <c r="GA262">
        <v>0.15</v>
      </c>
      <c r="GB262">
        <v>0</v>
      </c>
      <c r="GC262">
        <v>-43.75364878048781</v>
      </c>
      <c r="GD262">
        <v>-1.505182578397317</v>
      </c>
      <c r="GE262">
        <v>0.1601765232363151</v>
      </c>
      <c r="GF262">
        <v>0</v>
      </c>
      <c r="GG262">
        <v>1243.912352941176</v>
      </c>
      <c r="GH262">
        <v>0.805194800092876</v>
      </c>
      <c r="GI262">
        <v>0.2640416502743136</v>
      </c>
      <c r="GJ262">
        <v>1</v>
      </c>
      <c r="GK262">
        <v>1.670677317073171</v>
      </c>
      <c r="GL262">
        <v>0.08938724738675899</v>
      </c>
      <c r="GM262">
        <v>0.009445013918669195</v>
      </c>
      <c r="GN262">
        <v>1</v>
      </c>
      <c r="GO262">
        <v>2</v>
      </c>
      <c r="GP262">
        <v>3</v>
      </c>
      <c r="GQ262" t="s">
        <v>440</v>
      </c>
      <c r="GR262">
        <v>3.13379</v>
      </c>
      <c r="GS262">
        <v>2.76023</v>
      </c>
      <c r="GT262">
        <v>0.15462</v>
      </c>
      <c r="GU262">
        <v>0.15797</v>
      </c>
      <c r="GV262">
        <v>0.06309629999999999</v>
      </c>
      <c r="GW262">
        <v>0.0554814</v>
      </c>
      <c r="GX262">
        <v>27074.3</v>
      </c>
      <c r="GY262">
        <v>26946.9</v>
      </c>
      <c r="GZ262">
        <v>29751.8</v>
      </c>
      <c r="HA262">
        <v>29560.2</v>
      </c>
      <c r="HB262">
        <v>36844.6</v>
      </c>
      <c r="HC262">
        <v>37002.7</v>
      </c>
      <c r="HD262">
        <v>41867.3</v>
      </c>
      <c r="HE262">
        <v>41996.9</v>
      </c>
      <c r="HF262">
        <v>1.95823</v>
      </c>
      <c r="HG262">
        <v>1.89007</v>
      </c>
      <c r="HH262">
        <v>0.0226572</v>
      </c>
      <c r="HI262">
        <v>0</v>
      </c>
      <c r="HJ262">
        <v>17.6262</v>
      </c>
      <c r="HK262">
        <v>999.9</v>
      </c>
      <c r="HL262">
        <v>26.5</v>
      </c>
      <c r="HM262">
        <v>31.7</v>
      </c>
      <c r="HN262">
        <v>13.7787</v>
      </c>
      <c r="HO262">
        <v>62.1624</v>
      </c>
      <c r="HP262">
        <v>32.5721</v>
      </c>
      <c r="HQ262">
        <v>1</v>
      </c>
      <c r="HR262">
        <v>-0.138704</v>
      </c>
      <c r="HS262">
        <v>5.23492</v>
      </c>
      <c r="HT262">
        <v>20.2661</v>
      </c>
      <c r="HU262">
        <v>5.22208</v>
      </c>
      <c r="HV262">
        <v>12.0159</v>
      </c>
      <c r="HW262">
        <v>4.99115</v>
      </c>
      <c r="HX262">
        <v>3.2885</v>
      </c>
      <c r="HY262">
        <v>9999</v>
      </c>
      <c r="HZ262">
        <v>9999</v>
      </c>
      <c r="IA262">
        <v>9999</v>
      </c>
      <c r="IB262">
        <v>999.9</v>
      </c>
      <c r="IC262">
        <v>4.97289</v>
      </c>
      <c r="ID262">
        <v>1.86661</v>
      </c>
      <c r="IE262">
        <v>1.86593</v>
      </c>
      <c r="IF262">
        <v>1.86588</v>
      </c>
      <c r="IG262">
        <v>1.86774</v>
      </c>
      <c r="IH262">
        <v>1.8702</v>
      </c>
      <c r="II262">
        <v>1.8688</v>
      </c>
      <c r="IJ262">
        <v>1.87028</v>
      </c>
      <c r="IK262">
        <v>0</v>
      </c>
      <c r="IL262">
        <v>0</v>
      </c>
      <c r="IM262">
        <v>0</v>
      </c>
      <c r="IN262">
        <v>0</v>
      </c>
      <c r="IO262" t="s">
        <v>441</v>
      </c>
      <c r="IP262" t="s">
        <v>442</v>
      </c>
      <c r="IQ262" t="s">
        <v>443</v>
      </c>
      <c r="IR262" t="s">
        <v>443</v>
      </c>
      <c r="IS262" t="s">
        <v>443</v>
      </c>
      <c r="IT262" t="s">
        <v>443</v>
      </c>
      <c r="IU262">
        <v>0</v>
      </c>
      <c r="IV262">
        <v>100</v>
      </c>
      <c r="IW262">
        <v>100</v>
      </c>
      <c r="IX262">
        <v>-3.127</v>
      </c>
      <c r="IY262">
        <v>0.008399999999999999</v>
      </c>
      <c r="IZ262">
        <v>-1.414774939843471</v>
      </c>
      <c r="JA262">
        <v>-0.002262605230658699</v>
      </c>
      <c r="JB262">
        <v>4.117972070868355E-07</v>
      </c>
      <c r="JC262">
        <v>-1.535053720392113E-10</v>
      </c>
      <c r="JD262">
        <v>-0.05773197212917025</v>
      </c>
      <c r="JE262">
        <v>-0.004387372397949352</v>
      </c>
      <c r="JF262">
        <v>0.001148265067849212</v>
      </c>
      <c r="JG262">
        <v>-2.372704636287677E-05</v>
      </c>
      <c r="JH262">
        <v>4</v>
      </c>
      <c r="JI262">
        <v>2346</v>
      </c>
      <c r="JJ262">
        <v>1</v>
      </c>
      <c r="JK262">
        <v>24</v>
      </c>
      <c r="JL262">
        <v>21644.6</v>
      </c>
      <c r="JM262">
        <v>29358493.2</v>
      </c>
      <c r="JN262">
        <v>1.90674</v>
      </c>
      <c r="JO262">
        <v>2.24731</v>
      </c>
      <c r="JP262">
        <v>1.39648</v>
      </c>
      <c r="JQ262">
        <v>2.35352</v>
      </c>
      <c r="JR262">
        <v>1.49536</v>
      </c>
      <c r="JS262">
        <v>2.68433</v>
      </c>
      <c r="JT262">
        <v>36.6469</v>
      </c>
      <c r="JU262">
        <v>24.0262</v>
      </c>
      <c r="JV262">
        <v>18</v>
      </c>
      <c r="JW262">
        <v>486.784</v>
      </c>
      <c r="JX262">
        <v>435.362</v>
      </c>
      <c r="JY262">
        <v>12.0552</v>
      </c>
      <c r="JZ262">
        <v>25.6906</v>
      </c>
      <c r="KA262">
        <v>30.0002</v>
      </c>
      <c r="KB262">
        <v>25.5872</v>
      </c>
      <c r="KC262">
        <v>25.528</v>
      </c>
      <c r="KD262">
        <v>38.1716</v>
      </c>
      <c r="KE262">
        <v>27.165</v>
      </c>
      <c r="KF262">
        <v>0</v>
      </c>
      <c r="KG262">
        <v>12.046</v>
      </c>
      <c r="KH262">
        <v>908.117</v>
      </c>
      <c r="KI262">
        <v>9.823650000000001</v>
      </c>
      <c r="KJ262">
        <v>101.684</v>
      </c>
      <c r="KK262">
        <v>100.988</v>
      </c>
    </row>
    <row r="263" spans="1:297">
      <c r="A263">
        <v>247</v>
      </c>
      <c r="B263">
        <v>1761509595</v>
      </c>
      <c r="C263">
        <v>2384.5</v>
      </c>
      <c r="D263" t="s">
        <v>938</v>
      </c>
      <c r="E263" t="s">
        <v>939</v>
      </c>
      <c r="F263">
        <v>5</v>
      </c>
      <c r="G263" t="s">
        <v>831</v>
      </c>
      <c r="H263" t="s">
        <v>436</v>
      </c>
      <c r="I263">
        <v>1761509592.2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902.3938269136275</v>
      </c>
      <c r="AK263">
        <v>867.8031939393937</v>
      </c>
      <c r="AL263">
        <v>3.395506527137064</v>
      </c>
      <c r="AM263">
        <v>65.61031510894709</v>
      </c>
      <c r="AN263">
        <f>(AP263 - AO263 + DY263*1E3/(8.314*(EA263+273.15)) * AR263/DX263 * AQ263) * DX263/(100*DL263) * 1000/(1000 - AP263)</f>
        <v>0</v>
      </c>
      <c r="AO263">
        <v>9.883768208684709</v>
      </c>
      <c r="AP263">
        <v>11.56795575757575</v>
      </c>
      <c r="AQ263">
        <v>-1.87789060273431E-06</v>
      </c>
      <c r="AR263">
        <v>106.6715053119192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437</v>
      </c>
      <c r="AY263" t="s">
        <v>437</v>
      </c>
      <c r="AZ263">
        <v>0</v>
      </c>
      <c r="BA263">
        <v>0</v>
      </c>
      <c r="BB263">
        <f>1-AZ263/BA263</f>
        <v>0</v>
      </c>
      <c r="BC263">
        <v>0</v>
      </c>
      <c r="BD263" t="s">
        <v>437</v>
      </c>
      <c r="BE263" t="s">
        <v>437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BZ263">
        <v>2020</v>
      </c>
      <c r="CA263">
        <v>290.0000000000001</v>
      </c>
      <c r="CB263">
        <v>1590.42</v>
      </c>
      <c r="CC263">
        <v>295</v>
      </c>
      <c r="CD263">
        <v>5220.67</v>
      </c>
      <c r="CE263">
        <v>1591.29</v>
      </c>
      <c r="CF263">
        <v>-0.87</v>
      </c>
      <c r="CG263">
        <v>300.0000000000001</v>
      </c>
      <c r="CH263">
        <v>23.8</v>
      </c>
      <c r="CI263">
        <v>1650.734719841875</v>
      </c>
      <c r="CJ263">
        <v>2.032994541366527</v>
      </c>
      <c r="CK263">
        <v>-31.03478562282126</v>
      </c>
      <c r="CL263">
        <v>0.9198548094063967</v>
      </c>
      <c r="CM263">
        <v>0.9759925733019913</v>
      </c>
      <c r="CN263">
        <v>-0.00431141668520578</v>
      </c>
      <c r="CO263">
        <v>289.9999999999999</v>
      </c>
      <c r="CP263">
        <v>1590.91</v>
      </c>
      <c r="CQ263">
        <v>765</v>
      </c>
      <c r="CR263">
        <v>5219.32</v>
      </c>
      <c r="CS263">
        <v>1591.27</v>
      </c>
      <c r="CT263">
        <v>-0.36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438</v>
      </c>
      <c r="DO263">
        <v>2</v>
      </c>
      <c r="DP263" t="b">
        <v>1</v>
      </c>
      <c r="DQ263">
        <v>1761509592.2</v>
      </c>
      <c r="DR263">
        <v>850.0348</v>
      </c>
      <c r="DS263">
        <v>894.1529999999999</v>
      </c>
      <c r="DT263">
        <v>11.56897</v>
      </c>
      <c r="DU263">
        <v>9.884141</v>
      </c>
      <c r="DV263">
        <v>853.1754000000001</v>
      </c>
      <c r="DW263">
        <v>11.56063</v>
      </c>
      <c r="DX263">
        <v>499.9691</v>
      </c>
      <c r="DY263">
        <v>90.29521</v>
      </c>
      <c r="DZ263">
        <v>0.09997717</v>
      </c>
      <c r="EA263">
        <v>18.10699</v>
      </c>
      <c r="EB263">
        <v>18.00705</v>
      </c>
      <c r="EC263">
        <v>999.9</v>
      </c>
      <c r="ED263">
        <v>0</v>
      </c>
      <c r="EE263">
        <v>0</v>
      </c>
      <c r="EF263">
        <v>9988.432000000001</v>
      </c>
      <c r="EG263">
        <v>0</v>
      </c>
      <c r="EH263">
        <v>1038.079</v>
      </c>
      <c r="EI263">
        <v>-44.11837</v>
      </c>
      <c r="EJ263">
        <v>859.9837</v>
      </c>
      <c r="EK263">
        <v>903.0791999999999</v>
      </c>
      <c r="EL263">
        <v>1.684848</v>
      </c>
      <c r="EM263">
        <v>894.1529999999999</v>
      </c>
      <c r="EN263">
        <v>9.884141</v>
      </c>
      <c r="EO263">
        <v>1.044623</v>
      </c>
      <c r="EP263">
        <v>0.8924904999999999</v>
      </c>
      <c r="EQ263">
        <v>7.554092</v>
      </c>
      <c r="ER263">
        <v>5.270218000000001</v>
      </c>
      <c r="ES263">
        <v>1999.94</v>
      </c>
      <c r="ET263">
        <v>0.9799979999999999</v>
      </c>
      <c r="EU263">
        <v>0.0200017</v>
      </c>
      <c r="EV263">
        <v>0</v>
      </c>
      <c r="EW263">
        <v>1244.039</v>
      </c>
      <c r="EX263">
        <v>5.000970000000001</v>
      </c>
      <c r="EY263">
        <v>25044.5</v>
      </c>
      <c r="EZ263">
        <v>16707.07</v>
      </c>
      <c r="FA263">
        <v>40.0935</v>
      </c>
      <c r="FB263">
        <v>41.8058</v>
      </c>
      <c r="FC263">
        <v>40.01860000000001</v>
      </c>
      <c r="FD263">
        <v>41.6247</v>
      </c>
      <c r="FE263">
        <v>40.2123</v>
      </c>
      <c r="FF263">
        <v>1955.039</v>
      </c>
      <c r="FG263">
        <v>39.89999999999999</v>
      </c>
      <c r="FH263">
        <v>0</v>
      </c>
      <c r="FI263">
        <v>4466</v>
      </c>
      <c r="FJ263">
        <v>0</v>
      </c>
      <c r="FK263">
        <v>1244.0252</v>
      </c>
      <c r="FL263">
        <v>0.4992307593230237</v>
      </c>
      <c r="FM263">
        <v>77.41538483915775</v>
      </c>
      <c r="FN263">
        <v>25038.824</v>
      </c>
      <c r="FO263">
        <v>15</v>
      </c>
      <c r="FP263">
        <v>0</v>
      </c>
      <c r="FQ263" t="s">
        <v>439</v>
      </c>
      <c r="FR263">
        <v>1760210915.6</v>
      </c>
      <c r="FS263">
        <v>0</v>
      </c>
      <c r="FT263">
        <v>0</v>
      </c>
      <c r="FU263">
        <v>-0.215</v>
      </c>
      <c r="FV263">
        <v>0</v>
      </c>
      <c r="FW263">
        <v>-0.6919999999999999</v>
      </c>
      <c r="FX263">
        <v>0</v>
      </c>
      <c r="FY263">
        <v>400</v>
      </c>
      <c r="FZ263">
        <v>0</v>
      </c>
      <c r="GA263">
        <v>0.15</v>
      </c>
      <c r="GB263">
        <v>0</v>
      </c>
      <c r="GC263">
        <v>-43.87907317073171</v>
      </c>
      <c r="GD263">
        <v>-1.403939372822362</v>
      </c>
      <c r="GE263">
        <v>0.1472235002854088</v>
      </c>
      <c r="GF263">
        <v>0</v>
      </c>
      <c r="GG263">
        <v>1243.977352941176</v>
      </c>
      <c r="GH263">
        <v>0.9596638596422451</v>
      </c>
      <c r="GI263">
        <v>0.2544811194144077</v>
      </c>
      <c r="GJ263">
        <v>1</v>
      </c>
      <c r="GK263">
        <v>1.67538756097561</v>
      </c>
      <c r="GL263">
        <v>0.09021094076655492</v>
      </c>
      <c r="GM263">
        <v>0.009528451306222978</v>
      </c>
      <c r="GN263">
        <v>1</v>
      </c>
      <c r="GO263">
        <v>2</v>
      </c>
      <c r="GP263">
        <v>3</v>
      </c>
      <c r="GQ263" t="s">
        <v>440</v>
      </c>
      <c r="GR263">
        <v>3.13376</v>
      </c>
      <c r="GS263">
        <v>2.76012</v>
      </c>
      <c r="GT263">
        <v>0.156629</v>
      </c>
      <c r="GU263">
        <v>0.159923</v>
      </c>
      <c r="GV263">
        <v>0.0630846</v>
      </c>
      <c r="GW263">
        <v>0.0554833</v>
      </c>
      <c r="GX263">
        <v>27010.7</v>
      </c>
      <c r="GY263">
        <v>26884.1</v>
      </c>
      <c r="GZ263">
        <v>29752.6</v>
      </c>
      <c r="HA263">
        <v>29559.9</v>
      </c>
      <c r="HB263">
        <v>36845.8</v>
      </c>
      <c r="HC263">
        <v>37002.4</v>
      </c>
      <c r="HD263">
        <v>41868.2</v>
      </c>
      <c r="HE263">
        <v>41996.6</v>
      </c>
      <c r="HF263">
        <v>1.95828</v>
      </c>
      <c r="HG263">
        <v>1.88962</v>
      </c>
      <c r="HH263">
        <v>0.023447</v>
      </c>
      <c r="HI263">
        <v>0</v>
      </c>
      <c r="HJ263">
        <v>17.6277</v>
      </c>
      <c r="HK263">
        <v>999.9</v>
      </c>
      <c r="HL263">
        <v>26.5</v>
      </c>
      <c r="HM263">
        <v>31.7</v>
      </c>
      <c r="HN263">
        <v>13.7777</v>
      </c>
      <c r="HO263">
        <v>62.4124</v>
      </c>
      <c r="HP263">
        <v>32.3678</v>
      </c>
      <c r="HQ263">
        <v>1</v>
      </c>
      <c r="HR263">
        <v>-0.138664</v>
      </c>
      <c r="HS263">
        <v>5.21358</v>
      </c>
      <c r="HT263">
        <v>20.2667</v>
      </c>
      <c r="HU263">
        <v>5.22088</v>
      </c>
      <c r="HV263">
        <v>12.0159</v>
      </c>
      <c r="HW263">
        <v>4.99095</v>
      </c>
      <c r="HX263">
        <v>3.28845</v>
      </c>
      <c r="HY263">
        <v>9999</v>
      </c>
      <c r="HZ263">
        <v>9999</v>
      </c>
      <c r="IA263">
        <v>9999</v>
      </c>
      <c r="IB263">
        <v>999.9</v>
      </c>
      <c r="IC263">
        <v>4.9729</v>
      </c>
      <c r="ID263">
        <v>1.86661</v>
      </c>
      <c r="IE263">
        <v>1.86591</v>
      </c>
      <c r="IF263">
        <v>1.86586</v>
      </c>
      <c r="IG263">
        <v>1.86774</v>
      </c>
      <c r="IH263">
        <v>1.87021</v>
      </c>
      <c r="II263">
        <v>1.8688</v>
      </c>
      <c r="IJ263">
        <v>1.87027</v>
      </c>
      <c r="IK263">
        <v>0</v>
      </c>
      <c r="IL263">
        <v>0</v>
      </c>
      <c r="IM263">
        <v>0</v>
      </c>
      <c r="IN263">
        <v>0</v>
      </c>
      <c r="IO263" t="s">
        <v>441</v>
      </c>
      <c r="IP263" t="s">
        <v>442</v>
      </c>
      <c r="IQ263" t="s">
        <v>443</v>
      </c>
      <c r="IR263" t="s">
        <v>443</v>
      </c>
      <c r="IS263" t="s">
        <v>443</v>
      </c>
      <c r="IT263" t="s">
        <v>443</v>
      </c>
      <c r="IU263">
        <v>0</v>
      </c>
      <c r="IV263">
        <v>100</v>
      </c>
      <c r="IW263">
        <v>100</v>
      </c>
      <c r="IX263">
        <v>-3.158</v>
      </c>
      <c r="IY263">
        <v>0.0083</v>
      </c>
      <c r="IZ263">
        <v>-1.414774939843471</v>
      </c>
      <c r="JA263">
        <v>-0.002262605230658699</v>
      </c>
      <c r="JB263">
        <v>4.117972070868355E-07</v>
      </c>
      <c r="JC263">
        <v>-1.535053720392113E-10</v>
      </c>
      <c r="JD263">
        <v>-0.05773197212917025</v>
      </c>
      <c r="JE263">
        <v>-0.004387372397949352</v>
      </c>
      <c r="JF263">
        <v>0.001148265067849212</v>
      </c>
      <c r="JG263">
        <v>-2.372704636287677E-05</v>
      </c>
      <c r="JH263">
        <v>4</v>
      </c>
      <c r="JI263">
        <v>2346</v>
      </c>
      <c r="JJ263">
        <v>1</v>
      </c>
      <c r="JK263">
        <v>24</v>
      </c>
      <c r="JL263">
        <v>21644.7</v>
      </c>
      <c r="JM263">
        <v>29358493.2</v>
      </c>
      <c r="JN263">
        <v>1.93359</v>
      </c>
      <c r="JO263">
        <v>2.26562</v>
      </c>
      <c r="JP263">
        <v>1.39771</v>
      </c>
      <c r="JQ263">
        <v>2.35596</v>
      </c>
      <c r="JR263">
        <v>1.49536</v>
      </c>
      <c r="JS263">
        <v>2.54883</v>
      </c>
      <c r="JT263">
        <v>36.6469</v>
      </c>
      <c r="JU263">
        <v>24.0262</v>
      </c>
      <c r="JV263">
        <v>18</v>
      </c>
      <c r="JW263">
        <v>486.803</v>
      </c>
      <c r="JX263">
        <v>435.094</v>
      </c>
      <c r="JY263">
        <v>12.0406</v>
      </c>
      <c r="JZ263">
        <v>25.6906</v>
      </c>
      <c r="KA263">
        <v>30.0002</v>
      </c>
      <c r="KB263">
        <v>25.5858</v>
      </c>
      <c r="KC263">
        <v>25.528</v>
      </c>
      <c r="KD263">
        <v>38.7096</v>
      </c>
      <c r="KE263">
        <v>27.4363</v>
      </c>
      <c r="KF263">
        <v>0</v>
      </c>
      <c r="KG263">
        <v>12.0402</v>
      </c>
      <c r="KH263">
        <v>921.474</v>
      </c>
      <c r="KI263">
        <v>9.818049999999999</v>
      </c>
      <c r="KJ263">
        <v>101.686</v>
      </c>
      <c r="KK263">
        <v>100.987</v>
      </c>
    </row>
    <row r="264" spans="1:297">
      <c r="A264">
        <v>248</v>
      </c>
      <c r="B264">
        <v>1761509599.5</v>
      </c>
      <c r="C264">
        <v>2389</v>
      </c>
      <c r="D264" t="s">
        <v>940</v>
      </c>
      <c r="E264" t="s">
        <v>941</v>
      </c>
      <c r="F264">
        <v>5</v>
      </c>
      <c r="G264" t="s">
        <v>831</v>
      </c>
      <c r="H264" t="s">
        <v>436</v>
      </c>
      <c r="I264">
        <v>1761509596.65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917.6803414412781</v>
      </c>
      <c r="AK264">
        <v>882.9323393939394</v>
      </c>
      <c r="AL264">
        <v>3.363436540173066</v>
      </c>
      <c r="AM264">
        <v>65.61031510894709</v>
      </c>
      <c r="AN264">
        <f>(AP264 - AO264 + DY264*1E3/(8.314*(EA264+273.15)) * AR264/DX264 * AQ264) * DX264/(100*DL264) * 1000/(1000 - AP264)</f>
        <v>0</v>
      </c>
      <c r="AO264">
        <v>9.882828736159402</v>
      </c>
      <c r="AP264">
        <v>11.56574363636364</v>
      </c>
      <c r="AQ264">
        <v>-2.694723316214549E-06</v>
      </c>
      <c r="AR264">
        <v>106.6715053119192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437</v>
      </c>
      <c r="AY264" t="s">
        <v>437</v>
      </c>
      <c r="AZ264">
        <v>0</v>
      </c>
      <c r="BA264">
        <v>0</v>
      </c>
      <c r="BB264">
        <f>1-AZ264/BA264</f>
        <v>0</v>
      </c>
      <c r="BC264">
        <v>0</v>
      </c>
      <c r="BD264" t="s">
        <v>437</v>
      </c>
      <c r="BE264" t="s">
        <v>437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BZ264">
        <v>2020</v>
      </c>
      <c r="CA264">
        <v>290.0000000000001</v>
      </c>
      <c r="CB264">
        <v>1590.42</v>
      </c>
      <c r="CC264">
        <v>295</v>
      </c>
      <c r="CD264">
        <v>5220.67</v>
      </c>
      <c r="CE264">
        <v>1591.29</v>
      </c>
      <c r="CF264">
        <v>-0.87</v>
      </c>
      <c r="CG264">
        <v>300.0000000000001</v>
      </c>
      <c r="CH264">
        <v>23.8</v>
      </c>
      <c r="CI264">
        <v>1650.734719841875</v>
      </c>
      <c r="CJ264">
        <v>2.032994541366527</v>
      </c>
      <c r="CK264">
        <v>-31.03478562282126</v>
      </c>
      <c r="CL264">
        <v>0.9198548094063967</v>
      </c>
      <c r="CM264">
        <v>0.9759925733019913</v>
      </c>
      <c r="CN264">
        <v>-0.00431141668520578</v>
      </c>
      <c r="CO264">
        <v>289.9999999999999</v>
      </c>
      <c r="CP264">
        <v>1590.91</v>
      </c>
      <c r="CQ264">
        <v>765</v>
      </c>
      <c r="CR264">
        <v>5219.32</v>
      </c>
      <c r="CS264">
        <v>1591.27</v>
      </c>
      <c r="CT264">
        <v>-0.36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438</v>
      </c>
      <c r="DO264">
        <v>2</v>
      </c>
      <c r="DP264" t="b">
        <v>1</v>
      </c>
      <c r="DQ264">
        <v>1761509596.65</v>
      </c>
      <c r="DR264">
        <v>864.9005000000001</v>
      </c>
      <c r="DS264">
        <v>909.1521</v>
      </c>
      <c r="DT264">
        <v>11.56617</v>
      </c>
      <c r="DU264">
        <v>9.878447</v>
      </c>
      <c r="DV264">
        <v>868.0692999999999</v>
      </c>
      <c r="DW264">
        <v>11.55785</v>
      </c>
      <c r="DX264">
        <v>499.9889</v>
      </c>
      <c r="DY264">
        <v>90.29595</v>
      </c>
      <c r="DZ264">
        <v>0.09997203</v>
      </c>
      <c r="EA264">
        <v>18.11129</v>
      </c>
      <c r="EB264">
        <v>18.01252</v>
      </c>
      <c r="EC264">
        <v>999.9</v>
      </c>
      <c r="ED264">
        <v>0</v>
      </c>
      <c r="EE264">
        <v>0</v>
      </c>
      <c r="EF264">
        <v>10001.44</v>
      </c>
      <c r="EG264">
        <v>0</v>
      </c>
      <c r="EH264">
        <v>1038.057</v>
      </c>
      <c r="EI264">
        <v>-44.25174</v>
      </c>
      <c r="EJ264">
        <v>875.0210999999999</v>
      </c>
      <c r="EK264">
        <v>918.2226999999999</v>
      </c>
      <c r="EL264">
        <v>1.687726</v>
      </c>
      <c r="EM264">
        <v>909.1521</v>
      </c>
      <c r="EN264">
        <v>9.878447</v>
      </c>
      <c r="EO264">
        <v>1.044378</v>
      </c>
      <c r="EP264">
        <v>0.8919838999999999</v>
      </c>
      <c r="EQ264">
        <v>7.550653000000001</v>
      </c>
      <c r="ER264">
        <v>5.262055</v>
      </c>
      <c r="ES264">
        <v>1999.983</v>
      </c>
      <c r="ET264">
        <v>0.9799994999999999</v>
      </c>
      <c r="EU264">
        <v>0.02000021</v>
      </c>
      <c r="EV264">
        <v>0</v>
      </c>
      <c r="EW264">
        <v>1243.737</v>
      </c>
      <c r="EX264">
        <v>5.000970000000001</v>
      </c>
      <c r="EY264">
        <v>25049.82</v>
      </c>
      <c r="EZ264">
        <v>16707.44</v>
      </c>
      <c r="FA264">
        <v>40.14980000000001</v>
      </c>
      <c r="FB264">
        <v>41.87480000000001</v>
      </c>
      <c r="FC264">
        <v>40.0872</v>
      </c>
      <c r="FD264">
        <v>41.7248</v>
      </c>
      <c r="FE264">
        <v>40.2872</v>
      </c>
      <c r="FF264">
        <v>1955.083</v>
      </c>
      <c r="FG264">
        <v>39.89999999999999</v>
      </c>
      <c r="FH264">
        <v>0</v>
      </c>
      <c r="FI264">
        <v>4470.800000190735</v>
      </c>
      <c r="FJ264">
        <v>0</v>
      </c>
      <c r="FK264">
        <v>1243.9736</v>
      </c>
      <c r="FL264">
        <v>-1.605384613652466</v>
      </c>
      <c r="FM264">
        <v>71.74615388059688</v>
      </c>
      <c r="FN264">
        <v>25045.116</v>
      </c>
      <c r="FO264">
        <v>15</v>
      </c>
      <c r="FP264">
        <v>0</v>
      </c>
      <c r="FQ264" t="s">
        <v>439</v>
      </c>
      <c r="FR264">
        <v>1760210915.6</v>
      </c>
      <c r="FS264">
        <v>0</v>
      </c>
      <c r="FT264">
        <v>0</v>
      </c>
      <c r="FU264">
        <v>-0.215</v>
      </c>
      <c r="FV264">
        <v>0</v>
      </c>
      <c r="FW264">
        <v>-0.6919999999999999</v>
      </c>
      <c r="FX264">
        <v>0</v>
      </c>
      <c r="FY264">
        <v>400</v>
      </c>
      <c r="FZ264">
        <v>0</v>
      </c>
      <c r="GA264">
        <v>0.15</v>
      </c>
      <c r="GB264">
        <v>0</v>
      </c>
      <c r="GC264">
        <v>-44.025545</v>
      </c>
      <c r="GD264">
        <v>-1.746583114446349</v>
      </c>
      <c r="GE264">
        <v>0.1758438937666023</v>
      </c>
      <c r="GF264">
        <v>0</v>
      </c>
      <c r="GG264">
        <v>1243.949117647059</v>
      </c>
      <c r="GH264">
        <v>-0.2825057336237607</v>
      </c>
      <c r="GI264">
        <v>0.2640785048946719</v>
      </c>
      <c r="GJ264">
        <v>1</v>
      </c>
      <c r="GK264">
        <v>1.68192425</v>
      </c>
      <c r="GL264">
        <v>0.0669238649155711</v>
      </c>
      <c r="GM264">
        <v>0.008222705116778787</v>
      </c>
      <c r="GN264">
        <v>1</v>
      </c>
      <c r="GO264">
        <v>2</v>
      </c>
      <c r="GP264">
        <v>3</v>
      </c>
      <c r="GQ264" t="s">
        <v>440</v>
      </c>
      <c r="GR264">
        <v>3.13367</v>
      </c>
      <c r="GS264">
        <v>2.76036</v>
      </c>
      <c r="GT264">
        <v>0.15842</v>
      </c>
      <c r="GU264">
        <v>0.161685</v>
      </c>
      <c r="GV264">
        <v>0.0630778</v>
      </c>
      <c r="GW264">
        <v>0.0553604</v>
      </c>
      <c r="GX264">
        <v>26953.1</v>
      </c>
      <c r="GY264">
        <v>26827.6</v>
      </c>
      <c r="GZ264">
        <v>29752.2</v>
      </c>
      <c r="HA264">
        <v>29559.7</v>
      </c>
      <c r="HB264">
        <v>36845.4</v>
      </c>
      <c r="HC264">
        <v>37006.9</v>
      </c>
      <c r="HD264">
        <v>41867.4</v>
      </c>
      <c r="HE264">
        <v>41996.2</v>
      </c>
      <c r="HF264">
        <v>1.95807</v>
      </c>
      <c r="HG264">
        <v>1.88975</v>
      </c>
      <c r="HH264">
        <v>0.0228062</v>
      </c>
      <c r="HI264">
        <v>0</v>
      </c>
      <c r="HJ264">
        <v>17.6277</v>
      </c>
      <c r="HK264">
        <v>999.9</v>
      </c>
      <c r="HL264">
        <v>26.5</v>
      </c>
      <c r="HM264">
        <v>31.7</v>
      </c>
      <c r="HN264">
        <v>13.778</v>
      </c>
      <c r="HO264">
        <v>62.6124</v>
      </c>
      <c r="HP264">
        <v>32.484</v>
      </c>
      <c r="HQ264">
        <v>1</v>
      </c>
      <c r="HR264">
        <v>-0.138542</v>
      </c>
      <c r="HS264">
        <v>5.22397</v>
      </c>
      <c r="HT264">
        <v>20.2666</v>
      </c>
      <c r="HU264">
        <v>5.22133</v>
      </c>
      <c r="HV264">
        <v>12.0159</v>
      </c>
      <c r="HW264">
        <v>4.991</v>
      </c>
      <c r="HX264">
        <v>3.28848</v>
      </c>
      <c r="HY264">
        <v>9999</v>
      </c>
      <c r="HZ264">
        <v>9999</v>
      </c>
      <c r="IA264">
        <v>9999</v>
      </c>
      <c r="IB264">
        <v>999.9</v>
      </c>
      <c r="IC264">
        <v>4.97288</v>
      </c>
      <c r="ID264">
        <v>1.86661</v>
      </c>
      <c r="IE264">
        <v>1.8659</v>
      </c>
      <c r="IF264">
        <v>1.86585</v>
      </c>
      <c r="IG264">
        <v>1.86772</v>
      </c>
      <c r="IH264">
        <v>1.87018</v>
      </c>
      <c r="II264">
        <v>1.86878</v>
      </c>
      <c r="IJ264">
        <v>1.87027</v>
      </c>
      <c r="IK264">
        <v>0</v>
      </c>
      <c r="IL264">
        <v>0</v>
      </c>
      <c r="IM264">
        <v>0</v>
      </c>
      <c r="IN264">
        <v>0</v>
      </c>
      <c r="IO264" t="s">
        <v>441</v>
      </c>
      <c r="IP264" t="s">
        <v>442</v>
      </c>
      <c r="IQ264" t="s">
        <v>443</v>
      </c>
      <c r="IR264" t="s">
        <v>443</v>
      </c>
      <c r="IS264" t="s">
        <v>443</v>
      </c>
      <c r="IT264" t="s">
        <v>443</v>
      </c>
      <c r="IU264">
        <v>0</v>
      </c>
      <c r="IV264">
        <v>100</v>
      </c>
      <c r="IW264">
        <v>100</v>
      </c>
      <c r="IX264">
        <v>-3.187</v>
      </c>
      <c r="IY264">
        <v>0.0083</v>
      </c>
      <c r="IZ264">
        <v>-1.414774939843471</v>
      </c>
      <c r="JA264">
        <v>-0.002262605230658699</v>
      </c>
      <c r="JB264">
        <v>4.117972070868355E-07</v>
      </c>
      <c r="JC264">
        <v>-1.535053720392113E-10</v>
      </c>
      <c r="JD264">
        <v>-0.05773197212917025</v>
      </c>
      <c r="JE264">
        <v>-0.004387372397949352</v>
      </c>
      <c r="JF264">
        <v>0.001148265067849212</v>
      </c>
      <c r="JG264">
        <v>-2.372704636287677E-05</v>
      </c>
      <c r="JH264">
        <v>4</v>
      </c>
      <c r="JI264">
        <v>2346</v>
      </c>
      <c r="JJ264">
        <v>1</v>
      </c>
      <c r="JK264">
        <v>24</v>
      </c>
      <c r="JL264">
        <v>21644.7</v>
      </c>
      <c r="JM264">
        <v>29358493.3</v>
      </c>
      <c r="JN264">
        <v>1.95801</v>
      </c>
      <c r="JO264">
        <v>2.25098</v>
      </c>
      <c r="JP264">
        <v>1.39648</v>
      </c>
      <c r="JQ264">
        <v>2.35474</v>
      </c>
      <c r="JR264">
        <v>1.49536</v>
      </c>
      <c r="JS264">
        <v>2.67944</v>
      </c>
      <c r="JT264">
        <v>36.6469</v>
      </c>
      <c r="JU264">
        <v>24.035</v>
      </c>
      <c r="JV264">
        <v>18</v>
      </c>
      <c r="JW264">
        <v>486.679</v>
      </c>
      <c r="JX264">
        <v>435.167</v>
      </c>
      <c r="JY264">
        <v>12.0347</v>
      </c>
      <c r="JZ264">
        <v>25.6906</v>
      </c>
      <c r="KA264">
        <v>30.0001</v>
      </c>
      <c r="KB264">
        <v>25.5858</v>
      </c>
      <c r="KC264">
        <v>25.5276</v>
      </c>
      <c r="KD264">
        <v>39.1925</v>
      </c>
      <c r="KE264">
        <v>27.4363</v>
      </c>
      <c r="KF264">
        <v>0</v>
      </c>
      <c r="KG264">
        <v>12.0279</v>
      </c>
      <c r="KH264">
        <v>941.511</v>
      </c>
      <c r="KI264">
        <v>9.81546</v>
      </c>
      <c r="KJ264">
        <v>101.685</v>
      </c>
      <c r="KK264">
        <v>100.986</v>
      </c>
    </row>
    <row r="265" spans="1:297">
      <c r="A265">
        <v>249</v>
      </c>
      <c r="B265">
        <v>1761509605</v>
      </c>
      <c r="C265">
        <v>2394.5</v>
      </c>
      <c r="D265" t="s">
        <v>942</v>
      </c>
      <c r="E265" t="s">
        <v>943</v>
      </c>
      <c r="F265">
        <v>5</v>
      </c>
      <c r="G265" t="s">
        <v>831</v>
      </c>
      <c r="H265" t="s">
        <v>436</v>
      </c>
      <c r="I265">
        <v>1761509602.25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936.3356687124995</v>
      </c>
      <c r="AK265">
        <v>901.4719151515152</v>
      </c>
      <c r="AL265">
        <v>3.353332875499229</v>
      </c>
      <c r="AM265">
        <v>65.61031510894709</v>
      </c>
      <c r="AN265">
        <f>(AP265 - AO265 + DY265*1E3/(8.314*(EA265+273.15)) * AR265/DX265 * AQ265) * DX265/(100*DL265) * 1000/(1000 - AP265)</f>
        <v>0</v>
      </c>
      <c r="AO265">
        <v>9.832886500652807</v>
      </c>
      <c r="AP265">
        <v>11.55453393939394</v>
      </c>
      <c r="AQ265">
        <v>-7.995628251254741E-06</v>
      </c>
      <c r="AR265">
        <v>106.6715053119192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437</v>
      </c>
      <c r="AY265" t="s">
        <v>437</v>
      </c>
      <c r="AZ265">
        <v>0</v>
      </c>
      <c r="BA265">
        <v>0</v>
      </c>
      <c r="BB265">
        <f>1-AZ265/BA265</f>
        <v>0</v>
      </c>
      <c r="BC265">
        <v>0</v>
      </c>
      <c r="BD265" t="s">
        <v>437</v>
      </c>
      <c r="BE265" t="s">
        <v>437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BZ265">
        <v>2020</v>
      </c>
      <c r="CA265">
        <v>290.0000000000001</v>
      </c>
      <c r="CB265">
        <v>1590.42</v>
      </c>
      <c r="CC265">
        <v>295</v>
      </c>
      <c r="CD265">
        <v>5220.67</v>
      </c>
      <c r="CE265">
        <v>1591.29</v>
      </c>
      <c r="CF265">
        <v>-0.87</v>
      </c>
      <c r="CG265">
        <v>300.0000000000001</v>
      </c>
      <c r="CH265">
        <v>23.8</v>
      </c>
      <c r="CI265">
        <v>1650.734719841875</v>
      </c>
      <c r="CJ265">
        <v>2.032994541366527</v>
      </c>
      <c r="CK265">
        <v>-31.03478562282126</v>
      </c>
      <c r="CL265">
        <v>0.9198548094063967</v>
      </c>
      <c r="CM265">
        <v>0.9759925733019913</v>
      </c>
      <c r="CN265">
        <v>-0.00431141668520578</v>
      </c>
      <c r="CO265">
        <v>289.9999999999999</v>
      </c>
      <c r="CP265">
        <v>1590.91</v>
      </c>
      <c r="CQ265">
        <v>765</v>
      </c>
      <c r="CR265">
        <v>5219.32</v>
      </c>
      <c r="CS265">
        <v>1591.27</v>
      </c>
      <c r="CT265">
        <v>-0.36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438</v>
      </c>
      <c r="DO265">
        <v>2</v>
      </c>
      <c r="DP265" t="b">
        <v>1</v>
      </c>
      <c r="DQ265">
        <v>1761509602.25</v>
      </c>
      <c r="DR265">
        <v>883.5955</v>
      </c>
      <c r="DS265">
        <v>927.9873</v>
      </c>
      <c r="DT265">
        <v>11.55968</v>
      </c>
      <c r="DU265">
        <v>9.835216000000001</v>
      </c>
      <c r="DV265">
        <v>886.8001</v>
      </c>
      <c r="DW265">
        <v>11.55144</v>
      </c>
      <c r="DX265">
        <v>499.996</v>
      </c>
      <c r="DY265">
        <v>90.29698</v>
      </c>
      <c r="DZ265">
        <v>0.09996895000000001</v>
      </c>
      <c r="EA265">
        <v>18.11424</v>
      </c>
      <c r="EB265">
        <v>18.00799</v>
      </c>
      <c r="EC265">
        <v>999.9</v>
      </c>
      <c r="ED265">
        <v>0</v>
      </c>
      <c r="EE265">
        <v>0</v>
      </c>
      <c r="EF265">
        <v>10006.365</v>
      </c>
      <c r="EG265">
        <v>0</v>
      </c>
      <c r="EH265">
        <v>1038.061</v>
      </c>
      <c r="EI265">
        <v>-44.39162</v>
      </c>
      <c r="EJ265">
        <v>893.9291999999999</v>
      </c>
      <c r="EK265">
        <v>937.2049999999999</v>
      </c>
      <c r="EL265">
        <v>1.724468</v>
      </c>
      <c r="EM265">
        <v>927.9873</v>
      </c>
      <c r="EN265">
        <v>9.835216000000001</v>
      </c>
      <c r="EO265">
        <v>1.043804</v>
      </c>
      <c r="EP265">
        <v>0.8880902000000001</v>
      </c>
      <c r="EQ265">
        <v>7.542599</v>
      </c>
      <c r="ER265">
        <v>5.19918</v>
      </c>
      <c r="ES265">
        <v>1999.977</v>
      </c>
      <c r="ET265">
        <v>0.9800006999999999</v>
      </c>
      <c r="EU265">
        <v>0.019999</v>
      </c>
      <c r="EV265">
        <v>0</v>
      </c>
      <c r="EW265">
        <v>1243.788</v>
      </c>
      <c r="EX265">
        <v>5.000970000000001</v>
      </c>
      <c r="EY265">
        <v>25055.18</v>
      </c>
      <c r="EZ265">
        <v>16707.41</v>
      </c>
      <c r="FA265">
        <v>40.2499</v>
      </c>
      <c r="FB265">
        <v>41.9685</v>
      </c>
      <c r="FC265">
        <v>40.16840000000001</v>
      </c>
      <c r="FD265">
        <v>41.82469999999999</v>
      </c>
      <c r="FE265">
        <v>40.3687</v>
      </c>
      <c r="FF265">
        <v>1955.077</v>
      </c>
      <c r="FG265">
        <v>39.89999999999999</v>
      </c>
      <c r="FH265">
        <v>0</v>
      </c>
      <c r="FI265">
        <v>4476.200000047684</v>
      </c>
      <c r="FJ265">
        <v>0</v>
      </c>
      <c r="FK265">
        <v>1243.855384615385</v>
      </c>
      <c r="FL265">
        <v>-2.191452998153895</v>
      </c>
      <c r="FM265">
        <v>62.08888902930656</v>
      </c>
      <c r="FN265">
        <v>25050.5423076923</v>
      </c>
      <c r="FO265">
        <v>15</v>
      </c>
      <c r="FP265">
        <v>0</v>
      </c>
      <c r="FQ265" t="s">
        <v>439</v>
      </c>
      <c r="FR265">
        <v>1760210915.6</v>
      </c>
      <c r="FS265">
        <v>0</v>
      </c>
      <c r="FT265">
        <v>0</v>
      </c>
      <c r="FU265">
        <v>-0.215</v>
      </c>
      <c r="FV265">
        <v>0</v>
      </c>
      <c r="FW265">
        <v>-0.6919999999999999</v>
      </c>
      <c r="FX265">
        <v>0</v>
      </c>
      <c r="FY265">
        <v>400</v>
      </c>
      <c r="FZ265">
        <v>0</v>
      </c>
      <c r="GA265">
        <v>0.15</v>
      </c>
      <c r="GB265">
        <v>0</v>
      </c>
      <c r="GC265">
        <v>-44.16995853658536</v>
      </c>
      <c r="GD265">
        <v>-1.908942857142796</v>
      </c>
      <c r="GE265">
        <v>0.192705482316751</v>
      </c>
      <c r="GF265">
        <v>0</v>
      </c>
      <c r="GG265">
        <v>1243.915294117647</v>
      </c>
      <c r="GH265">
        <v>-1.565164249318888</v>
      </c>
      <c r="GI265">
        <v>0.2895151656509108</v>
      </c>
      <c r="GJ265">
        <v>0</v>
      </c>
      <c r="GK265">
        <v>1.695849512195122</v>
      </c>
      <c r="GL265">
        <v>0.1418981184669024</v>
      </c>
      <c r="GM265">
        <v>0.01722680511285227</v>
      </c>
      <c r="GN265">
        <v>0</v>
      </c>
      <c r="GO265">
        <v>0</v>
      </c>
      <c r="GP265">
        <v>3</v>
      </c>
      <c r="GQ265" t="s">
        <v>455</v>
      </c>
      <c r="GR265">
        <v>3.13374</v>
      </c>
      <c r="GS265">
        <v>2.76032</v>
      </c>
      <c r="GT265">
        <v>0.160576</v>
      </c>
      <c r="GU265">
        <v>0.16378</v>
      </c>
      <c r="GV265">
        <v>0.0630276</v>
      </c>
      <c r="GW265">
        <v>0.0552455</v>
      </c>
      <c r="GX265">
        <v>26884</v>
      </c>
      <c r="GY265">
        <v>26760.8</v>
      </c>
      <c r="GZ265">
        <v>29752.1</v>
      </c>
      <c r="HA265">
        <v>29559.9</v>
      </c>
      <c r="HB265">
        <v>36847.3</v>
      </c>
      <c r="HC265">
        <v>37012</v>
      </c>
      <c r="HD265">
        <v>41867.3</v>
      </c>
      <c r="HE265">
        <v>41996.8</v>
      </c>
      <c r="HF265">
        <v>1.95842</v>
      </c>
      <c r="HG265">
        <v>1.88962</v>
      </c>
      <c r="HH265">
        <v>0.0231564</v>
      </c>
      <c r="HI265">
        <v>0</v>
      </c>
      <c r="HJ265">
        <v>17.6277</v>
      </c>
      <c r="HK265">
        <v>999.9</v>
      </c>
      <c r="HL265">
        <v>26.5</v>
      </c>
      <c r="HM265">
        <v>31.7</v>
      </c>
      <c r="HN265">
        <v>13.7784</v>
      </c>
      <c r="HO265">
        <v>62.4324</v>
      </c>
      <c r="HP265">
        <v>32.5801</v>
      </c>
      <c r="HQ265">
        <v>1</v>
      </c>
      <c r="HR265">
        <v>-0.138712</v>
      </c>
      <c r="HS265">
        <v>5.22632</v>
      </c>
      <c r="HT265">
        <v>20.2666</v>
      </c>
      <c r="HU265">
        <v>5.22103</v>
      </c>
      <c r="HV265">
        <v>12.0159</v>
      </c>
      <c r="HW265">
        <v>4.99085</v>
      </c>
      <c r="HX265">
        <v>3.2884</v>
      </c>
      <c r="HY265">
        <v>9999</v>
      </c>
      <c r="HZ265">
        <v>9999</v>
      </c>
      <c r="IA265">
        <v>9999</v>
      </c>
      <c r="IB265">
        <v>999.9</v>
      </c>
      <c r="IC265">
        <v>4.9729</v>
      </c>
      <c r="ID265">
        <v>1.86661</v>
      </c>
      <c r="IE265">
        <v>1.8659</v>
      </c>
      <c r="IF265">
        <v>1.86587</v>
      </c>
      <c r="IG265">
        <v>1.86773</v>
      </c>
      <c r="IH265">
        <v>1.87022</v>
      </c>
      <c r="II265">
        <v>1.8688</v>
      </c>
      <c r="IJ265">
        <v>1.87027</v>
      </c>
      <c r="IK265">
        <v>0</v>
      </c>
      <c r="IL265">
        <v>0</v>
      </c>
      <c r="IM265">
        <v>0</v>
      </c>
      <c r="IN265">
        <v>0</v>
      </c>
      <c r="IO265" t="s">
        <v>441</v>
      </c>
      <c r="IP265" t="s">
        <v>442</v>
      </c>
      <c r="IQ265" t="s">
        <v>443</v>
      </c>
      <c r="IR265" t="s">
        <v>443</v>
      </c>
      <c r="IS265" t="s">
        <v>443</v>
      </c>
      <c r="IT265" t="s">
        <v>443</v>
      </c>
      <c r="IU265">
        <v>0</v>
      </c>
      <c r="IV265">
        <v>100</v>
      </c>
      <c r="IW265">
        <v>100</v>
      </c>
      <c r="IX265">
        <v>-3.222</v>
      </c>
      <c r="IY265">
        <v>0.008200000000000001</v>
      </c>
      <c r="IZ265">
        <v>-1.414774939843471</v>
      </c>
      <c r="JA265">
        <v>-0.002262605230658699</v>
      </c>
      <c r="JB265">
        <v>4.117972070868355E-07</v>
      </c>
      <c r="JC265">
        <v>-1.535053720392113E-10</v>
      </c>
      <c r="JD265">
        <v>-0.05773197212917025</v>
      </c>
      <c r="JE265">
        <v>-0.004387372397949352</v>
      </c>
      <c r="JF265">
        <v>0.001148265067849212</v>
      </c>
      <c r="JG265">
        <v>-2.372704636287677E-05</v>
      </c>
      <c r="JH265">
        <v>4</v>
      </c>
      <c r="JI265">
        <v>2346</v>
      </c>
      <c r="JJ265">
        <v>1</v>
      </c>
      <c r="JK265">
        <v>24</v>
      </c>
      <c r="JL265">
        <v>21644.8</v>
      </c>
      <c r="JM265">
        <v>29358493.4</v>
      </c>
      <c r="JN265">
        <v>1.98975</v>
      </c>
      <c r="JO265">
        <v>2.24609</v>
      </c>
      <c r="JP265">
        <v>1.39648</v>
      </c>
      <c r="JQ265">
        <v>2.35474</v>
      </c>
      <c r="JR265">
        <v>1.49536</v>
      </c>
      <c r="JS265">
        <v>2.68311</v>
      </c>
      <c r="JT265">
        <v>36.6469</v>
      </c>
      <c r="JU265">
        <v>24.035</v>
      </c>
      <c r="JV265">
        <v>18</v>
      </c>
      <c r="JW265">
        <v>486.895</v>
      </c>
      <c r="JX265">
        <v>435.077</v>
      </c>
      <c r="JY265">
        <v>12.0226</v>
      </c>
      <c r="JZ265">
        <v>25.6887</v>
      </c>
      <c r="KA265">
        <v>30.0002</v>
      </c>
      <c r="KB265">
        <v>25.5858</v>
      </c>
      <c r="KC265">
        <v>25.5258</v>
      </c>
      <c r="KD265">
        <v>39.8312</v>
      </c>
      <c r="KE265">
        <v>27.4363</v>
      </c>
      <c r="KF265">
        <v>0</v>
      </c>
      <c r="KG265">
        <v>12.0196</v>
      </c>
      <c r="KH265">
        <v>954.884</v>
      </c>
      <c r="KI265">
        <v>9.823740000000001</v>
      </c>
      <c r="KJ265">
        <v>101.684</v>
      </c>
      <c r="KK265">
        <v>100.988</v>
      </c>
    </row>
    <row r="266" spans="1:297">
      <c r="A266">
        <v>250</v>
      </c>
      <c r="B266">
        <v>1761509609.5</v>
      </c>
      <c r="C266">
        <v>2399</v>
      </c>
      <c r="D266" t="s">
        <v>944</v>
      </c>
      <c r="E266" t="s">
        <v>945</v>
      </c>
      <c r="F266">
        <v>5</v>
      </c>
      <c r="G266" t="s">
        <v>831</v>
      </c>
      <c r="H266" t="s">
        <v>436</v>
      </c>
      <c r="I266">
        <v>1761509606.65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951.49488874307</v>
      </c>
      <c r="AK266">
        <v>916.6530909090901</v>
      </c>
      <c r="AL266">
        <v>3.37193929051283</v>
      </c>
      <c r="AM266">
        <v>65.61031510894709</v>
      </c>
      <c r="AN266">
        <f>(AP266 - AO266 + DY266*1E3/(8.314*(EA266+273.15)) * AR266/DX266 * AQ266) * DX266/(100*DL266) * 1000/(1000 - AP266)</f>
        <v>0</v>
      </c>
      <c r="AO266">
        <v>9.828951853729345</v>
      </c>
      <c r="AP266">
        <v>11.54559696969697</v>
      </c>
      <c r="AQ266">
        <v>-7.456376327977371E-06</v>
      </c>
      <c r="AR266">
        <v>106.6715053119192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437</v>
      </c>
      <c r="AY266" t="s">
        <v>437</v>
      </c>
      <c r="AZ266">
        <v>0</v>
      </c>
      <c r="BA266">
        <v>0</v>
      </c>
      <c r="BB266">
        <f>1-AZ266/BA266</f>
        <v>0</v>
      </c>
      <c r="BC266">
        <v>0</v>
      </c>
      <c r="BD266" t="s">
        <v>437</v>
      </c>
      <c r="BE266" t="s">
        <v>437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BZ266">
        <v>2020</v>
      </c>
      <c r="CA266">
        <v>290.0000000000001</v>
      </c>
      <c r="CB266">
        <v>1590.42</v>
      </c>
      <c r="CC266">
        <v>295</v>
      </c>
      <c r="CD266">
        <v>5220.67</v>
      </c>
      <c r="CE266">
        <v>1591.29</v>
      </c>
      <c r="CF266">
        <v>-0.87</v>
      </c>
      <c r="CG266">
        <v>300.0000000000001</v>
      </c>
      <c r="CH266">
        <v>23.8</v>
      </c>
      <c r="CI266">
        <v>1650.734719841875</v>
      </c>
      <c r="CJ266">
        <v>2.032994541366527</v>
      </c>
      <c r="CK266">
        <v>-31.03478562282126</v>
      </c>
      <c r="CL266">
        <v>0.9198548094063967</v>
      </c>
      <c r="CM266">
        <v>0.9759925733019913</v>
      </c>
      <c r="CN266">
        <v>-0.00431141668520578</v>
      </c>
      <c r="CO266">
        <v>289.9999999999999</v>
      </c>
      <c r="CP266">
        <v>1590.91</v>
      </c>
      <c r="CQ266">
        <v>765</v>
      </c>
      <c r="CR266">
        <v>5219.32</v>
      </c>
      <c r="CS266">
        <v>1591.27</v>
      </c>
      <c r="CT266">
        <v>-0.36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438</v>
      </c>
      <c r="DO266">
        <v>2</v>
      </c>
      <c r="DP266" t="b">
        <v>1</v>
      </c>
      <c r="DQ266">
        <v>1761509606.65</v>
      </c>
      <c r="DR266">
        <v>898.2403</v>
      </c>
      <c r="DS266">
        <v>942.6528999999998</v>
      </c>
      <c r="DT266">
        <v>11.54979</v>
      </c>
      <c r="DU266">
        <v>9.828966999999999</v>
      </c>
      <c r="DV266">
        <v>901.4724</v>
      </c>
      <c r="DW266">
        <v>11.54166</v>
      </c>
      <c r="DX266">
        <v>500.0058</v>
      </c>
      <c r="DY266">
        <v>90.29617999999999</v>
      </c>
      <c r="DZ266">
        <v>0.09998232</v>
      </c>
      <c r="EA266">
        <v>18.11603</v>
      </c>
      <c r="EB266">
        <v>18.0145</v>
      </c>
      <c r="EC266">
        <v>999.9</v>
      </c>
      <c r="ED266">
        <v>0</v>
      </c>
      <c r="EE266">
        <v>0</v>
      </c>
      <c r="EF266">
        <v>10001.308</v>
      </c>
      <c r="EG266">
        <v>0</v>
      </c>
      <c r="EH266">
        <v>1038.088</v>
      </c>
      <c r="EI266">
        <v>-44.4127</v>
      </c>
      <c r="EJ266">
        <v>908.7359</v>
      </c>
      <c r="EK266">
        <v>952.0102000000001</v>
      </c>
      <c r="EL266">
        <v>1.720815</v>
      </c>
      <c r="EM266">
        <v>942.6528999999998</v>
      </c>
      <c r="EN266">
        <v>9.828966999999999</v>
      </c>
      <c r="EO266">
        <v>1.0429</v>
      </c>
      <c r="EP266">
        <v>0.887518</v>
      </c>
      <c r="EQ266">
        <v>7.52992</v>
      </c>
      <c r="ER266">
        <v>5.189922999999999</v>
      </c>
      <c r="ES266">
        <v>1999.971</v>
      </c>
      <c r="ET266">
        <v>0.9800015999999999</v>
      </c>
      <c r="EU266">
        <v>0.01999809</v>
      </c>
      <c r="EV266">
        <v>0</v>
      </c>
      <c r="EW266">
        <v>1243.478</v>
      </c>
      <c r="EX266">
        <v>5.000970000000001</v>
      </c>
      <c r="EY266">
        <v>25058.13</v>
      </c>
      <c r="EZ266">
        <v>16707.33</v>
      </c>
      <c r="FA266">
        <v>40.331</v>
      </c>
      <c r="FB266">
        <v>42.02480000000001</v>
      </c>
      <c r="FC266">
        <v>40.24980000000001</v>
      </c>
      <c r="FD266">
        <v>41.9122</v>
      </c>
      <c r="FE266">
        <v>40.4246</v>
      </c>
      <c r="FF266">
        <v>1955.071</v>
      </c>
      <c r="FG266">
        <v>39.89899999999999</v>
      </c>
      <c r="FH266">
        <v>0</v>
      </c>
      <c r="FI266">
        <v>4481</v>
      </c>
      <c r="FJ266">
        <v>0</v>
      </c>
      <c r="FK266">
        <v>1243.700384615385</v>
      </c>
      <c r="FL266">
        <v>-1.60376069603798</v>
      </c>
      <c r="FM266">
        <v>45.31282056594991</v>
      </c>
      <c r="FN266">
        <v>25054.84615384615</v>
      </c>
      <c r="FO266">
        <v>15</v>
      </c>
      <c r="FP266">
        <v>0</v>
      </c>
      <c r="FQ266" t="s">
        <v>439</v>
      </c>
      <c r="FR266">
        <v>1760210915.6</v>
      </c>
      <c r="FS266">
        <v>0</v>
      </c>
      <c r="FT266">
        <v>0</v>
      </c>
      <c r="FU266">
        <v>-0.215</v>
      </c>
      <c r="FV266">
        <v>0</v>
      </c>
      <c r="FW266">
        <v>-0.6919999999999999</v>
      </c>
      <c r="FX266">
        <v>0</v>
      </c>
      <c r="FY266">
        <v>400</v>
      </c>
      <c r="FZ266">
        <v>0</v>
      </c>
      <c r="GA266">
        <v>0.15</v>
      </c>
      <c r="GB266">
        <v>0</v>
      </c>
      <c r="GC266">
        <v>-44.27212926829269</v>
      </c>
      <c r="GD266">
        <v>-1.418757491289249</v>
      </c>
      <c r="GE266">
        <v>0.1525161186905838</v>
      </c>
      <c r="GF266">
        <v>0</v>
      </c>
      <c r="GG266">
        <v>1243.802352941176</v>
      </c>
      <c r="GH266">
        <v>-1.700229186119067</v>
      </c>
      <c r="GI266">
        <v>0.3060570767946202</v>
      </c>
      <c r="GJ266">
        <v>0</v>
      </c>
      <c r="GK266">
        <v>1.702870731707317</v>
      </c>
      <c r="GL266">
        <v>0.162037003484326</v>
      </c>
      <c r="GM266">
        <v>0.01847052198481229</v>
      </c>
      <c r="GN266">
        <v>0</v>
      </c>
      <c r="GO266">
        <v>0</v>
      </c>
      <c r="GP266">
        <v>3</v>
      </c>
      <c r="GQ266" t="s">
        <v>455</v>
      </c>
      <c r="GR266">
        <v>3.13376</v>
      </c>
      <c r="GS266">
        <v>2.76027</v>
      </c>
      <c r="GT266">
        <v>0.162329</v>
      </c>
      <c r="GU266">
        <v>0.165463</v>
      </c>
      <c r="GV266">
        <v>0.0629953</v>
      </c>
      <c r="GW266">
        <v>0.0552424</v>
      </c>
      <c r="GX266">
        <v>26827.5</v>
      </c>
      <c r="GY266">
        <v>26707.2</v>
      </c>
      <c r="GZ266">
        <v>29751.7</v>
      </c>
      <c r="HA266">
        <v>29560.2</v>
      </c>
      <c r="HB266">
        <v>36848.2</v>
      </c>
      <c r="HC266">
        <v>37012.4</v>
      </c>
      <c r="HD266">
        <v>41866.7</v>
      </c>
      <c r="HE266">
        <v>41997</v>
      </c>
      <c r="HF266">
        <v>1.9583</v>
      </c>
      <c r="HG266">
        <v>1.88995</v>
      </c>
      <c r="HH266">
        <v>0.0233799</v>
      </c>
      <c r="HI266">
        <v>0</v>
      </c>
      <c r="HJ266">
        <v>17.6277</v>
      </c>
      <c r="HK266">
        <v>999.9</v>
      </c>
      <c r="HL266">
        <v>26.5</v>
      </c>
      <c r="HM266">
        <v>31.7</v>
      </c>
      <c r="HN266">
        <v>13.7796</v>
      </c>
      <c r="HO266">
        <v>62.3324</v>
      </c>
      <c r="HP266">
        <v>32.492</v>
      </c>
      <c r="HQ266">
        <v>1</v>
      </c>
      <c r="HR266">
        <v>-0.13875</v>
      </c>
      <c r="HS266">
        <v>5.23731</v>
      </c>
      <c r="HT266">
        <v>20.265</v>
      </c>
      <c r="HU266">
        <v>5.22133</v>
      </c>
      <c r="HV266">
        <v>12.0159</v>
      </c>
      <c r="HW266">
        <v>4.9911</v>
      </c>
      <c r="HX266">
        <v>3.28855</v>
      </c>
      <c r="HY266">
        <v>9999</v>
      </c>
      <c r="HZ266">
        <v>9999</v>
      </c>
      <c r="IA266">
        <v>9999</v>
      </c>
      <c r="IB266">
        <v>999.9</v>
      </c>
      <c r="IC266">
        <v>4.9729</v>
      </c>
      <c r="ID266">
        <v>1.86662</v>
      </c>
      <c r="IE266">
        <v>1.86591</v>
      </c>
      <c r="IF266">
        <v>1.86585</v>
      </c>
      <c r="IG266">
        <v>1.86775</v>
      </c>
      <c r="IH266">
        <v>1.8702</v>
      </c>
      <c r="II266">
        <v>1.86883</v>
      </c>
      <c r="IJ266">
        <v>1.87027</v>
      </c>
      <c r="IK266">
        <v>0</v>
      </c>
      <c r="IL266">
        <v>0</v>
      </c>
      <c r="IM266">
        <v>0</v>
      </c>
      <c r="IN266">
        <v>0</v>
      </c>
      <c r="IO266" t="s">
        <v>441</v>
      </c>
      <c r="IP266" t="s">
        <v>442</v>
      </c>
      <c r="IQ266" t="s">
        <v>443</v>
      </c>
      <c r="IR266" t="s">
        <v>443</v>
      </c>
      <c r="IS266" t="s">
        <v>443</v>
      </c>
      <c r="IT266" t="s">
        <v>443</v>
      </c>
      <c r="IU266">
        <v>0</v>
      </c>
      <c r="IV266">
        <v>100</v>
      </c>
      <c r="IW266">
        <v>100</v>
      </c>
      <c r="IX266">
        <v>-3.251</v>
      </c>
      <c r="IY266">
        <v>0.008</v>
      </c>
      <c r="IZ266">
        <v>-1.414774939843471</v>
      </c>
      <c r="JA266">
        <v>-0.002262605230658699</v>
      </c>
      <c r="JB266">
        <v>4.117972070868355E-07</v>
      </c>
      <c r="JC266">
        <v>-1.535053720392113E-10</v>
      </c>
      <c r="JD266">
        <v>-0.05773197212917025</v>
      </c>
      <c r="JE266">
        <v>-0.004387372397949352</v>
      </c>
      <c r="JF266">
        <v>0.001148265067849212</v>
      </c>
      <c r="JG266">
        <v>-2.372704636287677E-05</v>
      </c>
      <c r="JH266">
        <v>4</v>
      </c>
      <c r="JI266">
        <v>2346</v>
      </c>
      <c r="JJ266">
        <v>1</v>
      </c>
      <c r="JK266">
        <v>24</v>
      </c>
      <c r="JL266">
        <v>21644.9</v>
      </c>
      <c r="JM266">
        <v>29358493.5</v>
      </c>
      <c r="JN266">
        <v>2.01416</v>
      </c>
      <c r="JO266">
        <v>2.24609</v>
      </c>
      <c r="JP266">
        <v>1.39771</v>
      </c>
      <c r="JQ266">
        <v>2.35474</v>
      </c>
      <c r="JR266">
        <v>1.49536</v>
      </c>
      <c r="JS266">
        <v>2.67944</v>
      </c>
      <c r="JT266">
        <v>36.6469</v>
      </c>
      <c r="JU266">
        <v>24.035</v>
      </c>
      <c r="JV266">
        <v>18</v>
      </c>
      <c r="JW266">
        <v>486.815</v>
      </c>
      <c r="JX266">
        <v>435.271</v>
      </c>
      <c r="JY266">
        <v>12.0152</v>
      </c>
      <c r="JZ266">
        <v>25.6884</v>
      </c>
      <c r="KA266">
        <v>30</v>
      </c>
      <c r="KB266">
        <v>25.5854</v>
      </c>
      <c r="KC266">
        <v>25.5258</v>
      </c>
      <c r="KD266">
        <v>40.3184</v>
      </c>
      <c r="KE266">
        <v>27.4363</v>
      </c>
      <c r="KF266">
        <v>0</v>
      </c>
      <c r="KG266">
        <v>12.0083</v>
      </c>
      <c r="KH266">
        <v>974.923</v>
      </c>
      <c r="KI266">
        <v>9.82367</v>
      </c>
      <c r="KJ266">
        <v>101.683</v>
      </c>
      <c r="KK266">
        <v>100.988</v>
      </c>
    </row>
    <row r="267" spans="1:297">
      <c r="A267">
        <v>251</v>
      </c>
      <c r="B267">
        <v>1761509615</v>
      </c>
      <c r="C267">
        <v>2404.5</v>
      </c>
      <c r="D267" t="s">
        <v>946</v>
      </c>
      <c r="E267" t="s">
        <v>947</v>
      </c>
      <c r="F267">
        <v>5</v>
      </c>
      <c r="G267" t="s">
        <v>831</v>
      </c>
      <c r="H267" t="s">
        <v>436</v>
      </c>
      <c r="I267">
        <v>1761509612.25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969.9255607827487</v>
      </c>
      <c r="AK267">
        <v>935.1363272727267</v>
      </c>
      <c r="AL267">
        <v>3.367840664682025</v>
      </c>
      <c r="AM267">
        <v>65.61031510894709</v>
      </c>
      <c r="AN267">
        <f>(AP267 - AO267 + DY267*1E3/(8.314*(EA267+273.15)) * AR267/DX267 * AQ267) * DX267/(100*DL267) * 1000/(1000 - AP267)</f>
        <v>0</v>
      </c>
      <c r="AO267">
        <v>9.828079142596156</v>
      </c>
      <c r="AP267">
        <v>11.53881515151515</v>
      </c>
      <c r="AQ267">
        <v>-4.488862787022142E-06</v>
      </c>
      <c r="AR267">
        <v>106.6715053119192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437</v>
      </c>
      <c r="AY267" t="s">
        <v>437</v>
      </c>
      <c r="AZ267">
        <v>0</v>
      </c>
      <c r="BA267">
        <v>0</v>
      </c>
      <c r="BB267">
        <f>1-AZ267/BA267</f>
        <v>0</v>
      </c>
      <c r="BC267">
        <v>0</v>
      </c>
      <c r="BD267" t="s">
        <v>437</v>
      </c>
      <c r="BE267" t="s">
        <v>437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BZ267">
        <v>2020</v>
      </c>
      <c r="CA267">
        <v>290.0000000000001</v>
      </c>
      <c r="CB267">
        <v>1590.42</v>
      </c>
      <c r="CC267">
        <v>295</v>
      </c>
      <c r="CD267">
        <v>5220.67</v>
      </c>
      <c r="CE267">
        <v>1591.29</v>
      </c>
      <c r="CF267">
        <v>-0.87</v>
      </c>
      <c r="CG267">
        <v>300.0000000000001</v>
      </c>
      <c r="CH267">
        <v>23.8</v>
      </c>
      <c r="CI267">
        <v>1650.734719841875</v>
      </c>
      <c r="CJ267">
        <v>2.032994541366527</v>
      </c>
      <c r="CK267">
        <v>-31.03478562282126</v>
      </c>
      <c r="CL267">
        <v>0.9198548094063967</v>
      </c>
      <c r="CM267">
        <v>0.9759925733019913</v>
      </c>
      <c r="CN267">
        <v>-0.00431141668520578</v>
      </c>
      <c r="CO267">
        <v>289.9999999999999</v>
      </c>
      <c r="CP267">
        <v>1590.91</v>
      </c>
      <c r="CQ267">
        <v>765</v>
      </c>
      <c r="CR267">
        <v>5219.32</v>
      </c>
      <c r="CS267">
        <v>1591.27</v>
      </c>
      <c r="CT267">
        <v>-0.36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438</v>
      </c>
      <c r="DO267">
        <v>2</v>
      </c>
      <c r="DP267" t="b">
        <v>1</v>
      </c>
      <c r="DQ267">
        <v>1761509612.25</v>
      </c>
      <c r="DR267">
        <v>916.8581</v>
      </c>
      <c r="DS267">
        <v>961.2333000000001</v>
      </c>
      <c r="DT267">
        <v>11.54196</v>
      </c>
      <c r="DU267">
        <v>9.828076999999999</v>
      </c>
      <c r="DV267">
        <v>920.1255000000001</v>
      </c>
      <c r="DW267">
        <v>11.53394</v>
      </c>
      <c r="DX267">
        <v>500.0009</v>
      </c>
      <c r="DY267">
        <v>90.29639</v>
      </c>
      <c r="DZ267">
        <v>0.10005594</v>
      </c>
      <c r="EA267">
        <v>18.1247</v>
      </c>
      <c r="EB267">
        <v>18.01543</v>
      </c>
      <c r="EC267">
        <v>999.9</v>
      </c>
      <c r="ED267">
        <v>0</v>
      </c>
      <c r="EE267">
        <v>0</v>
      </c>
      <c r="EF267">
        <v>9992.056</v>
      </c>
      <c r="EG267">
        <v>0</v>
      </c>
      <c r="EH267">
        <v>1038.083</v>
      </c>
      <c r="EI267">
        <v>-44.37538</v>
      </c>
      <c r="EJ267">
        <v>927.5640000000001</v>
      </c>
      <c r="EK267">
        <v>970.7743</v>
      </c>
      <c r="EL267">
        <v>1.71389</v>
      </c>
      <c r="EM267">
        <v>961.2333000000001</v>
      </c>
      <c r="EN267">
        <v>9.828076999999999</v>
      </c>
      <c r="EO267">
        <v>1.042199</v>
      </c>
      <c r="EP267">
        <v>0.8874397000000001</v>
      </c>
      <c r="EQ267">
        <v>7.520043000000001</v>
      </c>
      <c r="ER267">
        <v>5.188655</v>
      </c>
      <c r="ES267">
        <v>2000.065</v>
      </c>
      <c r="ET267">
        <v>0.9800004</v>
      </c>
      <c r="EU267">
        <v>0.01999929</v>
      </c>
      <c r="EV267">
        <v>0</v>
      </c>
      <c r="EW267">
        <v>1243.452</v>
      </c>
      <c r="EX267">
        <v>5.000970000000001</v>
      </c>
      <c r="EY267">
        <v>25058.95</v>
      </c>
      <c r="EZ267">
        <v>16708.12</v>
      </c>
      <c r="FA267">
        <v>40.375</v>
      </c>
      <c r="FB267">
        <v>41.9186</v>
      </c>
      <c r="FC267">
        <v>40.2996</v>
      </c>
      <c r="FD267">
        <v>41.7374</v>
      </c>
      <c r="FE267">
        <v>40.281</v>
      </c>
      <c r="FF267">
        <v>1955.165</v>
      </c>
      <c r="FG267">
        <v>39.89999999999999</v>
      </c>
      <c r="FH267">
        <v>0</v>
      </c>
      <c r="FI267">
        <v>4485.800000190735</v>
      </c>
      <c r="FJ267">
        <v>0</v>
      </c>
      <c r="FK267">
        <v>1243.604615384615</v>
      </c>
      <c r="FL267">
        <v>-0.983931623328914</v>
      </c>
      <c r="FM267">
        <v>24.68717942559298</v>
      </c>
      <c r="FN267">
        <v>25057.46538461539</v>
      </c>
      <c r="FO267">
        <v>15</v>
      </c>
      <c r="FP267">
        <v>0</v>
      </c>
      <c r="FQ267" t="s">
        <v>439</v>
      </c>
      <c r="FR267">
        <v>1760210915.6</v>
      </c>
      <c r="FS267">
        <v>0</v>
      </c>
      <c r="FT267">
        <v>0</v>
      </c>
      <c r="FU267">
        <v>-0.215</v>
      </c>
      <c r="FV267">
        <v>0</v>
      </c>
      <c r="FW267">
        <v>-0.6919999999999999</v>
      </c>
      <c r="FX267">
        <v>0</v>
      </c>
      <c r="FY267">
        <v>400</v>
      </c>
      <c r="FZ267">
        <v>0</v>
      </c>
      <c r="GA267">
        <v>0.15</v>
      </c>
      <c r="GB267">
        <v>0</v>
      </c>
      <c r="GC267">
        <v>-44.3479756097561</v>
      </c>
      <c r="GD267">
        <v>-0.6432209059233762</v>
      </c>
      <c r="GE267">
        <v>0.09426583267544009</v>
      </c>
      <c r="GF267">
        <v>0</v>
      </c>
      <c r="GG267">
        <v>1243.664705882353</v>
      </c>
      <c r="GH267">
        <v>-1.440488927790449</v>
      </c>
      <c r="GI267">
        <v>0.2987053958247374</v>
      </c>
      <c r="GJ267">
        <v>0</v>
      </c>
      <c r="GK267">
        <v>1.710080731707317</v>
      </c>
      <c r="GL267">
        <v>0.1086311498257782</v>
      </c>
      <c r="GM267">
        <v>0.01591425490623743</v>
      </c>
      <c r="GN267">
        <v>0</v>
      </c>
      <c r="GO267">
        <v>0</v>
      </c>
      <c r="GP267">
        <v>3</v>
      </c>
      <c r="GQ267" t="s">
        <v>455</v>
      </c>
      <c r="GR267">
        <v>3.13373</v>
      </c>
      <c r="GS267">
        <v>2.76017</v>
      </c>
      <c r="GT267">
        <v>0.164448</v>
      </c>
      <c r="GU267">
        <v>0.167522</v>
      </c>
      <c r="GV267">
        <v>0.0629678</v>
      </c>
      <c r="GW267">
        <v>0.0552433</v>
      </c>
      <c r="GX267">
        <v>26760</v>
      </c>
      <c r="GY267">
        <v>26641.2</v>
      </c>
      <c r="GZ267">
        <v>29752.1</v>
      </c>
      <c r="HA267">
        <v>29560</v>
      </c>
      <c r="HB267">
        <v>36849.6</v>
      </c>
      <c r="HC267">
        <v>37012.3</v>
      </c>
      <c r="HD267">
        <v>41867.1</v>
      </c>
      <c r="HE267">
        <v>41997</v>
      </c>
      <c r="HF267">
        <v>1.9582</v>
      </c>
      <c r="HG267">
        <v>1.88975</v>
      </c>
      <c r="HH267">
        <v>0.0234544</v>
      </c>
      <c r="HI267">
        <v>0</v>
      </c>
      <c r="HJ267">
        <v>17.6293</v>
      </c>
      <c r="HK267">
        <v>999.9</v>
      </c>
      <c r="HL267">
        <v>26.5</v>
      </c>
      <c r="HM267">
        <v>31.7</v>
      </c>
      <c r="HN267">
        <v>13.7782</v>
      </c>
      <c r="HO267">
        <v>62.5124</v>
      </c>
      <c r="HP267">
        <v>32.484</v>
      </c>
      <c r="HQ267">
        <v>1</v>
      </c>
      <c r="HR267">
        <v>-0.138562</v>
      </c>
      <c r="HS267">
        <v>5.26815</v>
      </c>
      <c r="HT267">
        <v>20.263</v>
      </c>
      <c r="HU267">
        <v>5.22163</v>
      </c>
      <c r="HV267">
        <v>12.0159</v>
      </c>
      <c r="HW267">
        <v>4.9909</v>
      </c>
      <c r="HX267">
        <v>3.28865</v>
      </c>
      <c r="HY267">
        <v>9999</v>
      </c>
      <c r="HZ267">
        <v>9999</v>
      </c>
      <c r="IA267">
        <v>9999</v>
      </c>
      <c r="IB267">
        <v>999.9</v>
      </c>
      <c r="IC267">
        <v>4.97289</v>
      </c>
      <c r="ID267">
        <v>1.86661</v>
      </c>
      <c r="IE267">
        <v>1.86589</v>
      </c>
      <c r="IF267">
        <v>1.86587</v>
      </c>
      <c r="IG267">
        <v>1.86773</v>
      </c>
      <c r="IH267">
        <v>1.87017</v>
      </c>
      <c r="II267">
        <v>1.86879</v>
      </c>
      <c r="IJ267">
        <v>1.87027</v>
      </c>
      <c r="IK267">
        <v>0</v>
      </c>
      <c r="IL267">
        <v>0</v>
      </c>
      <c r="IM267">
        <v>0</v>
      </c>
      <c r="IN267">
        <v>0</v>
      </c>
      <c r="IO267" t="s">
        <v>441</v>
      </c>
      <c r="IP267" t="s">
        <v>442</v>
      </c>
      <c r="IQ267" t="s">
        <v>443</v>
      </c>
      <c r="IR267" t="s">
        <v>443</v>
      </c>
      <c r="IS267" t="s">
        <v>443</v>
      </c>
      <c r="IT267" t="s">
        <v>443</v>
      </c>
      <c r="IU267">
        <v>0</v>
      </c>
      <c r="IV267">
        <v>100</v>
      </c>
      <c r="IW267">
        <v>100</v>
      </c>
      <c r="IX267">
        <v>-3.285</v>
      </c>
      <c r="IY267">
        <v>0.007900000000000001</v>
      </c>
      <c r="IZ267">
        <v>-1.414774939843471</v>
      </c>
      <c r="JA267">
        <v>-0.002262605230658699</v>
      </c>
      <c r="JB267">
        <v>4.117972070868355E-07</v>
      </c>
      <c r="JC267">
        <v>-1.535053720392113E-10</v>
      </c>
      <c r="JD267">
        <v>-0.05773197212917025</v>
      </c>
      <c r="JE267">
        <v>-0.004387372397949352</v>
      </c>
      <c r="JF267">
        <v>0.001148265067849212</v>
      </c>
      <c r="JG267">
        <v>-2.372704636287677E-05</v>
      </c>
      <c r="JH267">
        <v>4</v>
      </c>
      <c r="JI267">
        <v>2346</v>
      </c>
      <c r="JJ267">
        <v>1</v>
      </c>
      <c r="JK267">
        <v>24</v>
      </c>
      <c r="JL267">
        <v>21645</v>
      </c>
      <c r="JM267">
        <v>29358493.6</v>
      </c>
      <c r="JN267">
        <v>2.0459</v>
      </c>
      <c r="JO267">
        <v>2.24487</v>
      </c>
      <c r="JP267">
        <v>1.39648</v>
      </c>
      <c r="JQ267">
        <v>2.35596</v>
      </c>
      <c r="JR267">
        <v>1.49536</v>
      </c>
      <c r="JS267">
        <v>2.63062</v>
      </c>
      <c r="JT267">
        <v>36.6469</v>
      </c>
      <c r="JU267">
        <v>24.035</v>
      </c>
      <c r="JV267">
        <v>18</v>
      </c>
      <c r="JW267">
        <v>486.738</v>
      </c>
      <c r="JX267">
        <v>435.152</v>
      </c>
      <c r="JY267">
        <v>12.0028</v>
      </c>
      <c r="JZ267">
        <v>25.6884</v>
      </c>
      <c r="KA267">
        <v>30.0001</v>
      </c>
      <c r="KB267">
        <v>25.5837</v>
      </c>
      <c r="KC267">
        <v>25.5258</v>
      </c>
      <c r="KD267">
        <v>40.9669</v>
      </c>
      <c r="KE267">
        <v>27.4363</v>
      </c>
      <c r="KF267">
        <v>0</v>
      </c>
      <c r="KG267">
        <v>11.9935</v>
      </c>
      <c r="KH267">
        <v>988.298</v>
      </c>
      <c r="KI267">
        <v>9.82366</v>
      </c>
      <c r="KJ267">
        <v>101.684</v>
      </c>
      <c r="KK267">
        <v>100.988</v>
      </c>
    </row>
    <row r="268" spans="1:297">
      <c r="A268">
        <v>252</v>
      </c>
      <c r="B268">
        <v>1761509619.5</v>
      </c>
      <c r="C268">
        <v>2409</v>
      </c>
      <c r="D268" t="s">
        <v>948</v>
      </c>
      <c r="E268" t="s">
        <v>949</v>
      </c>
      <c r="F268">
        <v>5</v>
      </c>
      <c r="G268" t="s">
        <v>831</v>
      </c>
      <c r="H268" t="s">
        <v>436</v>
      </c>
      <c r="I268">
        <v>1761509616.65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985.1932752245389</v>
      </c>
      <c r="AK268">
        <v>950.2892484848484</v>
      </c>
      <c r="AL268">
        <v>3.37515017107624</v>
      </c>
      <c r="AM268">
        <v>65.61031510894709</v>
      </c>
      <c r="AN268">
        <f>(AP268 - AO268 + DY268*1E3/(8.314*(EA268+273.15)) * AR268/DX268 * AQ268) * DX268/(100*DL268) * 1000/(1000 - AP268)</f>
        <v>0</v>
      </c>
      <c r="AO268">
        <v>9.82790511962768</v>
      </c>
      <c r="AP268">
        <v>11.53680909090909</v>
      </c>
      <c r="AQ268">
        <v>-2.143627935812892E-06</v>
      </c>
      <c r="AR268">
        <v>106.6715053119192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437</v>
      </c>
      <c r="AY268" t="s">
        <v>437</v>
      </c>
      <c r="AZ268">
        <v>0</v>
      </c>
      <c r="BA268">
        <v>0</v>
      </c>
      <c r="BB268">
        <f>1-AZ268/BA268</f>
        <v>0</v>
      </c>
      <c r="BC268">
        <v>0</v>
      </c>
      <c r="BD268" t="s">
        <v>437</v>
      </c>
      <c r="BE268" t="s">
        <v>437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BZ268">
        <v>2020</v>
      </c>
      <c r="CA268">
        <v>290.0000000000001</v>
      </c>
      <c r="CB268">
        <v>1590.42</v>
      </c>
      <c r="CC268">
        <v>295</v>
      </c>
      <c r="CD268">
        <v>5220.67</v>
      </c>
      <c r="CE268">
        <v>1591.29</v>
      </c>
      <c r="CF268">
        <v>-0.87</v>
      </c>
      <c r="CG268">
        <v>300.0000000000001</v>
      </c>
      <c r="CH268">
        <v>23.8</v>
      </c>
      <c r="CI268">
        <v>1650.734719841875</v>
      </c>
      <c r="CJ268">
        <v>2.032994541366527</v>
      </c>
      <c r="CK268">
        <v>-31.03478562282126</v>
      </c>
      <c r="CL268">
        <v>0.9198548094063967</v>
      </c>
      <c r="CM268">
        <v>0.9759925733019913</v>
      </c>
      <c r="CN268">
        <v>-0.00431141668520578</v>
      </c>
      <c r="CO268">
        <v>289.9999999999999</v>
      </c>
      <c r="CP268">
        <v>1590.91</v>
      </c>
      <c r="CQ268">
        <v>765</v>
      </c>
      <c r="CR268">
        <v>5219.32</v>
      </c>
      <c r="CS268">
        <v>1591.27</v>
      </c>
      <c r="CT268">
        <v>-0.36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438</v>
      </c>
      <c r="DO268">
        <v>2</v>
      </c>
      <c r="DP268" t="b">
        <v>1</v>
      </c>
      <c r="DQ268">
        <v>1761509616.65</v>
      </c>
      <c r="DR268">
        <v>931.4862999999999</v>
      </c>
      <c r="DS268">
        <v>975.9999</v>
      </c>
      <c r="DT268">
        <v>11.53753</v>
      </c>
      <c r="DU268">
        <v>9.828071000000001</v>
      </c>
      <c r="DV268">
        <v>934.7814999999998</v>
      </c>
      <c r="DW268">
        <v>11.52957</v>
      </c>
      <c r="DX268">
        <v>500.0086</v>
      </c>
      <c r="DY268">
        <v>90.29691</v>
      </c>
      <c r="DZ268">
        <v>0.09988011999999999</v>
      </c>
      <c r="EA268">
        <v>18.12995</v>
      </c>
      <c r="EB268">
        <v>18.01329</v>
      </c>
      <c r="EC268">
        <v>999.9</v>
      </c>
      <c r="ED268">
        <v>0</v>
      </c>
      <c r="EE268">
        <v>0</v>
      </c>
      <c r="EF268">
        <v>10006.927</v>
      </c>
      <c r="EG268">
        <v>0</v>
      </c>
      <c r="EH268">
        <v>1038.081</v>
      </c>
      <c r="EI268">
        <v>-44.51373999999999</v>
      </c>
      <c r="EJ268">
        <v>942.3588</v>
      </c>
      <c r="EK268">
        <v>985.6872999999999</v>
      </c>
      <c r="EL268">
        <v>1.709459</v>
      </c>
      <c r="EM268">
        <v>975.9999</v>
      </c>
      <c r="EN268">
        <v>9.828071000000001</v>
      </c>
      <c r="EO268">
        <v>1.041803</v>
      </c>
      <c r="EP268">
        <v>0.8874445</v>
      </c>
      <c r="EQ268">
        <v>7.514500000000001</v>
      </c>
      <c r="ER268">
        <v>5.18873</v>
      </c>
      <c r="ES268">
        <v>2000.092</v>
      </c>
      <c r="ET268">
        <v>0.9799971000000001</v>
      </c>
      <c r="EU268">
        <v>0.02000259</v>
      </c>
      <c r="EV268">
        <v>0</v>
      </c>
      <c r="EW268">
        <v>1243.74</v>
      </c>
      <c r="EX268">
        <v>5.000970000000001</v>
      </c>
      <c r="EY268">
        <v>25058.02</v>
      </c>
      <c r="EZ268">
        <v>16708.34</v>
      </c>
      <c r="FA268">
        <v>40.3122</v>
      </c>
      <c r="FB268">
        <v>41.7559</v>
      </c>
      <c r="FC268">
        <v>40.312</v>
      </c>
      <c r="FD268">
        <v>41.5372</v>
      </c>
      <c r="FE268">
        <v>40.081</v>
      </c>
      <c r="FF268">
        <v>1955.184</v>
      </c>
      <c r="FG268">
        <v>39.90799999999999</v>
      </c>
      <c r="FH268">
        <v>0</v>
      </c>
      <c r="FI268">
        <v>4490.600000143051</v>
      </c>
      <c r="FJ268">
        <v>0</v>
      </c>
      <c r="FK268">
        <v>1243.619615384615</v>
      </c>
      <c r="FL268">
        <v>1.963418796634631</v>
      </c>
      <c r="FM268">
        <v>-0.4478632576407657</v>
      </c>
      <c r="FN268">
        <v>25058.28846153846</v>
      </c>
      <c r="FO268">
        <v>15</v>
      </c>
      <c r="FP268">
        <v>0</v>
      </c>
      <c r="FQ268" t="s">
        <v>439</v>
      </c>
      <c r="FR268">
        <v>1760210915.6</v>
      </c>
      <c r="FS268">
        <v>0</v>
      </c>
      <c r="FT268">
        <v>0</v>
      </c>
      <c r="FU268">
        <v>-0.215</v>
      </c>
      <c r="FV268">
        <v>0</v>
      </c>
      <c r="FW268">
        <v>-0.6919999999999999</v>
      </c>
      <c r="FX268">
        <v>0</v>
      </c>
      <c r="FY268">
        <v>400</v>
      </c>
      <c r="FZ268">
        <v>0</v>
      </c>
      <c r="GA268">
        <v>0.15</v>
      </c>
      <c r="GB268">
        <v>0</v>
      </c>
      <c r="GC268">
        <v>-44.4257975</v>
      </c>
      <c r="GD268">
        <v>-0.4546908067540843</v>
      </c>
      <c r="GE268">
        <v>0.07608553242075644</v>
      </c>
      <c r="GF268">
        <v>1</v>
      </c>
      <c r="GG268">
        <v>1243.649117647059</v>
      </c>
      <c r="GH268">
        <v>0.1272727233474389</v>
      </c>
      <c r="GI268">
        <v>0.3002485994193746</v>
      </c>
      <c r="GJ268">
        <v>1</v>
      </c>
      <c r="GK268">
        <v>1.71684575</v>
      </c>
      <c r="GL268">
        <v>-0.0528714821763609</v>
      </c>
      <c r="GM268">
        <v>0.006268537264585749</v>
      </c>
      <c r="GN268">
        <v>1</v>
      </c>
      <c r="GO268">
        <v>3</v>
      </c>
      <c r="GP268">
        <v>3</v>
      </c>
      <c r="GQ268" t="s">
        <v>950</v>
      </c>
      <c r="GR268">
        <v>3.13385</v>
      </c>
      <c r="GS268">
        <v>2.76032</v>
      </c>
      <c r="GT268">
        <v>0.166176</v>
      </c>
      <c r="GU268">
        <v>0.169195</v>
      </c>
      <c r="GV268">
        <v>0.06296359999999999</v>
      </c>
      <c r="GW268">
        <v>0.0552437</v>
      </c>
      <c r="GX268">
        <v>26704.3</v>
      </c>
      <c r="GY268">
        <v>26587.9</v>
      </c>
      <c r="GZ268">
        <v>29751.6</v>
      </c>
      <c r="HA268">
        <v>29560.2</v>
      </c>
      <c r="HB268">
        <v>36849.2</v>
      </c>
      <c r="HC268">
        <v>37012.6</v>
      </c>
      <c r="HD268">
        <v>41866.4</v>
      </c>
      <c r="HE268">
        <v>41997.3</v>
      </c>
      <c r="HF268">
        <v>1.95845</v>
      </c>
      <c r="HG268">
        <v>1.89013</v>
      </c>
      <c r="HH268">
        <v>0.0227317</v>
      </c>
      <c r="HI268">
        <v>0</v>
      </c>
      <c r="HJ268">
        <v>17.6293</v>
      </c>
      <c r="HK268">
        <v>999.9</v>
      </c>
      <c r="HL268">
        <v>26.5</v>
      </c>
      <c r="HM268">
        <v>31.7</v>
      </c>
      <c r="HN268">
        <v>13.7781</v>
      </c>
      <c r="HO268">
        <v>62.3224</v>
      </c>
      <c r="HP268">
        <v>32.3518</v>
      </c>
      <c r="HQ268">
        <v>1</v>
      </c>
      <c r="HR268">
        <v>-0.138341</v>
      </c>
      <c r="HS268">
        <v>5.29664</v>
      </c>
      <c r="HT268">
        <v>20.2621</v>
      </c>
      <c r="HU268">
        <v>5.22208</v>
      </c>
      <c r="HV268">
        <v>12.0159</v>
      </c>
      <c r="HW268">
        <v>4.99125</v>
      </c>
      <c r="HX268">
        <v>3.28865</v>
      </c>
      <c r="HY268">
        <v>9999</v>
      </c>
      <c r="HZ268">
        <v>9999</v>
      </c>
      <c r="IA268">
        <v>9999</v>
      </c>
      <c r="IB268">
        <v>999.9</v>
      </c>
      <c r="IC268">
        <v>4.97287</v>
      </c>
      <c r="ID268">
        <v>1.86661</v>
      </c>
      <c r="IE268">
        <v>1.86592</v>
      </c>
      <c r="IF268">
        <v>1.86588</v>
      </c>
      <c r="IG268">
        <v>1.86777</v>
      </c>
      <c r="IH268">
        <v>1.87018</v>
      </c>
      <c r="II268">
        <v>1.86878</v>
      </c>
      <c r="IJ268">
        <v>1.87027</v>
      </c>
      <c r="IK268">
        <v>0</v>
      </c>
      <c r="IL268">
        <v>0</v>
      </c>
      <c r="IM268">
        <v>0</v>
      </c>
      <c r="IN268">
        <v>0</v>
      </c>
      <c r="IO268" t="s">
        <v>441</v>
      </c>
      <c r="IP268" t="s">
        <v>442</v>
      </c>
      <c r="IQ268" t="s">
        <v>443</v>
      </c>
      <c r="IR268" t="s">
        <v>443</v>
      </c>
      <c r="IS268" t="s">
        <v>443</v>
      </c>
      <c r="IT268" t="s">
        <v>443</v>
      </c>
      <c r="IU268">
        <v>0</v>
      </c>
      <c r="IV268">
        <v>100</v>
      </c>
      <c r="IW268">
        <v>100</v>
      </c>
      <c r="IX268">
        <v>-3.314</v>
      </c>
      <c r="IY268">
        <v>0.008</v>
      </c>
      <c r="IZ268">
        <v>-1.414774939843471</v>
      </c>
      <c r="JA268">
        <v>-0.002262605230658699</v>
      </c>
      <c r="JB268">
        <v>4.117972070868355E-07</v>
      </c>
      <c r="JC268">
        <v>-1.535053720392113E-10</v>
      </c>
      <c r="JD268">
        <v>-0.05773197212917025</v>
      </c>
      <c r="JE268">
        <v>-0.004387372397949352</v>
      </c>
      <c r="JF268">
        <v>0.001148265067849212</v>
      </c>
      <c r="JG268">
        <v>-2.372704636287677E-05</v>
      </c>
      <c r="JH268">
        <v>4</v>
      </c>
      <c r="JI268">
        <v>2346</v>
      </c>
      <c r="JJ268">
        <v>1</v>
      </c>
      <c r="JK268">
        <v>24</v>
      </c>
      <c r="JL268">
        <v>21645.1</v>
      </c>
      <c r="JM268">
        <v>29358493.7</v>
      </c>
      <c r="JN268">
        <v>2.07153</v>
      </c>
      <c r="JO268">
        <v>2.25586</v>
      </c>
      <c r="JP268">
        <v>1.39771</v>
      </c>
      <c r="JQ268">
        <v>2.35229</v>
      </c>
      <c r="JR268">
        <v>1.49536</v>
      </c>
      <c r="JS268">
        <v>2.61963</v>
      </c>
      <c r="JT268">
        <v>36.6469</v>
      </c>
      <c r="JU268">
        <v>24.0262</v>
      </c>
      <c r="JV268">
        <v>18</v>
      </c>
      <c r="JW268">
        <v>486.892</v>
      </c>
      <c r="JX268">
        <v>435.375</v>
      </c>
      <c r="JY268">
        <v>11.9905</v>
      </c>
      <c r="JZ268">
        <v>25.6884</v>
      </c>
      <c r="KA268">
        <v>30.0003</v>
      </c>
      <c r="KB268">
        <v>25.5837</v>
      </c>
      <c r="KC268">
        <v>25.5258</v>
      </c>
      <c r="KD268">
        <v>41.457</v>
      </c>
      <c r="KE268">
        <v>27.4363</v>
      </c>
      <c r="KF268">
        <v>0</v>
      </c>
      <c r="KG268">
        <v>11.9771</v>
      </c>
      <c r="KH268">
        <v>1008.35</v>
      </c>
      <c r="KI268">
        <v>9.82366</v>
      </c>
      <c r="KJ268">
        <v>101.682</v>
      </c>
      <c r="KK268">
        <v>100.989</v>
      </c>
    </row>
    <row r="269" spans="1:297">
      <c r="A269">
        <v>253</v>
      </c>
      <c r="B269">
        <v>1761509625</v>
      </c>
      <c r="C269">
        <v>2414.5</v>
      </c>
      <c r="D269" t="s">
        <v>951</v>
      </c>
      <c r="E269" t="s">
        <v>952</v>
      </c>
      <c r="F269">
        <v>5</v>
      </c>
      <c r="G269" t="s">
        <v>831</v>
      </c>
      <c r="H269" t="s">
        <v>436</v>
      </c>
      <c r="I269">
        <v>1761509622.25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1003.718215047242</v>
      </c>
      <c r="AK269">
        <v>968.9088</v>
      </c>
      <c r="AL269">
        <v>3.373875944588408</v>
      </c>
      <c r="AM269">
        <v>65.61031510894709</v>
      </c>
      <c r="AN269">
        <f>(AP269 - AO269 + DY269*1E3/(8.314*(EA269+273.15)) * AR269/DX269 * AQ269) * DX269/(100*DL269) * 1000/(1000 - AP269)</f>
        <v>0</v>
      </c>
      <c r="AO269">
        <v>9.828803345518368</v>
      </c>
      <c r="AP269">
        <v>11.53389090909091</v>
      </c>
      <c r="AQ269">
        <v>-2.02610162646626E-06</v>
      </c>
      <c r="AR269">
        <v>106.6715053119192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437</v>
      </c>
      <c r="AY269" t="s">
        <v>437</v>
      </c>
      <c r="AZ269">
        <v>0</v>
      </c>
      <c r="BA269">
        <v>0</v>
      </c>
      <c r="BB269">
        <f>1-AZ269/BA269</f>
        <v>0</v>
      </c>
      <c r="BC269">
        <v>0</v>
      </c>
      <c r="BD269" t="s">
        <v>437</v>
      </c>
      <c r="BE269" t="s">
        <v>437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BZ269">
        <v>2020</v>
      </c>
      <c r="CA269">
        <v>290.0000000000001</v>
      </c>
      <c r="CB269">
        <v>1590.42</v>
      </c>
      <c r="CC269">
        <v>295</v>
      </c>
      <c r="CD269">
        <v>5220.67</v>
      </c>
      <c r="CE269">
        <v>1591.29</v>
      </c>
      <c r="CF269">
        <v>-0.87</v>
      </c>
      <c r="CG269">
        <v>300.0000000000001</v>
      </c>
      <c r="CH269">
        <v>23.8</v>
      </c>
      <c r="CI269">
        <v>1650.734719841875</v>
      </c>
      <c r="CJ269">
        <v>2.032994541366527</v>
      </c>
      <c r="CK269">
        <v>-31.03478562282126</v>
      </c>
      <c r="CL269">
        <v>0.9198548094063967</v>
      </c>
      <c r="CM269">
        <v>0.9759925733019913</v>
      </c>
      <c r="CN269">
        <v>-0.00431141668520578</v>
      </c>
      <c r="CO269">
        <v>289.9999999999999</v>
      </c>
      <c r="CP269">
        <v>1590.91</v>
      </c>
      <c r="CQ269">
        <v>765</v>
      </c>
      <c r="CR269">
        <v>5219.32</v>
      </c>
      <c r="CS269">
        <v>1591.27</v>
      </c>
      <c r="CT269">
        <v>-0.36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438</v>
      </c>
      <c r="DO269">
        <v>2</v>
      </c>
      <c r="DP269" t="b">
        <v>1</v>
      </c>
      <c r="DQ269">
        <v>1761509622.25</v>
      </c>
      <c r="DR269">
        <v>950.2234000000001</v>
      </c>
      <c r="DS269">
        <v>994.7756999999999</v>
      </c>
      <c r="DT269">
        <v>11.53561</v>
      </c>
      <c r="DU269">
        <v>9.828783</v>
      </c>
      <c r="DV269">
        <v>953.5543</v>
      </c>
      <c r="DW269">
        <v>11.52768</v>
      </c>
      <c r="DX269">
        <v>499.9964</v>
      </c>
      <c r="DY269">
        <v>90.29535999999999</v>
      </c>
      <c r="DZ269">
        <v>0.10008969</v>
      </c>
      <c r="EA269">
        <v>18.13173</v>
      </c>
      <c r="EB269">
        <v>18.00917</v>
      </c>
      <c r="EC269">
        <v>999.9</v>
      </c>
      <c r="ED269">
        <v>0</v>
      </c>
      <c r="EE269">
        <v>0</v>
      </c>
      <c r="EF269">
        <v>9986.253000000001</v>
      </c>
      <c r="EG269">
        <v>0</v>
      </c>
      <c r="EH269">
        <v>1038.083</v>
      </c>
      <c r="EI269">
        <v>-44.55225</v>
      </c>
      <c r="EJ269">
        <v>961.3126</v>
      </c>
      <c r="EK269">
        <v>1004.6496</v>
      </c>
      <c r="EL269">
        <v>1.70683</v>
      </c>
      <c r="EM269">
        <v>994.7756999999999</v>
      </c>
      <c r="EN269">
        <v>9.828783</v>
      </c>
      <c r="EO269">
        <v>1.041613</v>
      </c>
      <c r="EP269">
        <v>0.8874937000000001</v>
      </c>
      <c r="EQ269">
        <v>7.511816</v>
      </c>
      <c r="ER269">
        <v>5.189525999999999</v>
      </c>
      <c r="ES269">
        <v>2000.102</v>
      </c>
      <c r="ET269">
        <v>0.9799944</v>
      </c>
      <c r="EU269">
        <v>0.02000531</v>
      </c>
      <c r="EV269">
        <v>0</v>
      </c>
      <c r="EW269">
        <v>1243.883</v>
      </c>
      <c r="EX269">
        <v>5.000970000000001</v>
      </c>
      <c r="EY269">
        <v>25056.2</v>
      </c>
      <c r="EZ269">
        <v>16708.41</v>
      </c>
      <c r="FA269">
        <v>40.2437</v>
      </c>
      <c r="FB269">
        <v>41.5623</v>
      </c>
      <c r="FC269">
        <v>40.312</v>
      </c>
      <c r="FD269">
        <v>41.31849999999999</v>
      </c>
      <c r="FE269">
        <v>39.9371</v>
      </c>
      <c r="FF269">
        <v>1955.189</v>
      </c>
      <c r="FG269">
        <v>39.90999999999999</v>
      </c>
      <c r="FH269">
        <v>0</v>
      </c>
      <c r="FI269">
        <v>4496</v>
      </c>
      <c r="FJ269">
        <v>0</v>
      </c>
      <c r="FK269">
        <v>1243.712</v>
      </c>
      <c r="FL269">
        <v>1.856923081806754</v>
      </c>
      <c r="FM269">
        <v>-20.53076919512949</v>
      </c>
      <c r="FN269">
        <v>25057.416</v>
      </c>
      <c r="FO269">
        <v>15</v>
      </c>
      <c r="FP269">
        <v>0</v>
      </c>
      <c r="FQ269" t="s">
        <v>439</v>
      </c>
      <c r="FR269">
        <v>1760210915.6</v>
      </c>
      <c r="FS269">
        <v>0</v>
      </c>
      <c r="FT269">
        <v>0</v>
      </c>
      <c r="FU269">
        <v>-0.215</v>
      </c>
      <c r="FV269">
        <v>0</v>
      </c>
      <c r="FW269">
        <v>-0.6919999999999999</v>
      </c>
      <c r="FX269">
        <v>0</v>
      </c>
      <c r="FY269">
        <v>400</v>
      </c>
      <c r="FZ269">
        <v>0</v>
      </c>
      <c r="GA269">
        <v>0.15</v>
      </c>
      <c r="GB269">
        <v>0</v>
      </c>
      <c r="GC269">
        <v>-44.46770975609756</v>
      </c>
      <c r="GD269">
        <v>-0.6786857142856982</v>
      </c>
      <c r="GE269">
        <v>0.1120383031299259</v>
      </c>
      <c r="GF269">
        <v>0</v>
      </c>
      <c r="GG269">
        <v>1243.666176470588</v>
      </c>
      <c r="GH269">
        <v>1.524675319766956</v>
      </c>
      <c r="GI269">
        <v>0.2886073529074731</v>
      </c>
      <c r="GJ269">
        <v>0</v>
      </c>
      <c r="GK269">
        <v>1.712738048780488</v>
      </c>
      <c r="GL269">
        <v>-0.0546434843205565</v>
      </c>
      <c r="GM269">
        <v>0.005560063703579695</v>
      </c>
      <c r="GN269">
        <v>1</v>
      </c>
      <c r="GO269">
        <v>1</v>
      </c>
      <c r="GP269">
        <v>3</v>
      </c>
      <c r="GQ269" t="s">
        <v>446</v>
      </c>
      <c r="GR269">
        <v>3.13378</v>
      </c>
      <c r="GS269">
        <v>2.76018</v>
      </c>
      <c r="GT269">
        <v>0.168256</v>
      </c>
      <c r="GU269">
        <v>0.171251</v>
      </c>
      <c r="GV269">
        <v>0.0629497</v>
      </c>
      <c r="GW269">
        <v>0.0552451</v>
      </c>
      <c r="GX269">
        <v>26637.5</v>
      </c>
      <c r="GY269">
        <v>26521.9</v>
      </c>
      <c r="GZ269">
        <v>29751.4</v>
      </c>
      <c r="HA269">
        <v>29560</v>
      </c>
      <c r="HB269">
        <v>36849.2</v>
      </c>
      <c r="HC269">
        <v>37012.4</v>
      </c>
      <c r="HD269">
        <v>41865.7</v>
      </c>
      <c r="HE269">
        <v>41997.1</v>
      </c>
      <c r="HF269">
        <v>1.95817</v>
      </c>
      <c r="HG269">
        <v>1.88967</v>
      </c>
      <c r="HH269">
        <v>0.0229776</v>
      </c>
      <c r="HI269">
        <v>0</v>
      </c>
      <c r="HJ269">
        <v>17.6293</v>
      </c>
      <c r="HK269">
        <v>999.9</v>
      </c>
      <c r="HL269">
        <v>26.5</v>
      </c>
      <c r="HM269">
        <v>31.7</v>
      </c>
      <c r="HN269">
        <v>13.7771</v>
      </c>
      <c r="HO269">
        <v>62.3224</v>
      </c>
      <c r="HP269">
        <v>32.5921</v>
      </c>
      <c r="HQ269">
        <v>1</v>
      </c>
      <c r="HR269">
        <v>-0.138298</v>
      </c>
      <c r="HS269">
        <v>5.2973</v>
      </c>
      <c r="HT269">
        <v>20.2619</v>
      </c>
      <c r="HU269">
        <v>5.22073</v>
      </c>
      <c r="HV269">
        <v>12.0159</v>
      </c>
      <c r="HW269">
        <v>4.9909</v>
      </c>
      <c r="HX269">
        <v>3.28855</v>
      </c>
      <c r="HY269">
        <v>9999</v>
      </c>
      <c r="HZ269">
        <v>9999</v>
      </c>
      <c r="IA269">
        <v>9999</v>
      </c>
      <c r="IB269">
        <v>999.9</v>
      </c>
      <c r="IC269">
        <v>4.9729</v>
      </c>
      <c r="ID269">
        <v>1.86661</v>
      </c>
      <c r="IE269">
        <v>1.86592</v>
      </c>
      <c r="IF269">
        <v>1.86587</v>
      </c>
      <c r="IG269">
        <v>1.86777</v>
      </c>
      <c r="IH269">
        <v>1.87018</v>
      </c>
      <c r="II269">
        <v>1.86882</v>
      </c>
      <c r="IJ269">
        <v>1.87028</v>
      </c>
      <c r="IK269">
        <v>0</v>
      </c>
      <c r="IL269">
        <v>0</v>
      </c>
      <c r="IM269">
        <v>0</v>
      </c>
      <c r="IN269">
        <v>0</v>
      </c>
      <c r="IO269" t="s">
        <v>441</v>
      </c>
      <c r="IP269" t="s">
        <v>442</v>
      </c>
      <c r="IQ269" t="s">
        <v>443</v>
      </c>
      <c r="IR269" t="s">
        <v>443</v>
      </c>
      <c r="IS269" t="s">
        <v>443</v>
      </c>
      <c r="IT269" t="s">
        <v>443</v>
      </c>
      <c r="IU269">
        <v>0</v>
      </c>
      <c r="IV269">
        <v>100</v>
      </c>
      <c r="IW269">
        <v>100</v>
      </c>
      <c r="IX269">
        <v>-3.349</v>
      </c>
      <c r="IY269">
        <v>0.007900000000000001</v>
      </c>
      <c r="IZ269">
        <v>-1.414774939843471</v>
      </c>
      <c r="JA269">
        <v>-0.002262605230658699</v>
      </c>
      <c r="JB269">
        <v>4.117972070868355E-07</v>
      </c>
      <c r="JC269">
        <v>-1.535053720392113E-10</v>
      </c>
      <c r="JD269">
        <v>-0.05773197212917025</v>
      </c>
      <c r="JE269">
        <v>-0.004387372397949352</v>
      </c>
      <c r="JF269">
        <v>0.001148265067849212</v>
      </c>
      <c r="JG269">
        <v>-2.372704636287677E-05</v>
      </c>
      <c r="JH269">
        <v>4</v>
      </c>
      <c r="JI269">
        <v>2346</v>
      </c>
      <c r="JJ269">
        <v>1</v>
      </c>
      <c r="JK269">
        <v>24</v>
      </c>
      <c r="JL269">
        <v>21645.2</v>
      </c>
      <c r="JM269">
        <v>29358493.8</v>
      </c>
      <c r="JN269">
        <v>2.10205</v>
      </c>
      <c r="JO269">
        <v>2.24243</v>
      </c>
      <c r="JP269">
        <v>1.39648</v>
      </c>
      <c r="JQ269">
        <v>2.35596</v>
      </c>
      <c r="JR269">
        <v>1.49536</v>
      </c>
      <c r="JS269">
        <v>2.66968</v>
      </c>
      <c r="JT269">
        <v>36.6469</v>
      </c>
      <c r="JU269">
        <v>24.035</v>
      </c>
      <c r="JV269">
        <v>18</v>
      </c>
      <c r="JW269">
        <v>486.723</v>
      </c>
      <c r="JX269">
        <v>435.09</v>
      </c>
      <c r="JY269">
        <v>11.9727</v>
      </c>
      <c r="JZ269">
        <v>25.6884</v>
      </c>
      <c r="KA269">
        <v>30</v>
      </c>
      <c r="KB269">
        <v>25.5837</v>
      </c>
      <c r="KC269">
        <v>25.5237</v>
      </c>
      <c r="KD269">
        <v>42.0841</v>
      </c>
      <c r="KE269">
        <v>27.4363</v>
      </c>
      <c r="KF269">
        <v>0</v>
      </c>
      <c r="KG269">
        <v>11.9687</v>
      </c>
      <c r="KH269">
        <v>1021.72</v>
      </c>
      <c r="KI269">
        <v>9.82366</v>
      </c>
      <c r="KJ269">
        <v>101.681</v>
      </c>
      <c r="KK269">
        <v>100.988</v>
      </c>
    </row>
    <row r="270" spans="1:297">
      <c r="A270">
        <v>254</v>
      </c>
      <c r="B270">
        <v>1761509629.5</v>
      </c>
      <c r="C270">
        <v>2419</v>
      </c>
      <c r="D270" t="s">
        <v>953</v>
      </c>
      <c r="E270" t="s">
        <v>954</v>
      </c>
      <c r="F270">
        <v>5</v>
      </c>
      <c r="G270" t="s">
        <v>831</v>
      </c>
      <c r="H270" t="s">
        <v>436</v>
      </c>
      <c r="I270">
        <v>1761509626.65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1019.254999195467</v>
      </c>
      <c r="AK270">
        <v>984.1788545454538</v>
      </c>
      <c r="AL270">
        <v>3.388742386118482</v>
      </c>
      <c r="AM270">
        <v>65.61031510894709</v>
      </c>
      <c r="AN270">
        <f>(AP270 - AO270 + DY270*1E3/(8.314*(EA270+273.15)) * AR270/DX270 * AQ270) * DX270/(100*DL270) * 1000/(1000 - AP270)</f>
        <v>0</v>
      </c>
      <c r="AO270">
        <v>9.829868458913706</v>
      </c>
      <c r="AP270">
        <v>11.53317818181818</v>
      </c>
      <c r="AQ270">
        <v>-3.223292329622438E-06</v>
      </c>
      <c r="AR270">
        <v>106.6715053119192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437</v>
      </c>
      <c r="AY270" t="s">
        <v>437</v>
      </c>
      <c r="AZ270">
        <v>0</v>
      </c>
      <c r="BA270">
        <v>0</v>
      </c>
      <c r="BB270">
        <f>1-AZ270/BA270</f>
        <v>0</v>
      </c>
      <c r="BC270">
        <v>0</v>
      </c>
      <c r="BD270" t="s">
        <v>437</v>
      </c>
      <c r="BE270" t="s">
        <v>437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BZ270">
        <v>2020</v>
      </c>
      <c r="CA270">
        <v>290.0000000000001</v>
      </c>
      <c r="CB270">
        <v>1590.42</v>
      </c>
      <c r="CC270">
        <v>295</v>
      </c>
      <c r="CD270">
        <v>5220.67</v>
      </c>
      <c r="CE270">
        <v>1591.29</v>
      </c>
      <c r="CF270">
        <v>-0.87</v>
      </c>
      <c r="CG270">
        <v>300.0000000000001</v>
      </c>
      <c r="CH270">
        <v>23.8</v>
      </c>
      <c r="CI270">
        <v>1650.734719841875</v>
      </c>
      <c r="CJ270">
        <v>2.032994541366527</v>
      </c>
      <c r="CK270">
        <v>-31.03478562282126</v>
      </c>
      <c r="CL270">
        <v>0.9198548094063967</v>
      </c>
      <c r="CM270">
        <v>0.9759925733019913</v>
      </c>
      <c r="CN270">
        <v>-0.00431141668520578</v>
      </c>
      <c r="CO270">
        <v>289.9999999999999</v>
      </c>
      <c r="CP270">
        <v>1590.91</v>
      </c>
      <c r="CQ270">
        <v>765</v>
      </c>
      <c r="CR270">
        <v>5219.32</v>
      </c>
      <c r="CS270">
        <v>1591.27</v>
      </c>
      <c r="CT270">
        <v>-0.36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438</v>
      </c>
      <c r="DO270">
        <v>2</v>
      </c>
      <c r="DP270" t="b">
        <v>1</v>
      </c>
      <c r="DQ270">
        <v>1761509626.65</v>
      </c>
      <c r="DR270">
        <v>964.9858</v>
      </c>
      <c r="DS270">
        <v>1009.688</v>
      </c>
      <c r="DT270">
        <v>11.53331</v>
      </c>
      <c r="DU270">
        <v>9.829594</v>
      </c>
      <c r="DV270">
        <v>968.345</v>
      </c>
      <c r="DW270">
        <v>11.52541</v>
      </c>
      <c r="DX270">
        <v>500.0051</v>
      </c>
      <c r="DY270">
        <v>90.29167000000001</v>
      </c>
      <c r="DZ270">
        <v>0.09999296000000002</v>
      </c>
      <c r="EA270">
        <v>18.13248</v>
      </c>
      <c r="EB270">
        <v>18.01025</v>
      </c>
      <c r="EC270">
        <v>999.9</v>
      </c>
      <c r="ED270">
        <v>0</v>
      </c>
      <c r="EE270">
        <v>0</v>
      </c>
      <c r="EF270">
        <v>9994.628000000001</v>
      </c>
      <c r="EG270">
        <v>0</v>
      </c>
      <c r="EH270">
        <v>1038.065</v>
      </c>
      <c r="EI270">
        <v>-44.70381</v>
      </c>
      <c r="EJ270">
        <v>976.2452000000001</v>
      </c>
      <c r="EK270">
        <v>1019.714</v>
      </c>
      <c r="EL270">
        <v>1.703721</v>
      </c>
      <c r="EM270">
        <v>1009.688</v>
      </c>
      <c r="EN270">
        <v>9.829594</v>
      </c>
      <c r="EO270">
        <v>1.041363</v>
      </c>
      <c r="EP270">
        <v>0.8875303999999999</v>
      </c>
      <c r="EQ270">
        <v>7.508298000000001</v>
      </c>
      <c r="ER270">
        <v>5.190122000000001</v>
      </c>
      <c r="ES270">
        <v>2000.109</v>
      </c>
      <c r="ET270">
        <v>0.9799947999999998</v>
      </c>
      <c r="EU270">
        <v>0.02000497</v>
      </c>
      <c r="EV270">
        <v>0</v>
      </c>
      <c r="EW270">
        <v>1244.07</v>
      </c>
      <c r="EX270">
        <v>5.000970000000001</v>
      </c>
      <c r="EY270">
        <v>25054.71</v>
      </c>
      <c r="EZ270">
        <v>16708.48</v>
      </c>
      <c r="FA270">
        <v>40.1933</v>
      </c>
      <c r="FB270">
        <v>41.4248</v>
      </c>
      <c r="FC270">
        <v>40.2748</v>
      </c>
      <c r="FD270">
        <v>41.1748</v>
      </c>
      <c r="FE270">
        <v>39.85600000000001</v>
      </c>
      <c r="FF270">
        <v>1955.193</v>
      </c>
      <c r="FG270">
        <v>39.911</v>
      </c>
      <c r="FH270">
        <v>0</v>
      </c>
      <c r="FI270">
        <v>4500.800000190735</v>
      </c>
      <c r="FJ270">
        <v>0</v>
      </c>
      <c r="FK270">
        <v>1243.8784</v>
      </c>
      <c r="FL270">
        <v>1.209999981938235</v>
      </c>
      <c r="FM270">
        <v>-23.13846145305827</v>
      </c>
      <c r="FN270">
        <v>25055.832</v>
      </c>
      <c r="FO270">
        <v>15</v>
      </c>
      <c r="FP270">
        <v>0</v>
      </c>
      <c r="FQ270" t="s">
        <v>439</v>
      </c>
      <c r="FR270">
        <v>1760210915.6</v>
      </c>
      <c r="FS270">
        <v>0</v>
      </c>
      <c r="FT270">
        <v>0</v>
      </c>
      <c r="FU270">
        <v>-0.215</v>
      </c>
      <c r="FV270">
        <v>0</v>
      </c>
      <c r="FW270">
        <v>-0.6919999999999999</v>
      </c>
      <c r="FX270">
        <v>0</v>
      </c>
      <c r="FY270">
        <v>400</v>
      </c>
      <c r="FZ270">
        <v>0</v>
      </c>
      <c r="GA270">
        <v>0.15</v>
      </c>
      <c r="GB270">
        <v>0</v>
      </c>
      <c r="GC270">
        <v>-44.52254000000001</v>
      </c>
      <c r="GD270">
        <v>-1.236733958724092</v>
      </c>
      <c r="GE270">
        <v>0.1521224914337124</v>
      </c>
      <c r="GF270">
        <v>0</v>
      </c>
      <c r="GG270">
        <v>1243.75794117647</v>
      </c>
      <c r="GH270">
        <v>1.774331549997902</v>
      </c>
      <c r="GI270">
        <v>0.3136762982267136</v>
      </c>
      <c r="GJ270">
        <v>0</v>
      </c>
      <c r="GK270">
        <v>1.709395</v>
      </c>
      <c r="GL270">
        <v>-0.04408390243902671</v>
      </c>
      <c r="GM270">
        <v>0.004336890014745584</v>
      </c>
      <c r="GN270">
        <v>1</v>
      </c>
      <c r="GO270">
        <v>1</v>
      </c>
      <c r="GP270">
        <v>3</v>
      </c>
      <c r="GQ270" t="s">
        <v>446</v>
      </c>
      <c r="GR270">
        <v>3.13375</v>
      </c>
      <c r="GS270">
        <v>2.76032</v>
      </c>
      <c r="GT270">
        <v>0.16995</v>
      </c>
      <c r="GU270">
        <v>0.172872</v>
      </c>
      <c r="GV270">
        <v>0.0629427</v>
      </c>
      <c r="GW270">
        <v>0.055245</v>
      </c>
      <c r="GX270">
        <v>26583.7</v>
      </c>
      <c r="GY270">
        <v>26470.5</v>
      </c>
      <c r="GZ270">
        <v>29751.8</v>
      </c>
      <c r="HA270">
        <v>29560.5</v>
      </c>
      <c r="HB270">
        <v>36850.1</v>
      </c>
      <c r="HC270">
        <v>37012.7</v>
      </c>
      <c r="HD270">
        <v>41866.4</v>
      </c>
      <c r="HE270">
        <v>41997.3</v>
      </c>
      <c r="HF270">
        <v>1.95812</v>
      </c>
      <c r="HG270">
        <v>1.89</v>
      </c>
      <c r="HH270">
        <v>0.022918</v>
      </c>
      <c r="HI270">
        <v>0</v>
      </c>
      <c r="HJ270">
        <v>17.6293</v>
      </c>
      <c r="HK270">
        <v>999.9</v>
      </c>
      <c r="HL270">
        <v>26.5</v>
      </c>
      <c r="HM270">
        <v>31.7</v>
      </c>
      <c r="HN270">
        <v>13.778</v>
      </c>
      <c r="HO270">
        <v>62.3724</v>
      </c>
      <c r="HP270">
        <v>32.492</v>
      </c>
      <c r="HQ270">
        <v>1</v>
      </c>
      <c r="HR270">
        <v>-0.138318</v>
      </c>
      <c r="HS270">
        <v>5.29546</v>
      </c>
      <c r="HT270">
        <v>20.2622</v>
      </c>
      <c r="HU270">
        <v>5.22103</v>
      </c>
      <c r="HV270">
        <v>12.0159</v>
      </c>
      <c r="HW270">
        <v>4.9911</v>
      </c>
      <c r="HX270">
        <v>3.28848</v>
      </c>
      <c r="HY270">
        <v>9999</v>
      </c>
      <c r="HZ270">
        <v>9999</v>
      </c>
      <c r="IA270">
        <v>9999</v>
      </c>
      <c r="IB270">
        <v>999.9</v>
      </c>
      <c r="IC270">
        <v>4.97289</v>
      </c>
      <c r="ID270">
        <v>1.86661</v>
      </c>
      <c r="IE270">
        <v>1.86589</v>
      </c>
      <c r="IF270">
        <v>1.86588</v>
      </c>
      <c r="IG270">
        <v>1.86776</v>
      </c>
      <c r="IH270">
        <v>1.87019</v>
      </c>
      <c r="II270">
        <v>1.8688</v>
      </c>
      <c r="IJ270">
        <v>1.87027</v>
      </c>
      <c r="IK270">
        <v>0</v>
      </c>
      <c r="IL270">
        <v>0</v>
      </c>
      <c r="IM270">
        <v>0</v>
      </c>
      <c r="IN270">
        <v>0</v>
      </c>
      <c r="IO270" t="s">
        <v>441</v>
      </c>
      <c r="IP270" t="s">
        <v>442</v>
      </c>
      <c r="IQ270" t="s">
        <v>443</v>
      </c>
      <c r="IR270" t="s">
        <v>443</v>
      </c>
      <c r="IS270" t="s">
        <v>443</v>
      </c>
      <c r="IT270" t="s">
        <v>443</v>
      </c>
      <c r="IU270">
        <v>0</v>
      </c>
      <c r="IV270">
        <v>100</v>
      </c>
      <c r="IW270">
        <v>100</v>
      </c>
      <c r="IX270">
        <v>-3.377</v>
      </c>
      <c r="IY270">
        <v>0.007900000000000001</v>
      </c>
      <c r="IZ270">
        <v>-1.414774939843471</v>
      </c>
      <c r="JA270">
        <v>-0.002262605230658699</v>
      </c>
      <c r="JB270">
        <v>4.117972070868355E-07</v>
      </c>
      <c r="JC270">
        <v>-1.535053720392113E-10</v>
      </c>
      <c r="JD270">
        <v>-0.05773197212917025</v>
      </c>
      <c r="JE270">
        <v>-0.004387372397949352</v>
      </c>
      <c r="JF270">
        <v>0.001148265067849212</v>
      </c>
      <c r="JG270">
        <v>-2.372704636287677E-05</v>
      </c>
      <c r="JH270">
        <v>4</v>
      </c>
      <c r="JI270">
        <v>2346</v>
      </c>
      <c r="JJ270">
        <v>1</v>
      </c>
      <c r="JK270">
        <v>24</v>
      </c>
      <c r="JL270">
        <v>21645.2</v>
      </c>
      <c r="JM270">
        <v>29358493.8</v>
      </c>
      <c r="JN270">
        <v>2.12646</v>
      </c>
      <c r="JO270">
        <v>2.25098</v>
      </c>
      <c r="JP270">
        <v>1.39648</v>
      </c>
      <c r="JQ270">
        <v>2.35474</v>
      </c>
      <c r="JR270">
        <v>1.49536</v>
      </c>
      <c r="JS270">
        <v>2.54883</v>
      </c>
      <c r="JT270">
        <v>36.6469</v>
      </c>
      <c r="JU270">
        <v>24.0262</v>
      </c>
      <c r="JV270">
        <v>18</v>
      </c>
      <c r="JW270">
        <v>486.691</v>
      </c>
      <c r="JX270">
        <v>435.284</v>
      </c>
      <c r="JY270">
        <v>11.9634</v>
      </c>
      <c r="JZ270">
        <v>25.6884</v>
      </c>
      <c r="KA270">
        <v>30</v>
      </c>
      <c r="KB270">
        <v>25.5837</v>
      </c>
      <c r="KC270">
        <v>25.5237</v>
      </c>
      <c r="KD270">
        <v>42.5683</v>
      </c>
      <c r="KE270">
        <v>27.4363</v>
      </c>
      <c r="KF270">
        <v>0</v>
      </c>
      <c r="KG270">
        <v>11.9585</v>
      </c>
      <c r="KH270">
        <v>1041.76</v>
      </c>
      <c r="KI270">
        <v>9.82366</v>
      </c>
      <c r="KJ270">
        <v>101.683</v>
      </c>
      <c r="KK270">
        <v>100.989</v>
      </c>
    </row>
    <row r="271" spans="1:297">
      <c r="A271">
        <v>255</v>
      </c>
      <c r="B271">
        <v>1761509635</v>
      </c>
      <c r="C271">
        <v>2424.5</v>
      </c>
      <c r="D271" t="s">
        <v>955</v>
      </c>
      <c r="E271" t="s">
        <v>956</v>
      </c>
      <c r="F271">
        <v>5</v>
      </c>
      <c r="G271" t="s">
        <v>831</v>
      </c>
      <c r="H271" t="s">
        <v>436</v>
      </c>
      <c r="I271">
        <v>1761509632.25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1037.740594731889</v>
      </c>
      <c r="AK271">
        <v>1002.700393939394</v>
      </c>
      <c r="AL271">
        <v>3.388244558272787</v>
      </c>
      <c r="AM271">
        <v>65.61031510894709</v>
      </c>
      <c r="AN271">
        <f>(AP271 - AO271 + DY271*1E3/(8.314*(EA271+273.15)) * AR271/DX271 * AQ271) * DX271/(100*DL271) * 1000/(1000 - AP271)</f>
        <v>0</v>
      </c>
      <c r="AO271">
        <v>9.830076839245399</v>
      </c>
      <c r="AP271">
        <v>11.53442363636363</v>
      </c>
      <c r="AQ271">
        <v>2.205337953865415E-06</v>
      </c>
      <c r="AR271">
        <v>106.6715053119192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437</v>
      </c>
      <c r="AY271" t="s">
        <v>437</v>
      </c>
      <c r="AZ271">
        <v>0</v>
      </c>
      <c r="BA271">
        <v>0</v>
      </c>
      <c r="BB271">
        <f>1-AZ271/BA271</f>
        <v>0</v>
      </c>
      <c r="BC271">
        <v>0</v>
      </c>
      <c r="BD271" t="s">
        <v>437</v>
      </c>
      <c r="BE271" t="s">
        <v>437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BZ271">
        <v>2020</v>
      </c>
      <c r="CA271">
        <v>290.0000000000001</v>
      </c>
      <c r="CB271">
        <v>1590.42</v>
      </c>
      <c r="CC271">
        <v>295</v>
      </c>
      <c r="CD271">
        <v>5220.67</v>
      </c>
      <c r="CE271">
        <v>1591.29</v>
      </c>
      <c r="CF271">
        <v>-0.87</v>
      </c>
      <c r="CG271">
        <v>300.0000000000001</v>
      </c>
      <c r="CH271">
        <v>23.8</v>
      </c>
      <c r="CI271">
        <v>1650.734719841875</v>
      </c>
      <c r="CJ271">
        <v>2.032994541366527</v>
      </c>
      <c r="CK271">
        <v>-31.03478562282126</v>
      </c>
      <c r="CL271">
        <v>0.9198548094063967</v>
      </c>
      <c r="CM271">
        <v>0.9759925733019913</v>
      </c>
      <c r="CN271">
        <v>-0.00431141668520578</v>
      </c>
      <c r="CO271">
        <v>289.9999999999999</v>
      </c>
      <c r="CP271">
        <v>1590.91</v>
      </c>
      <c r="CQ271">
        <v>765</v>
      </c>
      <c r="CR271">
        <v>5219.32</v>
      </c>
      <c r="CS271">
        <v>1591.27</v>
      </c>
      <c r="CT271">
        <v>-0.36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438</v>
      </c>
      <c r="DO271">
        <v>2</v>
      </c>
      <c r="DP271" t="b">
        <v>1</v>
      </c>
      <c r="DQ271">
        <v>1761509632.25</v>
      </c>
      <c r="DR271">
        <v>983.5966999999998</v>
      </c>
      <c r="DS271">
        <v>1028.384</v>
      </c>
      <c r="DT271">
        <v>11.53449</v>
      </c>
      <c r="DU271">
        <v>9.829993999999999</v>
      </c>
      <c r="DV271">
        <v>986.9911</v>
      </c>
      <c r="DW271">
        <v>11.52655</v>
      </c>
      <c r="DX271">
        <v>500.0142</v>
      </c>
      <c r="DY271">
        <v>90.29069000000001</v>
      </c>
      <c r="DZ271">
        <v>0.09999714999999999</v>
      </c>
      <c r="EA271">
        <v>18.13468</v>
      </c>
      <c r="EB271">
        <v>18.0112</v>
      </c>
      <c r="EC271">
        <v>999.9</v>
      </c>
      <c r="ED271">
        <v>0</v>
      </c>
      <c r="EE271">
        <v>0</v>
      </c>
      <c r="EF271">
        <v>10010.63</v>
      </c>
      <c r="EG271">
        <v>0</v>
      </c>
      <c r="EH271">
        <v>1038.06</v>
      </c>
      <c r="EI271">
        <v>-44.78823</v>
      </c>
      <c r="EJ271">
        <v>995.0743</v>
      </c>
      <c r="EK271">
        <v>1038.594</v>
      </c>
      <c r="EL271">
        <v>1.704492</v>
      </c>
      <c r="EM271">
        <v>1028.384</v>
      </c>
      <c r="EN271">
        <v>9.829993999999999</v>
      </c>
      <c r="EO271">
        <v>1.041456</v>
      </c>
      <c r="EP271">
        <v>0.8875571000000001</v>
      </c>
      <c r="EQ271">
        <v>7.50963</v>
      </c>
      <c r="ER271">
        <v>5.190551000000001</v>
      </c>
      <c r="ES271">
        <v>2000.052</v>
      </c>
      <c r="ET271">
        <v>0.9800074000000001</v>
      </c>
      <c r="EU271">
        <v>0.01999289</v>
      </c>
      <c r="EV271">
        <v>0</v>
      </c>
      <c r="EW271">
        <v>1244.131</v>
      </c>
      <c r="EX271">
        <v>5.000970000000001</v>
      </c>
      <c r="EY271">
        <v>25051.74</v>
      </c>
      <c r="EZ271">
        <v>16708.04</v>
      </c>
      <c r="FA271">
        <v>40.1187</v>
      </c>
      <c r="FB271">
        <v>41.2497</v>
      </c>
      <c r="FC271">
        <v>40.2311</v>
      </c>
      <c r="FD271">
        <v>40.9685</v>
      </c>
      <c r="FE271">
        <v>39.781</v>
      </c>
      <c r="FF271">
        <v>1955.162</v>
      </c>
      <c r="FG271">
        <v>39.89</v>
      </c>
      <c r="FH271">
        <v>0</v>
      </c>
      <c r="FI271">
        <v>4506.200000047684</v>
      </c>
      <c r="FJ271">
        <v>0</v>
      </c>
      <c r="FK271">
        <v>1244.006538461539</v>
      </c>
      <c r="FL271">
        <v>2.147350419542361</v>
      </c>
      <c r="FM271">
        <v>-28.42051290781433</v>
      </c>
      <c r="FN271">
        <v>25053.65</v>
      </c>
      <c r="FO271">
        <v>15</v>
      </c>
      <c r="FP271">
        <v>0</v>
      </c>
      <c r="FQ271" t="s">
        <v>439</v>
      </c>
      <c r="FR271">
        <v>1760210915.6</v>
      </c>
      <c r="FS271">
        <v>0</v>
      </c>
      <c r="FT271">
        <v>0</v>
      </c>
      <c r="FU271">
        <v>-0.215</v>
      </c>
      <c r="FV271">
        <v>0</v>
      </c>
      <c r="FW271">
        <v>-0.6919999999999999</v>
      </c>
      <c r="FX271">
        <v>0</v>
      </c>
      <c r="FY271">
        <v>400</v>
      </c>
      <c r="FZ271">
        <v>0</v>
      </c>
      <c r="GA271">
        <v>0.15</v>
      </c>
      <c r="GB271">
        <v>0</v>
      </c>
      <c r="GC271">
        <v>-44.63639268292683</v>
      </c>
      <c r="GD271">
        <v>-1.124368641115089</v>
      </c>
      <c r="GE271">
        <v>0.1472476483562992</v>
      </c>
      <c r="GF271">
        <v>0</v>
      </c>
      <c r="GG271">
        <v>1243.956764705882</v>
      </c>
      <c r="GH271">
        <v>1.416195564447997</v>
      </c>
      <c r="GI271">
        <v>0.2959205039139427</v>
      </c>
      <c r="GJ271">
        <v>0</v>
      </c>
      <c r="GK271">
        <v>1.706111219512195</v>
      </c>
      <c r="GL271">
        <v>-0.0209966550522647</v>
      </c>
      <c r="GM271">
        <v>0.002380123172793373</v>
      </c>
      <c r="GN271">
        <v>1</v>
      </c>
      <c r="GO271">
        <v>1</v>
      </c>
      <c r="GP271">
        <v>3</v>
      </c>
      <c r="GQ271" t="s">
        <v>446</v>
      </c>
      <c r="GR271">
        <v>3.13367</v>
      </c>
      <c r="GS271">
        <v>2.76036</v>
      </c>
      <c r="GT271">
        <v>0.171996</v>
      </c>
      <c r="GU271">
        <v>0.174882</v>
      </c>
      <c r="GV271">
        <v>0.0629502</v>
      </c>
      <c r="GW271">
        <v>0.0552482</v>
      </c>
      <c r="GX271">
        <v>26518.3</v>
      </c>
      <c r="GY271">
        <v>26405.9</v>
      </c>
      <c r="GZ271">
        <v>29751.9</v>
      </c>
      <c r="HA271">
        <v>29560.1</v>
      </c>
      <c r="HB271">
        <v>36850.2</v>
      </c>
      <c r="HC271">
        <v>37012</v>
      </c>
      <c r="HD271">
        <v>41866.8</v>
      </c>
      <c r="HE271">
        <v>41996.7</v>
      </c>
      <c r="HF271">
        <v>1.95812</v>
      </c>
      <c r="HG271">
        <v>1.88988</v>
      </c>
      <c r="HH271">
        <v>0.0235662</v>
      </c>
      <c r="HI271">
        <v>0</v>
      </c>
      <c r="HJ271">
        <v>17.6293</v>
      </c>
      <c r="HK271">
        <v>999.9</v>
      </c>
      <c r="HL271">
        <v>26.5</v>
      </c>
      <c r="HM271">
        <v>31.7</v>
      </c>
      <c r="HN271">
        <v>13.7784</v>
      </c>
      <c r="HO271">
        <v>62.3424</v>
      </c>
      <c r="HP271">
        <v>32.6082</v>
      </c>
      <c r="HQ271">
        <v>1</v>
      </c>
      <c r="HR271">
        <v>-0.138478</v>
      </c>
      <c r="HS271">
        <v>5.30042</v>
      </c>
      <c r="HT271">
        <v>20.2621</v>
      </c>
      <c r="HU271">
        <v>5.22073</v>
      </c>
      <c r="HV271">
        <v>12.0159</v>
      </c>
      <c r="HW271">
        <v>4.991</v>
      </c>
      <c r="HX271">
        <v>3.2885</v>
      </c>
      <c r="HY271">
        <v>9999</v>
      </c>
      <c r="HZ271">
        <v>9999</v>
      </c>
      <c r="IA271">
        <v>9999</v>
      </c>
      <c r="IB271">
        <v>999.9</v>
      </c>
      <c r="IC271">
        <v>4.9729</v>
      </c>
      <c r="ID271">
        <v>1.86661</v>
      </c>
      <c r="IE271">
        <v>1.86593</v>
      </c>
      <c r="IF271">
        <v>1.86588</v>
      </c>
      <c r="IG271">
        <v>1.86775</v>
      </c>
      <c r="IH271">
        <v>1.87018</v>
      </c>
      <c r="II271">
        <v>1.86879</v>
      </c>
      <c r="IJ271">
        <v>1.87027</v>
      </c>
      <c r="IK271">
        <v>0</v>
      </c>
      <c r="IL271">
        <v>0</v>
      </c>
      <c r="IM271">
        <v>0</v>
      </c>
      <c r="IN271">
        <v>0</v>
      </c>
      <c r="IO271" t="s">
        <v>441</v>
      </c>
      <c r="IP271" t="s">
        <v>442</v>
      </c>
      <c r="IQ271" t="s">
        <v>443</v>
      </c>
      <c r="IR271" t="s">
        <v>443</v>
      </c>
      <c r="IS271" t="s">
        <v>443</v>
      </c>
      <c r="IT271" t="s">
        <v>443</v>
      </c>
      <c r="IU271">
        <v>0</v>
      </c>
      <c r="IV271">
        <v>100</v>
      </c>
      <c r="IW271">
        <v>100</v>
      </c>
      <c r="IX271">
        <v>-3.411</v>
      </c>
      <c r="IY271">
        <v>0.008</v>
      </c>
      <c r="IZ271">
        <v>-1.414774939843471</v>
      </c>
      <c r="JA271">
        <v>-0.002262605230658699</v>
      </c>
      <c r="JB271">
        <v>4.117972070868355E-07</v>
      </c>
      <c r="JC271">
        <v>-1.535053720392113E-10</v>
      </c>
      <c r="JD271">
        <v>-0.05773197212917025</v>
      </c>
      <c r="JE271">
        <v>-0.004387372397949352</v>
      </c>
      <c r="JF271">
        <v>0.001148265067849212</v>
      </c>
      <c r="JG271">
        <v>-2.372704636287677E-05</v>
      </c>
      <c r="JH271">
        <v>4</v>
      </c>
      <c r="JI271">
        <v>2346</v>
      </c>
      <c r="JJ271">
        <v>1</v>
      </c>
      <c r="JK271">
        <v>24</v>
      </c>
      <c r="JL271">
        <v>21645.3</v>
      </c>
      <c r="JM271">
        <v>29358493.9</v>
      </c>
      <c r="JN271">
        <v>2.1582</v>
      </c>
      <c r="JO271">
        <v>2.23999</v>
      </c>
      <c r="JP271">
        <v>1.39648</v>
      </c>
      <c r="JQ271">
        <v>2.35596</v>
      </c>
      <c r="JR271">
        <v>1.49536</v>
      </c>
      <c r="JS271">
        <v>2.70508</v>
      </c>
      <c r="JT271">
        <v>36.6469</v>
      </c>
      <c r="JU271">
        <v>24.035</v>
      </c>
      <c r="JV271">
        <v>18</v>
      </c>
      <c r="JW271">
        <v>486.692</v>
      </c>
      <c r="JX271">
        <v>435.21</v>
      </c>
      <c r="JY271">
        <v>11.9528</v>
      </c>
      <c r="JZ271">
        <v>25.6884</v>
      </c>
      <c r="KA271">
        <v>30</v>
      </c>
      <c r="KB271">
        <v>25.5837</v>
      </c>
      <c r="KC271">
        <v>25.5237</v>
      </c>
      <c r="KD271">
        <v>43.1953</v>
      </c>
      <c r="KE271">
        <v>27.4363</v>
      </c>
      <c r="KF271">
        <v>0</v>
      </c>
      <c r="KG271">
        <v>11.9491</v>
      </c>
      <c r="KH271">
        <v>1055.13</v>
      </c>
      <c r="KI271">
        <v>9.82366</v>
      </c>
      <c r="KJ271">
        <v>101.684</v>
      </c>
      <c r="KK271">
        <v>100.988</v>
      </c>
    </row>
    <row r="272" spans="1:297">
      <c r="A272">
        <v>256</v>
      </c>
      <c r="B272">
        <v>1761509640</v>
      </c>
      <c r="C272">
        <v>2429.5</v>
      </c>
      <c r="D272" t="s">
        <v>957</v>
      </c>
      <c r="E272" t="s">
        <v>958</v>
      </c>
      <c r="F272">
        <v>5</v>
      </c>
      <c r="G272" t="s">
        <v>831</v>
      </c>
      <c r="H272" t="s">
        <v>436</v>
      </c>
      <c r="I272">
        <v>1761509637.5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1054.768161677421</v>
      </c>
      <c r="AK272">
        <v>1019.518242424242</v>
      </c>
      <c r="AL272">
        <v>3.373993125818014</v>
      </c>
      <c r="AM272">
        <v>65.61031510894709</v>
      </c>
      <c r="AN272">
        <f>(AP272 - AO272 + DY272*1E3/(8.314*(EA272+273.15)) * AR272/DX272 * AQ272) * DX272/(100*DL272) * 1000/(1000 - AP272)</f>
        <v>0</v>
      </c>
      <c r="AO272">
        <v>9.830685198260467</v>
      </c>
      <c r="AP272">
        <v>11.5367206060606</v>
      </c>
      <c r="AQ272">
        <v>1.550395856028688E-06</v>
      </c>
      <c r="AR272">
        <v>106.6715053119192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437</v>
      </c>
      <c r="AY272" t="s">
        <v>437</v>
      </c>
      <c r="AZ272">
        <v>0</v>
      </c>
      <c r="BA272">
        <v>0</v>
      </c>
      <c r="BB272">
        <f>1-AZ272/BA272</f>
        <v>0</v>
      </c>
      <c r="BC272">
        <v>0</v>
      </c>
      <c r="BD272" t="s">
        <v>437</v>
      </c>
      <c r="BE272" t="s">
        <v>437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BZ272">
        <v>2020</v>
      </c>
      <c r="CA272">
        <v>290.0000000000001</v>
      </c>
      <c r="CB272">
        <v>1590.42</v>
      </c>
      <c r="CC272">
        <v>295</v>
      </c>
      <c r="CD272">
        <v>5220.67</v>
      </c>
      <c r="CE272">
        <v>1591.29</v>
      </c>
      <c r="CF272">
        <v>-0.87</v>
      </c>
      <c r="CG272">
        <v>300.0000000000001</v>
      </c>
      <c r="CH272">
        <v>23.8</v>
      </c>
      <c r="CI272">
        <v>1650.734719841875</v>
      </c>
      <c r="CJ272">
        <v>2.032994541366527</v>
      </c>
      <c r="CK272">
        <v>-31.03478562282126</v>
      </c>
      <c r="CL272">
        <v>0.9198548094063967</v>
      </c>
      <c r="CM272">
        <v>0.9759925733019913</v>
      </c>
      <c r="CN272">
        <v>-0.00431141668520578</v>
      </c>
      <c r="CO272">
        <v>289.9999999999999</v>
      </c>
      <c r="CP272">
        <v>1590.91</v>
      </c>
      <c r="CQ272">
        <v>765</v>
      </c>
      <c r="CR272">
        <v>5219.32</v>
      </c>
      <c r="CS272">
        <v>1591.27</v>
      </c>
      <c r="CT272">
        <v>-0.36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438</v>
      </c>
      <c r="DO272">
        <v>2</v>
      </c>
      <c r="DP272" t="b">
        <v>1</v>
      </c>
      <c r="DQ272">
        <v>1761509637.5</v>
      </c>
      <c r="DR272">
        <v>1001.072333333333</v>
      </c>
      <c r="DS272">
        <v>1046.033333333334</v>
      </c>
      <c r="DT272">
        <v>11.53536666666667</v>
      </c>
      <c r="DU272">
        <v>9.830836666666666</v>
      </c>
      <c r="DV272">
        <v>1004.501</v>
      </c>
      <c r="DW272">
        <v>11.52744444444444</v>
      </c>
      <c r="DX272">
        <v>499.9887777777778</v>
      </c>
      <c r="DY272">
        <v>90.2914111111111</v>
      </c>
      <c r="DZ272">
        <v>0.1000094777777778</v>
      </c>
      <c r="EA272">
        <v>18.13598888888889</v>
      </c>
      <c r="EB272">
        <v>18.01775555555555</v>
      </c>
      <c r="EC272">
        <v>999.9000000000001</v>
      </c>
      <c r="ED272">
        <v>0</v>
      </c>
      <c r="EE272">
        <v>0</v>
      </c>
      <c r="EF272">
        <v>10009.86666666666</v>
      </c>
      <c r="EG272">
        <v>0</v>
      </c>
      <c r="EH272">
        <v>1038.082222222222</v>
      </c>
      <c r="EI272">
        <v>-44.96062222222222</v>
      </c>
      <c r="EJ272">
        <v>1012.756666666667</v>
      </c>
      <c r="EK272">
        <v>1056.42</v>
      </c>
      <c r="EL272">
        <v>1.704535555555556</v>
      </c>
      <c r="EM272">
        <v>1046.033333333334</v>
      </c>
      <c r="EN272">
        <v>9.830836666666666</v>
      </c>
      <c r="EO272">
        <v>1.041546666666667</v>
      </c>
      <c r="EP272">
        <v>0.8876398888888888</v>
      </c>
      <c r="EQ272">
        <v>7.510865555555556</v>
      </c>
      <c r="ER272">
        <v>5.191892222222222</v>
      </c>
      <c r="ES272">
        <v>2000.026666666667</v>
      </c>
      <c r="ET272">
        <v>0.980006</v>
      </c>
      <c r="EU272">
        <v>0.01999428888888889</v>
      </c>
      <c r="EV272">
        <v>0</v>
      </c>
      <c r="EW272">
        <v>1244.277777777778</v>
      </c>
      <c r="EX272">
        <v>5.00097</v>
      </c>
      <c r="EY272">
        <v>25048.96666666667</v>
      </c>
      <c r="EZ272">
        <v>16707.82222222222</v>
      </c>
      <c r="FA272">
        <v>40.04133333333333</v>
      </c>
      <c r="FB272">
        <v>41.10400000000001</v>
      </c>
      <c r="FC272">
        <v>40.18011111111111</v>
      </c>
      <c r="FD272">
        <v>40.80533333333333</v>
      </c>
      <c r="FE272">
        <v>39.68011111111111</v>
      </c>
      <c r="FF272">
        <v>1955.136666666667</v>
      </c>
      <c r="FG272">
        <v>39.89</v>
      </c>
      <c r="FH272">
        <v>0</v>
      </c>
      <c r="FI272">
        <v>4511</v>
      </c>
      <c r="FJ272">
        <v>0</v>
      </c>
      <c r="FK272">
        <v>1244.142692307692</v>
      </c>
      <c r="FL272">
        <v>1.707692305327844</v>
      </c>
      <c r="FM272">
        <v>-34.04102570562909</v>
      </c>
      <c r="FN272">
        <v>25051.31153846153</v>
      </c>
      <c r="FO272">
        <v>15</v>
      </c>
      <c r="FP272">
        <v>0</v>
      </c>
      <c r="FQ272" t="s">
        <v>439</v>
      </c>
      <c r="FR272">
        <v>1760210915.6</v>
      </c>
      <c r="FS272">
        <v>0</v>
      </c>
      <c r="FT272">
        <v>0</v>
      </c>
      <c r="FU272">
        <v>-0.215</v>
      </c>
      <c r="FV272">
        <v>0</v>
      </c>
      <c r="FW272">
        <v>-0.6919999999999999</v>
      </c>
      <c r="FX272">
        <v>0</v>
      </c>
      <c r="FY272">
        <v>400</v>
      </c>
      <c r="FZ272">
        <v>0</v>
      </c>
      <c r="GA272">
        <v>0.15</v>
      </c>
      <c r="GB272">
        <v>0</v>
      </c>
      <c r="GC272">
        <v>-44.7378025</v>
      </c>
      <c r="GD272">
        <v>-1.593585365853559</v>
      </c>
      <c r="GE272">
        <v>0.1795019435653828</v>
      </c>
      <c r="GF272">
        <v>0</v>
      </c>
      <c r="GG272">
        <v>1244.061764705883</v>
      </c>
      <c r="GH272">
        <v>1.657142851389252</v>
      </c>
      <c r="GI272">
        <v>0.2893651325415647</v>
      </c>
      <c r="GJ272">
        <v>0</v>
      </c>
      <c r="GK272">
        <v>1.7049515</v>
      </c>
      <c r="GL272">
        <v>-0.009202626641650837</v>
      </c>
      <c r="GM272">
        <v>0.001566675700328566</v>
      </c>
      <c r="GN272">
        <v>1</v>
      </c>
      <c r="GO272">
        <v>1</v>
      </c>
      <c r="GP272">
        <v>3</v>
      </c>
      <c r="GQ272" t="s">
        <v>446</v>
      </c>
      <c r="GR272">
        <v>3.13374</v>
      </c>
      <c r="GS272">
        <v>2.76033</v>
      </c>
      <c r="GT272">
        <v>0.173844</v>
      </c>
      <c r="GU272">
        <v>0.176661</v>
      </c>
      <c r="GV272">
        <v>0.062958</v>
      </c>
      <c r="GW272">
        <v>0.0552546</v>
      </c>
      <c r="GX272">
        <v>26459.2</v>
      </c>
      <c r="GY272">
        <v>26348.6</v>
      </c>
      <c r="GZ272">
        <v>29751.9</v>
      </c>
      <c r="HA272">
        <v>29559.7</v>
      </c>
      <c r="HB272">
        <v>36850</v>
      </c>
      <c r="HC272">
        <v>37011.6</v>
      </c>
      <c r="HD272">
        <v>41866.9</v>
      </c>
      <c r="HE272">
        <v>41996.4</v>
      </c>
      <c r="HF272">
        <v>1.95837</v>
      </c>
      <c r="HG272">
        <v>1.89</v>
      </c>
      <c r="HH272">
        <v>0.0234172</v>
      </c>
      <c r="HI272">
        <v>0</v>
      </c>
      <c r="HJ272">
        <v>17.6305</v>
      </c>
      <c r="HK272">
        <v>999.9</v>
      </c>
      <c r="HL272">
        <v>26.5</v>
      </c>
      <c r="HM272">
        <v>31.7</v>
      </c>
      <c r="HN272">
        <v>13.7775</v>
      </c>
      <c r="HO272">
        <v>62.5024</v>
      </c>
      <c r="HP272">
        <v>32.5721</v>
      </c>
      <c r="HQ272">
        <v>1</v>
      </c>
      <c r="HR272">
        <v>-0.138186</v>
      </c>
      <c r="HS272">
        <v>5.33181</v>
      </c>
      <c r="HT272">
        <v>20.2611</v>
      </c>
      <c r="HU272">
        <v>5.22193</v>
      </c>
      <c r="HV272">
        <v>12.0159</v>
      </c>
      <c r="HW272">
        <v>4.9913</v>
      </c>
      <c r="HX272">
        <v>3.2886</v>
      </c>
      <c r="HY272">
        <v>9999</v>
      </c>
      <c r="HZ272">
        <v>9999</v>
      </c>
      <c r="IA272">
        <v>9999</v>
      </c>
      <c r="IB272">
        <v>999.9</v>
      </c>
      <c r="IC272">
        <v>4.97287</v>
      </c>
      <c r="ID272">
        <v>1.86661</v>
      </c>
      <c r="IE272">
        <v>1.8659</v>
      </c>
      <c r="IF272">
        <v>1.86587</v>
      </c>
      <c r="IG272">
        <v>1.86776</v>
      </c>
      <c r="IH272">
        <v>1.87021</v>
      </c>
      <c r="II272">
        <v>1.86881</v>
      </c>
      <c r="IJ272">
        <v>1.87027</v>
      </c>
      <c r="IK272">
        <v>0</v>
      </c>
      <c r="IL272">
        <v>0</v>
      </c>
      <c r="IM272">
        <v>0</v>
      </c>
      <c r="IN272">
        <v>0</v>
      </c>
      <c r="IO272" t="s">
        <v>441</v>
      </c>
      <c r="IP272" t="s">
        <v>442</v>
      </c>
      <c r="IQ272" t="s">
        <v>443</v>
      </c>
      <c r="IR272" t="s">
        <v>443</v>
      </c>
      <c r="IS272" t="s">
        <v>443</v>
      </c>
      <c r="IT272" t="s">
        <v>443</v>
      </c>
      <c r="IU272">
        <v>0</v>
      </c>
      <c r="IV272">
        <v>100</v>
      </c>
      <c r="IW272">
        <v>100</v>
      </c>
      <c r="IX272">
        <v>-3.44</v>
      </c>
      <c r="IY272">
        <v>0.007900000000000001</v>
      </c>
      <c r="IZ272">
        <v>-1.414774939843471</v>
      </c>
      <c r="JA272">
        <v>-0.002262605230658699</v>
      </c>
      <c r="JB272">
        <v>4.117972070868355E-07</v>
      </c>
      <c r="JC272">
        <v>-1.535053720392113E-10</v>
      </c>
      <c r="JD272">
        <v>-0.05773197212917025</v>
      </c>
      <c r="JE272">
        <v>-0.004387372397949352</v>
      </c>
      <c r="JF272">
        <v>0.001148265067849212</v>
      </c>
      <c r="JG272">
        <v>-2.372704636287677E-05</v>
      </c>
      <c r="JH272">
        <v>4</v>
      </c>
      <c r="JI272">
        <v>2346</v>
      </c>
      <c r="JJ272">
        <v>1</v>
      </c>
      <c r="JK272">
        <v>24</v>
      </c>
      <c r="JL272">
        <v>21645.4</v>
      </c>
      <c r="JM272">
        <v>29358494</v>
      </c>
      <c r="JN272">
        <v>2.1814</v>
      </c>
      <c r="JO272">
        <v>2.24487</v>
      </c>
      <c r="JP272">
        <v>1.39648</v>
      </c>
      <c r="JQ272">
        <v>2.35474</v>
      </c>
      <c r="JR272">
        <v>1.49536</v>
      </c>
      <c r="JS272">
        <v>2.69165</v>
      </c>
      <c r="JT272">
        <v>36.6469</v>
      </c>
      <c r="JU272">
        <v>24.0262</v>
      </c>
      <c r="JV272">
        <v>18</v>
      </c>
      <c r="JW272">
        <v>486.836</v>
      </c>
      <c r="JX272">
        <v>435.284</v>
      </c>
      <c r="JY272">
        <v>11.9425</v>
      </c>
      <c r="JZ272">
        <v>25.6884</v>
      </c>
      <c r="KA272">
        <v>30.0002</v>
      </c>
      <c r="KB272">
        <v>25.5824</v>
      </c>
      <c r="KC272">
        <v>25.5237</v>
      </c>
      <c r="KD272">
        <v>43.7814</v>
      </c>
      <c r="KE272">
        <v>27.4363</v>
      </c>
      <c r="KF272">
        <v>0</v>
      </c>
      <c r="KG272">
        <v>11.9324</v>
      </c>
      <c r="KH272">
        <v>1075.17</v>
      </c>
      <c r="KI272">
        <v>9.82366</v>
      </c>
      <c r="KJ272">
        <v>101.684</v>
      </c>
      <c r="KK272">
        <v>100.987</v>
      </c>
    </row>
    <row r="273" spans="1:297">
      <c r="A273">
        <v>257</v>
      </c>
      <c r="B273">
        <v>1761509645</v>
      </c>
      <c r="C273">
        <v>2434.5</v>
      </c>
      <c r="D273" t="s">
        <v>959</v>
      </c>
      <c r="E273" t="s">
        <v>960</v>
      </c>
      <c r="F273">
        <v>5</v>
      </c>
      <c r="G273" t="s">
        <v>831</v>
      </c>
      <c r="H273" t="s">
        <v>436</v>
      </c>
      <c r="I273">
        <v>1761509642.2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1071.385128483815</v>
      </c>
      <c r="AK273">
        <v>1036.301090909091</v>
      </c>
      <c r="AL273">
        <v>3.349608247239285</v>
      </c>
      <c r="AM273">
        <v>65.61031510894709</v>
      </c>
      <c r="AN273">
        <f>(AP273 - AO273 + DY273*1E3/(8.314*(EA273+273.15)) * AR273/DX273 * AQ273) * DX273/(100*DL273) * 1000/(1000 - AP273)</f>
        <v>0</v>
      </c>
      <c r="AO273">
        <v>9.831483540313897</v>
      </c>
      <c r="AP273">
        <v>11.5358793939394</v>
      </c>
      <c r="AQ273">
        <v>-2.502688155623403E-06</v>
      </c>
      <c r="AR273">
        <v>106.6715053119192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437</v>
      </c>
      <c r="AY273" t="s">
        <v>437</v>
      </c>
      <c r="AZ273">
        <v>0</v>
      </c>
      <c r="BA273">
        <v>0</v>
      </c>
      <c r="BB273">
        <f>1-AZ273/BA273</f>
        <v>0</v>
      </c>
      <c r="BC273">
        <v>0</v>
      </c>
      <c r="BD273" t="s">
        <v>437</v>
      </c>
      <c r="BE273" t="s">
        <v>437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BZ273">
        <v>2020</v>
      </c>
      <c r="CA273">
        <v>290.0000000000001</v>
      </c>
      <c r="CB273">
        <v>1590.42</v>
      </c>
      <c r="CC273">
        <v>295</v>
      </c>
      <c r="CD273">
        <v>5220.67</v>
      </c>
      <c r="CE273">
        <v>1591.29</v>
      </c>
      <c r="CF273">
        <v>-0.87</v>
      </c>
      <c r="CG273">
        <v>300.0000000000001</v>
      </c>
      <c r="CH273">
        <v>23.8</v>
      </c>
      <c r="CI273">
        <v>1650.734719841875</v>
      </c>
      <c r="CJ273">
        <v>2.032994541366527</v>
      </c>
      <c r="CK273">
        <v>-31.03478562282126</v>
      </c>
      <c r="CL273">
        <v>0.9198548094063967</v>
      </c>
      <c r="CM273">
        <v>0.9759925733019913</v>
      </c>
      <c r="CN273">
        <v>-0.00431141668520578</v>
      </c>
      <c r="CO273">
        <v>289.9999999999999</v>
      </c>
      <c r="CP273">
        <v>1590.91</v>
      </c>
      <c r="CQ273">
        <v>765</v>
      </c>
      <c r="CR273">
        <v>5219.32</v>
      </c>
      <c r="CS273">
        <v>1591.27</v>
      </c>
      <c r="CT273">
        <v>-0.36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438</v>
      </c>
      <c r="DO273">
        <v>2</v>
      </c>
      <c r="DP273" t="b">
        <v>1</v>
      </c>
      <c r="DQ273">
        <v>1761509642.2</v>
      </c>
      <c r="DR273">
        <v>1016.727</v>
      </c>
      <c r="DS273">
        <v>1061.581</v>
      </c>
      <c r="DT273">
        <v>11.53601</v>
      </c>
      <c r="DU273">
        <v>9.831562999999999</v>
      </c>
      <c r="DV273">
        <v>1020.185</v>
      </c>
      <c r="DW273">
        <v>11.52809</v>
      </c>
      <c r="DX273">
        <v>500.0084</v>
      </c>
      <c r="DY273">
        <v>90.29159</v>
      </c>
      <c r="DZ273">
        <v>0.10002253</v>
      </c>
      <c r="EA273">
        <v>18.13473</v>
      </c>
      <c r="EB273">
        <v>18.01442</v>
      </c>
      <c r="EC273">
        <v>999.9</v>
      </c>
      <c r="ED273">
        <v>0</v>
      </c>
      <c r="EE273">
        <v>0</v>
      </c>
      <c r="EF273">
        <v>10001.5</v>
      </c>
      <c r="EG273">
        <v>0</v>
      </c>
      <c r="EH273">
        <v>1038.078</v>
      </c>
      <c r="EI273">
        <v>-44.85341</v>
      </c>
      <c r="EJ273">
        <v>1028.593</v>
      </c>
      <c r="EK273">
        <v>1072.119</v>
      </c>
      <c r="EL273">
        <v>1.70446</v>
      </c>
      <c r="EM273">
        <v>1061.581</v>
      </c>
      <c r="EN273">
        <v>9.831562999999999</v>
      </c>
      <c r="EO273">
        <v>1.041605</v>
      </c>
      <c r="EP273">
        <v>0.8877075999999999</v>
      </c>
      <c r="EQ273">
        <v>7.511726</v>
      </c>
      <c r="ER273">
        <v>5.192989</v>
      </c>
      <c r="ES273">
        <v>2000.024</v>
      </c>
      <c r="ET273">
        <v>0.980005</v>
      </c>
      <c r="EU273">
        <v>0.0199953</v>
      </c>
      <c r="EV273">
        <v>0</v>
      </c>
      <c r="EW273">
        <v>1244.345</v>
      </c>
      <c r="EX273">
        <v>5.000970000000001</v>
      </c>
      <c r="EY273">
        <v>25045.66</v>
      </c>
      <c r="EZ273">
        <v>16707.8</v>
      </c>
      <c r="FA273">
        <v>39.9811</v>
      </c>
      <c r="FB273">
        <v>40.9873</v>
      </c>
      <c r="FC273">
        <v>40.125</v>
      </c>
      <c r="FD273">
        <v>40.64360000000001</v>
      </c>
      <c r="FE273">
        <v>39.6187</v>
      </c>
      <c r="FF273">
        <v>1955.134</v>
      </c>
      <c r="FG273">
        <v>39.89</v>
      </c>
      <c r="FH273">
        <v>0</v>
      </c>
      <c r="FI273">
        <v>4515.800000190735</v>
      </c>
      <c r="FJ273">
        <v>0</v>
      </c>
      <c r="FK273">
        <v>1244.249615384615</v>
      </c>
      <c r="FL273">
        <v>1.657777773657605</v>
      </c>
      <c r="FM273">
        <v>-35.14529921907378</v>
      </c>
      <c r="FN273">
        <v>25048.63846153846</v>
      </c>
      <c r="FO273">
        <v>15</v>
      </c>
      <c r="FP273">
        <v>0</v>
      </c>
      <c r="FQ273" t="s">
        <v>439</v>
      </c>
      <c r="FR273">
        <v>1760210915.6</v>
      </c>
      <c r="FS273">
        <v>0</v>
      </c>
      <c r="FT273">
        <v>0</v>
      </c>
      <c r="FU273">
        <v>-0.215</v>
      </c>
      <c r="FV273">
        <v>0</v>
      </c>
      <c r="FW273">
        <v>-0.6919999999999999</v>
      </c>
      <c r="FX273">
        <v>0</v>
      </c>
      <c r="FY273">
        <v>400</v>
      </c>
      <c r="FZ273">
        <v>0</v>
      </c>
      <c r="GA273">
        <v>0.15</v>
      </c>
      <c r="GB273">
        <v>0</v>
      </c>
      <c r="GC273">
        <v>-44.81983902439024</v>
      </c>
      <c r="GD273">
        <v>-0.6891010452961573</v>
      </c>
      <c r="GE273">
        <v>0.1202542852094814</v>
      </c>
      <c r="GF273">
        <v>0</v>
      </c>
      <c r="GG273">
        <v>1244.181764705882</v>
      </c>
      <c r="GH273">
        <v>1.787012986193765</v>
      </c>
      <c r="GI273">
        <v>0.2809905858610926</v>
      </c>
      <c r="GJ273">
        <v>0</v>
      </c>
      <c r="GK273">
        <v>1.704286097560976</v>
      </c>
      <c r="GL273">
        <v>0.002227944250872283</v>
      </c>
      <c r="GM273">
        <v>0.0007459807034997939</v>
      </c>
      <c r="GN273">
        <v>1</v>
      </c>
      <c r="GO273">
        <v>1</v>
      </c>
      <c r="GP273">
        <v>3</v>
      </c>
      <c r="GQ273" t="s">
        <v>446</v>
      </c>
      <c r="GR273">
        <v>3.13381</v>
      </c>
      <c r="GS273">
        <v>2.76033</v>
      </c>
      <c r="GT273">
        <v>0.175664</v>
      </c>
      <c r="GU273">
        <v>0.178464</v>
      </c>
      <c r="GV273">
        <v>0.0629569</v>
      </c>
      <c r="GW273">
        <v>0.0552566</v>
      </c>
      <c r="GX273">
        <v>26401.2</v>
      </c>
      <c r="GY273">
        <v>26291.3</v>
      </c>
      <c r="GZ273">
        <v>29752.2</v>
      </c>
      <c r="HA273">
        <v>29560</v>
      </c>
      <c r="HB273">
        <v>36850.5</v>
      </c>
      <c r="HC273">
        <v>37011.6</v>
      </c>
      <c r="HD273">
        <v>41867.4</v>
      </c>
      <c r="HE273">
        <v>41996.6</v>
      </c>
      <c r="HF273">
        <v>1.95837</v>
      </c>
      <c r="HG273">
        <v>1.89005</v>
      </c>
      <c r="HH273">
        <v>0.0224933</v>
      </c>
      <c r="HI273">
        <v>0</v>
      </c>
      <c r="HJ273">
        <v>17.6308</v>
      </c>
      <c r="HK273">
        <v>999.9</v>
      </c>
      <c r="HL273">
        <v>26.5</v>
      </c>
      <c r="HM273">
        <v>31.7</v>
      </c>
      <c r="HN273">
        <v>13.7777</v>
      </c>
      <c r="HO273">
        <v>62.4824</v>
      </c>
      <c r="HP273">
        <v>32.496</v>
      </c>
      <c r="HQ273">
        <v>1</v>
      </c>
      <c r="HR273">
        <v>-0.138201</v>
      </c>
      <c r="HS273">
        <v>5.3669</v>
      </c>
      <c r="HT273">
        <v>20.26</v>
      </c>
      <c r="HU273">
        <v>5.22148</v>
      </c>
      <c r="HV273">
        <v>12.0159</v>
      </c>
      <c r="HW273">
        <v>4.99115</v>
      </c>
      <c r="HX273">
        <v>3.28855</v>
      </c>
      <c r="HY273">
        <v>9999</v>
      </c>
      <c r="HZ273">
        <v>9999</v>
      </c>
      <c r="IA273">
        <v>9999</v>
      </c>
      <c r="IB273">
        <v>999.9</v>
      </c>
      <c r="IC273">
        <v>4.97286</v>
      </c>
      <c r="ID273">
        <v>1.86661</v>
      </c>
      <c r="IE273">
        <v>1.86587</v>
      </c>
      <c r="IF273">
        <v>1.86589</v>
      </c>
      <c r="IG273">
        <v>1.86775</v>
      </c>
      <c r="IH273">
        <v>1.87018</v>
      </c>
      <c r="II273">
        <v>1.86878</v>
      </c>
      <c r="IJ273">
        <v>1.87028</v>
      </c>
      <c r="IK273">
        <v>0</v>
      </c>
      <c r="IL273">
        <v>0</v>
      </c>
      <c r="IM273">
        <v>0</v>
      </c>
      <c r="IN273">
        <v>0</v>
      </c>
      <c r="IO273" t="s">
        <v>441</v>
      </c>
      <c r="IP273" t="s">
        <v>442</v>
      </c>
      <c r="IQ273" t="s">
        <v>443</v>
      </c>
      <c r="IR273" t="s">
        <v>443</v>
      </c>
      <c r="IS273" t="s">
        <v>443</v>
      </c>
      <c r="IT273" t="s">
        <v>443</v>
      </c>
      <c r="IU273">
        <v>0</v>
      </c>
      <c r="IV273">
        <v>100</v>
      </c>
      <c r="IW273">
        <v>100</v>
      </c>
      <c r="IX273">
        <v>-3.47</v>
      </c>
      <c r="IY273">
        <v>0.008</v>
      </c>
      <c r="IZ273">
        <v>-1.414774939843471</v>
      </c>
      <c r="JA273">
        <v>-0.002262605230658699</v>
      </c>
      <c r="JB273">
        <v>4.117972070868355E-07</v>
      </c>
      <c r="JC273">
        <v>-1.535053720392113E-10</v>
      </c>
      <c r="JD273">
        <v>-0.05773197212917025</v>
      </c>
      <c r="JE273">
        <v>-0.004387372397949352</v>
      </c>
      <c r="JF273">
        <v>0.001148265067849212</v>
      </c>
      <c r="JG273">
        <v>-2.372704636287677E-05</v>
      </c>
      <c r="JH273">
        <v>4</v>
      </c>
      <c r="JI273">
        <v>2346</v>
      </c>
      <c r="JJ273">
        <v>1</v>
      </c>
      <c r="JK273">
        <v>24</v>
      </c>
      <c r="JL273">
        <v>21645.5</v>
      </c>
      <c r="JM273">
        <v>29358494.1</v>
      </c>
      <c r="JN273">
        <v>2.21313</v>
      </c>
      <c r="JO273">
        <v>2.25098</v>
      </c>
      <c r="JP273">
        <v>1.39648</v>
      </c>
      <c r="JQ273">
        <v>2.35352</v>
      </c>
      <c r="JR273">
        <v>1.49536</v>
      </c>
      <c r="JS273">
        <v>2.67334</v>
      </c>
      <c r="JT273">
        <v>36.6706</v>
      </c>
      <c r="JU273">
        <v>24.0262</v>
      </c>
      <c r="JV273">
        <v>18</v>
      </c>
      <c r="JW273">
        <v>486.828</v>
      </c>
      <c r="JX273">
        <v>435.314</v>
      </c>
      <c r="JY273">
        <v>11.9266</v>
      </c>
      <c r="JZ273">
        <v>25.6884</v>
      </c>
      <c r="KA273">
        <v>30.0002</v>
      </c>
      <c r="KB273">
        <v>25.5816</v>
      </c>
      <c r="KC273">
        <v>25.5237</v>
      </c>
      <c r="KD273">
        <v>44.3004</v>
      </c>
      <c r="KE273">
        <v>27.4363</v>
      </c>
      <c r="KF273">
        <v>0</v>
      </c>
      <c r="KG273">
        <v>11.9144</v>
      </c>
      <c r="KH273">
        <v>1088.52</v>
      </c>
      <c r="KI273">
        <v>9.82366</v>
      </c>
      <c r="KJ273">
        <v>101.685</v>
      </c>
      <c r="KK273">
        <v>100.987</v>
      </c>
    </row>
    <row r="274" spans="1:297">
      <c r="A274">
        <v>258</v>
      </c>
      <c r="B274">
        <v>1761509650</v>
      </c>
      <c r="C274">
        <v>2439.5</v>
      </c>
      <c r="D274" t="s">
        <v>961</v>
      </c>
      <c r="E274" t="s">
        <v>962</v>
      </c>
      <c r="F274">
        <v>5</v>
      </c>
      <c r="G274" t="s">
        <v>831</v>
      </c>
      <c r="H274" t="s">
        <v>436</v>
      </c>
      <c r="I274">
        <v>1761509647.5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1088.395047451175</v>
      </c>
      <c r="AK274">
        <v>1053.227030303029</v>
      </c>
      <c r="AL274">
        <v>3.38797365341672</v>
      </c>
      <c r="AM274">
        <v>65.61031510894709</v>
      </c>
      <c r="AN274">
        <f>(AP274 - AO274 + DY274*1E3/(8.314*(EA274+273.15)) * AR274/DX274 * AQ274) * DX274/(100*DL274) * 1000/(1000 - AP274)</f>
        <v>0</v>
      </c>
      <c r="AO274">
        <v>9.832573187723469</v>
      </c>
      <c r="AP274">
        <v>11.53935454545454</v>
      </c>
      <c r="AQ274">
        <v>2.633038044423436E-06</v>
      </c>
      <c r="AR274">
        <v>106.6715053119192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437</v>
      </c>
      <c r="AY274" t="s">
        <v>437</v>
      </c>
      <c r="AZ274">
        <v>0</v>
      </c>
      <c r="BA274">
        <v>0</v>
      </c>
      <c r="BB274">
        <f>1-AZ274/BA274</f>
        <v>0</v>
      </c>
      <c r="BC274">
        <v>0</v>
      </c>
      <c r="BD274" t="s">
        <v>437</v>
      </c>
      <c r="BE274" t="s">
        <v>437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437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BZ274">
        <v>2020</v>
      </c>
      <c r="CA274">
        <v>290.0000000000001</v>
      </c>
      <c r="CB274">
        <v>1590.42</v>
      </c>
      <c r="CC274">
        <v>295</v>
      </c>
      <c r="CD274">
        <v>5220.67</v>
      </c>
      <c r="CE274">
        <v>1591.29</v>
      </c>
      <c r="CF274">
        <v>-0.87</v>
      </c>
      <c r="CG274">
        <v>300.0000000000001</v>
      </c>
      <c r="CH274">
        <v>23.8</v>
      </c>
      <c r="CI274">
        <v>1650.734719841875</v>
      </c>
      <c r="CJ274">
        <v>2.032994541366527</v>
      </c>
      <c r="CK274">
        <v>-31.03478562282126</v>
      </c>
      <c r="CL274">
        <v>0.9198548094063967</v>
      </c>
      <c r="CM274">
        <v>0.9759925733019913</v>
      </c>
      <c r="CN274">
        <v>-0.00431141668520578</v>
      </c>
      <c r="CO274">
        <v>289.9999999999999</v>
      </c>
      <c r="CP274">
        <v>1590.91</v>
      </c>
      <c r="CQ274">
        <v>765</v>
      </c>
      <c r="CR274">
        <v>5219.32</v>
      </c>
      <c r="CS274">
        <v>1591.27</v>
      </c>
      <c r="CT274">
        <v>-0.36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438</v>
      </c>
      <c r="DO274">
        <v>2</v>
      </c>
      <c r="DP274" t="b">
        <v>1</v>
      </c>
      <c r="DQ274">
        <v>1761509647.5</v>
      </c>
      <c r="DR274">
        <v>1034.37</v>
      </c>
      <c r="DS274">
        <v>1079.338888888889</v>
      </c>
      <c r="DT274">
        <v>11.53781111111111</v>
      </c>
      <c r="DU274">
        <v>9.832613333333333</v>
      </c>
      <c r="DV274">
        <v>1037.862222222222</v>
      </c>
      <c r="DW274">
        <v>11.52985555555555</v>
      </c>
      <c r="DX274">
        <v>500.0163333333333</v>
      </c>
      <c r="DY274">
        <v>90.29123333333334</v>
      </c>
      <c r="DZ274">
        <v>0.09998126666666668</v>
      </c>
      <c r="EA274">
        <v>18.13668888888889</v>
      </c>
      <c r="EB274">
        <v>18.00764444444444</v>
      </c>
      <c r="EC274">
        <v>999.9000000000001</v>
      </c>
      <c r="ED274">
        <v>0</v>
      </c>
      <c r="EE274">
        <v>0</v>
      </c>
      <c r="EF274">
        <v>10009.85777777778</v>
      </c>
      <c r="EG274">
        <v>0</v>
      </c>
      <c r="EH274">
        <v>1038.08</v>
      </c>
      <c r="EI274">
        <v>-44.96765555555555</v>
      </c>
      <c r="EJ274">
        <v>1046.444444444444</v>
      </c>
      <c r="EK274">
        <v>1090.053333333333</v>
      </c>
      <c r="EL274">
        <v>1.705194444444444</v>
      </c>
      <c r="EM274">
        <v>1079.338888888889</v>
      </c>
      <c r="EN274">
        <v>9.832613333333333</v>
      </c>
      <c r="EO274">
        <v>1.041762222222222</v>
      </c>
      <c r="EP274">
        <v>0.8877985555555555</v>
      </c>
      <c r="EQ274">
        <v>7.513927777777777</v>
      </c>
      <c r="ER274">
        <v>5.194463333333334</v>
      </c>
      <c r="ES274">
        <v>2000.055555555556</v>
      </c>
      <c r="ET274">
        <v>0.9800043333333335</v>
      </c>
      <c r="EU274">
        <v>0.01999594444444444</v>
      </c>
      <c r="EV274">
        <v>0</v>
      </c>
      <c r="EW274">
        <v>1244.584444444444</v>
      </c>
      <c r="EX274">
        <v>5.00097</v>
      </c>
      <c r="EY274">
        <v>25042.55555555555</v>
      </c>
      <c r="EZ274">
        <v>16708.07777777778</v>
      </c>
      <c r="FA274">
        <v>39.93011111111111</v>
      </c>
      <c r="FB274">
        <v>40.88177777777778</v>
      </c>
      <c r="FC274">
        <v>40.07599999999999</v>
      </c>
      <c r="FD274">
        <v>40.50677777777778</v>
      </c>
      <c r="FE274">
        <v>39.54133333333333</v>
      </c>
      <c r="FF274">
        <v>1955.165555555556</v>
      </c>
      <c r="FG274">
        <v>39.89</v>
      </c>
      <c r="FH274">
        <v>0</v>
      </c>
      <c r="FI274">
        <v>4521.200000047684</v>
      </c>
      <c r="FJ274">
        <v>0</v>
      </c>
      <c r="FK274">
        <v>1244.3972</v>
      </c>
      <c r="FL274">
        <v>1.642307683512663</v>
      </c>
      <c r="FM274">
        <v>-41.48461546437442</v>
      </c>
      <c r="FN274">
        <v>25045.148</v>
      </c>
      <c r="FO274">
        <v>15</v>
      </c>
      <c r="FP274">
        <v>0</v>
      </c>
      <c r="FQ274" t="s">
        <v>439</v>
      </c>
      <c r="FR274">
        <v>1760210915.6</v>
      </c>
      <c r="FS274">
        <v>0</v>
      </c>
      <c r="FT274">
        <v>0</v>
      </c>
      <c r="FU274">
        <v>-0.215</v>
      </c>
      <c r="FV274">
        <v>0</v>
      </c>
      <c r="FW274">
        <v>-0.6919999999999999</v>
      </c>
      <c r="FX274">
        <v>0</v>
      </c>
      <c r="FY274">
        <v>400</v>
      </c>
      <c r="FZ274">
        <v>0</v>
      </c>
      <c r="GA274">
        <v>0.15</v>
      </c>
      <c r="GB274">
        <v>0</v>
      </c>
      <c r="GC274">
        <v>-44.888665</v>
      </c>
      <c r="GD274">
        <v>-0.7113050656660393</v>
      </c>
      <c r="GE274">
        <v>0.118818326764014</v>
      </c>
      <c r="GF274">
        <v>0</v>
      </c>
      <c r="GG274">
        <v>1244.316470588235</v>
      </c>
      <c r="GH274">
        <v>1.628724209664936</v>
      </c>
      <c r="GI274">
        <v>0.2915867578787639</v>
      </c>
      <c r="GJ274">
        <v>0</v>
      </c>
      <c r="GK274">
        <v>1.704579</v>
      </c>
      <c r="GL274">
        <v>0.002008255159470131</v>
      </c>
      <c r="GM274">
        <v>0.0005829785587824019</v>
      </c>
      <c r="GN274">
        <v>1</v>
      </c>
      <c r="GO274">
        <v>1</v>
      </c>
      <c r="GP274">
        <v>3</v>
      </c>
      <c r="GQ274" t="s">
        <v>446</v>
      </c>
      <c r="GR274">
        <v>3.13365</v>
      </c>
      <c r="GS274">
        <v>2.76031</v>
      </c>
      <c r="GT274">
        <v>0.177487</v>
      </c>
      <c r="GU274">
        <v>0.180197</v>
      </c>
      <c r="GV274">
        <v>0.0629697</v>
      </c>
      <c r="GW274">
        <v>0.0552609</v>
      </c>
      <c r="GX274">
        <v>26342</v>
      </c>
      <c r="GY274">
        <v>26235.8</v>
      </c>
      <c r="GZ274">
        <v>29751.2</v>
      </c>
      <c r="HA274">
        <v>29560</v>
      </c>
      <c r="HB274">
        <v>36848.8</v>
      </c>
      <c r="HC274">
        <v>37011.8</v>
      </c>
      <c r="HD274">
        <v>41866</v>
      </c>
      <c r="HE274">
        <v>41996.9</v>
      </c>
      <c r="HF274">
        <v>1.95798</v>
      </c>
      <c r="HG274">
        <v>1.88997</v>
      </c>
      <c r="HH274">
        <v>0.0231639</v>
      </c>
      <c r="HI274">
        <v>0</v>
      </c>
      <c r="HJ274">
        <v>17.6308</v>
      </c>
      <c r="HK274">
        <v>999.9</v>
      </c>
      <c r="HL274">
        <v>26.5</v>
      </c>
      <c r="HM274">
        <v>31.7</v>
      </c>
      <c r="HN274">
        <v>13.7789</v>
      </c>
      <c r="HO274">
        <v>62.2824</v>
      </c>
      <c r="HP274">
        <v>32.5801</v>
      </c>
      <c r="HQ274">
        <v>1</v>
      </c>
      <c r="HR274">
        <v>-0.138176</v>
      </c>
      <c r="HS274">
        <v>5.35409</v>
      </c>
      <c r="HT274">
        <v>20.2604</v>
      </c>
      <c r="HU274">
        <v>5.22118</v>
      </c>
      <c r="HV274">
        <v>12.0159</v>
      </c>
      <c r="HW274">
        <v>4.9912</v>
      </c>
      <c r="HX274">
        <v>3.28855</v>
      </c>
      <c r="HY274">
        <v>9999</v>
      </c>
      <c r="HZ274">
        <v>9999</v>
      </c>
      <c r="IA274">
        <v>9999</v>
      </c>
      <c r="IB274">
        <v>999.9</v>
      </c>
      <c r="IC274">
        <v>4.97288</v>
      </c>
      <c r="ID274">
        <v>1.86661</v>
      </c>
      <c r="IE274">
        <v>1.86587</v>
      </c>
      <c r="IF274">
        <v>1.86588</v>
      </c>
      <c r="IG274">
        <v>1.86775</v>
      </c>
      <c r="IH274">
        <v>1.87017</v>
      </c>
      <c r="II274">
        <v>1.8688</v>
      </c>
      <c r="IJ274">
        <v>1.87027</v>
      </c>
      <c r="IK274">
        <v>0</v>
      </c>
      <c r="IL274">
        <v>0</v>
      </c>
      <c r="IM274">
        <v>0</v>
      </c>
      <c r="IN274">
        <v>0</v>
      </c>
      <c r="IO274" t="s">
        <v>441</v>
      </c>
      <c r="IP274" t="s">
        <v>442</v>
      </c>
      <c r="IQ274" t="s">
        <v>443</v>
      </c>
      <c r="IR274" t="s">
        <v>443</v>
      </c>
      <c r="IS274" t="s">
        <v>443</v>
      </c>
      <c r="IT274" t="s">
        <v>443</v>
      </c>
      <c r="IU274">
        <v>0</v>
      </c>
      <c r="IV274">
        <v>100</v>
      </c>
      <c r="IW274">
        <v>100</v>
      </c>
      <c r="IX274">
        <v>-3.51</v>
      </c>
      <c r="IY274">
        <v>0.008</v>
      </c>
      <c r="IZ274">
        <v>-1.414774939843471</v>
      </c>
      <c r="JA274">
        <v>-0.002262605230658699</v>
      </c>
      <c r="JB274">
        <v>4.117972070868355E-07</v>
      </c>
      <c r="JC274">
        <v>-1.535053720392113E-10</v>
      </c>
      <c r="JD274">
        <v>-0.05773197212917025</v>
      </c>
      <c r="JE274">
        <v>-0.004387372397949352</v>
      </c>
      <c r="JF274">
        <v>0.001148265067849212</v>
      </c>
      <c r="JG274">
        <v>-2.372704636287677E-05</v>
      </c>
      <c r="JH274">
        <v>4</v>
      </c>
      <c r="JI274">
        <v>2346</v>
      </c>
      <c r="JJ274">
        <v>1</v>
      </c>
      <c r="JK274">
        <v>24</v>
      </c>
      <c r="JL274">
        <v>21645.6</v>
      </c>
      <c r="JM274">
        <v>29358494.2</v>
      </c>
      <c r="JN274">
        <v>2.23755</v>
      </c>
      <c r="JO274">
        <v>2.24121</v>
      </c>
      <c r="JP274">
        <v>1.39648</v>
      </c>
      <c r="JQ274">
        <v>2.35474</v>
      </c>
      <c r="JR274">
        <v>1.49536</v>
      </c>
      <c r="JS274">
        <v>2.677</v>
      </c>
      <c r="JT274">
        <v>36.6706</v>
      </c>
      <c r="JU274">
        <v>24.0262</v>
      </c>
      <c r="JV274">
        <v>18</v>
      </c>
      <c r="JW274">
        <v>486.581</v>
      </c>
      <c r="JX274">
        <v>435.261</v>
      </c>
      <c r="JY274">
        <v>11.9101</v>
      </c>
      <c r="JZ274">
        <v>25.6884</v>
      </c>
      <c r="KA274">
        <v>30.0002</v>
      </c>
      <c r="KB274">
        <v>25.5816</v>
      </c>
      <c r="KC274">
        <v>25.5225</v>
      </c>
      <c r="KD274">
        <v>44.8949</v>
      </c>
      <c r="KE274">
        <v>27.4363</v>
      </c>
      <c r="KF274">
        <v>0</v>
      </c>
      <c r="KG274">
        <v>11.9076</v>
      </c>
      <c r="KH274">
        <v>1108.56</v>
      </c>
      <c r="KI274">
        <v>9.82366</v>
      </c>
      <c r="KJ274">
        <v>101.681</v>
      </c>
      <c r="KK274">
        <v>100.988</v>
      </c>
    </row>
    <row r="275" spans="1:297">
      <c r="A275">
        <v>259</v>
      </c>
      <c r="B275">
        <v>1761509655</v>
      </c>
      <c r="C275">
        <v>2444.5</v>
      </c>
      <c r="D275" t="s">
        <v>963</v>
      </c>
      <c r="E275" t="s">
        <v>964</v>
      </c>
      <c r="F275">
        <v>5</v>
      </c>
      <c r="G275" t="s">
        <v>831</v>
      </c>
      <c r="H275" t="s">
        <v>436</v>
      </c>
      <c r="I275">
        <v>1761509652.2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1105.339094656243</v>
      </c>
      <c r="AK275">
        <v>1070.132121212121</v>
      </c>
      <c r="AL275">
        <v>3.391374569529563</v>
      </c>
      <c r="AM275">
        <v>65.61031510894709</v>
      </c>
      <c r="AN275">
        <f>(AP275 - AO275 + DY275*1E3/(8.314*(EA275+273.15)) * AR275/DX275 * AQ275) * DX275/(100*DL275) * 1000/(1000 - AP275)</f>
        <v>0</v>
      </c>
      <c r="AO275">
        <v>9.833430305411062</v>
      </c>
      <c r="AP275">
        <v>11.53936606060606</v>
      </c>
      <c r="AQ275">
        <v>-1.021595504252732E-06</v>
      </c>
      <c r="AR275">
        <v>106.6715053119192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437</v>
      </c>
      <c r="AY275" t="s">
        <v>437</v>
      </c>
      <c r="AZ275">
        <v>0</v>
      </c>
      <c r="BA275">
        <v>0</v>
      </c>
      <c r="BB275">
        <f>1-AZ275/BA275</f>
        <v>0</v>
      </c>
      <c r="BC275">
        <v>0</v>
      </c>
      <c r="BD275" t="s">
        <v>437</v>
      </c>
      <c r="BE275" t="s">
        <v>437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437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BZ275">
        <v>2020</v>
      </c>
      <c r="CA275">
        <v>290.0000000000001</v>
      </c>
      <c r="CB275">
        <v>1590.42</v>
      </c>
      <c r="CC275">
        <v>295</v>
      </c>
      <c r="CD275">
        <v>5220.67</v>
      </c>
      <c r="CE275">
        <v>1591.29</v>
      </c>
      <c r="CF275">
        <v>-0.87</v>
      </c>
      <c r="CG275">
        <v>300.0000000000001</v>
      </c>
      <c r="CH275">
        <v>23.8</v>
      </c>
      <c r="CI275">
        <v>1650.734719841875</v>
      </c>
      <c r="CJ275">
        <v>2.032994541366527</v>
      </c>
      <c r="CK275">
        <v>-31.03478562282126</v>
      </c>
      <c r="CL275">
        <v>0.9198548094063967</v>
      </c>
      <c r="CM275">
        <v>0.9759925733019913</v>
      </c>
      <c r="CN275">
        <v>-0.00431141668520578</v>
      </c>
      <c r="CO275">
        <v>289.9999999999999</v>
      </c>
      <c r="CP275">
        <v>1590.91</v>
      </c>
      <c r="CQ275">
        <v>765</v>
      </c>
      <c r="CR275">
        <v>5219.32</v>
      </c>
      <c r="CS275">
        <v>1591.27</v>
      </c>
      <c r="CT275">
        <v>-0.36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438</v>
      </c>
      <c r="DO275">
        <v>2</v>
      </c>
      <c r="DP275" t="b">
        <v>1</v>
      </c>
      <c r="DQ275">
        <v>1761509652.2</v>
      </c>
      <c r="DR275">
        <v>1050.07</v>
      </c>
      <c r="DS275">
        <v>1095.148</v>
      </c>
      <c r="DT275">
        <v>11.53919</v>
      </c>
      <c r="DU275">
        <v>9.833345000000001</v>
      </c>
      <c r="DV275">
        <v>1053.59</v>
      </c>
      <c r="DW275">
        <v>11.53121</v>
      </c>
      <c r="DX275">
        <v>500.0329</v>
      </c>
      <c r="DY275">
        <v>90.29195999999999</v>
      </c>
      <c r="DZ275">
        <v>0.1000721</v>
      </c>
      <c r="EA275">
        <v>18.13675</v>
      </c>
      <c r="EB275">
        <v>18.01546</v>
      </c>
      <c r="EC275">
        <v>999.9</v>
      </c>
      <c r="ED275">
        <v>0</v>
      </c>
      <c r="EE275">
        <v>0</v>
      </c>
      <c r="EF275">
        <v>9988</v>
      </c>
      <c r="EG275">
        <v>0</v>
      </c>
      <c r="EH275">
        <v>1038.1</v>
      </c>
      <c r="EI275">
        <v>-45.07967000000001</v>
      </c>
      <c r="EJ275">
        <v>1062.328</v>
      </c>
      <c r="EK275">
        <v>1106.024</v>
      </c>
      <c r="EL275">
        <v>1.705849</v>
      </c>
      <c r="EM275">
        <v>1095.148</v>
      </c>
      <c r="EN275">
        <v>9.833345000000001</v>
      </c>
      <c r="EO275">
        <v>1.041896</v>
      </c>
      <c r="EP275">
        <v>0.8878720000000001</v>
      </c>
      <c r="EQ275">
        <v>7.51581</v>
      </c>
      <c r="ER275">
        <v>5.195652</v>
      </c>
      <c r="ES275">
        <v>1999.999</v>
      </c>
      <c r="ET275">
        <v>0.9800029000000002</v>
      </c>
      <c r="EU275">
        <v>0.01999738</v>
      </c>
      <c r="EV275">
        <v>0</v>
      </c>
      <c r="EW275">
        <v>1244.374</v>
      </c>
      <c r="EX275">
        <v>5.000970000000001</v>
      </c>
      <c r="EY275">
        <v>25037.81</v>
      </c>
      <c r="EZ275">
        <v>16707.57</v>
      </c>
      <c r="FA275">
        <v>39.8687</v>
      </c>
      <c r="FB275">
        <v>40.781</v>
      </c>
      <c r="FC275">
        <v>40.031</v>
      </c>
      <c r="FD275">
        <v>40.3747</v>
      </c>
      <c r="FE275">
        <v>39.4685</v>
      </c>
      <c r="FF275">
        <v>1955.104</v>
      </c>
      <c r="FG275">
        <v>39.895</v>
      </c>
      <c r="FH275">
        <v>0</v>
      </c>
      <c r="FI275">
        <v>4526</v>
      </c>
      <c r="FJ275">
        <v>0</v>
      </c>
      <c r="FK275">
        <v>1244.4284</v>
      </c>
      <c r="FL275">
        <v>-0.1753846368293954</v>
      </c>
      <c r="FM275">
        <v>-48.66923082567232</v>
      </c>
      <c r="FN275">
        <v>25041.684</v>
      </c>
      <c r="FO275">
        <v>15</v>
      </c>
      <c r="FP275">
        <v>0</v>
      </c>
      <c r="FQ275" t="s">
        <v>439</v>
      </c>
      <c r="FR275">
        <v>1760210915.6</v>
      </c>
      <c r="FS275">
        <v>0</v>
      </c>
      <c r="FT275">
        <v>0</v>
      </c>
      <c r="FU275">
        <v>-0.215</v>
      </c>
      <c r="FV275">
        <v>0</v>
      </c>
      <c r="FW275">
        <v>-0.6919999999999999</v>
      </c>
      <c r="FX275">
        <v>0</v>
      </c>
      <c r="FY275">
        <v>400</v>
      </c>
      <c r="FZ275">
        <v>0</v>
      </c>
      <c r="GA275">
        <v>0.15</v>
      </c>
      <c r="GB275">
        <v>0</v>
      </c>
      <c r="GC275">
        <v>-44.96209756097561</v>
      </c>
      <c r="GD275">
        <v>-0.6801742160278174</v>
      </c>
      <c r="GE275">
        <v>0.1380436418935033</v>
      </c>
      <c r="GF275">
        <v>0</v>
      </c>
      <c r="GG275">
        <v>1244.370294117647</v>
      </c>
      <c r="GH275">
        <v>0.5673032790011884</v>
      </c>
      <c r="GI275">
        <v>0.262907781798314</v>
      </c>
      <c r="GJ275">
        <v>1</v>
      </c>
      <c r="GK275">
        <v>1.704986585365854</v>
      </c>
      <c r="GL275">
        <v>0.00489867595818392</v>
      </c>
      <c r="GM275">
        <v>0.0007760739522094796</v>
      </c>
      <c r="GN275">
        <v>1</v>
      </c>
      <c r="GO275">
        <v>2</v>
      </c>
      <c r="GP275">
        <v>3</v>
      </c>
      <c r="GQ275" t="s">
        <v>440</v>
      </c>
      <c r="GR275">
        <v>3.13379</v>
      </c>
      <c r="GS275">
        <v>2.76015</v>
      </c>
      <c r="GT275">
        <v>0.179302</v>
      </c>
      <c r="GU275">
        <v>0.182</v>
      </c>
      <c r="GV275">
        <v>0.06297179999999999</v>
      </c>
      <c r="GW275">
        <v>0.0552657</v>
      </c>
      <c r="GX275">
        <v>26283.8</v>
      </c>
      <c r="GY275">
        <v>26178.2</v>
      </c>
      <c r="GZ275">
        <v>29751.1</v>
      </c>
      <c r="HA275">
        <v>29560</v>
      </c>
      <c r="HB275">
        <v>36848</v>
      </c>
      <c r="HC275">
        <v>37011.8</v>
      </c>
      <c r="HD275">
        <v>41865.1</v>
      </c>
      <c r="HE275">
        <v>41997.1</v>
      </c>
      <c r="HF275">
        <v>1.95817</v>
      </c>
      <c r="HG275">
        <v>1.88993</v>
      </c>
      <c r="HH275">
        <v>0.0231937</v>
      </c>
      <c r="HI275">
        <v>0</v>
      </c>
      <c r="HJ275">
        <v>17.6304</v>
      </c>
      <c r="HK275">
        <v>999.9</v>
      </c>
      <c r="HL275">
        <v>26.5</v>
      </c>
      <c r="HM275">
        <v>31.7</v>
      </c>
      <c r="HN275">
        <v>13.7778</v>
      </c>
      <c r="HO275">
        <v>62.5624</v>
      </c>
      <c r="HP275">
        <v>32.5561</v>
      </c>
      <c r="HQ275">
        <v>1</v>
      </c>
      <c r="HR275">
        <v>-0.138064</v>
      </c>
      <c r="HS275">
        <v>5.36989</v>
      </c>
      <c r="HT275">
        <v>20.26</v>
      </c>
      <c r="HU275">
        <v>5.22193</v>
      </c>
      <c r="HV275">
        <v>12.0159</v>
      </c>
      <c r="HW275">
        <v>4.9912</v>
      </c>
      <c r="HX275">
        <v>3.28855</v>
      </c>
      <c r="HY275">
        <v>9999</v>
      </c>
      <c r="HZ275">
        <v>9999</v>
      </c>
      <c r="IA275">
        <v>9999</v>
      </c>
      <c r="IB275">
        <v>999.9</v>
      </c>
      <c r="IC275">
        <v>4.97288</v>
      </c>
      <c r="ID275">
        <v>1.86661</v>
      </c>
      <c r="IE275">
        <v>1.8659</v>
      </c>
      <c r="IF275">
        <v>1.86588</v>
      </c>
      <c r="IG275">
        <v>1.86778</v>
      </c>
      <c r="IH275">
        <v>1.87017</v>
      </c>
      <c r="II275">
        <v>1.86882</v>
      </c>
      <c r="IJ275">
        <v>1.87027</v>
      </c>
      <c r="IK275">
        <v>0</v>
      </c>
      <c r="IL275">
        <v>0</v>
      </c>
      <c r="IM275">
        <v>0</v>
      </c>
      <c r="IN275">
        <v>0</v>
      </c>
      <c r="IO275" t="s">
        <v>441</v>
      </c>
      <c r="IP275" t="s">
        <v>442</v>
      </c>
      <c r="IQ275" t="s">
        <v>443</v>
      </c>
      <c r="IR275" t="s">
        <v>443</v>
      </c>
      <c r="IS275" t="s">
        <v>443</v>
      </c>
      <c r="IT275" t="s">
        <v>443</v>
      </c>
      <c r="IU275">
        <v>0</v>
      </c>
      <c r="IV275">
        <v>100</v>
      </c>
      <c r="IW275">
        <v>100</v>
      </c>
      <c r="IX275">
        <v>-3.54</v>
      </c>
      <c r="IY275">
        <v>0.008</v>
      </c>
      <c r="IZ275">
        <v>-1.414774939843471</v>
      </c>
      <c r="JA275">
        <v>-0.002262605230658699</v>
      </c>
      <c r="JB275">
        <v>4.117972070868355E-07</v>
      </c>
      <c r="JC275">
        <v>-1.535053720392113E-10</v>
      </c>
      <c r="JD275">
        <v>-0.05773197212917025</v>
      </c>
      <c r="JE275">
        <v>-0.004387372397949352</v>
      </c>
      <c r="JF275">
        <v>0.001148265067849212</v>
      </c>
      <c r="JG275">
        <v>-2.372704636287677E-05</v>
      </c>
      <c r="JH275">
        <v>4</v>
      </c>
      <c r="JI275">
        <v>2346</v>
      </c>
      <c r="JJ275">
        <v>1</v>
      </c>
      <c r="JK275">
        <v>24</v>
      </c>
      <c r="JL275">
        <v>21645.7</v>
      </c>
      <c r="JM275">
        <v>29358494.2</v>
      </c>
      <c r="JN275">
        <v>2.26807</v>
      </c>
      <c r="JO275">
        <v>2.23633</v>
      </c>
      <c r="JP275">
        <v>1.39648</v>
      </c>
      <c r="JQ275">
        <v>2.35352</v>
      </c>
      <c r="JR275">
        <v>1.49536</v>
      </c>
      <c r="JS275">
        <v>2.65869</v>
      </c>
      <c r="JT275">
        <v>36.6706</v>
      </c>
      <c r="JU275">
        <v>24.035</v>
      </c>
      <c r="JV275">
        <v>18</v>
      </c>
      <c r="JW275">
        <v>486.705</v>
      </c>
      <c r="JX275">
        <v>435.223</v>
      </c>
      <c r="JY275">
        <v>11.9013</v>
      </c>
      <c r="JZ275">
        <v>25.6886</v>
      </c>
      <c r="KA275">
        <v>30.0002</v>
      </c>
      <c r="KB275">
        <v>25.5816</v>
      </c>
      <c r="KC275">
        <v>25.5215</v>
      </c>
      <c r="KD275">
        <v>45.4012</v>
      </c>
      <c r="KE275">
        <v>27.4363</v>
      </c>
      <c r="KF275">
        <v>0</v>
      </c>
      <c r="KG275">
        <v>11.8944</v>
      </c>
      <c r="KH275">
        <v>1121.92</v>
      </c>
      <c r="KI275">
        <v>9.82366</v>
      </c>
      <c r="KJ275">
        <v>101.68</v>
      </c>
      <c r="KK275">
        <v>100.988</v>
      </c>
    </row>
    <row r="276" spans="1:297">
      <c r="A276">
        <v>260</v>
      </c>
      <c r="B276">
        <v>1761509660</v>
      </c>
      <c r="C276">
        <v>2449.5</v>
      </c>
      <c r="D276" t="s">
        <v>965</v>
      </c>
      <c r="E276" t="s">
        <v>966</v>
      </c>
      <c r="F276">
        <v>5</v>
      </c>
      <c r="G276" t="s">
        <v>831</v>
      </c>
      <c r="H276" t="s">
        <v>436</v>
      </c>
      <c r="I276">
        <v>1761509657.5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1122.40233990595</v>
      </c>
      <c r="AK276">
        <v>1087.088787878788</v>
      </c>
      <c r="AL276">
        <v>3.372720505529981</v>
      </c>
      <c r="AM276">
        <v>65.61031510894709</v>
      </c>
      <c r="AN276">
        <f>(AP276 - AO276 + DY276*1E3/(8.314*(EA276+273.15)) * AR276/DX276 * AQ276) * DX276/(100*DL276) * 1000/(1000 - AP276)</f>
        <v>0</v>
      </c>
      <c r="AO276">
        <v>9.834217272433678</v>
      </c>
      <c r="AP276">
        <v>11.5400806060606</v>
      </c>
      <c r="AQ276">
        <v>7.504531690170096E-07</v>
      </c>
      <c r="AR276">
        <v>106.6715053119192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437</v>
      </c>
      <c r="AY276" t="s">
        <v>437</v>
      </c>
      <c r="AZ276">
        <v>0</v>
      </c>
      <c r="BA276">
        <v>0</v>
      </c>
      <c r="BB276">
        <f>1-AZ276/BA276</f>
        <v>0</v>
      </c>
      <c r="BC276">
        <v>0</v>
      </c>
      <c r="BD276" t="s">
        <v>437</v>
      </c>
      <c r="BE276" t="s">
        <v>437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437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BZ276">
        <v>2020</v>
      </c>
      <c r="CA276">
        <v>290.0000000000001</v>
      </c>
      <c r="CB276">
        <v>1590.42</v>
      </c>
      <c r="CC276">
        <v>295</v>
      </c>
      <c r="CD276">
        <v>5220.67</v>
      </c>
      <c r="CE276">
        <v>1591.29</v>
      </c>
      <c r="CF276">
        <v>-0.87</v>
      </c>
      <c r="CG276">
        <v>300.0000000000001</v>
      </c>
      <c r="CH276">
        <v>23.8</v>
      </c>
      <c r="CI276">
        <v>1650.734719841875</v>
      </c>
      <c r="CJ276">
        <v>2.032994541366527</v>
      </c>
      <c r="CK276">
        <v>-31.03478562282126</v>
      </c>
      <c r="CL276">
        <v>0.9198548094063967</v>
      </c>
      <c r="CM276">
        <v>0.9759925733019913</v>
      </c>
      <c r="CN276">
        <v>-0.00431141668520578</v>
      </c>
      <c r="CO276">
        <v>289.9999999999999</v>
      </c>
      <c r="CP276">
        <v>1590.91</v>
      </c>
      <c r="CQ276">
        <v>765</v>
      </c>
      <c r="CR276">
        <v>5219.32</v>
      </c>
      <c r="CS276">
        <v>1591.27</v>
      </c>
      <c r="CT276">
        <v>-0.36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438</v>
      </c>
      <c r="DO276">
        <v>2</v>
      </c>
      <c r="DP276" t="b">
        <v>1</v>
      </c>
      <c r="DQ276">
        <v>1761509657.5</v>
      </c>
      <c r="DR276">
        <v>1067.892222222222</v>
      </c>
      <c r="DS276">
        <v>1112.92</v>
      </c>
      <c r="DT276">
        <v>11.54027777777778</v>
      </c>
      <c r="DU276">
        <v>9.834305555555554</v>
      </c>
      <c r="DV276">
        <v>1071.447777777778</v>
      </c>
      <c r="DW276">
        <v>11.5323</v>
      </c>
      <c r="DX276">
        <v>499.9723333333333</v>
      </c>
      <c r="DY276">
        <v>90.29432222222222</v>
      </c>
      <c r="DZ276">
        <v>0.09986735555555555</v>
      </c>
      <c r="EA276">
        <v>18.13544444444445</v>
      </c>
      <c r="EB276">
        <v>18.00684444444444</v>
      </c>
      <c r="EC276">
        <v>999.9000000000001</v>
      </c>
      <c r="ED276">
        <v>0</v>
      </c>
      <c r="EE276">
        <v>0</v>
      </c>
      <c r="EF276">
        <v>9999.577777777777</v>
      </c>
      <c r="EG276">
        <v>0</v>
      </c>
      <c r="EH276">
        <v>1038.106666666667</v>
      </c>
      <c r="EI276">
        <v>-45.03122222222223</v>
      </c>
      <c r="EJ276">
        <v>1080.358888888889</v>
      </c>
      <c r="EK276">
        <v>1123.975555555556</v>
      </c>
      <c r="EL276">
        <v>1.705976666666667</v>
      </c>
      <c r="EM276">
        <v>1112.92</v>
      </c>
      <c r="EN276">
        <v>9.834305555555554</v>
      </c>
      <c r="EO276">
        <v>1.042022222222222</v>
      </c>
      <c r="EP276">
        <v>0.8879819999999999</v>
      </c>
      <c r="EQ276">
        <v>7.51757111111111</v>
      </c>
      <c r="ER276">
        <v>5.197431111111111</v>
      </c>
      <c r="ES276">
        <v>2000.026666666666</v>
      </c>
      <c r="ET276">
        <v>0.9800023333333334</v>
      </c>
      <c r="EU276">
        <v>0.01999796666666667</v>
      </c>
      <c r="EV276">
        <v>0</v>
      </c>
      <c r="EW276">
        <v>1244.53</v>
      </c>
      <c r="EX276">
        <v>5.00097</v>
      </c>
      <c r="EY276">
        <v>25032.86666666667</v>
      </c>
      <c r="EZ276">
        <v>16707.81111111111</v>
      </c>
      <c r="FA276">
        <v>39.79133333333333</v>
      </c>
      <c r="FB276">
        <v>40.68011111111111</v>
      </c>
      <c r="FC276">
        <v>39.97900000000001</v>
      </c>
      <c r="FD276">
        <v>40.24277777777777</v>
      </c>
      <c r="FE276">
        <v>39.41633333333333</v>
      </c>
      <c r="FF276">
        <v>1955.126666666667</v>
      </c>
      <c r="FG276">
        <v>39.9</v>
      </c>
      <c r="FH276">
        <v>0</v>
      </c>
      <c r="FI276">
        <v>4530.800000190735</v>
      </c>
      <c r="FJ276">
        <v>0</v>
      </c>
      <c r="FK276">
        <v>1244.4696</v>
      </c>
      <c r="FL276">
        <v>-0.2015384790743865</v>
      </c>
      <c r="FM276">
        <v>-59.03846140259637</v>
      </c>
      <c r="FN276">
        <v>25037.608</v>
      </c>
      <c r="FO276">
        <v>15</v>
      </c>
      <c r="FP276">
        <v>0</v>
      </c>
      <c r="FQ276" t="s">
        <v>439</v>
      </c>
      <c r="FR276">
        <v>1760210915.6</v>
      </c>
      <c r="FS276">
        <v>0</v>
      </c>
      <c r="FT276">
        <v>0</v>
      </c>
      <c r="FU276">
        <v>-0.215</v>
      </c>
      <c r="FV276">
        <v>0</v>
      </c>
      <c r="FW276">
        <v>-0.6919999999999999</v>
      </c>
      <c r="FX276">
        <v>0</v>
      </c>
      <c r="FY276">
        <v>400</v>
      </c>
      <c r="FZ276">
        <v>0</v>
      </c>
      <c r="GA276">
        <v>0.15</v>
      </c>
      <c r="GB276">
        <v>0</v>
      </c>
      <c r="GC276">
        <v>-44.99250487804878</v>
      </c>
      <c r="GD276">
        <v>-0.9981972125436416</v>
      </c>
      <c r="GE276">
        <v>0.1482159333642435</v>
      </c>
      <c r="GF276">
        <v>0</v>
      </c>
      <c r="GG276">
        <v>1244.428823529412</v>
      </c>
      <c r="GH276">
        <v>0.1457601173782145</v>
      </c>
      <c r="GI276">
        <v>0.2446578007061489</v>
      </c>
      <c r="GJ276">
        <v>1</v>
      </c>
      <c r="GK276">
        <v>1.705306585365854</v>
      </c>
      <c r="GL276">
        <v>0.005630383275264138</v>
      </c>
      <c r="GM276">
        <v>0.000815877829675853</v>
      </c>
      <c r="GN276">
        <v>1</v>
      </c>
      <c r="GO276">
        <v>2</v>
      </c>
      <c r="GP276">
        <v>3</v>
      </c>
      <c r="GQ276" t="s">
        <v>440</v>
      </c>
      <c r="GR276">
        <v>3.13375</v>
      </c>
      <c r="GS276">
        <v>2.76031</v>
      </c>
      <c r="GT276">
        <v>0.181094</v>
      </c>
      <c r="GU276">
        <v>0.183682</v>
      </c>
      <c r="GV276">
        <v>0.0629731</v>
      </c>
      <c r="GW276">
        <v>0.0552712</v>
      </c>
      <c r="GX276">
        <v>26226.9</v>
      </c>
      <c r="GY276">
        <v>26124.2</v>
      </c>
      <c r="GZ276">
        <v>29751.6</v>
      </c>
      <c r="HA276">
        <v>29559.8</v>
      </c>
      <c r="HB276">
        <v>36848.7</v>
      </c>
      <c r="HC276">
        <v>37011.1</v>
      </c>
      <c r="HD276">
        <v>41865.9</v>
      </c>
      <c r="HE276">
        <v>41996.5</v>
      </c>
      <c r="HF276">
        <v>1.9583</v>
      </c>
      <c r="HG276">
        <v>1.89013</v>
      </c>
      <c r="HH276">
        <v>0.0227392</v>
      </c>
      <c r="HI276">
        <v>0</v>
      </c>
      <c r="HJ276">
        <v>17.6293</v>
      </c>
      <c r="HK276">
        <v>999.9</v>
      </c>
      <c r="HL276">
        <v>26.5</v>
      </c>
      <c r="HM276">
        <v>31.7</v>
      </c>
      <c r="HN276">
        <v>13.7774</v>
      </c>
      <c r="HO276">
        <v>62.4524</v>
      </c>
      <c r="HP276">
        <v>32.4599</v>
      </c>
      <c r="HQ276">
        <v>1</v>
      </c>
      <c r="HR276">
        <v>-0.138018</v>
      </c>
      <c r="HS276">
        <v>5.38619</v>
      </c>
      <c r="HT276">
        <v>20.2596</v>
      </c>
      <c r="HU276">
        <v>5.22088</v>
      </c>
      <c r="HV276">
        <v>12.0159</v>
      </c>
      <c r="HW276">
        <v>4.99095</v>
      </c>
      <c r="HX276">
        <v>3.28845</v>
      </c>
      <c r="HY276">
        <v>9999</v>
      </c>
      <c r="HZ276">
        <v>9999</v>
      </c>
      <c r="IA276">
        <v>9999</v>
      </c>
      <c r="IB276">
        <v>999.9</v>
      </c>
      <c r="IC276">
        <v>4.9729</v>
      </c>
      <c r="ID276">
        <v>1.86662</v>
      </c>
      <c r="IE276">
        <v>1.8659</v>
      </c>
      <c r="IF276">
        <v>1.86588</v>
      </c>
      <c r="IG276">
        <v>1.86776</v>
      </c>
      <c r="IH276">
        <v>1.87018</v>
      </c>
      <c r="II276">
        <v>1.8688</v>
      </c>
      <c r="IJ276">
        <v>1.87027</v>
      </c>
      <c r="IK276">
        <v>0</v>
      </c>
      <c r="IL276">
        <v>0</v>
      </c>
      <c r="IM276">
        <v>0</v>
      </c>
      <c r="IN276">
        <v>0</v>
      </c>
      <c r="IO276" t="s">
        <v>441</v>
      </c>
      <c r="IP276" t="s">
        <v>442</v>
      </c>
      <c r="IQ276" t="s">
        <v>443</v>
      </c>
      <c r="IR276" t="s">
        <v>443</v>
      </c>
      <c r="IS276" t="s">
        <v>443</v>
      </c>
      <c r="IT276" t="s">
        <v>443</v>
      </c>
      <c r="IU276">
        <v>0</v>
      </c>
      <c r="IV276">
        <v>100</v>
      </c>
      <c r="IW276">
        <v>100</v>
      </c>
      <c r="IX276">
        <v>-3.57</v>
      </c>
      <c r="IY276">
        <v>0.008</v>
      </c>
      <c r="IZ276">
        <v>-1.414774939843471</v>
      </c>
      <c r="JA276">
        <v>-0.002262605230658699</v>
      </c>
      <c r="JB276">
        <v>4.117972070868355E-07</v>
      </c>
      <c r="JC276">
        <v>-1.535053720392113E-10</v>
      </c>
      <c r="JD276">
        <v>-0.05773197212917025</v>
      </c>
      <c r="JE276">
        <v>-0.004387372397949352</v>
      </c>
      <c r="JF276">
        <v>0.001148265067849212</v>
      </c>
      <c r="JG276">
        <v>-2.372704636287677E-05</v>
      </c>
      <c r="JH276">
        <v>4</v>
      </c>
      <c r="JI276">
        <v>2346</v>
      </c>
      <c r="JJ276">
        <v>1</v>
      </c>
      <c r="JK276">
        <v>24</v>
      </c>
      <c r="JL276">
        <v>21645.7</v>
      </c>
      <c r="JM276">
        <v>29358494.3</v>
      </c>
      <c r="JN276">
        <v>2.29248</v>
      </c>
      <c r="JO276">
        <v>2.2522</v>
      </c>
      <c r="JP276">
        <v>1.39648</v>
      </c>
      <c r="JQ276">
        <v>2.35718</v>
      </c>
      <c r="JR276">
        <v>1.49536</v>
      </c>
      <c r="JS276">
        <v>2.67578</v>
      </c>
      <c r="JT276">
        <v>36.6706</v>
      </c>
      <c r="JU276">
        <v>24.0262</v>
      </c>
      <c r="JV276">
        <v>18</v>
      </c>
      <c r="JW276">
        <v>486.782</v>
      </c>
      <c r="JX276">
        <v>435.342</v>
      </c>
      <c r="JY276">
        <v>11.8885</v>
      </c>
      <c r="JZ276">
        <v>25.6906</v>
      </c>
      <c r="KA276">
        <v>30.0002</v>
      </c>
      <c r="KB276">
        <v>25.5816</v>
      </c>
      <c r="KC276">
        <v>25.5215</v>
      </c>
      <c r="KD276">
        <v>45.8713</v>
      </c>
      <c r="KE276">
        <v>27.4363</v>
      </c>
      <c r="KF276">
        <v>0</v>
      </c>
      <c r="KG276">
        <v>11.8815</v>
      </c>
      <c r="KH276">
        <v>1142.14</v>
      </c>
      <c r="KI276">
        <v>9.82366</v>
      </c>
      <c r="KJ276">
        <v>101.682</v>
      </c>
      <c r="KK276">
        <v>100.987</v>
      </c>
    </row>
    <row r="277" spans="1:297">
      <c r="A277">
        <v>261</v>
      </c>
      <c r="B277">
        <v>1761509665</v>
      </c>
      <c r="C277">
        <v>2454.5</v>
      </c>
      <c r="D277" t="s">
        <v>967</v>
      </c>
      <c r="E277" t="s">
        <v>968</v>
      </c>
      <c r="F277">
        <v>5</v>
      </c>
      <c r="G277" t="s">
        <v>831</v>
      </c>
      <c r="H277" t="s">
        <v>436</v>
      </c>
      <c r="I277">
        <v>1761509662.2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1138.18480164519</v>
      </c>
      <c r="AK277">
        <v>1103.482181818181</v>
      </c>
      <c r="AL277">
        <v>3.267761743949904</v>
      </c>
      <c r="AM277">
        <v>65.61031510894709</v>
      </c>
      <c r="AN277">
        <f>(AP277 - AO277 + DY277*1E3/(8.314*(EA277+273.15)) * AR277/DX277 * AQ277) * DX277/(100*DL277) * 1000/(1000 - AP277)</f>
        <v>0</v>
      </c>
      <c r="AO277">
        <v>9.834931519697545</v>
      </c>
      <c r="AP277">
        <v>11.54373393939393</v>
      </c>
      <c r="AQ277">
        <v>2.84916910215255E-06</v>
      </c>
      <c r="AR277">
        <v>106.6715053119192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437</v>
      </c>
      <c r="AY277" t="s">
        <v>437</v>
      </c>
      <c r="AZ277">
        <v>0</v>
      </c>
      <c r="BA277">
        <v>0</v>
      </c>
      <c r="BB277">
        <f>1-AZ277/BA277</f>
        <v>0</v>
      </c>
      <c r="BC277">
        <v>0</v>
      </c>
      <c r="BD277" t="s">
        <v>437</v>
      </c>
      <c r="BE277" t="s">
        <v>437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437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BZ277">
        <v>2020</v>
      </c>
      <c r="CA277">
        <v>290.0000000000001</v>
      </c>
      <c r="CB277">
        <v>1590.42</v>
      </c>
      <c r="CC277">
        <v>295</v>
      </c>
      <c r="CD277">
        <v>5220.67</v>
      </c>
      <c r="CE277">
        <v>1591.29</v>
      </c>
      <c r="CF277">
        <v>-0.87</v>
      </c>
      <c r="CG277">
        <v>300.0000000000001</v>
      </c>
      <c r="CH277">
        <v>23.8</v>
      </c>
      <c r="CI277">
        <v>1650.734719841875</v>
      </c>
      <c r="CJ277">
        <v>2.032994541366527</v>
      </c>
      <c r="CK277">
        <v>-31.03478562282126</v>
      </c>
      <c r="CL277">
        <v>0.9198548094063967</v>
      </c>
      <c r="CM277">
        <v>0.9759925733019913</v>
      </c>
      <c r="CN277">
        <v>-0.00431141668520578</v>
      </c>
      <c r="CO277">
        <v>289.9999999999999</v>
      </c>
      <c r="CP277">
        <v>1590.91</v>
      </c>
      <c r="CQ277">
        <v>765</v>
      </c>
      <c r="CR277">
        <v>5219.32</v>
      </c>
      <c r="CS277">
        <v>1591.27</v>
      </c>
      <c r="CT277">
        <v>-0.36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438</v>
      </c>
      <c r="DO277">
        <v>2</v>
      </c>
      <c r="DP277" t="b">
        <v>1</v>
      </c>
      <c r="DQ277">
        <v>1761509662.2</v>
      </c>
      <c r="DR277">
        <v>1083.337</v>
      </c>
      <c r="DS277">
        <v>1127.717</v>
      </c>
      <c r="DT277">
        <v>11.54146</v>
      </c>
      <c r="DU277">
        <v>9.834644000000001</v>
      </c>
      <c r="DV277">
        <v>1086.92</v>
      </c>
      <c r="DW277">
        <v>11.53345</v>
      </c>
      <c r="DX277">
        <v>500.0387000000001</v>
      </c>
      <c r="DY277">
        <v>90.29504</v>
      </c>
      <c r="DZ277">
        <v>0.10008204</v>
      </c>
      <c r="EA277">
        <v>18.13546</v>
      </c>
      <c r="EB277">
        <v>18.00525</v>
      </c>
      <c r="EC277">
        <v>999.9</v>
      </c>
      <c r="ED277">
        <v>0</v>
      </c>
      <c r="EE277">
        <v>0</v>
      </c>
      <c r="EF277">
        <v>9999.554</v>
      </c>
      <c r="EG277">
        <v>0</v>
      </c>
      <c r="EH277">
        <v>1038.108</v>
      </c>
      <c r="EI277">
        <v>-44.38036000000001</v>
      </c>
      <c r="EJ277">
        <v>1095.986</v>
      </c>
      <c r="EK277">
        <v>1138.917</v>
      </c>
      <c r="EL277">
        <v>1.706826</v>
      </c>
      <c r="EM277">
        <v>1127.717</v>
      </c>
      <c r="EN277">
        <v>9.834644000000001</v>
      </c>
      <c r="EO277">
        <v>1.042138</v>
      </c>
      <c r="EP277">
        <v>0.88802</v>
      </c>
      <c r="EQ277">
        <v>7.519203</v>
      </c>
      <c r="ER277">
        <v>5.198045</v>
      </c>
      <c r="ES277">
        <v>2000.051</v>
      </c>
      <c r="ET277">
        <v>0.9800017000000002</v>
      </c>
      <c r="EU277">
        <v>0.01999859</v>
      </c>
      <c r="EV277">
        <v>0</v>
      </c>
      <c r="EW277">
        <v>1244.362</v>
      </c>
      <c r="EX277">
        <v>5.000970000000001</v>
      </c>
      <c r="EY277">
        <v>25028.35</v>
      </c>
      <c r="EZ277">
        <v>16708.02</v>
      </c>
      <c r="FA277">
        <v>39.7311</v>
      </c>
      <c r="FB277">
        <v>40.6061</v>
      </c>
      <c r="FC277">
        <v>39.9308</v>
      </c>
      <c r="FD277">
        <v>40.1247</v>
      </c>
      <c r="FE277">
        <v>39.3561</v>
      </c>
      <c r="FF277">
        <v>1955.151</v>
      </c>
      <c r="FG277">
        <v>39.89999999999999</v>
      </c>
      <c r="FH277">
        <v>0</v>
      </c>
      <c r="FI277">
        <v>4536.200000047684</v>
      </c>
      <c r="FJ277">
        <v>0</v>
      </c>
      <c r="FK277">
        <v>1244.387692307692</v>
      </c>
      <c r="FL277">
        <v>-0.6721367597500444</v>
      </c>
      <c r="FM277">
        <v>-59.22393160895463</v>
      </c>
      <c r="FN277">
        <v>25032.68846153846</v>
      </c>
      <c r="FO277">
        <v>15</v>
      </c>
      <c r="FP277">
        <v>0</v>
      </c>
      <c r="FQ277" t="s">
        <v>439</v>
      </c>
      <c r="FR277">
        <v>1760210915.6</v>
      </c>
      <c r="FS277">
        <v>0</v>
      </c>
      <c r="FT277">
        <v>0</v>
      </c>
      <c r="FU277">
        <v>-0.215</v>
      </c>
      <c r="FV277">
        <v>0</v>
      </c>
      <c r="FW277">
        <v>-0.6919999999999999</v>
      </c>
      <c r="FX277">
        <v>0</v>
      </c>
      <c r="FY277">
        <v>400</v>
      </c>
      <c r="FZ277">
        <v>0</v>
      </c>
      <c r="GA277">
        <v>0.15</v>
      </c>
      <c r="GB277">
        <v>0</v>
      </c>
      <c r="GC277">
        <v>-44.8855725</v>
      </c>
      <c r="GD277">
        <v>2.036914446529004</v>
      </c>
      <c r="GE277">
        <v>0.309252939345368</v>
      </c>
      <c r="GF277">
        <v>0</v>
      </c>
      <c r="GG277">
        <v>1244.417647058824</v>
      </c>
      <c r="GH277">
        <v>-0.4843392013986965</v>
      </c>
      <c r="GI277">
        <v>0.2867880835116517</v>
      </c>
      <c r="GJ277">
        <v>1</v>
      </c>
      <c r="GK277">
        <v>1.70577225</v>
      </c>
      <c r="GL277">
        <v>0.00595485928705167</v>
      </c>
      <c r="GM277">
        <v>0.001009468888822236</v>
      </c>
      <c r="GN277">
        <v>1</v>
      </c>
      <c r="GO277">
        <v>2</v>
      </c>
      <c r="GP277">
        <v>3</v>
      </c>
      <c r="GQ277" t="s">
        <v>440</v>
      </c>
      <c r="GR277">
        <v>3.13372</v>
      </c>
      <c r="GS277">
        <v>2.76019</v>
      </c>
      <c r="GT277">
        <v>0.182811</v>
      </c>
      <c r="GU277">
        <v>0.185329</v>
      </c>
      <c r="GV277">
        <v>0.06299</v>
      </c>
      <c r="GW277">
        <v>0.0552661</v>
      </c>
      <c r="GX277">
        <v>26172.5</v>
      </c>
      <c r="GY277">
        <v>26071.5</v>
      </c>
      <c r="GZ277">
        <v>29752.2</v>
      </c>
      <c r="HA277">
        <v>29559.7</v>
      </c>
      <c r="HB277">
        <v>36849.1</v>
      </c>
      <c r="HC277">
        <v>37011.3</v>
      </c>
      <c r="HD277">
        <v>41867.2</v>
      </c>
      <c r="HE277">
        <v>41996.5</v>
      </c>
      <c r="HF277">
        <v>1.9584</v>
      </c>
      <c r="HG277">
        <v>1.89005</v>
      </c>
      <c r="HH277">
        <v>0.0225678</v>
      </c>
      <c r="HI277">
        <v>0</v>
      </c>
      <c r="HJ277">
        <v>17.6293</v>
      </c>
      <c r="HK277">
        <v>999.9</v>
      </c>
      <c r="HL277">
        <v>26.5</v>
      </c>
      <c r="HM277">
        <v>31.7</v>
      </c>
      <c r="HN277">
        <v>13.7781</v>
      </c>
      <c r="HO277">
        <v>62.2524</v>
      </c>
      <c r="HP277">
        <v>32.5521</v>
      </c>
      <c r="HQ277">
        <v>1</v>
      </c>
      <c r="HR277">
        <v>-0.137708</v>
      </c>
      <c r="HS277">
        <v>5.37364</v>
      </c>
      <c r="HT277">
        <v>20.2601</v>
      </c>
      <c r="HU277">
        <v>5.22178</v>
      </c>
      <c r="HV277">
        <v>12.0159</v>
      </c>
      <c r="HW277">
        <v>4.9912</v>
      </c>
      <c r="HX277">
        <v>3.28865</v>
      </c>
      <c r="HY277">
        <v>9999</v>
      </c>
      <c r="HZ277">
        <v>9999</v>
      </c>
      <c r="IA277">
        <v>9999</v>
      </c>
      <c r="IB277">
        <v>999.9</v>
      </c>
      <c r="IC277">
        <v>4.97288</v>
      </c>
      <c r="ID277">
        <v>1.86661</v>
      </c>
      <c r="IE277">
        <v>1.86592</v>
      </c>
      <c r="IF277">
        <v>1.86586</v>
      </c>
      <c r="IG277">
        <v>1.86776</v>
      </c>
      <c r="IH277">
        <v>1.87018</v>
      </c>
      <c r="II277">
        <v>1.86879</v>
      </c>
      <c r="IJ277">
        <v>1.87028</v>
      </c>
      <c r="IK277">
        <v>0</v>
      </c>
      <c r="IL277">
        <v>0</v>
      </c>
      <c r="IM277">
        <v>0</v>
      </c>
      <c r="IN277">
        <v>0</v>
      </c>
      <c r="IO277" t="s">
        <v>441</v>
      </c>
      <c r="IP277" t="s">
        <v>442</v>
      </c>
      <c r="IQ277" t="s">
        <v>443</v>
      </c>
      <c r="IR277" t="s">
        <v>443</v>
      </c>
      <c r="IS277" t="s">
        <v>443</v>
      </c>
      <c r="IT277" t="s">
        <v>443</v>
      </c>
      <c r="IU277">
        <v>0</v>
      </c>
      <c r="IV277">
        <v>100</v>
      </c>
      <c r="IW277">
        <v>100</v>
      </c>
      <c r="IX277">
        <v>-3.6</v>
      </c>
      <c r="IY277">
        <v>0.008</v>
      </c>
      <c r="IZ277">
        <v>-1.414774939843471</v>
      </c>
      <c r="JA277">
        <v>-0.002262605230658699</v>
      </c>
      <c r="JB277">
        <v>4.117972070868355E-07</v>
      </c>
      <c r="JC277">
        <v>-1.535053720392113E-10</v>
      </c>
      <c r="JD277">
        <v>-0.05773197212917025</v>
      </c>
      <c r="JE277">
        <v>-0.004387372397949352</v>
      </c>
      <c r="JF277">
        <v>0.001148265067849212</v>
      </c>
      <c r="JG277">
        <v>-2.372704636287677E-05</v>
      </c>
      <c r="JH277">
        <v>4</v>
      </c>
      <c r="JI277">
        <v>2346</v>
      </c>
      <c r="JJ277">
        <v>1</v>
      </c>
      <c r="JK277">
        <v>24</v>
      </c>
      <c r="JL277">
        <v>21645.8</v>
      </c>
      <c r="JM277">
        <v>29358494.4</v>
      </c>
      <c r="JN277">
        <v>2.32056</v>
      </c>
      <c r="JO277">
        <v>2.24609</v>
      </c>
      <c r="JP277">
        <v>1.39771</v>
      </c>
      <c r="JQ277">
        <v>2.35229</v>
      </c>
      <c r="JR277">
        <v>1.49536</v>
      </c>
      <c r="JS277">
        <v>2.68188</v>
      </c>
      <c r="JT277">
        <v>36.6706</v>
      </c>
      <c r="JU277">
        <v>24.0262</v>
      </c>
      <c r="JV277">
        <v>18</v>
      </c>
      <c r="JW277">
        <v>486.843</v>
      </c>
      <c r="JX277">
        <v>435.298</v>
      </c>
      <c r="JY277">
        <v>11.8768</v>
      </c>
      <c r="JZ277">
        <v>25.6906</v>
      </c>
      <c r="KA277">
        <v>30</v>
      </c>
      <c r="KB277">
        <v>25.5816</v>
      </c>
      <c r="KC277">
        <v>25.5215</v>
      </c>
      <c r="KD277">
        <v>46.4493</v>
      </c>
      <c r="KE277">
        <v>27.4363</v>
      </c>
      <c r="KF277">
        <v>0</v>
      </c>
      <c r="KG277">
        <v>11.8758</v>
      </c>
      <c r="KH277">
        <v>1155.67</v>
      </c>
      <c r="KI277">
        <v>9.82366</v>
      </c>
      <c r="KJ277">
        <v>101.684</v>
      </c>
      <c r="KK277">
        <v>100.987</v>
      </c>
    </row>
    <row r="278" spans="1:297">
      <c r="A278">
        <v>262</v>
      </c>
      <c r="B278">
        <v>1761509670</v>
      </c>
      <c r="C278">
        <v>2459.5</v>
      </c>
      <c r="D278" t="s">
        <v>969</v>
      </c>
      <c r="E278" t="s">
        <v>970</v>
      </c>
      <c r="F278">
        <v>5</v>
      </c>
      <c r="G278" t="s">
        <v>831</v>
      </c>
      <c r="H278" t="s">
        <v>436</v>
      </c>
      <c r="I278">
        <v>1761509667.5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1154.729066962409</v>
      </c>
      <c r="AK278">
        <v>1119.845878787879</v>
      </c>
      <c r="AL278">
        <v>3.28791752315956</v>
      </c>
      <c r="AM278">
        <v>65.61031510894709</v>
      </c>
      <c r="AN278">
        <f>(AP278 - AO278 + DY278*1E3/(8.314*(EA278+273.15)) * AR278/DX278 * AQ278) * DX278/(100*DL278) * 1000/(1000 - AP278)</f>
        <v>0</v>
      </c>
      <c r="AO278">
        <v>9.834097403566323</v>
      </c>
      <c r="AP278">
        <v>11.54345333333333</v>
      </c>
      <c r="AQ278">
        <v>-1.546781016936114E-06</v>
      </c>
      <c r="AR278">
        <v>106.6715053119192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437</v>
      </c>
      <c r="AY278" t="s">
        <v>437</v>
      </c>
      <c r="AZ278">
        <v>0</v>
      </c>
      <c r="BA278">
        <v>0</v>
      </c>
      <c r="BB278">
        <f>1-AZ278/BA278</f>
        <v>0</v>
      </c>
      <c r="BC278">
        <v>0</v>
      </c>
      <c r="BD278" t="s">
        <v>437</v>
      </c>
      <c r="BE278" t="s">
        <v>437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437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BZ278">
        <v>2020</v>
      </c>
      <c r="CA278">
        <v>290.0000000000001</v>
      </c>
      <c r="CB278">
        <v>1590.42</v>
      </c>
      <c r="CC278">
        <v>295</v>
      </c>
      <c r="CD278">
        <v>5220.67</v>
      </c>
      <c r="CE278">
        <v>1591.29</v>
      </c>
      <c r="CF278">
        <v>-0.87</v>
      </c>
      <c r="CG278">
        <v>300.0000000000001</v>
      </c>
      <c r="CH278">
        <v>23.8</v>
      </c>
      <c r="CI278">
        <v>1650.734719841875</v>
      </c>
      <c r="CJ278">
        <v>2.032994541366527</v>
      </c>
      <c r="CK278">
        <v>-31.03478562282126</v>
      </c>
      <c r="CL278">
        <v>0.9198548094063967</v>
      </c>
      <c r="CM278">
        <v>0.9759925733019913</v>
      </c>
      <c r="CN278">
        <v>-0.00431141668520578</v>
      </c>
      <c r="CO278">
        <v>289.9999999999999</v>
      </c>
      <c r="CP278">
        <v>1590.91</v>
      </c>
      <c r="CQ278">
        <v>765</v>
      </c>
      <c r="CR278">
        <v>5219.32</v>
      </c>
      <c r="CS278">
        <v>1591.27</v>
      </c>
      <c r="CT278">
        <v>-0.36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438</v>
      </c>
      <c r="DO278">
        <v>2</v>
      </c>
      <c r="DP278" t="b">
        <v>1</v>
      </c>
      <c r="DQ278">
        <v>1761509667.5</v>
      </c>
      <c r="DR278">
        <v>1100.391111111111</v>
      </c>
      <c r="DS278">
        <v>1145.1</v>
      </c>
      <c r="DT278">
        <v>11.54331111111111</v>
      </c>
      <c r="DU278">
        <v>9.834176666666666</v>
      </c>
      <c r="DV278">
        <v>1104.008888888889</v>
      </c>
      <c r="DW278">
        <v>11.53527777777778</v>
      </c>
      <c r="DX278">
        <v>499.9241111111111</v>
      </c>
      <c r="DY278">
        <v>90.29547777777778</v>
      </c>
      <c r="DZ278">
        <v>0.099893</v>
      </c>
      <c r="EA278">
        <v>18.13884444444444</v>
      </c>
      <c r="EB278">
        <v>18.00271111111111</v>
      </c>
      <c r="EC278">
        <v>999.9000000000001</v>
      </c>
      <c r="ED278">
        <v>0</v>
      </c>
      <c r="EE278">
        <v>0</v>
      </c>
      <c r="EF278">
        <v>10002.17444444444</v>
      </c>
      <c r="EG278">
        <v>0</v>
      </c>
      <c r="EH278">
        <v>1038.061111111111</v>
      </c>
      <c r="EI278">
        <v>-44.7079</v>
      </c>
      <c r="EJ278">
        <v>1113.243333333333</v>
      </c>
      <c r="EK278">
        <v>1156.472222222222</v>
      </c>
      <c r="EL278">
        <v>1.709132222222222</v>
      </c>
      <c r="EM278">
        <v>1145.1</v>
      </c>
      <c r="EN278">
        <v>9.834176666666666</v>
      </c>
      <c r="EO278">
        <v>1.042308888888889</v>
      </c>
      <c r="EP278">
        <v>0.887981888888889</v>
      </c>
      <c r="EQ278">
        <v>7.521602222222223</v>
      </c>
      <c r="ER278">
        <v>5.197426666666667</v>
      </c>
      <c r="ES278">
        <v>2000.024444444444</v>
      </c>
      <c r="ET278">
        <v>0.9800006666666666</v>
      </c>
      <c r="EU278">
        <v>0.01999958888888889</v>
      </c>
      <c r="EV278">
        <v>0</v>
      </c>
      <c r="EW278">
        <v>1244.274444444444</v>
      </c>
      <c r="EX278">
        <v>5.00097</v>
      </c>
      <c r="EY278">
        <v>25021.55555555555</v>
      </c>
      <c r="EZ278">
        <v>16707.77777777778</v>
      </c>
      <c r="FA278">
        <v>39.68011111111111</v>
      </c>
      <c r="FB278">
        <v>40.50677777777778</v>
      </c>
      <c r="FC278">
        <v>39.875</v>
      </c>
      <c r="FD278">
        <v>39.99977777777778</v>
      </c>
      <c r="FE278">
        <v>39.312</v>
      </c>
      <c r="FF278">
        <v>1955.124444444444</v>
      </c>
      <c r="FG278">
        <v>39.9</v>
      </c>
      <c r="FH278">
        <v>0</v>
      </c>
      <c r="FI278">
        <v>4541</v>
      </c>
      <c r="FJ278">
        <v>0</v>
      </c>
      <c r="FK278">
        <v>1244.372692307692</v>
      </c>
      <c r="FL278">
        <v>-1.440341886888824</v>
      </c>
      <c r="FM278">
        <v>-68.15726504037481</v>
      </c>
      <c r="FN278">
        <v>25027.4076923077</v>
      </c>
      <c r="FO278">
        <v>15</v>
      </c>
      <c r="FP278">
        <v>0</v>
      </c>
      <c r="FQ278" t="s">
        <v>439</v>
      </c>
      <c r="FR278">
        <v>1760210915.6</v>
      </c>
      <c r="FS278">
        <v>0</v>
      </c>
      <c r="FT278">
        <v>0</v>
      </c>
      <c r="FU278">
        <v>-0.215</v>
      </c>
      <c r="FV278">
        <v>0</v>
      </c>
      <c r="FW278">
        <v>-0.6919999999999999</v>
      </c>
      <c r="FX278">
        <v>0</v>
      </c>
      <c r="FY278">
        <v>400</v>
      </c>
      <c r="FZ278">
        <v>0</v>
      </c>
      <c r="GA278">
        <v>0.15</v>
      </c>
      <c r="GB278">
        <v>0</v>
      </c>
      <c r="GC278">
        <v>-44.79368536585365</v>
      </c>
      <c r="GD278">
        <v>1.867350522648047</v>
      </c>
      <c r="GE278">
        <v>0.322645064036035</v>
      </c>
      <c r="GF278">
        <v>0</v>
      </c>
      <c r="GG278">
        <v>1244.368235294118</v>
      </c>
      <c r="GH278">
        <v>-0.6279602784807189</v>
      </c>
      <c r="GI278">
        <v>0.2495816568985054</v>
      </c>
      <c r="GJ278">
        <v>1</v>
      </c>
      <c r="GK278">
        <v>1.706934146341464</v>
      </c>
      <c r="GL278">
        <v>0.01190926829268377</v>
      </c>
      <c r="GM278">
        <v>0.001656324134075424</v>
      </c>
      <c r="GN278">
        <v>1</v>
      </c>
      <c r="GO278">
        <v>2</v>
      </c>
      <c r="GP278">
        <v>3</v>
      </c>
      <c r="GQ278" t="s">
        <v>440</v>
      </c>
      <c r="GR278">
        <v>3.13361</v>
      </c>
      <c r="GS278">
        <v>2.76002</v>
      </c>
      <c r="GT278">
        <v>0.184523</v>
      </c>
      <c r="GU278">
        <v>0.187055</v>
      </c>
      <c r="GV278">
        <v>0.0629902</v>
      </c>
      <c r="GW278">
        <v>0.0552702</v>
      </c>
      <c r="GX278">
        <v>26117.5</v>
      </c>
      <c r="GY278">
        <v>26016.2</v>
      </c>
      <c r="GZ278">
        <v>29752.1</v>
      </c>
      <c r="HA278">
        <v>29559.6</v>
      </c>
      <c r="HB278">
        <v>36848.7</v>
      </c>
      <c r="HC278">
        <v>37011</v>
      </c>
      <c r="HD278">
        <v>41866.6</v>
      </c>
      <c r="HE278">
        <v>41996.3</v>
      </c>
      <c r="HF278">
        <v>1.95815</v>
      </c>
      <c r="HG278">
        <v>1.89032</v>
      </c>
      <c r="HH278">
        <v>0.0227392</v>
      </c>
      <c r="HI278">
        <v>0</v>
      </c>
      <c r="HJ278">
        <v>17.6284</v>
      </c>
      <c r="HK278">
        <v>999.9</v>
      </c>
      <c r="HL278">
        <v>26.5</v>
      </c>
      <c r="HM278">
        <v>31.7</v>
      </c>
      <c r="HN278">
        <v>13.7782</v>
      </c>
      <c r="HO278">
        <v>62.2624</v>
      </c>
      <c r="HP278">
        <v>32.492</v>
      </c>
      <c r="HQ278">
        <v>1</v>
      </c>
      <c r="HR278">
        <v>-0.137886</v>
      </c>
      <c r="HS278">
        <v>5.36026</v>
      </c>
      <c r="HT278">
        <v>20.2605</v>
      </c>
      <c r="HU278">
        <v>5.22103</v>
      </c>
      <c r="HV278">
        <v>12.0159</v>
      </c>
      <c r="HW278">
        <v>4.98935</v>
      </c>
      <c r="HX278">
        <v>3.28863</v>
      </c>
      <c r="HY278">
        <v>9999</v>
      </c>
      <c r="HZ278">
        <v>9999</v>
      </c>
      <c r="IA278">
        <v>9999</v>
      </c>
      <c r="IB278">
        <v>999.9</v>
      </c>
      <c r="IC278">
        <v>4.97289</v>
      </c>
      <c r="ID278">
        <v>1.86661</v>
      </c>
      <c r="IE278">
        <v>1.8659</v>
      </c>
      <c r="IF278">
        <v>1.86588</v>
      </c>
      <c r="IG278">
        <v>1.86774</v>
      </c>
      <c r="IH278">
        <v>1.8702</v>
      </c>
      <c r="II278">
        <v>1.86878</v>
      </c>
      <c r="IJ278">
        <v>1.87027</v>
      </c>
      <c r="IK278">
        <v>0</v>
      </c>
      <c r="IL278">
        <v>0</v>
      </c>
      <c r="IM278">
        <v>0</v>
      </c>
      <c r="IN278">
        <v>0</v>
      </c>
      <c r="IO278" t="s">
        <v>441</v>
      </c>
      <c r="IP278" t="s">
        <v>442</v>
      </c>
      <c r="IQ278" t="s">
        <v>443</v>
      </c>
      <c r="IR278" t="s">
        <v>443</v>
      </c>
      <c r="IS278" t="s">
        <v>443</v>
      </c>
      <c r="IT278" t="s">
        <v>443</v>
      </c>
      <c r="IU278">
        <v>0</v>
      </c>
      <c r="IV278">
        <v>100</v>
      </c>
      <c r="IW278">
        <v>100</v>
      </c>
      <c r="IX278">
        <v>-3.63</v>
      </c>
      <c r="IY278">
        <v>0.008</v>
      </c>
      <c r="IZ278">
        <v>-1.414774939843471</v>
      </c>
      <c r="JA278">
        <v>-0.002262605230658699</v>
      </c>
      <c r="JB278">
        <v>4.117972070868355E-07</v>
      </c>
      <c r="JC278">
        <v>-1.535053720392113E-10</v>
      </c>
      <c r="JD278">
        <v>-0.05773197212917025</v>
      </c>
      <c r="JE278">
        <v>-0.004387372397949352</v>
      </c>
      <c r="JF278">
        <v>0.001148265067849212</v>
      </c>
      <c r="JG278">
        <v>-2.372704636287677E-05</v>
      </c>
      <c r="JH278">
        <v>4</v>
      </c>
      <c r="JI278">
        <v>2346</v>
      </c>
      <c r="JJ278">
        <v>1</v>
      </c>
      <c r="JK278">
        <v>24</v>
      </c>
      <c r="JL278">
        <v>21645.9</v>
      </c>
      <c r="JM278">
        <v>29358494.5</v>
      </c>
      <c r="JN278">
        <v>2.34619</v>
      </c>
      <c r="JO278">
        <v>2.24854</v>
      </c>
      <c r="JP278">
        <v>1.39648</v>
      </c>
      <c r="JQ278">
        <v>2.35474</v>
      </c>
      <c r="JR278">
        <v>1.49536</v>
      </c>
      <c r="JS278">
        <v>2.62207</v>
      </c>
      <c r="JT278">
        <v>36.6706</v>
      </c>
      <c r="JU278">
        <v>24.0262</v>
      </c>
      <c r="JV278">
        <v>18</v>
      </c>
      <c r="JW278">
        <v>486.689</v>
      </c>
      <c r="JX278">
        <v>435.461</v>
      </c>
      <c r="JY278">
        <v>11.871</v>
      </c>
      <c r="JZ278">
        <v>25.6906</v>
      </c>
      <c r="KA278">
        <v>30.0002</v>
      </c>
      <c r="KB278">
        <v>25.5816</v>
      </c>
      <c r="KC278">
        <v>25.5215</v>
      </c>
      <c r="KD278">
        <v>46.947</v>
      </c>
      <c r="KE278">
        <v>27.4363</v>
      </c>
      <c r="KF278">
        <v>0</v>
      </c>
      <c r="KG278">
        <v>11.8718</v>
      </c>
      <c r="KH278">
        <v>1175.72</v>
      </c>
      <c r="KI278">
        <v>9.82366</v>
      </c>
      <c r="KJ278">
        <v>101.683</v>
      </c>
      <c r="KK278">
        <v>100.986</v>
      </c>
    </row>
    <row r="279" spans="1:297">
      <c r="A279">
        <v>263</v>
      </c>
      <c r="B279">
        <v>1761509675</v>
      </c>
      <c r="C279">
        <v>2464.5</v>
      </c>
      <c r="D279" t="s">
        <v>971</v>
      </c>
      <c r="E279" t="s">
        <v>972</v>
      </c>
      <c r="F279">
        <v>5</v>
      </c>
      <c r="G279" t="s">
        <v>831</v>
      </c>
      <c r="H279" t="s">
        <v>436</v>
      </c>
      <c r="I279">
        <v>1761509672.2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1171.765668302535</v>
      </c>
      <c r="AK279">
        <v>1136.611939393939</v>
      </c>
      <c r="AL279">
        <v>3.370483390729333</v>
      </c>
      <c r="AM279">
        <v>65.61031510894709</v>
      </c>
      <c r="AN279">
        <f>(AP279 - AO279 + DY279*1E3/(8.314*(EA279+273.15)) * AR279/DX279 * AQ279) * DX279/(100*DL279) * 1000/(1000 - AP279)</f>
        <v>0</v>
      </c>
      <c r="AO279">
        <v>9.835129031442881</v>
      </c>
      <c r="AP279">
        <v>11.5471896969697</v>
      </c>
      <c r="AQ279">
        <v>2.456569747365363E-06</v>
      </c>
      <c r="AR279">
        <v>106.6715053119192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437</v>
      </c>
      <c r="AY279" t="s">
        <v>437</v>
      </c>
      <c r="AZ279">
        <v>0</v>
      </c>
      <c r="BA279">
        <v>0</v>
      </c>
      <c r="BB279">
        <f>1-AZ279/BA279</f>
        <v>0</v>
      </c>
      <c r="BC279">
        <v>0</v>
      </c>
      <c r="BD279" t="s">
        <v>437</v>
      </c>
      <c r="BE279" t="s">
        <v>437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437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BZ279">
        <v>2020</v>
      </c>
      <c r="CA279">
        <v>290.0000000000001</v>
      </c>
      <c r="CB279">
        <v>1590.42</v>
      </c>
      <c r="CC279">
        <v>295</v>
      </c>
      <c r="CD279">
        <v>5220.67</v>
      </c>
      <c r="CE279">
        <v>1591.29</v>
      </c>
      <c r="CF279">
        <v>-0.87</v>
      </c>
      <c r="CG279">
        <v>300.0000000000001</v>
      </c>
      <c r="CH279">
        <v>23.8</v>
      </c>
      <c r="CI279">
        <v>1650.734719841875</v>
      </c>
      <c r="CJ279">
        <v>2.032994541366527</v>
      </c>
      <c r="CK279">
        <v>-31.03478562282126</v>
      </c>
      <c r="CL279">
        <v>0.9198548094063967</v>
      </c>
      <c r="CM279">
        <v>0.9759925733019913</v>
      </c>
      <c r="CN279">
        <v>-0.00431141668520578</v>
      </c>
      <c r="CO279">
        <v>289.9999999999999</v>
      </c>
      <c r="CP279">
        <v>1590.91</v>
      </c>
      <c r="CQ279">
        <v>765</v>
      </c>
      <c r="CR279">
        <v>5219.32</v>
      </c>
      <c r="CS279">
        <v>1591.27</v>
      </c>
      <c r="CT279">
        <v>-0.36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438</v>
      </c>
      <c r="DO279">
        <v>2</v>
      </c>
      <c r="DP279" t="b">
        <v>1</v>
      </c>
      <c r="DQ279">
        <v>1761509672.2</v>
      </c>
      <c r="DR279">
        <v>1115.834</v>
      </c>
      <c r="DS279">
        <v>1160.919</v>
      </c>
      <c r="DT279">
        <v>11.54587</v>
      </c>
      <c r="DU279">
        <v>9.835070999999999</v>
      </c>
      <c r="DV279">
        <v>1119.483</v>
      </c>
      <c r="DW279">
        <v>11.5378</v>
      </c>
      <c r="DX279">
        <v>500.0189999999999</v>
      </c>
      <c r="DY279">
        <v>90.29351</v>
      </c>
      <c r="DZ279">
        <v>0.10003118</v>
      </c>
      <c r="EA279">
        <v>18.13987</v>
      </c>
      <c r="EB279">
        <v>18.00727</v>
      </c>
      <c r="EC279">
        <v>999.9</v>
      </c>
      <c r="ED279">
        <v>0</v>
      </c>
      <c r="EE279">
        <v>0</v>
      </c>
      <c r="EF279">
        <v>9992.685999999998</v>
      </c>
      <c r="EG279">
        <v>0</v>
      </c>
      <c r="EH279">
        <v>1038.04</v>
      </c>
      <c r="EI279">
        <v>-45.08479</v>
      </c>
      <c r="EJ279">
        <v>1128.869</v>
      </c>
      <c r="EK279">
        <v>1172.452</v>
      </c>
      <c r="EL279">
        <v>1.710803</v>
      </c>
      <c r="EM279">
        <v>1160.919</v>
      </c>
      <c r="EN279">
        <v>9.835070999999999</v>
      </c>
      <c r="EO279">
        <v>1.042517</v>
      </c>
      <c r="EP279">
        <v>0.8880432</v>
      </c>
      <c r="EQ279">
        <v>7.524534</v>
      </c>
      <c r="ER279">
        <v>5.198417999999999</v>
      </c>
      <c r="ES279">
        <v>1999.954</v>
      </c>
      <c r="ET279">
        <v>0.9799992999999999</v>
      </c>
      <c r="EU279">
        <v>0.02000091</v>
      </c>
      <c r="EV279">
        <v>0</v>
      </c>
      <c r="EW279">
        <v>1244.194</v>
      </c>
      <c r="EX279">
        <v>5.000970000000001</v>
      </c>
      <c r="EY279">
        <v>25014.69</v>
      </c>
      <c r="EZ279">
        <v>16707.2</v>
      </c>
      <c r="FA279">
        <v>39.6187</v>
      </c>
      <c r="FB279">
        <v>40.4308</v>
      </c>
      <c r="FC279">
        <v>39.8183</v>
      </c>
      <c r="FD279">
        <v>39.9123</v>
      </c>
      <c r="FE279">
        <v>39.2499</v>
      </c>
      <c r="FF279">
        <v>1955.054</v>
      </c>
      <c r="FG279">
        <v>39.89999999999999</v>
      </c>
      <c r="FH279">
        <v>0</v>
      </c>
      <c r="FI279">
        <v>4545.800000190735</v>
      </c>
      <c r="FJ279">
        <v>0</v>
      </c>
      <c r="FK279">
        <v>1244.240769230769</v>
      </c>
      <c r="FL279">
        <v>-1.385982912621106</v>
      </c>
      <c r="FM279">
        <v>-78.45128218451531</v>
      </c>
      <c r="FN279">
        <v>25021.56538461538</v>
      </c>
      <c r="FO279">
        <v>15</v>
      </c>
      <c r="FP279">
        <v>0</v>
      </c>
      <c r="FQ279" t="s">
        <v>439</v>
      </c>
      <c r="FR279">
        <v>1760210915.6</v>
      </c>
      <c r="FS279">
        <v>0</v>
      </c>
      <c r="FT279">
        <v>0</v>
      </c>
      <c r="FU279">
        <v>-0.215</v>
      </c>
      <c r="FV279">
        <v>0</v>
      </c>
      <c r="FW279">
        <v>-0.6919999999999999</v>
      </c>
      <c r="FX279">
        <v>0</v>
      </c>
      <c r="FY279">
        <v>400</v>
      </c>
      <c r="FZ279">
        <v>0</v>
      </c>
      <c r="GA279">
        <v>0.15</v>
      </c>
      <c r="GB279">
        <v>0</v>
      </c>
      <c r="GC279">
        <v>-44.8133512195122</v>
      </c>
      <c r="GD279">
        <v>0.3369114982578102</v>
      </c>
      <c r="GE279">
        <v>0.3300619225878913</v>
      </c>
      <c r="GF279">
        <v>1</v>
      </c>
      <c r="GG279">
        <v>1244.305294117647</v>
      </c>
      <c r="GH279">
        <v>-0.9974026003261869</v>
      </c>
      <c r="GI279">
        <v>0.2602175028489084</v>
      </c>
      <c r="GJ279">
        <v>1</v>
      </c>
      <c r="GK279">
        <v>1.707833902439025</v>
      </c>
      <c r="GL279">
        <v>0.01885881533100929</v>
      </c>
      <c r="GM279">
        <v>0.002126030169862301</v>
      </c>
      <c r="GN279">
        <v>1</v>
      </c>
      <c r="GO279">
        <v>3</v>
      </c>
      <c r="GP279">
        <v>3</v>
      </c>
      <c r="GQ279" t="s">
        <v>950</v>
      </c>
      <c r="GR279">
        <v>3.13384</v>
      </c>
      <c r="GS279">
        <v>2.76027</v>
      </c>
      <c r="GT279">
        <v>0.186259</v>
      </c>
      <c r="GU279">
        <v>0.18875</v>
      </c>
      <c r="GV279">
        <v>0.0630045</v>
      </c>
      <c r="GW279">
        <v>0.055273</v>
      </c>
      <c r="GX279">
        <v>26061.8</v>
      </c>
      <c r="GY279">
        <v>25962.3</v>
      </c>
      <c r="GZ279">
        <v>29751.9</v>
      </c>
      <c r="HA279">
        <v>29559.9</v>
      </c>
      <c r="HB279">
        <v>36847.9</v>
      </c>
      <c r="HC279">
        <v>37011.3</v>
      </c>
      <c r="HD279">
        <v>41866.4</v>
      </c>
      <c r="HE279">
        <v>41996.7</v>
      </c>
      <c r="HF279">
        <v>1.9586</v>
      </c>
      <c r="HG279">
        <v>1.89023</v>
      </c>
      <c r="HH279">
        <v>0.0225529</v>
      </c>
      <c r="HI279">
        <v>0</v>
      </c>
      <c r="HJ279">
        <v>17.6277</v>
      </c>
      <c r="HK279">
        <v>999.9</v>
      </c>
      <c r="HL279">
        <v>26.5</v>
      </c>
      <c r="HM279">
        <v>31.7</v>
      </c>
      <c r="HN279">
        <v>13.7788</v>
      </c>
      <c r="HO279">
        <v>62.4524</v>
      </c>
      <c r="HP279">
        <v>32.4239</v>
      </c>
      <c r="HQ279">
        <v>1</v>
      </c>
      <c r="HR279">
        <v>-0.138191</v>
      </c>
      <c r="HS279">
        <v>5.35834</v>
      </c>
      <c r="HT279">
        <v>20.2607</v>
      </c>
      <c r="HU279">
        <v>5.22073</v>
      </c>
      <c r="HV279">
        <v>12.0159</v>
      </c>
      <c r="HW279">
        <v>4.99105</v>
      </c>
      <c r="HX279">
        <v>3.28848</v>
      </c>
      <c r="HY279">
        <v>9999</v>
      </c>
      <c r="HZ279">
        <v>9999</v>
      </c>
      <c r="IA279">
        <v>9999</v>
      </c>
      <c r="IB279">
        <v>999.9</v>
      </c>
      <c r="IC279">
        <v>4.97289</v>
      </c>
      <c r="ID279">
        <v>1.86662</v>
      </c>
      <c r="IE279">
        <v>1.86592</v>
      </c>
      <c r="IF279">
        <v>1.86588</v>
      </c>
      <c r="IG279">
        <v>1.86776</v>
      </c>
      <c r="IH279">
        <v>1.87021</v>
      </c>
      <c r="II279">
        <v>1.86878</v>
      </c>
      <c r="IJ279">
        <v>1.87028</v>
      </c>
      <c r="IK279">
        <v>0</v>
      </c>
      <c r="IL279">
        <v>0</v>
      </c>
      <c r="IM279">
        <v>0</v>
      </c>
      <c r="IN279">
        <v>0</v>
      </c>
      <c r="IO279" t="s">
        <v>441</v>
      </c>
      <c r="IP279" t="s">
        <v>442</v>
      </c>
      <c r="IQ279" t="s">
        <v>443</v>
      </c>
      <c r="IR279" t="s">
        <v>443</v>
      </c>
      <c r="IS279" t="s">
        <v>443</v>
      </c>
      <c r="IT279" t="s">
        <v>443</v>
      </c>
      <c r="IU279">
        <v>0</v>
      </c>
      <c r="IV279">
        <v>100</v>
      </c>
      <c r="IW279">
        <v>100</v>
      </c>
      <c r="IX279">
        <v>-3.66</v>
      </c>
      <c r="IY279">
        <v>0.0081</v>
      </c>
      <c r="IZ279">
        <v>-1.414774939843471</v>
      </c>
      <c r="JA279">
        <v>-0.002262605230658699</v>
      </c>
      <c r="JB279">
        <v>4.117972070868355E-07</v>
      </c>
      <c r="JC279">
        <v>-1.535053720392113E-10</v>
      </c>
      <c r="JD279">
        <v>-0.05773197212917025</v>
      </c>
      <c r="JE279">
        <v>-0.004387372397949352</v>
      </c>
      <c r="JF279">
        <v>0.001148265067849212</v>
      </c>
      <c r="JG279">
        <v>-2.372704636287677E-05</v>
      </c>
      <c r="JH279">
        <v>4</v>
      </c>
      <c r="JI279">
        <v>2346</v>
      </c>
      <c r="JJ279">
        <v>1</v>
      </c>
      <c r="JK279">
        <v>24</v>
      </c>
      <c r="JL279">
        <v>21646</v>
      </c>
      <c r="JM279">
        <v>29358494.6</v>
      </c>
      <c r="JN279">
        <v>2.37427</v>
      </c>
      <c r="JO279">
        <v>2.23877</v>
      </c>
      <c r="JP279">
        <v>1.39771</v>
      </c>
      <c r="JQ279">
        <v>2.35474</v>
      </c>
      <c r="JR279">
        <v>1.49536</v>
      </c>
      <c r="JS279">
        <v>2.54517</v>
      </c>
      <c r="JT279">
        <v>36.6706</v>
      </c>
      <c r="JU279">
        <v>24.0262</v>
      </c>
      <c r="JV279">
        <v>18</v>
      </c>
      <c r="JW279">
        <v>486.967</v>
      </c>
      <c r="JX279">
        <v>435.402</v>
      </c>
      <c r="JY279">
        <v>11.8676</v>
      </c>
      <c r="JZ279">
        <v>25.6906</v>
      </c>
      <c r="KA279">
        <v>30</v>
      </c>
      <c r="KB279">
        <v>25.5816</v>
      </c>
      <c r="KC279">
        <v>25.5215</v>
      </c>
      <c r="KD279">
        <v>47.527</v>
      </c>
      <c r="KE279">
        <v>27.4363</v>
      </c>
      <c r="KF279">
        <v>0</v>
      </c>
      <c r="KG279">
        <v>11.867</v>
      </c>
      <c r="KH279">
        <v>1189.1</v>
      </c>
      <c r="KI279">
        <v>9.823499999999999</v>
      </c>
      <c r="KJ279">
        <v>101.683</v>
      </c>
      <c r="KK279">
        <v>100.987</v>
      </c>
    </row>
    <row r="280" spans="1:297">
      <c r="A280">
        <v>264</v>
      </c>
      <c r="B280">
        <v>1761509680</v>
      </c>
      <c r="C280">
        <v>2469.5</v>
      </c>
      <c r="D280" t="s">
        <v>973</v>
      </c>
      <c r="E280" t="s">
        <v>974</v>
      </c>
      <c r="F280">
        <v>5</v>
      </c>
      <c r="G280" t="s">
        <v>831</v>
      </c>
      <c r="H280" t="s">
        <v>436</v>
      </c>
      <c r="I280">
        <v>1761509677.5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1188.643303019719</v>
      </c>
      <c r="AK280">
        <v>1153.255333333333</v>
      </c>
      <c r="AL280">
        <v>3.320398626942519</v>
      </c>
      <c r="AM280">
        <v>65.61031510894709</v>
      </c>
      <c r="AN280">
        <f>(AP280 - AO280 + DY280*1E3/(8.314*(EA280+273.15)) * AR280/DX280 * AQ280) * DX280/(100*DL280) * 1000/(1000 - AP280)</f>
        <v>0</v>
      </c>
      <c r="AO280">
        <v>9.835653049746067</v>
      </c>
      <c r="AP280">
        <v>11.54893151515152</v>
      </c>
      <c r="AQ280">
        <v>5.834593789630237E-07</v>
      </c>
      <c r="AR280">
        <v>106.6715053119192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437</v>
      </c>
      <c r="AY280" t="s">
        <v>437</v>
      </c>
      <c r="AZ280">
        <v>0</v>
      </c>
      <c r="BA280">
        <v>0</v>
      </c>
      <c r="BB280">
        <f>1-AZ280/BA280</f>
        <v>0</v>
      </c>
      <c r="BC280">
        <v>0</v>
      </c>
      <c r="BD280" t="s">
        <v>437</v>
      </c>
      <c r="BE280" t="s">
        <v>437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437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BZ280">
        <v>2020</v>
      </c>
      <c r="CA280">
        <v>290.0000000000001</v>
      </c>
      <c r="CB280">
        <v>1590.42</v>
      </c>
      <c r="CC280">
        <v>295</v>
      </c>
      <c r="CD280">
        <v>5220.67</v>
      </c>
      <c r="CE280">
        <v>1591.29</v>
      </c>
      <c r="CF280">
        <v>-0.87</v>
      </c>
      <c r="CG280">
        <v>300.0000000000001</v>
      </c>
      <c r="CH280">
        <v>23.8</v>
      </c>
      <c r="CI280">
        <v>1650.734719841875</v>
      </c>
      <c r="CJ280">
        <v>2.032994541366527</v>
      </c>
      <c r="CK280">
        <v>-31.03478562282126</v>
      </c>
      <c r="CL280">
        <v>0.9198548094063967</v>
      </c>
      <c r="CM280">
        <v>0.9759925733019913</v>
      </c>
      <c r="CN280">
        <v>-0.00431141668520578</v>
      </c>
      <c r="CO280">
        <v>289.9999999999999</v>
      </c>
      <c r="CP280">
        <v>1590.91</v>
      </c>
      <c r="CQ280">
        <v>765</v>
      </c>
      <c r="CR280">
        <v>5219.32</v>
      </c>
      <c r="CS280">
        <v>1591.27</v>
      </c>
      <c r="CT280">
        <v>-0.36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438</v>
      </c>
      <c r="DO280">
        <v>2</v>
      </c>
      <c r="DP280" t="b">
        <v>1</v>
      </c>
      <c r="DQ280">
        <v>1761509677.5</v>
      </c>
      <c r="DR280">
        <v>1133.387777777778</v>
      </c>
      <c r="DS280">
        <v>1178.64</v>
      </c>
      <c r="DT280">
        <v>11.54801111111111</v>
      </c>
      <c r="DU280">
        <v>9.835675555555557</v>
      </c>
      <c r="DV280">
        <v>1137.07</v>
      </c>
      <c r="DW280">
        <v>11.53993333333333</v>
      </c>
      <c r="DX280">
        <v>500.0457777777778</v>
      </c>
      <c r="DY280">
        <v>90.29301111111113</v>
      </c>
      <c r="DZ280">
        <v>0.09998176666666667</v>
      </c>
      <c r="EA280">
        <v>18.14177777777778</v>
      </c>
      <c r="EB280">
        <v>17.99996666666667</v>
      </c>
      <c r="EC280">
        <v>999.9000000000001</v>
      </c>
      <c r="ED280">
        <v>0</v>
      </c>
      <c r="EE280">
        <v>0</v>
      </c>
      <c r="EF280">
        <v>10001.08555555556</v>
      </c>
      <c r="EG280">
        <v>0</v>
      </c>
      <c r="EH280">
        <v>1038.045555555555</v>
      </c>
      <c r="EI280">
        <v>-45.25103333333333</v>
      </c>
      <c r="EJ280">
        <v>1146.63</v>
      </c>
      <c r="EK280">
        <v>1190.348888888889</v>
      </c>
      <c r="EL280">
        <v>1.712346666666667</v>
      </c>
      <c r="EM280">
        <v>1178.64</v>
      </c>
      <c r="EN280">
        <v>9.835675555555557</v>
      </c>
      <c r="EO280">
        <v>1.042705555555556</v>
      </c>
      <c r="EP280">
        <v>0.8880926666666666</v>
      </c>
      <c r="EQ280">
        <v>7.527175555555557</v>
      </c>
      <c r="ER280">
        <v>5.199223333333333</v>
      </c>
      <c r="ES280">
        <v>2000.008888888889</v>
      </c>
      <c r="ET280">
        <v>0.979999</v>
      </c>
      <c r="EU280">
        <v>0.0200012</v>
      </c>
      <c r="EV280">
        <v>0</v>
      </c>
      <c r="EW280">
        <v>1244.016666666667</v>
      </c>
      <c r="EX280">
        <v>5.00097</v>
      </c>
      <c r="EY280">
        <v>25008.31111111111</v>
      </c>
      <c r="EZ280">
        <v>16707.65555555555</v>
      </c>
      <c r="FA280">
        <v>39.562</v>
      </c>
      <c r="FB280">
        <v>40.35400000000001</v>
      </c>
      <c r="FC280">
        <v>39.76377777777778</v>
      </c>
      <c r="FD280">
        <v>39.79133333333333</v>
      </c>
      <c r="FE280">
        <v>39.20099999999999</v>
      </c>
      <c r="FF280">
        <v>1955.108888888889</v>
      </c>
      <c r="FG280">
        <v>39.9</v>
      </c>
      <c r="FH280">
        <v>0</v>
      </c>
      <c r="FI280">
        <v>4551.200000047684</v>
      </c>
      <c r="FJ280">
        <v>0</v>
      </c>
      <c r="FK280">
        <v>1244.138</v>
      </c>
      <c r="FL280">
        <v>-1.488461544843287</v>
      </c>
      <c r="FM280">
        <v>-76.55384641600361</v>
      </c>
      <c r="FN280">
        <v>25014.07999999999</v>
      </c>
      <c r="FO280">
        <v>15</v>
      </c>
      <c r="FP280">
        <v>0</v>
      </c>
      <c r="FQ280" t="s">
        <v>439</v>
      </c>
      <c r="FR280">
        <v>1760210915.6</v>
      </c>
      <c r="FS280">
        <v>0</v>
      </c>
      <c r="FT280">
        <v>0</v>
      </c>
      <c r="FU280">
        <v>-0.215</v>
      </c>
      <c r="FV280">
        <v>0</v>
      </c>
      <c r="FW280">
        <v>-0.6919999999999999</v>
      </c>
      <c r="FX280">
        <v>0</v>
      </c>
      <c r="FY280">
        <v>400</v>
      </c>
      <c r="FZ280">
        <v>0</v>
      </c>
      <c r="GA280">
        <v>0.15</v>
      </c>
      <c r="GB280">
        <v>0</v>
      </c>
      <c r="GC280">
        <v>-44.84218292682927</v>
      </c>
      <c r="GD280">
        <v>-3.320780487804869</v>
      </c>
      <c r="GE280">
        <v>0.3567491158499571</v>
      </c>
      <c r="GF280">
        <v>0</v>
      </c>
      <c r="GG280">
        <v>1244.189117647059</v>
      </c>
      <c r="GH280">
        <v>-1.256073342306399</v>
      </c>
      <c r="GI280">
        <v>0.2574235197337418</v>
      </c>
      <c r="GJ280">
        <v>0</v>
      </c>
      <c r="GK280">
        <v>1.70968756097561</v>
      </c>
      <c r="GL280">
        <v>0.02214564459930833</v>
      </c>
      <c r="GM280">
        <v>0.002372169718445801</v>
      </c>
      <c r="GN280">
        <v>1</v>
      </c>
      <c r="GO280">
        <v>1</v>
      </c>
      <c r="GP280">
        <v>3</v>
      </c>
      <c r="GQ280" t="s">
        <v>446</v>
      </c>
      <c r="GR280">
        <v>3.13372</v>
      </c>
      <c r="GS280">
        <v>2.76019</v>
      </c>
      <c r="GT280">
        <v>0.187967</v>
      </c>
      <c r="GU280">
        <v>0.190443</v>
      </c>
      <c r="GV280">
        <v>0.0630121</v>
      </c>
      <c r="GW280">
        <v>0.0552749</v>
      </c>
      <c r="GX280">
        <v>26007.2</v>
      </c>
      <c r="GY280">
        <v>25908.1</v>
      </c>
      <c r="GZ280">
        <v>29751.9</v>
      </c>
      <c r="HA280">
        <v>29559.9</v>
      </c>
      <c r="HB280">
        <v>36848</v>
      </c>
      <c r="HC280">
        <v>37011.1</v>
      </c>
      <c r="HD280">
        <v>41866.7</v>
      </c>
      <c r="HE280">
        <v>41996.6</v>
      </c>
      <c r="HF280">
        <v>1.95837</v>
      </c>
      <c r="HG280">
        <v>1.89053</v>
      </c>
      <c r="HH280">
        <v>0.0222772</v>
      </c>
      <c r="HI280">
        <v>0</v>
      </c>
      <c r="HJ280">
        <v>17.6277</v>
      </c>
      <c r="HK280">
        <v>999.9</v>
      </c>
      <c r="HL280">
        <v>26.5</v>
      </c>
      <c r="HM280">
        <v>31.7</v>
      </c>
      <c r="HN280">
        <v>13.778</v>
      </c>
      <c r="HO280">
        <v>62.4024</v>
      </c>
      <c r="HP280">
        <v>32.5361</v>
      </c>
      <c r="HQ280">
        <v>1</v>
      </c>
      <c r="HR280">
        <v>-0.137912</v>
      </c>
      <c r="HS280">
        <v>5.36045</v>
      </c>
      <c r="HT280">
        <v>20.2607</v>
      </c>
      <c r="HU280">
        <v>5.22118</v>
      </c>
      <c r="HV280">
        <v>12.0159</v>
      </c>
      <c r="HW280">
        <v>4.99125</v>
      </c>
      <c r="HX280">
        <v>3.2885</v>
      </c>
      <c r="HY280">
        <v>9999</v>
      </c>
      <c r="HZ280">
        <v>9999</v>
      </c>
      <c r="IA280">
        <v>9999</v>
      </c>
      <c r="IB280">
        <v>999.9</v>
      </c>
      <c r="IC280">
        <v>4.97287</v>
      </c>
      <c r="ID280">
        <v>1.86661</v>
      </c>
      <c r="IE280">
        <v>1.86594</v>
      </c>
      <c r="IF280">
        <v>1.8659</v>
      </c>
      <c r="IG280">
        <v>1.86778</v>
      </c>
      <c r="IH280">
        <v>1.87019</v>
      </c>
      <c r="II280">
        <v>1.8688</v>
      </c>
      <c r="IJ280">
        <v>1.87029</v>
      </c>
      <c r="IK280">
        <v>0</v>
      </c>
      <c r="IL280">
        <v>0</v>
      </c>
      <c r="IM280">
        <v>0</v>
      </c>
      <c r="IN280">
        <v>0</v>
      </c>
      <c r="IO280" t="s">
        <v>441</v>
      </c>
      <c r="IP280" t="s">
        <v>442</v>
      </c>
      <c r="IQ280" t="s">
        <v>443</v>
      </c>
      <c r="IR280" t="s">
        <v>443</v>
      </c>
      <c r="IS280" t="s">
        <v>443</v>
      </c>
      <c r="IT280" t="s">
        <v>443</v>
      </c>
      <c r="IU280">
        <v>0</v>
      </c>
      <c r="IV280">
        <v>100</v>
      </c>
      <c r="IW280">
        <v>100</v>
      </c>
      <c r="IX280">
        <v>-3.69</v>
      </c>
      <c r="IY280">
        <v>0.0081</v>
      </c>
      <c r="IZ280">
        <v>-1.414774939843471</v>
      </c>
      <c r="JA280">
        <v>-0.002262605230658699</v>
      </c>
      <c r="JB280">
        <v>4.117972070868355E-07</v>
      </c>
      <c r="JC280">
        <v>-1.535053720392113E-10</v>
      </c>
      <c r="JD280">
        <v>-0.05773197212917025</v>
      </c>
      <c r="JE280">
        <v>-0.004387372397949352</v>
      </c>
      <c r="JF280">
        <v>0.001148265067849212</v>
      </c>
      <c r="JG280">
        <v>-2.372704636287677E-05</v>
      </c>
      <c r="JH280">
        <v>4</v>
      </c>
      <c r="JI280">
        <v>2346</v>
      </c>
      <c r="JJ280">
        <v>1</v>
      </c>
      <c r="JK280">
        <v>24</v>
      </c>
      <c r="JL280">
        <v>21646.1</v>
      </c>
      <c r="JM280">
        <v>29358494.7</v>
      </c>
      <c r="JN280">
        <v>2.3999</v>
      </c>
      <c r="JO280">
        <v>2.23633</v>
      </c>
      <c r="JP280">
        <v>1.39771</v>
      </c>
      <c r="JQ280">
        <v>2.35107</v>
      </c>
      <c r="JR280">
        <v>1.49536</v>
      </c>
      <c r="JS280">
        <v>2.59033</v>
      </c>
      <c r="JT280">
        <v>36.6706</v>
      </c>
      <c r="JU280">
        <v>24.0262</v>
      </c>
      <c r="JV280">
        <v>18</v>
      </c>
      <c r="JW280">
        <v>486.827</v>
      </c>
      <c r="JX280">
        <v>435.581</v>
      </c>
      <c r="JY280">
        <v>11.8642</v>
      </c>
      <c r="JZ280">
        <v>25.6906</v>
      </c>
      <c r="KA280">
        <v>30</v>
      </c>
      <c r="KB280">
        <v>25.5814</v>
      </c>
      <c r="KC280">
        <v>25.5215</v>
      </c>
      <c r="KD280">
        <v>48.0236</v>
      </c>
      <c r="KE280">
        <v>27.4363</v>
      </c>
      <c r="KF280">
        <v>0</v>
      </c>
      <c r="KG280">
        <v>11.8629</v>
      </c>
      <c r="KH280">
        <v>1209.15</v>
      </c>
      <c r="KI280">
        <v>9.820180000000001</v>
      </c>
      <c r="KJ280">
        <v>101.683</v>
      </c>
      <c r="KK280">
        <v>100.987</v>
      </c>
    </row>
    <row r="281" spans="1:297">
      <c r="A281">
        <v>265</v>
      </c>
      <c r="B281">
        <v>1761509685</v>
      </c>
      <c r="C281">
        <v>2474.5</v>
      </c>
      <c r="D281" t="s">
        <v>975</v>
      </c>
      <c r="E281" t="s">
        <v>976</v>
      </c>
      <c r="F281">
        <v>5</v>
      </c>
      <c r="G281" t="s">
        <v>831</v>
      </c>
      <c r="H281" t="s">
        <v>436</v>
      </c>
      <c r="I281">
        <v>1761509682.2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1205.566175483188</v>
      </c>
      <c r="AK281">
        <v>1170.261939393939</v>
      </c>
      <c r="AL281">
        <v>3.420706757165821</v>
      </c>
      <c r="AM281">
        <v>65.61031510894709</v>
      </c>
      <c r="AN281">
        <f>(AP281 - AO281 + DY281*1E3/(8.314*(EA281+273.15)) * AR281/DX281 * AQ281) * DX281/(100*DL281) * 1000/(1000 - AP281)</f>
        <v>0</v>
      </c>
      <c r="AO281">
        <v>9.836323362836582</v>
      </c>
      <c r="AP281">
        <v>11.5516296969697</v>
      </c>
      <c r="AQ281">
        <v>1.863557987032604E-06</v>
      </c>
      <c r="AR281">
        <v>106.6715053119192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437</v>
      </c>
      <c r="AY281" t="s">
        <v>437</v>
      </c>
      <c r="AZ281">
        <v>0</v>
      </c>
      <c r="BA281">
        <v>0</v>
      </c>
      <c r="BB281">
        <f>1-AZ281/BA281</f>
        <v>0</v>
      </c>
      <c r="BC281">
        <v>0</v>
      </c>
      <c r="BD281" t="s">
        <v>437</v>
      </c>
      <c r="BE281" t="s">
        <v>437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437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BZ281">
        <v>2020</v>
      </c>
      <c r="CA281">
        <v>290.0000000000001</v>
      </c>
      <c r="CB281">
        <v>1590.42</v>
      </c>
      <c r="CC281">
        <v>295</v>
      </c>
      <c r="CD281">
        <v>5220.67</v>
      </c>
      <c r="CE281">
        <v>1591.29</v>
      </c>
      <c r="CF281">
        <v>-0.87</v>
      </c>
      <c r="CG281">
        <v>300.0000000000001</v>
      </c>
      <c r="CH281">
        <v>23.8</v>
      </c>
      <c r="CI281">
        <v>1650.734719841875</v>
      </c>
      <c r="CJ281">
        <v>2.032994541366527</v>
      </c>
      <c r="CK281">
        <v>-31.03478562282126</v>
      </c>
      <c r="CL281">
        <v>0.9198548094063967</v>
      </c>
      <c r="CM281">
        <v>0.9759925733019913</v>
      </c>
      <c r="CN281">
        <v>-0.00431141668520578</v>
      </c>
      <c r="CO281">
        <v>289.9999999999999</v>
      </c>
      <c r="CP281">
        <v>1590.91</v>
      </c>
      <c r="CQ281">
        <v>765</v>
      </c>
      <c r="CR281">
        <v>5219.32</v>
      </c>
      <c r="CS281">
        <v>1591.27</v>
      </c>
      <c r="CT281">
        <v>-0.36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438</v>
      </c>
      <c r="DO281">
        <v>2</v>
      </c>
      <c r="DP281" t="b">
        <v>1</v>
      </c>
      <c r="DQ281">
        <v>1761509682.2</v>
      </c>
      <c r="DR281">
        <v>1148.967</v>
      </c>
      <c r="DS281">
        <v>1194.411</v>
      </c>
      <c r="DT281">
        <v>11.55053</v>
      </c>
      <c r="DU281">
        <v>9.836498000000001</v>
      </c>
      <c r="DV281">
        <v>1152.679</v>
      </c>
      <c r="DW281">
        <v>11.54243</v>
      </c>
      <c r="DX281">
        <v>499.954</v>
      </c>
      <c r="DY281">
        <v>90.29310999999998</v>
      </c>
      <c r="DZ281">
        <v>0.09993564000000001</v>
      </c>
      <c r="EA281">
        <v>18.13778</v>
      </c>
      <c r="EB281">
        <v>18.00482</v>
      </c>
      <c r="EC281">
        <v>999.9</v>
      </c>
      <c r="ED281">
        <v>0</v>
      </c>
      <c r="EE281">
        <v>0</v>
      </c>
      <c r="EF281">
        <v>10011.88</v>
      </c>
      <c r="EG281">
        <v>0</v>
      </c>
      <c r="EH281">
        <v>1038.078</v>
      </c>
      <c r="EI281">
        <v>-45.44515</v>
      </c>
      <c r="EJ281">
        <v>1162.394</v>
      </c>
      <c r="EK281">
        <v>1206.278</v>
      </c>
      <c r="EL281">
        <v>1.71405</v>
      </c>
      <c r="EM281">
        <v>1194.411</v>
      </c>
      <c r="EN281">
        <v>9.836498000000001</v>
      </c>
      <c r="EO281">
        <v>1.042935</v>
      </c>
      <c r="EP281">
        <v>0.8881677</v>
      </c>
      <c r="EQ281">
        <v>7.530391999999999</v>
      </c>
      <c r="ER281">
        <v>5.200435</v>
      </c>
      <c r="ES281">
        <v>2000.07</v>
      </c>
      <c r="ET281">
        <v>0.979999</v>
      </c>
      <c r="EU281">
        <v>0.0200012</v>
      </c>
      <c r="EV281">
        <v>0</v>
      </c>
      <c r="EW281">
        <v>1243.894</v>
      </c>
      <c r="EX281">
        <v>5.000970000000001</v>
      </c>
      <c r="EY281">
        <v>25002.2</v>
      </c>
      <c r="EZ281">
        <v>16708.17</v>
      </c>
      <c r="FA281">
        <v>39.5062</v>
      </c>
      <c r="FB281">
        <v>40.2934</v>
      </c>
      <c r="FC281">
        <v>39.7311</v>
      </c>
      <c r="FD281">
        <v>39.6997</v>
      </c>
      <c r="FE281">
        <v>39.1436</v>
      </c>
      <c r="FF281">
        <v>1955.17</v>
      </c>
      <c r="FG281">
        <v>39.89999999999999</v>
      </c>
      <c r="FH281">
        <v>0</v>
      </c>
      <c r="FI281">
        <v>4556</v>
      </c>
      <c r="FJ281">
        <v>0</v>
      </c>
      <c r="FK281">
        <v>1243.9968</v>
      </c>
      <c r="FL281">
        <v>-1.19230769968217</v>
      </c>
      <c r="FM281">
        <v>-77.03846167001795</v>
      </c>
      <c r="FN281">
        <v>25007.76</v>
      </c>
      <c r="FO281">
        <v>15</v>
      </c>
      <c r="FP281">
        <v>0</v>
      </c>
      <c r="FQ281" t="s">
        <v>439</v>
      </c>
      <c r="FR281">
        <v>1760210915.6</v>
      </c>
      <c r="FS281">
        <v>0</v>
      </c>
      <c r="FT281">
        <v>0</v>
      </c>
      <c r="FU281">
        <v>-0.215</v>
      </c>
      <c r="FV281">
        <v>0</v>
      </c>
      <c r="FW281">
        <v>-0.6919999999999999</v>
      </c>
      <c r="FX281">
        <v>0</v>
      </c>
      <c r="FY281">
        <v>400</v>
      </c>
      <c r="FZ281">
        <v>0</v>
      </c>
      <c r="GA281">
        <v>0.15</v>
      </c>
      <c r="GB281">
        <v>0</v>
      </c>
      <c r="GC281">
        <v>-45.0888575</v>
      </c>
      <c r="GD281">
        <v>-3.10245590994369</v>
      </c>
      <c r="GE281">
        <v>0.315474864995216</v>
      </c>
      <c r="GF281">
        <v>0</v>
      </c>
      <c r="GG281">
        <v>1244.098529411765</v>
      </c>
      <c r="GH281">
        <v>-1.635905270676469</v>
      </c>
      <c r="GI281">
        <v>0.2527394886735041</v>
      </c>
      <c r="GJ281">
        <v>0</v>
      </c>
      <c r="GK281">
        <v>1.71149325</v>
      </c>
      <c r="GL281">
        <v>0.01782427767354597</v>
      </c>
      <c r="GM281">
        <v>0.001846392953165719</v>
      </c>
      <c r="GN281">
        <v>1</v>
      </c>
      <c r="GO281">
        <v>1</v>
      </c>
      <c r="GP281">
        <v>3</v>
      </c>
      <c r="GQ281" t="s">
        <v>446</v>
      </c>
      <c r="GR281">
        <v>3.1337</v>
      </c>
      <c r="GS281">
        <v>2.76038</v>
      </c>
      <c r="GT281">
        <v>0.189695</v>
      </c>
      <c r="GU281">
        <v>0.192129</v>
      </c>
      <c r="GV281">
        <v>0.0630245</v>
      </c>
      <c r="GW281">
        <v>0.0552798</v>
      </c>
      <c r="GX281">
        <v>25952.2</v>
      </c>
      <c r="GY281">
        <v>25854.4</v>
      </c>
      <c r="GZ281">
        <v>29752.2</v>
      </c>
      <c r="HA281">
        <v>29560.1</v>
      </c>
      <c r="HB281">
        <v>36847.4</v>
      </c>
      <c r="HC281">
        <v>37011.4</v>
      </c>
      <c r="HD281">
        <v>41866.6</v>
      </c>
      <c r="HE281">
        <v>41997.1</v>
      </c>
      <c r="HF281">
        <v>1.9584</v>
      </c>
      <c r="HG281">
        <v>1.89023</v>
      </c>
      <c r="HH281">
        <v>0.0231937</v>
      </c>
      <c r="HI281">
        <v>0</v>
      </c>
      <c r="HJ281">
        <v>17.6277</v>
      </c>
      <c r="HK281">
        <v>999.9</v>
      </c>
      <c r="HL281">
        <v>26.5</v>
      </c>
      <c r="HM281">
        <v>31.7</v>
      </c>
      <c r="HN281">
        <v>13.7779</v>
      </c>
      <c r="HO281">
        <v>62.1124</v>
      </c>
      <c r="HP281">
        <v>32.5641</v>
      </c>
      <c r="HQ281">
        <v>1</v>
      </c>
      <c r="HR281">
        <v>-0.138648</v>
      </c>
      <c r="HS281">
        <v>4.82621</v>
      </c>
      <c r="HT281">
        <v>20.2766</v>
      </c>
      <c r="HU281">
        <v>5.22058</v>
      </c>
      <c r="HV281">
        <v>12.0159</v>
      </c>
      <c r="HW281">
        <v>4.9909</v>
      </c>
      <c r="HX281">
        <v>3.28842</v>
      </c>
      <c r="HY281">
        <v>9999</v>
      </c>
      <c r="HZ281">
        <v>9999</v>
      </c>
      <c r="IA281">
        <v>9999</v>
      </c>
      <c r="IB281">
        <v>999.9</v>
      </c>
      <c r="IC281">
        <v>4.97288</v>
      </c>
      <c r="ID281">
        <v>1.86661</v>
      </c>
      <c r="IE281">
        <v>1.86595</v>
      </c>
      <c r="IF281">
        <v>1.86588</v>
      </c>
      <c r="IG281">
        <v>1.86774</v>
      </c>
      <c r="IH281">
        <v>1.8702</v>
      </c>
      <c r="II281">
        <v>1.8688</v>
      </c>
      <c r="IJ281">
        <v>1.87028</v>
      </c>
      <c r="IK281">
        <v>0</v>
      </c>
      <c r="IL281">
        <v>0</v>
      </c>
      <c r="IM281">
        <v>0</v>
      </c>
      <c r="IN281">
        <v>0</v>
      </c>
      <c r="IO281" t="s">
        <v>441</v>
      </c>
      <c r="IP281" t="s">
        <v>442</v>
      </c>
      <c r="IQ281" t="s">
        <v>443</v>
      </c>
      <c r="IR281" t="s">
        <v>443</v>
      </c>
      <c r="IS281" t="s">
        <v>443</v>
      </c>
      <c r="IT281" t="s">
        <v>443</v>
      </c>
      <c r="IU281">
        <v>0</v>
      </c>
      <c r="IV281">
        <v>100</v>
      </c>
      <c r="IW281">
        <v>100</v>
      </c>
      <c r="IX281">
        <v>-3.73</v>
      </c>
      <c r="IY281">
        <v>0.0081</v>
      </c>
      <c r="IZ281">
        <v>-1.414774939843471</v>
      </c>
      <c r="JA281">
        <v>-0.002262605230658699</v>
      </c>
      <c r="JB281">
        <v>4.117972070868355E-07</v>
      </c>
      <c r="JC281">
        <v>-1.535053720392113E-10</v>
      </c>
      <c r="JD281">
        <v>-0.05773197212917025</v>
      </c>
      <c r="JE281">
        <v>-0.004387372397949352</v>
      </c>
      <c r="JF281">
        <v>0.001148265067849212</v>
      </c>
      <c r="JG281">
        <v>-2.372704636287677E-05</v>
      </c>
      <c r="JH281">
        <v>4</v>
      </c>
      <c r="JI281">
        <v>2346</v>
      </c>
      <c r="JJ281">
        <v>1</v>
      </c>
      <c r="JK281">
        <v>24</v>
      </c>
      <c r="JL281">
        <v>21646.2</v>
      </c>
      <c r="JM281">
        <v>29358494.8</v>
      </c>
      <c r="JN281">
        <v>2.42798</v>
      </c>
      <c r="JO281">
        <v>2.23511</v>
      </c>
      <c r="JP281">
        <v>1.39771</v>
      </c>
      <c r="JQ281">
        <v>2.35596</v>
      </c>
      <c r="JR281">
        <v>1.49536</v>
      </c>
      <c r="JS281">
        <v>2.68555</v>
      </c>
      <c r="JT281">
        <v>36.6706</v>
      </c>
      <c r="JU281">
        <v>24.035</v>
      </c>
      <c r="JV281">
        <v>18</v>
      </c>
      <c r="JW281">
        <v>486.826</v>
      </c>
      <c r="JX281">
        <v>435.401</v>
      </c>
      <c r="JY281">
        <v>11.8887</v>
      </c>
      <c r="JZ281">
        <v>25.6906</v>
      </c>
      <c r="KA281">
        <v>29.9994</v>
      </c>
      <c r="KB281">
        <v>25.5794</v>
      </c>
      <c r="KC281">
        <v>25.5215</v>
      </c>
      <c r="KD281">
        <v>48.5953</v>
      </c>
      <c r="KE281">
        <v>27.4363</v>
      </c>
      <c r="KF281">
        <v>0</v>
      </c>
      <c r="KG281">
        <v>12.0117</v>
      </c>
      <c r="KH281">
        <v>1222.52</v>
      </c>
      <c r="KI281">
        <v>9.81925</v>
      </c>
      <c r="KJ281">
        <v>101.684</v>
      </c>
      <c r="KK281">
        <v>100.988</v>
      </c>
    </row>
    <row r="282" spans="1:297">
      <c r="A282">
        <v>266</v>
      </c>
      <c r="B282">
        <v>1761509690</v>
      </c>
      <c r="C282">
        <v>2479.5</v>
      </c>
      <c r="D282" t="s">
        <v>977</v>
      </c>
      <c r="E282" t="s">
        <v>978</v>
      </c>
      <c r="F282">
        <v>5</v>
      </c>
      <c r="G282" t="s">
        <v>831</v>
      </c>
      <c r="H282" t="s">
        <v>436</v>
      </c>
      <c r="I282">
        <v>1761509687.5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1222.55965649003</v>
      </c>
      <c r="AK282">
        <v>1186.946484848485</v>
      </c>
      <c r="AL282">
        <v>3.346222220739683</v>
      </c>
      <c r="AM282">
        <v>65.61031510894709</v>
      </c>
      <c r="AN282">
        <f>(AP282 - AO282 + DY282*1E3/(8.314*(EA282+273.15)) * AR282/DX282 * AQ282) * DX282/(100*DL282) * 1000/(1000 - AP282)</f>
        <v>0</v>
      </c>
      <c r="AO282">
        <v>9.837403121779799</v>
      </c>
      <c r="AP282">
        <v>11.56880666666667</v>
      </c>
      <c r="AQ282">
        <v>9.30294662028265E-06</v>
      </c>
      <c r="AR282">
        <v>106.6715053119192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437</v>
      </c>
      <c r="AY282" t="s">
        <v>437</v>
      </c>
      <c r="AZ282">
        <v>0</v>
      </c>
      <c r="BA282">
        <v>0</v>
      </c>
      <c r="BB282">
        <f>1-AZ282/BA282</f>
        <v>0</v>
      </c>
      <c r="BC282">
        <v>0</v>
      </c>
      <c r="BD282" t="s">
        <v>437</v>
      </c>
      <c r="BE282" t="s">
        <v>437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437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BZ282">
        <v>2020</v>
      </c>
      <c r="CA282">
        <v>290.0000000000001</v>
      </c>
      <c r="CB282">
        <v>1590.42</v>
      </c>
      <c r="CC282">
        <v>295</v>
      </c>
      <c r="CD282">
        <v>5220.67</v>
      </c>
      <c r="CE282">
        <v>1591.29</v>
      </c>
      <c r="CF282">
        <v>-0.87</v>
      </c>
      <c r="CG282">
        <v>300.0000000000001</v>
      </c>
      <c r="CH282">
        <v>23.8</v>
      </c>
      <c r="CI282">
        <v>1650.734719841875</v>
      </c>
      <c r="CJ282">
        <v>2.032994541366527</v>
      </c>
      <c r="CK282">
        <v>-31.03478562282126</v>
      </c>
      <c r="CL282">
        <v>0.9198548094063967</v>
      </c>
      <c r="CM282">
        <v>0.9759925733019913</v>
      </c>
      <c r="CN282">
        <v>-0.00431141668520578</v>
      </c>
      <c r="CO282">
        <v>289.9999999999999</v>
      </c>
      <c r="CP282">
        <v>1590.91</v>
      </c>
      <c r="CQ282">
        <v>765</v>
      </c>
      <c r="CR282">
        <v>5219.32</v>
      </c>
      <c r="CS282">
        <v>1591.27</v>
      </c>
      <c r="CT282">
        <v>-0.36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438</v>
      </c>
      <c r="DO282">
        <v>2</v>
      </c>
      <c r="DP282" t="b">
        <v>1</v>
      </c>
      <c r="DQ282">
        <v>1761509687.5</v>
      </c>
      <c r="DR282">
        <v>1166.593333333333</v>
      </c>
      <c r="DS282">
        <v>1212.183333333333</v>
      </c>
      <c r="DT282">
        <v>11.56003333333333</v>
      </c>
      <c r="DU282">
        <v>9.837272222222222</v>
      </c>
      <c r="DV282">
        <v>1170.34</v>
      </c>
      <c r="DW282">
        <v>11.55176666666667</v>
      </c>
      <c r="DX282">
        <v>499.9943333333334</v>
      </c>
      <c r="DY282">
        <v>90.29257777777778</v>
      </c>
      <c r="DZ282">
        <v>0.1001072111111111</v>
      </c>
      <c r="EA282">
        <v>18.13667777777778</v>
      </c>
      <c r="EB282">
        <v>18.01241111111111</v>
      </c>
      <c r="EC282">
        <v>999.9000000000001</v>
      </c>
      <c r="ED282">
        <v>0</v>
      </c>
      <c r="EE282">
        <v>0</v>
      </c>
      <c r="EF282">
        <v>9998.265555555556</v>
      </c>
      <c r="EG282">
        <v>0</v>
      </c>
      <c r="EH282">
        <v>1038.1</v>
      </c>
      <c r="EI282">
        <v>-45.5885</v>
      </c>
      <c r="EJ282">
        <v>1180.238888888889</v>
      </c>
      <c r="EK282">
        <v>1224.226666666667</v>
      </c>
      <c r="EL282">
        <v>1.722745555555556</v>
      </c>
      <c r="EM282">
        <v>1212.183333333333</v>
      </c>
      <c r="EN282">
        <v>9.837272222222222</v>
      </c>
      <c r="EO282">
        <v>1.043783333333333</v>
      </c>
      <c r="EP282">
        <v>0.8882325555555556</v>
      </c>
      <c r="EQ282">
        <v>7.542310000000001</v>
      </c>
      <c r="ER282">
        <v>5.201487777777777</v>
      </c>
      <c r="ES282">
        <v>1999.945555555555</v>
      </c>
      <c r="ET282">
        <v>0.9799969999999999</v>
      </c>
      <c r="EU282">
        <v>0.0200032</v>
      </c>
      <c r="EV282">
        <v>0</v>
      </c>
      <c r="EW282">
        <v>1243.698888888889</v>
      </c>
      <c r="EX282">
        <v>5.00097</v>
      </c>
      <c r="EY282">
        <v>24992.11111111111</v>
      </c>
      <c r="EZ282">
        <v>16707.11111111111</v>
      </c>
      <c r="FA282">
        <v>39.437</v>
      </c>
      <c r="FB282">
        <v>40.22900000000001</v>
      </c>
      <c r="FC282">
        <v>39.66633333333333</v>
      </c>
      <c r="FD282">
        <v>39.618</v>
      </c>
      <c r="FE282">
        <v>39.07599999999999</v>
      </c>
      <c r="FF282">
        <v>1955.035555555555</v>
      </c>
      <c r="FG282">
        <v>39.90555555555555</v>
      </c>
      <c r="FH282">
        <v>0</v>
      </c>
      <c r="FI282">
        <v>4560.800000190735</v>
      </c>
      <c r="FJ282">
        <v>0</v>
      </c>
      <c r="FK282">
        <v>1243.8516</v>
      </c>
      <c r="FL282">
        <v>-1.800769240184598</v>
      </c>
      <c r="FM282">
        <v>-91.18461521340245</v>
      </c>
      <c r="FN282">
        <v>25000.764</v>
      </c>
      <c r="FO282">
        <v>15</v>
      </c>
      <c r="FP282">
        <v>0</v>
      </c>
      <c r="FQ282" t="s">
        <v>439</v>
      </c>
      <c r="FR282">
        <v>1760210915.6</v>
      </c>
      <c r="FS282">
        <v>0</v>
      </c>
      <c r="FT282">
        <v>0</v>
      </c>
      <c r="FU282">
        <v>-0.215</v>
      </c>
      <c r="FV282">
        <v>0</v>
      </c>
      <c r="FW282">
        <v>-0.6919999999999999</v>
      </c>
      <c r="FX282">
        <v>0</v>
      </c>
      <c r="FY282">
        <v>400</v>
      </c>
      <c r="FZ282">
        <v>0</v>
      </c>
      <c r="GA282">
        <v>0.15</v>
      </c>
      <c r="GB282">
        <v>0</v>
      </c>
      <c r="GC282">
        <v>-45.33222195121952</v>
      </c>
      <c r="GD282">
        <v>-1.955636236933827</v>
      </c>
      <c r="GE282">
        <v>0.2002571255846148</v>
      </c>
      <c r="GF282">
        <v>0</v>
      </c>
      <c r="GG282">
        <v>1243.947058823529</v>
      </c>
      <c r="GH282">
        <v>-1.722230715775496</v>
      </c>
      <c r="GI282">
        <v>0.2595984389031851</v>
      </c>
      <c r="GJ282">
        <v>0</v>
      </c>
      <c r="GK282">
        <v>1.714658780487805</v>
      </c>
      <c r="GL282">
        <v>0.0433085017421635</v>
      </c>
      <c r="GM282">
        <v>0.005143564861883221</v>
      </c>
      <c r="GN282">
        <v>1</v>
      </c>
      <c r="GO282">
        <v>1</v>
      </c>
      <c r="GP282">
        <v>3</v>
      </c>
      <c r="GQ282" t="s">
        <v>446</v>
      </c>
      <c r="GR282">
        <v>3.13389</v>
      </c>
      <c r="GS282">
        <v>2.76034</v>
      </c>
      <c r="GT282">
        <v>0.191388</v>
      </c>
      <c r="GU282">
        <v>0.193772</v>
      </c>
      <c r="GV282">
        <v>0.0630983</v>
      </c>
      <c r="GW282">
        <v>0.0552802</v>
      </c>
      <c r="GX282">
        <v>25898</v>
      </c>
      <c r="GY282">
        <v>25802.1</v>
      </c>
      <c r="GZ282">
        <v>29752.2</v>
      </c>
      <c r="HA282">
        <v>29560.4</v>
      </c>
      <c r="HB282">
        <v>36845.1</v>
      </c>
      <c r="HC282">
        <v>37011.6</v>
      </c>
      <c r="HD282">
        <v>41867.2</v>
      </c>
      <c r="HE282">
        <v>41997.3</v>
      </c>
      <c r="HF282">
        <v>1.9588</v>
      </c>
      <c r="HG282">
        <v>1.89015</v>
      </c>
      <c r="HH282">
        <v>0.0232309</v>
      </c>
      <c r="HI282">
        <v>0</v>
      </c>
      <c r="HJ282">
        <v>17.6266</v>
      </c>
      <c r="HK282">
        <v>999.9</v>
      </c>
      <c r="HL282">
        <v>26.5</v>
      </c>
      <c r="HM282">
        <v>31.7</v>
      </c>
      <c r="HN282">
        <v>13.7774</v>
      </c>
      <c r="HO282">
        <v>62.7224</v>
      </c>
      <c r="HP282">
        <v>32.4199</v>
      </c>
      <c r="HQ282">
        <v>1</v>
      </c>
      <c r="HR282">
        <v>-0.140361</v>
      </c>
      <c r="HS282">
        <v>5.00898</v>
      </c>
      <c r="HT282">
        <v>20.2714</v>
      </c>
      <c r="HU282">
        <v>5.22133</v>
      </c>
      <c r="HV282">
        <v>12.0159</v>
      </c>
      <c r="HW282">
        <v>4.99105</v>
      </c>
      <c r="HX282">
        <v>3.28853</v>
      </c>
      <c r="HY282">
        <v>9999</v>
      </c>
      <c r="HZ282">
        <v>9999</v>
      </c>
      <c r="IA282">
        <v>9999</v>
      </c>
      <c r="IB282">
        <v>999.9</v>
      </c>
      <c r="IC282">
        <v>4.97289</v>
      </c>
      <c r="ID282">
        <v>1.86661</v>
      </c>
      <c r="IE282">
        <v>1.86593</v>
      </c>
      <c r="IF282">
        <v>1.86588</v>
      </c>
      <c r="IG282">
        <v>1.86777</v>
      </c>
      <c r="IH282">
        <v>1.87018</v>
      </c>
      <c r="II282">
        <v>1.8688</v>
      </c>
      <c r="IJ282">
        <v>1.87029</v>
      </c>
      <c r="IK282">
        <v>0</v>
      </c>
      <c r="IL282">
        <v>0</v>
      </c>
      <c r="IM282">
        <v>0</v>
      </c>
      <c r="IN282">
        <v>0</v>
      </c>
      <c r="IO282" t="s">
        <v>441</v>
      </c>
      <c r="IP282" t="s">
        <v>442</v>
      </c>
      <c r="IQ282" t="s">
        <v>443</v>
      </c>
      <c r="IR282" t="s">
        <v>443</v>
      </c>
      <c r="IS282" t="s">
        <v>443</v>
      </c>
      <c r="IT282" t="s">
        <v>443</v>
      </c>
      <c r="IU282">
        <v>0</v>
      </c>
      <c r="IV282">
        <v>100</v>
      </c>
      <c r="IW282">
        <v>100</v>
      </c>
      <c r="IX282">
        <v>-3.76</v>
      </c>
      <c r="IY282">
        <v>0.008399999999999999</v>
      </c>
      <c r="IZ282">
        <v>-1.414774939843471</v>
      </c>
      <c r="JA282">
        <v>-0.002262605230658699</v>
      </c>
      <c r="JB282">
        <v>4.117972070868355E-07</v>
      </c>
      <c r="JC282">
        <v>-1.535053720392113E-10</v>
      </c>
      <c r="JD282">
        <v>-0.05773197212917025</v>
      </c>
      <c r="JE282">
        <v>-0.004387372397949352</v>
      </c>
      <c r="JF282">
        <v>0.001148265067849212</v>
      </c>
      <c r="JG282">
        <v>-2.372704636287677E-05</v>
      </c>
      <c r="JH282">
        <v>4</v>
      </c>
      <c r="JI282">
        <v>2346</v>
      </c>
      <c r="JJ282">
        <v>1</v>
      </c>
      <c r="JK282">
        <v>24</v>
      </c>
      <c r="JL282">
        <v>21646.2</v>
      </c>
      <c r="JM282">
        <v>29358494.8</v>
      </c>
      <c r="JN282">
        <v>2.45361</v>
      </c>
      <c r="JO282">
        <v>2.25098</v>
      </c>
      <c r="JP282">
        <v>1.39771</v>
      </c>
      <c r="JQ282">
        <v>2.35718</v>
      </c>
      <c r="JR282">
        <v>1.49536</v>
      </c>
      <c r="JS282">
        <v>2.58179</v>
      </c>
      <c r="JT282">
        <v>36.6706</v>
      </c>
      <c r="JU282">
        <v>24.0262</v>
      </c>
      <c r="JV282">
        <v>18</v>
      </c>
      <c r="JW282">
        <v>487.073</v>
      </c>
      <c r="JX282">
        <v>435.357</v>
      </c>
      <c r="JY282">
        <v>11.992</v>
      </c>
      <c r="JZ282">
        <v>25.6927</v>
      </c>
      <c r="KA282">
        <v>29.9991</v>
      </c>
      <c r="KB282">
        <v>25.5794</v>
      </c>
      <c r="KC282">
        <v>25.5215</v>
      </c>
      <c r="KD282">
        <v>49.0955</v>
      </c>
      <c r="KE282">
        <v>27.4363</v>
      </c>
      <c r="KF282">
        <v>0</v>
      </c>
      <c r="KG282">
        <v>11.9783</v>
      </c>
      <c r="KH282">
        <v>1242.6</v>
      </c>
      <c r="KI282">
        <v>9.79806</v>
      </c>
      <c r="KJ282">
        <v>101.685</v>
      </c>
      <c r="KK282">
        <v>100.989</v>
      </c>
    </row>
    <row r="283" spans="1:297">
      <c r="A283">
        <v>267</v>
      </c>
      <c r="B283">
        <v>1761509695</v>
      </c>
      <c r="C283">
        <v>2484.5</v>
      </c>
      <c r="D283" t="s">
        <v>979</v>
      </c>
      <c r="E283" t="s">
        <v>980</v>
      </c>
      <c r="F283">
        <v>5</v>
      </c>
      <c r="G283" t="s">
        <v>831</v>
      </c>
      <c r="H283" t="s">
        <v>436</v>
      </c>
      <c r="I283">
        <v>1761509692.2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1239.238424860577</v>
      </c>
      <c r="AK283">
        <v>1203.729696969697</v>
      </c>
      <c r="AL283">
        <v>3.348075602658495</v>
      </c>
      <c r="AM283">
        <v>65.61031510894709</v>
      </c>
      <c r="AN283">
        <f>(AP283 - AO283 + DY283*1E3/(8.314*(EA283+273.15)) * AR283/DX283 * AQ283) * DX283/(100*DL283) * 1000/(1000 - AP283)</f>
        <v>0</v>
      </c>
      <c r="AO283">
        <v>9.837775296040602</v>
      </c>
      <c r="AP283">
        <v>11.58033575757576</v>
      </c>
      <c r="AQ283">
        <v>7.160304635435437E-06</v>
      </c>
      <c r="AR283">
        <v>106.6715053119192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437</v>
      </c>
      <c r="AY283" t="s">
        <v>437</v>
      </c>
      <c r="AZ283">
        <v>0</v>
      </c>
      <c r="BA283">
        <v>0</v>
      </c>
      <c r="BB283">
        <f>1-AZ283/BA283</f>
        <v>0</v>
      </c>
      <c r="BC283">
        <v>0</v>
      </c>
      <c r="BD283" t="s">
        <v>437</v>
      </c>
      <c r="BE283" t="s">
        <v>437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437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BZ283">
        <v>2020</v>
      </c>
      <c r="CA283">
        <v>290.0000000000001</v>
      </c>
      <c r="CB283">
        <v>1590.42</v>
      </c>
      <c r="CC283">
        <v>295</v>
      </c>
      <c r="CD283">
        <v>5220.67</v>
      </c>
      <c r="CE283">
        <v>1591.29</v>
      </c>
      <c r="CF283">
        <v>-0.87</v>
      </c>
      <c r="CG283">
        <v>300.0000000000001</v>
      </c>
      <c r="CH283">
        <v>23.8</v>
      </c>
      <c r="CI283">
        <v>1650.734719841875</v>
      </c>
      <c r="CJ283">
        <v>2.032994541366527</v>
      </c>
      <c r="CK283">
        <v>-31.03478562282126</v>
      </c>
      <c r="CL283">
        <v>0.9198548094063967</v>
      </c>
      <c r="CM283">
        <v>0.9759925733019913</v>
      </c>
      <c r="CN283">
        <v>-0.00431141668520578</v>
      </c>
      <c r="CO283">
        <v>289.9999999999999</v>
      </c>
      <c r="CP283">
        <v>1590.91</v>
      </c>
      <c r="CQ283">
        <v>765</v>
      </c>
      <c r="CR283">
        <v>5219.32</v>
      </c>
      <c r="CS283">
        <v>1591.27</v>
      </c>
      <c r="CT283">
        <v>-0.36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438</v>
      </c>
      <c r="DO283">
        <v>2</v>
      </c>
      <c r="DP283" t="b">
        <v>1</v>
      </c>
      <c r="DQ283">
        <v>1761509692.2</v>
      </c>
      <c r="DR283">
        <v>1182.193</v>
      </c>
      <c r="DS283">
        <v>1227.712</v>
      </c>
      <c r="DT283">
        <v>11.57673</v>
      </c>
      <c r="DU283">
        <v>9.837746000000001</v>
      </c>
      <c r="DV283">
        <v>1185.97</v>
      </c>
      <c r="DW283">
        <v>11.56828</v>
      </c>
      <c r="DX283">
        <v>500.0505</v>
      </c>
      <c r="DY283">
        <v>90.29186999999999</v>
      </c>
      <c r="DZ283">
        <v>0.0999492</v>
      </c>
      <c r="EA283">
        <v>18.13453000000001</v>
      </c>
      <c r="EB283">
        <v>18.01192</v>
      </c>
      <c r="EC283">
        <v>999.9</v>
      </c>
      <c r="ED283">
        <v>0</v>
      </c>
      <c r="EE283">
        <v>0</v>
      </c>
      <c r="EF283">
        <v>10006.003</v>
      </c>
      <c r="EG283">
        <v>0</v>
      </c>
      <c r="EH283">
        <v>1038.1</v>
      </c>
      <c r="EI283">
        <v>-45.51754</v>
      </c>
      <c r="EJ283">
        <v>1196.04</v>
      </c>
      <c r="EK283">
        <v>1239.91</v>
      </c>
      <c r="EL283">
        <v>1.738986</v>
      </c>
      <c r="EM283">
        <v>1227.712</v>
      </c>
      <c r="EN283">
        <v>9.837746000000001</v>
      </c>
      <c r="EO283">
        <v>1.045284</v>
      </c>
      <c r="EP283">
        <v>0.8882685</v>
      </c>
      <c r="EQ283">
        <v>7.563351</v>
      </c>
      <c r="ER283">
        <v>5.202067</v>
      </c>
      <c r="ES283">
        <v>1999.967</v>
      </c>
      <c r="ET283">
        <v>0.9799966</v>
      </c>
      <c r="EU283">
        <v>0.0200036</v>
      </c>
      <c r="EV283">
        <v>0</v>
      </c>
      <c r="EW283">
        <v>1243.571</v>
      </c>
      <c r="EX283">
        <v>5.000970000000001</v>
      </c>
      <c r="EY283">
        <v>24984.46</v>
      </c>
      <c r="EZ283">
        <v>16707.29</v>
      </c>
      <c r="FA283">
        <v>39.39360000000001</v>
      </c>
      <c r="FB283">
        <v>40.1684</v>
      </c>
      <c r="FC283">
        <v>39.625</v>
      </c>
      <c r="FD283">
        <v>39.531</v>
      </c>
      <c r="FE283">
        <v>39.0434</v>
      </c>
      <c r="FF283">
        <v>1955.057</v>
      </c>
      <c r="FG283">
        <v>39.90999999999999</v>
      </c>
      <c r="FH283">
        <v>0</v>
      </c>
      <c r="FI283">
        <v>4566.200000047684</v>
      </c>
      <c r="FJ283">
        <v>0</v>
      </c>
      <c r="FK283">
        <v>1243.674230769231</v>
      </c>
      <c r="FL283">
        <v>-2.156239323717614</v>
      </c>
      <c r="FM283">
        <v>-103.9145299604337</v>
      </c>
      <c r="FN283">
        <v>24992.45769230769</v>
      </c>
      <c r="FO283">
        <v>15</v>
      </c>
      <c r="FP283">
        <v>0</v>
      </c>
      <c r="FQ283" t="s">
        <v>439</v>
      </c>
      <c r="FR283">
        <v>1760210915.6</v>
      </c>
      <c r="FS283">
        <v>0</v>
      </c>
      <c r="FT283">
        <v>0</v>
      </c>
      <c r="FU283">
        <v>-0.215</v>
      </c>
      <c r="FV283">
        <v>0</v>
      </c>
      <c r="FW283">
        <v>-0.6919999999999999</v>
      </c>
      <c r="FX283">
        <v>0</v>
      </c>
      <c r="FY283">
        <v>400</v>
      </c>
      <c r="FZ283">
        <v>0</v>
      </c>
      <c r="GA283">
        <v>0.15</v>
      </c>
      <c r="GB283">
        <v>0</v>
      </c>
      <c r="GC283">
        <v>-45.43914390243903</v>
      </c>
      <c r="GD283">
        <v>-1.160266202090563</v>
      </c>
      <c r="GE283">
        <v>0.1462259878954168</v>
      </c>
      <c r="GF283">
        <v>0</v>
      </c>
      <c r="GG283">
        <v>1243.77205882353</v>
      </c>
      <c r="GH283">
        <v>-1.694881594916188</v>
      </c>
      <c r="GI283">
        <v>0.2645837953750928</v>
      </c>
      <c r="GJ283">
        <v>0</v>
      </c>
      <c r="GK283">
        <v>1.721638536585366</v>
      </c>
      <c r="GL283">
        <v>0.1018758188153319</v>
      </c>
      <c r="GM283">
        <v>0.01103235188444966</v>
      </c>
      <c r="GN283">
        <v>0</v>
      </c>
      <c r="GO283">
        <v>0</v>
      </c>
      <c r="GP283">
        <v>3</v>
      </c>
      <c r="GQ283" t="s">
        <v>455</v>
      </c>
      <c r="GR283">
        <v>3.13378</v>
      </c>
      <c r="GS283">
        <v>2.76031</v>
      </c>
      <c r="GT283">
        <v>0.19307</v>
      </c>
      <c r="GU283">
        <v>0.195413</v>
      </c>
      <c r="GV283">
        <v>0.06313729999999999</v>
      </c>
      <c r="GW283">
        <v>0.0552853</v>
      </c>
      <c r="GX283">
        <v>25844.3</v>
      </c>
      <c r="GY283">
        <v>25749.9</v>
      </c>
      <c r="GZ283">
        <v>29752.4</v>
      </c>
      <c r="HA283">
        <v>29560.7</v>
      </c>
      <c r="HB283">
        <v>36843.8</v>
      </c>
      <c r="HC283">
        <v>37012.1</v>
      </c>
      <c r="HD283">
        <v>41867.6</v>
      </c>
      <c r="HE283">
        <v>41998</v>
      </c>
      <c r="HF283">
        <v>1.95828</v>
      </c>
      <c r="HG283">
        <v>1.89055</v>
      </c>
      <c r="HH283">
        <v>0.0228435</v>
      </c>
      <c r="HI283">
        <v>0</v>
      </c>
      <c r="HJ283">
        <v>17.6262</v>
      </c>
      <c r="HK283">
        <v>999.9</v>
      </c>
      <c r="HL283">
        <v>26.5</v>
      </c>
      <c r="HM283">
        <v>31.7</v>
      </c>
      <c r="HN283">
        <v>13.7786</v>
      </c>
      <c r="HO283">
        <v>62.4024</v>
      </c>
      <c r="HP283">
        <v>32.4639</v>
      </c>
      <c r="HQ283">
        <v>1</v>
      </c>
      <c r="HR283">
        <v>-0.139223</v>
      </c>
      <c r="HS283">
        <v>5.20513</v>
      </c>
      <c r="HT283">
        <v>20.2655</v>
      </c>
      <c r="HU283">
        <v>5.22148</v>
      </c>
      <c r="HV283">
        <v>12.0159</v>
      </c>
      <c r="HW283">
        <v>4.9908</v>
      </c>
      <c r="HX283">
        <v>3.28863</v>
      </c>
      <c r="HY283">
        <v>9999</v>
      </c>
      <c r="HZ283">
        <v>9999</v>
      </c>
      <c r="IA283">
        <v>9999</v>
      </c>
      <c r="IB283">
        <v>999.9</v>
      </c>
      <c r="IC283">
        <v>4.9729</v>
      </c>
      <c r="ID283">
        <v>1.86661</v>
      </c>
      <c r="IE283">
        <v>1.86595</v>
      </c>
      <c r="IF283">
        <v>1.86587</v>
      </c>
      <c r="IG283">
        <v>1.86774</v>
      </c>
      <c r="IH283">
        <v>1.87017</v>
      </c>
      <c r="II283">
        <v>1.86885</v>
      </c>
      <c r="IJ283">
        <v>1.87029</v>
      </c>
      <c r="IK283">
        <v>0</v>
      </c>
      <c r="IL283">
        <v>0</v>
      </c>
      <c r="IM283">
        <v>0</v>
      </c>
      <c r="IN283">
        <v>0</v>
      </c>
      <c r="IO283" t="s">
        <v>441</v>
      </c>
      <c r="IP283" t="s">
        <v>442</v>
      </c>
      <c r="IQ283" t="s">
        <v>443</v>
      </c>
      <c r="IR283" t="s">
        <v>443</v>
      </c>
      <c r="IS283" t="s">
        <v>443</v>
      </c>
      <c r="IT283" t="s">
        <v>443</v>
      </c>
      <c r="IU283">
        <v>0</v>
      </c>
      <c r="IV283">
        <v>100</v>
      </c>
      <c r="IW283">
        <v>100</v>
      </c>
      <c r="IX283">
        <v>-3.79</v>
      </c>
      <c r="IY283">
        <v>0.008399999999999999</v>
      </c>
      <c r="IZ283">
        <v>-1.414774939843471</v>
      </c>
      <c r="JA283">
        <v>-0.002262605230658699</v>
      </c>
      <c r="JB283">
        <v>4.117972070868355E-07</v>
      </c>
      <c r="JC283">
        <v>-1.535053720392113E-10</v>
      </c>
      <c r="JD283">
        <v>-0.05773197212917025</v>
      </c>
      <c r="JE283">
        <v>-0.004387372397949352</v>
      </c>
      <c r="JF283">
        <v>0.001148265067849212</v>
      </c>
      <c r="JG283">
        <v>-2.372704636287677E-05</v>
      </c>
      <c r="JH283">
        <v>4</v>
      </c>
      <c r="JI283">
        <v>2346</v>
      </c>
      <c r="JJ283">
        <v>1</v>
      </c>
      <c r="JK283">
        <v>24</v>
      </c>
      <c r="JL283">
        <v>21646.3</v>
      </c>
      <c r="JM283">
        <v>29358494.9</v>
      </c>
      <c r="JN283">
        <v>2.48169</v>
      </c>
      <c r="JO283">
        <v>2.23145</v>
      </c>
      <c r="JP283">
        <v>1.39648</v>
      </c>
      <c r="JQ283">
        <v>2.35229</v>
      </c>
      <c r="JR283">
        <v>1.49536</v>
      </c>
      <c r="JS283">
        <v>2.63062</v>
      </c>
      <c r="JT283">
        <v>36.6706</v>
      </c>
      <c r="JU283">
        <v>24.035</v>
      </c>
      <c r="JV283">
        <v>18</v>
      </c>
      <c r="JW283">
        <v>486.748</v>
      </c>
      <c r="JX283">
        <v>435.579</v>
      </c>
      <c r="JY283">
        <v>11.9942</v>
      </c>
      <c r="JZ283">
        <v>25.6927</v>
      </c>
      <c r="KA283">
        <v>30.0004</v>
      </c>
      <c r="KB283">
        <v>25.5794</v>
      </c>
      <c r="KC283">
        <v>25.5194</v>
      </c>
      <c r="KD283">
        <v>49.6788</v>
      </c>
      <c r="KE283">
        <v>27.4363</v>
      </c>
      <c r="KF283">
        <v>0</v>
      </c>
      <c r="KG283">
        <v>11.9653</v>
      </c>
      <c r="KH283">
        <v>1256.01</v>
      </c>
      <c r="KI283">
        <v>9.78388</v>
      </c>
      <c r="KJ283">
        <v>101.685</v>
      </c>
      <c r="KK283">
        <v>100.99</v>
      </c>
    </row>
    <row r="284" spans="1:297">
      <c r="A284">
        <v>268</v>
      </c>
      <c r="B284">
        <v>1761509700</v>
      </c>
      <c r="C284">
        <v>2489.5</v>
      </c>
      <c r="D284" t="s">
        <v>981</v>
      </c>
      <c r="E284" t="s">
        <v>982</v>
      </c>
      <c r="F284">
        <v>5</v>
      </c>
      <c r="G284" t="s">
        <v>831</v>
      </c>
      <c r="H284" t="s">
        <v>436</v>
      </c>
      <c r="I284">
        <v>1761509697.5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1256.277888326503</v>
      </c>
      <c r="AK284">
        <v>1220.668303030302</v>
      </c>
      <c r="AL284">
        <v>3.397213057387465</v>
      </c>
      <c r="AM284">
        <v>65.61031510894709</v>
      </c>
      <c r="AN284">
        <f>(AP284 - AO284 + DY284*1E3/(8.314*(EA284+273.15)) * AR284/DX284 * AQ284) * DX284/(100*DL284) * 1000/(1000 - AP284)</f>
        <v>0</v>
      </c>
      <c r="AO284">
        <v>9.838643810393954</v>
      </c>
      <c r="AP284">
        <v>11.57863212121212</v>
      </c>
      <c r="AQ284">
        <v>-6.96618214674343E-07</v>
      </c>
      <c r="AR284">
        <v>106.6715053119192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437</v>
      </c>
      <c r="AY284" t="s">
        <v>437</v>
      </c>
      <c r="AZ284">
        <v>0</v>
      </c>
      <c r="BA284">
        <v>0</v>
      </c>
      <c r="BB284">
        <f>1-AZ284/BA284</f>
        <v>0</v>
      </c>
      <c r="BC284">
        <v>0</v>
      </c>
      <c r="BD284" t="s">
        <v>437</v>
      </c>
      <c r="BE284" t="s">
        <v>437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437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BZ284">
        <v>2020</v>
      </c>
      <c r="CA284">
        <v>290.0000000000001</v>
      </c>
      <c r="CB284">
        <v>1590.42</v>
      </c>
      <c r="CC284">
        <v>295</v>
      </c>
      <c r="CD284">
        <v>5220.67</v>
      </c>
      <c r="CE284">
        <v>1591.29</v>
      </c>
      <c r="CF284">
        <v>-0.87</v>
      </c>
      <c r="CG284">
        <v>300.0000000000001</v>
      </c>
      <c r="CH284">
        <v>23.8</v>
      </c>
      <c r="CI284">
        <v>1650.734719841875</v>
      </c>
      <c r="CJ284">
        <v>2.032994541366527</v>
      </c>
      <c r="CK284">
        <v>-31.03478562282126</v>
      </c>
      <c r="CL284">
        <v>0.9198548094063967</v>
      </c>
      <c r="CM284">
        <v>0.9759925733019913</v>
      </c>
      <c r="CN284">
        <v>-0.00431141668520578</v>
      </c>
      <c r="CO284">
        <v>289.9999999999999</v>
      </c>
      <c r="CP284">
        <v>1590.91</v>
      </c>
      <c r="CQ284">
        <v>765</v>
      </c>
      <c r="CR284">
        <v>5219.32</v>
      </c>
      <c r="CS284">
        <v>1591.27</v>
      </c>
      <c r="CT284">
        <v>-0.36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438</v>
      </c>
      <c r="DO284">
        <v>2</v>
      </c>
      <c r="DP284" t="b">
        <v>1</v>
      </c>
      <c r="DQ284">
        <v>1761509697.5</v>
      </c>
      <c r="DR284">
        <v>1199.806666666667</v>
      </c>
      <c r="DS284">
        <v>1245.572222222222</v>
      </c>
      <c r="DT284">
        <v>11.5795</v>
      </c>
      <c r="DU284">
        <v>9.838631111111111</v>
      </c>
      <c r="DV284">
        <v>1203.615555555555</v>
      </c>
      <c r="DW284">
        <v>11.57103333333333</v>
      </c>
      <c r="DX284">
        <v>500.0236666666667</v>
      </c>
      <c r="DY284">
        <v>90.29196666666667</v>
      </c>
      <c r="DZ284">
        <v>0.1000103111111111</v>
      </c>
      <c r="EA284">
        <v>18.1402</v>
      </c>
      <c r="EB284">
        <v>18.00392222222222</v>
      </c>
      <c r="EC284">
        <v>999.9000000000001</v>
      </c>
      <c r="ED284">
        <v>0</v>
      </c>
      <c r="EE284">
        <v>0</v>
      </c>
      <c r="EF284">
        <v>10010.35</v>
      </c>
      <c r="EG284">
        <v>0</v>
      </c>
      <c r="EH284">
        <v>1038.062222222222</v>
      </c>
      <c r="EI284">
        <v>-45.7662</v>
      </c>
      <c r="EJ284">
        <v>1213.863333333333</v>
      </c>
      <c r="EK284">
        <v>1257.95</v>
      </c>
      <c r="EL284">
        <v>1.740872222222222</v>
      </c>
      <c r="EM284">
        <v>1245.572222222222</v>
      </c>
      <c r="EN284">
        <v>9.838631111111111</v>
      </c>
      <c r="EO284">
        <v>1.045536666666667</v>
      </c>
      <c r="EP284">
        <v>0.8883494444444444</v>
      </c>
      <c r="EQ284">
        <v>7.566872222222222</v>
      </c>
      <c r="ER284">
        <v>5.203373333333333</v>
      </c>
      <c r="ES284">
        <v>1999.985555555555</v>
      </c>
      <c r="ET284">
        <v>0.9799960000000001</v>
      </c>
      <c r="EU284">
        <v>0.0200042</v>
      </c>
      <c r="EV284">
        <v>0</v>
      </c>
      <c r="EW284">
        <v>1243.151111111111</v>
      </c>
      <c r="EX284">
        <v>5.00097</v>
      </c>
      <c r="EY284">
        <v>24974.98888888889</v>
      </c>
      <c r="EZ284">
        <v>16707.43333333333</v>
      </c>
      <c r="FA284">
        <v>39.32599999999999</v>
      </c>
      <c r="FB284">
        <v>40.118</v>
      </c>
      <c r="FC284">
        <v>39.562</v>
      </c>
      <c r="FD284">
        <v>39.44411111111111</v>
      </c>
      <c r="FE284">
        <v>38.993</v>
      </c>
      <c r="FF284">
        <v>1955.075555555556</v>
      </c>
      <c r="FG284">
        <v>39.91</v>
      </c>
      <c r="FH284">
        <v>0</v>
      </c>
      <c r="FI284">
        <v>4571</v>
      </c>
      <c r="FJ284">
        <v>0</v>
      </c>
      <c r="FK284">
        <v>1243.448846153846</v>
      </c>
      <c r="FL284">
        <v>-2.984273510538308</v>
      </c>
      <c r="FM284">
        <v>-106.4410256104575</v>
      </c>
      <c r="FN284">
        <v>24983.91538461539</v>
      </c>
      <c r="FO284">
        <v>15</v>
      </c>
      <c r="FP284">
        <v>0</v>
      </c>
      <c r="FQ284" t="s">
        <v>439</v>
      </c>
      <c r="FR284">
        <v>1760210915.6</v>
      </c>
      <c r="FS284">
        <v>0</v>
      </c>
      <c r="FT284">
        <v>0</v>
      </c>
      <c r="FU284">
        <v>-0.215</v>
      </c>
      <c r="FV284">
        <v>0</v>
      </c>
      <c r="FW284">
        <v>-0.6919999999999999</v>
      </c>
      <c r="FX284">
        <v>0</v>
      </c>
      <c r="FY284">
        <v>400</v>
      </c>
      <c r="FZ284">
        <v>0</v>
      </c>
      <c r="GA284">
        <v>0.15</v>
      </c>
      <c r="GB284">
        <v>0</v>
      </c>
      <c r="GC284">
        <v>-45.56488</v>
      </c>
      <c r="GD284">
        <v>-0.9302251407129059</v>
      </c>
      <c r="GE284">
        <v>0.1246249477432184</v>
      </c>
      <c r="GF284">
        <v>0</v>
      </c>
      <c r="GG284">
        <v>1243.614705882353</v>
      </c>
      <c r="GH284">
        <v>-2.937509551781222</v>
      </c>
      <c r="GI284">
        <v>0.3714616225456257</v>
      </c>
      <c r="GJ284">
        <v>0</v>
      </c>
      <c r="GK284">
        <v>1.72838225</v>
      </c>
      <c r="GL284">
        <v>0.1169661163227006</v>
      </c>
      <c r="GM284">
        <v>0.01190260800990691</v>
      </c>
      <c r="GN284">
        <v>0</v>
      </c>
      <c r="GO284">
        <v>0</v>
      </c>
      <c r="GP284">
        <v>3</v>
      </c>
      <c r="GQ284" t="s">
        <v>455</v>
      </c>
      <c r="GR284">
        <v>3.1337</v>
      </c>
      <c r="GS284">
        <v>2.76032</v>
      </c>
      <c r="GT284">
        <v>0.194766</v>
      </c>
      <c r="GU284">
        <v>0.197082</v>
      </c>
      <c r="GV284">
        <v>0.0631294</v>
      </c>
      <c r="GW284">
        <v>0.055287</v>
      </c>
      <c r="GX284">
        <v>25789.5</v>
      </c>
      <c r="GY284">
        <v>25696.3</v>
      </c>
      <c r="GZ284">
        <v>29751.8</v>
      </c>
      <c r="HA284">
        <v>29560.4</v>
      </c>
      <c r="HB284">
        <v>36843.2</v>
      </c>
      <c r="HC284">
        <v>37011.6</v>
      </c>
      <c r="HD284">
        <v>41866.5</v>
      </c>
      <c r="HE284">
        <v>41997.5</v>
      </c>
      <c r="HF284">
        <v>1.95847</v>
      </c>
      <c r="HG284">
        <v>1.89062</v>
      </c>
      <c r="HH284">
        <v>0.0230595</v>
      </c>
      <c r="HI284">
        <v>0</v>
      </c>
      <c r="HJ284">
        <v>17.6262</v>
      </c>
      <c r="HK284">
        <v>999.9</v>
      </c>
      <c r="HL284">
        <v>26.5</v>
      </c>
      <c r="HM284">
        <v>31.7</v>
      </c>
      <c r="HN284">
        <v>13.7776</v>
      </c>
      <c r="HO284">
        <v>62.6524</v>
      </c>
      <c r="HP284">
        <v>32.5521</v>
      </c>
      <c r="HQ284">
        <v>1</v>
      </c>
      <c r="HR284">
        <v>-0.138359</v>
      </c>
      <c r="HS284">
        <v>5.2882</v>
      </c>
      <c r="HT284">
        <v>20.2627</v>
      </c>
      <c r="HU284">
        <v>5.22133</v>
      </c>
      <c r="HV284">
        <v>12.0159</v>
      </c>
      <c r="HW284">
        <v>4.9909</v>
      </c>
      <c r="HX284">
        <v>3.28865</v>
      </c>
      <c r="HY284">
        <v>9999</v>
      </c>
      <c r="HZ284">
        <v>9999</v>
      </c>
      <c r="IA284">
        <v>9999</v>
      </c>
      <c r="IB284">
        <v>999.9</v>
      </c>
      <c r="IC284">
        <v>4.9729</v>
      </c>
      <c r="ID284">
        <v>1.86661</v>
      </c>
      <c r="IE284">
        <v>1.86591</v>
      </c>
      <c r="IF284">
        <v>1.86588</v>
      </c>
      <c r="IG284">
        <v>1.86773</v>
      </c>
      <c r="IH284">
        <v>1.87018</v>
      </c>
      <c r="II284">
        <v>1.86881</v>
      </c>
      <c r="IJ284">
        <v>1.87029</v>
      </c>
      <c r="IK284">
        <v>0</v>
      </c>
      <c r="IL284">
        <v>0</v>
      </c>
      <c r="IM284">
        <v>0</v>
      </c>
      <c r="IN284">
        <v>0</v>
      </c>
      <c r="IO284" t="s">
        <v>441</v>
      </c>
      <c r="IP284" t="s">
        <v>442</v>
      </c>
      <c r="IQ284" t="s">
        <v>443</v>
      </c>
      <c r="IR284" t="s">
        <v>443</v>
      </c>
      <c r="IS284" t="s">
        <v>443</v>
      </c>
      <c r="IT284" t="s">
        <v>443</v>
      </c>
      <c r="IU284">
        <v>0</v>
      </c>
      <c r="IV284">
        <v>100</v>
      </c>
      <c r="IW284">
        <v>100</v>
      </c>
      <c r="IX284">
        <v>-3.83</v>
      </c>
      <c r="IY284">
        <v>0.008399999999999999</v>
      </c>
      <c r="IZ284">
        <v>-1.414774939843471</v>
      </c>
      <c r="JA284">
        <v>-0.002262605230658699</v>
      </c>
      <c r="JB284">
        <v>4.117972070868355E-07</v>
      </c>
      <c r="JC284">
        <v>-1.535053720392113E-10</v>
      </c>
      <c r="JD284">
        <v>-0.05773197212917025</v>
      </c>
      <c r="JE284">
        <v>-0.004387372397949352</v>
      </c>
      <c r="JF284">
        <v>0.001148265067849212</v>
      </c>
      <c r="JG284">
        <v>-2.372704636287677E-05</v>
      </c>
      <c r="JH284">
        <v>4</v>
      </c>
      <c r="JI284">
        <v>2346</v>
      </c>
      <c r="JJ284">
        <v>1</v>
      </c>
      <c r="JK284">
        <v>24</v>
      </c>
      <c r="JL284">
        <v>21646.4</v>
      </c>
      <c r="JM284">
        <v>29358495</v>
      </c>
      <c r="JN284">
        <v>2.50732</v>
      </c>
      <c r="JO284">
        <v>2.24365</v>
      </c>
      <c r="JP284">
        <v>1.39648</v>
      </c>
      <c r="JQ284">
        <v>2.35474</v>
      </c>
      <c r="JR284">
        <v>1.49536</v>
      </c>
      <c r="JS284">
        <v>2.56958</v>
      </c>
      <c r="JT284">
        <v>36.6706</v>
      </c>
      <c r="JU284">
        <v>24.0262</v>
      </c>
      <c r="JV284">
        <v>18</v>
      </c>
      <c r="JW284">
        <v>486.871</v>
      </c>
      <c r="JX284">
        <v>435.624</v>
      </c>
      <c r="JY284">
        <v>11.9806</v>
      </c>
      <c r="JZ284">
        <v>25.6927</v>
      </c>
      <c r="KA284">
        <v>30.0007</v>
      </c>
      <c r="KB284">
        <v>25.5794</v>
      </c>
      <c r="KC284">
        <v>25.5194</v>
      </c>
      <c r="KD284">
        <v>50.1769</v>
      </c>
      <c r="KE284">
        <v>27.4363</v>
      </c>
      <c r="KF284">
        <v>0</v>
      </c>
      <c r="KG284">
        <v>11.9579</v>
      </c>
      <c r="KH284">
        <v>1276.05</v>
      </c>
      <c r="KI284">
        <v>9.777559999999999</v>
      </c>
      <c r="KJ284">
        <v>101.683</v>
      </c>
      <c r="KK284">
        <v>100.989</v>
      </c>
    </row>
    <row r="285" spans="1:297">
      <c r="A285">
        <v>269</v>
      </c>
      <c r="B285">
        <v>1761509705</v>
      </c>
      <c r="C285">
        <v>2494.5</v>
      </c>
      <c r="D285" t="s">
        <v>983</v>
      </c>
      <c r="E285" t="s">
        <v>984</v>
      </c>
      <c r="F285">
        <v>5</v>
      </c>
      <c r="G285" t="s">
        <v>831</v>
      </c>
      <c r="H285" t="s">
        <v>436</v>
      </c>
      <c r="I285">
        <v>1761509702.2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1273.229017922157</v>
      </c>
      <c r="AK285">
        <v>1237.529818181818</v>
      </c>
      <c r="AL285">
        <v>3.366978233980883</v>
      </c>
      <c r="AM285">
        <v>65.61031510894709</v>
      </c>
      <c r="AN285">
        <f>(AP285 - AO285 + DY285*1E3/(8.314*(EA285+273.15)) * AR285/DX285 * AQ285) * DX285/(100*DL285) * 1000/(1000 - AP285)</f>
        <v>0</v>
      </c>
      <c r="AO285">
        <v>9.83876461622722</v>
      </c>
      <c r="AP285">
        <v>11.57584727272727</v>
      </c>
      <c r="AQ285">
        <v>-2.864452717034157E-06</v>
      </c>
      <c r="AR285">
        <v>106.6715053119192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437</v>
      </c>
      <c r="AY285" t="s">
        <v>437</v>
      </c>
      <c r="AZ285">
        <v>0</v>
      </c>
      <c r="BA285">
        <v>0</v>
      </c>
      <c r="BB285">
        <f>1-AZ285/BA285</f>
        <v>0</v>
      </c>
      <c r="BC285">
        <v>0</v>
      </c>
      <c r="BD285" t="s">
        <v>437</v>
      </c>
      <c r="BE285" t="s">
        <v>437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437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BZ285">
        <v>2020</v>
      </c>
      <c r="CA285">
        <v>290.0000000000001</v>
      </c>
      <c r="CB285">
        <v>1590.42</v>
      </c>
      <c r="CC285">
        <v>295</v>
      </c>
      <c r="CD285">
        <v>5220.67</v>
      </c>
      <c r="CE285">
        <v>1591.29</v>
      </c>
      <c r="CF285">
        <v>-0.87</v>
      </c>
      <c r="CG285">
        <v>300.0000000000001</v>
      </c>
      <c r="CH285">
        <v>23.8</v>
      </c>
      <c r="CI285">
        <v>1650.734719841875</v>
      </c>
      <c r="CJ285">
        <v>2.032994541366527</v>
      </c>
      <c r="CK285">
        <v>-31.03478562282126</v>
      </c>
      <c r="CL285">
        <v>0.9198548094063967</v>
      </c>
      <c r="CM285">
        <v>0.9759925733019913</v>
      </c>
      <c r="CN285">
        <v>-0.00431141668520578</v>
      </c>
      <c r="CO285">
        <v>289.9999999999999</v>
      </c>
      <c r="CP285">
        <v>1590.91</v>
      </c>
      <c r="CQ285">
        <v>765</v>
      </c>
      <c r="CR285">
        <v>5219.32</v>
      </c>
      <c r="CS285">
        <v>1591.27</v>
      </c>
      <c r="CT285">
        <v>-0.36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438</v>
      </c>
      <c r="DO285">
        <v>2</v>
      </c>
      <c r="DP285" t="b">
        <v>1</v>
      </c>
      <c r="DQ285">
        <v>1761509702.2</v>
      </c>
      <c r="DR285">
        <v>1215.528</v>
      </c>
      <c r="DS285">
        <v>1261.375</v>
      </c>
      <c r="DT285">
        <v>11.57675</v>
      </c>
      <c r="DU285">
        <v>9.838646000000001</v>
      </c>
      <c r="DV285">
        <v>1219.365</v>
      </c>
      <c r="DW285">
        <v>11.56831</v>
      </c>
      <c r="DX285">
        <v>499.9745</v>
      </c>
      <c r="DY285">
        <v>90.29352</v>
      </c>
      <c r="DZ285">
        <v>0.10000626</v>
      </c>
      <c r="EA285">
        <v>18.1424</v>
      </c>
      <c r="EB285">
        <v>18.01228</v>
      </c>
      <c r="EC285">
        <v>999.9</v>
      </c>
      <c r="ED285">
        <v>0</v>
      </c>
      <c r="EE285">
        <v>0</v>
      </c>
      <c r="EF285">
        <v>10007.685</v>
      </c>
      <c r="EG285">
        <v>0</v>
      </c>
      <c r="EH285">
        <v>1038.061</v>
      </c>
      <c r="EI285">
        <v>-45.84791</v>
      </c>
      <c r="EJ285">
        <v>1229.764</v>
      </c>
      <c r="EK285">
        <v>1273.908</v>
      </c>
      <c r="EL285">
        <v>1.738112</v>
      </c>
      <c r="EM285">
        <v>1261.375</v>
      </c>
      <c r="EN285">
        <v>9.838646000000001</v>
      </c>
      <c r="EO285">
        <v>1.045306</v>
      </c>
      <c r="EP285">
        <v>0.8883661000000002</v>
      </c>
      <c r="EQ285">
        <v>7.563652</v>
      </c>
      <c r="ER285">
        <v>5.203645</v>
      </c>
      <c r="ES285">
        <v>2000.048</v>
      </c>
      <c r="ET285">
        <v>0.9799960000000001</v>
      </c>
      <c r="EU285">
        <v>0.0200042</v>
      </c>
      <c r="EV285">
        <v>0</v>
      </c>
      <c r="EW285">
        <v>1242.939</v>
      </c>
      <c r="EX285">
        <v>5.000970000000001</v>
      </c>
      <c r="EY285">
        <v>24966.79</v>
      </c>
      <c r="EZ285">
        <v>16707.98</v>
      </c>
      <c r="FA285">
        <v>39.26860000000001</v>
      </c>
      <c r="FB285">
        <v>40.062</v>
      </c>
      <c r="FC285">
        <v>39.531</v>
      </c>
      <c r="FD285">
        <v>39.3687</v>
      </c>
      <c r="FE285">
        <v>38.937</v>
      </c>
      <c r="FF285">
        <v>1955.138</v>
      </c>
      <c r="FG285">
        <v>39.90999999999999</v>
      </c>
      <c r="FH285">
        <v>0</v>
      </c>
      <c r="FI285">
        <v>4575.800000190735</v>
      </c>
      <c r="FJ285">
        <v>0</v>
      </c>
      <c r="FK285">
        <v>1243.21</v>
      </c>
      <c r="FL285">
        <v>-3.200000002986236</v>
      </c>
      <c r="FM285">
        <v>-108.4854700724256</v>
      </c>
      <c r="FN285">
        <v>24975.45384615385</v>
      </c>
      <c r="FO285">
        <v>15</v>
      </c>
      <c r="FP285">
        <v>0</v>
      </c>
      <c r="FQ285" t="s">
        <v>439</v>
      </c>
      <c r="FR285">
        <v>1760210915.6</v>
      </c>
      <c r="FS285">
        <v>0</v>
      </c>
      <c r="FT285">
        <v>0</v>
      </c>
      <c r="FU285">
        <v>-0.215</v>
      </c>
      <c r="FV285">
        <v>0</v>
      </c>
      <c r="FW285">
        <v>-0.6919999999999999</v>
      </c>
      <c r="FX285">
        <v>0</v>
      </c>
      <c r="FY285">
        <v>400</v>
      </c>
      <c r="FZ285">
        <v>0</v>
      </c>
      <c r="GA285">
        <v>0.15</v>
      </c>
      <c r="GB285">
        <v>0</v>
      </c>
      <c r="GC285">
        <v>-45.66240000000001</v>
      </c>
      <c r="GD285">
        <v>-1.205885178236289</v>
      </c>
      <c r="GE285">
        <v>0.1461677785970627</v>
      </c>
      <c r="GF285">
        <v>0</v>
      </c>
      <c r="GG285">
        <v>1243.351764705882</v>
      </c>
      <c r="GH285">
        <v>-3.151413297732899</v>
      </c>
      <c r="GI285">
        <v>0.3944800791826926</v>
      </c>
      <c r="GJ285">
        <v>0</v>
      </c>
      <c r="GK285">
        <v>1.7344715</v>
      </c>
      <c r="GL285">
        <v>0.06842273921200875</v>
      </c>
      <c r="GM285">
        <v>0.008789126677321265</v>
      </c>
      <c r="GN285">
        <v>1</v>
      </c>
      <c r="GO285">
        <v>1</v>
      </c>
      <c r="GP285">
        <v>3</v>
      </c>
      <c r="GQ285" t="s">
        <v>446</v>
      </c>
      <c r="GR285">
        <v>3.13374</v>
      </c>
      <c r="GS285">
        <v>2.76026</v>
      </c>
      <c r="GT285">
        <v>0.196438</v>
      </c>
      <c r="GU285">
        <v>0.19872</v>
      </c>
      <c r="GV285">
        <v>0.0631203</v>
      </c>
      <c r="GW285">
        <v>0.0552862</v>
      </c>
      <c r="GX285">
        <v>25735.5</v>
      </c>
      <c r="GY285">
        <v>25643.6</v>
      </c>
      <c r="GZ285">
        <v>29751.2</v>
      </c>
      <c r="HA285">
        <v>29560.1</v>
      </c>
      <c r="HB285">
        <v>36843.5</v>
      </c>
      <c r="HC285">
        <v>37011.2</v>
      </c>
      <c r="HD285">
        <v>41866.3</v>
      </c>
      <c r="HE285">
        <v>41997</v>
      </c>
      <c r="HF285">
        <v>1.95837</v>
      </c>
      <c r="HG285">
        <v>1.89035</v>
      </c>
      <c r="HH285">
        <v>0.0234544</v>
      </c>
      <c r="HI285">
        <v>0</v>
      </c>
      <c r="HJ285">
        <v>17.6253</v>
      </c>
      <c r="HK285">
        <v>999.9</v>
      </c>
      <c r="HL285">
        <v>26.5</v>
      </c>
      <c r="HM285">
        <v>31.7</v>
      </c>
      <c r="HN285">
        <v>13.7787</v>
      </c>
      <c r="HO285">
        <v>62.3624</v>
      </c>
      <c r="HP285">
        <v>32.5841</v>
      </c>
      <c r="HQ285">
        <v>1</v>
      </c>
      <c r="HR285">
        <v>-0.137973</v>
      </c>
      <c r="HS285">
        <v>5.31629</v>
      </c>
      <c r="HT285">
        <v>20.2618</v>
      </c>
      <c r="HU285">
        <v>5.22178</v>
      </c>
      <c r="HV285">
        <v>12.0159</v>
      </c>
      <c r="HW285">
        <v>4.99105</v>
      </c>
      <c r="HX285">
        <v>3.28855</v>
      </c>
      <c r="HY285">
        <v>9999</v>
      </c>
      <c r="HZ285">
        <v>9999</v>
      </c>
      <c r="IA285">
        <v>9999</v>
      </c>
      <c r="IB285">
        <v>999.9</v>
      </c>
      <c r="IC285">
        <v>4.9729</v>
      </c>
      <c r="ID285">
        <v>1.86663</v>
      </c>
      <c r="IE285">
        <v>1.86594</v>
      </c>
      <c r="IF285">
        <v>1.86592</v>
      </c>
      <c r="IG285">
        <v>1.86776</v>
      </c>
      <c r="IH285">
        <v>1.8702</v>
      </c>
      <c r="II285">
        <v>1.86882</v>
      </c>
      <c r="IJ285">
        <v>1.87029</v>
      </c>
      <c r="IK285">
        <v>0</v>
      </c>
      <c r="IL285">
        <v>0</v>
      </c>
      <c r="IM285">
        <v>0</v>
      </c>
      <c r="IN285">
        <v>0</v>
      </c>
      <c r="IO285" t="s">
        <v>441</v>
      </c>
      <c r="IP285" t="s">
        <v>442</v>
      </c>
      <c r="IQ285" t="s">
        <v>443</v>
      </c>
      <c r="IR285" t="s">
        <v>443</v>
      </c>
      <c r="IS285" t="s">
        <v>443</v>
      </c>
      <c r="IT285" t="s">
        <v>443</v>
      </c>
      <c r="IU285">
        <v>0</v>
      </c>
      <c r="IV285">
        <v>100</v>
      </c>
      <c r="IW285">
        <v>100</v>
      </c>
      <c r="IX285">
        <v>-3.85</v>
      </c>
      <c r="IY285">
        <v>0.008500000000000001</v>
      </c>
      <c r="IZ285">
        <v>-1.414774939843471</v>
      </c>
      <c r="JA285">
        <v>-0.002262605230658699</v>
      </c>
      <c r="JB285">
        <v>4.117972070868355E-07</v>
      </c>
      <c r="JC285">
        <v>-1.535053720392113E-10</v>
      </c>
      <c r="JD285">
        <v>-0.05773197212917025</v>
      </c>
      <c r="JE285">
        <v>-0.004387372397949352</v>
      </c>
      <c r="JF285">
        <v>0.001148265067849212</v>
      </c>
      <c r="JG285">
        <v>-2.372704636287677E-05</v>
      </c>
      <c r="JH285">
        <v>4</v>
      </c>
      <c r="JI285">
        <v>2346</v>
      </c>
      <c r="JJ285">
        <v>1</v>
      </c>
      <c r="JK285">
        <v>24</v>
      </c>
      <c r="JL285">
        <v>21646.5</v>
      </c>
      <c r="JM285">
        <v>29358495.1</v>
      </c>
      <c r="JN285">
        <v>2.5354</v>
      </c>
      <c r="JO285">
        <v>2.23145</v>
      </c>
      <c r="JP285">
        <v>1.39771</v>
      </c>
      <c r="JQ285">
        <v>2.35596</v>
      </c>
      <c r="JR285">
        <v>1.49536</v>
      </c>
      <c r="JS285">
        <v>2.68188</v>
      </c>
      <c r="JT285">
        <v>36.6943</v>
      </c>
      <c r="JU285">
        <v>24.035</v>
      </c>
      <c r="JV285">
        <v>18</v>
      </c>
      <c r="JW285">
        <v>486.81</v>
      </c>
      <c r="JX285">
        <v>435.46</v>
      </c>
      <c r="JY285">
        <v>11.9636</v>
      </c>
      <c r="JZ285">
        <v>25.6927</v>
      </c>
      <c r="KA285">
        <v>30.0005</v>
      </c>
      <c r="KB285">
        <v>25.5794</v>
      </c>
      <c r="KC285">
        <v>25.5194</v>
      </c>
      <c r="KD285">
        <v>50.7466</v>
      </c>
      <c r="KE285">
        <v>27.4363</v>
      </c>
      <c r="KF285">
        <v>0</v>
      </c>
      <c r="KG285">
        <v>11.9509</v>
      </c>
      <c r="KH285">
        <v>1289.41</v>
      </c>
      <c r="KI285">
        <v>9.76765</v>
      </c>
      <c r="KJ285">
        <v>101.682</v>
      </c>
      <c r="KK285">
        <v>100.988</v>
      </c>
    </row>
    <row r="286" spans="1:297">
      <c r="A286">
        <v>270</v>
      </c>
      <c r="B286">
        <v>1761509710</v>
      </c>
      <c r="C286">
        <v>2499.5</v>
      </c>
      <c r="D286" t="s">
        <v>985</v>
      </c>
      <c r="E286" t="s">
        <v>986</v>
      </c>
      <c r="F286">
        <v>5</v>
      </c>
      <c r="G286" t="s">
        <v>831</v>
      </c>
      <c r="H286" t="s">
        <v>436</v>
      </c>
      <c r="I286">
        <v>1761509707.5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1290.212530980843</v>
      </c>
      <c r="AK286">
        <v>1254.70496969697</v>
      </c>
      <c r="AL286">
        <v>3.427493699778466</v>
      </c>
      <c r="AM286">
        <v>65.61031510894709</v>
      </c>
      <c r="AN286">
        <f>(AP286 - AO286 + DY286*1E3/(8.314*(EA286+273.15)) * AR286/DX286 * AQ286) * DX286/(100*DL286) * 1000/(1000 - AP286)</f>
        <v>0</v>
      </c>
      <c r="AO286">
        <v>9.839762745558593</v>
      </c>
      <c r="AP286">
        <v>11.57214666666666</v>
      </c>
      <c r="AQ286">
        <v>-2.379418835772026E-06</v>
      </c>
      <c r="AR286">
        <v>106.6715053119192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437</v>
      </c>
      <c r="AY286" t="s">
        <v>437</v>
      </c>
      <c r="AZ286">
        <v>0</v>
      </c>
      <c r="BA286">
        <v>0</v>
      </c>
      <c r="BB286">
        <f>1-AZ286/BA286</f>
        <v>0</v>
      </c>
      <c r="BC286">
        <v>0</v>
      </c>
      <c r="BD286" t="s">
        <v>437</v>
      </c>
      <c r="BE286" t="s">
        <v>437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437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BZ286">
        <v>2020</v>
      </c>
      <c r="CA286">
        <v>290.0000000000001</v>
      </c>
      <c r="CB286">
        <v>1590.42</v>
      </c>
      <c r="CC286">
        <v>295</v>
      </c>
      <c r="CD286">
        <v>5220.67</v>
      </c>
      <c r="CE286">
        <v>1591.29</v>
      </c>
      <c r="CF286">
        <v>-0.87</v>
      </c>
      <c r="CG286">
        <v>300.0000000000001</v>
      </c>
      <c r="CH286">
        <v>23.8</v>
      </c>
      <c r="CI286">
        <v>1650.734719841875</v>
      </c>
      <c r="CJ286">
        <v>2.032994541366527</v>
      </c>
      <c r="CK286">
        <v>-31.03478562282126</v>
      </c>
      <c r="CL286">
        <v>0.9198548094063967</v>
      </c>
      <c r="CM286">
        <v>0.9759925733019913</v>
      </c>
      <c r="CN286">
        <v>-0.00431141668520578</v>
      </c>
      <c r="CO286">
        <v>289.9999999999999</v>
      </c>
      <c r="CP286">
        <v>1590.91</v>
      </c>
      <c r="CQ286">
        <v>765</v>
      </c>
      <c r="CR286">
        <v>5219.32</v>
      </c>
      <c r="CS286">
        <v>1591.27</v>
      </c>
      <c r="CT286">
        <v>-0.36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438</v>
      </c>
      <c r="DO286">
        <v>2</v>
      </c>
      <c r="DP286" t="b">
        <v>1</v>
      </c>
      <c r="DQ286">
        <v>1761509707.5</v>
      </c>
      <c r="DR286">
        <v>1233.406666666667</v>
      </c>
      <c r="DS286">
        <v>1279.206666666667</v>
      </c>
      <c r="DT286">
        <v>11.57362222222222</v>
      </c>
      <c r="DU286">
        <v>9.837825555555556</v>
      </c>
      <c r="DV286">
        <v>1237.282222222222</v>
      </c>
      <c r="DW286">
        <v>11.56521111111111</v>
      </c>
      <c r="DX286">
        <v>499.9901111111111</v>
      </c>
      <c r="DY286">
        <v>90.29361111111112</v>
      </c>
      <c r="DZ286">
        <v>0.09992897777777777</v>
      </c>
      <c r="EA286">
        <v>18.14157777777778</v>
      </c>
      <c r="EB286">
        <v>18.01103333333334</v>
      </c>
      <c r="EC286">
        <v>999.9000000000001</v>
      </c>
      <c r="ED286">
        <v>0</v>
      </c>
      <c r="EE286">
        <v>0</v>
      </c>
      <c r="EF286">
        <v>10004.92222222222</v>
      </c>
      <c r="EG286">
        <v>0</v>
      </c>
      <c r="EH286">
        <v>1038.098888888889</v>
      </c>
      <c r="EI286">
        <v>-45.80194444444444</v>
      </c>
      <c r="EJ286">
        <v>1247.848888888889</v>
      </c>
      <c r="EK286">
        <v>1291.918888888889</v>
      </c>
      <c r="EL286">
        <v>1.735792222222222</v>
      </c>
      <c r="EM286">
        <v>1279.206666666667</v>
      </c>
      <c r="EN286">
        <v>9.837825555555556</v>
      </c>
      <c r="EO286">
        <v>1.045024444444445</v>
      </c>
      <c r="EP286">
        <v>0.888293</v>
      </c>
      <c r="EQ286">
        <v>7.559696666666666</v>
      </c>
      <c r="ER286">
        <v>5.202459999999999</v>
      </c>
      <c r="ES286">
        <v>1999.947777777778</v>
      </c>
      <c r="ET286">
        <v>0.9799943333333333</v>
      </c>
      <c r="EU286">
        <v>0.02000586666666667</v>
      </c>
      <c r="EV286">
        <v>0</v>
      </c>
      <c r="EW286">
        <v>1242.805555555555</v>
      </c>
      <c r="EX286">
        <v>5.00097</v>
      </c>
      <c r="EY286">
        <v>24954.77777777777</v>
      </c>
      <c r="EZ286">
        <v>16707.15555555555</v>
      </c>
      <c r="FA286">
        <v>39.243</v>
      </c>
      <c r="FB286">
        <v>40</v>
      </c>
      <c r="FC286">
        <v>39.47900000000001</v>
      </c>
      <c r="FD286">
        <v>39.29133333333333</v>
      </c>
      <c r="FE286">
        <v>38.875</v>
      </c>
      <c r="FF286">
        <v>1955.037777777778</v>
      </c>
      <c r="FG286">
        <v>39.91</v>
      </c>
      <c r="FH286">
        <v>0</v>
      </c>
      <c r="FI286">
        <v>4581.200000047684</v>
      </c>
      <c r="FJ286">
        <v>0</v>
      </c>
      <c r="FK286">
        <v>1242.9404</v>
      </c>
      <c r="FL286">
        <v>-2.232307702373161</v>
      </c>
      <c r="FM286">
        <v>-123.0615386475391</v>
      </c>
      <c r="FN286">
        <v>24964.28</v>
      </c>
      <c r="FO286">
        <v>15</v>
      </c>
      <c r="FP286">
        <v>0</v>
      </c>
      <c r="FQ286" t="s">
        <v>439</v>
      </c>
      <c r="FR286">
        <v>1760210915.6</v>
      </c>
      <c r="FS286">
        <v>0</v>
      </c>
      <c r="FT286">
        <v>0</v>
      </c>
      <c r="FU286">
        <v>-0.215</v>
      </c>
      <c r="FV286">
        <v>0</v>
      </c>
      <c r="FW286">
        <v>-0.6919999999999999</v>
      </c>
      <c r="FX286">
        <v>0</v>
      </c>
      <c r="FY286">
        <v>400</v>
      </c>
      <c r="FZ286">
        <v>0</v>
      </c>
      <c r="GA286">
        <v>0.15</v>
      </c>
      <c r="GB286">
        <v>0</v>
      </c>
      <c r="GC286">
        <v>-45.72490487804878</v>
      </c>
      <c r="GD286">
        <v>-1.149108710801404</v>
      </c>
      <c r="GE286">
        <v>0.1464686663423511</v>
      </c>
      <c r="GF286">
        <v>0</v>
      </c>
      <c r="GG286">
        <v>1243.125588235294</v>
      </c>
      <c r="GH286">
        <v>-2.58349885787653</v>
      </c>
      <c r="GI286">
        <v>0.3626876080569465</v>
      </c>
      <c r="GJ286">
        <v>0</v>
      </c>
      <c r="GK286">
        <v>1.73836243902439</v>
      </c>
      <c r="GL286">
        <v>-0.009010871080137354</v>
      </c>
      <c r="GM286">
        <v>0.002681986686720407</v>
      </c>
      <c r="GN286">
        <v>1</v>
      </c>
      <c r="GO286">
        <v>1</v>
      </c>
      <c r="GP286">
        <v>3</v>
      </c>
      <c r="GQ286" t="s">
        <v>446</v>
      </c>
      <c r="GR286">
        <v>3.13382</v>
      </c>
      <c r="GS286">
        <v>2.76039</v>
      </c>
      <c r="GT286">
        <v>0.19812</v>
      </c>
      <c r="GU286">
        <v>0.200351</v>
      </c>
      <c r="GV286">
        <v>0.06310109999999999</v>
      </c>
      <c r="GW286">
        <v>0.0552451</v>
      </c>
      <c r="GX286">
        <v>25681.8</v>
      </c>
      <c r="GY286">
        <v>25591.5</v>
      </c>
      <c r="GZ286">
        <v>29751.4</v>
      </c>
      <c r="HA286">
        <v>29560.1</v>
      </c>
      <c r="HB286">
        <v>36843.9</v>
      </c>
      <c r="HC286">
        <v>37012.9</v>
      </c>
      <c r="HD286">
        <v>41865.9</v>
      </c>
      <c r="HE286">
        <v>41997.1</v>
      </c>
      <c r="HF286">
        <v>1.9584</v>
      </c>
      <c r="HG286">
        <v>1.89023</v>
      </c>
      <c r="HH286">
        <v>0.022918</v>
      </c>
      <c r="HI286">
        <v>0</v>
      </c>
      <c r="HJ286">
        <v>17.6246</v>
      </c>
      <c r="HK286">
        <v>999.9</v>
      </c>
      <c r="HL286">
        <v>26.5</v>
      </c>
      <c r="HM286">
        <v>31.7</v>
      </c>
      <c r="HN286">
        <v>13.7781</v>
      </c>
      <c r="HO286">
        <v>62.5524</v>
      </c>
      <c r="HP286">
        <v>32.4279</v>
      </c>
      <c r="HQ286">
        <v>1</v>
      </c>
      <c r="HR286">
        <v>-0.137861</v>
      </c>
      <c r="HS286">
        <v>5.34518</v>
      </c>
      <c r="HT286">
        <v>20.261</v>
      </c>
      <c r="HU286">
        <v>5.22103</v>
      </c>
      <c r="HV286">
        <v>12.0159</v>
      </c>
      <c r="HW286">
        <v>4.99085</v>
      </c>
      <c r="HX286">
        <v>3.2885</v>
      </c>
      <c r="HY286">
        <v>9999</v>
      </c>
      <c r="HZ286">
        <v>9999</v>
      </c>
      <c r="IA286">
        <v>9999</v>
      </c>
      <c r="IB286">
        <v>999.9</v>
      </c>
      <c r="IC286">
        <v>4.9729</v>
      </c>
      <c r="ID286">
        <v>1.86661</v>
      </c>
      <c r="IE286">
        <v>1.86592</v>
      </c>
      <c r="IF286">
        <v>1.86588</v>
      </c>
      <c r="IG286">
        <v>1.86777</v>
      </c>
      <c r="IH286">
        <v>1.87019</v>
      </c>
      <c r="II286">
        <v>1.86886</v>
      </c>
      <c r="IJ286">
        <v>1.8703</v>
      </c>
      <c r="IK286">
        <v>0</v>
      </c>
      <c r="IL286">
        <v>0</v>
      </c>
      <c r="IM286">
        <v>0</v>
      </c>
      <c r="IN286">
        <v>0</v>
      </c>
      <c r="IO286" t="s">
        <v>441</v>
      </c>
      <c r="IP286" t="s">
        <v>442</v>
      </c>
      <c r="IQ286" t="s">
        <v>443</v>
      </c>
      <c r="IR286" t="s">
        <v>443</v>
      </c>
      <c r="IS286" t="s">
        <v>443</v>
      </c>
      <c r="IT286" t="s">
        <v>443</v>
      </c>
      <c r="IU286">
        <v>0</v>
      </c>
      <c r="IV286">
        <v>100</v>
      </c>
      <c r="IW286">
        <v>100</v>
      </c>
      <c r="IX286">
        <v>-3.89</v>
      </c>
      <c r="IY286">
        <v>0.008399999999999999</v>
      </c>
      <c r="IZ286">
        <v>-1.414774939843471</v>
      </c>
      <c r="JA286">
        <v>-0.002262605230658699</v>
      </c>
      <c r="JB286">
        <v>4.117972070868355E-07</v>
      </c>
      <c r="JC286">
        <v>-1.535053720392113E-10</v>
      </c>
      <c r="JD286">
        <v>-0.05773197212917025</v>
      </c>
      <c r="JE286">
        <v>-0.004387372397949352</v>
      </c>
      <c r="JF286">
        <v>0.001148265067849212</v>
      </c>
      <c r="JG286">
        <v>-2.372704636287677E-05</v>
      </c>
      <c r="JH286">
        <v>4</v>
      </c>
      <c r="JI286">
        <v>2346</v>
      </c>
      <c r="JJ286">
        <v>1</v>
      </c>
      <c r="JK286">
        <v>24</v>
      </c>
      <c r="JL286">
        <v>21646.6</v>
      </c>
      <c r="JM286">
        <v>29358495.2</v>
      </c>
      <c r="JN286">
        <v>2.56104</v>
      </c>
      <c r="JO286">
        <v>2.23755</v>
      </c>
      <c r="JP286">
        <v>1.39771</v>
      </c>
      <c r="JQ286">
        <v>2.35596</v>
      </c>
      <c r="JR286">
        <v>1.49536</v>
      </c>
      <c r="JS286">
        <v>2.69043</v>
      </c>
      <c r="JT286">
        <v>36.6943</v>
      </c>
      <c r="JU286">
        <v>24.0262</v>
      </c>
      <c r="JV286">
        <v>18</v>
      </c>
      <c r="JW286">
        <v>486.825</v>
      </c>
      <c r="JX286">
        <v>435.386</v>
      </c>
      <c r="JY286">
        <v>11.95</v>
      </c>
      <c r="JZ286">
        <v>25.6934</v>
      </c>
      <c r="KA286">
        <v>30.0004</v>
      </c>
      <c r="KB286">
        <v>25.5794</v>
      </c>
      <c r="KC286">
        <v>25.5194</v>
      </c>
      <c r="KD286">
        <v>51.2298</v>
      </c>
      <c r="KE286">
        <v>27.711</v>
      </c>
      <c r="KF286">
        <v>0</v>
      </c>
      <c r="KG286">
        <v>11.9369</v>
      </c>
      <c r="KH286">
        <v>1309.44</v>
      </c>
      <c r="KI286">
        <v>9.76248</v>
      </c>
      <c r="KJ286">
        <v>101.682</v>
      </c>
      <c r="KK286">
        <v>100.988</v>
      </c>
    </row>
    <row r="287" spans="1:297">
      <c r="A287">
        <v>271</v>
      </c>
      <c r="B287">
        <v>1761509714.5</v>
      </c>
      <c r="C287">
        <v>2504</v>
      </c>
      <c r="D287" t="s">
        <v>987</v>
      </c>
      <c r="E287" t="s">
        <v>988</v>
      </c>
      <c r="F287">
        <v>5</v>
      </c>
      <c r="G287" t="s">
        <v>831</v>
      </c>
      <c r="H287" t="s">
        <v>436</v>
      </c>
      <c r="I287">
        <v>1761509711.944444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1305.558338735785</v>
      </c>
      <c r="AK287">
        <v>1269.915212121212</v>
      </c>
      <c r="AL287">
        <v>3.381410081688819</v>
      </c>
      <c r="AM287">
        <v>65.61031510894709</v>
      </c>
      <c r="AN287">
        <f>(AP287 - AO287 + DY287*1E3/(8.314*(EA287+273.15)) * AR287/DX287 * AQ287) * DX287/(100*DL287) * 1000/(1000 - AP287)</f>
        <v>0</v>
      </c>
      <c r="AO287">
        <v>9.819486303908548</v>
      </c>
      <c r="AP287">
        <v>11.56686181818182</v>
      </c>
      <c r="AQ287">
        <v>-3.149337742822433E-06</v>
      </c>
      <c r="AR287">
        <v>106.6715053119192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437</v>
      </c>
      <c r="AY287" t="s">
        <v>437</v>
      </c>
      <c r="AZ287">
        <v>0</v>
      </c>
      <c r="BA287">
        <v>0</v>
      </c>
      <c r="BB287">
        <f>1-AZ287/BA287</f>
        <v>0</v>
      </c>
      <c r="BC287">
        <v>0</v>
      </c>
      <c r="BD287" t="s">
        <v>437</v>
      </c>
      <c r="BE287" t="s">
        <v>437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437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BZ287">
        <v>2020</v>
      </c>
      <c r="CA287">
        <v>290.0000000000001</v>
      </c>
      <c r="CB287">
        <v>1590.42</v>
      </c>
      <c r="CC287">
        <v>295</v>
      </c>
      <c r="CD287">
        <v>5220.67</v>
      </c>
      <c r="CE287">
        <v>1591.29</v>
      </c>
      <c r="CF287">
        <v>-0.87</v>
      </c>
      <c r="CG287">
        <v>300.0000000000001</v>
      </c>
      <c r="CH287">
        <v>23.8</v>
      </c>
      <c r="CI287">
        <v>1650.734719841875</v>
      </c>
      <c r="CJ287">
        <v>2.032994541366527</v>
      </c>
      <c r="CK287">
        <v>-31.03478562282126</v>
      </c>
      <c r="CL287">
        <v>0.9198548094063967</v>
      </c>
      <c r="CM287">
        <v>0.9759925733019913</v>
      </c>
      <c r="CN287">
        <v>-0.00431141668520578</v>
      </c>
      <c r="CO287">
        <v>289.9999999999999</v>
      </c>
      <c r="CP287">
        <v>1590.91</v>
      </c>
      <c r="CQ287">
        <v>765</v>
      </c>
      <c r="CR287">
        <v>5219.32</v>
      </c>
      <c r="CS287">
        <v>1591.27</v>
      </c>
      <c r="CT287">
        <v>-0.36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438</v>
      </c>
      <c r="DO287">
        <v>2</v>
      </c>
      <c r="DP287" t="b">
        <v>1</v>
      </c>
      <c r="DQ287">
        <v>1761509711.944444</v>
      </c>
      <c r="DR287">
        <v>1248.368888888889</v>
      </c>
      <c r="DS287">
        <v>1294.184444444444</v>
      </c>
      <c r="DT287">
        <v>11.56946666666667</v>
      </c>
      <c r="DU287">
        <v>9.820107777777777</v>
      </c>
      <c r="DV287">
        <v>1252.272222222222</v>
      </c>
      <c r="DW287">
        <v>11.56111111111111</v>
      </c>
      <c r="DX287">
        <v>500.0443333333333</v>
      </c>
      <c r="DY287">
        <v>90.29326666666667</v>
      </c>
      <c r="DZ287">
        <v>0.1000637444444444</v>
      </c>
      <c r="EA287">
        <v>18.13981111111111</v>
      </c>
      <c r="EB287">
        <v>18.01125555555555</v>
      </c>
      <c r="EC287">
        <v>999.9000000000001</v>
      </c>
      <c r="ED287">
        <v>0</v>
      </c>
      <c r="EE287">
        <v>0</v>
      </c>
      <c r="EF287">
        <v>9995.278888888888</v>
      </c>
      <c r="EG287">
        <v>0</v>
      </c>
      <c r="EH287">
        <v>1038.1</v>
      </c>
      <c r="EI287">
        <v>-45.81575555555555</v>
      </c>
      <c r="EJ287">
        <v>1262.981111111111</v>
      </c>
      <c r="EK287">
        <v>1307.02</v>
      </c>
      <c r="EL287">
        <v>1.749367777777778</v>
      </c>
      <c r="EM287">
        <v>1294.184444444444</v>
      </c>
      <c r="EN287">
        <v>9.820107777777777</v>
      </c>
      <c r="EO287">
        <v>1.044644444444444</v>
      </c>
      <c r="EP287">
        <v>0.8866894444444444</v>
      </c>
      <c r="EQ287">
        <v>7.554394444444444</v>
      </c>
      <c r="ER287">
        <v>5.176501111111111</v>
      </c>
      <c r="ES287">
        <v>2000.012222222222</v>
      </c>
      <c r="ET287">
        <v>0.9799943333333333</v>
      </c>
      <c r="EU287">
        <v>0.02000586666666667</v>
      </c>
      <c r="EV287">
        <v>0</v>
      </c>
      <c r="EW287">
        <v>1242.373333333333</v>
      </c>
      <c r="EX287">
        <v>5.00097</v>
      </c>
      <c r="EY287">
        <v>24946.44444444445</v>
      </c>
      <c r="EZ287">
        <v>16707.64444444444</v>
      </c>
      <c r="FA287">
        <v>39.17322222222222</v>
      </c>
      <c r="FB287">
        <v>39.972</v>
      </c>
      <c r="FC287">
        <v>39.43011111111111</v>
      </c>
      <c r="FD287">
        <v>39.236</v>
      </c>
      <c r="FE287">
        <v>38.84700000000001</v>
      </c>
      <c r="FF287">
        <v>1955.102222222222</v>
      </c>
      <c r="FG287">
        <v>39.91</v>
      </c>
      <c r="FH287">
        <v>0</v>
      </c>
      <c r="FI287">
        <v>4585.400000095367</v>
      </c>
      <c r="FJ287">
        <v>0</v>
      </c>
      <c r="FK287">
        <v>1242.746538461538</v>
      </c>
      <c r="FL287">
        <v>-3.036923074480065</v>
      </c>
      <c r="FM287">
        <v>-123.5863246086425</v>
      </c>
      <c r="FN287">
        <v>24956.71923076923</v>
      </c>
      <c r="FO287">
        <v>15</v>
      </c>
      <c r="FP287">
        <v>0</v>
      </c>
      <c r="FQ287" t="s">
        <v>439</v>
      </c>
      <c r="FR287">
        <v>1760210915.6</v>
      </c>
      <c r="FS287">
        <v>0</v>
      </c>
      <c r="FT287">
        <v>0</v>
      </c>
      <c r="FU287">
        <v>-0.215</v>
      </c>
      <c r="FV287">
        <v>0</v>
      </c>
      <c r="FW287">
        <v>-0.6919999999999999</v>
      </c>
      <c r="FX287">
        <v>0</v>
      </c>
      <c r="FY287">
        <v>400</v>
      </c>
      <c r="FZ287">
        <v>0</v>
      </c>
      <c r="GA287">
        <v>0.15</v>
      </c>
      <c r="GB287">
        <v>0</v>
      </c>
      <c r="GC287">
        <v>-45.78401463414635</v>
      </c>
      <c r="GD287">
        <v>-0.662780487804948</v>
      </c>
      <c r="GE287">
        <v>0.1122301697644352</v>
      </c>
      <c r="GF287">
        <v>0</v>
      </c>
      <c r="GG287">
        <v>1242.905882352941</v>
      </c>
      <c r="GH287">
        <v>-3.097326204102972</v>
      </c>
      <c r="GI287">
        <v>0.4129457851259618</v>
      </c>
      <c r="GJ287">
        <v>0</v>
      </c>
      <c r="GK287">
        <v>1.740700243902439</v>
      </c>
      <c r="GL287">
        <v>0.01624536585366284</v>
      </c>
      <c r="GM287">
        <v>0.005008220309872458</v>
      </c>
      <c r="GN287">
        <v>1</v>
      </c>
      <c r="GO287">
        <v>1</v>
      </c>
      <c r="GP287">
        <v>3</v>
      </c>
      <c r="GQ287" t="s">
        <v>446</v>
      </c>
      <c r="GR287">
        <v>3.13368</v>
      </c>
      <c r="GS287">
        <v>2.76022</v>
      </c>
      <c r="GT287">
        <v>0.199611</v>
      </c>
      <c r="GU287">
        <v>0.201791</v>
      </c>
      <c r="GV287">
        <v>0.0630786</v>
      </c>
      <c r="GW287">
        <v>0.05518</v>
      </c>
      <c r="GX287">
        <v>25633.7</v>
      </c>
      <c r="GY287">
        <v>25545.1</v>
      </c>
      <c r="GZ287">
        <v>29751</v>
      </c>
      <c r="HA287">
        <v>29559.8</v>
      </c>
      <c r="HB287">
        <v>36844.5</v>
      </c>
      <c r="HC287">
        <v>37015.1</v>
      </c>
      <c r="HD287">
        <v>41865.5</v>
      </c>
      <c r="HE287">
        <v>41996.6</v>
      </c>
      <c r="HF287">
        <v>1.95842</v>
      </c>
      <c r="HG287">
        <v>1.89053</v>
      </c>
      <c r="HH287">
        <v>0.0238717</v>
      </c>
      <c r="HI287">
        <v>0</v>
      </c>
      <c r="HJ287">
        <v>17.6246</v>
      </c>
      <c r="HK287">
        <v>999.9</v>
      </c>
      <c r="HL287">
        <v>26.5</v>
      </c>
      <c r="HM287">
        <v>31.7</v>
      </c>
      <c r="HN287">
        <v>13.7784</v>
      </c>
      <c r="HO287">
        <v>62.5724</v>
      </c>
      <c r="HP287">
        <v>32.5641</v>
      </c>
      <c r="HQ287">
        <v>1</v>
      </c>
      <c r="HR287">
        <v>-0.137564</v>
      </c>
      <c r="HS287">
        <v>5.34575</v>
      </c>
      <c r="HT287">
        <v>20.261</v>
      </c>
      <c r="HU287">
        <v>5.22028</v>
      </c>
      <c r="HV287">
        <v>12.0159</v>
      </c>
      <c r="HW287">
        <v>4.9909</v>
      </c>
      <c r="HX287">
        <v>3.28848</v>
      </c>
      <c r="HY287">
        <v>9999</v>
      </c>
      <c r="HZ287">
        <v>9999</v>
      </c>
      <c r="IA287">
        <v>9999</v>
      </c>
      <c r="IB287">
        <v>999.9</v>
      </c>
      <c r="IC287">
        <v>4.97289</v>
      </c>
      <c r="ID287">
        <v>1.86661</v>
      </c>
      <c r="IE287">
        <v>1.86596</v>
      </c>
      <c r="IF287">
        <v>1.86588</v>
      </c>
      <c r="IG287">
        <v>1.86776</v>
      </c>
      <c r="IH287">
        <v>1.8702</v>
      </c>
      <c r="II287">
        <v>1.86885</v>
      </c>
      <c r="IJ287">
        <v>1.8703</v>
      </c>
      <c r="IK287">
        <v>0</v>
      </c>
      <c r="IL287">
        <v>0</v>
      </c>
      <c r="IM287">
        <v>0</v>
      </c>
      <c r="IN287">
        <v>0</v>
      </c>
      <c r="IO287" t="s">
        <v>441</v>
      </c>
      <c r="IP287" t="s">
        <v>442</v>
      </c>
      <c r="IQ287" t="s">
        <v>443</v>
      </c>
      <c r="IR287" t="s">
        <v>443</v>
      </c>
      <c r="IS287" t="s">
        <v>443</v>
      </c>
      <c r="IT287" t="s">
        <v>443</v>
      </c>
      <c r="IU287">
        <v>0</v>
      </c>
      <c r="IV287">
        <v>100</v>
      </c>
      <c r="IW287">
        <v>100</v>
      </c>
      <c r="IX287">
        <v>-3.92</v>
      </c>
      <c r="IY287">
        <v>0.008399999999999999</v>
      </c>
      <c r="IZ287">
        <v>-1.414774939843471</v>
      </c>
      <c r="JA287">
        <v>-0.002262605230658699</v>
      </c>
      <c r="JB287">
        <v>4.117972070868355E-07</v>
      </c>
      <c r="JC287">
        <v>-1.535053720392113E-10</v>
      </c>
      <c r="JD287">
        <v>-0.05773197212917025</v>
      </c>
      <c r="JE287">
        <v>-0.004387372397949352</v>
      </c>
      <c r="JF287">
        <v>0.001148265067849212</v>
      </c>
      <c r="JG287">
        <v>-2.372704636287677E-05</v>
      </c>
      <c r="JH287">
        <v>4</v>
      </c>
      <c r="JI287">
        <v>2346</v>
      </c>
      <c r="JJ287">
        <v>1</v>
      </c>
      <c r="JK287">
        <v>24</v>
      </c>
      <c r="JL287">
        <v>21646.6</v>
      </c>
      <c r="JM287">
        <v>29358495.2</v>
      </c>
      <c r="JN287">
        <v>2.58667</v>
      </c>
      <c r="JO287">
        <v>2.23511</v>
      </c>
      <c r="JP287">
        <v>1.39648</v>
      </c>
      <c r="JQ287">
        <v>2.35474</v>
      </c>
      <c r="JR287">
        <v>1.49536</v>
      </c>
      <c r="JS287">
        <v>2.69409</v>
      </c>
      <c r="JT287">
        <v>36.6943</v>
      </c>
      <c r="JU287">
        <v>24.0262</v>
      </c>
      <c r="JV287">
        <v>18</v>
      </c>
      <c r="JW287">
        <v>486.841</v>
      </c>
      <c r="JX287">
        <v>435.564</v>
      </c>
      <c r="JY287">
        <v>11.9354</v>
      </c>
      <c r="JZ287">
        <v>25.6949</v>
      </c>
      <c r="KA287">
        <v>30.0003</v>
      </c>
      <c r="KB287">
        <v>25.5794</v>
      </c>
      <c r="KC287">
        <v>25.5194</v>
      </c>
      <c r="KD287">
        <v>51.7559</v>
      </c>
      <c r="KE287">
        <v>27.711</v>
      </c>
      <c r="KF287">
        <v>0</v>
      </c>
      <c r="KG287">
        <v>11.929</v>
      </c>
      <c r="KH287">
        <v>1322.8</v>
      </c>
      <c r="KI287">
        <v>9.762919999999999</v>
      </c>
      <c r="KJ287">
        <v>101.68</v>
      </c>
      <c r="KK287">
        <v>100.987</v>
      </c>
    </row>
    <row r="288" spans="1:297">
      <c r="A288">
        <v>272</v>
      </c>
      <c r="B288">
        <v>1761509719.5</v>
      </c>
      <c r="C288">
        <v>2509</v>
      </c>
      <c r="D288" t="s">
        <v>989</v>
      </c>
      <c r="E288" t="s">
        <v>990</v>
      </c>
      <c r="F288">
        <v>5</v>
      </c>
      <c r="G288" t="s">
        <v>831</v>
      </c>
      <c r="H288" t="s">
        <v>436</v>
      </c>
      <c r="I288">
        <v>1761509717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1322.238821048995</v>
      </c>
      <c r="AK288">
        <v>1286.704242424242</v>
      </c>
      <c r="AL288">
        <v>3.359135163335112</v>
      </c>
      <c r="AM288">
        <v>65.61031510894709</v>
      </c>
      <c r="AN288">
        <f>(AP288 - AO288 + DY288*1E3/(8.314*(EA288+273.15)) * AR288/DX288 * AQ288) * DX288/(100*DL288) * 1000/(1000 - AP288)</f>
        <v>0</v>
      </c>
      <c r="AO288">
        <v>9.812784774165028</v>
      </c>
      <c r="AP288">
        <v>11.55979636363636</v>
      </c>
      <c r="AQ288">
        <v>-4.896033500577817E-06</v>
      </c>
      <c r="AR288">
        <v>106.6715053119192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437</v>
      </c>
      <c r="AY288" t="s">
        <v>437</v>
      </c>
      <c r="AZ288">
        <v>0</v>
      </c>
      <c r="BA288">
        <v>0</v>
      </c>
      <c r="BB288">
        <f>1-AZ288/BA288</f>
        <v>0</v>
      </c>
      <c r="BC288">
        <v>0</v>
      </c>
      <c r="BD288" t="s">
        <v>437</v>
      </c>
      <c r="BE288" t="s">
        <v>437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437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BZ288">
        <v>2020</v>
      </c>
      <c r="CA288">
        <v>290.0000000000001</v>
      </c>
      <c r="CB288">
        <v>1590.42</v>
      </c>
      <c r="CC288">
        <v>295</v>
      </c>
      <c r="CD288">
        <v>5220.67</v>
      </c>
      <c r="CE288">
        <v>1591.29</v>
      </c>
      <c r="CF288">
        <v>-0.87</v>
      </c>
      <c r="CG288">
        <v>300.0000000000001</v>
      </c>
      <c r="CH288">
        <v>23.8</v>
      </c>
      <c r="CI288">
        <v>1650.734719841875</v>
      </c>
      <c r="CJ288">
        <v>2.032994541366527</v>
      </c>
      <c r="CK288">
        <v>-31.03478562282126</v>
      </c>
      <c r="CL288">
        <v>0.9198548094063967</v>
      </c>
      <c r="CM288">
        <v>0.9759925733019913</v>
      </c>
      <c r="CN288">
        <v>-0.00431141668520578</v>
      </c>
      <c r="CO288">
        <v>289.9999999999999</v>
      </c>
      <c r="CP288">
        <v>1590.91</v>
      </c>
      <c r="CQ288">
        <v>765</v>
      </c>
      <c r="CR288">
        <v>5219.32</v>
      </c>
      <c r="CS288">
        <v>1591.27</v>
      </c>
      <c r="CT288">
        <v>-0.36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438</v>
      </c>
      <c r="DO288">
        <v>2</v>
      </c>
      <c r="DP288" t="b">
        <v>1</v>
      </c>
      <c r="DQ288">
        <v>1761509717</v>
      </c>
      <c r="DR288">
        <v>1265.158888888889</v>
      </c>
      <c r="DS288">
        <v>1310.96</v>
      </c>
      <c r="DT288">
        <v>11.56164444444445</v>
      </c>
      <c r="DU288">
        <v>9.81310222222222</v>
      </c>
      <c r="DV288">
        <v>1269.095555555556</v>
      </c>
      <c r="DW288">
        <v>11.55336666666667</v>
      </c>
      <c r="DX288">
        <v>499.9841111111111</v>
      </c>
      <c r="DY288">
        <v>90.29114444444444</v>
      </c>
      <c r="DZ288">
        <v>0.09988753333333333</v>
      </c>
      <c r="EA288">
        <v>18.13248888888889</v>
      </c>
      <c r="EB288">
        <v>18.01371111111111</v>
      </c>
      <c r="EC288">
        <v>999.9000000000001</v>
      </c>
      <c r="ED288">
        <v>0</v>
      </c>
      <c r="EE288">
        <v>0</v>
      </c>
      <c r="EF288">
        <v>10009.04666666667</v>
      </c>
      <c r="EG288">
        <v>0</v>
      </c>
      <c r="EH288">
        <v>1038.1</v>
      </c>
      <c r="EI288">
        <v>-45.79977777777778</v>
      </c>
      <c r="EJ288">
        <v>1279.957777777778</v>
      </c>
      <c r="EK288">
        <v>1323.952222222222</v>
      </c>
      <c r="EL288">
        <v>1.74854</v>
      </c>
      <c r="EM288">
        <v>1310.96</v>
      </c>
      <c r="EN288">
        <v>9.81310222222222</v>
      </c>
      <c r="EO288">
        <v>1.043913333333333</v>
      </c>
      <c r="EP288">
        <v>0.8860364444444445</v>
      </c>
      <c r="EQ288">
        <v>7.544135555555556</v>
      </c>
      <c r="ER288">
        <v>5.165916666666667</v>
      </c>
      <c r="ES288">
        <v>2000.016666666667</v>
      </c>
      <c r="ET288">
        <v>0.9799936666666667</v>
      </c>
      <c r="EU288">
        <v>0.02000653333333334</v>
      </c>
      <c r="EV288">
        <v>0</v>
      </c>
      <c r="EW288">
        <v>1242.096666666667</v>
      </c>
      <c r="EX288">
        <v>5.00097</v>
      </c>
      <c r="EY288">
        <v>24935.74444444444</v>
      </c>
      <c r="EZ288">
        <v>16707.67777777778</v>
      </c>
      <c r="FA288">
        <v>39.125</v>
      </c>
      <c r="FB288">
        <v>39.90944444444445</v>
      </c>
      <c r="FC288">
        <v>39.375</v>
      </c>
      <c r="FD288">
        <v>39.14566666666666</v>
      </c>
      <c r="FE288">
        <v>38.812</v>
      </c>
      <c r="FF288">
        <v>1955.106666666667</v>
      </c>
      <c r="FG288">
        <v>39.91</v>
      </c>
      <c r="FH288">
        <v>0</v>
      </c>
      <c r="FI288">
        <v>4590.200000047684</v>
      </c>
      <c r="FJ288">
        <v>0</v>
      </c>
      <c r="FK288">
        <v>1242.473076923077</v>
      </c>
      <c r="FL288">
        <v>-4.400000005311743</v>
      </c>
      <c r="FM288">
        <v>-124.071794944281</v>
      </c>
      <c r="FN288">
        <v>24946.79615384615</v>
      </c>
      <c r="FO288">
        <v>15</v>
      </c>
      <c r="FP288">
        <v>0</v>
      </c>
      <c r="FQ288" t="s">
        <v>439</v>
      </c>
      <c r="FR288">
        <v>1760210915.6</v>
      </c>
      <c r="FS288">
        <v>0</v>
      </c>
      <c r="FT288">
        <v>0</v>
      </c>
      <c r="FU288">
        <v>-0.215</v>
      </c>
      <c r="FV288">
        <v>0</v>
      </c>
      <c r="FW288">
        <v>-0.6919999999999999</v>
      </c>
      <c r="FX288">
        <v>0</v>
      </c>
      <c r="FY288">
        <v>400</v>
      </c>
      <c r="FZ288">
        <v>0</v>
      </c>
      <c r="GA288">
        <v>0.15</v>
      </c>
      <c r="GB288">
        <v>0</v>
      </c>
      <c r="GC288">
        <v>-45.816465</v>
      </c>
      <c r="GD288">
        <v>0.1121155722326156</v>
      </c>
      <c r="GE288">
        <v>0.05251664283824671</v>
      </c>
      <c r="GF288">
        <v>1</v>
      </c>
      <c r="GG288">
        <v>1242.592058823529</v>
      </c>
      <c r="GH288">
        <v>-3.588235296195046</v>
      </c>
      <c r="GI288">
        <v>0.4556816446222939</v>
      </c>
      <c r="GJ288">
        <v>0</v>
      </c>
      <c r="GK288">
        <v>1.742879</v>
      </c>
      <c r="GL288">
        <v>0.05098108818010925</v>
      </c>
      <c r="GM288">
        <v>0.006481919391661718</v>
      </c>
      <c r="GN288">
        <v>1</v>
      </c>
      <c r="GO288">
        <v>2</v>
      </c>
      <c r="GP288">
        <v>3</v>
      </c>
      <c r="GQ288" t="s">
        <v>440</v>
      </c>
      <c r="GR288">
        <v>3.13369</v>
      </c>
      <c r="GS288">
        <v>2.76037</v>
      </c>
      <c r="GT288">
        <v>0.201237</v>
      </c>
      <c r="GU288">
        <v>0.203378</v>
      </c>
      <c r="GV288">
        <v>0.0630527</v>
      </c>
      <c r="GW288">
        <v>0.0551788</v>
      </c>
      <c r="GX288">
        <v>25582</v>
      </c>
      <c r="GY288">
        <v>25494.6</v>
      </c>
      <c r="GZ288">
        <v>29751.3</v>
      </c>
      <c r="HA288">
        <v>29559.9</v>
      </c>
      <c r="HB288">
        <v>36846.2</v>
      </c>
      <c r="HC288">
        <v>37015.5</v>
      </c>
      <c r="HD288">
        <v>41866.3</v>
      </c>
      <c r="HE288">
        <v>41997</v>
      </c>
      <c r="HF288">
        <v>1.95847</v>
      </c>
      <c r="HG288">
        <v>1.89072</v>
      </c>
      <c r="HH288">
        <v>0.0230968</v>
      </c>
      <c r="HI288">
        <v>0</v>
      </c>
      <c r="HJ288">
        <v>17.6246</v>
      </c>
      <c r="HK288">
        <v>999.9</v>
      </c>
      <c r="HL288">
        <v>26.5</v>
      </c>
      <c r="HM288">
        <v>31.7</v>
      </c>
      <c r="HN288">
        <v>13.7784</v>
      </c>
      <c r="HO288">
        <v>62.4924</v>
      </c>
      <c r="HP288">
        <v>32.5841</v>
      </c>
      <c r="HQ288">
        <v>1</v>
      </c>
      <c r="HR288">
        <v>-0.137591</v>
      </c>
      <c r="HS288">
        <v>5.36918</v>
      </c>
      <c r="HT288">
        <v>20.2602</v>
      </c>
      <c r="HU288">
        <v>5.22014</v>
      </c>
      <c r="HV288">
        <v>12.0159</v>
      </c>
      <c r="HW288">
        <v>4.99085</v>
      </c>
      <c r="HX288">
        <v>3.2885</v>
      </c>
      <c r="HY288">
        <v>9999</v>
      </c>
      <c r="HZ288">
        <v>9999</v>
      </c>
      <c r="IA288">
        <v>9999</v>
      </c>
      <c r="IB288">
        <v>999.9</v>
      </c>
      <c r="IC288">
        <v>4.9729</v>
      </c>
      <c r="ID288">
        <v>1.86661</v>
      </c>
      <c r="IE288">
        <v>1.86595</v>
      </c>
      <c r="IF288">
        <v>1.86591</v>
      </c>
      <c r="IG288">
        <v>1.86777</v>
      </c>
      <c r="IH288">
        <v>1.87019</v>
      </c>
      <c r="II288">
        <v>1.86886</v>
      </c>
      <c r="IJ288">
        <v>1.8703</v>
      </c>
      <c r="IK288">
        <v>0</v>
      </c>
      <c r="IL288">
        <v>0</v>
      </c>
      <c r="IM288">
        <v>0</v>
      </c>
      <c r="IN288">
        <v>0</v>
      </c>
      <c r="IO288" t="s">
        <v>441</v>
      </c>
      <c r="IP288" t="s">
        <v>442</v>
      </c>
      <c r="IQ288" t="s">
        <v>443</v>
      </c>
      <c r="IR288" t="s">
        <v>443</v>
      </c>
      <c r="IS288" t="s">
        <v>443</v>
      </c>
      <c r="IT288" t="s">
        <v>443</v>
      </c>
      <c r="IU288">
        <v>0</v>
      </c>
      <c r="IV288">
        <v>100</v>
      </c>
      <c r="IW288">
        <v>100</v>
      </c>
      <c r="IX288">
        <v>-3.96</v>
      </c>
      <c r="IY288">
        <v>0.008200000000000001</v>
      </c>
      <c r="IZ288">
        <v>-1.414774939843471</v>
      </c>
      <c r="JA288">
        <v>-0.002262605230658699</v>
      </c>
      <c r="JB288">
        <v>4.117972070868355E-07</v>
      </c>
      <c r="JC288">
        <v>-1.535053720392113E-10</v>
      </c>
      <c r="JD288">
        <v>-0.05773197212917025</v>
      </c>
      <c r="JE288">
        <v>-0.004387372397949352</v>
      </c>
      <c r="JF288">
        <v>0.001148265067849212</v>
      </c>
      <c r="JG288">
        <v>-2.372704636287677E-05</v>
      </c>
      <c r="JH288">
        <v>4</v>
      </c>
      <c r="JI288">
        <v>2346</v>
      </c>
      <c r="JJ288">
        <v>1</v>
      </c>
      <c r="JK288">
        <v>24</v>
      </c>
      <c r="JL288">
        <v>21646.7</v>
      </c>
      <c r="JM288">
        <v>29358495.3</v>
      </c>
      <c r="JN288">
        <v>2.61108</v>
      </c>
      <c r="JO288">
        <v>2.229</v>
      </c>
      <c r="JP288">
        <v>1.39648</v>
      </c>
      <c r="JQ288">
        <v>2.35229</v>
      </c>
      <c r="JR288">
        <v>1.49536</v>
      </c>
      <c r="JS288">
        <v>2.66479</v>
      </c>
      <c r="JT288">
        <v>36.6943</v>
      </c>
      <c r="JU288">
        <v>24.0262</v>
      </c>
      <c r="JV288">
        <v>18</v>
      </c>
      <c r="JW288">
        <v>486.872</v>
      </c>
      <c r="JX288">
        <v>435.684</v>
      </c>
      <c r="JY288">
        <v>11.9238</v>
      </c>
      <c r="JZ288">
        <v>25.6949</v>
      </c>
      <c r="KA288">
        <v>30.0002</v>
      </c>
      <c r="KB288">
        <v>25.5794</v>
      </c>
      <c r="KC288">
        <v>25.5194</v>
      </c>
      <c r="KD288">
        <v>52.2532</v>
      </c>
      <c r="KE288">
        <v>27.711</v>
      </c>
      <c r="KF288">
        <v>0</v>
      </c>
      <c r="KG288">
        <v>11.9118</v>
      </c>
      <c r="KH288">
        <v>1336.16</v>
      </c>
      <c r="KI288">
        <v>9.764430000000001</v>
      </c>
      <c r="KJ288">
        <v>101.682</v>
      </c>
      <c r="KK288">
        <v>100.988</v>
      </c>
    </row>
    <row r="289" spans="1:297">
      <c r="A289">
        <v>273</v>
      </c>
      <c r="B289">
        <v>1761509724.5</v>
      </c>
      <c r="C289">
        <v>2514</v>
      </c>
      <c r="D289" t="s">
        <v>991</v>
      </c>
      <c r="E289" t="s">
        <v>992</v>
      </c>
      <c r="F289">
        <v>5</v>
      </c>
      <c r="G289" t="s">
        <v>831</v>
      </c>
      <c r="H289" t="s">
        <v>436</v>
      </c>
      <c r="I289">
        <v>1761509721.7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1338.943225273176</v>
      </c>
      <c r="AK289">
        <v>1303.433515151515</v>
      </c>
      <c r="AL289">
        <v>3.311761743950214</v>
      </c>
      <c r="AM289">
        <v>65.61031510894709</v>
      </c>
      <c r="AN289">
        <f>(AP289 - AO289 + DY289*1E3/(8.314*(EA289+273.15)) * AR289/DX289 * AQ289) * DX289/(100*DL289) * 1000/(1000 - AP289)</f>
        <v>0</v>
      </c>
      <c r="AO289">
        <v>9.813996711839851</v>
      </c>
      <c r="AP289">
        <v>11.55344242424242</v>
      </c>
      <c r="AQ289">
        <v>-5.231693763298407E-06</v>
      </c>
      <c r="AR289">
        <v>106.6715053119192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437</v>
      </c>
      <c r="AY289" t="s">
        <v>437</v>
      </c>
      <c r="AZ289">
        <v>0</v>
      </c>
      <c r="BA289">
        <v>0</v>
      </c>
      <c r="BB289">
        <f>1-AZ289/BA289</f>
        <v>0</v>
      </c>
      <c r="BC289">
        <v>0</v>
      </c>
      <c r="BD289" t="s">
        <v>437</v>
      </c>
      <c r="BE289" t="s">
        <v>437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437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BZ289">
        <v>2020</v>
      </c>
      <c r="CA289">
        <v>290.0000000000001</v>
      </c>
      <c r="CB289">
        <v>1590.42</v>
      </c>
      <c r="CC289">
        <v>295</v>
      </c>
      <c r="CD289">
        <v>5220.67</v>
      </c>
      <c r="CE289">
        <v>1591.29</v>
      </c>
      <c r="CF289">
        <v>-0.87</v>
      </c>
      <c r="CG289">
        <v>300.0000000000001</v>
      </c>
      <c r="CH289">
        <v>23.8</v>
      </c>
      <c r="CI289">
        <v>1650.734719841875</v>
      </c>
      <c r="CJ289">
        <v>2.032994541366527</v>
      </c>
      <c r="CK289">
        <v>-31.03478562282126</v>
      </c>
      <c r="CL289">
        <v>0.9198548094063967</v>
      </c>
      <c r="CM289">
        <v>0.9759925733019913</v>
      </c>
      <c r="CN289">
        <v>-0.00431141668520578</v>
      </c>
      <c r="CO289">
        <v>289.9999999999999</v>
      </c>
      <c r="CP289">
        <v>1590.91</v>
      </c>
      <c r="CQ289">
        <v>765</v>
      </c>
      <c r="CR289">
        <v>5219.32</v>
      </c>
      <c r="CS289">
        <v>1591.27</v>
      </c>
      <c r="CT289">
        <v>-0.36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438</v>
      </c>
      <c r="DO289">
        <v>2</v>
      </c>
      <c r="DP289" t="b">
        <v>1</v>
      </c>
      <c r="DQ289">
        <v>1761509721.7</v>
      </c>
      <c r="DR289">
        <v>1280.85</v>
      </c>
      <c r="DS289">
        <v>1326.553</v>
      </c>
      <c r="DT289">
        <v>11.5562</v>
      </c>
      <c r="DU289">
        <v>9.813714000000001</v>
      </c>
      <c r="DV289">
        <v>1284.816</v>
      </c>
      <c r="DW289">
        <v>11.54801</v>
      </c>
      <c r="DX289">
        <v>500.0166</v>
      </c>
      <c r="DY289">
        <v>90.29189000000001</v>
      </c>
      <c r="DZ289">
        <v>0.10003789</v>
      </c>
      <c r="EA289">
        <v>18.13485</v>
      </c>
      <c r="EB289">
        <v>18.00638</v>
      </c>
      <c r="EC289">
        <v>999.9</v>
      </c>
      <c r="ED289">
        <v>0</v>
      </c>
      <c r="EE289">
        <v>0</v>
      </c>
      <c r="EF289">
        <v>9996.996999999999</v>
      </c>
      <c r="EG289">
        <v>0</v>
      </c>
      <c r="EH289">
        <v>1038.081</v>
      </c>
      <c r="EI289">
        <v>-45.70403</v>
      </c>
      <c r="EJ289">
        <v>1295.826</v>
      </c>
      <c r="EK289">
        <v>1339.701</v>
      </c>
      <c r="EL289">
        <v>1.742499</v>
      </c>
      <c r="EM289">
        <v>1326.553</v>
      </c>
      <c r="EN289">
        <v>9.813714000000001</v>
      </c>
      <c r="EO289">
        <v>1.043433</v>
      </c>
      <c r="EP289">
        <v>0.8860988000000001</v>
      </c>
      <c r="EQ289">
        <v>7.537377999999999</v>
      </c>
      <c r="ER289">
        <v>5.166929000000001</v>
      </c>
      <c r="ES289">
        <v>2000.012</v>
      </c>
      <c r="ET289">
        <v>0.979993</v>
      </c>
      <c r="EU289">
        <v>0.0200072</v>
      </c>
      <c r="EV289">
        <v>0</v>
      </c>
      <c r="EW289">
        <v>1241.638</v>
      </c>
      <c r="EX289">
        <v>5.000970000000001</v>
      </c>
      <c r="EY289">
        <v>24925.15</v>
      </c>
      <c r="EZ289">
        <v>16707.63</v>
      </c>
      <c r="FA289">
        <v>39.0683</v>
      </c>
      <c r="FB289">
        <v>39.875</v>
      </c>
      <c r="FC289">
        <v>39.3435</v>
      </c>
      <c r="FD289">
        <v>39.1124</v>
      </c>
      <c r="FE289">
        <v>38.7562</v>
      </c>
      <c r="FF289">
        <v>1955.096</v>
      </c>
      <c r="FG289">
        <v>39.90999999999999</v>
      </c>
      <c r="FH289">
        <v>0</v>
      </c>
      <c r="FI289">
        <v>4595.600000143051</v>
      </c>
      <c r="FJ289">
        <v>0</v>
      </c>
      <c r="FK289">
        <v>1241.9956</v>
      </c>
      <c r="FL289">
        <v>-4.822307687535706</v>
      </c>
      <c r="FM289">
        <v>-131.9538461489669</v>
      </c>
      <c r="FN289">
        <v>24934.736</v>
      </c>
      <c r="FO289">
        <v>15</v>
      </c>
      <c r="FP289">
        <v>0</v>
      </c>
      <c r="FQ289" t="s">
        <v>439</v>
      </c>
      <c r="FR289">
        <v>1760210915.6</v>
      </c>
      <c r="FS289">
        <v>0</v>
      </c>
      <c r="FT289">
        <v>0</v>
      </c>
      <c r="FU289">
        <v>-0.215</v>
      </c>
      <c r="FV289">
        <v>0</v>
      </c>
      <c r="FW289">
        <v>-0.6919999999999999</v>
      </c>
      <c r="FX289">
        <v>0</v>
      </c>
      <c r="FY289">
        <v>400</v>
      </c>
      <c r="FZ289">
        <v>0</v>
      </c>
      <c r="GA289">
        <v>0.15</v>
      </c>
      <c r="GB289">
        <v>0</v>
      </c>
      <c r="GC289">
        <v>-45.781695</v>
      </c>
      <c r="GD289">
        <v>0.4097808630394304</v>
      </c>
      <c r="GE289">
        <v>0.08558605304019987</v>
      </c>
      <c r="GF289">
        <v>1</v>
      </c>
      <c r="GG289">
        <v>1242.270588235294</v>
      </c>
      <c r="GH289">
        <v>-4.748663101707637</v>
      </c>
      <c r="GI289">
        <v>0.5383850643439738</v>
      </c>
      <c r="GJ289">
        <v>0</v>
      </c>
      <c r="GK289">
        <v>1.74392625</v>
      </c>
      <c r="GL289">
        <v>0.02332514071293766</v>
      </c>
      <c r="GM289">
        <v>0.00602850341606441</v>
      </c>
      <c r="GN289">
        <v>1</v>
      </c>
      <c r="GO289">
        <v>2</v>
      </c>
      <c r="GP289">
        <v>3</v>
      </c>
      <c r="GQ289" t="s">
        <v>440</v>
      </c>
      <c r="GR289">
        <v>3.1337</v>
      </c>
      <c r="GS289">
        <v>2.76029</v>
      </c>
      <c r="GT289">
        <v>0.202855</v>
      </c>
      <c r="GU289">
        <v>0.204975</v>
      </c>
      <c r="GV289">
        <v>0.063029</v>
      </c>
      <c r="GW289">
        <v>0.0551788</v>
      </c>
      <c r="GX289">
        <v>25530.5</v>
      </c>
      <c r="GY289">
        <v>25443.5</v>
      </c>
      <c r="GZ289">
        <v>29751.6</v>
      </c>
      <c r="HA289">
        <v>29560</v>
      </c>
      <c r="HB289">
        <v>36847.5</v>
      </c>
      <c r="HC289">
        <v>37015.5</v>
      </c>
      <c r="HD289">
        <v>41866.7</v>
      </c>
      <c r="HE289">
        <v>41996.9</v>
      </c>
      <c r="HF289">
        <v>1.95817</v>
      </c>
      <c r="HG289">
        <v>1.89062</v>
      </c>
      <c r="HH289">
        <v>0.0234842</v>
      </c>
      <c r="HI289">
        <v>0</v>
      </c>
      <c r="HJ289">
        <v>17.6246</v>
      </c>
      <c r="HK289">
        <v>999.9</v>
      </c>
      <c r="HL289">
        <v>26.5</v>
      </c>
      <c r="HM289">
        <v>31.7</v>
      </c>
      <c r="HN289">
        <v>13.7788</v>
      </c>
      <c r="HO289">
        <v>62.4724</v>
      </c>
      <c r="HP289">
        <v>32.4679</v>
      </c>
      <c r="HQ289">
        <v>1</v>
      </c>
      <c r="HR289">
        <v>-0.137442</v>
      </c>
      <c r="HS289">
        <v>5.36495</v>
      </c>
      <c r="HT289">
        <v>20.2605</v>
      </c>
      <c r="HU289">
        <v>5.21969</v>
      </c>
      <c r="HV289">
        <v>12.0159</v>
      </c>
      <c r="HW289">
        <v>4.99075</v>
      </c>
      <c r="HX289">
        <v>3.28845</v>
      </c>
      <c r="HY289">
        <v>9999</v>
      </c>
      <c r="HZ289">
        <v>9999</v>
      </c>
      <c r="IA289">
        <v>9999</v>
      </c>
      <c r="IB289">
        <v>999.9</v>
      </c>
      <c r="IC289">
        <v>4.97291</v>
      </c>
      <c r="ID289">
        <v>1.86661</v>
      </c>
      <c r="IE289">
        <v>1.86593</v>
      </c>
      <c r="IF289">
        <v>1.86586</v>
      </c>
      <c r="IG289">
        <v>1.86777</v>
      </c>
      <c r="IH289">
        <v>1.8702</v>
      </c>
      <c r="II289">
        <v>1.8688</v>
      </c>
      <c r="IJ289">
        <v>1.87029</v>
      </c>
      <c r="IK289">
        <v>0</v>
      </c>
      <c r="IL289">
        <v>0</v>
      </c>
      <c r="IM289">
        <v>0</v>
      </c>
      <c r="IN289">
        <v>0</v>
      </c>
      <c r="IO289" t="s">
        <v>441</v>
      </c>
      <c r="IP289" t="s">
        <v>442</v>
      </c>
      <c r="IQ289" t="s">
        <v>443</v>
      </c>
      <c r="IR289" t="s">
        <v>443</v>
      </c>
      <c r="IS289" t="s">
        <v>443</v>
      </c>
      <c r="IT289" t="s">
        <v>443</v>
      </c>
      <c r="IU289">
        <v>0</v>
      </c>
      <c r="IV289">
        <v>100</v>
      </c>
      <c r="IW289">
        <v>100</v>
      </c>
      <c r="IX289">
        <v>-3.98</v>
      </c>
      <c r="IY289">
        <v>0.008200000000000001</v>
      </c>
      <c r="IZ289">
        <v>-1.414774939843471</v>
      </c>
      <c r="JA289">
        <v>-0.002262605230658699</v>
      </c>
      <c r="JB289">
        <v>4.117972070868355E-07</v>
      </c>
      <c r="JC289">
        <v>-1.535053720392113E-10</v>
      </c>
      <c r="JD289">
        <v>-0.05773197212917025</v>
      </c>
      <c r="JE289">
        <v>-0.004387372397949352</v>
      </c>
      <c r="JF289">
        <v>0.001148265067849212</v>
      </c>
      <c r="JG289">
        <v>-2.372704636287677E-05</v>
      </c>
      <c r="JH289">
        <v>4</v>
      </c>
      <c r="JI289">
        <v>2346</v>
      </c>
      <c r="JJ289">
        <v>1</v>
      </c>
      <c r="JK289">
        <v>24</v>
      </c>
      <c r="JL289">
        <v>21646.8</v>
      </c>
      <c r="JM289">
        <v>29358495.4</v>
      </c>
      <c r="JN289">
        <v>2.63916</v>
      </c>
      <c r="JO289">
        <v>2.23267</v>
      </c>
      <c r="JP289">
        <v>1.39771</v>
      </c>
      <c r="JQ289">
        <v>2.35474</v>
      </c>
      <c r="JR289">
        <v>1.49536</v>
      </c>
      <c r="JS289">
        <v>2.59888</v>
      </c>
      <c r="JT289">
        <v>36.6943</v>
      </c>
      <c r="JU289">
        <v>24.0262</v>
      </c>
      <c r="JV289">
        <v>18</v>
      </c>
      <c r="JW289">
        <v>486.686</v>
      </c>
      <c r="JX289">
        <v>435.624</v>
      </c>
      <c r="JY289">
        <v>11.9085</v>
      </c>
      <c r="JZ289">
        <v>25.6949</v>
      </c>
      <c r="KA289">
        <v>30.0002</v>
      </c>
      <c r="KB289">
        <v>25.5794</v>
      </c>
      <c r="KC289">
        <v>25.5194</v>
      </c>
      <c r="KD289">
        <v>52.8114</v>
      </c>
      <c r="KE289">
        <v>27.711</v>
      </c>
      <c r="KF289">
        <v>0</v>
      </c>
      <c r="KG289">
        <v>11.9047</v>
      </c>
      <c r="KH289">
        <v>1356.21</v>
      </c>
      <c r="KI289">
        <v>9.766540000000001</v>
      </c>
      <c r="KJ289">
        <v>101.683</v>
      </c>
      <c r="KK289">
        <v>100.988</v>
      </c>
    </row>
    <row r="290" spans="1:297">
      <c r="A290">
        <v>274</v>
      </c>
      <c r="B290">
        <v>1761509729.5</v>
      </c>
      <c r="C290">
        <v>2519</v>
      </c>
      <c r="D290" t="s">
        <v>993</v>
      </c>
      <c r="E290" t="s">
        <v>994</v>
      </c>
      <c r="F290">
        <v>5</v>
      </c>
      <c r="G290" t="s">
        <v>831</v>
      </c>
      <c r="H290" t="s">
        <v>436</v>
      </c>
      <c r="I290">
        <v>1761509727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1356.156568444968</v>
      </c>
      <c r="AK290">
        <v>1320.404181818182</v>
      </c>
      <c r="AL290">
        <v>3.403481101559151</v>
      </c>
      <c r="AM290">
        <v>65.61031510894709</v>
      </c>
      <c r="AN290">
        <f>(AP290 - AO290 + DY290*1E3/(8.314*(EA290+273.15)) * AR290/DX290 * AQ290) * DX290/(100*DL290) * 1000/(1000 - AP290)</f>
        <v>0</v>
      </c>
      <c r="AO290">
        <v>9.813508083031955</v>
      </c>
      <c r="AP290">
        <v>11.55201636363636</v>
      </c>
      <c r="AQ290">
        <v>3.752576569729713E-08</v>
      </c>
      <c r="AR290">
        <v>106.6715053119192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437</v>
      </c>
      <c r="AY290" t="s">
        <v>437</v>
      </c>
      <c r="AZ290">
        <v>0</v>
      </c>
      <c r="BA290">
        <v>0</v>
      </c>
      <c r="BB290">
        <f>1-AZ290/BA290</f>
        <v>0</v>
      </c>
      <c r="BC290">
        <v>0</v>
      </c>
      <c r="BD290" t="s">
        <v>437</v>
      </c>
      <c r="BE290" t="s">
        <v>437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437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BZ290">
        <v>2020</v>
      </c>
      <c r="CA290">
        <v>290.0000000000001</v>
      </c>
      <c r="CB290">
        <v>1590.42</v>
      </c>
      <c r="CC290">
        <v>295</v>
      </c>
      <c r="CD290">
        <v>5220.67</v>
      </c>
      <c r="CE290">
        <v>1591.29</v>
      </c>
      <c r="CF290">
        <v>-0.87</v>
      </c>
      <c r="CG290">
        <v>300.0000000000001</v>
      </c>
      <c r="CH290">
        <v>23.8</v>
      </c>
      <c r="CI290">
        <v>1650.734719841875</v>
      </c>
      <c r="CJ290">
        <v>2.032994541366527</v>
      </c>
      <c r="CK290">
        <v>-31.03478562282126</v>
      </c>
      <c r="CL290">
        <v>0.9198548094063967</v>
      </c>
      <c r="CM290">
        <v>0.9759925733019913</v>
      </c>
      <c r="CN290">
        <v>-0.00431141668520578</v>
      </c>
      <c r="CO290">
        <v>289.9999999999999</v>
      </c>
      <c r="CP290">
        <v>1590.91</v>
      </c>
      <c r="CQ290">
        <v>765</v>
      </c>
      <c r="CR290">
        <v>5219.32</v>
      </c>
      <c r="CS290">
        <v>1591.27</v>
      </c>
      <c r="CT290">
        <v>-0.36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438</v>
      </c>
      <c r="DO290">
        <v>2</v>
      </c>
      <c r="DP290" t="b">
        <v>1</v>
      </c>
      <c r="DQ290">
        <v>1761509727</v>
      </c>
      <c r="DR290">
        <v>1298.442222222222</v>
      </c>
      <c r="DS290">
        <v>1344.502222222222</v>
      </c>
      <c r="DT290">
        <v>11.55292222222222</v>
      </c>
      <c r="DU290">
        <v>9.813381111111109</v>
      </c>
      <c r="DV290">
        <v>1302.444444444444</v>
      </c>
      <c r="DW290">
        <v>11.54476666666667</v>
      </c>
      <c r="DX290">
        <v>500.0617777777778</v>
      </c>
      <c r="DY290">
        <v>90.29329999999999</v>
      </c>
      <c r="DZ290">
        <v>0.1000419777777778</v>
      </c>
      <c r="EA290">
        <v>18.12583333333334</v>
      </c>
      <c r="EB290">
        <v>18.02177777777778</v>
      </c>
      <c r="EC290">
        <v>999.9000000000001</v>
      </c>
      <c r="ED290">
        <v>0</v>
      </c>
      <c r="EE290">
        <v>0</v>
      </c>
      <c r="EF290">
        <v>9989.928888888888</v>
      </c>
      <c r="EG290">
        <v>0</v>
      </c>
      <c r="EH290">
        <v>1038.072222222222</v>
      </c>
      <c r="EI290">
        <v>-46.06161111111111</v>
      </c>
      <c r="EJ290">
        <v>1313.616666666667</v>
      </c>
      <c r="EK290">
        <v>1357.826666666667</v>
      </c>
      <c r="EL290">
        <v>1.739538888888889</v>
      </c>
      <c r="EM290">
        <v>1344.502222222222</v>
      </c>
      <c r="EN290">
        <v>9.813381111111109</v>
      </c>
      <c r="EO290">
        <v>1.043151111111111</v>
      </c>
      <c r="EP290">
        <v>0.8860824444444444</v>
      </c>
      <c r="EQ290">
        <v>7.53343</v>
      </c>
      <c r="ER290">
        <v>5.166664444444445</v>
      </c>
      <c r="ES290">
        <v>2000.018888888889</v>
      </c>
      <c r="ET290">
        <v>0.9800043333333333</v>
      </c>
      <c r="EU290">
        <v>0.01999555555555556</v>
      </c>
      <c r="EV290">
        <v>0</v>
      </c>
      <c r="EW290">
        <v>1241.043333333333</v>
      </c>
      <c r="EX290">
        <v>5.00097</v>
      </c>
      <c r="EY290">
        <v>24912.82222222222</v>
      </c>
      <c r="EZ290">
        <v>16707.75555555556</v>
      </c>
      <c r="FA290">
        <v>39.02066666666666</v>
      </c>
      <c r="FB290">
        <v>39.812</v>
      </c>
      <c r="FC290">
        <v>39.312</v>
      </c>
      <c r="FD290">
        <v>39.04133333333333</v>
      </c>
      <c r="FE290">
        <v>38.708</v>
      </c>
      <c r="FF290">
        <v>1955.122222222222</v>
      </c>
      <c r="FG290">
        <v>39.89</v>
      </c>
      <c r="FH290">
        <v>0</v>
      </c>
      <c r="FI290">
        <v>4600.400000095367</v>
      </c>
      <c r="FJ290">
        <v>0</v>
      </c>
      <c r="FK290">
        <v>1241.5624</v>
      </c>
      <c r="FL290">
        <v>-6.509230761689784</v>
      </c>
      <c r="FM290">
        <v>-142.999999824678</v>
      </c>
      <c r="FN290">
        <v>24923.712</v>
      </c>
      <c r="FO290">
        <v>15</v>
      </c>
      <c r="FP290">
        <v>0</v>
      </c>
      <c r="FQ290" t="s">
        <v>439</v>
      </c>
      <c r="FR290">
        <v>1760210915.6</v>
      </c>
      <c r="FS290">
        <v>0</v>
      </c>
      <c r="FT290">
        <v>0</v>
      </c>
      <c r="FU290">
        <v>-0.215</v>
      </c>
      <c r="FV290">
        <v>0</v>
      </c>
      <c r="FW290">
        <v>-0.6919999999999999</v>
      </c>
      <c r="FX290">
        <v>0</v>
      </c>
      <c r="FY290">
        <v>400</v>
      </c>
      <c r="FZ290">
        <v>0</v>
      </c>
      <c r="GA290">
        <v>0.15</v>
      </c>
      <c r="GB290">
        <v>0</v>
      </c>
      <c r="GC290">
        <v>-45.8279225</v>
      </c>
      <c r="GD290">
        <v>-0.6545662288929361</v>
      </c>
      <c r="GE290">
        <v>0.1458819445433528</v>
      </c>
      <c r="GF290">
        <v>0</v>
      </c>
      <c r="GG290">
        <v>1241.912647058823</v>
      </c>
      <c r="GH290">
        <v>-5.685103134895819</v>
      </c>
      <c r="GI290">
        <v>0.6280610162543314</v>
      </c>
      <c r="GJ290">
        <v>0</v>
      </c>
      <c r="GK290">
        <v>1.74478375</v>
      </c>
      <c r="GL290">
        <v>-0.02436731707318018</v>
      </c>
      <c r="GM290">
        <v>0.004963669855812326</v>
      </c>
      <c r="GN290">
        <v>1</v>
      </c>
      <c r="GO290">
        <v>1</v>
      </c>
      <c r="GP290">
        <v>3</v>
      </c>
      <c r="GQ290" t="s">
        <v>446</v>
      </c>
      <c r="GR290">
        <v>3.13369</v>
      </c>
      <c r="GS290">
        <v>2.76013</v>
      </c>
      <c r="GT290">
        <v>0.204474</v>
      </c>
      <c r="GU290">
        <v>0.206554</v>
      </c>
      <c r="GV290">
        <v>0.06302190000000001</v>
      </c>
      <c r="GW290">
        <v>0.0551786</v>
      </c>
      <c r="GX290">
        <v>25478.5</v>
      </c>
      <c r="GY290">
        <v>25392.6</v>
      </c>
      <c r="GZ290">
        <v>29751.3</v>
      </c>
      <c r="HA290">
        <v>29559.5</v>
      </c>
      <c r="HB290">
        <v>36847.7</v>
      </c>
      <c r="HC290">
        <v>37014.9</v>
      </c>
      <c r="HD290">
        <v>41866.5</v>
      </c>
      <c r="HE290">
        <v>41996.2</v>
      </c>
      <c r="HF290">
        <v>1.95847</v>
      </c>
      <c r="HG290">
        <v>1.89075</v>
      </c>
      <c r="HH290">
        <v>0.0236854</v>
      </c>
      <c r="HI290">
        <v>0</v>
      </c>
      <c r="HJ290">
        <v>17.6246</v>
      </c>
      <c r="HK290">
        <v>999.9</v>
      </c>
      <c r="HL290">
        <v>26.5</v>
      </c>
      <c r="HM290">
        <v>31.7</v>
      </c>
      <c r="HN290">
        <v>13.7793</v>
      </c>
      <c r="HO290">
        <v>62.3624</v>
      </c>
      <c r="HP290">
        <v>32.524</v>
      </c>
      <c r="HQ290">
        <v>1</v>
      </c>
      <c r="HR290">
        <v>-0.1375</v>
      </c>
      <c r="HS290">
        <v>5.38911</v>
      </c>
      <c r="HT290">
        <v>20.2596</v>
      </c>
      <c r="HU290">
        <v>5.21894</v>
      </c>
      <c r="HV290">
        <v>12.0159</v>
      </c>
      <c r="HW290">
        <v>4.99095</v>
      </c>
      <c r="HX290">
        <v>3.28845</v>
      </c>
      <c r="HY290">
        <v>9999</v>
      </c>
      <c r="HZ290">
        <v>9999</v>
      </c>
      <c r="IA290">
        <v>9999</v>
      </c>
      <c r="IB290">
        <v>999.9</v>
      </c>
      <c r="IC290">
        <v>4.9729</v>
      </c>
      <c r="ID290">
        <v>1.86661</v>
      </c>
      <c r="IE290">
        <v>1.86592</v>
      </c>
      <c r="IF290">
        <v>1.86587</v>
      </c>
      <c r="IG290">
        <v>1.86774</v>
      </c>
      <c r="IH290">
        <v>1.87017</v>
      </c>
      <c r="II290">
        <v>1.86879</v>
      </c>
      <c r="IJ290">
        <v>1.87028</v>
      </c>
      <c r="IK290">
        <v>0</v>
      </c>
      <c r="IL290">
        <v>0</v>
      </c>
      <c r="IM290">
        <v>0</v>
      </c>
      <c r="IN290">
        <v>0</v>
      </c>
      <c r="IO290" t="s">
        <v>441</v>
      </c>
      <c r="IP290" t="s">
        <v>442</v>
      </c>
      <c r="IQ290" t="s">
        <v>443</v>
      </c>
      <c r="IR290" t="s">
        <v>443</v>
      </c>
      <c r="IS290" t="s">
        <v>443</v>
      </c>
      <c r="IT290" t="s">
        <v>443</v>
      </c>
      <c r="IU290">
        <v>0</v>
      </c>
      <c r="IV290">
        <v>100</v>
      </c>
      <c r="IW290">
        <v>100</v>
      </c>
      <c r="IX290">
        <v>-4.02</v>
      </c>
      <c r="IY290">
        <v>0.0081</v>
      </c>
      <c r="IZ290">
        <v>-1.414774939843471</v>
      </c>
      <c r="JA290">
        <v>-0.002262605230658699</v>
      </c>
      <c r="JB290">
        <v>4.117972070868355E-07</v>
      </c>
      <c r="JC290">
        <v>-1.535053720392113E-10</v>
      </c>
      <c r="JD290">
        <v>-0.05773197212917025</v>
      </c>
      <c r="JE290">
        <v>-0.004387372397949352</v>
      </c>
      <c r="JF290">
        <v>0.001148265067849212</v>
      </c>
      <c r="JG290">
        <v>-2.372704636287677E-05</v>
      </c>
      <c r="JH290">
        <v>4</v>
      </c>
      <c r="JI290">
        <v>2346</v>
      </c>
      <c r="JJ290">
        <v>1</v>
      </c>
      <c r="JK290">
        <v>24</v>
      </c>
      <c r="JL290">
        <v>21646.9</v>
      </c>
      <c r="JM290">
        <v>29358495.5</v>
      </c>
      <c r="JN290">
        <v>2.66357</v>
      </c>
      <c r="JO290">
        <v>2.23145</v>
      </c>
      <c r="JP290">
        <v>1.39648</v>
      </c>
      <c r="JQ290">
        <v>2.35352</v>
      </c>
      <c r="JR290">
        <v>1.49536</v>
      </c>
      <c r="JS290">
        <v>2.68066</v>
      </c>
      <c r="JT290">
        <v>36.6943</v>
      </c>
      <c r="JU290">
        <v>24.035</v>
      </c>
      <c r="JV290">
        <v>18</v>
      </c>
      <c r="JW290">
        <v>486.871</v>
      </c>
      <c r="JX290">
        <v>435.699</v>
      </c>
      <c r="JY290">
        <v>11.9</v>
      </c>
      <c r="JZ290">
        <v>25.6949</v>
      </c>
      <c r="KA290">
        <v>30.0001</v>
      </c>
      <c r="KB290">
        <v>25.5794</v>
      </c>
      <c r="KC290">
        <v>25.5194</v>
      </c>
      <c r="KD290">
        <v>53.2996</v>
      </c>
      <c r="KE290">
        <v>27.711</v>
      </c>
      <c r="KF290">
        <v>0</v>
      </c>
      <c r="KG290">
        <v>11.8893</v>
      </c>
      <c r="KH290">
        <v>1369.57</v>
      </c>
      <c r="KI290">
        <v>9.765330000000001</v>
      </c>
      <c r="KJ290">
        <v>101.682</v>
      </c>
      <c r="KK290">
        <v>100.986</v>
      </c>
    </row>
    <row r="291" spans="1:297">
      <c r="A291">
        <v>275</v>
      </c>
      <c r="B291">
        <v>1761509734.5</v>
      </c>
      <c r="C291">
        <v>2524</v>
      </c>
      <c r="D291" t="s">
        <v>995</v>
      </c>
      <c r="E291" t="s">
        <v>996</v>
      </c>
      <c r="F291">
        <v>5</v>
      </c>
      <c r="G291" t="s">
        <v>831</v>
      </c>
      <c r="H291" t="s">
        <v>436</v>
      </c>
      <c r="I291">
        <v>1761509731.7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1373.056983992946</v>
      </c>
      <c r="AK291">
        <v>1337.323999999999</v>
      </c>
      <c r="AL291">
        <v>3.383540664459629</v>
      </c>
      <c r="AM291">
        <v>65.61031510894709</v>
      </c>
      <c r="AN291">
        <f>(AP291 - AO291 + DY291*1E3/(8.314*(EA291+273.15)) * AR291/DX291 * AQ291) * DX291/(100*DL291) * 1000/(1000 - AP291)</f>
        <v>0</v>
      </c>
      <c r="AO291">
        <v>9.814135881239514</v>
      </c>
      <c r="AP291">
        <v>11.54971393939393</v>
      </c>
      <c r="AQ291">
        <v>-1.340569201585581E-06</v>
      </c>
      <c r="AR291">
        <v>106.6715053119192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437</v>
      </c>
      <c r="AY291" t="s">
        <v>437</v>
      </c>
      <c r="AZ291">
        <v>0</v>
      </c>
      <c r="BA291">
        <v>0</v>
      </c>
      <c r="BB291">
        <f>1-AZ291/BA291</f>
        <v>0</v>
      </c>
      <c r="BC291">
        <v>0</v>
      </c>
      <c r="BD291" t="s">
        <v>437</v>
      </c>
      <c r="BE291" t="s">
        <v>437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437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BZ291">
        <v>2020</v>
      </c>
      <c r="CA291">
        <v>290.0000000000001</v>
      </c>
      <c r="CB291">
        <v>1590.42</v>
      </c>
      <c r="CC291">
        <v>295</v>
      </c>
      <c r="CD291">
        <v>5220.67</v>
      </c>
      <c r="CE291">
        <v>1591.29</v>
      </c>
      <c r="CF291">
        <v>-0.87</v>
      </c>
      <c r="CG291">
        <v>300.0000000000001</v>
      </c>
      <c r="CH291">
        <v>23.8</v>
      </c>
      <c r="CI291">
        <v>1650.734719841875</v>
      </c>
      <c r="CJ291">
        <v>2.032994541366527</v>
      </c>
      <c r="CK291">
        <v>-31.03478562282126</v>
      </c>
      <c r="CL291">
        <v>0.9198548094063967</v>
      </c>
      <c r="CM291">
        <v>0.9759925733019913</v>
      </c>
      <c r="CN291">
        <v>-0.00431141668520578</v>
      </c>
      <c r="CO291">
        <v>289.9999999999999</v>
      </c>
      <c r="CP291">
        <v>1590.91</v>
      </c>
      <c r="CQ291">
        <v>765</v>
      </c>
      <c r="CR291">
        <v>5219.32</v>
      </c>
      <c r="CS291">
        <v>1591.27</v>
      </c>
      <c r="CT291">
        <v>-0.36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438</v>
      </c>
      <c r="DO291">
        <v>2</v>
      </c>
      <c r="DP291" t="b">
        <v>1</v>
      </c>
      <c r="DQ291">
        <v>1761509731.7</v>
      </c>
      <c r="DR291">
        <v>1314.186</v>
      </c>
      <c r="DS291">
        <v>1360.255</v>
      </c>
      <c r="DT291">
        <v>11.55089</v>
      </c>
      <c r="DU291">
        <v>9.814226000000001</v>
      </c>
      <c r="DV291">
        <v>1318.22</v>
      </c>
      <c r="DW291">
        <v>11.54276</v>
      </c>
      <c r="DX291">
        <v>499.9954000000001</v>
      </c>
      <c r="DY291">
        <v>90.29344</v>
      </c>
      <c r="DZ291">
        <v>0.09996811000000001</v>
      </c>
      <c r="EA291">
        <v>18.12432</v>
      </c>
      <c r="EB291">
        <v>18.01253999999999</v>
      </c>
      <c r="EC291">
        <v>999.9</v>
      </c>
      <c r="ED291">
        <v>0</v>
      </c>
      <c r="EE291">
        <v>0</v>
      </c>
      <c r="EF291">
        <v>9984.812</v>
      </c>
      <c r="EG291">
        <v>0</v>
      </c>
      <c r="EH291">
        <v>1038.076</v>
      </c>
      <c r="EI291">
        <v>-46.06671</v>
      </c>
      <c r="EJ291">
        <v>1329.543</v>
      </c>
      <c r="EK291">
        <v>1373.736</v>
      </c>
      <c r="EL291">
        <v>1.73666</v>
      </c>
      <c r="EM291">
        <v>1360.255</v>
      </c>
      <c r="EN291">
        <v>9.814226000000001</v>
      </c>
      <c r="EO291">
        <v>1.042969</v>
      </c>
      <c r="EP291">
        <v>0.8861603</v>
      </c>
      <c r="EQ291">
        <v>7.530880000000001</v>
      </c>
      <c r="ER291">
        <v>5.167929000000001</v>
      </c>
      <c r="ES291">
        <v>1999.95</v>
      </c>
      <c r="ET291">
        <v>0.980005</v>
      </c>
      <c r="EU291">
        <v>0.01999483</v>
      </c>
      <c r="EV291">
        <v>0</v>
      </c>
      <c r="EW291">
        <v>1240.918</v>
      </c>
      <c r="EX291">
        <v>5.000970000000001</v>
      </c>
      <c r="EY291">
        <v>24900.37</v>
      </c>
      <c r="EZ291">
        <v>16707.2</v>
      </c>
      <c r="FA291">
        <v>38.9685</v>
      </c>
      <c r="FB291">
        <v>39.7624</v>
      </c>
      <c r="FC291">
        <v>39.2562</v>
      </c>
      <c r="FD291">
        <v>38.9874</v>
      </c>
      <c r="FE291">
        <v>38.6746</v>
      </c>
      <c r="FF291">
        <v>1955.057</v>
      </c>
      <c r="FG291">
        <v>39.89299999999999</v>
      </c>
      <c r="FH291">
        <v>0</v>
      </c>
      <c r="FI291">
        <v>4605.200000047684</v>
      </c>
      <c r="FJ291">
        <v>0</v>
      </c>
      <c r="FK291">
        <v>1241.1708</v>
      </c>
      <c r="FL291">
        <v>-4.792307707200348</v>
      </c>
      <c r="FM291">
        <v>-147.923077224781</v>
      </c>
      <c r="FN291">
        <v>24912.328</v>
      </c>
      <c r="FO291">
        <v>15</v>
      </c>
      <c r="FP291">
        <v>0</v>
      </c>
      <c r="FQ291" t="s">
        <v>439</v>
      </c>
      <c r="FR291">
        <v>1760210915.6</v>
      </c>
      <c r="FS291">
        <v>0</v>
      </c>
      <c r="FT291">
        <v>0</v>
      </c>
      <c r="FU291">
        <v>-0.215</v>
      </c>
      <c r="FV291">
        <v>0</v>
      </c>
      <c r="FW291">
        <v>-0.6919999999999999</v>
      </c>
      <c r="FX291">
        <v>0</v>
      </c>
      <c r="FY291">
        <v>400</v>
      </c>
      <c r="FZ291">
        <v>0</v>
      </c>
      <c r="GA291">
        <v>0.15</v>
      </c>
      <c r="GB291">
        <v>0</v>
      </c>
      <c r="GC291">
        <v>-45.89169024390245</v>
      </c>
      <c r="GD291">
        <v>-1.341330313588956</v>
      </c>
      <c r="GE291">
        <v>0.1749674601174185</v>
      </c>
      <c r="GF291">
        <v>0</v>
      </c>
      <c r="GG291">
        <v>1241.482941176471</v>
      </c>
      <c r="GH291">
        <v>-5.55385791444055</v>
      </c>
      <c r="GI291">
        <v>0.6129270631772586</v>
      </c>
      <c r="GJ291">
        <v>0</v>
      </c>
      <c r="GK291">
        <v>1.742614390243903</v>
      </c>
      <c r="GL291">
        <v>-0.05003456445993051</v>
      </c>
      <c r="GM291">
        <v>0.005086985330247054</v>
      </c>
      <c r="GN291">
        <v>1</v>
      </c>
      <c r="GO291">
        <v>1</v>
      </c>
      <c r="GP291">
        <v>3</v>
      </c>
      <c r="GQ291" t="s">
        <v>446</v>
      </c>
      <c r="GR291">
        <v>3.13363</v>
      </c>
      <c r="GS291">
        <v>2.76024</v>
      </c>
      <c r="GT291">
        <v>0.206081</v>
      </c>
      <c r="GU291">
        <v>0.208119</v>
      </c>
      <c r="GV291">
        <v>0.0630116</v>
      </c>
      <c r="GW291">
        <v>0.0551842</v>
      </c>
      <c r="GX291">
        <v>25426.5</v>
      </c>
      <c r="GY291">
        <v>25342.8</v>
      </c>
      <c r="GZ291">
        <v>29750.7</v>
      </c>
      <c r="HA291">
        <v>29559.8</v>
      </c>
      <c r="HB291">
        <v>36847.5</v>
      </c>
      <c r="HC291">
        <v>37015.1</v>
      </c>
      <c r="HD291">
        <v>41865.8</v>
      </c>
      <c r="HE291">
        <v>41996.7</v>
      </c>
      <c r="HF291">
        <v>1.95785</v>
      </c>
      <c r="HG291">
        <v>1.89062</v>
      </c>
      <c r="HH291">
        <v>0.0233203</v>
      </c>
      <c r="HI291">
        <v>0</v>
      </c>
      <c r="HJ291">
        <v>17.6246</v>
      </c>
      <c r="HK291">
        <v>999.9</v>
      </c>
      <c r="HL291">
        <v>26.5</v>
      </c>
      <c r="HM291">
        <v>31.7</v>
      </c>
      <c r="HN291">
        <v>13.7784</v>
      </c>
      <c r="HO291">
        <v>62.3124</v>
      </c>
      <c r="HP291">
        <v>32.5401</v>
      </c>
      <c r="HQ291">
        <v>1</v>
      </c>
      <c r="HR291">
        <v>-0.137121</v>
      </c>
      <c r="HS291">
        <v>5.41588</v>
      </c>
      <c r="HT291">
        <v>20.2589</v>
      </c>
      <c r="HU291">
        <v>5.21879</v>
      </c>
      <c r="HV291">
        <v>12.0159</v>
      </c>
      <c r="HW291">
        <v>4.99095</v>
      </c>
      <c r="HX291">
        <v>3.2885</v>
      </c>
      <c r="HY291">
        <v>9999</v>
      </c>
      <c r="HZ291">
        <v>9999</v>
      </c>
      <c r="IA291">
        <v>9999</v>
      </c>
      <c r="IB291">
        <v>999.9</v>
      </c>
      <c r="IC291">
        <v>4.97288</v>
      </c>
      <c r="ID291">
        <v>1.86661</v>
      </c>
      <c r="IE291">
        <v>1.86589</v>
      </c>
      <c r="IF291">
        <v>1.86588</v>
      </c>
      <c r="IG291">
        <v>1.86773</v>
      </c>
      <c r="IH291">
        <v>1.87018</v>
      </c>
      <c r="II291">
        <v>1.86878</v>
      </c>
      <c r="IJ291">
        <v>1.87027</v>
      </c>
      <c r="IK291">
        <v>0</v>
      </c>
      <c r="IL291">
        <v>0</v>
      </c>
      <c r="IM291">
        <v>0</v>
      </c>
      <c r="IN291">
        <v>0</v>
      </c>
      <c r="IO291" t="s">
        <v>441</v>
      </c>
      <c r="IP291" t="s">
        <v>442</v>
      </c>
      <c r="IQ291" t="s">
        <v>443</v>
      </c>
      <c r="IR291" t="s">
        <v>443</v>
      </c>
      <c r="IS291" t="s">
        <v>443</v>
      </c>
      <c r="IT291" t="s">
        <v>443</v>
      </c>
      <c r="IU291">
        <v>0</v>
      </c>
      <c r="IV291">
        <v>100</v>
      </c>
      <c r="IW291">
        <v>100</v>
      </c>
      <c r="IX291">
        <v>-4.06</v>
      </c>
      <c r="IY291">
        <v>0.0081</v>
      </c>
      <c r="IZ291">
        <v>-1.414774939843471</v>
      </c>
      <c r="JA291">
        <v>-0.002262605230658699</v>
      </c>
      <c r="JB291">
        <v>4.117972070868355E-07</v>
      </c>
      <c r="JC291">
        <v>-1.535053720392113E-10</v>
      </c>
      <c r="JD291">
        <v>-0.05773197212917025</v>
      </c>
      <c r="JE291">
        <v>-0.004387372397949352</v>
      </c>
      <c r="JF291">
        <v>0.001148265067849212</v>
      </c>
      <c r="JG291">
        <v>-2.372704636287677E-05</v>
      </c>
      <c r="JH291">
        <v>4</v>
      </c>
      <c r="JI291">
        <v>2346</v>
      </c>
      <c r="JJ291">
        <v>1</v>
      </c>
      <c r="JK291">
        <v>24</v>
      </c>
      <c r="JL291">
        <v>21647</v>
      </c>
      <c r="JM291">
        <v>29358495.6</v>
      </c>
      <c r="JN291">
        <v>2.69165</v>
      </c>
      <c r="JO291">
        <v>2.23755</v>
      </c>
      <c r="JP291">
        <v>1.39648</v>
      </c>
      <c r="JQ291">
        <v>2.35352</v>
      </c>
      <c r="JR291">
        <v>1.49536</v>
      </c>
      <c r="JS291">
        <v>2.69653</v>
      </c>
      <c r="JT291">
        <v>36.6943</v>
      </c>
      <c r="JU291">
        <v>24.0262</v>
      </c>
      <c r="JV291">
        <v>18</v>
      </c>
      <c r="JW291">
        <v>486.486</v>
      </c>
      <c r="JX291">
        <v>435.624</v>
      </c>
      <c r="JY291">
        <v>11.8853</v>
      </c>
      <c r="JZ291">
        <v>25.6964</v>
      </c>
      <c r="KA291">
        <v>30.0003</v>
      </c>
      <c r="KB291">
        <v>25.5794</v>
      </c>
      <c r="KC291">
        <v>25.5194</v>
      </c>
      <c r="KD291">
        <v>53.85</v>
      </c>
      <c r="KE291">
        <v>27.711</v>
      </c>
      <c r="KF291">
        <v>0</v>
      </c>
      <c r="KG291">
        <v>11.8728</v>
      </c>
      <c r="KH291">
        <v>1389.6</v>
      </c>
      <c r="KI291">
        <v>9.76493</v>
      </c>
      <c r="KJ291">
        <v>101.68</v>
      </c>
      <c r="KK291">
        <v>100.987</v>
      </c>
    </row>
    <row r="292" spans="1:297">
      <c r="A292">
        <v>276</v>
      </c>
      <c r="B292">
        <v>1761509739.5</v>
      </c>
      <c r="C292">
        <v>2529</v>
      </c>
      <c r="D292" t="s">
        <v>997</v>
      </c>
      <c r="E292" t="s">
        <v>998</v>
      </c>
      <c r="F292">
        <v>5</v>
      </c>
      <c r="G292" t="s">
        <v>831</v>
      </c>
      <c r="H292" t="s">
        <v>436</v>
      </c>
      <c r="I292">
        <v>1761509737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1389.946791817137</v>
      </c>
      <c r="AK292">
        <v>1354.255939393939</v>
      </c>
      <c r="AL292">
        <v>3.383491408384467</v>
      </c>
      <c r="AM292">
        <v>65.61031510894709</v>
      </c>
      <c r="AN292">
        <f>(AP292 - AO292 + DY292*1E3/(8.314*(EA292+273.15)) * AR292/DX292 * AQ292) * DX292/(100*DL292) * 1000/(1000 - AP292)</f>
        <v>0</v>
      </c>
      <c r="AO292">
        <v>9.81487039297439</v>
      </c>
      <c r="AP292">
        <v>11.54824787878787</v>
      </c>
      <c r="AQ292">
        <v>-5.861893224799674E-07</v>
      </c>
      <c r="AR292">
        <v>106.6715053119192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437</v>
      </c>
      <c r="AY292" t="s">
        <v>437</v>
      </c>
      <c r="AZ292">
        <v>0</v>
      </c>
      <c r="BA292">
        <v>0</v>
      </c>
      <c r="BB292">
        <f>1-AZ292/BA292</f>
        <v>0</v>
      </c>
      <c r="BC292">
        <v>0</v>
      </c>
      <c r="BD292" t="s">
        <v>437</v>
      </c>
      <c r="BE292" t="s">
        <v>437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437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BZ292">
        <v>2020</v>
      </c>
      <c r="CA292">
        <v>290.0000000000001</v>
      </c>
      <c r="CB292">
        <v>1590.42</v>
      </c>
      <c r="CC292">
        <v>295</v>
      </c>
      <c r="CD292">
        <v>5220.67</v>
      </c>
      <c r="CE292">
        <v>1591.29</v>
      </c>
      <c r="CF292">
        <v>-0.87</v>
      </c>
      <c r="CG292">
        <v>300.0000000000001</v>
      </c>
      <c r="CH292">
        <v>23.8</v>
      </c>
      <c r="CI292">
        <v>1650.734719841875</v>
      </c>
      <c r="CJ292">
        <v>2.032994541366527</v>
      </c>
      <c r="CK292">
        <v>-31.03478562282126</v>
      </c>
      <c r="CL292">
        <v>0.9198548094063967</v>
      </c>
      <c r="CM292">
        <v>0.9759925733019913</v>
      </c>
      <c r="CN292">
        <v>-0.00431141668520578</v>
      </c>
      <c r="CO292">
        <v>289.9999999999999</v>
      </c>
      <c r="CP292">
        <v>1590.91</v>
      </c>
      <c r="CQ292">
        <v>765</v>
      </c>
      <c r="CR292">
        <v>5219.32</v>
      </c>
      <c r="CS292">
        <v>1591.27</v>
      </c>
      <c r="CT292">
        <v>-0.36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438</v>
      </c>
      <c r="DO292">
        <v>2</v>
      </c>
      <c r="DP292" t="b">
        <v>1</v>
      </c>
      <c r="DQ292">
        <v>1761509737</v>
      </c>
      <c r="DR292">
        <v>1331.918888888889</v>
      </c>
      <c r="DS292">
        <v>1377.965555555556</v>
      </c>
      <c r="DT292">
        <v>11.54918888888889</v>
      </c>
      <c r="DU292">
        <v>9.814837777777777</v>
      </c>
      <c r="DV292">
        <v>1335.988888888889</v>
      </c>
      <c r="DW292">
        <v>11.54108888888889</v>
      </c>
      <c r="DX292">
        <v>499.9926666666667</v>
      </c>
      <c r="DY292">
        <v>90.29278888888888</v>
      </c>
      <c r="DZ292">
        <v>0.1000245777777778</v>
      </c>
      <c r="EA292">
        <v>18.11946666666667</v>
      </c>
      <c r="EB292">
        <v>18.01152222222223</v>
      </c>
      <c r="EC292">
        <v>999.9000000000001</v>
      </c>
      <c r="ED292">
        <v>0</v>
      </c>
      <c r="EE292">
        <v>0</v>
      </c>
      <c r="EF292">
        <v>9993.193333333335</v>
      </c>
      <c r="EG292">
        <v>0</v>
      </c>
      <c r="EH292">
        <v>1038.05</v>
      </c>
      <c r="EI292">
        <v>-46.04524444444444</v>
      </c>
      <c r="EJ292">
        <v>1347.483333333333</v>
      </c>
      <c r="EK292">
        <v>1391.625555555556</v>
      </c>
      <c r="EL292">
        <v>1.734348888888889</v>
      </c>
      <c r="EM292">
        <v>1377.965555555556</v>
      </c>
      <c r="EN292">
        <v>9.814837777777777</v>
      </c>
      <c r="EO292">
        <v>1.042807777777778</v>
      </c>
      <c r="EP292">
        <v>0.886209111111111</v>
      </c>
      <c r="EQ292">
        <v>7.528615555555557</v>
      </c>
      <c r="ER292">
        <v>5.168715555555555</v>
      </c>
      <c r="ES292">
        <v>2000.094444444444</v>
      </c>
      <c r="ET292">
        <v>0.9800056666666666</v>
      </c>
      <c r="EU292">
        <v>0.01999418888888889</v>
      </c>
      <c r="EV292">
        <v>0</v>
      </c>
      <c r="EW292">
        <v>1240.367777777778</v>
      </c>
      <c r="EX292">
        <v>5.00097</v>
      </c>
      <c r="EY292">
        <v>24889.54444444444</v>
      </c>
      <c r="EZ292">
        <v>16708.41111111111</v>
      </c>
      <c r="FA292">
        <v>38.937</v>
      </c>
      <c r="FB292">
        <v>39.72900000000001</v>
      </c>
      <c r="FC292">
        <v>39.20099999999999</v>
      </c>
      <c r="FD292">
        <v>38.937</v>
      </c>
      <c r="FE292">
        <v>38.625</v>
      </c>
      <c r="FF292">
        <v>1955.201111111111</v>
      </c>
      <c r="FG292">
        <v>39.89333333333333</v>
      </c>
      <c r="FH292">
        <v>0</v>
      </c>
      <c r="FI292">
        <v>4610.600000143051</v>
      </c>
      <c r="FJ292">
        <v>0</v>
      </c>
      <c r="FK292">
        <v>1240.743076923077</v>
      </c>
      <c r="FL292">
        <v>-4.542905999634382</v>
      </c>
      <c r="FM292">
        <v>-144.4136753955937</v>
      </c>
      <c r="FN292">
        <v>24900.18076923077</v>
      </c>
      <c r="FO292">
        <v>15</v>
      </c>
      <c r="FP292">
        <v>0</v>
      </c>
      <c r="FQ292" t="s">
        <v>439</v>
      </c>
      <c r="FR292">
        <v>1760210915.6</v>
      </c>
      <c r="FS292">
        <v>0</v>
      </c>
      <c r="FT292">
        <v>0</v>
      </c>
      <c r="FU292">
        <v>-0.215</v>
      </c>
      <c r="FV292">
        <v>0</v>
      </c>
      <c r="FW292">
        <v>-0.6919999999999999</v>
      </c>
      <c r="FX292">
        <v>0</v>
      </c>
      <c r="FY292">
        <v>400</v>
      </c>
      <c r="FZ292">
        <v>0</v>
      </c>
      <c r="GA292">
        <v>0.15</v>
      </c>
      <c r="GB292">
        <v>0</v>
      </c>
      <c r="GC292">
        <v>-45.9583512195122</v>
      </c>
      <c r="GD292">
        <v>-1.197390940766607</v>
      </c>
      <c r="GE292">
        <v>0.1684800735441419</v>
      </c>
      <c r="GF292">
        <v>0</v>
      </c>
      <c r="GG292">
        <v>1241.036176470588</v>
      </c>
      <c r="GH292">
        <v>-4.634835757536774</v>
      </c>
      <c r="GI292">
        <v>0.5211752257321357</v>
      </c>
      <c r="GJ292">
        <v>0</v>
      </c>
      <c r="GK292">
        <v>1.738797317073171</v>
      </c>
      <c r="GL292">
        <v>-0.03541128919860102</v>
      </c>
      <c r="GM292">
        <v>0.003591968700220967</v>
      </c>
      <c r="GN292">
        <v>1</v>
      </c>
      <c r="GO292">
        <v>1</v>
      </c>
      <c r="GP292">
        <v>3</v>
      </c>
      <c r="GQ292" t="s">
        <v>446</v>
      </c>
      <c r="GR292">
        <v>3.13377</v>
      </c>
      <c r="GS292">
        <v>2.7602</v>
      </c>
      <c r="GT292">
        <v>0.207676</v>
      </c>
      <c r="GU292">
        <v>0.20967</v>
      </c>
      <c r="GV292">
        <v>0.0630053</v>
      </c>
      <c r="GW292">
        <v>0.055183</v>
      </c>
      <c r="GX292">
        <v>25375.7</v>
      </c>
      <c r="GY292">
        <v>25292.8</v>
      </c>
      <c r="GZ292">
        <v>29751</v>
      </c>
      <c r="HA292">
        <v>29559.3</v>
      </c>
      <c r="HB292">
        <v>36847.4</v>
      </c>
      <c r="HC292">
        <v>37014.8</v>
      </c>
      <c r="HD292">
        <v>41865.4</v>
      </c>
      <c r="HE292">
        <v>41996.2</v>
      </c>
      <c r="HF292">
        <v>1.95845</v>
      </c>
      <c r="HG292">
        <v>1.89048</v>
      </c>
      <c r="HH292">
        <v>0.0232309</v>
      </c>
      <c r="HI292">
        <v>0</v>
      </c>
      <c r="HJ292">
        <v>17.6246</v>
      </c>
      <c r="HK292">
        <v>999.9</v>
      </c>
      <c r="HL292">
        <v>26.5</v>
      </c>
      <c r="HM292">
        <v>31.7</v>
      </c>
      <c r="HN292">
        <v>13.7792</v>
      </c>
      <c r="HO292">
        <v>62.5324</v>
      </c>
      <c r="HP292">
        <v>32.5561</v>
      </c>
      <c r="HQ292">
        <v>1</v>
      </c>
      <c r="HR292">
        <v>-0.137017</v>
      </c>
      <c r="HS292">
        <v>5.42464</v>
      </c>
      <c r="HT292">
        <v>20.2589</v>
      </c>
      <c r="HU292">
        <v>5.21894</v>
      </c>
      <c r="HV292">
        <v>12.0159</v>
      </c>
      <c r="HW292">
        <v>4.9913</v>
      </c>
      <c r="HX292">
        <v>3.28865</v>
      </c>
      <c r="HY292">
        <v>9999</v>
      </c>
      <c r="HZ292">
        <v>9999</v>
      </c>
      <c r="IA292">
        <v>9999</v>
      </c>
      <c r="IB292">
        <v>999.9</v>
      </c>
      <c r="IC292">
        <v>4.9729</v>
      </c>
      <c r="ID292">
        <v>1.86661</v>
      </c>
      <c r="IE292">
        <v>1.86595</v>
      </c>
      <c r="IF292">
        <v>1.8659</v>
      </c>
      <c r="IG292">
        <v>1.86777</v>
      </c>
      <c r="IH292">
        <v>1.87022</v>
      </c>
      <c r="II292">
        <v>1.86883</v>
      </c>
      <c r="IJ292">
        <v>1.87029</v>
      </c>
      <c r="IK292">
        <v>0</v>
      </c>
      <c r="IL292">
        <v>0</v>
      </c>
      <c r="IM292">
        <v>0</v>
      </c>
      <c r="IN292">
        <v>0</v>
      </c>
      <c r="IO292" t="s">
        <v>441</v>
      </c>
      <c r="IP292" t="s">
        <v>442</v>
      </c>
      <c r="IQ292" t="s">
        <v>443</v>
      </c>
      <c r="IR292" t="s">
        <v>443</v>
      </c>
      <c r="IS292" t="s">
        <v>443</v>
      </c>
      <c r="IT292" t="s">
        <v>443</v>
      </c>
      <c r="IU292">
        <v>0</v>
      </c>
      <c r="IV292">
        <v>100</v>
      </c>
      <c r="IW292">
        <v>100</v>
      </c>
      <c r="IX292">
        <v>-4.08</v>
      </c>
      <c r="IY292">
        <v>0.0081</v>
      </c>
      <c r="IZ292">
        <v>-1.414774939843471</v>
      </c>
      <c r="JA292">
        <v>-0.002262605230658699</v>
      </c>
      <c r="JB292">
        <v>4.117972070868355E-07</v>
      </c>
      <c r="JC292">
        <v>-1.535053720392113E-10</v>
      </c>
      <c r="JD292">
        <v>-0.05773197212917025</v>
      </c>
      <c r="JE292">
        <v>-0.004387372397949352</v>
      </c>
      <c r="JF292">
        <v>0.001148265067849212</v>
      </c>
      <c r="JG292">
        <v>-2.372704636287677E-05</v>
      </c>
      <c r="JH292">
        <v>4</v>
      </c>
      <c r="JI292">
        <v>2346</v>
      </c>
      <c r="JJ292">
        <v>1</v>
      </c>
      <c r="JK292">
        <v>24</v>
      </c>
      <c r="JL292">
        <v>21647.1</v>
      </c>
      <c r="JM292">
        <v>29358495.7</v>
      </c>
      <c r="JN292">
        <v>2.71484</v>
      </c>
      <c r="JO292">
        <v>2.229</v>
      </c>
      <c r="JP292">
        <v>1.39648</v>
      </c>
      <c r="JQ292">
        <v>2.3584</v>
      </c>
      <c r="JR292">
        <v>1.49536</v>
      </c>
      <c r="JS292">
        <v>2.65625</v>
      </c>
      <c r="JT292">
        <v>36.6943</v>
      </c>
      <c r="JU292">
        <v>24.035</v>
      </c>
      <c r="JV292">
        <v>18</v>
      </c>
      <c r="JW292">
        <v>486.856</v>
      </c>
      <c r="JX292">
        <v>435.534</v>
      </c>
      <c r="JY292">
        <v>11.8689</v>
      </c>
      <c r="JZ292">
        <v>25.6971</v>
      </c>
      <c r="KA292">
        <v>30.0001</v>
      </c>
      <c r="KB292">
        <v>25.5794</v>
      </c>
      <c r="KC292">
        <v>25.5194</v>
      </c>
      <c r="KD292">
        <v>54.3416</v>
      </c>
      <c r="KE292">
        <v>27.711</v>
      </c>
      <c r="KF292">
        <v>0</v>
      </c>
      <c r="KG292">
        <v>11.8616</v>
      </c>
      <c r="KH292">
        <v>1402.96</v>
      </c>
      <c r="KI292">
        <v>9.766819999999999</v>
      </c>
      <c r="KJ292">
        <v>101.68</v>
      </c>
      <c r="KK292">
        <v>100.986</v>
      </c>
    </row>
    <row r="293" spans="1:297">
      <c r="A293">
        <v>277</v>
      </c>
      <c r="B293">
        <v>1761509744.5</v>
      </c>
      <c r="C293">
        <v>2534</v>
      </c>
      <c r="D293" t="s">
        <v>999</v>
      </c>
      <c r="E293" t="s">
        <v>1000</v>
      </c>
      <c r="F293">
        <v>5</v>
      </c>
      <c r="G293" t="s">
        <v>831</v>
      </c>
      <c r="H293" t="s">
        <v>436</v>
      </c>
      <c r="I293">
        <v>1761509741.7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1406.780840944156</v>
      </c>
      <c r="AK293">
        <v>1371.014303030303</v>
      </c>
      <c r="AL293">
        <v>3.345745704192221</v>
      </c>
      <c r="AM293">
        <v>65.61031510894709</v>
      </c>
      <c r="AN293">
        <f>(AP293 - AO293 + DY293*1E3/(8.314*(EA293+273.15)) * AR293/DX293 * AQ293) * DX293/(100*DL293) * 1000/(1000 - AP293)</f>
        <v>0</v>
      </c>
      <c r="AO293">
        <v>9.814498301829188</v>
      </c>
      <c r="AP293">
        <v>11.5457909090909</v>
      </c>
      <c r="AQ293">
        <v>-7.566304541162593E-07</v>
      </c>
      <c r="AR293">
        <v>106.6715053119192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437</v>
      </c>
      <c r="AY293" t="s">
        <v>437</v>
      </c>
      <c r="AZ293">
        <v>0</v>
      </c>
      <c r="BA293">
        <v>0</v>
      </c>
      <c r="BB293">
        <f>1-AZ293/BA293</f>
        <v>0</v>
      </c>
      <c r="BC293">
        <v>0</v>
      </c>
      <c r="BD293" t="s">
        <v>437</v>
      </c>
      <c r="BE293" t="s">
        <v>437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437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BZ293">
        <v>2020</v>
      </c>
      <c r="CA293">
        <v>290.0000000000001</v>
      </c>
      <c r="CB293">
        <v>1590.42</v>
      </c>
      <c r="CC293">
        <v>295</v>
      </c>
      <c r="CD293">
        <v>5220.67</v>
      </c>
      <c r="CE293">
        <v>1591.29</v>
      </c>
      <c r="CF293">
        <v>-0.87</v>
      </c>
      <c r="CG293">
        <v>300.0000000000001</v>
      </c>
      <c r="CH293">
        <v>23.8</v>
      </c>
      <c r="CI293">
        <v>1650.734719841875</v>
      </c>
      <c r="CJ293">
        <v>2.032994541366527</v>
      </c>
      <c r="CK293">
        <v>-31.03478562282126</v>
      </c>
      <c r="CL293">
        <v>0.9198548094063967</v>
      </c>
      <c r="CM293">
        <v>0.9759925733019913</v>
      </c>
      <c r="CN293">
        <v>-0.00431141668520578</v>
      </c>
      <c r="CO293">
        <v>289.9999999999999</v>
      </c>
      <c r="CP293">
        <v>1590.91</v>
      </c>
      <c r="CQ293">
        <v>765</v>
      </c>
      <c r="CR293">
        <v>5219.32</v>
      </c>
      <c r="CS293">
        <v>1591.27</v>
      </c>
      <c r="CT293">
        <v>-0.36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438</v>
      </c>
      <c r="DO293">
        <v>2</v>
      </c>
      <c r="DP293" t="b">
        <v>1</v>
      </c>
      <c r="DQ293">
        <v>1761509741.7</v>
      </c>
      <c r="DR293">
        <v>1347.571</v>
      </c>
      <c r="DS293">
        <v>1393.629</v>
      </c>
      <c r="DT293">
        <v>11.54686</v>
      </c>
      <c r="DU293">
        <v>9.814584</v>
      </c>
      <c r="DV293">
        <v>1351.67</v>
      </c>
      <c r="DW293">
        <v>11.53877</v>
      </c>
      <c r="DX293">
        <v>500.0084</v>
      </c>
      <c r="DY293">
        <v>90.29098999999999</v>
      </c>
      <c r="DZ293">
        <v>0.09996919</v>
      </c>
      <c r="EA293">
        <v>18.12072</v>
      </c>
      <c r="EB293">
        <v>18.00694</v>
      </c>
      <c r="EC293">
        <v>999.9</v>
      </c>
      <c r="ED293">
        <v>0</v>
      </c>
      <c r="EE293">
        <v>0</v>
      </c>
      <c r="EF293">
        <v>9998.126999999999</v>
      </c>
      <c r="EG293">
        <v>0</v>
      </c>
      <c r="EH293">
        <v>1038.077</v>
      </c>
      <c r="EI293">
        <v>-46.05745</v>
      </c>
      <c r="EJ293">
        <v>1363.312</v>
      </c>
      <c r="EK293">
        <v>1407.442</v>
      </c>
      <c r="EL293">
        <v>1.73226</v>
      </c>
      <c r="EM293">
        <v>1393.629</v>
      </c>
      <c r="EN293">
        <v>9.814584</v>
      </c>
      <c r="EO293">
        <v>1.042576</v>
      </c>
      <c r="EP293">
        <v>0.8861685999999999</v>
      </c>
      <c r="EQ293">
        <v>7.525355999999999</v>
      </c>
      <c r="ER293">
        <v>5.168061999999999</v>
      </c>
      <c r="ES293">
        <v>2000.054</v>
      </c>
      <c r="ET293">
        <v>0.9800065</v>
      </c>
      <c r="EU293">
        <v>0.01999333</v>
      </c>
      <c r="EV293">
        <v>0</v>
      </c>
      <c r="EW293">
        <v>1239.818</v>
      </c>
      <c r="EX293">
        <v>5.000970000000001</v>
      </c>
      <c r="EY293">
        <v>24877.64</v>
      </c>
      <c r="EZ293">
        <v>16708.06</v>
      </c>
      <c r="FA293">
        <v>38.8812</v>
      </c>
      <c r="FB293">
        <v>39.687</v>
      </c>
      <c r="FC293">
        <v>39.156</v>
      </c>
      <c r="FD293">
        <v>38.8812</v>
      </c>
      <c r="FE293">
        <v>38.5683</v>
      </c>
      <c r="FF293">
        <v>1955.164</v>
      </c>
      <c r="FG293">
        <v>39.89</v>
      </c>
      <c r="FH293">
        <v>0</v>
      </c>
      <c r="FI293">
        <v>4615.400000095367</v>
      </c>
      <c r="FJ293">
        <v>0</v>
      </c>
      <c r="FK293">
        <v>1240.351538461539</v>
      </c>
      <c r="FL293">
        <v>-5.887863232297963</v>
      </c>
      <c r="FM293">
        <v>-140.2632476711728</v>
      </c>
      <c r="FN293">
        <v>24888.79615384615</v>
      </c>
      <c r="FO293">
        <v>15</v>
      </c>
      <c r="FP293">
        <v>0</v>
      </c>
      <c r="FQ293" t="s">
        <v>439</v>
      </c>
      <c r="FR293">
        <v>1760210915.6</v>
      </c>
      <c r="FS293">
        <v>0</v>
      </c>
      <c r="FT293">
        <v>0</v>
      </c>
      <c r="FU293">
        <v>-0.215</v>
      </c>
      <c r="FV293">
        <v>0</v>
      </c>
      <c r="FW293">
        <v>-0.6919999999999999</v>
      </c>
      <c r="FX293">
        <v>0</v>
      </c>
      <c r="FY293">
        <v>400</v>
      </c>
      <c r="FZ293">
        <v>0</v>
      </c>
      <c r="GA293">
        <v>0.15</v>
      </c>
      <c r="GB293">
        <v>0</v>
      </c>
      <c r="GC293">
        <v>-46.04705121951219</v>
      </c>
      <c r="GD293">
        <v>-0.1094675958188819</v>
      </c>
      <c r="GE293">
        <v>0.05725555515470739</v>
      </c>
      <c r="GF293">
        <v>1</v>
      </c>
      <c r="GG293">
        <v>1240.632647058824</v>
      </c>
      <c r="GH293">
        <v>-4.852406418631673</v>
      </c>
      <c r="GI293">
        <v>0.5418883585016092</v>
      </c>
      <c r="GJ293">
        <v>0</v>
      </c>
      <c r="GK293">
        <v>1.736062926829268</v>
      </c>
      <c r="GL293">
        <v>-0.02915289198605901</v>
      </c>
      <c r="GM293">
        <v>0.002913575662478587</v>
      </c>
      <c r="GN293">
        <v>1</v>
      </c>
      <c r="GO293">
        <v>2</v>
      </c>
      <c r="GP293">
        <v>3</v>
      </c>
      <c r="GQ293" t="s">
        <v>440</v>
      </c>
      <c r="GR293">
        <v>3.13373</v>
      </c>
      <c r="GS293">
        <v>2.76026</v>
      </c>
      <c r="GT293">
        <v>0.209239</v>
      </c>
      <c r="GU293">
        <v>0.211197</v>
      </c>
      <c r="GV293">
        <v>0.0629917</v>
      </c>
      <c r="GW293">
        <v>0.0551815</v>
      </c>
      <c r="GX293">
        <v>25325.8</v>
      </c>
      <c r="GY293">
        <v>25244.4</v>
      </c>
      <c r="GZ293">
        <v>29751.1</v>
      </c>
      <c r="HA293">
        <v>29559.7</v>
      </c>
      <c r="HB293">
        <v>36848.1</v>
      </c>
      <c r="HC293">
        <v>37015.2</v>
      </c>
      <c r="HD293">
        <v>41865.6</v>
      </c>
      <c r="HE293">
        <v>41996.6</v>
      </c>
      <c r="HF293">
        <v>1.95855</v>
      </c>
      <c r="HG293">
        <v>1.8908</v>
      </c>
      <c r="HH293">
        <v>0.0230223</v>
      </c>
      <c r="HI293">
        <v>0</v>
      </c>
      <c r="HJ293">
        <v>17.6231</v>
      </c>
      <c r="HK293">
        <v>999.9</v>
      </c>
      <c r="HL293">
        <v>26.4</v>
      </c>
      <c r="HM293">
        <v>31.7</v>
      </c>
      <c r="HN293">
        <v>13.7271</v>
      </c>
      <c r="HO293">
        <v>62.5424</v>
      </c>
      <c r="HP293">
        <v>32.5761</v>
      </c>
      <c r="HQ293">
        <v>1</v>
      </c>
      <c r="HR293">
        <v>-0.137027</v>
      </c>
      <c r="HS293">
        <v>5.42365</v>
      </c>
      <c r="HT293">
        <v>20.2589</v>
      </c>
      <c r="HU293">
        <v>5.21879</v>
      </c>
      <c r="HV293">
        <v>12.0159</v>
      </c>
      <c r="HW293">
        <v>4.991</v>
      </c>
      <c r="HX293">
        <v>3.28865</v>
      </c>
      <c r="HY293">
        <v>9999</v>
      </c>
      <c r="HZ293">
        <v>9999</v>
      </c>
      <c r="IA293">
        <v>9999</v>
      </c>
      <c r="IB293">
        <v>999.9</v>
      </c>
      <c r="IC293">
        <v>4.97288</v>
      </c>
      <c r="ID293">
        <v>1.86661</v>
      </c>
      <c r="IE293">
        <v>1.86595</v>
      </c>
      <c r="IF293">
        <v>1.86589</v>
      </c>
      <c r="IG293">
        <v>1.86779</v>
      </c>
      <c r="IH293">
        <v>1.87022</v>
      </c>
      <c r="II293">
        <v>1.86882</v>
      </c>
      <c r="IJ293">
        <v>1.87029</v>
      </c>
      <c r="IK293">
        <v>0</v>
      </c>
      <c r="IL293">
        <v>0</v>
      </c>
      <c r="IM293">
        <v>0</v>
      </c>
      <c r="IN293">
        <v>0</v>
      </c>
      <c r="IO293" t="s">
        <v>441</v>
      </c>
      <c r="IP293" t="s">
        <v>442</v>
      </c>
      <c r="IQ293" t="s">
        <v>443</v>
      </c>
      <c r="IR293" t="s">
        <v>443</v>
      </c>
      <c r="IS293" t="s">
        <v>443</v>
      </c>
      <c r="IT293" t="s">
        <v>443</v>
      </c>
      <c r="IU293">
        <v>0</v>
      </c>
      <c r="IV293">
        <v>100</v>
      </c>
      <c r="IW293">
        <v>100</v>
      </c>
      <c r="IX293">
        <v>-4.12</v>
      </c>
      <c r="IY293">
        <v>0.0081</v>
      </c>
      <c r="IZ293">
        <v>-1.414774939843471</v>
      </c>
      <c r="JA293">
        <v>-0.002262605230658699</v>
      </c>
      <c r="JB293">
        <v>4.117972070868355E-07</v>
      </c>
      <c r="JC293">
        <v>-1.535053720392113E-10</v>
      </c>
      <c r="JD293">
        <v>-0.05773197212917025</v>
      </c>
      <c r="JE293">
        <v>-0.004387372397949352</v>
      </c>
      <c r="JF293">
        <v>0.001148265067849212</v>
      </c>
      <c r="JG293">
        <v>-2.372704636287677E-05</v>
      </c>
      <c r="JH293">
        <v>4</v>
      </c>
      <c r="JI293">
        <v>2346</v>
      </c>
      <c r="JJ293">
        <v>1</v>
      </c>
      <c r="JK293">
        <v>24</v>
      </c>
      <c r="JL293">
        <v>21647.1</v>
      </c>
      <c r="JM293">
        <v>29358495.7</v>
      </c>
      <c r="JN293">
        <v>2.74292</v>
      </c>
      <c r="JO293">
        <v>2.23145</v>
      </c>
      <c r="JP293">
        <v>1.39648</v>
      </c>
      <c r="JQ293">
        <v>2.35474</v>
      </c>
      <c r="JR293">
        <v>1.49536</v>
      </c>
      <c r="JS293">
        <v>2.68799</v>
      </c>
      <c r="JT293">
        <v>36.718</v>
      </c>
      <c r="JU293">
        <v>24.0262</v>
      </c>
      <c r="JV293">
        <v>18</v>
      </c>
      <c r="JW293">
        <v>486.918</v>
      </c>
      <c r="JX293">
        <v>435.729</v>
      </c>
      <c r="JY293">
        <v>11.857</v>
      </c>
      <c r="JZ293">
        <v>25.6971</v>
      </c>
      <c r="KA293">
        <v>30.0001</v>
      </c>
      <c r="KB293">
        <v>25.5794</v>
      </c>
      <c r="KC293">
        <v>25.5194</v>
      </c>
      <c r="KD293">
        <v>54.8928</v>
      </c>
      <c r="KE293">
        <v>27.711</v>
      </c>
      <c r="KF293">
        <v>0</v>
      </c>
      <c r="KG293">
        <v>11.8515</v>
      </c>
      <c r="KH293">
        <v>1423.01</v>
      </c>
      <c r="KI293">
        <v>9.766819999999999</v>
      </c>
      <c r="KJ293">
        <v>101.681</v>
      </c>
      <c r="KK293">
        <v>100.987</v>
      </c>
    </row>
    <row r="294" spans="1:297">
      <c r="A294">
        <v>278</v>
      </c>
      <c r="B294">
        <v>1761509749.5</v>
      </c>
      <c r="C294">
        <v>2539</v>
      </c>
      <c r="D294" t="s">
        <v>1001</v>
      </c>
      <c r="E294" t="s">
        <v>1002</v>
      </c>
      <c r="F294">
        <v>5</v>
      </c>
      <c r="G294" t="s">
        <v>831</v>
      </c>
      <c r="H294" t="s">
        <v>436</v>
      </c>
      <c r="I294">
        <v>1761509747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1423.648299546924</v>
      </c>
      <c r="AK294">
        <v>1387.905818181818</v>
      </c>
      <c r="AL294">
        <v>3.383408931544022</v>
      </c>
      <c r="AM294">
        <v>65.61031510894709</v>
      </c>
      <c r="AN294">
        <f>(AP294 - AO294 + DY294*1E3/(8.314*(EA294+273.15)) * AR294/DX294 * AQ294) * DX294/(100*DL294) * 1000/(1000 - AP294)</f>
        <v>0</v>
      </c>
      <c r="AO294">
        <v>9.815222413546836</v>
      </c>
      <c r="AP294">
        <v>11.54732121212121</v>
      </c>
      <c r="AQ294">
        <v>8.54148516274224E-07</v>
      </c>
      <c r="AR294">
        <v>106.6715053119192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437</v>
      </c>
      <c r="AY294" t="s">
        <v>437</v>
      </c>
      <c r="AZ294">
        <v>0</v>
      </c>
      <c r="BA294">
        <v>0</v>
      </c>
      <c r="BB294">
        <f>1-AZ294/BA294</f>
        <v>0</v>
      </c>
      <c r="BC294">
        <v>0</v>
      </c>
      <c r="BD294" t="s">
        <v>437</v>
      </c>
      <c r="BE294" t="s">
        <v>437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437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BZ294">
        <v>2020</v>
      </c>
      <c r="CA294">
        <v>290.0000000000001</v>
      </c>
      <c r="CB294">
        <v>1590.42</v>
      </c>
      <c r="CC294">
        <v>295</v>
      </c>
      <c r="CD294">
        <v>5220.67</v>
      </c>
      <c r="CE294">
        <v>1591.29</v>
      </c>
      <c r="CF294">
        <v>-0.87</v>
      </c>
      <c r="CG294">
        <v>300.0000000000001</v>
      </c>
      <c r="CH294">
        <v>23.8</v>
      </c>
      <c r="CI294">
        <v>1650.734719841875</v>
      </c>
      <c r="CJ294">
        <v>2.032994541366527</v>
      </c>
      <c r="CK294">
        <v>-31.03478562282126</v>
      </c>
      <c r="CL294">
        <v>0.9198548094063967</v>
      </c>
      <c r="CM294">
        <v>0.9759925733019913</v>
      </c>
      <c r="CN294">
        <v>-0.00431141668520578</v>
      </c>
      <c r="CO294">
        <v>289.9999999999999</v>
      </c>
      <c r="CP294">
        <v>1590.91</v>
      </c>
      <c r="CQ294">
        <v>765</v>
      </c>
      <c r="CR294">
        <v>5219.32</v>
      </c>
      <c r="CS294">
        <v>1591.27</v>
      </c>
      <c r="CT294">
        <v>-0.36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438</v>
      </c>
      <c r="DO294">
        <v>2</v>
      </c>
      <c r="DP294" t="b">
        <v>1</v>
      </c>
      <c r="DQ294">
        <v>1761509747</v>
      </c>
      <c r="DR294">
        <v>1365.16</v>
      </c>
      <c r="DS294">
        <v>1411.372222222222</v>
      </c>
      <c r="DT294">
        <v>11.54586666666667</v>
      </c>
      <c r="DU294">
        <v>9.815437777777779</v>
      </c>
      <c r="DV294">
        <v>1369.295555555555</v>
      </c>
      <c r="DW294">
        <v>11.53782222222222</v>
      </c>
      <c r="DX294">
        <v>500.0061111111111</v>
      </c>
      <c r="DY294">
        <v>90.28845555555556</v>
      </c>
      <c r="DZ294">
        <v>0.09995435555555557</v>
      </c>
      <c r="EA294">
        <v>18.11845555555556</v>
      </c>
      <c r="EB294">
        <v>18.01183333333334</v>
      </c>
      <c r="EC294">
        <v>999.9000000000001</v>
      </c>
      <c r="ED294">
        <v>0</v>
      </c>
      <c r="EE294">
        <v>0</v>
      </c>
      <c r="EF294">
        <v>10002.08333333333</v>
      </c>
      <c r="EG294">
        <v>0</v>
      </c>
      <c r="EH294">
        <v>1038.085555555555</v>
      </c>
      <c r="EI294">
        <v>-46.21286666666666</v>
      </c>
      <c r="EJ294">
        <v>1381.106666666667</v>
      </c>
      <c r="EK294">
        <v>1425.363333333333</v>
      </c>
      <c r="EL294">
        <v>1.730433333333333</v>
      </c>
      <c r="EM294">
        <v>1411.372222222222</v>
      </c>
      <c r="EN294">
        <v>9.815437777777779</v>
      </c>
      <c r="EO294">
        <v>1.04246</v>
      </c>
      <c r="EP294">
        <v>0.8862206666666668</v>
      </c>
      <c r="EQ294">
        <v>7.523708888888889</v>
      </c>
      <c r="ER294">
        <v>5.168904444444445</v>
      </c>
      <c r="ES294">
        <v>1999.988888888889</v>
      </c>
      <c r="ET294">
        <v>0.9800053333333333</v>
      </c>
      <c r="EU294">
        <v>0.01999446666666667</v>
      </c>
      <c r="EV294">
        <v>0</v>
      </c>
      <c r="EW294">
        <v>1239.35</v>
      </c>
      <c r="EX294">
        <v>5.00097</v>
      </c>
      <c r="EY294">
        <v>24863.52222222222</v>
      </c>
      <c r="EZ294">
        <v>16707.48888888889</v>
      </c>
      <c r="FA294">
        <v>38.85400000000001</v>
      </c>
      <c r="FB294">
        <v>39.65944444444445</v>
      </c>
      <c r="FC294">
        <v>39.125</v>
      </c>
      <c r="FD294">
        <v>38.847</v>
      </c>
      <c r="FE294">
        <v>38.51377777777778</v>
      </c>
      <c r="FF294">
        <v>1955.098888888889</v>
      </c>
      <c r="FG294">
        <v>39.89</v>
      </c>
      <c r="FH294">
        <v>0</v>
      </c>
      <c r="FI294">
        <v>4620.200000047684</v>
      </c>
      <c r="FJ294">
        <v>0</v>
      </c>
      <c r="FK294">
        <v>1239.873846153846</v>
      </c>
      <c r="FL294">
        <v>-6.13401708537768</v>
      </c>
      <c r="FM294">
        <v>-147.4324786444581</v>
      </c>
      <c r="FN294">
        <v>24877.06923076923</v>
      </c>
      <c r="FO294">
        <v>15</v>
      </c>
      <c r="FP294">
        <v>0</v>
      </c>
      <c r="FQ294" t="s">
        <v>439</v>
      </c>
      <c r="FR294">
        <v>1760210915.6</v>
      </c>
      <c r="FS294">
        <v>0</v>
      </c>
      <c r="FT294">
        <v>0</v>
      </c>
      <c r="FU294">
        <v>-0.215</v>
      </c>
      <c r="FV294">
        <v>0</v>
      </c>
      <c r="FW294">
        <v>-0.6919999999999999</v>
      </c>
      <c r="FX294">
        <v>0</v>
      </c>
      <c r="FY294">
        <v>400</v>
      </c>
      <c r="FZ294">
        <v>0</v>
      </c>
      <c r="GA294">
        <v>0.15</v>
      </c>
      <c r="GB294">
        <v>0</v>
      </c>
      <c r="GC294">
        <v>-46.091085</v>
      </c>
      <c r="GD294">
        <v>-0.5376315196998793</v>
      </c>
      <c r="GE294">
        <v>0.09198193993931604</v>
      </c>
      <c r="GF294">
        <v>0</v>
      </c>
      <c r="GG294">
        <v>1240.109705882353</v>
      </c>
      <c r="GH294">
        <v>-6.021848736801151</v>
      </c>
      <c r="GI294">
        <v>0.645201679796693</v>
      </c>
      <c r="GJ294">
        <v>0</v>
      </c>
      <c r="GK294">
        <v>1.73343325</v>
      </c>
      <c r="GL294">
        <v>-0.024626003752347</v>
      </c>
      <c r="GM294">
        <v>0.002455868876283902</v>
      </c>
      <c r="GN294">
        <v>1</v>
      </c>
      <c r="GO294">
        <v>1</v>
      </c>
      <c r="GP294">
        <v>3</v>
      </c>
      <c r="GQ294" t="s">
        <v>446</v>
      </c>
      <c r="GR294">
        <v>3.13377</v>
      </c>
      <c r="GS294">
        <v>2.76026</v>
      </c>
      <c r="GT294">
        <v>0.21081</v>
      </c>
      <c r="GU294">
        <v>0.212748</v>
      </c>
      <c r="GV294">
        <v>0.06299929999999999</v>
      </c>
      <c r="GW294">
        <v>0.0551863</v>
      </c>
      <c r="GX294">
        <v>25275.2</v>
      </c>
      <c r="GY294">
        <v>25195.1</v>
      </c>
      <c r="GZ294">
        <v>29750.7</v>
      </c>
      <c r="HA294">
        <v>29560.1</v>
      </c>
      <c r="HB294">
        <v>36847.7</v>
      </c>
      <c r="HC294">
        <v>37015.7</v>
      </c>
      <c r="HD294">
        <v>41865.4</v>
      </c>
      <c r="HE294">
        <v>41997.4</v>
      </c>
      <c r="HF294">
        <v>1.9584</v>
      </c>
      <c r="HG294">
        <v>1.8903</v>
      </c>
      <c r="HH294">
        <v>0.0230595</v>
      </c>
      <c r="HI294">
        <v>0</v>
      </c>
      <c r="HJ294">
        <v>17.6231</v>
      </c>
      <c r="HK294">
        <v>999.9</v>
      </c>
      <c r="HL294">
        <v>26.5</v>
      </c>
      <c r="HM294">
        <v>31.7</v>
      </c>
      <c r="HN294">
        <v>13.7786</v>
      </c>
      <c r="HO294">
        <v>62.3724</v>
      </c>
      <c r="HP294">
        <v>32.4079</v>
      </c>
      <c r="HQ294">
        <v>1</v>
      </c>
      <c r="HR294">
        <v>-0.136898</v>
      </c>
      <c r="HS294">
        <v>5.42259</v>
      </c>
      <c r="HT294">
        <v>20.259</v>
      </c>
      <c r="HU294">
        <v>5.21894</v>
      </c>
      <c r="HV294">
        <v>12.0159</v>
      </c>
      <c r="HW294">
        <v>4.99095</v>
      </c>
      <c r="HX294">
        <v>3.28865</v>
      </c>
      <c r="HY294">
        <v>9999</v>
      </c>
      <c r="HZ294">
        <v>9999</v>
      </c>
      <c r="IA294">
        <v>9999</v>
      </c>
      <c r="IB294">
        <v>999.9</v>
      </c>
      <c r="IC294">
        <v>4.9729</v>
      </c>
      <c r="ID294">
        <v>1.86661</v>
      </c>
      <c r="IE294">
        <v>1.86595</v>
      </c>
      <c r="IF294">
        <v>1.86586</v>
      </c>
      <c r="IG294">
        <v>1.86778</v>
      </c>
      <c r="IH294">
        <v>1.87022</v>
      </c>
      <c r="II294">
        <v>1.86884</v>
      </c>
      <c r="IJ294">
        <v>1.87028</v>
      </c>
      <c r="IK294">
        <v>0</v>
      </c>
      <c r="IL294">
        <v>0</v>
      </c>
      <c r="IM294">
        <v>0</v>
      </c>
      <c r="IN294">
        <v>0</v>
      </c>
      <c r="IO294" t="s">
        <v>441</v>
      </c>
      <c r="IP294" t="s">
        <v>442</v>
      </c>
      <c r="IQ294" t="s">
        <v>443</v>
      </c>
      <c r="IR294" t="s">
        <v>443</v>
      </c>
      <c r="IS294" t="s">
        <v>443</v>
      </c>
      <c r="IT294" t="s">
        <v>443</v>
      </c>
      <c r="IU294">
        <v>0</v>
      </c>
      <c r="IV294">
        <v>100</v>
      </c>
      <c r="IW294">
        <v>100</v>
      </c>
      <c r="IX294">
        <v>-4.15</v>
      </c>
      <c r="IY294">
        <v>0.008</v>
      </c>
      <c r="IZ294">
        <v>-1.414774939843471</v>
      </c>
      <c r="JA294">
        <v>-0.002262605230658699</v>
      </c>
      <c r="JB294">
        <v>4.117972070868355E-07</v>
      </c>
      <c r="JC294">
        <v>-1.535053720392113E-10</v>
      </c>
      <c r="JD294">
        <v>-0.05773197212917025</v>
      </c>
      <c r="JE294">
        <v>-0.004387372397949352</v>
      </c>
      <c r="JF294">
        <v>0.001148265067849212</v>
      </c>
      <c r="JG294">
        <v>-2.372704636287677E-05</v>
      </c>
      <c r="JH294">
        <v>4</v>
      </c>
      <c r="JI294">
        <v>2346</v>
      </c>
      <c r="JJ294">
        <v>1</v>
      </c>
      <c r="JK294">
        <v>24</v>
      </c>
      <c r="JL294">
        <v>21647.2</v>
      </c>
      <c r="JM294">
        <v>29358495.8</v>
      </c>
      <c r="JN294">
        <v>2.76733</v>
      </c>
      <c r="JO294">
        <v>2.23267</v>
      </c>
      <c r="JP294">
        <v>1.39648</v>
      </c>
      <c r="JQ294">
        <v>2.35718</v>
      </c>
      <c r="JR294">
        <v>1.49536</v>
      </c>
      <c r="JS294">
        <v>2.56592</v>
      </c>
      <c r="JT294">
        <v>36.718</v>
      </c>
      <c r="JU294">
        <v>24.0262</v>
      </c>
      <c r="JV294">
        <v>18</v>
      </c>
      <c r="JW294">
        <v>486.825</v>
      </c>
      <c r="JX294">
        <v>435.43</v>
      </c>
      <c r="JY294">
        <v>11.8464</v>
      </c>
      <c r="JZ294">
        <v>25.6971</v>
      </c>
      <c r="KA294">
        <v>30.0002</v>
      </c>
      <c r="KB294">
        <v>25.5794</v>
      </c>
      <c r="KC294">
        <v>25.5194</v>
      </c>
      <c r="KD294">
        <v>55.3748</v>
      </c>
      <c r="KE294">
        <v>27.711</v>
      </c>
      <c r="KF294">
        <v>0</v>
      </c>
      <c r="KG294">
        <v>11.8429</v>
      </c>
      <c r="KH294">
        <v>1436.37</v>
      </c>
      <c r="KI294">
        <v>9.766780000000001</v>
      </c>
      <c r="KJ294">
        <v>101.68</v>
      </c>
      <c r="KK294">
        <v>100.989</v>
      </c>
    </row>
    <row r="295" spans="1:297">
      <c r="A295">
        <v>279</v>
      </c>
      <c r="B295">
        <v>1761509754.5</v>
      </c>
      <c r="C295">
        <v>2544</v>
      </c>
      <c r="D295" t="s">
        <v>1003</v>
      </c>
      <c r="E295" t="s">
        <v>1004</v>
      </c>
      <c r="F295">
        <v>5</v>
      </c>
      <c r="G295" t="s">
        <v>831</v>
      </c>
      <c r="H295" t="s">
        <v>436</v>
      </c>
      <c r="I295">
        <v>1761509751.7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1440.77732293277</v>
      </c>
      <c r="AK295">
        <v>1404.867515151515</v>
      </c>
      <c r="AL295">
        <v>3.392919816777421</v>
      </c>
      <c r="AM295">
        <v>65.61031510894709</v>
      </c>
      <c r="AN295">
        <f>(AP295 - AO295 + DY295*1E3/(8.314*(EA295+273.15)) * AR295/DX295 * AQ295) * DX295/(100*DL295) * 1000/(1000 - AP295)</f>
        <v>0</v>
      </c>
      <c r="AO295">
        <v>9.816210037439259</v>
      </c>
      <c r="AP295">
        <v>11.54722484848485</v>
      </c>
      <c r="AQ295">
        <v>6.456047063586694E-07</v>
      </c>
      <c r="AR295">
        <v>106.6715053119192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437</v>
      </c>
      <c r="AY295" t="s">
        <v>437</v>
      </c>
      <c r="AZ295">
        <v>0</v>
      </c>
      <c r="BA295">
        <v>0</v>
      </c>
      <c r="BB295">
        <f>1-AZ295/BA295</f>
        <v>0</v>
      </c>
      <c r="BC295">
        <v>0</v>
      </c>
      <c r="BD295" t="s">
        <v>437</v>
      </c>
      <c r="BE295" t="s">
        <v>437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437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BZ295">
        <v>2020</v>
      </c>
      <c r="CA295">
        <v>290.0000000000001</v>
      </c>
      <c r="CB295">
        <v>1590.42</v>
      </c>
      <c r="CC295">
        <v>295</v>
      </c>
      <c r="CD295">
        <v>5220.67</v>
      </c>
      <c r="CE295">
        <v>1591.29</v>
      </c>
      <c r="CF295">
        <v>-0.87</v>
      </c>
      <c r="CG295">
        <v>300.0000000000001</v>
      </c>
      <c r="CH295">
        <v>23.8</v>
      </c>
      <c r="CI295">
        <v>1650.734719841875</v>
      </c>
      <c r="CJ295">
        <v>2.032994541366527</v>
      </c>
      <c r="CK295">
        <v>-31.03478562282126</v>
      </c>
      <c r="CL295">
        <v>0.9198548094063967</v>
      </c>
      <c r="CM295">
        <v>0.9759925733019913</v>
      </c>
      <c r="CN295">
        <v>-0.00431141668520578</v>
      </c>
      <c r="CO295">
        <v>289.9999999999999</v>
      </c>
      <c r="CP295">
        <v>1590.91</v>
      </c>
      <c r="CQ295">
        <v>765</v>
      </c>
      <c r="CR295">
        <v>5219.32</v>
      </c>
      <c r="CS295">
        <v>1591.27</v>
      </c>
      <c r="CT295">
        <v>-0.36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438</v>
      </c>
      <c r="DO295">
        <v>2</v>
      </c>
      <c r="DP295" t="b">
        <v>1</v>
      </c>
      <c r="DQ295">
        <v>1761509751.7</v>
      </c>
      <c r="DR295">
        <v>1380.929</v>
      </c>
      <c r="DS295">
        <v>1427.258</v>
      </c>
      <c r="DT295">
        <v>11.54762</v>
      </c>
      <c r="DU295">
        <v>9.816227</v>
      </c>
      <c r="DV295">
        <v>1385.094</v>
      </c>
      <c r="DW295">
        <v>11.53954</v>
      </c>
      <c r="DX295">
        <v>500.0077</v>
      </c>
      <c r="DY295">
        <v>90.28923</v>
      </c>
      <c r="DZ295">
        <v>0.09999299</v>
      </c>
      <c r="EA295">
        <v>18.11321</v>
      </c>
      <c r="EB295">
        <v>18.00069</v>
      </c>
      <c r="EC295">
        <v>999.9</v>
      </c>
      <c r="ED295">
        <v>0</v>
      </c>
      <c r="EE295">
        <v>0</v>
      </c>
      <c r="EF295">
        <v>9995.066999999999</v>
      </c>
      <c r="EG295">
        <v>0</v>
      </c>
      <c r="EH295">
        <v>1038.067</v>
      </c>
      <c r="EI295">
        <v>-46.32995</v>
      </c>
      <c r="EJ295">
        <v>1397.064</v>
      </c>
      <c r="EK295">
        <v>1441.409</v>
      </c>
      <c r="EL295">
        <v>1.731391</v>
      </c>
      <c r="EM295">
        <v>1427.258</v>
      </c>
      <c r="EN295">
        <v>9.816227</v>
      </c>
      <c r="EO295">
        <v>1.042626</v>
      </c>
      <c r="EP295">
        <v>0.8862995</v>
      </c>
      <c r="EQ295">
        <v>7.526052999999999</v>
      </c>
      <c r="ER295">
        <v>5.170185999999999</v>
      </c>
      <c r="ES295">
        <v>2000.006</v>
      </c>
      <c r="ET295">
        <v>0.980005</v>
      </c>
      <c r="EU295">
        <v>0.0199948</v>
      </c>
      <c r="EV295">
        <v>0</v>
      </c>
      <c r="EW295">
        <v>1238.835</v>
      </c>
      <c r="EX295">
        <v>5.000970000000001</v>
      </c>
      <c r="EY295">
        <v>24851.6</v>
      </c>
      <c r="EZ295">
        <v>16707.61</v>
      </c>
      <c r="FA295">
        <v>38.7996</v>
      </c>
      <c r="FB295">
        <v>39.625</v>
      </c>
      <c r="FC295">
        <v>39.0683</v>
      </c>
      <c r="FD295">
        <v>38.7996</v>
      </c>
      <c r="FE295">
        <v>38.4874</v>
      </c>
      <c r="FF295">
        <v>1955.116</v>
      </c>
      <c r="FG295">
        <v>39.89</v>
      </c>
      <c r="FH295">
        <v>0</v>
      </c>
      <c r="FI295">
        <v>4625.600000143051</v>
      </c>
      <c r="FJ295">
        <v>0</v>
      </c>
      <c r="FK295">
        <v>1239.2896</v>
      </c>
      <c r="FL295">
        <v>-6.497692290028422</v>
      </c>
      <c r="FM295">
        <v>-154.646153734252</v>
      </c>
      <c r="FN295">
        <v>24862.828</v>
      </c>
      <c r="FO295">
        <v>15</v>
      </c>
      <c r="FP295">
        <v>0</v>
      </c>
      <c r="FQ295" t="s">
        <v>439</v>
      </c>
      <c r="FR295">
        <v>1760210915.6</v>
      </c>
      <c r="FS295">
        <v>0</v>
      </c>
      <c r="FT295">
        <v>0</v>
      </c>
      <c r="FU295">
        <v>-0.215</v>
      </c>
      <c r="FV295">
        <v>0</v>
      </c>
      <c r="FW295">
        <v>-0.6919999999999999</v>
      </c>
      <c r="FX295">
        <v>0</v>
      </c>
      <c r="FY295">
        <v>400</v>
      </c>
      <c r="FZ295">
        <v>0</v>
      </c>
      <c r="GA295">
        <v>0.15</v>
      </c>
      <c r="GB295">
        <v>0</v>
      </c>
      <c r="GC295">
        <v>-46.1568975</v>
      </c>
      <c r="GD295">
        <v>-1.209542589118202</v>
      </c>
      <c r="GE295">
        <v>0.1387519918550718</v>
      </c>
      <c r="GF295">
        <v>0</v>
      </c>
      <c r="GG295">
        <v>1239.620882352941</v>
      </c>
      <c r="GH295">
        <v>-6.269365924508909</v>
      </c>
      <c r="GI295">
        <v>0.666445212641907</v>
      </c>
      <c r="GJ295">
        <v>0</v>
      </c>
      <c r="GK295">
        <v>1.732114</v>
      </c>
      <c r="GL295">
        <v>-0.01253876172608036</v>
      </c>
      <c r="GM295">
        <v>0.001530315000253215</v>
      </c>
      <c r="GN295">
        <v>1</v>
      </c>
      <c r="GO295">
        <v>1</v>
      </c>
      <c r="GP295">
        <v>3</v>
      </c>
      <c r="GQ295" t="s">
        <v>446</v>
      </c>
      <c r="GR295">
        <v>3.1337</v>
      </c>
      <c r="GS295">
        <v>2.76025</v>
      </c>
      <c r="GT295">
        <v>0.212373</v>
      </c>
      <c r="GU295">
        <v>0.214263</v>
      </c>
      <c r="GV295">
        <v>0.06299630000000001</v>
      </c>
      <c r="GW295">
        <v>0.0551867</v>
      </c>
      <c r="GX295">
        <v>25225.6</v>
      </c>
      <c r="GY295">
        <v>25146.6</v>
      </c>
      <c r="GZ295">
        <v>29751.2</v>
      </c>
      <c r="HA295">
        <v>29560</v>
      </c>
      <c r="HB295">
        <v>36848.4</v>
      </c>
      <c r="HC295">
        <v>37015.5</v>
      </c>
      <c r="HD295">
        <v>41866</v>
      </c>
      <c r="HE295">
        <v>41997.1</v>
      </c>
      <c r="HF295">
        <v>1.95853</v>
      </c>
      <c r="HG295">
        <v>1.89075</v>
      </c>
      <c r="HH295">
        <v>0.0226945</v>
      </c>
      <c r="HI295">
        <v>0</v>
      </c>
      <c r="HJ295">
        <v>17.6228</v>
      </c>
      <c r="HK295">
        <v>999.9</v>
      </c>
      <c r="HL295">
        <v>26.5</v>
      </c>
      <c r="HM295">
        <v>31.7</v>
      </c>
      <c r="HN295">
        <v>13.7778</v>
      </c>
      <c r="HO295">
        <v>62.0824</v>
      </c>
      <c r="HP295">
        <v>32.476</v>
      </c>
      <c r="HQ295">
        <v>1</v>
      </c>
      <c r="HR295">
        <v>-0.137027</v>
      </c>
      <c r="HS295">
        <v>5.41016</v>
      </c>
      <c r="HT295">
        <v>20.2593</v>
      </c>
      <c r="HU295">
        <v>5.21969</v>
      </c>
      <c r="HV295">
        <v>12.0159</v>
      </c>
      <c r="HW295">
        <v>4.9909</v>
      </c>
      <c r="HX295">
        <v>3.28855</v>
      </c>
      <c r="HY295">
        <v>9999</v>
      </c>
      <c r="HZ295">
        <v>9999</v>
      </c>
      <c r="IA295">
        <v>9999</v>
      </c>
      <c r="IB295">
        <v>999.9</v>
      </c>
      <c r="IC295">
        <v>4.97287</v>
      </c>
      <c r="ID295">
        <v>1.86661</v>
      </c>
      <c r="IE295">
        <v>1.86595</v>
      </c>
      <c r="IF295">
        <v>1.86586</v>
      </c>
      <c r="IG295">
        <v>1.86775</v>
      </c>
      <c r="IH295">
        <v>1.87018</v>
      </c>
      <c r="II295">
        <v>1.86883</v>
      </c>
      <c r="IJ295">
        <v>1.87029</v>
      </c>
      <c r="IK295">
        <v>0</v>
      </c>
      <c r="IL295">
        <v>0</v>
      </c>
      <c r="IM295">
        <v>0</v>
      </c>
      <c r="IN295">
        <v>0</v>
      </c>
      <c r="IO295" t="s">
        <v>441</v>
      </c>
      <c r="IP295" t="s">
        <v>442</v>
      </c>
      <c r="IQ295" t="s">
        <v>443</v>
      </c>
      <c r="IR295" t="s">
        <v>443</v>
      </c>
      <c r="IS295" t="s">
        <v>443</v>
      </c>
      <c r="IT295" t="s">
        <v>443</v>
      </c>
      <c r="IU295">
        <v>0</v>
      </c>
      <c r="IV295">
        <v>100</v>
      </c>
      <c r="IW295">
        <v>100</v>
      </c>
      <c r="IX295">
        <v>-4.19</v>
      </c>
      <c r="IY295">
        <v>0.008</v>
      </c>
      <c r="IZ295">
        <v>-1.414774939843471</v>
      </c>
      <c r="JA295">
        <v>-0.002262605230658699</v>
      </c>
      <c r="JB295">
        <v>4.117972070868355E-07</v>
      </c>
      <c r="JC295">
        <v>-1.535053720392113E-10</v>
      </c>
      <c r="JD295">
        <v>-0.05773197212917025</v>
      </c>
      <c r="JE295">
        <v>-0.004387372397949352</v>
      </c>
      <c r="JF295">
        <v>0.001148265067849212</v>
      </c>
      <c r="JG295">
        <v>-2.372704636287677E-05</v>
      </c>
      <c r="JH295">
        <v>4</v>
      </c>
      <c r="JI295">
        <v>2346</v>
      </c>
      <c r="JJ295">
        <v>1</v>
      </c>
      <c r="JK295">
        <v>24</v>
      </c>
      <c r="JL295">
        <v>21647.3</v>
      </c>
      <c r="JM295">
        <v>29358495.9</v>
      </c>
      <c r="JN295">
        <v>2.79419</v>
      </c>
      <c r="JO295">
        <v>2.23999</v>
      </c>
      <c r="JP295">
        <v>1.39648</v>
      </c>
      <c r="JQ295">
        <v>2.35718</v>
      </c>
      <c r="JR295">
        <v>1.49536</v>
      </c>
      <c r="JS295">
        <v>2.67944</v>
      </c>
      <c r="JT295">
        <v>36.718</v>
      </c>
      <c r="JU295">
        <v>24.0175</v>
      </c>
      <c r="JV295">
        <v>18</v>
      </c>
      <c r="JW295">
        <v>486.902</v>
      </c>
      <c r="JX295">
        <v>435.698</v>
      </c>
      <c r="JY295">
        <v>11.838</v>
      </c>
      <c r="JZ295">
        <v>25.6992</v>
      </c>
      <c r="KA295">
        <v>30</v>
      </c>
      <c r="KB295">
        <v>25.5794</v>
      </c>
      <c r="KC295">
        <v>25.5194</v>
      </c>
      <c r="KD295">
        <v>55.9201</v>
      </c>
      <c r="KE295">
        <v>27.711</v>
      </c>
      <c r="KF295">
        <v>0</v>
      </c>
      <c r="KG295">
        <v>11.8372</v>
      </c>
      <c r="KH295">
        <v>1456.4</v>
      </c>
      <c r="KI295">
        <v>9.766640000000001</v>
      </c>
      <c r="KJ295">
        <v>101.681</v>
      </c>
      <c r="KK295">
        <v>100.988</v>
      </c>
    </row>
    <row r="296" spans="1:297">
      <c r="A296">
        <v>280</v>
      </c>
      <c r="B296">
        <v>1761509759.5</v>
      </c>
      <c r="C296">
        <v>2549</v>
      </c>
      <c r="D296" t="s">
        <v>1005</v>
      </c>
      <c r="E296" t="s">
        <v>1006</v>
      </c>
      <c r="F296">
        <v>5</v>
      </c>
      <c r="G296" t="s">
        <v>831</v>
      </c>
      <c r="H296" t="s">
        <v>436</v>
      </c>
      <c r="I296">
        <v>1761509757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1457.351060625395</v>
      </c>
      <c r="AK296">
        <v>1421.688727272727</v>
      </c>
      <c r="AL296">
        <v>3.381430695339251</v>
      </c>
      <c r="AM296">
        <v>65.61031510894709</v>
      </c>
      <c r="AN296">
        <f>(AP296 - AO296 + DY296*1E3/(8.314*(EA296+273.15)) * AR296/DX296 * AQ296) * DX296/(100*DL296) * 1000/(1000 - AP296)</f>
        <v>0</v>
      </c>
      <c r="AO296">
        <v>9.815671964536094</v>
      </c>
      <c r="AP296">
        <v>11.54517818181818</v>
      </c>
      <c r="AQ296">
        <v>-7.373916738028861E-07</v>
      </c>
      <c r="AR296">
        <v>106.6715053119192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437</v>
      </c>
      <c r="AY296" t="s">
        <v>437</v>
      </c>
      <c r="AZ296">
        <v>0</v>
      </c>
      <c r="BA296">
        <v>0</v>
      </c>
      <c r="BB296">
        <f>1-AZ296/BA296</f>
        <v>0</v>
      </c>
      <c r="BC296">
        <v>0</v>
      </c>
      <c r="BD296" t="s">
        <v>437</v>
      </c>
      <c r="BE296" t="s">
        <v>437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437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BZ296">
        <v>2020</v>
      </c>
      <c r="CA296">
        <v>290.0000000000001</v>
      </c>
      <c r="CB296">
        <v>1590.42</v>
      </c>
      <c r="CC296">
        <v>295</v>
      </c>
      <c r="CD296">
        <v>5220.67</v>
      </c>
      <c r="CE296">
        <v>1591.29</v>
      </c>
      <c r="CF296">
        <v>-0.87</v>
      </c>
      <c r="CG296">
        <v>300.0000000000001</v>
      </c>
      <c r="CH296">
        <v>23.8</v>
      </c>
      <c r="CI296">
        <v>1650.734719841875</v>
      </c>
      <c r="CJ296">
        <v>2.032994541366527</v>
      </c>
      <c r="CK296">
        <v>-31.03478562282126</v>
      </c>
      <c r="CL296">
        <v>0.9198548094063967</v>
      </c>
      <c r="CM296">
        <v>0.9759925733019913</v>
      </c>
      <c r="CN296">
        <v>-0.00431141668520578</v>
      </c>
      <c r="CO296">
        <v>289.9999999999999</v>
      </c>
      <c r="CP296">
        <v>1590.91</v>
      </c>
      <c r="CQ296">
        <v>765</v>
      </c>
      <c r="CR296">
        <v>5219.32</v>
      </c>
      <c r="CS296">
        <v>1591.27</v>
      </c>
      <c r="CT296">
        <v>-0.36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438</v>
      </c>
      <c r="DO296">
        <v>2</v>
      </c>
      <c r="DP296" t="b">
        <v>1</v>
      </c>
      <c r="DQ296">
        <v>1761509757</v>
      </c>
      <c r="DR296">
        <v>1398.554444444444</v>
      </c>
      <c r="DS296">
        <v>1444.761111111111</v>
      </c>
      <c r="DT296">
        <v>11.54577777777778</v>
      </c>
      <c r="DU296">
        <v>9.815864444444445</v>
      </c>
      <c r="DV296">
        <v>1402.755555555555</v>
      </c>
      <c r="DW296">
        <v>11.53771111111111</v>
      </c>
      <c r="DX296">
        <v>500.0052222222222</v>
      </c>
      <c r="DY296">
        <v>90.28917777777777</v>
      </c>
      <c r="DZ296">
        <v>0.1000384888888889</v>
      </c>
      <c r="EA296">
        <v>18.10868888888889</v>
      </c>
      <c r="EB296">
        <v>18.00198888888889</v>
      </c>
      <c r="EC296">
        <v>999.9000000000001</v>
      </c>
      <c r="ED296">
        <v>0</v>
      </c>
      <c r="EE296">
        <v>0</v>
      </c>
      <c r="EF296">
        <v>9994.853333333334</v>
      </c>
      <c r="EG296">
        <v>0</v>
      </c>
      <c r="EH296">
        <v>1038.082222222222</v>
      </c>
      <c r="EI296">
        <v>-46.20827777777778</v>
      </c>
      <c r="EJ296">
        <v>1414.891111111111</v>
      </c>
      <c r="EK296">
        <v>1459.086666666667</v>
      </c>
      <c r="EL296">
        <v>1.729915555555556</v>
      </c>
      <c r="EM296">
        <v>1444.761111111111</v>
      </c>
      <c r="EN296">
        <v>9.815864444444445</v>
      </c>
      <c r="EO296">
        <v>1.042458888888889</v>
      </c>
      <c r="EP296">
        <v>0.8862663333333334</v>
      </c>
      <c r="EQ296">
        <v>7.523711111111112</v>
      </c>
      <c r="ER296">
        <v>5.169645555555556</v>
      </c>
      <c r="ES296">
        <v>2000.066666666667</v>
      </c>
      <c r="ET296">
        <v>0.980005</v>
      </c>
      <c r="EU296">
        <v>0.0199948</v>
      </c>
      <c r="EV296">
        <v>0</v>
      </c>
      <c r="EW296">
        <v>1238.206666666666</v>
      </c>
      <c r="EX296">
        <v>5.00097</v>
      </c>
      <c r="EY296">
        <v>24838.13333333334</v>
      </c>
      <c r="EZ296">
        <v>16708.17777777778</v>
      </c>
      <c r="FA296">
        <v>38.75</v>
      </c>
      <c r="FB296">
        <v>39.597</v>
      </c>
      <c r="FC296">
        <v>39.03444444444445</v>
      </c>
      <c r="FD296">
        <v>38.75</v>
      </c>
      <c r="FE296">
        <v>38.437</v>
      </c>
      <c r="FF296">
        <v>1955.176666666667</v>
      </c>
      <c r="FG296">
        <v>39.89</v>
      </c>
      <c r="FH296">
        <v>0</v>
      </c>
      <c r="FI296">
        <v>4630.400000095367</v>
      </c>
      <c r="FJ296">
        <v>0</v>
      </c>
      <c r="FK296">
        <v>1238.7492</v>
      </c>
      <c r="FL296">
        <v>-7.124615378675675</v>
      </c>
      <c r="FM296">
        <v>-151.6461535636429</v>
      </c>
      <c r="FN296">
        <v>24850.416</v>
      </c>
      <c r="FO296">
        <v>15</v>
      </c>
      <c r="FP296">
        <v>0</v>
      </c>
      <c r="FQ296" t="s">
        <v>439</v>
      </c>
      <c r="FR296">
        <v>1760210915.6</v>
      </c>
      <c r="FS296">
        <v>0</v>
      </c>
      <c r="FT296">
        <v>0</v>
      </c>
      <c r="FU296">
        <v>-0.215</v>
      </c>
      <c r="FV296">
        <v>0</v>
      </c>
      <c r="FW296">
        <v>-0.6919999999999999</v>
      </c>
      <c r="FX296">
        <v>0</v>
      </c>
      <c r="FY296">
        <v>400</v>
      </c>
      <c r="FZ296">
        <v>0</v>
      </c>
      <c r="GA296">
        <v>0.15</v>
      </c>
      <c r="GB296">
        <v>0</v>
      </c>
      <c r="GC296">
        <v>-46.186905</v>
      </c>
      <c r="GD296">
        <v>-0.8956772983113791</v>
      </c>
      <c r="GE296">
        <v>0.129735336261945</v>
      </c>
      <c r="GF296">
        <v>0</v>
      </c>
      <c r="GG296">
        <v>1239.183529411765</v>
      </c>
      <c r="GH296">
        <v>-6.816501140967099</v>
      </c>
      <c r="GI296">
        <v>0.7155823722590499</v>
      </c>
      <c r="GJ296">
        <v>0</v>
      </c>
      <c r="GK296">
        <v>1.73123025</v>
      </c>
      <c r="GL296">
        <v>-0.007469831144466569</v>
      </c>
      <c r="GM296">
        <v>0.001049255658788645</v>
      </c>
      <c r="GN296">
        <v>1</v>
      </c>
      <c r="GO296">
        <v>1</v>
      </c>
      <c r="GP296">
        <v>3</v>
      </c>
      <c r="GQ296" t="s">
        <v>446</v>
      </c>
      <c r="GR296">
        <v>3.13377</v>
      </c>
      <c r="GS296">
        <v>2.76015</v>
      </c>
      <c r="GT296">
        <v>0.213929</v>
      </c>
      <c r="GU296">
        <v>0.215789</v>
      </c>
      <c r="GV296">
        <v>0.0629905</v>
      </c>
      <c r="GW296">
        <v>0.0551893</v>
      </c>
      <c r="GX296">
        <v>25175.5</v>
      </c>
      <c r="GY296">
        <v>25097.9</v>
      </c>
      <c r="GZ296">
        <v>29750.9</v>
      </c>
      <c r="HA296">
        <v>29560.1</v>
      </c>
      <c r="HB296">
        <v>36847.8</v>
      </c>
      <c r="HC296">
        <v>37015.5</v>
      </c>
      <c r="HD296">
        <v>41865</v>
      </c>
      <c r="HE296">
        <v>41997.2</v>
      </c>
      <c r="HF296">
        <v>1.95833</v>
      </c>
      <c r="HG296">
        <v>1.89037</v>
      </c>
      <c r="HH296">
        <v>0.0232384</v>
      </c>
      <c r="HI296">
        <v>0</v>
      </c>
      <c r="HJ296">
        <v>17.6215</v>
      </c>
      <c r="HK296">
        <v>999.9</v>
      </c>
      <c r="HL296">
        <v>26.5</v>
      </c>
      <c r="HM296">
        <v>31.7</v>
      </c>
      <c r="HN296">
        <v>13.7793</v>
      </c>
      <c r="HO296">
        <v>62.5424</v>
      </c>
      <c r="HP296">
        <v>32.4038</v>
      </c>
      <c r="HQ296">
        <v>1</v>
      </c>
      <c r="HR296">
        <v>-0.137172</v>
      </c>
      <c r="HS296">
        <v>5.17671</v>
      </c>
      <c r="HT296">
        <v>20.2665</v>
      </c>
      <c r="HU296">
        <v>5.21894</v>
      </c>
      <c r="HV296">
        <v>12.0159</v>
      </c>
      <c r="HW296">
        <v>4.9909</v>
      </c>
      <c r="HX296">
        <v>3.2885</v>
      </c>
      <c r="HY296">
        <v>9999</v>
      </c>
      <c r="HZ296">
        <v>9999</v>
      </c>
      <c r="IA296">
        <v>9999</v>
      </c>
      <c r="IB296">
        <v>999.9</v>
      </c>
      <c r="IC296">
        <v>4.97289</v>
      </c>
      <c r="ID296">
        <v>1.86661</v>
      </c>
      <c r="IE296">
        <v>1.86594</v>
      </c>
      <c r="IF296">
        <v>1.86587</v>
      </c>
      <c r="IG296">
        <v>1.86774</v>
      </c>
      <c r="IH296">
        <v>1.87021</v>
      </c>
      <c r="II296">
        <v>1.86884</v>
      </c>
      <c r="IJ296">
        <v>1.87028</v>
      </c>
      <c r="IK296">
        <v>0</v>
      </c>
      <c r="IL296">
        <v>0</v>
      </c>
      <c r="IM296">
        <v>0</v>
      </c>
      <c r="IN296">
        <v>0</v>
      </c>
      <c r="IO296" t="s">
        <v>441</v>
      </c>
      <c r="IP296" t="s">
        <v>442</v>
      </c>
      <c r="IQ296" t="s">
        <v>443</v>
      </c>
      <c r="IR296" t="s">
        <v>443</v>
      </c>
      <c r="IS296" t="s">
        <v>443</v>
      </c>
      <c r="IT296" t="s">
        <v>443</v>
      </c>
      <c r="IU296">
        <v>0</v>
      </c>
      <c r="IV296">
        <v>100</v>
      </c>
      <c r="IW296">
        <v>100</v>
      </c>
      <c r="IX296">
        <v>-4.22</v>
      </c>
      <c r="IY296">
        <v>0.008</v>
      </c>
      <c r="IZ296">
        <v>-1.414774939843471</v>
      </c>
      <c r="JA296">
        <v>-0.002262605230658699</v>
      </c>
      <c r="JB296">
        <v>4.117972070868355E-07</v>
      </c>
      <c r="JC296">
        <v>-1.535053720392113E-10</v>
      </c>
      <c r="JD296">
        <v>-0.05773197212917025</v>
      </c>
      <c r="JE296">
        <v>-0.004387372397949352</v>
      </c>
      <c r="JF296">
        <v>0.001148265067849212</v>
      </c>
      <c r="JG296">
        <v>-2.372704636287677E-05</v>
      </c>
      <c r="JH296">
        <v>4</v>
      </c>
      <c r="JI296">
        <v>2346</v>
      </c>
      <c r="JJ296">
        <v>1</v>
      </c>
      <c r="JK296">
        <v>24</v>
      </c>
      <c r="JL296">
        <v>21647.4</v>
      </c>
      <c r="JM296">
        <v>29358496</v>
      </c>
      <c r="JN296">
        <v>2.8186</v>
      </c>
      <c r="JO296">
        <v>2.23755</v>
      </c>
      <c r="JP296">
        <v>1.39648</v>
      </c>
      <c r="JQ296">
        <v>2.35718</v>
      </c>
      <c r="JR296">
        <v>1.49536</v>
      </c>
      <c r="JS296">
        <v>2.55249</v>
      </c>
      <c r="JT296">
        <v>36.718</v>
      </c>
      <c r="JU296">
        <v>24.0262</v>
      </c>
      <c r="JV296">
        <v>18</v>
      </c>
      <c r="JW296">
        <v>486.783</v>
      </c>
      <c r="JX296">
        <v>435.475</v>
      </c>
      <c r="JY296">
        <v>11.8408</v>
      </c>
      <c r="JZ296">
        <v>25.6992</v>
      </c>
      <c r="KA296">
        <v>29.9999</v>
      </c>
      <c r="KB296">
        <v>25.5799</v>
      </c>
      <c r="KC296">
        <v>25.5194</v>
      </c>
      <c r="KD296">
        <v>56.4031</v>
      </c>
      <c r="KE296">
        <v>27.711</v>
      </c>
      <c r="KF296">
        <v>0</v>
      </c>
      <c r="KG296">
        <v>11.9066</v>
      </c>
      <c r="KH296">
        <v>1469.76</v>
      </c>
      <c r="KI296">
        <v>9.766640000000001</v>
      </c>
      <c r="KJ296">
        <v>101.679</v>
      </c>
      <c r="KK296">
        <v>100.988</v>
      </c>
    </row>
    <row r="297" spans="1:297">
      <c r="A297">
        <v>281</v>
      </c>
      <c r="B297">
        <v>1761509764.5</v>
      </c>
      <c r="C297">
        <v>2554</v>
      </c>
      <c r="D297" t="s">
        <v>1007</v>
      </c>
      <c r="E297" t="s">
        <v>1008</v>
      </c>
      <c r="F297">
        <v>5</v>
      </c>
      <c r="G297" t="s">
        <v>831</v>
      </c>
      <c r="H297" t="s">
        <v>436</v>
      </c>
      <c r="I297">
        <v>1761509761.7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1474.477628131177</v>
      </c>
      <c r="AK297">
        <v>1438.576121212122</v>
      </c>
      <c r="AL297">
        <v>3.365447880794388</v>
      </c>
      <c r="AM297">
        <v>65.61031510894709</v>
      </c>
      <c r="AN297">
        <f>(AP297 - AO297 + DY297*1E3/(8.314*(EA297+273.15)) * AR297/DX297 * AQ297) * DX297/(100*DL297) * 1000/(1000 - AP297)</f>
        <v>0</v>
      </c>
      <c r="AO297">
        <v>9.816557021709617</v>
      </c>
      <c r="AP297">
        <v>11.55310424242425</v>
      </c>
      <c r="AQ297">
        <v>3.097284865068013E-06</v>
      </c>
      <c r="AR297">
        <v>106.6715053119192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437</v>
      </c>
      <c r="AY297" t="s">
        <v>437</v>
      </c>
      <c r="AZ297">
        <v>0</v>
      </c>
      <c r="BA297">
        <v>0</v>
      </c>
      <c r="BB297">
        <f>1-AZ297/BA297</f>
        <v>0</v>
      </c>
      <c r="BC297">
        <v>0</v>
      </c>
      <c r="BD297" t="s">
        <v>437</v>
      </c>
      <c r="BE297" t="s">
        <v>437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437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BZ297">
        <v>2020</v>
      </c>
      <c r="CA297">
        <v>290.0000000000001</v>
      </c>
      <c r="CB297">
        <v>1590.42</v>
      </c>
      <c r="CC297">
        <v>295</v>
      </c>
      <c r="CD297">
        <v>5220.67</v>
      </c>
      <c r="CE297">
        <v>1591.29</v>
      </c>
      <c r="CF297">
        <v>-0.87</v>
      </c>
      <c r="CG297">
        <v>300.0000000000001</v>
      </c>
      <c r="CH297">
        <v>23.8</v>
      </c>
      <c r="CI297">
        <v>1650.734719841875</v>
      </c>
      <c r="CJ297">
        <v>2.032994541366527</v>
      </c>
      <c r="CK297">
        <v>-31.03478562282126</v>
      </c>
      <c r="CL297">
        <v>0.9198548094063967</v>
      </c>
      <c r="CM297">
        <v>0.9759925733019913</v>
      </c>
      <c r="CN297">
        <v>-0.00431141668520578</v>
      </c>
      <c r="CO297">
        <v>289.9999999999999</v>
      </c>
      <c r="CP297">
        <v>1590.91</v>
      </c>
      <c r="CQ297">
        <v>765</v>
      </c>
      <c r="CR297">
        <v>5219.32</v>
      </c>
      <c r="CS297">
        <v>1591.27</v>
      </c>
      <c r="CT297">
        <v>-0.36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438</v>
      </c>
      <c r="DO297">
        <v>2</v>
      </c>
      <c r="DP297" t="b">
        <v>1</v>
      </c>
      <c r="DQ297">
        <v>1761509761.7</v>
      </c>
      <c r="DR297">
        <v>1414.306</v>
      </c>
      <c r="DS297">
        <v>1460.605</v>
      </c>
      <c r="DT297">
        <v>11.54773</v>
      </c>
      <c r="DU297">
        <v>9.816419</v>
      </c>
      <c r="DV297">
        <v>1418.539</v>
      </c>
      <c r="DW297">
        <v>11.53962</v>
      </c>
      <c r="DX297">
        <v>499.9757000000001</v>
      </c>
      <c r="DY297">
        <v>90.29102</v>
      </c>
      <c r="DZ297">
        <v>0.09992015</v>
      </c>
      <c r="EA297">
        <v>18.10658</v>
      </c>
      <c r="EB297">
        <v>17.99833</v>
      </c>
      <c r="EC297">
        <v>999.9</v>
      </c>
      <c r="ED297">
        <v>0</v>
      </c>
      <c r="EE297">
        <v>0</v>
      </c>
      <c r="EF297">
        <v>10001.433</v>
      </c>
      <c r="EG297">
        <v>0</v>
      </c>
      <c r="EH297">
        <v>1038.099</v>
      </c>
      <c r="EI297">
        <v>-46.30072</v>
      </c>
      <c r="EJ297">
        <v>1430.828</v>
      </c>
      <c r="EK297">
        <v>1475.087</v>
      </c>
      <c r="EL297">
        <v>1.731307</v>
      </c>
      <c r="EM297">
        <v>1460.605</v>
      </c>
      <c r="EN297">
        <v>9.816419</v>
      </c>
      <c r="EO297">
        <v>1.042657</v>
      </c>
      <c r="EP297">
        <v>0.8863343</v>
      </c>
      <c r="EQ297">
        <v>7.526478</v>
      </c>
      <c r="ER297">
        <v>5.170751</v>
      </c>
      <c r="ES297">
        <v>2000.025</v>
      </c>
      <c r="ET297">
        <v>0.9800041</v>
      </c>
      <c r="EU297">
        <v>0.01999571</v>
      </c>
      <c r="EV297">
        <v>0</v>
      </c>
      <c r="EW297">
        <v>1237.879</v>
      </c>
      <c r="EX297">
        <v>5.000970000000001</v>
      </c>
      <c r="EY297">
        <v>24823.99</v>
      </c>
      <c r="EZ297">
        <v>16707.85</v>
      </c>
      <c r="FA297">
        <v>38.6933</v>
      </c>
      <c r="FB297">
        <v>39.5558</v>
      </c>
      <c r="FC297">
        <v>38.9937</v>
      </c>
      <c r="FD297">
        <v>38.6933</v>
      </c>
      <c r="FE297">
        <v>38.406</v>
      </c>
      <c r="FF297">
        <v>1955.135</v>
      </c>
      <c r="FG297">
        <v>39.89</v>
      </c>
      <c r="FH297">
        <v>0</v>
      </c>
      <c r="FI297">
        <v>4635.200000047684</v>
      </c>
      <c r="FJ297">
        <v>0</v>
      </c>
      <c r="FK297">
        <v>1238.2684</v>
      </c>
      <c r="FL297">
        <v>-6.158461563091844</v>
      </c>
      <c r="FM297">
        <v>-167.6230771946098</v>
      </c>
      <c r="FN297">
        <v>24837.236</v>
      </c>
      <c r="FO297">
        <v>15</v>
      </c>
      <c r="FP297">
        <v>0</v>
      </c>
      <c r="FQ297" t="s">
        <v>439</v>
      </c>
      <c r="FR297">
        <v>1760210915.6</v>
      </c>
      <c r="FS297">
        <v>0</v>
      </c>
      <c r="FT297">
        <v>0</v>
      </c>
      <c r="FU297">
        <v>-0.215</v>
      </c>
      <c r="FV297">
        <v>0</v>
      </c>
      <c r="FW297">
        <v>-0.6919999999999999</v>
      </c>
      <c r="FX297">
        <v>0</v>
      </c>
      <c r="FY297">
        <v>400</v>
      </c>
      <c r="FZ297">
        <v>0</v>
      </c>
      <c r="GA297">
        <v>0.15</v>
      </c>
      <c r="GB297">
        <v>0</v>
      </c>
      <c r="GC297">
        <v>-46.25277317073171</v>
      </c>
      <c r="GD297">
        <v>-0.4647324041813095</v>
      </c>
      <c r="GE297">
        <v>0.1055963091196966</v>
      </c>
      <c r="GF297">
        <v>1</v>
      </c>
      <c r="GG297">
        <v>1238.609411764706</v>
      </c>
      <c r="GH297">
        <v>-6.382276554372265</v>
      </c>
      <c r="GI297">
        <v>0.6730306398779439</v>
      </c>
      <c r="GJ297">
        <v>0</v>
      </c>
      <c r="GK297">
        <v>1.730641951219512</v>
      </c>
      <c r="GL297">
        <v>-0.0004714285714341249</v>
      </c>
      <c r="GM297">
        <v>0.001312581183574626</v>
      </c>
      <c r="GN297">
        <v>1</v>
      </c>
      <c r="GO297">
        <v>2</v>
      </c>
      <c r="GP297">
        <v>3</v>
      </c>
      <c r="GQ297" t="s">
        <v>440</v>
      </c>
      <c r="GR297">
        <v>3.13371</v>
      </c>
      <c r="GS297">
        <v>2.76031</v>
      </c>
      <c r="GT297">
        <v>0.215461</v>
      </c>
      <c r="GU297">
        <v>0.217266</v>
      </c>
      <c r="GV297">
        <v>0.063025</v>
      </c>
      <c r="GW297">
        <v>0.0551853</v>
      </c>
      <c r="GX297">
        <v>25126.6</v>
      </c>
      <c r="GY297">
        <v>25050.6</v>
      </c>
      <c r="GZ297">
        <v>29751</v>
      </c>
      <c r="HA297">
        <v>29560.1</v>
      </c>
      <c r="HB297">
        <v>36847</v>
      </c>
      <c r="HC297">
        <v>37015.7</v>
      </c>
      <c r="HD297">
        <v>41865.7</v>
      </c>
      <c r="HE297">
        <v>41997.2</v>
      </c>
      <c r="HF297">
        <v>1.95835</v>
      </c>
      <c r="HG297">
        <v>1.89077</v>
      </c>
      <c r="HH297">
        <v>0.0224262</v>
      </c>
      <c r="HI297">
        <v>0</v>
      </c>
      <c r="HJ297">
        <v>17.6205</v>
      </c>
      <c r="HK297">
        <v>999.9</v>
      </c>
      <c r="HL297">
        <v>26.5</v>
      </c>
      <c r="HM297">
        <v>31.7</v>
      </c>
      <c r="HN297">
        <v>13.7792</v>
      </c>
      <c r="HO297">
        <v>62.4324</v>
      </c>
      <c r="HP297">
        <v>32.492</v>
      </c>
      <c r="HQ297">
        <v>1</v>
      </c>
      <c r="HR297">
        <v>-0.138107</v>
      </c>
      <c r="HS297">
        <v>5.20544</v>
      </c>
      <c r="HT297">
        <v>20.2658</v>
      </c>
      <c r="HU297">
        <v>5.21969</v>
      </c>
      <c r="HV297">
        <v>12.0159</v>
      </c>
      <c r="HW297">
        <v>4.9909</v>
      </c>
      <c r="HX297">
        <v>3.28848</v>
      </c>
      <c r="HY297">
        <v>9999</v>
      </c>
      <c r="HZ297">
        <v>9999</v>
      </c>
      <c r="IA297">
        <v>9999</v>
      </c>
      <c r="IB297">
        <v>999.9</v>
      </c>
      <c r="IC297">
        <v>4.97286</v>
      </c>
      <c r="ID297">
        <v>1.86662</v>
      </c>
      <c r="IE297">
        <v>1.86589</v>
      </c>
      <c r="IF297">
        <v>1.86586</v>
      </c>
      <c r="IG297">
        <v>1.86772</v>
      </c>
      <c r="IH297">
        <v>1.87018</v>
      </c>
      <c r="II297">
        <v>1.86885</v>
      </c>
      <c r="IJ297">
        <v>1.87027</v>
      </c>
      <c r="IK297">
        <v>0</v>
      </c>
      <c r="IL297">
        <v>0</v>
      </c>
      <c r="IM297">
        <v>0</v>
      </c>
      <c r="IN297">
        <v>0</v>
      </c>
      <c r="IO297" t="s">
        <v>441</v>
      </c>
      <c r="IP297" t="s">
        <v>442</v>
      </c>
      <c r="IQ297" t="s">
        <v>443</v>
      </c>
      <c r="IR297" t="s">
        <v>443</v>
      </c>
      <c r="IS297" t="s">
        <v>443</v>
      </c>
      <c r="IT297" t="s">
        <v>443</v>
      </c>
      <c r="IU297">
        <v>0</v>
      </c>
      <c r="IV297">
        <v>100</v>
      </c>
      <c r="IW297">
        <v>100</v>
      </c>
      <c r="IX297">
        <v>-4.25</v>
      </c>
      <c r="IY297">
        <v>0.008200000000000001</v>
      </c>
      <c r="IZ297">
        <v>-1.414774939843471</v>
      </c>
      <c r="JA297">
        <v>-0.002262605230658699</v>
      </c>
      <c r="JB297">
        <v>4.117972070868355E-07</v>
      </c>
      <c r="JC297">
        <v>-1.535053720392113E-10</v>
      </c>
      <c r="JD297">
        <v>-0.05773197212917025</v>
      </c>
      <c r="JE297">
        <v>-0.004387372397949352</v>
      </c>
      <c r="JF297">
        <v>0.001148265067849212</v>
      </c>
      <c r="JG297">
        <v>-2.372704636287677E-05</v>
      </c>
      <c r="JH297">
        <v>4</v>
      </c>
      <c r="JI297">
        <v>2346</v>
      </c>
      <c r="JJ297">
        <v>1</v>
      </c>
      <c r="JK297">
        <v>24</v>
      </c>
      <c r="JL297">
        <v>21647.5</v>
      </c>
      <c r="JM297">
        <v>29358496.1</v>
      </c>
      <c r="JN297">
        <v>2.84668</v>
      </c>
      <c r="JO297">
        <v>2.23389</v>
      </c>
      <c r="JP297">
        <v>1.39648</v>
      </c>
      <c r="JQ297">
        <v>2.35352</v>
      </c>
      <c r="JR297">
        <v>1.49536</v>
      </c>
      <c r="JS297">
        <v>2.67334</v>
      </c>
      <c r="JT297">
        <v>36.718</v>
      </c>
      <c r="JU297">
        <v>24.0175</v>
      </c>
      <c r="JV297">
        <v>18</v>
      </c>
      <c r="JW297">
        <v>486.806</v>
      </c>
      <c r="JX297">
        <v>435.714</v>
      </c>
      <c r="JY297">
        <v>11.8932</v>
      </c>
      <c r="JZ297">
        <v>25.6992</v>
      </c>
      <c r="KA297">
        <v>29.9996</v>
      </c>
      <c r="KB297">
        <v>25.5809</v>
      </c>
      <c r="KC297">
        <v>25.5194</v>
      </c>
      <c r="KD297">
        <v>56.9533</v>
      </c>
      <c r="KE297">
        <v>27.711</v>
      </c>
      <c r="KF297">
        <v>0</v>
      </c>
      <c r="KG297">
        <v>11.8881</v>
      </c>
      <c r="KH297">
        <v>1489.8</v>
      </c>
      <c r="KI297">
        <v>9.75883</v>
      </c>
      <c r="KJ297">
        <v>101.681</v>
      </c>
      <c r="KK297">
        <v>100.988</v>
      </c>
    </row>
    <row r="298" spans="1:297">
      <c r="A298">
        <v>282</v>
      </c>
      <c r="B298">
        <v>1761509769.5</v>
      </c>
      <c r="C298">
        <v>2559</v>
      </c>
      <c r="D298" t="s">
        <v>1009</v>
      </c>
      <c r="E298" t="s">
        <v>1010</v>
      </c>
      <c r="F298">
        <v>5</v>
      </c>
      <c r="G298" t="s">
        <v>831</v>
      </c>
      <c r="H298" t="s">
        <v>436</v>
      </c>
      <c r="I298">
        <v>1761509767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1491.269717523465</v>
      </c>
      <c r="AK298">
        <v>1455.318424242423</v>
      </c>
      <c r="AL298">
        <v>3.332896907285209</v>
      </c>
      <c r="AM298">
        <v>65.61031510894709</v>
      </c>
      <c r="AN298">
        <f>(AP298 - AO298 + DY298*1E3/(8.314*(EA298+273.15)) * AR298/DX298 * AQ298) * DX298/(100*DL298) * 1000/(1000 - AP298)</f>
        <v>0</v>
      </c>
      <c r="AO298">
        <v>9.815405846144454</v>
      </c>
      <c r="AP298">
        <v>11.55693515151515</v>
      </c>
      <c r="AQ298">
        <v>3.556711492316003E-06</v>
      </c>
      <c r="AR298">
        <v>106.6715053119192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437</v>
      </c>
      <c r="AY298" t="s">
        <v>437</v>
      </c>
      <c r="AZ298">
        <v>0</v>
      </c>
      <c r="BA298">
        <v>0</v>
      </c>
      <c r="BB298">
        <f>1-AZ298/BA298</f>
        <v>0</v>
      </c>
      <c r="BC298">
        <v>0</v>
      </c>
      <c r="BD298" t="s">
        <v>437</v>
      </c>
      <c r="BE298" t="s">
        <v>437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437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BZ298">
        <v>2020</v>
      </c>
      <c r="CA298">
        <v>290.0000000000001</v>
      </c>
      <c r="CB298">
        <v>1590.42</v>
      </c>
      <c r="CC298">
        <v>295</v>
      </c>
      <c r="CD298">
        <v>5220.67</v>
      </c>
      <c r="CE298">
        <v>1591.29</v>
      </c>
      <c r="CF298">
        <v>-0.87</v>
      </c>
      <c r="CG298">
        <v>300.0000000000001</v>
      </c>
      <c r="CH298">
        <v>23.8</v>
      </c>
      <c r="CI298">
        <v>1650.734719841875</v>
      </c>
      <c r="CJ298">
        <v>2.032994541366527</v>
      </c>
      <c r="CK298">
        <v>-31.03478562282126</v>
      </c>
      <c r="CL298">
        <v>0.9198548094063967</v>
      </c>
      <c r="CM298">
        <v>0.9759925733019913</v>
      </c>
      <c r="CN298">
        <v>-0.00431141668520578</v>
      </c>
      <c r="CO298">
        <v>289.9999999999999</v>
      </c>
      <c r="CP298">
        <v>1590.91</v>
      </c>
      <c r="CQ298">
        <v>765</v>
      </c>
      <c r="CR298">
        <v>5219.32</v>
      </c>
      <c r="CS298">
        <v>1591.27</v>
      </c>
      <c r="CT298">
        <v>-0.36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438</v>
      </c>
      <c r="DO298">
        <v>2</v>
      </c>
      <c r="DP298" t="b">
        <v>1</v>
      </c>
      <c r="DQ298">
        <v>1761509767</v>
      </c>
      <c r="DR298">
        <v>1431.911111111111</v>
      </c>
      <c r="DS298">
        <v>1478.381111111111</v>
      </c>
      <c r="DT298">
        <v>11.55703333333333</v>
      </c>
      <c r="DU298">
        <v>9.815490000000002</v>
      </c>
      <c r="DV298">
        <v>1436.18</v>
      </c>
      <c r="DW298">
        <v>11.54883333333333</v>
      </c>
      <c r="DX298">
        <v>500.0401111111111</v>
      </c>
      <c r="DY298">
        <v>90.28867777777778</v>
      </c>
      <c r="DZ298">
        <v>0.1000783777777778</v>
      </c>
      <c r="EA298">
        <v>18.10688888888889</v>
      </c>
      <c r="EB298">
        <v>17.99304444444444</v>
      </c>
      <c r="EC298">
        <v>999.9000000000001</v>
      </c>
      <c r="ED298">
        <v>0</v>
      </c>
      <c r="EE298">
        <v>0</v>
      </c>
      <c r="EF298">
        <v>9995.757777777779</v>
      </c>
      <c r="EG298">
        <v>0</v>
      </c>
      <c r="EH298">
        <v>1038.096666666667</v>
      </c>
      <c r="EI298">
        <v>-46.4718</v>
      </c>
      <c r="EJ298">
        <v>1448.653333333333</v>
      </c>
      <c r="EK298">
        <v>1493.037777777778</v>
      </c>
      <c r="EL298">
        <v>1.741545555555556</v>
      </c>
      <c r="EM298">
        <v>1478.381111111111</v>
      </c>
      <c r="EN298">
        <v>9.815490000000002</v>
      </c>
      <c r="EO298">
        <v>1.043468888888889</v>
      </c>
      <c r="EP298">
        <v>0.8862275555555557</v>
      </c>
      <c r="EQ298">
        <v>7.537897777777778</v>
      </c>
      <c r="ER298">
        <v>5.169018888888888</v>
      </c>
      <c r="ES298">
        <v>2000.037777777778</v>
      </c>
      <c r="ET298">
        <v>0.9800036666666667</v>
      </c>
      <c r="EU298">
        <v>0.01999612222222222</v>
      </c>
      <c r="EV298">
        <v>0</v>
      </c>
      <c r="EW298">
        <v>1237.237777777778</v>
      </c>
      <c r="EX298">
        <v>5.00097</v>
      </c>
      <c r="EY298">
        <v>24808.47777777778</v>
      </c>
      <c r="EZ298">
        <v>16707.91111111111</v>
      </c>
      <c r="FA298">
        <v>38.66633333333333</v>
      </c>
      <c r="FB298">
        <v>39.5</v>
      </c>
      <c r="FC298">
        <v>38.937</v>
      </c>
      <c r="FD298">
        <v>38.65944444444445</v>
      </c>
      <c r="FE298">
        <v>38.35400000000001</v>
      </c>
      <c r="FF298">
        <v>1955.147777777778</v>
      </c>
      <c r="FG298">
        <v>39.89</v>
      </c>
      <c r="FH298">
        <v>0</v>
      </c>
      <c r="FI298">
        <v>4640.600000143051</v>
      </c>
      <c r="FJ298">
        <v>0</v>
      </c>
      <c r="FK298">
        <v>1237.748846153846</v>
      </c>
      <c r="FL298">
        <v>-6.081709417794654</v>
      </c>
      <c r="FM298">
        <v>-180.772649658199</v>
      </c>
      <c r="FN298">
        <v>24822.65384615385</v>
      </c>
      <c r="FO298">
        <v>15</v>
      </c>
      <c r="FP298">
        <v>0</v>
      </c>
      <c r="FQ298" t="s">
        <v>439</v>
      </c>
      <c r="FR298">
        <v>1760210915.6</v>
      </c>
      <c r="FS298">
        <v>0</v>
      </c>
      <c r="FT298">
        <v>0</v>
      </c>
      <c r="FU298">
        <v>-0.215</v>
      </c>
      <c r="FV298">
        <v>0</v>
      </c>
      <c r="FW298">
        <v>-0.6919999999999999</v>
      </c>
      <c r="FX298">
        <v>0</v>
      </c>
      <c r="FY298">
        <v>400</v>
      </c>
      <c r="FZ298">
        <v>0</v>
      </c>
      <c r="GA298">
        <v>0.15</v>
      </c>
      <c r="GB298">
        <v>0</v>
      </c>
      <c r="GC298">
        <v>-46.32145749999999</v>
      </c>
      <c r="GD298">
        <v>-0.647251407129562</v>
      </c>
      <c r="GE298">
        <v>0.1692393540041729</v>
      </c>
      <c r="GF298">
        <v>0</v>
      </c>
      <c r="GG298">
        <v>1238.065</v>
      </c>
      <c r="GH298">
        <v>-6.066768532341153</v>
      </c>
      <c r="GI298">
        <v>0.6384643801386881</v>
      </c>
      <c r="GJ298">
        <v>0</v>
      </c>
      <c r="GK298">
        <v>1.73344775</v>
      </c>
      <c r="GL298">
        <v>0.03663928705440572</v>
      </c>
      <c r="GM298">
        <v>0.004797712729780731</v>
      </c>
      <c r="GN298">
        <v>1</v>
      </c>
      <c r="GO298">
        <v>1</v>
      </c>
      <c r="GP298">
        <v>3</v>
      </c>
      <c r="GQ298" t="s">
        <v>446</v>
      </c>
      <c r="GR298">
        <v>3.13383</v>
      </c>
      <c r="GS298">
        <v>2.76018</v>
      </c>
      <c r="GT298">
        <v>0.216986</v>
      </c>
      <c r="GU298">
        <v>0.218812</v>
      </c>
      <c r="GV298">
        <v>0.0630392</v>
      </c>
      <c r="GW298">
        <v>0.0551872</v>
      </c>
      <c r="GX298">
        <v>25077.9</v>
      </c>
      <c r="GY298">
        <v>25001.1</v>
      </c>
      <c r="GZ298">
        <v>29751.1</v>
      </c>
      <c r="HA298">
        <v>29560</v>
      </c>
      <c r="HB298">
        <v>36846.8</v>
      </c>
      <c r="HC298">
        <v>37015.4</v>
      </c>
      <c r="HD298">
        <v>41866</v>
      </c>
      <c r="HE298">
        <v>41996.9</v>
      </c>
      <c r="HF298">
        <v>1.95823</v>
      </c>
      <c r="HG298">
        <v>1.8905</v>
      </c>
      <c r="HH298">
        <v>0.0224039</v>
      </c>
      <c r="HI298">
        <v>0</v>
      </c>
      <c r="HJ298">
        <v>17.62</v>
      </c>
      <c r="HK298">
        <v>999.9</v>
      </c>
      <c r="HL298">
        <v>26.5</v>
      </c>
      <c r="HM298">
        <v>31.7</v>
      </c>
      <c r="HN298">
        <v>13.7779</v>
      </c>
      <c r="HO298">
        <v>62.4424</v>
      </c>
      <c r="HP298">
        <v>32.3678</v>
      </c>
      <c r="HQ298">
        <v>1</v>
      </c>
      <c r="HR298">
        <v>-0.137912</v>
      </c>
      <c r="HS298">
        <v>5.26596</v>
      </c>
      <c r="HT298">
        <v>20.264</v>
      </c>
      <c r="HU298">
        <v>5.21999</v>
      </c>
      <c r="HV298">
        <v>12.0159</v>
      </c>
      <c r="HW298">
        <v>4.9909</v>
      </c>
      <c r="HX298">
        <v>3.2885</v>
      </c>
      <c r="HY298">
        <v>9999</v>
      </c>
      <c r="HZ298">
        <v>9999</v>
      </c>
      <c r="IA298">
        <v>9999</v>
      </c>
      <c r="IB298">
        <v>999.9</v>
      </c>
      <c r="IC298">
        <v>4.97287</v>
      </c>
      <c r="ID298">
        <v>1.86661</v>
      </c>
      <c r="IE298">
        <v>1.8659</v>
      </c>
      <c r="IF298">
        <v>1.86587</v>
      </c>
      <c r="IG298">
        <v>1.86774</v>
      </c>
      <c r="IH298">
        <v>1.87017</v>
      </c>
      <c r="II298">
        <v>1.8688</v>
      </c>
      <c r="IJ298">
        <v>1.87027</v>
      </c>
      <c r="IK298">
        <v>0</v>
      </c>
      <c r="IL298">
        <v>0</v>
      </c>
      <c r="IM298">
        <v>0</v>
      </c>
      <c r="IN298">
        <v>0</v>
      </c>
      <c r="IO298" t="s">
        <v>441</v>
      </c>
      <c r="IP298" t="s">
        <v>442</v>
      </c>
      <c r="IQ298" t="s">
        <v>443</v>
      </c>
      <c r="IR298" t="s">
        <v>443</v>
      </c>
      <c r="IS298" t="s">
        <v>443</v>
      </c>
      <c r="IT298" t="s">
        <v>443</v>
      </c>
      <c r="IU298">
        <v>0</v>
      </c>
      <c r="IV298">
        <v>100</v>
      </c>
      <c r="IW298">
        <v>100</v>
      </c>
      <c r="IX298">
        <v>-4.29</v>
      </c>
      <c r="IY298">
        <v>0.008200000000000001</v>
      </c>
      <c r="IZ298">
        <v>-1.414774939843471</v>
      </c>
      <c r="JA298">
        <v>-0.002262605230658699</v>
      </c>
      <c r="JB298">
        <v>4.117972070868355E-07</v>
      </c>
      <c r="JC298">
        <v>-1.535053720392113E-10</v>
      </c>
      <c r="JD298">
        <v>-0.05773197212917025</v>
      </c>
      <c r="JE298">
        <v>-0.004387372397949352</v>
      </c>
      <c r="JF298">
        <v>0.001148265067849212</v>
      </c>
      <c r="JG298">
        <v>-2.372704636287677E-05</v>
      </c>
      <c r="JH298">
        <v>4</v>
      </c>
      <c r="JI298">
        <v>2346</v>
      </c>
      <c r="JJ298">
        <v>1</v>
      </c>
      <c r="JK298">
        <v>24</v>
      </c>
      <c r="JL298">
        <v>21647.6</v>
      </c>
      <c r="JM298">
        <v>29358496.2</v>
      </c>
      <c r="JN298">
        <v>2.86987</v>
      </c>
      <c r="JO298">
        <v>2.24121</v>
      </c>
      <c r="JP298">
        <v>1.39648</v>
      </c>
      <c r="JQ298">
        <v>2.35229</v>
      </c>
      <c r="JR298">
        <v>1.49536</v>
      </c>
      <c r="JS298">
        <v>2.58911</v>
      </c>
      <c r="JT298">
        <v>36.718</v>
      </c>
      <c r="JU298">
        <v>24.0262</v>
      </c>
      <c r="JV298">
        <v>18</v>
      </c>
      <c r="JW298">
        <v>486.735</v>
      </c>
      <c r="JX298">
        <v>435.55</v>
      </c>
      <c r="JY298">
        <v>11.8955</v>
      </c>
      <c r="JZ298">
        <v>25.6992</v>
      </c>
      <c r="KA298">
        <v>29.9999</v>
      </c>
      <c r="KB298">
        <v>25.5816</v>
      </c>
      <c r="KC298">
        <v>25.5194</v>
      </c>
      <c r="KD298">
        <v>57.4199</v>
      </c>
      <c r="KE298">
        <v>27.711</v>
      </c>
      <c r="KF298">
        <v>0</v>
      </c>
      <c r="KG298">
        <v>11.892</v>
      </c>
      <c r="KH298">
        <v>1503.16</v>
      </c>
      <c r="KI298">
        <v>9.75793</v>
      </c>
      <c r="KJ298">
        <v>101.681</v>
      </c>
      <c r="KK298">
        <v>100.988</v>
      </c>
    </row>
    <row r="299" spans="1:297">
      <c r="A299">
        <v>283</v>
      </c>
      <c r="B299">
        <v>1761509774.5</v>
      </c>
      <c r="C299">
        <v>2564</v>
      </c>
      <c r="D299" t="s">
        <v>1011</v>
      </c>
      <c r="E299" t="s">
        <v>1012</v>
      </c>
      <c r="F299">
        <v>5</v>
      </c>
      <c r="G299" t="s">
        <v>831</v>
      </c>
      <c r="H299" t="s">
        <v>436</v>
      </c>
      <c r="I299">
        <v>1761509771.7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1508.269226002974</v>
      </c>
      <c r="AK299">
        <v>1472.412969696969</v>
      </c>
      <c r="AL299">
        <v>3.406453611502835</v>
      </c>
      <c r="AM299">
        <v>65.61031510894709</v>
      </c>
      <c r="AN299">
        <f>(AP299 - AO299 + DY299*1E3/(8.314*(EA299+273.15)) * AR299/DX299 * AQ299) * DX299/(100*DL299) * 1000/(1000 - AP299)</f>
        <v>0</v>
      </c>
      <c r="AO299">
        <v>9.815994965590541</v>
      </c>
      <c r="AP299">
        <v>11.55846363636364</v>
      </c>
      <c r="AQ299">
        <v>1.517305940432921E-06</v>
      </c>
      <c r="AR299">
        <v>106.6715053119192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437</v>
      </c>
      <c r="AY299" t="s">
        <v>437</v>
      </c>
      <c r="AZ299">
        <v>0</v>
      </c>
      <c r="BA299">
        <v>0</v>
      </c>
      <c r="BB299">
        <f>1-AZ299/BA299</f>
        <v>0</v>
      </c>
      <c r="BC299">
        <v>0</v>
      </c>
      <c r="BD299" t="s">
        <v>437</v>
      </c>
      <c r="BE299" t="s">
        <v>437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437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BZ299">
        <v>2020</v>
      </c>
      <c r="CA299">
        <v>290.0000000000001</v>
      </c>
      <c r="CB299">
        <v>1590.42</v>
      </c>
      <c r="CC299">
        <v>295</v>
      </c>
      <c r="CD299">
        <v>5220.67</v>
      </c>
      <c r="CE299">
        <v>1591.29</v>
      </c>
      <c r="CF299">
        <v>-0.87</v>
      </c>
      <c r="CG299">
        <v>300.0000000000001</v>
      </c>
      <c r="CH299">
        <v>23.8</v>
      </c>
      <c r="CI299">
        <v>1650.734719841875</v>
      </c>
      <c r="CJ299">
        <v>2.032994541366527</v>
      </c>
      <c r="CK299">
        <v>-31.03478562282126</v>
      </c>
      <c r="CL299">
        <v>0.9198548094063967</v>
      </c>
      <c r="CM299">
        <v>0.9759925733019913</v>
      </c>
      <c r="CN299">
        <v>-0.00431141668520578</v>
      </c>
      <c r="CO299">
        <v>289.9999999999999</v>
      </c>
      <c r="CP299">
        <v>1590.91</v>
      </c>
      <c r="CQ299">
        <v>765</v>
      </c>
      <c r="CR299">
        <v>5219.32</v>
      </c>
      <c r="CS299">
        <v>1591.27</v>
      </c>
      <c r="CT299">
        <v>-0.36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438</v>
      </c>
      <c r="DO299">
        <v>2</v>
      </c>
      <c r="DP299" t="b">
        <v>1</v>
      </c>
      <c r="DQ299">
        <v>1761509771.7</v>
      </c>
      <c r="DR299">
        <v>1447.675</v>
      </c>
      <c r="DS299">
        <v>1494.187</v>
      </c>
      <c r="DT299">
        <v>11.5572</v>
      </c>
      <c r="DU299">
        <v>9.815700000000001</v>
      </c>
      <c r="DV299">
        <v>1451.977</v>
      </c>
      <c r="DW299">
        <v>11.549</v>
      </c>
      <c r="DX299">
        <v>500.0158</v>
      </c>
      <c r="DY299">
        <v>90.29008000000002</v>
      </c>
      <c r="DZ299">
        <v>0.09994963000000001</v>
      </c>
      <c r="EA299">
        <v>18.10578</v>
      </c>
      <c r="EB299">
        <v>17.99676</v>
      </c>
      <c r="EC299">
        <v>999.9</v>
      </c>
      <c r="ED299">
        <v>0</v>
      </c>
      <c r="EE299">
        <v>0</v>
      </c>
      <c r="EF299">
        <v>9989.812999999998</v>
      </c>
      <c r="EG299">
        <v>0</v>
      </c>
      <c r="EH299">
        <v>1038.051</v>
      </c>
      <c r="EI299">
        <v>-46.51187</v>
      </c>
      <c r="EJ299">
        <v>1464.602</v>
      </c>
      <c r="EK299">
        <v>1509</v>
      </c>
      <c r="EL299">
        <v>1.74151</v>
      </c>
      <c r="EM299">
        <v>1494.187</v>
      </c>
      <c r="EN299">
        <v>9.815700000000001</v>
      </c>
      <c r="EO299">
        <v>1.0435</v>
      </c>
      <c r="EP299">
        <v>0.88626</v>
      </c>
      <c r="EQ299">
        <v>7.538342</v>
      </c>
      <c r="ER299">
        <v>5.169546</v>
      </c>
      <c r="ES299">
        <v>1999.997</v>
      </c>
      <c r="ET299">
        <v>0.9800029</v>
      </c>
      <c r="EU299">
        <v>0.0199969</v>
      </c>
      <c r="EV299">
        <v>0</v>
      </c>
      <c r="EW299">
        <v>1236.518</v>
      </c>
      <c r="EX299">
        <v>5.000970000000001</v>
      </c>
      <c r="EY299">
        <v>24793.7</v>
      </c>
      <c r="EZ299">
        <v>16707.56</v>
      </c>
      <c r="FA299">
        <v>38.625</v>
      </c>
      <c r="FB299">
        <v>39.5</v>
      </c>
      <c r="FC299">
        <v>38.9246</v>
      </c>
      <c r="FD299">
        <v>38.625</v>
      </c>
      <c r="FE299">
        <v>38.312</v>
      </c>
      <c r="FF299">
        <v>1955.101</v>
      </c>
      <c r="FG299">
        <v>39.89</v>
      </c>
      <c r="FH299">
        <v>0</v>
      </c>
      <c r="FI299">
        <v>4645.400000095367</v>
      </c>
      <c r="FJ299">
        <v>0</v>
      </c>
      <c r="FK299">
        <v>1237.193076923077</v>
      </c>
      <c r="FL299">
        <v>-7.971965802912312</v>
      </c>
      <c r="FM299">
        <v>-181.9897433087983</v>
      </c>
      <c r="FN299">
        <v>24808.07692307692</v>
      </c>
      <c r="FO299">
        <v>15</v>
      </c>
      <c r="FP299">
        <v>0</v>
      </c>
      <c r="FQ299" t="s">
        <v>439</v>
      </c>
      <c r="FR299">
        <v>1760210915.6</v>
      </c>
      <c r="FS299">
        <v>0</v>
      </c>
      <c r="FT299">
        <v>0</v>
      </c>
      <c r="FU299">
        <v>-0.215</v>
      </c>
      <c r="FV299">
        <v>0</v>
      </c>
      <c r="FW299">
        <v>-0.6919999999999999</v>
      </c>
      <c r="FX299">
        <v>0</v>
      </c>
      <c r="FY299">
        <v>400</v>
      </c>
      <c r="FZ299">
        <v>0</v>
      </c>
      <c r="GA299">
        <v>0.15</v>
      </c>
      <c r="GB299">
        <v>0</v>
      </c>
      <c r="GC299">
        <v>-46.3650425</v>
      </c>
      <c r="GD299">
        <v>-1.251315196998052</v>
      </c>
      <c r="GE299">
        <v>0.1971634663008077</v>
      </c>
      <c r="GF299">
        <v>0</v>
      </c>
      <c r="GG299">
        <v>1237.439117647059</v>
      </c>
      <c r="GH299">
        <v>-7.011306344597527</v>
      </c>
      <c r="GI299">
        <v>0.72478137737024</v>
      </c>
      <c r="GJ299">
        <v>0</v>
      </c>
      <c r="GK299">
        <v>1.735963</v>
      </c>
      <c r="GL299">
        <v>0.05286731707316576</v>
      </c>
      <c r="GM299">
        <v>0.005654740577603903</v>
      </c>
      <c r="GN299">
        <v>1</v>
      </c>
      <c r="GO299">
        <v>1</v>
      </c>
      <c r="GP299">
        <v>3</v>
      </c>
      <c r="GQ299" t="s">
        <v>446</v>
      </c>
      <c r="GR299">
        <v>3.1337</v>
      </c>
      <c r="GS299">
        <v>2.7601</v>
      </c>
      <c r="GT299">
        <v>0.218522</v>
      </c>
      <c r="GU299">
        <v>0.220287</v>
      </c>
      <c r="GV299">
        <v>0.0630482</v>
      </c>
      <c r="GW299">
        <v>0.0551843</v>
      </c>
      <c r="GX299">
        <v>25028.8</v>
      </c>
      <c r="GY299">
        <v>24953.9</v>
      </c>
      <c r="GZ299">
        <v>29751.2</v>
      </c>
      <c r="HA299">
        <v>29559.9</v>
      </c>
      <c r="HB299">
        <v>36846.1</v>
      </c>
      <c r="HC299">
        <v>37015.5</v>
      </c>
      <c r="HD299">
        <v>41865.6</v>
      </c>
      <c r="HE299">
        <v>41996.9</v>
      </c>
      <c r="HF299">
        <v>1.95823</v>
      </c>
      <c r="HG299">
        <v>1.89065</v>
      </c>
      <c r="HH299">
        <v>0.0227839</v>
      </c>
      <c r="HI299">
        <v>0</v>
      </c>
      <c r="HJ299">
        <v>17.6184</v>
      </c>
      <c r="HK299">
        <v>999.9</v>
      </c>
      <c r="HL299">
        <v>26.5</v>
      </c>
      <c r="HM299">
        <v>31.7</v>
      </c>
      <c r="HN299">
        <v>13.7787</v>
      </c>
      <c r="HO299">
        <v>62.4824</v>
      </c>
      <c r="HP299">
        <v>32.5561</v>
      </c>
      <c r="HQ299">
        <v>1</v>
      </c>
      <c r="HR299">
        <v>-0.137464</v>
      </c>
      <c r="HS299">
        <v>5.28078</v>
      </c>
      <c r="HT299">
        <v>20.2633</v>
      </c>
      <c r="HU299">
        <v>5.21954</v>
      </c>
      <c r="HV299">
        <v>12.0159</v>
      </c>
      <c r="HW299">
        <v>4.9906</v>
      </c>
      <c r="HX299">
        <v>3.2885</v>
      </c>
      <c r="HY299">
        <v>9999</v>
      </c>
      <c r="HZ299">
        <v>9999</v>
      </c>
      <c r="IA299">
        <v>9999</v>
      </c>
      <c r="IB299">
        <v>999.9</v>
      </c>
      <c r="IC299">
        <v>4.97288</v>
      </c>
      <c r="ID299">
        <v>1.86661</v>
      </c>
      <c r="IE299">
        <v>1.86591</v>
      </c>
      <c r="IF299">
        <v>1.86585</v>
      </c>
      <c r="IG299">
        <v>1.8677</v>
      </c>
      <c r="IH299">
        <v>1.87014</v>
      </c>
      <c r="II299">
        <v>1.8688</v>
      </c>
      <c r="IJ299">
        <v>1.87027</v>
      </c>
      <c r="IK299">
        <v>0</v>
      </c>
      <c r="IL299">
        <v>0</v>
      </c>
      <c r="IM299">
        <v>0</v>
      </c>
      <c r="IN299">
        <v>0</v>
      </c>
      <c r="IO299" t="s">
        <v>441</v>
      </c>
      <c r="IP299" t="s">
        <v>442</v>
      </c>
      <c r="IQ299" t="s">
        <v>443</v>
      </c>
      <c r="IR299" t="s">
        <v>443</v>
      </c>
      <c r="IS299" t="s">
        <v>443</v>
      </c>
      <c r="IT299" t="s">
        <v>443</v>
      </c>
      <c r="IU299">
        <v>0</v>
      </c>
      <c r="IV299">
        <v>100</v>
      </c>
      <c r="IW299">
        <v>100</v>
      </c>
      <c r="IX299">
        <v>-4.32</v>
      </c>
      <c r="IY299">
        <v>0.008200000000000001</v>
      </c>
      <c r="IZ299">
        <v>-1.414774939843471</v>
      </c>
      <c r="JA299">
        <v>-0.002262605230658699</v>
      </c>
      <c r="JB299">
        <v>4.117972070868355E-07</v>
      </c>
      <c r="JC299">
        <v>-1.535053720392113E-10</v>
      </c>
      <c r="JD299">
        <v>-0.05773197212917025</v>
      </c>
      <c r="JE299">
        <v>-0.004387372397949352</v>
      </c>
      <c r="JF299">
        <v>0.001148265067849212</v>
      </c>
      <c r="JG299">
        <v>-2.372704636287677E-05</v>
      </c>
      <c r="JH299">
        <v>4</v>
      </c>
      <c r="JI299">
        <v>2346</v>
      </c>
      <c r="JJ299">
        <v>1</v>
      </c>
      <c r="JK299">
        <v>24</v>
      </c>
      <c r="JL299">
        <v>21647.6</v>
      </c>
      <c r="JM299">
        <v>29358496.2</v>
      </c>
      <c r="JN299">
        <v>2.89673</v>
      </c>
      <c r="JO299">
        <v>2.23267</v>
      </c>
      <c r="JP299">
        <v>1.39648</v>
      </c>
      <c r="JQ299">
        <v>2.35596</v>
      </c>
      <c r="JR299">
        <v>1.49536</v>
      </c>
      <c r="JS299">
        <v>2.677</v>
      </c>
      <c r="JT299">
        <v>36.718</v>
      </c>
      <c r="JU299">
        <v>24.0262</v>
      </c>
      <c r="JV299">
        <v>18</v>
      </c>
      <c r="JW299">
        <v>486.735</v>
      </c>
      <c r="JX299">
        <v>435.639</v>
      </c>
      <c r="JY299">
        <v>11.898</v>
      </c>
      <c r="JZ299">
        <v>25.7014</v>
      </c>
      <c r="KA299">
        <v>30.0003</v>
      </c>
      <c r="KB299">
        <v>25.5816</v>
      </c>
      <c r="KC299">
        <v>25.5194</v>
      </c>
      <c r="KD299">
        <v>57.9566</v>
      </c>
      <c r="KE299">
        <v>27.711</v>
      </c>
      <c r="KF299">
        <v>0</v>
      </c>
      <c r="KG299">
        <v>11.8963</v>
      </c>
      <c r="KH299">
        <v>1523.19</v>
      </c>
      <c r="KI299">
        <v>9.754659999999999</v>
      </c>
      <c r="KJ299">
        <v>101.681</v>
      </c>
      <c r="KK299">
        <v>100.988</v>
      </c>
    </row>
    <row r="300" spans="1:297">
      <c r="A300">
        <v>284</v>
      </c>
      <c r="B300">
        <v>1761509779.5</v>
      </c>
      <c r="C300">
        <v>2569</v>
      </c>
      <c r="D300" t="s">
        <v>1013</v>
      </c>
      <c r="E300" t="s">
        <v>1014</v>
      </c>
      <c r="F300">
        <v>5</v>
      </c>
      <c r="G300" t="s">
        <v>831</v>
      </c>
      <c r="H300" t="s">
        <v>436</v>
      </c>
      <c r="I300">
        <v>1761509777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1525.259319739971</v>
      </c>
      <c r="AK300">
        <v>1489.37</v>
      </c>
      <c r="AL300">
        <v>3.400028637977056</v>
      </c>
      <c r="AM300">
        <v>65.61031510894709</v>
      </c>
      <c r="AN300">
        <f>(AP300 - AO300 + DY300*1E3/(8.314*(EA300+273.15)) * AR300/DX300 * AQ300) * DX300/(100*DL300) * 1000/(1000 - AP300)</f>
        <v>0</v>
      </c>
      <c r="AO300">
        <v>9.817137733384271</v>
      </c>
      <c r="AP300">
        <v>11.55678606060606</v>
      </c>
      <c r="AQ300">
        <v>-2.208903800916064E-06</v>
      </c>
      <c r="AR300">
        <v>106.6715053119192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437</v>
      </c>
      <c r="AY300" t="s">
        <v>437</v>
      </c>
      <c r="AZ300">
        <v>0</v>
      </c>
      <c r="BA300">
        <v>0</v>
      </c>
      <c r="BB300">
        <f>1-AZ300/BA300</f>
        <v>0</v>
      </c>
      <c r="BC300">
        <v>0</v>
      </c>
      <c r="BD300" t="s">
        <v>437</v>
      </c>
      <c r="BE300" t="s">
        <v>437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437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BZ300">
        <v>2020</v>
      </c>
      <c r="CA300">
        <v>290.0000000000001</v>
      </c>
      <c r="CB300">
        <v>1590.42</v>
      </c>
      <c r="CC300">
        <v>295</v>
      </c>
      <c r="CD300">
        <v>5220.67</v>
      </c>
      <c r="CE300">
        <v>1591.29</v>
      </c>
      <c r="CF300">
        <v>-0.87</v>
      </c>
      <c r="CG300">
        <v>300.0000000000001</v>
      </c>
      <c r="CH300">
        <v>23.8</v>
      </c>
      <c r="CI300">
        <v>1650.734719841875</v>
      </c>
      <c r="CJ300">
        <v>2.032994541366527</v>
      </c>
      <c r="CK300">
        <v>-31.03478562282126</v>
      </c>
      <c r="CL300">
        <v>0.9198548094063967</v>
      </c>
      <c r="CM300">
        <v>0.9759925733019913</v>
      </c>
      <c r="CN300">
        <v>-0.00431141668520578</v>
      </c>
      <c r="CO300">
        <v>289.9999999999999</v>
      </c>
      <c r="CP300">
        <v>1590.91</v>
      </c>
      <c r="CQ300">
        <v>765</v>
      </c>
      <c r="CR300">
        <v>5219.32</v>
      </c>
      <c r="CS300">
        <v>1591.27</v>
      </c>
      <c r="CT300">
        <v>-0.36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438</v>
      </c>
      <c r="DO300">
        <v>2</v>
      </c>
      <c r="DP300" t="b">
        <v>1</v>
      </c>
      <c r="DQ300">
        <v>1761509777</v>
      </c>
      <c r="DR300">
        <v>1465.447777777778</v>
      </c>
      <c r="DS300">
        <v>1511.953333333334</v>
      </c>
      <c r="DT300">
        <v>11.55743333333333</v>
      </c>
      <c r="DU300">
        <v>9.815572222222222</v>
      </c>
      <c r="DV300">
        <v>1469.784444444444</v>
      </c>
      <c r="DW300">
        <v>11.54921111111111</v>
      </c>
      <c r="DX300">
        <v>499.9603333333333</v>
      </c>
      <c r="DY300">
        <v>90.2901111111111</v>
      </c>
      <c r="DZ300">
        <v>0.09994326666666667</v>
      </c>
      <c r="EA300">
        <v>18.10355555555556</v>
      </c>
      <c r="EB300">
        <v>17.99152222222222</v>
      </c>
      <c r="EC300">
        <v>999.9000000000001</v>
      </c>
      <c r="ED300">
        <v>0</v>
      </c>
      <c r="EE300">
        <v>0</v>
      </c>
      <c r="EF300">
        <v>9997.978888888889</v>
      </c>
      <c r="EG300">
        <v>0</v>
      </c>
      <c r="EH300">
        <v>1038.04</v>
      </c>
      <c r="EI300">
        <v>-46.50703333333333</v>
      </c>
      <c r="EJ300">
        <v>1482.581111111111</v>
      </c>
      <c r="EK300">
        <v>1526.942222222222</v>
      </c>
      <c r="EL300">
        <v>1.741855555555555</v>
      </c>
      <c r="EM300">
        <v>1511.953333333334</v>
      </c>
      <c r="EN300">
        <v>9.815572222222222</v>
      </c>
      <c r="EO300">
        <v>1.043522222222222</v>
      </c>
      <c r="EP300">
        <v>0.8862491111111113</v>
      </c>
      <c r="EQ300">
        <v>7.538627777777778</v>
      </c>
      <c r="ER300">
        <v>5.169364444444445</v>
      </c>
      <c r="ES300">
        <v>2000.025555555555</v>
      </c>
      <c r="ET300">
        <v>0.9800026666666667</v>
      </c>
      <c r="EU300">
        <v>0.01999712222222223</v>
      </c>
      <c r="EV300">
        <v>0</v>
      </c>
      <c r="EW300">
        <v>1235.906666666667</v>
      </c>
      <c r="EX300">
        <v>5.00097</v>
      </c>
      <c r="EY300">
        <v>24777.82222222222</v>
      </c>
      <c r="EZ300">
        <v>16707.82222222222</v>
      </c>
      <c r="FA300">
        <v>38.57599999999999</v>
      </c>
      <c r="FB300">
        <v>39.444</v>
      </c>
      <c r="FC300">
        <v>38.875</v>
      </c>
      <c r="FD300">
        <v>38.60400000000001</v>
      </c>
      <c r="FE300">
        <v>38.312</v>
      </c>
      <c r="FF300">
        <v>1955.125555555555</v>
      </c>
      <c r="FG300">
        <v>39.89111111111111</v>
      </c>
      <c r="FH300">
        <v>0</v>
      </c>
      <c r="FI300">
        <v>4650.200000047684</v>
      </c>
      <c r="FJ300">
        <v>0</v>
      </c>
      <c r="FK300">
        <v>1236.584615384615</v>
      </c>
      <c r="FL300">
        <v>-8.620854700644685</v>
      </c>
      <c r="FM300">
        <v>-183.2581197265495</v>
      </c>
      <c r="FN300">
        <v>24793.54230769231</v>
      </c>
      <c r="FO300">
        <v>15</v>
      </c>
      <c r="FP300">
        <v>0</v>
      </c>
      <c r="FQ300" t="s">
        <v>439</v>
      </c>
      <c r="FR300">
        <v>1760210915.6</v>
      </c>
      <c r="FS300">
        <v>0</v>
      </c>
      <c r="FT300">
        <v>0</v>
      </c>
      <c r="FU300">
        <v>-0.215</v>
      </c>
      <c r="FV300">
        <v>0</v>
      </c>
      <c r="FW300">
        <v>-0.6919999999999999</v>
      </c>
      <c r="FX300">
        <v>0</v>
      </c>
      <c r="FY300">
        <v>400</v>
      </c>
      <c r="FZ300">
        <v>0</v>
      </c>
      <c r="GA300">
        <v>0.15</v>
      </c>
      <c r="GB300">
        <v>0</v>
      </c>
      <c r="GC300">
        <v>-46.4309475</v>
      </c>
      <c r="GD300">
        <v>-0.9965166979361594</v>
      </c>
      <c r="GE300">
        <v>0.1862515073596715</v>
      </c>
      <c r="GF300">
        <v>0</v>
      </c>
      <c r="GG300">
        <v>1237.017058823529</v>
      </c>
      <c r="GH300">
        <v>-7.724064177114956</v>
      </c>
      <c r="GI300">
        <v>0.7918464252907098</v>
      </c>
      <c r="GJ300">
        <v>0</v>
      </c>
      <c r="GK300">
        <v>1.738245</v>
      </c>
      <c r="GL300">
        <v>0.04360547842401333</v>
      </c>
      <c r="GM300">
        <v>0.005168072658157984</v>
      </c>
      <c r="GN300">
        <v>1</v>
      </c>
      <c r="GO300">
        <v>1</v>
      </c>
      <c r="GP300">
        <v>3</v>
      </c>
      <c r="GQ300" t="s">
        <v>446</v>
      </c>
      <c r="GR300">
        <v>3.1338</v>
      </c>
      <c r="GS300">
        <v>2.76021</v>
      </c>
      <c r="GT300">
        <v>0.220042</v>
      </c>
      <c r="GU300">
        <v>0.221757</v>
      </c>
      <c r="GV300">
        <v>0.06304</v>
      </c>
      <c r="GW300">
        <v>0.0551453</v>
      </c>
      <c r="GX300">
        <v>24980</v>
      </c>
      <c r="GY300">
        <v>24907.1</v>
      </c>
      <c r="GZ300">
        <v>29751</v>
      </c>
      <c r="HA300">
        <v>29560.1</v>
      </c>
      <c r="HB300">
        <v>36846.5</v>
      </c>
      <c r="HC300">
        <v>37017.1</v>
      </c>
      <c r="HD300">
        <v>41865.7</v>
      </c>
      <c r="HE300">
        <v>41997</v>
      </c>
      <c r="HF300">
        <v>1.9583</v>
      </c>
      <c r="HG300">
        <v>1.89058</v>
      </c>
      <c r="HH300">
        <v>0.0222772</v>
      </c>
      <c r="HI300">
        <v>0</v>
      </c>
      <c r="HJ300">
        <v>17.6184</v>
      </c>
      <c r="HK300">
        <v>999.9</v>
      </c>
      <c r="HL300">
        <v>26.5</v>
      </c>
      <c r="HM300">
        <v>31.7</v>
      </c>
      <c r="HN300">
        <v>13.7784</v>
      </c>
      <c r="HO300">
        <v>62.4924</v>
      </c>
      <c r="HP300">
        <v>32.4399</v>
      </c>
      <c r="HQ300">
        <v>1</v>
      </c>
      <c r="HR300">
        <v>-0.201918</v>
      </c>
      <c r="HS300">
        <v>5.33744</v>
      </c>
      <c r="HT300">
        <v>20.2631</v>
      </c>
      <c r="HU300">
        <v>5.21999</v>
      </c>
      <c r="HV300">
        <v>12.0159</v>
      </c>
      <c r="HW300">
        <v>4.99065</v>
      </c>
      <c r="HX300">
        <v>3.28845</v>
      </c>
      <c r="HY300">
        <v>9999</v>
      </c>
      <c r="HZ300">
        <v>9999</v>
      </c>
      <c r="IA300">
        <v>9999</v>
      </c>
      <c r="IB300">
        <v>999.9</v>
      </c>
      <c r="IC300">
        <v>4.97289</v>
      </c>
      <c r="ID300">
        <v>1.86661</v>
      </c>
      <c r="IE300">
        <v>1.86592</v>
      </c>
      <c r="IF300">
        <v>1.86586</v>
      </c>
      <c r="IG300">
        <v>1.86771</v>
      </c>
      <c r="IH300">
        <v>1.87017</v>
      </c>
      <c r="II300">
        <v>1.8688</v>
      </c>
      <c r="IJ300">
        <v>1.87027</v>
      </c>
      <c r="IK300">
        <v>0</v>
      </c>
      <c r="IL300">
        <v>0</v>
      </c>
      <c r="IM300">
        <v>0</v>
      </c>
      <c r="IN300">
        <v>0</v>
      </c>
      <c r="IO300" t="s">
        <v>441</v>
      </c>
      <c r="IP300" t="s">
        <v>442</v>
      </c>
      <c r="IQ300" t="s">
        <v>443</v>
      </c>
      <c r="IR300" t="s">
        <v>443</v>
      </c>
      <c r="IS300" t="s">
        <v>443</v>
      </c>
      <c r="IT300" t="s">
        <v>443</v>
      </c>
      <c r="IU300">
        <v>0</v>
      </c>
      <c r="IV300">
        <v>100</v>
      </c>
      <c r="IW300">
        <v>100</v>
      </c>
      <c r="IX300">
        <v>-4.35</v>
      </c>
      <c r="IY300">
        <v>0.008200000000000001</v>
      </c>
      <c r="IZ300">
        <v>-1.414774939843471</v>
      </c>
      <c r="JA300">
        <v>-0.002262605230658699</v>
      </c>
      <c r="JB300">
        <v>4.117972070868355E-07</v>
      </c>
      <c r="JC300">
        <v>-1.535053720392113E-10</v>
      </c>
      <c r="JD300">
        <v>-0.05773197212917025</v>
      </c>
      <c r="JE300">
        <v>-0.004387372397949352</v>
      </c>
      <c r="JF300">
        <v>0.001148265067849212</v>
      </c>
      <c r="JG300">
        <v>-2.372704636287677E-05</v>
      </c>
      <c r="JH300">
        <v>4</v>
      </c>
      <c r="JI300">
        <v>2346</v>
      </c>
      <c r="JJ300">
        <v>1</v>
      </c>
      <c r="JK300">
        <v>24</v>
      </c>
      <c r="JL300">
        <v>21647.7</v>
      </c>
      <c r="JM300">
        <v>29358496.3</v>
      </c>
      <c r="JN300">
        <v>2.91992</v>
      </c>
      <c r="JO300">
        <v>2.22656</v>
      </c>
      <c r="JP300">
        <v>1.39648</v>
      </c>
      <c r="JQ300">
        <v>2.35596</v>
      </c>
      <c r="JR300">
        <v>1.49536</v>
      </c>
      <c r="JS300">
        <v>2.60376</v>
      </c>
      <c r="JT300">
        <v>36.718</v>
      </c>
      <c r="JU300">
        <v>24.035</v>
      </c>
      <c r="JV300">
        <v>18</v>
      </c>
      <c r="JW300">
        <v>486.781</v>
      </c>
      <c r="JX300">
        <v>435.594</v>
      </c>
      <c r="JY300">
        <v>11.9</v>
      </c>
      <c r="JZ300">
        <v>25.7014</v>
      </c>
      <c r="KA300">
        <v>30.0002</v>
      </c>
      <c r="KB300">
        <v>25.5816</v>
      </c>
      <c r="KC300">
        <v>25.5194</v>
      </c>
      <c r="KD300">
        <v>58.4313</v>
      </c>
      <c r="KE300">
        <v>27.9857</v>
      </c>
      <c r="KF300">
        <v>0</v>
      </c>
      <c r="KG300">
        <v>11.8983</v>
      </c>
      <c r="KH300">
        <v>1536.55</v>
      </c>
      <c r="KI300">
        <v>9.75235</v>
      </c>
      <c r="KJ300">
        <v>101.681</v>
      </c>
      <c r="KK300">
        <v>100.988</v>
      </c>
    </row>
    <row r="301" spans="1:297">
      <c r="A301">
        <v>285</v>
      </c>
      <c r="B301">
        <v>1761509784.5</v>
      </c>
      <c r="C301">
        <v>2574</v>
      </c>
      <c r="D301" t="s">
        <v>1015</v>
      </c>
      <c r="E301" t="s">
        <v>1016</v>
      </c>
      <c r="F301">
        <v>5</v>
      </c>
      <c r="G301" t="s">
        <v>831</v>
      </c>
      <c r="H301" t="s">
        <v>436</v>
      </c>
      <c r="I301">
        <v>1761509781.7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1541.972478315153</v>
      </c>
      <c r="AK301">
        <v>1506.178303030303</v>
      </c>
      <c r="AL301">
        <v>3.357717066214782</v>
      </c>
      <c r="AM301">
        <v>65.61031510894709</v>
      </c>
      <c r="AN301">
        <f>(AP301 - AO301 + DY301*1E3/(8.314*(EA301+273.15)) * AR301/DX301 * AQ301) * DX301/(100*DL301) * 1000/(1000 - AP301)</f>
        <v>0</v>
      </c>
      <c r="AO301">
        <v>9.777190684252167</v>
      </c>
      <c r="AP301">
        <v>11.54784242424242</v>
      </c>
      <c r="AQ301">
        <v>-5.127531184550111E-06</v>
      </c>
      <c r="AR301">
        <v>106.6715053119192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437</v>
      </c>
      <c r="AY301" t="s">
        <v>437</v>
      </c>
      <c r="AZ301">
        <v>0</v>
      </c>
      <c r="BA301">
        <v>0</v>
      </c>
      <c r="BB301">
        <f>1-AZ301/BA301</f>
        <v>0</v>
      </c>
      <c r="BC301">
        <v>0</v>
      </c>
      <c r="BD301" t="s">
        <v>437</v>
      </c>
      <c r="BE301" t="s">
        <v>437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437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BZ301">
        <v>2020</v>
      </c>
      <c r="CA301">
        <v>290.0000000000001</v>
      </c>
      <c r="CB301">
        <v>1590.42</v>
      </c>
      <c r="CC301">
        <v>295</v>
      </c>
      <c r="CD301">
        <v>5220.67</v>
      </c>
      <c r="CE301">
        <v>1591.29</v>
      </c>
      <c r="CF301">
        <v>-0.87</v>
      </c>
      <c r="CG301">
        <v>300.0000000000001</v>
      </c>
      <c r="CH301">
        <v>23.8</v>
      </c>
      <c r="CI301">
        <v>1650.734719841875</v>
      </c>
      <c r="CJ301">
        <v>2.032994541366527</v>
      </c>
      <c r="CK301">
        <v>-31.03478562282126</v>
      </c>
      <c r="CL301">
        <v>0.9198548094063967</v>
      </c>
      <c r="CM301">
        <v>0.9759925733019913</v>
      </c>
      <c r="CN301">
        <v>-0.00431141668520578</v>
      </c>
      <c r="CO301">
        <v>289.9999999999999</v>
      </c>
      <c r="CP301">
        <v>1590.91</v>
      </c>
      <c r="CQ301">
        <v>765</v>
      </c>
      <c r="CR301">
        <v>5219.32</v>
      </c>
      <c r="CS301">
        <v>1591.27</v>
      </c>
      <c r="CT301">
        <v>-0.36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438</v>
      </c>
      <c r="DO301">
        <v>2</v>
      </c>
      <c r="DP301" t="b">
        <v>1</v>
      </c>
      <c r="DQ301">
        <v>1761509781.7</v>
      </c>
      <c r="DR301">
        <v>1481.13</v>
      </c>
      <c r="DS301">
        <v>1527.54</v>
      </c>
      <c r="DT301">
        <v>11.55324</v>
      </c>
      <c r="DU301">
        <v>9.780209000000001</v>
      </c>
      <c r="DV301">
        <v>1485.5</v>
      </c>
      <c r="DW301">
        <v>11.54509</v>
      </c>
      <c r="DX301">
        <v>500.03</v>
      </c>
      <c r="DY301">
        <v>90.29159000000001</v>
      </c>
      <c r="DZ301">
        <v>0.1000001</v>
      </c>
      <c r="EA301">
        <v>18.10008</v>
      </c>
      <c r="EB301">
        <v>17.99159</v>
      </c>
      <c r="EC301">
        <v>999.9</v>
      </c>
      <c r="ED301">
        <v>0</v>
      </c>
      <c r="EE301">
        <v>0</v>
      </c>
      <c r="EF301">
        <v>9981.753000000001</v>
      </c>
      <c r="EG301">
        <v>0</v>
      </c>
      <c r="EH301">
        <v>1038.048</v>
      </c>
      <c r="EI301">
        <v>-46.41004</v>
      </c>
      <c r="EJ301">
        <v>1498.441</v>
      </c>
      <c r="EK301">
        <v>1542.627</v>
      </c>
      <c r="EL301">
        <v>1.773034</v>
      </c>
      <c r="EM301">
        <v>1527.54</v>
      </c>
      <c r="EN301">
        <v>9.780209000000001</v>
      </c>
      <c r="EO301">
        <v>1.043161</v>
      </c>
      <c r="EP301">
        <v>0.8830709999999999</v>
      </c>
      <c r="EQ301">
        <v>7.533568</v>
      </c>
      <c r="ER301">
        <v>5.117749999999999</v>
      </c>
      <c r="ES301">
        <v>2000.015</v>
      </c>
      <c r="ET301">
        <v>0.9800020000000002</v>
      </c>
      <c r="EU301">
        <v>0.0199978</v>
      </c>
      <c r="EV301">
        <v>0</v>
      </c>
      <c r="EW301">
        <v>1235.072</v>
      </c>
      <c r="EX301">
        <v>5.000970000000001</v>
      </c>
      <c r="EY301">
        <v>24762.62</v>
      </c>
      <c r="EZ301">
        <v>16707.72</v>
      </c>
      <c r="FA301">
        <v>38.5496</v>
      </c>
      <c r="FB301">
        <v>39.437</v>
      </c>
      <c r="FC301">
        <v>38.8183</v>
      </c>
      <c r="FD301">
        <v>38.5558</v>
      </c>
      <c r="FE301">
        <v>38.2562</v>
      </c>
      <c r="FF301">
        <v>1955.115</v>
      </c>
      <c r="FG301">
        <v>39.89999999999999</v>
      </c>
      <c r="FH301">
        <v>0</v>
      </c>
      <c r="FI301">
        <v>4655.600000143051</v>
      </c>
      <c r="FJ301">
        <v>0</v>
      </c>
      <c r="FK301">
        <v>1235.7516</v>
      </c>
      <c r="FL301">
        <v>-8.245384607865997</v>
      </c>
      <c r="FM301">
        <v>-185.4230769261195</v>
      </c>
      <c r="FN301">
        <v>24776.044</v>
      </c>
      <c r="FO301">
        <v>15</v>
      </c>
      <c r="FP301">
        <v>0</v>
      </c>
      <c r="FQ301" t="s">
        <v>439</v>
      </c>
      <c r="FR301">
        <v>1760210915.6</v>
      </c>
      <c r="FS301">
        <v>0</v>
      </c>
      <c r="FT301">
        <v>0</v>
      </c>
      <c r="FU301">
        <v>-0.215</v>
      </c>
      <c r="FV301">
        <v>0</v>
      </c>
      <c r="FW301">
        <v>-0.6919999999999999</v>
      </c>
      <c r="FX301">
        <v>0</v>
      </c>
      <c r="FY301">
        <v>400</v>
      </c>
      <c r="FZ301">
        <v>0</v>
      </c>
      <c r="GA301">
        <v>0.15</v>
      </c>
      <c r="GB301">
        <v>0</v>
      </c>
      <c r="GC301">
        <v>-46.45756341463414</v>
      </c>
      <c r="GD301">
        <v>-0.2382898954704205</v>
      </c>
      <c r="GE301">
        <v>0.1726913696434066</v>
      </c>
      <c r="GF301">
        <v>1</v>
      </c>
      <c r="GG301">
        <v>1236.299117647059</v>
      </c>
      <c r="GH301">
        <v>-8.395569134190447</v>
      </c>
      <c r="GI301">
        <v>0.8599738971656335</v>
      </c>
      <c r="GJ301">
        <v>0</v>
      </c>
      <c r="GK301">
        <v>1.747999756097561</v>
      </c>
      <c r="GL301">
        <v>0.1053767247386752</v>
      </c>
      <c r="GM301">
        <v>0.01417408791538966</v>
      </c>
      <c r="GN301">
        <v>0</v>
      </c>
      <c r="GO301">
        <v>1</v>
      </c>
      <c r="GP301">
        <v>3</v>
      </c>
      <c r="GQ301" t="s">
        <v>446</v>
      </c>
      <c r="GR301">
        <v>3.13372</v>
      </c>
      <c r="GS301">
        <v>2.7601</v>
      </c>
      <c r="GT301">
        <v>0.221541</v>
      </c>
      <c r="GU301">
        <v>0.223207</v>
      </c>
      <c r="GV301">
        <v>0.0630009</v>
      </c>
      <c r="GW301">
        <v>0.0549523</v>
      </c>
      <c r="GX301">
        <v>24932</v>
      </c>
      <c r="GY301">
        <v>24860.8</v>
      </c>
      <c r="GZ301">
        <v>29751</v>
      </c>
      <c r="HA301">
        <v>29560.3</v>
      </c>
      <c r="HB301">
        <v>36847.9</v>
      </c>
      <c r="HC301">
        <v>37025.1</v>
      </c>
      <c r="HD301">
        <v>41865.5</v>
      </c>
      <c r="HE301">
        <v>41997.3</v>
      </c>
      <c r="HF301">
        <v>1.95798</v>
      </c>
      <c r="HG301">
        <v>1.89085</v>
      </c>
      <c r="HH301">
        <v>0.0229031</v>
      </c>
      <c r="HI301">
        <v>0</v>
      </c>
      <c r="HJ301">
        <v>17.6169</v>
      </c>
      <c r="HK301">
        <v>999.9</v>
      </c>
      <c r="HL301">
        <v>26.5</v>
      </c>
      <c r="HM301">
        <v>31.7</v>
      </c>
      <c r="HN301">
        <v>13.7788</v>
      </c>
      <c r="HO301">
        <v>62.4724</v>
      </c>
      <c r="HP301">
        <v>32.4399</v>
      </c>
      <c r="HQ301">
        <v>1</v>
      </c>
      <c r="HR301">
        <v>-0.137416</v>
      </c>
      <c r="HS301">
        <v>5.27332</v>
      </c>
      <c r="HT301">
        <v>20.2636</v>
      </c>
      <c r="HU301">
        <v>5.21984</v>
      </c>
      <c r="HV301">
        <v>12.0159</v>
      </c>
      <c r="HW301">
        <v>4.99025</v>
      </c>
      <c r="HX301">
        <v>3.28848</v>
      </c>
      <c r="HY301">
        <v>9999</v>
      </c>
      <c r="HZ301">
        <v>9999</v>
      </c>
      <c r="IA301">
        <v>9999</v>
      </c>
      <c r="IB301">
        <v>999.9</v>
      </c>
      <c r="IC301">
        <v>4.97285</v>
      </c>
      <c r="ID301">
        <v>1.86661</v>
      </c>
      <c r="IE301">
        <v>1.86592</v>
      </c>
      <c r="IF301">
        <v>1.86586</v>
      </c>
      <c r="IG301">
        <v>1.86771</v>
      </c>
      <c r="IH301">
        <v>1.87015</v>
      </c>
      <c r="II301">
        <v>1.86882</v>
      </c>
      <c r="IJ301">
        <v>1.87027</v>
      </c>
      <c r="IK301">
        <v>0</v>
      </c>
      <c r="IL301">
        <v>0</v>
      </c>
      <c r="IM301">
        <v>0</v>
      </c>
      <c r="IN301">
        <v>0</v>
      </c>
      <c r="IO301" t="s">
        <v>441</v>
      </c>
      <c r="IP301" t="s">
        <v>442</v>
      </c>
      <c r="IQ301" t="s">
        <v>443</v>
      </c>
      <c r="IR301" t="s">
        <v>443</v>
      </c>
      <c r="IS301" t="s">
        <v>443</v>
      </c>
      <c r="IT301" t="s">
        <v>443</v>
      </c>
      <c r="IU301">
        <v>0</v>
      </c>
      <c r="IV301">
        <v>100</v>
      </c>
      <c r="IW301">
        <v>100</v>
      </c>
      <c r="IX301">
        <v>-4.39</v>
      </c>
      <c r="IY301">
        <v>0.008</v>
      </c>
      <c r="IZ301">
        <v>-1.414774939843471</v>
      </c>
      <c r="JA301">
        <v>-0.002262605230658699</v>
      </c>
      <c r="JB301">
        <v>4.117972070868355E-07</v>
      </c>
      <c r="JC301">
        <v>-1.535053720392113E-10</v>
      </c>
      <c r="JD301">
        <v>-0.05773197212917025</v>
      </c>
      <c r="JE301">
        <v>-0.004387372397949352</v>
      </c>
      <c r="JF301">
        <v>0.001148265067849212</v>
      </c>
      <c r="JG301">
        <v>-2.372704636287677E-05</v>
      </c>
      <c r="JH301">
        <v>4</v>
      </c>
      <c r="JI301">
        <v>2346</v>
      </c>
      <c r="JJ301">
        <v>1</v>
      </c>
      <c r="JK301">
        <v>24</v>
      </c>
      <c r="JL301">
        <v>21647.8</v>
      </c>
      <c r="JM301">
        <v>29358496.4</v>
      </c>
      <c r="JN301">
        <v>2.948</v>
      </c>
      <c r="JO301">
        <v>2.23755</v>
      </c>
      <c r="JP301">
        <v>1.39648</v>
      </c>
      <c r="JQ301">
        <v>2.35596</v>
      </c>
      <c r="JR301">
        <v>1.49536</v>
      </c>
      <c r="JS301">
        <v>2.66846</v>
      </c>
      <c r="JT301">
        <v>36.718</v>
      </c>
      <c r="JU301">
        <v>24.0262</v>
      </c>
      <c r="JV301">
        <v>18</v>
      </c>
      <c r="JW301">
        <v>486.581</v>
      </c>
      <c r="JX301">
        <v>435.76</v>
      </c>
      <c r="JY301">
        <v>11.9008</v>
      </c>
      <c r="JZ301">
        <v>25.7014</v>
      </c>
      <c r="KA301">
        <v>30.0002</v>
      </c>
      <c r="KB301">
        <v>25.5816</v>
      </c>
      <c r="KC301">
        <v>25.5198</v>
      </c>
      <c r="KD301">
        <v>58.9775</v>
      </c>
      <c r="KE301">
        <v>27.9857</v>
      </c>
      <c r="KF301">
        <v>0</v>
      </c>
      <c r="KG301">
        <v>11.9063</v>
      </c>
      <c r="KH301">
        <v>1556.58</v>
      </c>
      <c r="KI301">
        <v>9.75653</v>
      </c>
      <c r="KJ301">
        <v>101.68</v>
      </c>
      <c r="KK301">
        <v>100.989</v>
      </c>
    </row>
    <row r="302" spans="1:297">
      <c r="A302">
        <v>286</v>
      </c>
      <c r="B302">
        <v>1761509789.5</v>
      </c>
      <c r="C302">
        <v>2579</v>
      </c>
      <c r="D302" t="s">
        <v>1017</v>
      </c>
      <c r="E302" t="s">
        <v>1018</v>
      </c>
      <c r="F302">
        <v>5</v>
      </c>
      <c r="G302" t="s">
        <v>831</v>
      </c>
      <c r="H302" t="s">
        <v>436</v>
      </c>
      <c r="I302">
        <v>1761509787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1558.749057031023</v>
      </c>
      <c r="AK302">
        <v>1522.852666666666</v>
      </c>
      <c r="AL302">
        <v>3.323910653425136</v>
      </c>
      <c r="AM302">
        <v>65.61031510894709</v>
      </c>
      <c r="AN302">
        <f>(AP302 - AO302 + DY302*1E3/(8.314*(EA302+273.15)) * AR302/DX302 * AQ302) * DX302/(100*DL302) * 1000/(1000 - AP302)</f>
        <v>0</v>
      </c>
      <c r="AO302">
        <v>9.758004647735437</v>
      </c>
      <c r="AP302">
        <v>11.53439393939394</v>
      </c>
      <c r="AQ302">
        <v>-7.621225408204004E-06</v>
      </c>
      <c r="AR302">
        <v>106.6715053119192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437</v>
      </c>
      <c r="AY302" t="s">
        <v>437</v>
      </c>
      <c r="AZ302">
        <v>0</v>
      </c>
      <c r="BA302">
        <v>0</v>
      </c>
      <c r="BB302">
        <f>1-AZ302/BA302</f>
        <v>0</v>
      </c>
      <c r="BC302">
        <v>0</v>
      </c>
      <c r="BD302" t="s">
        <v>437</v>
      </c>
      <c r="BE302" t="s">
        <v>437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437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BZ302">
        <v>2020</v>
      </c>
      <c r="CA302">
        <v>290.0000000000001</v>
      </c>
      <c r="CB302">
        <v>1590.42</v>
      </c>
      <c r="CC302">
        <v>295</v>
      </c>
      <c r="CD302">
        <v>5220.67</v>
      </c>
      <c r="CE302">
        <v>1591.29</v>
      </c>
      <c r="CF302">
        <v>-0.87</v>
      </c>
      <c r="CG302">
        <v>300.0000000000001</v>
      </c>
      <c r="CH302">
        <v>23.8</v>
      </c>
      <c r="CI302">
        <v>1650.734719841875</v>
      </c>
      <c r="CJ302">
        <v>2.032994541366527</v>
      </c>
      <c r="CK302">
        <v>-31.03478562282126</v>
      </c>
      <c r="CL302">
        <v>0.9198548094063967</v>
      </c>
      <c r="CM302">
        <v>0.9759925733019913</v>
      </c>
      <c r="CN302">
        <v>-0.00431141668520578</v>
      </c>
      <c r="CO302">
        <v>289.9999999999999</v>
      </c>
      <c r="CP302">
        <v>1590.91</v>
      </c>
      <c r="CQ302">
        <v>765</v>
      </c>
      <c r="CR302">
        <v>5219.32</v>
      </c>
      <c r="CS302">
        <v>1591.27</v>
      </c>
      <c r="CT302">
        <v>-0.36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438</v>
      </c>
      <c r="DO302">
        <v>2</v>
      </c>
      <c r="DP302" t="b">
        <v>1</v>
      </c>
      <c r="DQ302">
        <v>1761509787</v>
      </c>
      <c r="DR302">
        <v>1498.712222222222</v>
      </c>
      <c r="DS302">
        <v>1545.265555555556</v>
      </c>
      <c r="DT302">
        <v>11.54008888888889</v>
      </c>
      <c r="DU302">
        <v>9.757881111111111</v>
      </c>
      <c r="DV302">
        <v>1503.121111111111</v>
      </c>
      <c r="DW302">
        <v>11.53207777777778</v>
      </c>
      <c r="DX302">
        <v>499.9774444444444</v>
      </c>
      <c r="DY302">
        <v>90.29475555555554</v>
      </c>
      <c r="DZ302">
        <v>0.1000166</v>
      </c>
      <c r="EA302">
        <v>18.0949</v>
      </c>
      <c r="EB302">
        <v>17.99596666666666</v>
      </c>
      <c r="EC302">
        <v>999.9000000000001</v>
      </c>
      <c r="ED302">
        <v>0</v>
      </c>
      <c r="EE302">
        <v>0</v>
      </c>
      <c r="EF302">
        <v>9994.155555555555</v>
      </c>
      <c r="EG302">
        <v>0</v>
      </c>
      <c r="EH302">
        <v>1038.04</v>
      </c>
      <c r="EI302">
        <v>-46.55168888888889</v>
      </c>
      <c r="EJ302">
        <v>1516.21</v>
      </c>
      <c r="EK302">
        <v>1560.491111111111</v>
      </c>
      <c r="EL302">
        <v>1.782194444444445</v>
      </c>
      <c r="EM302">
        <v>1545.265555555556</v>
      </c>
      <c r="EN302">
        <v>9.757881111111111</v>
      </c>
      <c r="EO302">
        <v>1.042007777777778</v>
      </c>
      <c r="EP302">
        <v>0.8810854444444445</v>
      </c>
      <c r="EQ302">
        <v>7.517380000000001</v>
      </c>
      <c r="ER302">
        <v>5.08545111111111</v>
      </c>
      <c r="ES302">
        <v>2000.035555555555</v>
      </c>
      <c r="ET302">
        <v>0.9800016666666667</v>
      </c>
      <c r="EU302">
        <v>0.01999812222222222</v>
      </c>
      <c r="EV302">
        <v>0</v>
      </c>
      <c r="EW302">
        <v>1234.64</v>
      </c>
      <c r="EX302">
        <v>5.00097</v>
      </c>
      <c r="EY302">
        <v>24745.45555555555</v>
      </c>
      <c r="EZ302">
        <v>16707.91111111111</v>
      </c>
      <c r="FA302">
        <v>38.5</v>
      </c>
      <c r="FB302">
        <v>39.38188888888889</v>
      </c>
      <c r="FC302">
        <v>38.812</v>
      </c>
      <c r="FD302">
        <v>38.5</v>
      </c>
      <c r="FE302">
        <v>38.222</v>
      </c>
      <c r="FF302">
        <v>1955.135555555556</v>
      </c>
      <c r="FG302">
        <v>39.9</v>
      </c>
      <c r="FH302">
        <v>0</v>
      </c>
      <c r="FI302">
        <v>4660.400000095367</v>
      </c>
      <c r="FJ302">
        <v>0</v>
      </c>
      <c r="FK302">
        <v>1235.1776</v>
      </c>
      <c r="FL302">
        <v>-7.416923056089702</v>
      </c>
      <c r="FM302">
        <v>-196.2692305147541</v>
      </c>
      <c r="FN302">
        <v>24760.78</v>
      </c>
      <c r="FO302">
        <v>15</v>
      </c>
      <c r="FP302">
        <v>0</v>
      </c>
      <c r="FQ302" t="s">
        <v>439</v>
      </c>
      <c r="FR302">
        <v>1760210915.6</v>
      </c>
      <c r="FS302">
        <v>0</v>
      </c>
      <c r="FT302">
        <v>0</v>
      </c>
      <c r="FU302">
        <v>-0.215</v>
      </c>
      <c r="FV302">
        <v>0</v>
      </c>
      <c r="FW302">
        <v>-0.6919999999999999</v>
      </c>
      <c r="FX302">
        <v>0</v>
      </c>
      <c r="FY302">
        <v>400</v>
      </c>
      <c r="FZ302">
        <v>0</v>
      </c>
      <c r="GA302">
        <v>0.15</v>
      </c>
      <c r="GB302">
        <v>0</v>
      </c>
      <c r="GC302">
        <v>-46.4895</v>
      </c>
      <c r="GD302">
        <v>0.07435272045037312</v>
      </c>
      <c r="GE302">
        <v>0.121617722803874</v>
      </c>
      <c r="GF302">
        <v>1</v>
      </c>
      <c r="GG302">
        <v>1235.607941176471</v>
      </c>
      <c r="GH302">
        <v>-7.744690593046808</v>
      </c>
      <c r="GI302">
        <v>0.8043147591794619</v>
      </c>
      <c r="GJ302">
        <v>0</v>
      </c>
      <c r="GK302">
        <v>1.75990825</v>
      </c>
      <c r="GL302">
        <v>0.1810960975609769</v>
      </c>
      <c r="GM302">
        <v>0.01957531492562766</v>
      </c>
      <c r="GN302">
        <v>0</v>
      </c>
      <c r="GO302">
        <v>1</v>
      </c>
      <c r="GP302">
        <v>3</v>
      </c>
      <c r="GQ302" t="s">
        <v>446</v>
      </c>
      <c r="GR302">
        <v>3.13376</v>
      </c>
      <c r="GS302">
        <v>2.76024</v>
      </c>
      <c r="GT302">
        <v>0.223015</v>
      </c>
      <c r="GU302">
        <v>0.224686</v>
      </c>
      <c r="GV302">
        <v>0.0629488</v>
      </c>
      <c r="GW302">
        <v>0.0549339</v>
      </c>
      <c r="GX302">
        <v>24884</v>
      </c>
      <c r="GY302">
        <v>24813.5</v>
      </c>
      <c r="GZ302">
        <v>29749.9</v>
      </c>
      <c r="HA302">
        <v>29560.2</v>
      </c>
      <c r="HB302">
        <v>36849.1</v>
      </c>
      <c r="HC302">
        <v>37025.6</v>
      </c>
      <c r="HD302">
        <v>41864.5</v>
      </c>
      <c r="HE302">
        <v>41997.1</v>
      </c>
      <c r="HF302">
        <v>1.9582</v>
      </c>
      <c r="HG302">
        <v>1.89058</v>
      </c>
      <c r="HH302">
        <v>0.0230968</v>
      </c>
      <c r="HI302">
        <v>0</v>
      </c>
      <c r="HJ302">
        <v>17.6166</v>
      </c>
      <c r="HK302">
        <v>999.9</v>
      </c>
      <c r="HL302">
        <v>26.5</v>
      </c>
      <c r="HM302">
        <v>31.7</v>
      </c>
      <c r="HN302">
        <v>13.7786</v>
      </c>
      <c r="HO302">
        <v>62.4524</v>
      </c>
      <c r="HP302">
        <v>32.3638</v>
      </c>
      <c r="HQ302">
        <v>1</v>
      </c>
      <c r="HR302">
        <v>-0.137203</v>
      </c>
      <c r="HS302">
        <v>5.26228</v>
      </c>
      <c r="HT302">
        <v>20.2639</v>
      </c>
      <c r="HU302">
        <v>5.22058</v>
      </c>
      <c r="HV302">
        <v>12.0159</v>
      </c>
      <c r="HW302">
        <v>4.98985</v>
      </c>
      <c r="HX302">
        <v>3.28858</v>
      </c>
      <c r="HY302">
        <v>9999</v>
      </c>
      <c r="HZ302">
        <v>9999</v>
      </c>
      <c r="IA302">
        <v>9999</v>
      </c>
      <c r="IB302">
        <v>999.9</v>
      </c>
      <c r="IC302">
        <v>4.97285</v>
      </c>
      <c r="ID302">
        <v>1.86661</v>
      </c>
      <c r="IE302">
        <v>1.86594</v>
      </c>
      <c r="IF302">
        <v>1.86585</v>
      </c>
      <c r="IG302">
        <v>1.86771</v>
      </c>
      <c r="IH302">
        <v>1.87016</v>
      </c>
      <c r="II302">
        <v>1.8688</v>
      </c>
      <c r="IJ302">
        <v>1.87027</v>
      </c>
      <c r="IK302">
        <v>0</v>
      </c>
      <c r="IL302">
        <v>0</v>
      </c>
      <c r="IM302">
        <v>0</v>
      </c>
      <c r="IN302">
        <v>0</v>
      </c>
      <c r="IO302" t="s">
        <v>441</v>
      </c>
      <c r="IP302" t="s">
        <v>442</v>
      </c>
      <c r="IQ302" t="s">
        <v>443</v>
      </c>
      <c r="IR302" t="s">
        <v>443</v>
      </c>
      <c r="IS302" t="s">
        <v>443</v>
      </c>
      <c r="IT302" t="s">
        <v>443</v>
      </c>
      <c r="IU302">
        <v>0</v>
      </c>
      <c r="IV302">
        <v>100</v>
      </c>
      <c r="IW302">
        <v>100</v>
      </c>
      <c r="IX302">
        <v>-4.42</v>
      </c>
      <c r="IY302">
        <v>0.007900000000000001</v>
      </c>
      <c r="IZ302">
        <v>-1.414774939843471</v>
      </c>
      <c r="JA302">
        <v>-0.002262605230658699</v>
      </c>
      <c r="JB302">
        <v>4.117972070868355E-07</v>
      </c>
      <c r="JC302">
        <v>-1.535053720392113E-10</v>
      </c>
      <c r="JD302">
        <v>-0.05773197212917025</v>
      </c>
      <c r="JE302">
        <v>-0.004387372397949352</v>
      </c>
      <c r="JF302">
        <v>0.001148265067849212</v>
      </c>
      <c r="JG302">
        <v>-2.372704636287677E-05</v>
      </c>
      <c r="JH302">
        <v>4</v>
      </c>
      <c r="JI302">
        <v>2346</v>
      </c>
      <c r="JJ302">
        <v>1</v>
      </c>
      <c r="JK302">
        <v>24</v>
      </c>
      <c r="JL302">
        <v>21647.9</v>
      </c>
      <c r="JM302">
        <v>29358496.5</v>
      </c>
      <c r="JN302">
        <v>2.97119</v>
      </c>
      <c r="JO302">
        <v>2.23877</v>
      </c>
      <c r="JP302">
        <v>1.39648</v>
      </c>
      <c r="JQ302">
        <v>2.35596</v>
      </c>
      <c r="JR302">
        <v>1.49536</v>
      </c>
      <c r="JS302">
        <v>2.51221</v>
      </c>
      <c r="JT302">
        <v>36.718</v>
      </c>
      <c r="JU302">
        <v>24.0262</v>
      </c>
      <c r="JV302">
        <v>18</v>
      </c>
      <c r="JW302">
        <v>486.72</v>
      </c>
      <c r="JX302">
        <v>435.608</v>
      </c>
      <c r="JY302">
        <v>11.9066</v>
      </c>
      <c r="JZ302">
        <v>25.703</v>
      </c>
      <c r="KA302">
        <v>30.0002</v>
      </c>
      <c r="KB302">
        <v>25.5816</v>
      </c>
      <c r="KC302">
        <v>25.5213</v>
      </c>
      <c r="KD302">
        <v>59.4425</v>
      </c>
      <c r="KE302">
        <v>27.9857</v>
      </c>
      <c r="KF302">
        <v>0</v>
      </c>
      <c r="KG302">
        <v>11.9095</v>
      </c>
      <c r="KH302">
        <v>1569.94</v>
      </c>
      <c r="KI302">
        <v>9.75653</v>
      </c>
      <c r="KJ302">
        <v>101.677</v>
      </c>
      <c r="KK302">
        <v>100.988</v>
      </c>
    </row>
    <row r="303" spans="1:297">
      <c r="A303">
        <v>287</v>
      </c>
      <c r="B303">
        <v>1761509794.5</v>
      </c>
      <c r="C303">
        <v>2584</v>
      </c>
      <c r="D303" t="s">
        <v>1019</v>
      </c>
      <c r="E303" t="s">
        <v>1020</v>
      </c>
      <c r="F303">
        <v>5</v>
      </c>
      <c r="G303" t="s">
        <v>831</v>
      </c>
      <c r="H303" t="s">
        <v>436</v>
      </c>
      <c r="I303">
        <v>1761509791.7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1575.769876618039</v>
      </c>
      <c r="AK303">
        <v>1539.823090909091</v>
      </c>
      <c r="AL303">
        <v>3.393088203101411</v>
      </c>
      <c r="AM303">
        <v>65.61031510894709</v>
      </c>
      <c r="AN303">
        <f>(AP303 - AO303 + DY303*1E3/(8.314*(EA303+273.15)) * AR303/DX303 * AQ303) * DX303/(100*DL303) * 1000/(1000 - AP303)</f>
        <v>0</v>
      </c>
      <c r="AO303">
        <v>9.755688742159279</v>
      </c>
      <c r="AP303">
        <v>11.52445333333333</v>
      </c>
      <c r="AQ303">
        <v>-4.411125897938791E-06</v>
      </c>
      <c r="AR303">
        <v>106.6715053119192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437</v>
      </c>
      <c r="AY303" t="s">
        <v>437</v>
      </c>
      <c r="AZ303">
        <v>0</v>
      </c>
      <c r="BA303">
        <v>0</v>
      </c>
      <c r="BB303">
        <f>1-AZ303/BA303</f>
        <v>0</v>
      </c>
      <c r="BC303">
        <v>0</v>
      </c>
      <c r="BD303" t="s">
        <v>437</v>
      </c>
      <c r="BE303" t="s">
        <v>437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437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BZ303">
        <v>2020</v>
      </c>
      <c r="CA303">
        <v>290.0000000000001</v>
      </c>
      <c r="CB303">
        <v>1590.42</v>
      </c>
      <c r="CC303">
        <v>295</v>
      </c>
      <c r="CD303">
        <v>5220.67</v>
      </c>
      <c r="CE303">
        <v>1591.29</v>
      </c>
      <c r="CF303">
        <v>-0.87</v>
      </c>
      <c r="CG303">
        <v>300.0000000000001</v>
      </c>
      <c r="CH303">
        <v>23.8</v>
      </c>
      <c r="CI303">
        <v>1650.734719841875</v>
      </c>
      <c r="CJ303">
        <v>2.032994541366527</v>
      </c>
      <c r="CK303">
        <v>-31.03478562282126</v>
      </c>
      <c r="CL303">
        <v>0.9198548094063967</v>
      </c>
      <c r="CM303">
        <v>0.9759925733019913</v>
      </c>
      <c r="CN303">
        <v>-0.00431141668520578</v>
      </c>
      <c r="CO303">
        <v>289.9999999999999</v>
      </c>
      <c r="CP303">
        <v>1590.91</v>
      </c>
      <c r="CQ303">
        <v>765</v>
      </c>
      <c r="CR303">
        <v>5219.32</v>
      </c>
      <c r="CS303">
        <v>1591.27</v>
      </c>
      <c r="CT303">
        <v>-0.36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438</v>
      </c>
      <c r="DO303">
        <v>2</v>
      </c>
      <c r="DP303" t="b">
        <v>1</v>
      </c>
      <c r="DQ303">
        <v>1761509791.7</v>
      </c>
      <c r="DR303">
        <v>1514.37</v>
      </c>
      <c r="DS303">
        <v>1561.044</v>
      </c>
      <c r="DT303">
        <v>11.52937</v>
      </c>
      <c r="DU303">
        <v>9.755931</v>
      </c>
      <c r="DV303">
        <v>1518.808</v>
      </c>
      <c r="DW303">
        <v>11.5215</v>
      </c>
      <c r="DX303">
        <v>499.9690000000001</v>
      </c>
      <c r="DY303">
        <v>90.29347</v>
      </c>
      <c r="DZ303">
        <v>0.10002399</v>
      </c>
      <c r="EA303">
        <v>18.09638</v>
      </c>
      <c r="EB303">
        <v>17.99772</v>
      </c>
      <c r="EC303">
        <v>999.9</v>
      </c>
      <c r="ED303">
        <v>0</v>
      </c>
      <c r="EE303">
        <v>0</v>
      </c>
      <c r="EF303">
        <v>9988.805</v>
      </c>
      <c r="EG303">
        <v>0</v>
      </c>
      <c r="EH303">
        <v>1038.04</v>
      </c>
      <c r="EI303">
        <v>-46.67521</v>
      </c>
      <c r="EJ303">
        <v>1532.034</v>
      </c>
      <c r="EK303">
        <v>1576.424</v>
      </c>
      <c r="EL303">
        <v>1.773435</v>
      </c>
      <c r="EM303">
        <v>1561.044</v>
      </c>
      <c r="EN303">
        <v>9.755931</v>
      </c>
      <c r="EO303">
        <v>1.041025</v>
      </c>
      <c r="EP303">
        <v>0.8808966999999999</v>
      </c>
      <c r="EQ303">
        <v>7.503578</v>
      </c>
      <c r="ER303">
        <v>5.082379</v>
      </c>
      <c r="ES303">
        <v>1999.958</v>
      </c>
      <c r="ET303">
        <v>0.9800004999999998</v>
      </c>
      <c r="EU303">
        <v>0.01999928</v>
      </c>
      <c r="EV303">
        <v>0</v>
      </c>
      <c r="EW303">
        <v>1233.814</v>
      </c>
      <c r="EX303">
        <v>5.000970000000001</v>
      </c>
      <c r="EY303">
        <v>24729</v>
      </c>
      <c r="EZ303">
        <v>16707.23</v>
      </c>
      <c r="FA303">
        <v>38.4433</v>
      </c>
      <c r="FB303">
        <v>39.375</v>
      </c>
      <c r="FC303">
        <v>38.7562</v>
      </c>
      <c r="FD303">
        <v>38.5</v>
      </c>
      <c r="FE303">
        <v>38.187</v>
      </c>
      <c r="FF303">
        <v>1955.058</v>
      </c>
      <c r="FG303">
        <v>39.89999999999999</v>
      </c>
      <c r="FH303">
        <v>0</v>
      </c>
      <c r="FI303">
        <v>4665.200000047684</v>
      </c>
      <c r="FJ303">
        <v>0</v>
      </c>
      <c r="FK303">
        <v>1234.5216</v>
      </c>
      <c r="FL303">
        <v>-7.52692308544132</v>
      </c>
      <c r="FM303">
        <v>-201.7076926864582</v>
      </c>
      <c r="FN303">
        <v>24745.14</v>
      </c>
      <c r="FO303">
        <v>15</v>
      </c>
      <c r="FP303">
        <v>0</v>
      </c>
      <c r="FQ303" t="s">
        <v>439</v>
      </c>
      <c r="FR303">
        <v>1760210915.6</v>
      </c>
      <c r="FS303">
        <v>0</v>
      </c>
      <c r="FT303">
        <v>0</v>
      </c>
      <c r="FU303">
        <v>-0.215</v>
      </c>
      <c r="FV303">
        <v>0</v>
      </c>
      <c r="FW303">
        <v>-0.6919999999999999</v>
      </c>
      <c r="FX303">
        <v>0</v>
      </c>
      <c r="FY303">
        <v>400</v>
      </c>
      <c r="FZ303">
        <v>0</v>
      </c>
      <c r="GA303">
        <v>0.15</v>
      </c>
      <c r="GB303">
        <v>0</v>
      </c>
      <c r="GC303">
        <v>-46.5292175</v>
      </c>
      <c r="GD303">
        <v>-0.751451031894853</v>
      </c>
      <c r="GE303">
        <v>0.1490566601791077</v>
      </c>
      <c r="GF303">
        <v>0</v>
      </c>
      <c r="GG303">
        <v>1235.047058823529</v>
      </c>
      <c r="GH303">
        <v>-7.624446141977837</v>
      </c>
      <c r="GI303">
        <v>0.7968892808612471</v>
      </c>
      <c r="GJ303">
        <v>0</v>
      </c>
      <c r="GK303">
        <v>1.7665835</v>
      </c>
      <c r="GL303">
        <v>0.1401572983114455</v>
      </c>
      <c r="GM303">
        <v>0.01760282130085973</v>
      </c>
      <c r="GN303">
        <v>0</v>
      </c>
      <c r="GO303">
        <v>0</v>
      </c>
      <c r="GP303">
        <v>3</v>
      </c>
      <c r="GQ303" t="s">
        <v>455</v>
      </c>
      <c r="GR303">
        <v>3.13385</v>
      </c>
      <c r="GS303">
        <v>2.76019</v>
      </c>
      <c r="GT303">
        <v>0.2245</v>
      </c>
      <c r="GU303">
        <v>0.226118</v>
      </c>
      <c r="GV303">
        <v>0.0629073</v>
      </c>
      <c r="GW303">
        <v>0.0549291</v>
      </c>
      <c r="GX303">
        <v>24836.7</v>
      </c>
      <c r="GY303">
        <v>24767.3</v>
      </c>
      <c r="GZ303">
        <v>29750.2</v>
      </c>
      <c r="HA303">
        <v>29559.7</v>
      </c>
      <c r="HB303">
        <v>36850.7</v>
      </c>
      <c r="HC303">
        <v>37025.3</v>
      </c>
      <c r="HD303">
        <v>41864.3</v>
      </c>
      <c r="HE303">
        <v>41996.5</v>
      </c>
      <c r="HF303">
        <v>1.95865</v>
      </c>
      <c r="HG303">
        <v>1.89067</v>
      </c>
      <c r="HH303">
        <v>0.0233129</v>
      </c>
      <c r="HI303">
        <v>0</v>
      </c>
      <c r="HJ303">
        <v>17.6153</v>
      </c>
      <c r="HK303">
        <v>999.9</v>
      </c>
      <c r="HL303">
        <v>26.4</v>
      </c>
      <c r="HM303">
        <v>31.7</v>
      </c>
      <c r="HN303">
        <v>13.7265</v>
      </c>
      <c r="HO303">
        <v>62.4624</v>
      </c>
      <c r="HP303">
        <v>32.3598</v>
      </c>
      <c r="HQ303">
        <v>1</v>
      </c>
      <c r="HR303">
        <v>-0.137254</v>
      </c>
      <c r="HS303">
        <v>5.27145</v>
      </c>
      <c r="HT303">
        <v>20.2636</v>
      </c>
      <c r="HU303">
        <v>5.22043</v>
      </c>
      <c r="HV303">
        <v>12.0159</v>
      </c>
      <c r="HW303">
        <v>4.9899</v>
      </c>
      <c r="HX303">
        <v>3.28863</v>
      </c>
      <c r="HY303">
        <v>9999</v>
      </c>
      <c r="HZ303">
        <v>9999</v>
      </c>
      <c r="IA303">
        <v>9999</v>
      </c>
      <c r="IB303">
        <v>999.9</v>
      </c>
      <c r="IC303">
        <v>4.97288</v>
      </c>
      <c r="ID303">
        <v>1.86661</v>
      </c>
      <c r="IE303">
        <v>1.86594</v>
      </c>
      <c r="IF303">
        <v>1.86586</v>
      </c>
      <c r="IG303">
        <v>1.86773</v>
      </c>
      <c r="IH303">
        <v>1.87017</v>
      </c>
      <c r="II303">
        <v>1.86882</v>
      </c>
      <c r="IJ303">
        <v>1.87027</v>
      </c>
      <c r="IK303">
        <v>0</v>
      </c>
      <c r="IL303">
        <v>0</v>
      </c>
      <c r="IM303">
        <v>0</v>
      </c>
      <c r="IN303">
        <v>0</v>
      </c>
      <c r="IO303" t="s">
        <v>441</v>
      </c>
      <c r="IP303" t="s">
        <v>442</v>
      </c>
      <c r="IQ303" t="s">
        <v>443</v>
      </c>
      <c r="IR303" t="s">
        <v>443</v>
      </c>
      <c r="IS303" t="s">
        <v>443</v>
      </c>
      <c r="IT303" t="s">
        <v>443</v>
      </c>
      <c r="IU303">
        <v>0</v>
      </c>
      <c r="IV303">
        <v>100</v>
      </c>
      <c r="IW303">
        <v>100</v>
      </c>
      <c r="IX303">
        <v>-4.46</v>
      </c>
      <c r="IY303">
        <v>0.0078</v>
      </c>
      <c r="IZ303">
        <v>-1.414774939843471</v>
      </c>
      <c r="JA303">
        <v>-0.002262605230658699</v>
      </c>
      <c r="JB303">
        <v>4.117972070868355E-07</v>
      </c>
      <c r="JC303">
        <v>-1.535053720392113E-10</v>
      </c>
      <c r="JD303">
        <v>-0.05773197212917025</v>
      </c>
      <c r="JE303">
        <v>-0.004387372397949352</v>
      </c>
      <c r="JF303">
        <v>0.001148265067849212</v>
      </c>
      <c r="JG303">
        <v>-2.372704636287677E-05</v>
      </c>
      <c r="JH303">
        <v>4</v>
      </c>
      <c r="JI303">
        <v>2346</v>
      </c>
      <c r="JJ303">
        <v>1</v>
      </c>
      <c r="JK303">
        <v>24</v>
      </c>
      <c r="JL303">
        <v>21648</v>
      </c>
      <c r="JM303">
        <v>29358496.6</v>
      </c>
      <c r="JN303">
        <v>2.99316</v>
      </c>
      <c r="JO303">
        <v>2.23633</v>
      </c>
      <c r="JP303">
        <v>1.39771</v>
      </c>
      <c r="JQ303">
        <v>2.35474</v>
      </c>
      <c r="JR303">
        <v>1.49536</v>
      </c>
      <c r="JS303">
        <v>2.55005</v>
      </c>
      <c r="JT303">
        <v>36.718</v>
      </c>
      <c r="JU303">
        <v>24.0175</v>
      </c>
      <c r="JV303">
        <v>18</v>
      </c>
      <c r="JW303">
        <v>486.998</v>
      </c>
      <c r="JX303">
        <v>435.67</v>
      </c>
      <c r="JY303">
        <v>11.9109</v>
      </c>
      <c r="JZ303">
        <v>25.7036</v>
      </c>
      <c r="KA303">
        <v>30.0002</v>
      </c>
      <c r="KB303">
        <v>25.5816</v>
      </c>
      <c r="KC303">
        <v>25.5215</v>
      </c>
      <c r="KD303">
        <v>59.977</v>
      </c>
      <c r="KE303">
        <v>27.9857</v>
      </c>
      <c r="KF303">
        <v>0</v>
      </c>
      <c r="KG303">
        <v>11.911</v>
      </c>
      <c r="KH303">
        <v>1589.99</v>
      </c>
      <c r="KI303">
        <v>9.75653</v>
      </c>
      <c r="KJ303">
        <v>101.677</v>
      </c>
      <c r="KK303">
        <v>100.987</v>
      </c>
    </row>
    <row r="304" spans="1:297">
      <c r="A304">
        <v>288</v>
      </c>
      <c r="B304">
        <v>1761509799.5</v>
      </c>
      <c r="C304">
        <v>2589</v>
      </c>
      <c r="D304" t="s">
        <v>1021</v>
      </c>
      <c r="E304" t="s">
        <v>1022</v>
      </c>
      <c r="F304">
        <v>5</v>
      </c>
      <c r="G304" t="s">
        <v>831</v>
      </c>
      <c r="H304" t="s">
        <v>436</v>
      </c>
      <c r="I304">
        <v>1761509797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1592.708582988631</v>
      </c>
      <c r="AK304">
        <v>1556.723999999999</v>
      </c>
      <c r="AL304">
        <v>3.388414662252778</v>
      </c>
      <c r="AM304">
        <v>65.61031510894709</v>
      </c>
      <c r="AN304">
        <f>(AP304 - AO304 + DY304*1E3/(8.314*(EA304+273.15)) * AR304/DX304 * AQ304) * DX304/(100*DL304) * 1000/(1000 - AP304)</f>
        <v>0</v>
      </c>
      <c r="AO304">
        <v>9.755707827545036</v>
      </c>
      <c r="AP304">
        <v>11.51921212121213</v>
      </c>
      <c r="AQ304">
        <v>-2.559827743495739E-06</v>
      </c>
      <c r="AR304">
        <v>106.6715053119192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437</v>
      </c>
      <c r="AY304" t="s">
        <v>437</v>
      </c>
      <c r="AZ304">
        <v>0</v>
      </c>
      <c r="BA304">
        <v>0</v>
      </c>
      <c r="BB304">
        <f>1-AZ304/BA304</f>
        <v>0</v>
      </c>
      <c r="BC304">
        <v>0</v>
      </c>
      <c r="BD304" t="s">
        <v>437</v>
      </c>
      <c r="BE304" t="s">
        <v>437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437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BZ304">
        <v>2020</v>
      </c>
      <c r="CA304">
        <v>290.0000000000001</v>
      </c>
      <c r="CB304">
        <v>1590.42</v>
      </c>
      <c r="CC304">
        <v>295</v>
      </c>
      <c r="CD304">
        <v>5220.67</v>
      </c>
      <c r="CE304">
        <v>1591.29</v>
      </c>
      <c r="CF304">
        <v>-0.87</v>
      </c>
      <c r="CG304">
        <v>300.0000000000001</v>
      </c>
      <c r="CH304">
        <v>23.8</v>
      </c>
      <c r="CI304">
        <v>1650.734719841875</v>
      </c>
      <c r="CJ304">
        <v>2.032994541366527</v>
      </c>
      <c r="CK304">
        <v>-31.03478562282126</v>
      </c>
      <c r="CL304">
        <v>0.9198548094063967</v>
      </c>
      <c r="CM304">
        <v>0.9759925733019913</v>
      </c>
      <c r="CN304">
        <v>-0.00431141668520578</v>
      </c>
      <c r="CO304">
        <v>289.9999999999999</v>
      </c>
      <c r="CP304">
        <v>1590.91</v>
      </c>
      <c r="CQ304">
        <v>765</v>
      </c>
      <c r="CR304">
        <v>5219.32</v>
      </c>
      <c r="CS304">
        <v>1591.27</v>
      </c>
      <c r="CT304">
        <v>-0.36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438</v>
      </c>
      <c r="DO304">
        <v>2</v>
      </c>
      <c r="DP304" t="b">
        <v>1</v>
      </c>
      <c r="DQ304">
        <v>1761509797</v>
      </c>
      <c r="DR304">
        <v>1532.09</v>
      </c>
      <c r="DS304">
        <v>1578.858888888889</v>
      </c>
      <c r="DT304">
        <v>11.52162222222222</v>
      </c>
      <c r="DU304">
        <v>9.755473333333333</v>
      </c>
      <c r="DV304">
        <v>1536.565555555556</v>
      </c>
      <c r="DW304">
        <v>11.51383333333333</v>
      </c>
      <c r="DX304">
        <v>499.9842222222222</v>
      </c>
      <c r="DY304">
        <v>90.29243333333334</v>
      </c>
      <c r="DZ304">
        <v>0.09994513333333334</v>
      </c>
      <c r="EA304">
        <v>18.09296666666667</v>
      </c>
      <c r="EB304">
        <v>18.00131111111111</v>
      </c>
      <c r="EC304">
        <v>999.9000000000001</v>
      </c>
      <c r="ED304">
        <v>0</v>
      </c>
      <c r="EE304">
        <v>0</v>
      </c>
      <c r="EF304">
        <v>10003.96444444445</v>
      </c>
      <c r="EG304">
        <v>0</v>
      </c>
      <c r="EH304">
        <v>1038.04</v>
      </c>
      <c r="EI304">
        <v>-46.7704</v>
      </c>
      <c r="EJ304">
        <v>1549.948888888889</v>
      </c>
      <c r="EK304">
        <v>1594.412222222222</v>
      </c>
      <c r="EL304">
        <v>1.766132222222222</v>
      </c>
      <c r="EM304">
        <v>1578.858888888889</v>
      </c>
      <c r="EN304">
        <v>9.755473333333333</v>
      </c>
      <c r="EO304">
        <v>1.040313333333333</v>
      </c>
      <c r="EP304">
        <v>0.8808453333333334</v>
      </c>
      <c r="EQ304">
        <v>7.493558888888889</v>
      </c>
      <c r="ER304">
        <v>5.081541111111111</v>
      </c>
      <c r="ES304">
        <v>2000.061111111111</v>
      </c>
      <c r="ET304">
        <v>0.9800010000000001</v>
      </c>
      <c r="EU304">
        <v>0.0199988</v>
      </c>
      <c r="EV304">
        <v>0</v>
      </c>
      <c r="EW304">
        <v>1232.945555555555</v>
      </c>
      <c r="EX304">
        <v>5.00097</v>
      </c>
      <c r="EY304">
        <v>24712.46666666667</v>
      </c>
      <c r="EZ304">
        <v>16708.11111111111</v>
      </c>
      <c r="FA304">
        <v>38.437</v>
      </c>
      <c r="FB304">
        <v>39.312</v>
      </c>
      <c r="FC304">
        <v>38.70099999999999</v>
      </c>
      <c r="FD304">
        <v>38.437</v>
      </c>
      <c r="FE304">
        <v>38.17322222222222</v>
      </c>
      <c r="FF304">
        <v>1955.161111111111</v>
      </c>
      <c r="FG304">
        <v>39.9</v>
      </c>
      <c r="FH304">
        <v>0</v>
      </c>
      <c r="FI304">
        <v>4670.600000143051</v>
      </c>
      <c r="FJ304">
        <v>0</v>
      </c>
      <c r="FK304">
        <v>1233.792692307692</v>
      </c>
      <c r="FL304">
        <v>-10.117264972113</v>
      </c>
      <c r="FM304">
        <v>-203.1760685947479</v>
      </c>
      <c r="FN304">
        <v>24728.16538461539</v>
      </c>
      <c r="FO304">
        <v>15</v>
      </c>
      <c r="FP304">
        <v>0</v>
      </c>
      <c r="FQ304" t="s">
        <v>439</v>
      </c>
      <c r="FR304">
        <v>1760210915.6</v>
      </c>
      <c r="FS304">
        <v>0</v>
      </c>
      <c r="FT304">
        <v>0</v>
      </c>
      <c r="FU304">
        <v>-0.215</v>
      </c>
      <c r="FV304">
        <v>0</v>
      </c>
      <c r="FW304">
        <v>-0.6919999999999999</v>
      </c>
      <c r="FX304">
        <v>0</v>
      </c>
      <c r="FY304">
        <v>400</v>
      </c>
      <c r="FZ304">
        <v>0</v>
      </c>
      <c r="GA304">
        <v>0.15</v>
      </c>
      <c r="GB304">
        <v>0</v>
      </c>
      <c r="GC304">
        <v>-46.5943675</v>
      </c>
      <c r="GD304">
        <v>-1.349003752345165</v>
      </c>
      <c r="GE304">
        <v>0.1732642481695227</v>
      </c>
      <c r="GF304">
        <v>0</v>
      </c>
      <c r="GG304">
        <v>1234.176176470588</v>
      </c>
      <c r="GH304">
        <v>-8.41879297639823</v>
      </c>
      <c r="GI304">
        <v>0.8761312509311074</v>
      </c>
      <c r="GJ304">
        <v>0</v>
      </c>
      <c r="GK304">
        <v>1.773969</v>
      </c>
      <c r="GL304">
        <v>-0.03106626641651578</v>
      </c>
      <c r="GM304">
        <v>0.008801257807836348</v>
      </c>
      <c r="GN304">
        <v>1</v>
      </c>
      <c r="GO304">
        <v>1</v>
      </c>
      <c r="GP304">
        <v>3</v>
      </c>
      <c r="GQ304" t="s">
        <v>446</v>
      </c>
      <c r="GR304">
        <v>3.13372</v>
      </c>
      <c r="GS304">
        <v>2.76033</v>
      </c>
      <c r="GT304">
        <v>0.225972</v>
      </c>
      <c r="GU304">
        <v>0.227573</v>
      </c>
      <c r="GV304">
        <v>0.0628832</v>
      </c>
      <c r="GW304">
        <v>0.054927</v>
      </c>
      <c r="GX304">
        <v>24789.9</v>
      </c>
      <c r="GY304">
        <v>24720.8</v>
      </c>
      <c r="GZ304">
        <v>29750.6</v>
      </c>
      <c r="HA304">
        <v>29559.8</v>
      </c>
      <c r="HB304">
        <v>36852.4</v>
      </c>
      <c r="HC304">
        <v>37025.2</v>
      </c>
      <c r="HD304">
        <v>41865.2</v>
      </c>
      <c r="HE304">
        <v>41996.3</v>
      </c>
      <c r="HF304">
        <v>1.95835</v>
      </c>
      <c r="HG304">
        <v>1.89075</v>
      </c>
      <c r="HH304">
        <v>0.0230893</v>
      </c>
      <c r="HI304">
        <v>0</v>
      </c>
      <c r="HJ304">
        <v>17.6153</v>
      </c>
      <c r="HK304">
        <v>999.9</v>
      </c>
      <c r="HL304">
        <v>26.5</v>
      </c>
      <c r="HM304">
        <v>31.7</v>
      </c>
      <c r="HN304">
        <v>13.7779</v>
      </c>
      <c r="HO304">
        <v>61.9024</v>
      </c>
      <c r="HP304">
        <v>32.4639</v>
      </c>
      <c r="HQ304">
        <v>1</v>
      </c>
      <c r="HR304">
        <v>-0.137058</v>
      </c>
      <c r="HS304">
        <v>5.30758</v>
      </c>
      <c r="HT304">
        <v>20.2624</v>
      </c>
      <c r="HU304">
        <v>5.22148</v>
      </c>
      <c r="HV304">
        <v>12.0159</v>
      </c>
      <c r="HW304">
        <v>4.9899</v>
      </c>
      <c r="HX304">
        <v>3.28863</v>
      </c>
      <c r="HY304">
        <v>9999</v>
      </c>
      <c r="HZ304">
        <v>9999</v>
      </c>
      <c r="IA304">
        <v>9999</v>
      </c>
      <c r="IB304">
        <v>999.9</v>
      </c>
      <c r="IC304">
        <v>4.97287</v>
      </c>
      <c r="ID304">
        <v>1.86661</v>
      </c>
      <c r="IE304">
        <v>1.86596</v>
      </c>
      <c r="IF304">
        <v>1.86589</v>
      </c>
      <c r="IG304">
        <v>1.86774</v>
      </c>
      <c r="IH304">
        <v>1.87018</v>
      </c>
      <c r="II304">
        <v>1.86883</v>
      </c>
      <c r="IJ304">
        <v>1.87027</v>
      </c>
      <c r="IK304">
        <v>0</v>
      </c>
      <c r="IL304">
        <v>0</v>
      </c>
      <c r="IM304">
        <v>0</v>
      </c>
      <c r="IN304">
        <v>0</v>
      </c>
      <c r="IO304" t="s">
        <v>441</v>
      </c>
      <c r="IP304" t="s">
        <v>442</v>
      </c>
      <c r="IQ304" t="s">
        <v>443</v>
      </c>
      <c r="IR304" t="s">
        <v>443</v>
      </c>
      <c r="IS304" t="s">
        <v>443</v>
      </c>
      <c r="IT304" t="s">
        <v>443</v>
      </c>
      <c r="IU304">
        <v>0</v>
      </c>
      <c r="IV304">
        <v>100</v>
      </c>
      <c r="IW304">
        <v>100</v>
      </c>
      <c r="IX304">
        <v>-4.5</v>
      </c>
      <c r="IY304">
        <v>0.0077</v>
      </c>
      <c r="IZ304">
        <v>-1.414774939843471</v>
      </c>
      <c r="JA304">
        <v>-0.002262605230658699</v>
      </c>
      <c r="JB304">
        <v>4.117972070868355E-07</v>
      </c>
      <c r="JC304">
        <v>-1.535053720392113E-10</v>
      </c>
      <c r="JD304">
        <v>-0.05773197212917025</v>
      </c>
      <c r="JE304">
        <v>-0.004387372397949352</v>
      </c>
      <c r="JF304">
        <v>0.001148265067849212</v>
      </c>
      <c r="JG304">
        <v>-2.372704636287677E-05</v>
      </c>
      <c r="JH304">
        <v>4</v>
      </c>
      <c r="JI304">
        <v>2346</v>
      </c>
      <c r="JJ304">
        <v>1</v>
      </c>
      <c r="JK304">
        <v>24</v>
      </c>
      <c r="JL304">
        <v>21648.1</v>
      </c>
      <c r="JM304">
        <v>29358496.7</v>
      </c>
      <c r="JN304">
        <v>3.02124</v>
      </c>
      <c r="JO304">
        <v>2.2229</v>
      </c>
      <c r="JP304">
        <v>1.39648</v>
      </c>
      <c r="JQ304">
        <v>2.35474</v>
      </c>
      <c r="JR304">
        <v>1.49536</v>
      </c>
      <c r="JS304">
        <v>2.61963</v>
      </c>
      <c r="JT304">
        <v>36.718</v>
      </c>
      <c r="JU304">
        <v>24.035</v>
      </c>
      <c r="JV304">
        <v>18</v>
      </c>
      <c r="JW304">
        <v>486.813</v>
      </c>
      <c r="JX304">
        <v>435.715</v>
      </c>
      <c r="JY304">
        <v>11.9114</v>
      </c>
      <c r="JZ304">
        <v>25.704</v>
      </c>
      <c r="KA304">
        <v>30.0001</v>
      </c>
      <c r="KB304">
        <v>25.5816</v>
      </c>
      <c r="KC304">
        <v>25.5215</v>
      </c>
      <c r="KD304">
        <v>60.4417</v>
      </c>
      <c r="KE304">
        <v>27.9857</v>
      </c>
      <c r="KF304">
        <v>0</v>
      </c>
      <c r="KG304">
        <v>11.902</v>
      </c>
      <c r="KH304">
        <v>1603.35</v>
      </c>
      <c r="KI304">
        <v>9.75653</v>
      </c>
      <c r="KJ304">
        <v>101.679</v>
      </c>
      <c r="KK304">
        <v>100.987</v>
      </c>
    </row>
    <row r="305" spans="1:297">
      <c r="A305">
        <v>289</v>
      </c>
      <c r="B305">
        <v>1761510291</v>
      </c>
      <c r="C305">
        <v>3080.5</v>
      </c>
      <c r="D305" t="s">
        <v>1023</v>
      </c>
      <c r="E305" t="s">
        <v>1024</v>
      </c>
      <c r="F305">
        <v>5</v>
      </c>
      <c r="G305" t="s">
        <v>1025</v>
      </c>
      <c r="H305" t="s">
        <v>436</v>
      </c>
      <c r="I305">
        <v>1761510288.25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424.6756061633754</v>
      </c>
      <c r="AK305">
        <v>419.8711999999999</v>
      </c>
      <c r="AL305">
        <v>-3.252104100752775E-07</v>
      </c>
      <c r="AM305">
        <v>65.37660293983467</v>
      </c>
      <c r="AN305">
        <f>(AP305 - AO305 + DY305*1E3/(8.314*(EA305+273.15)) * AR305/DX305 * AQ305) * DX305/(100*DL305) * 1000/(1000 - AP305)</f>
        <v>0</v>
      </c>
      <c r="AO305">
        <v>10.99633985557242</v>
      </c>
      <c r="AP305">
        <v>11.42231030303029</v>
      </c>
      <c r="AQ305">
        <v>0.001403479175514297</v>
      </c>
      <c r="AR305">
        <v>105.5121025748054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437</v>
      </c>
      <c r="AY305" t="s">
        <v>437</v>
      </c>
      <c r="AZ305">
        <v>0</v>
      </c>
      <c r="BA305">
        <v>0</v>
      </c>
      <c r="BB305">
        <f>1-AZ305/BA305</f>
        <v>0</v>
      </c>
      <c r="BC305">
        <v>0</v>
      </c>
      <c r="BD305" t="s">
        <v>437</v>
      </c>
      <c r="BE305" t="s">
        <v>437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437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BZ305">
        <v>2020</v>
      </c>
      <c r="CA305">
        <v>290.0000000000001</v>
      </c>
      <c r="CB305">
        <v>1590.42</v>
      </c>
      <c r="CC305">
        <v>295</v>
      </c>
      <c r="CD305">
        <v>5220.67</v>
      </c>
      <c r="CE305">
        <v>1591.29</v>
      </c>
      <c r="CF305">
        <v>-0.87</v>
      </c>
      <c r="CG305">
        <v>300.0000000000001</v>
      </c>
      <c r="CH305">
        <v>23.8</v>
      </c>
      <c r="CI305">
        <v>1650.734719841875</v>
      </c>
      <c r="CJ305">
        <v>2.032994541366527</v>
      </c>
      <c r="CK305">
        <v>-31.03478562282126</v>
      </c>
      <c r="CL305">
        <v>0.9198548094063967</v>
      </c>
      <c r="CM305">
        <v>0.9759925733019913</v>
      </c>
      <c r="CN305">
        <v>-0.00431141668520578</v>
      </c>
      <c r="CO305">
        <v>289.9999999999999</v>
      </c>
      <c r="CP305">
        <v>1590.91</v>
      </c>
      <c r="CQ305">
        <v>765</v>
      </c>
      <c r="CR305">
        <v>5219.32</v>
      </c>
      <c r="CS305">
        <v>1591.27</v>
      </c>
      <c r="CT305">
        <v>-0.36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438</v>
      </c>
      <c r="DO305">
        <v>2</v>
      </c>
      <c r="DP305" t="b">
        <v>1</v>
      </c>
      <c r="DQ305">
        <v>1761510288.25</v>
      </c>
      <c r="DR305">
        <v>415.0799</v>
      </c>
      <c r="DS305">
        <v>419.9934999999999</v>
      </c>
      <c r="DT305">
        <v>11.41355</v>
      </c>
      <c r="DU305">
        <v>10.99649</v>
      </c>
      <c r="DV305">
        <v>417.3785</v>
      </c>
      <c r="DW305">
        <v>11.40714</v>
      </c>
      <c r="DX305">
        <v>499.8967</v>
      </c>
      <c r="DY305">
        <v>90.28155</v>
      </c>
      <c r="DZ305">
        <v>0.09993251</v>
      </c>
      <c r="EA305">
        <v>17.83806</v>
      </c>
      <c r="EB305">
        <v>17.85867</v>
      </c>
      <c r="EC305">
        <v>999.9</v>
      </c>
      <c r="ED305">
        <v>0</v>
      </c>
      <c r="EE305">
        <v>0</v>
      </c>
      <c r="EF305">
        <v>9994.617000000002</v>
      </c>
      <c r="EG305">
        <v>0</v>
      </c>
      <c r="EH305">
        <v>1050.709</v>
      </c>
      <c r="EI305">
        <v>-4.913742999999999</v>
      </c>
      <c r="EJ305">
        <v>419.8721</v>
      </c>
      <c r="EK305">
        <v>424.6634</v>
      </c>
      <c r="EL305">
        <v>0.4170819</v>
      </c>
      <c r="EM305">
        <v>419.9934999999999</v>
      </c>
      <c r="EN305">
        <v>10.99649</v>
      </c>
      <c r="EO305">
        <v>1.030434</v>
      </c>
      <c r="EP305">
        <v>0.9927798000000001</v>
      </c>
      <c r="EQ305">
        <v>7.353959999999999</v>
      </c>
      <c r="ER305">
        <v>6.810844</v>
      </c>
      <c r="ES305">
        <v>1999.949</v>
      </c>
      <c r="ET305">
        <v>0.980003</v>
      </c>
      <c r="EU305">
        <v>0.0199971</v>
      </c>
      <c r="EV305">
        <v>0</v>
      </c>
      <c r="EW305">
        <v>1326.94</v>
      </c>
      <c r="EX305">
        <v>5.000970000000001</v>
      </c>
      <c r="EY305">
        <v>26749.03</v>
      </c>
      <c r="EZ305">
        <v>16707.17</v>
      </c>
      <c r="FA305">
        <v>39.8435</v>
      </c>
      <c r="FB305">
        <v>41.7059</v>
      </c>
      <c r="FC305">
        <v>39.8435</v>
      </c>
      <c r="FD305">
        <v>41.3749</v>
      </c>
      <c r="FE305">
        <v>39.9685</v>
      </c>
      <c r="FF305">
        <v>1955.059</v>
      </c>
      <c r="FG305">
        <v>39.89</v>
      </c>
      <c r="FH305">
        <v>0</v>
      </c>
      <c r="FI305">
        <v>5162</v>
      </c>
      <c r="FJ305">
        <v>0</v>
      </c>
      <c r="FK305">
        <v>1327.594</v>
      </c>
      <c r="FL305">
        <v>-10.85538461622321</v>
      </c>
      <c r="FM305">
        <v>-91.90000020754063</v>
      </c>
      <c r="FN305">
        <v>26754.292</v>
      </c>
      <c r="FO305">
        <v>15</v>
      </c>
      <c r="FP305">
        <v>0</v>
      </c>
      <c r="FQ305" t="s">
        <v>439</v>
      </c>
      <c r="FR305">
        <v>1760210915.6</v>
      </c>
      <c r="FS305">
        <v>0</v>
      </c>
      <c r="FT305">
        <v>0</v>
      </c>
      <c r="FU305">
        <v>-0.215</v>
      </c>
      <c r="FV305">
        <v>0</v>
      </c>
      <c r="FW305">
        <v>-0.6919999999999999</v>
      </c>
      <c r="FX305">
        <v>0</v>
      </c>
      <c r="FY305">
        <v>400</v>
      </c>
      <c r="FZ305">
        <v>0</v>
      </c>
      <c r="GA305">
        <v>0.15</v>
      </c>
      <c r="GB305">
        <v>0</v>
      </c>
      <c r="GC305">
        <v>-4.914439024390243</v>
      </c>
      <c r="GD305">
        <v>-0.06756418118467315</v>
      </c>
      <c r="GE305">
        <v>0.03939969783249722</v>
      </c>
      <c r="GF305">
        <v>1</v>
      </c>
      <c r="GG305">
        <v>1328.417647058824</v>
      </c>
      <c r="GH305">
        <v>-10.78472115950464</v>
      </c>
      <c r="GI305">
        <v>1.096459700779074</v>
      </c>
      <c r="GJ305">
        <v>0</v>
      </c>
      <c r="GK305">
        <v>0.355786487804878</v>
      </c>
      <c r="GL305">
        <v>0.4915382926829274</v>
      </c>
      <c r="GM305">
        <v>0.04902060559930917</v>
      </c>
      <c r="GN305">
        <v>0</v>
      </c>
      <c r="GO305">
        <v>1</v>
      </c>
      <c r="GP305">
        <v>3</v>
      </c>
      <c r="GQ305" t="s">
        <v>446</v>
      </c>
      <c r="GR305">
        <v>3.13392</v>
      </c>
      <c r="GS305">
        <v>2.76001</v>
      </c>
      <c r="GT305">
        <v>0.0939275</v>
      </c>
      <c r="GU305">
        <v>0.0934831</v>
      </c>
      <c r="GV305">
        <v>0.0624784</v>
      </c>
      <c r="GW305">
        <v>0.0601163</v>
      </c>
      <c r="GX305">
        <v>29010.2</v>
      </c>
      <c r="GY305">
        <v>29003.8</v>
      </c>
      <c r="GZ305">
        <v>29745.4</v>
      </c>
      <c r="HA305">
        <v>29554.9</v>
      </c>
      <c r="HB305">
        <v>36859.3</v>
      </c>
      <c r="HC305">
        <v>36812.4</v>
      </c>
      <c r="HD305">
        <v>41857.4</v>
      </c>
      <c r="HE305">
        <v>41989.8</v>
      </c>
      <c r="HF305">
        <v>1.95157</v>
      </c>
      <c r="HG305">
        <v>1.88785</v>
      </c>
      <c r="HH305">
        <v>0.0208952</v>
      </c>
      <c r="HI305">
        <v>0</v>
      </c>
      <c r="HJ305">
        <v>17.5398</v>
      </c>
      <c r="HK305">
        <v>999.9</v>
      </c>
      <c r="HL305">
        <v>26</v>
      </c>
      <c r="HM305">
        <v>31.7</v>
      </c>
      <c r="HN305">
        <v>13.5209</v>
      </c>
      <c r="HO305">
        <v>62.2624</v>
      </c>
      <c r="HP305">
        <v>32.3718</v>
      </c>
      <c r="HQ305">
        <v>1</v>
      </c>
      <c r="HR305">
        <v>-0.131197</v>
      </c>
      <c r="HS305">
        <v>4.72007</v>
      </c>
      <c r="HT305">
        <v>20.2836</v>
      </c>
      <c r="HU305">
        <v>5.22253</v>
      </c>
      <c r="HV305">
        <v>12.0159</v>
      </c>
      <c r="HW305">
        <v>4.99055</v>
      </c>
      <c r="HX305">
        <v>3.28895</v>
      </c>
      <c r="HY305">
        <v>9999</v>
      </c>
      <c r="HZ305">
        <v>9999</v>
      </c>
      <c r="IA305">
        <v>9999</v>
      </c>
      <c r="IB305">
        <v>999.9</v>
      </c>
      <c r="IC305">
        <v>4.97284</v>
      </c>
      <c r="ID305">
        <v>1.86661</v>
      </c>
      <c r="IE305">
        <v>1.86591</v>
      </c>
      <c r="IF305">
        <v>1.86585</v>
      </c>
      <c r="IG305">
        <v>1.86769</v>
      </c>
      <c r="IH305">
        <v>1.87013</v>
      </c>
      <c r="II305">
        <v>1.86878</v>
      </c>
      <c r="IJ305">
        <v>1.87027</v>
      </c>
      <c r="IK305">
        <v>0</v>
      </c>
      <c r="IL305">
        <v>0</v>
      </c>
      <c r="IM305">
        <v>0</v>
      </c>
      <c r="IN305">
        <v>0</v>
      </c>
      <c r="IO305" t="s">
        <v>441</v>
      </c>
      <c r="IP305" t="s">
        <v>442</v>
      </c>
      <c r="IQ305" t="s">
        <v>443</v>
      </c>
      <c r="IR305" t="s">
        <v>443</v>
      </c>
      <c r="IS305" t="s">
        <v>443</v>
      </c>
      <c r="IT305" t="s">
        <v>443</v>
      </c>
      <c r="IU305">
        <v>0</v>
      </c>
      <c r="IV305">
        <v>100</v>
      </c>
      <c r="IW305">
        <v>100</v>
      </c>
      <c r="IX305">
        <v>-2.298</v>
      </c>
      <c r="IY305">
        <v>0.0065</v>
      </c>
      <c r="IZ305">
        <v>-1.414774939843471</v>
      </c>
      <c r="JA305">
        <v>-0.002262605230658699</v>
      </c>
      <c r="JB305">
        <v>4.117972070868355E-07</v>
      </c>
      <c r="JC305">
        <v>-1.535053720392113E-10</v>
      </c>
      <c r="JD305">
        <v>-0.05773197212917025</v>
      </c>
      <c r="JE305">
        <v>-0.004387372397949352</v>
      </c>
      <c r="JF305">
        <v>0.001148265067849212</v>
      </c>
      <c r="JG305">
        <v>-2.372704636287677E-05</v>
      </c>
      <c r="JH305">
        <v>4</v>
      </c>
      <c r="JI305">
        <v>2346</v>
      </c>
      <c r="JJ305">
        <v>1</v>
      </c>
      <c r="JK305">
        <v>24</v>
      </c>
      <c r="JL305">
        <v>21656.3</v>
      </c>
      <c r="JM305">
        <v>29358504.9</v>
      </c>
      <c r="JN305">
        <v>1.0376</v>
      </c>
      <c r="JO305">
        <v>2.27905</v>
      </c>
      <c r="JP305">
        <v>1.39648</v>
      </c>
      <c r="JQ305">
        <v>2.35352</v>
      </c>
      <c r="JR305">
        <v>1.49536</v>
      </c>
      <c r="JS305">
        <v>2.53052</v>
      </c>
      <c r="JT305">
        <v>36.5287</v>
      </c>
      <c r="JU305">
        <v>24.035</v>
      </c>
      <c r="JV305">
        <v>18</v>
      </c>
      <c r="JW305">
        <v>483.328</v>
      </c>
      <c r="JX305">
        <v>434.569</v>
      </c>
      <c r="JY305">
        <v>11.7782</v>
      </c>
      <c r="JZ305">
        <v>25.8273</v>
      </c>
      <c r="KA305">
        <v>29.9998</v>
      </c>
      <c r="KB305">
        <v>25.6631</v>
      </c>
      <c r="KC305">
        <v>25.5961</v>
      </c>
      <c r="KD305">
        <v>20.7746</v>
      </c>
      <c r="KE305">
        <v>16.3504</v>
      </c>
      <c r="KF305">
        <v>3.00231</v>
      </c>
      <c r="KG305">
        <v>11.8501</v>
      </c>
      <c r="KH305">
        <v>413.254</v>
      </c>
      <c r="KI305">
        <v>10.9228</v>
      </c>
      <c r="KJ305">
        <v>101.661</v>
      </c>
      <c r="KK305">
        <v>100.971</v>
      </c>
    </row>
    <row r="306" spans="1:297">
      <c r="A306">
        <v>290</v>
      </c>
      <c r="B306">
        <v>1761510296</v>
      </c>
      <c r="C306">
        <v>3085.5</v>
      </c>
      <c r="D306" t="s">
        <v>1026</v>
      </c>
      <c r="E306" t="s">
        <v>1027</v>
      </c>
      <c r="F306">
        <v>5</v>
      </c>
      <c r="G306" t="s">
        <v>1025</v>
      </c>
      <c r="H306" t="s">
        <v>436</v>
      </c>
      <c r="I306">
        <v>1761510293.5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424.6452843470715</v>
      </c>
      <c r="AK306">
        <v>419.8478848484846</v>
      </c>
      <c r="AL306">
        <v>-9.110718484646599E-05</v>
      </c>
      <c r="AM306">
        <v>65.59163496858086</v>
      </c>
      <c r="AN306">
        <f>(AP306 - AO306 + DY306*1E3/(8.314*(EA306+273.15)) * AR306/DX306 * AQ306) * DX306/(100*DL306) * 1000/(1000 - AP306)</f>
        <v>0</v>
      </c>
      <c r="AO306">
        <v>10.99437518637654</v>
      </c>
      <c r="AP306">
        <v>11.43742121212121</v>
      </c>
      <c r="AQ306">
        <v>0.0006053371465212228</v>
      </c>
      <c r="AR306">
        <v>106.5412186172679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437</v>
      </c>
      <c r="AY306" t="s">
        <v>437</v>
      </c>
      <c r="AZ306">
        <v>0</v>
      </c>
      <c r="BA306">
        <v>0</v>
      </c>
      <c r="BB306">
        <f>1-AZ306/BA306</f>
        <v>0</v>
      </c>
      <c r="BC306">
        <v>0</v>
      </c>
      <c r="BD306" t="s">
        <v>437</v>
      </c>
      <c r="BE306" t="s">
        <v>437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437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BZ306">
        <v>2020</v>
      </c>
      <c r="CA306">
        <v>290.0000000000001</v>
      </c>
      <c r="CB306">
        <v>1590.42</v>
      </c>
      <c r="CC306">
        <v>295</v>
      </c>
      <c r="CD306">
        <v>5220.67</v>
      </c>
      <c r="CE306">
        <v>1591.29</v>
      </c>
      <c r="CF306">
        <v>-0.87</v>
      </c>
      <c r="CG306">
        <v>300.0000000000001</v>
      </c>
      <c r="CH306">
        <v>23.8</v>
      </c>
      <c r="CI306">
        <v>1650.734719841875</v>
      </c>
      <c r="CJ306">
        <v>2.032994541366527</v>
      </c>
      <c r="CK306">
        <v>-31.03478562282126</v>
      </c>
      <c r="CL306">
        <v>0.9198548094063967</v>
      </c>
      <c r="CM306">
        <v>0.9759925733019913</v>
      </c>
      <c r="CN306">
        <v>-0.00431141668520578</v>
      </c>
      <c r="CO306">
        <v>289.9999999999999</v>
      </c>
      <c r="CP306">
        <v>1590.91</v>
      </c>
      <c r="CQ306">
        <v>765</v>
      </c>
      <c r="CR306">
        <v>5219.32</v>
      </c>
      <c r="CS306">
        <v>1591.27</v>
      </c>
      <c r="CT306">
        <v>-0.36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438</v>
      </c>
      <c r="DO306">
        <v>2</v>
      </c>
      <c r="DP306" t="b">
        <v>1</v>
      </c>
      <c r="DQ306">
        <v>1761510293.5</v>
      </c>
      <c r="DR306">
        <v>415.0716666666667</v>
      </c>
      <c r="DS306">
        <v>419.4937777777778</v>
      </c>
      <c r="DT306">
        <v>11.43252222222223</v>
      </c>
      <c r="DU306">
        <v>10.99404444444444</v>
      </c>
      <c r="DV306">
        <v>417.3701111111111</v>
      </c>
      <c r="DW306">
        <v>11.42585555555556</v>
      </c>
      <c r="DX306">
        <v>499.8936666666666</v>
      </c>
      <c r="DY306">
        <v>90.27928888888889</v>
      </c>
      <c r="DZ306">
        <v>0.09986053333333333</v>
      </c>
      <c r="EA306">
        <v>17.85542222222222</v>
      </c>
      <c r="EB306">
        <v>17.88384444444445</v>
      </c>
      <c r="EC306">
        <v>999.9000000000001</v>
      </c>
      <c r="ED306">
        <v>0</v>
      </c>
      <c r="EE306">
        <v>0</v>
      </c>
      <c r="EF306">
        <v>9991.036666666667</v>
      </c>
      <c r="EG306">
        <v>0</v>
      </c>
      <c r="EH306">
        <v>1050.716666666667</v>
      </c>
      <c r="EI306">
        <v>-4.42205</v>
      </c>
      <c r="EJ306">
        <v>419.8718888888889</v>
      </c>
      <c r="EK306">
        <v>424.157</v>
      </c>
      <c r="EL306">
        <v>0.4384533333333334</v>
      </c>
      <c r="EM306">
        <v>419.4937777777778</v>
      </c>
      <c r="EN306">
        <v>10.99404444444444</v>
      </c>
      <c r="EO306">
        <v>1.03212</v>
      </c>
      <c r="EP306">
        <v>0.9925363333333332</v>
      </c>
      <c r="EQ306">
        <v>7.377852222222221</v>
      </c>
      <c r="ER306">
        <v>6.807275555555556</v>
      </c>
      <c r="ES306">
        <v>1999.99</v>
      </c>
      <c r="ET306">
        <v>0.9800046666666665</v>
      </c>
      <c r="EU306">
        <v>0.01999544444444445</v>
      </c>
      <c r="EV306">
        <v>0</v>
      </c>
      <c r="EW306">
        <v>1325.84</v>
      </c>
      <c r="EX306">
        <v>5.00097</v>
      </c>
      <c r="EY306">
        <v>26733.75555555556</v>
      </c>
      <c r="EZ306">
        <v>16707.51111111111</v>
      </c>
      <c r="FA306">
        <v>39.944</v>
      </c>
      <c r="FB306">
        <v>41.78444444444445</v>
      </c>
      <c r="FC306">
        <v>39.92322222222222</v>
      </c>
      <c r="FD306">
        <v>41.49288888888889</v>
      </c>
      <c r="FE306">
        <v>40.04822222222222</v>
      </c>
      <c r="FF306">
        <v>1955.1</v>
      </c>
      <c r="FG306">
        <v>39.89</v>
      </c>
      <c r="FH306">
        <v>0</v>
      </c>
      <c r="FI306">
        <v>5166.800000190735</v>
      </c>
      <c r="FJ306">
        <v>0</v>
      </c>
      <c r="FK306">
        <v>1326.6812</v>
      </c>
      <c r="FL306">
        <v>-10.26230766735596</v>
      </c>
      <c r="FM306">
        <v>-116.3923075272509</v>
      </c>
      <c r="FN306">
        <v>26744.844</v>
      </c>
      <c r="FO306">
        <v>15</v>
      </c>
      <c r="FP306">
        <v>0</v>
      </c>
      <c r="FQ306" t="s">
        <v>439</v>
      </c>
      <c r="FR306">
        <v>1760210915.6</v>
      </c>
      <c r="FS306">
        <v>0</v>
      </c>
      <c r="FT306">
        <v>0</v>
      </c>
      <c r="FU306">
        <v>-0.215</v>
      </c>
      <c r="FV306">
        <v>0</v>
      </c>
      <c r="FW306">
        <v>-0.6919999999999999</v>
      </c>
      <c r="FX306">
        <v>0</v>
      </c>
      <c r="FY306">
        <v>400</v>
      </c>
      <c r="FZ306">
        <v>0</v>
      </c>
      <c r="GA306">
        <v>0.15</v>
      </c>
      <c r="GB306">
        <v>0</v>
      </c>
      <c r="GC306">
        <v>-4.859521750000001</v>
      </c>
      <c r="GD306">
        <v>1.207227129455919</v>
      </c>
      <c r="GE306">
        <v>0.2338592572776145</v>
      </c>
      <c r="GF306">
        <v>0</v>
      </c>
      <c r="GG306">
        <v>1327.342647058824</v>
      </c>
      <c r="GH306">
        <v>-11.24873948896342</v>
      </c>
      <c r="GI306">
        <v>1.144470873947817</v>
      </c>
      <c r="GJ306">
        <v>0</v>
      </c>
      <c r="GK306">
        <v>0.39686115</v>
      </c>
      <c r="GL306">
        <v>0.3466951969981236</v>
      </c>
      <c r="GM306">
        <v>0.03387117680015709</v>
      </c>
      <c r="GN306">
        <v>0</v>
      </c>
      <c r="GO306">
        <v>0</v>
      </c>
      <c r="GP306">
        <v>3</v>
      </c>
      <c r="GQ306" t="s">
        <v>455</v>
      </c>
      <c r="GR306">
        <v>3.13394</v>
      </c>
      <c r="GS306">
        <v>2.76031</v>
      </c>
      <c r="GT306">
        <v>0.0939034</v>
      </c>
      <c r="GU306">
        <v>0.09302050000000001</v>
      </c>
      <c r="GV306">
        <v>0.0625344</v>
      </c>
      <c r="GW306">
        <v>0.0600958</v>
      </c>
      <c r="GX306">
        <v>29011</v>
      </c>
      <c r="GY306">
        <v>29018.2</v>
      </c>
      <c r="GZ306">
        <v>29745.5</v>
      </c>
      <c r="HA306">
        <v>29554.5</v>
      </c>
      <c r="HB306">
        <v>36857</v>
      </c>
      <c r="HC306">
        <v>36812.7</v>
      </c>
      <c r="HD306">
        <v>41857.3</v>
      </c>
      <c r="HE306">
        <v>41989.2</v>
      </c>
      <c r="HF306">
        <v>1.95138</v>
      </c>
      <c r="HG306">
        <v>1.88775</v>
      </c>
      <c r="HH306">
        <v>0.020504</v>
      </c>
      <c r="HI306">
        <v>0</v>
      </c>
      <c r="HJ306">
        <v>17.5426</v>
      </c>
      <c r="HK306">
        <v>999.9</v>
      </c>
      <c r="HL306">
        <v>25.9</v>
      </c>
      <c r="HM306">
        <v>31.8</v>
      </c>
      <c r="HN306">
        <v>13.5448</v>
      </c>
      <c r="HO306">
        <v>62.2124</v>
      </c>
      <c r="HP306">
        <v>32.4519</v>
      </c>
      <c r="HQ306">
        <v>1</v>
      </c>
      <c r="HR306">
        <v>-0.131283</v>
      </c>
      <c r="HS306">
        <v>4.71266</v>
      </c>
      <c r="HT306">
        <v>20.2833</v>
      </c>
      <c r="HU306">
        <v>5.21984</v>
      </c>
      <c r="HV306">
        <v>12.0159</v>
      </c>
      <c r="HW306">
        <v>4.98975</v>
      </c>
      <c r="HX306">
        <v>3.28845</v>
      </c>
      <c r="HY306">
        <v>9999</v>
      </c>
      <c r="HZ306">
        <v>9999</v>
      </c>
      <c r="IA306">
        <v>9999</v>
      </c>
      <c r="IB306">
        <v>999.9</v>
      </c>
      <c r="IC306">
        <v>4.97285</v>
      </c>
      <c r="ID306">
        <v>1.86661</v>
      </c>
      <c r="IE306">
        <v>1.86592</v>
      </c>
      <c r="IF306">
        <v>1.86585</v>
      </c>
      <c r="IG306">
        <v>1.86769</v>
      </c>
      <c r="IH306">
        <v>1.87013</v>
      </c>
      <c r="II306">
        <v>1.86881</v>
      </c>
      <c r="IJ306">
        <v>1.87027</v>
      </c>
      <c r="IK306">
        <v>0</v>
      </c>
      <c r="IL306">
        <v>0</v>
      </c>
      <c r="IM306">
        <v>0</v>
      </c>
      <c r="IN306">
        <v>0</v>
      </c>
      <c r="IO306" t="s">
        <v>441</v>
      </c>
      <c r="IP306" t="s">
        <v>442</v>
      </c>
      <c r="IQ306" t="s">
        <v>443</v>
      </c>
      <c r="IR306" t="s">
        <v>443</v>
      </c>
      <c r="IS306" t="s">
        <v>443</v>
      </c>
      <c r="IT306" t="s">
        <v>443</v>
      </c>
      <c r="IU306">
        <v>0</v>
      </c>
      <c r="IV306">
        <v>100</v>
      </c>
      <c r="IW306">
        <v>100</v>
      </c>
      <c r="IX306">
        <v>-2.298</v>
      </c>
      <c r="IY306">
        <v>0.0068</v>
      </c>
      <c r="IZ306">
        <v>-1.414774939843471</v>
      </c>
      <c r="JA306">
        <v>-0.002262605230658699</v>
      </c>
      <c r="JB306">
        <v>4.117972070868355E-07</v>
      </c>
      <c r="JC306">
        <v>-1.535053720392113E-10</v>
      </c>
      <c r="JD306">
        <v>-0.05773197212917025</v>
      </c>
      <c r="JE306">
        <v>-0.004387372397949352</v>
      </c>
      <c r="JF306">
        <v>0.001148265067849212</v>
      </c>
      <c r="JG306">
        <v>-2.372704636287677E-05</v>
      </c>
      <c r="JH306">
        <v>4</v>
      </c>
      <c r="JI306">
        <v>2346</v>
      </c>
      <c r="JJ306">
        <v>1</v>
      </c>
      <c r="JK306">
        <v>24</v>
      </c>
      <c r="JL306">
        <v>21656.3</v>
      </c>
      <c r="JM306">
        <v>29358504.9</v>
      </c>
      <c r="JN306">
        <v>1.01074</v>
      </c>
      <c r="JO306">
        <v>2.27295</v>
      </c>
      <c r="JP306">
        <v>1.39648</v>
      </c>
      <c r="JQ306">
        <v>2.35596</v>
      </c>
      <c r="JR306">
        <v>1.49536</v>
      </c>
      <c r="JS306">
        <v>2.54639</v>
      </c>
      <c r="JT306">
        <v>36.5287</v>
      </c>
      <c r="JU306">
        <v>24.035</v>
      </c>
      <c r="JV306">
        <v>18</v>
      </c>
      <c r="JW306">
        <v>483.219</v>
      </c>
      <c r="JX306">
        <v>434.509</v>
      </c>
      <c r="JY306">
        <v>11.8843</v>
      </c>
      <c r="JZ306">
        <v>25.8278</v>
      </c>
      <c r="KA306">
        <v>29.9999</v>
      </c>
      <c r="KB306">
        <v>25.6649</v>
      </c>
      <c r="KC306">
        <v>25.5961</v>
      </c>
      <c r="KD306">
        <v>20.2382</v>
      </c>
      <c r="KE306">
        <v>16.6495</v>
      </c>
      <c r="KF306">
        <v>3.00231</v>
      </c>
      <c r="KG306">
        <v>11.9321</v>
      </c>
      <c r="KH306">
        <v>399.855</v>
      </c>
      <c r="KI306">
        <v>10.8873</v>
      </c>
      <c r="KJ306">
        <v>101.661</v>
      </c>
      <c r="KK306">
        <v>100.969</v>
      </c>
    </row>
    <row r="307" spans="1:297">
      <c r="A307">
        <v>291</v>
      </c>
      <c r="B307">
        <v>1761510301</v>
      </c>
      <c r="C307">
        <v>3090.5</v>
      </c>
      <c r="D307" t="s">
        <v>1028</v>
      </c>
      <c r="E307" t="s">
        <v>1029</v>
      </c>
      <c r="F307">
        <v>5</v>
      </c>
      <c r="G307" t="s">
        <v>1025</v>
      </c>
      <c r="H307" t="s">
        <v>436</v>
      </c>
      <c r="I307">
        <v>1761510298.2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417.2480974485933</v>
      </c>
      <c r="AK307">
        <v>416.4779212121211</v>
      </c>
      <c r="AL307">
        <v>-0.8228186885456472</v>
      </c>
      <c r="AM307">
        <v>65.59163496858086</v>
      </c>
      <c r="AN307">
        <f>(AP307 - AO307 + DY307*1E3/(8.314*(EA307+273.15)) * AR307/DX307 * AQ307) * DX307/(100*DL307) * 1000/(1000 - AP307)</f>
        <v>0</v>
      </c>
      <c r="AO307">
        <v>10.98001985840937</v>
      </c>
      <c r="AP307">
        <v>11.44061212121211</v>
      </c>
      <c r="AQ307">
        <v>0.0001207007969062438</v>
      </c>
      <c r="AR307">
        <v>106.5412186172679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437</v>
      </c>
      <c r="AY307" t="s">
        <v>437</v>
      </c>
      <c r="AZ307">
        <v>0</v>
      </c>
      <c r="BA307">
        <v>0</v>
      </c>
      <c r="BB307">
        <f>1-AZ307/BA307</f>
        <v>0</v>
      </c>
      <c r="BC307">
        <v>0</v>
      </c>
      <c r="BD307" t="s">
        <v>437</v>
      </c>
      <c r="BE307" t="s">
        <v>437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437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BZ307">
        <v>2020</v>
      </c>
      <c r="CA307">
        <v>290.0000000000001</v>
      </c>
      <c r="CB307">
        <v>1590.42</v>
      </c>
      <c r="CC307">
        <v>295</v>
      </c>
      <c r="CD307">
        <v>5220.67</v>
      </c>
      <c r="CE307">
        <v>1591.29</v>
      </c>
      <c r="CF307">
        <v>-0.87</v>
      </c>
      <c r="CG307">
        <v>300.0000000000001</v>
      </c>
      <c r="CH307">
        <v>23.8</v>
      </c>
      <c r="CI307">
        <v>1650.734719841875</v>
      </c>
      <c r="CJ307">
        <v>2.032994541366527</v>
      </c>
      <c r="CK307">
        <v>-31.03478562282126</v>
      </c>
      <c r="CL307">
        <v>0.9198548094063967</v>
      </c>
      <c r="CM307">
        <v>0.9759925733019913</v>
      </c>
      <c r="CN307">
        <v>-0.00431141668520578</v>
      </c>
      <c r="CO307">
        <v>289.9999999999999</v>
      </c>
      <c r="CP307">
        <v>1590.91</v>
      </c>
      <c r="CQ307">
        <v>765</v>
      </c>
      <c r="CR307">
        <v>5219.32</v>
      </c>
      <c r="CS307">
        <v>1591.27</v>
      </c>
      <c r="CT307">
        <v>-0.36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438</v>
      </c>
      <c r="DO307">
        <v>2</v>
      </c>
      <c r="DP307" t="b">
        <v>1</v>
      </c>
      <c r="DQ307">
        <v>1761510298.2</v>
      </c>
      <c r="DR307">
        <v>413.7174</v>
      </c>
      <c r="DS307">
        <v>411.8627</v>
      </c>
      <c r="DT307">
        <v>11.44039</v>
      </c>
      <c r="DU307">
        <v>10.97948</v>
      </c>
      <c r="DV307">
        <v>416.013</v>
      </c>
      <c r="DW307">
        <v>11.43363</v>
      </c>
      <c r="DX307">
        <v>500.0386999999999</v>
      </c>
      <c r="DY307">
        <v>90.28036</v>
      </c>
      <c r="DZ307">
        <v>0.09999203000000001</v>
      </c>
      <c r="EA307">
        <v>17.87524</v>
      </c>
      <c r="EB307">
        <v>17.89526</v>
      </c>
      <c r="EC307">
        <v>999.9</v>
      </c>
      <c r="ED307">
        <v>0</v>
      </c>
      <c r="EE307">
        <v>0</v>
      </c>
      <c r="EF307">
        <v>10011.253</v>
      </c>
      <c r="EG307">
        <v>0</v>
      </c>
      <c r="EH307">
        <v>1050.695</v>
      </c>
      <c r="EI307">
        <v>1.8545147</v>
      </c>
      <c r="EJ307">
        <v>418.5051</v>
      </c>
      <c r="EK307">
        <v>416.4350000000001</v>
      </c>
      <c r="EL307">
        <v>0.4608959</v>
      </c>
      <c r="EM307">
        <v>411.8627</v>
      </c>
      <c r="EN307">
        <v>10.97948</v>
      </c>
      <c r="EO307">
        <v>1.032842</v>
      </c>
      <c r="EP307">
        <v>0.9912312999999999</v>
      </c>
      <c r="EQ307">
        <v>7.388078</v>
      </c>
      <c r="ER307">
        <v>6.788122999999999</v>
      </c>
      <c r="ES307">
        <v>1999.988</v>
      </c>
      <c r="ET307">
        <v>0.9800056999999999</v>
      </c>
      <c r="EU307">
        <v>0.0199944</v>
      </c>
      <c r="EV307">
        <v>0</v>
      </c>
      <c r="EW307">
        <v>1324.818</v>
      </c>
      <c r="EX307">
        <v>5.000970000000001</v>
      </c>
      <c r="EY307">
        <v>26720.24</v>
      </c>
      <c r="EZ307">
        <v>16707.51</v>
      </c>
      <c r="FA307">
        <v>40.01860000000001</v>
      </c>
      <c r="FB307">
        <v>41.8435</v>
      </c>
      <c r="FC307">
        <v>39.9999</v>
      </c>
      <c r="FD307">
        <v>41.5809</v>
      </c>
      <c r="FE307">
        <v>40.1123</v>
      </c>
      <c r="FF307">
        <v>1955.098</v>
      </c>
      <c r="FG307">
        <v>39.89</v>
      </c>
      <c r="FH307">
        <v>0</v>
      </c>
      <c r="FI307">
        <v>5172.200000047684</v>
      </c>
      <c r="FJ307">
        <v>0</v>
      </c>
      <c r="FK307">
        <v>1325.748076923077</v>
      </c>
      <c r="FL307">
        <v>-12.8864957316266</v>
      </c>
      <c r="FM307">
        <v>-171.4735043490091</v>
      </c>
      <c r="FN307">
        <v>26733.18461538462</v>
      </c>
      <c r="FO307">
        <v>15</v>
      </c>
      <c r="FP307">
        <v>0</v>
      </c>
      <c r="FQ307" t="s">
        <v>439</v>
      </c>
      <c r="FR307">
        <v>1760210915.6</v>
      </c>
      <c r="FS307">
        <v>0</v>
      </c>
      <c r="FT307">
        <v>0</v>
      </c>
      <c r="FU307">
        <v>-0.215</v>
      </c>
      <c r="FV307">
        <v>0</v>
      </c>
      <c r="FW307">
        <v>-0.6919999999999999</v>
      </c>
      <c r="FX307">
        <v>0</v>
      </c>
      <c r="FY307">
        <v>400</v>
      </c>
      <c r="FZ307">
        <v>0</v>
      </c>
      <c r="GA307">
        <v>0.15</v>
      </c>
      <c r="GB307">
        <v>0</v>
      </c>
      <c r="GC307">
        <v>-3.138246170731708</v>
      </c>
      <c r="GD307">
        <v>24.65418131707316</v>
      </c>
      <c r="GE307">
        <v>3.19997697864344</v>
      </c>
      <c r="GF307">
        <v>0</v>
      </c>
      <c r="GG307">
        <v>1326.274411764706</v>
      </c>
      <c r="GH307">
        <v>-11.23040488656957</v>
      </c>
      <c r="GI307">
        <v>1.141011396490176</v>
      </c>
      <c r="GJ307">
        <v>0</v>
      </c>
      <c r="GK307">
        <v>0.4255831951219513</v>
      </c>
      <c r="GL307">
        <v>0.2784155749128926</v>
      </c>
      <c r="GM307">
        <v>0.02756241711870245</v>
      </c>
      <c r="GN307">
        <v>0</v>
      </c>
      <c r="GO307">
        <v>0</v>
      </c>
      <c r="GP307">
        <v>3</v>
      </c>
      <c r="GQ307" t="s">
        <v>455</v>
      </c>
      <c r="GR307">
        <v>3.13402</v>
      </c>
      <c r="GS307">
        <v>2.7604</v>
      </c>
      <c r="GT307">
        <v>0.09323620000000001</v>
      </c>
      <c r="GU307">
        <v>0.09077490000000001</v>
      </c>
      <c r="GV307">
        <v>0.0625468</v>
      </c>
      <c r="GW307">
        <v>0.0599778</v>
      </c>
      <c r="GX307">
        <v>29031.8</v>
      </c>
      <c r="GY307">
        <v>29090.3</v>
      </c>
      <c r="GZ307">
        <v>29744.9</v>
      </c>
      <c r="HA307">
        <v>29554.8</v>
      </c>
      <c r="HB307">
        <v>36855.9</v>
      </c>
      <c r="HC307">
        <v>36817.5</v>
      </c>
      <c r="HD307">
        <v>41856.7</v>
      </c>
      <c r="HE307">
        <v>41989.5</v>
      </c>
      <c r="HF307">
        <v>1.9517</v>
      </c>
      <c r="HG307">
        <v>1.88762</v>
      </c>
      <c r="HH307">
        <v>0.0216328</v>
      </c>
      <c r="HI307">
        <v>0</v>
      </c>
      <c r="HJ307">
        <v>17.5456</v>
      </c>
      <c r="HK307">
        <v>999.9</v>
      </c>
      <c r="HL307">
        <v>25.9</v>
      </c>
      <c r="HM307">
        <v>31.8</v>
      </c>
      <c r="HN307">
        <v>13.5435</v>
      </c>
      <c r="HO307">
        <v>62.3124</v>
      </c>
      <c r="HP307">
        <v>32.508</v>
      </c>
      <c r="HQ307">
        <v>1</v>
      </c>
      <c r="HR307">
        <v>-0.131273</v>
      </c>
      <c r="HS307">
        <v>4.71824</v>
      </c>
      <c r="HT307">
        <v>20.2829</v>
      </c>
      <c r="HU307">
        <v>5.22058</v>
      </c>
      <c r="HV307">
        <v>12.0159</v>
      </c>
      <c r="HW307">
        <v>4.9904</v>
      </c>
      <c r="HX307">
        <v>3.28858</v>
      </c>
      <c r="HY307">
        <v>9999</v>
      </c>
      <c r="HZ307">
        <v>9999</v>
      </c>
      <c r="IA307">
        <v>9999</v>
      </c>
      <c r="IB307">
        <v>999.9</v>
      </c>
      <c r="IC307">
        <v>4.97285</v>
      </c>
      <c r="ID307">
        <v>1.86661</v>
      </c>
      <c r="IE307">
        <v>1.86596</v>
      </c>
      <c r="IF307">
        <v>1.86586</v>
      </c>
      <c r="IG307">
        <v>1.86769</v>
      </c>
      <c r="IH307">
        <v>1.87015</v>
      </c>
      <c r="II307">
        <v>1.86882</v>
      </c>
      <c r="IJ307">
        <v>1.87027</v>
      </c>
      <c r="IK307">
        <v>0</v>
      </c>
      <c r="IL307">
        <v>0</v>
      </c>
      <c r="IM307">
        <v>0</v>
      </c>
      <c r="IN307">
        <v>0</v>
      </c>
      <c r="IO307" t="s">
        <v>441</v>
      </c>
      <c r="IP307" t="s">
        <v>442</v>
      </c>
      <c r="IQ307" t="s">
        <v>443</v>
      </c>
      <c r="IR307" t="s">
        <v>443</v>
      </c>
      <c r="IS307" t="s">
        <v>443</v>
      </c>
      <c r="IT307" t="s">
        <v>443</v>
      </c>
      <c r="IU307">
        <v>0</v>
      </c>
      <c r="IV307">
        <v>100</v>
      </c>
      <c r="IW307">
        <v>100</v>
      </c>
      <c r="IX307">
        <v>-2.29</v>
      </c>
      <c r="IY307">
        <v>0.0068</v>
      </c>
      <c r="IZ307">
        <v>-1.414774939843471</v>
      </c>
      <c r="JA307">
        <v>-0.002262605230658699</v>
      </c>
      <c r="JB307">
        <v>4.117972070868355E-07</v>
      </c>
      <c r="JC307">
        <v>-1.535053720392113E-10</v>
      </c>
      <c r="JD307">
        <v>-0.05773197212917025</v>
      </c>
      <c r="JE307">
        <v>-0.004387372397949352</v>
      </c>
      <c r="JF307">
        <v>0.001148265067849212</v>
      </c>
      <c r="JG307">
        <v>-2.372704636287677E-05</v>
      </c>
      <c r="JH307">
        <v>4</v>
      </c>
      <c r="JI307">
        <v>2346</v>
      </c>
      <c r="JJ307">
        <v>1</v>
      </c>
      <c r="JK307">
        <v>24</v>
      </c>
      <c r="JL307">
        <v>21656.4</v>
      </c>
      <c r="JM307">
        <v>29358505</v>
      </c>
      <c r="JN307">
        <v>0.981445</v>
      </c>
      <c r="JO307">
        <v>2.2644</v>
      </c>
      <c r="JP307">
        <v>1.39648</v>
      </c>
      <c r="JQ307">
        <v>2.35352</v>
      </c>
      <c r="JR307">
        <v>1.49536</v>
      </c>
      <c r="JS307">
        <v>2.67334</v>
      </c>
      <c r="JT307">
        <v>36.5287</v>
      </c>
      <c r="JU307">
        <v>24.0437</v>
      </c>
      <c r="JV307">
        <v>18</v>
      </c>
      <c r="JW307">
        <v>483.422</v>
      </c>
      <c r="JX307">
        <v>434.435</v>
      </c>
      <c r="JY307">
        <v>11.9686</v>
      </c>
      <c r="JZ307">
        <v>25.8294</v>
      </c>
      <c r="KA307">
        <v>30.0002</v>
      </c>
      <c r="KB307">
        <v>25.6653</v>
      </c>
      <c r="KC307">
        <v>25.5961</v>
      </c>
      <c r="KD307">
        <v>19.65</v>
      </c>
      <c r="KE307">
        <v>16.9565</v>
      </c>
      <c r="KF307">
        <v>3.00231</v>
      </c>
      <c r="KG307">
        <v>12.0101</v>
      </c>
      <c r="KH307">
        <v>379.814</v>
      </c>
      <c r="KI307">
        <v>10.8511</v>
      </c>
      <c r="KJ307">
        <v>101.659</v>
      </c>
      <c r="KK307">
        <v>100.97</v>
      </c>
    </row>
    <row r="308" spans="1:297">
      <c r="A308">
        <v>292</v>
      </c>
      <c r="B308">
        <v>1761510306</v>
      </c>
      <c r="C308">
        <v>3095.5</v>
      </c>
      <c r="D308" t="s">
        <v>1030</v>
      </c>
      <c r="E308" t="s">
        <v>1031</v>
      </c>
      <c r="F308">
        <v>5</v>
      </c>
      <c r="G308" t="s">
        <v>1025</v>
      </c>
      <c r="H308" t="s">
        <v>436</v>
      </c>
      <c r="I308">
        <v>1761510303.5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402.2378097197142</v>
      </c>
      <c r="AK308">
        <v>407.3456969696968</v>
      </c>
      <c r="AL308">
        <v>-1.952139437321571</v>
      </c>
      <c r="AM308">
        <v>65.59163496858086</v>
      </c>
      <c r="AN308">
        <f>(AP308 - AO308 + DY308*1E3/(8.314*(EA308+273.15)) * AR308/DX308 * AQ308) * DX308/(100*DL308) * 1000/(1000 - AP308)</f>
        <v>0</v>
      </c>
      <c r="AO308">
        <v>10.94329985589581</v>
      </c>
      <c r="AP308">
        <v>11.43300545454545</v>
      </c>
      <c r="AQ308">
        <v>-0.0001569112317945773</v>
      </c>
      <c r="AR308">
        <v>106.5412186172679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437</v>
      </c>
      <c r="AY308" t="s">
        <v>437</v>
      </c>
      <c r="AZ308">
        <v>0</v>
      </c>
      <c r="BA308">
        <v>0</v>
      </c>
      <c r="BB308">
        <f>1-AZ308/BA308</f>
        <v>0</v>
      </c>
      <c r="BC308">
        <v>0</v>
      </c>
      <c r="BD308" t="s">
        <v>437</v>
      </c>
      <c r="BE308" t="s">
        <v>437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437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BZ308">
        <v>2020</v>
      </c>
      <c r="CA308">
        <v>290.0000000000001</v>
      </c>
      <c r="CB308">
        <v>1590.42</v>
      </c>
      <c r="CC308">
        <v>295</v>
      </c>
      <c r="CD308">
        <v>5220.67</v>
      </c>
      <c r="CE308">
        <v>1591.29</v>
      </c>
      <c r="CF308">
        <v>-0.87</v>
      </c>
      <c r="CG308">
        <v>300.0000000000001</v>
      </c>
      <c r="CH308">
        <v>23.8</v>
      </c>
      <c r="CI308">
        <v>1650.734719841875</v>
      </c>
      <c r="CJ308">
        <v>2.032994541366527</v>
      </c>
      <c r="CK308">
        <v>-31.03478562282126</v>
      </c>
      <c r="CL308">
        <v>0.9198548094063967</v>
      </c>
      <c r="CM308">
        <v>0.9759925733019913</v>
      </c>
      <c r="CN308">
        <v>-0.00431141668520578</v>
      </c>
      <c r="CO308">
        <v>289.9999999999999</v>
      </c>
      <c r="CP308">
        <v>1590.91</v>
      </c>
      <c r="CQ308">
        <v>765</v>
      </c>
      <c r="CR308">
        <v>5219.32</v>
      </c>
      <c r="CS308">
        <v>1591.27</v>
      </c>
      <c r="CT308">
        <v>-0.36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438</v>
      </c>
      <c r="DO308">
        <v>2</v>
      </c>
      <c r="DP308" t="b">
        <v>1</v>
      </c>
      <c r="DQ308">
        <v>1761510303.5</v>
      </c>
      <c r="DR308">
        <v>406.7148888888889</v>
      </c>
      <c r="DS308">
        <v>396.2028888888889</v>
      </c>
      <c r="DT308">
        <v>11.43732222222222</v>
      </c>
      <c r="DU308">
        <v>10.94136666666667</v>
      </c>
      <c r="DV308">
        <v>408.9965555555556</v>
      </c>
      <c r="DW308">
        <v>11.43061111111111</v>
      </c>
      <c r="DX308">
        <v>499.9282222222221</v>
      </c>
      <c r="DY308">
        <v>90.28293333333333</v>
      </c>
      <c r="DZ308">
        <v>0.09991761111111111</v>
      </c>
      <c r="EA308">
        <v>17.89363333333334</v>
      </c>
      <c r="EB308">
        <v>17.90682222222222</v>
      </c>
      <c r="EC308">
        <v>999.9000000000001</v>
      </c>
      <c r="ED308">
        <v>0</v>
      </c>
      <c r="EE308">
        <v>0</v>
      </c>
      <c r="EF308">
        <v>10005.27777777778</v>
      </c>
      <c r="EG308">
        <v>0</v>
      </c>
      <c r="EH308">
        <v>1050.728888888889</v>
      </c>
      <c r="EI308">
        <v>10.51191444444444</v>
      </c>
      <c r="EJ308">
        <v>411.4204444444445</v>
      </c>
      <c r="EK308">
        <v>400.586</v>
      </c>
      <c r="EL308">
        <v>0.4959607777777778</v>
      </c>
      <c r="EM308">
        <v>396.2028888888889</v>
      </c>
      <c r="EN308">
        <v>10.94136666666667</v>
      </c>
      <c r="EO308">
        <v>1.032595555555555</v>
      </c>
      <c r="EP308">
        <v>0.9878184444444444</v>
      </c>
      <c r="EQ308">
        <v>7.384594444444446</v>
      </c>
      <c r="ER308">
        <v>6.737927777777778</v>
      </c>
      <c r="ES308">
        <v>1999.972222222222</v>
      </c>
      <c r="ET308">
        <v>0.9800033333333332</v>
      </c>
      <c r="EU308">
        <v>0.01999682222222222</v>
      </c>
      <c r="EV308">
        <v>0</v>
      </c>
      <c r="EW308">
        <v>1323.615555555556</v>
      </c>
      <c r="EX308">
        <v>5.00097</v>
      </c>
      <c r="EY308">
        <v>26706.68888888889</v>
      </c>
      <c r="EZ308">
        <v>16707.35555555556</v>
      </c>
      <c r="FA308">
        <v>40.125</v>
      </c>
      <c r="FB308">
        <v>41.937</v>
      </c>
      <c r="FC308">
        <v>40.083</v>
      </c>
      <c r="FD308">
        <v>41.68022222222222</v>
      </c>
      <c r="FE308">
        <v>40.208</v>
      </c>
      <c r="FF308">
        <v>1955.075555555556</v>
      </c>
      <c r="FG308">
        <v>39.89666666666667</v>
      </c>
      <c r="FH308">
        <v>0</v>
      </c>
      <c r="FI308">
        <v>5177</v>
      </c>
      <c r="FJ308">
        <v>0</v>
      </c>
      <c r="FK308">
        <v>1324.704230769231</v>
      </c>
      <c r="FL308">
        <v>-12.75179487136957</v>
      </c>
      <c r="FM308">
        <v>-161.9897434984438</v>
      </c>
      <c r="FN308">
        <v>26719.80769230769</v>
      </c>
      <c r="FO308">
        <v>15</v>
      </c>
      <c r="FP308">
        <v>0</v>
      </c>
      <c r="FQ308" t="s">
        <v>439</v>
      </c>
      <c r="FR308">
        <v>1760210915.6</v>
      </c>
      <c r="FS308">
        <v>0</v>
      </c>
      <c r="FT308">
        <v>0</v>
      </c>
      <c r="FU308">
        <v>-0.215</v>
      </c>
      <c r="FV308">
        <v>0</v>
      </c>
      <c r="FW308">
        <v>-0.6919999999999999</v>
      </c>
      <c r="FX308">
        <v>0</v>
      </c>
      <c r="FY308">
        <v>400</v>
      </c>
      <c r="FZ308">
        <v>0</v>
      </c>
      <c r="GA308">
        <v>0.15</v>
      </c>
      <c r="GB308">
        <v>0</v>
      </c>
      <c r="GC308">
        <v>0.2297181749999999</v>
      </c>
      <c r="GD308">
        <v>58.20181590619139</v>
      </c>
      <c r="GE308">
        <v>6.082517447747593</v>
      </c>
      <c r="GF308">
        <v>0</v>
      </c>
      <c r="GG308">
        <v>1325.456470588235</v>
      </c>
      <c r="GH308">
        <v>-12.47700533592539</v>
      </c>
      <c r="GI308">
        <v>1.256776648117162</v>
      </c>
      <c r="GJ308">
        <v>0</v>
      </c>
      <c r="GK308">
        <v>0.449991475</v>
      </c>
      <c r="GL308">
        <v>0.3011956210131325</v>
      </c>
      <c r="GM308">
        <v>0.02921033240480798</v>
      </c>
      <c r="GN308">
        <v>0</v>
      </c>
      <c r="GO308">
        <v>0</v>
      </c>
      <c r="GP308">
        <v>3</v>
      </c>
      <c r="GQ308" t="s">
        <v>455</v>
      </c>
      <c r="GR308">
        <v>3.13386</v>
      </c>
      <c r="GS308">
        <v>2.76018</v>
      </c>
      <c r="GT308">
        <v>0.0915972</v>
      </c>
      <c r="GU308">
        <v>0.08800379999999999</v>
      </c>
      <c r="GV308">
        <v>0.0625086</v>
      </c>
      <c r="GW308">
        <v>0.0598209</v>
      </c>
      <c r="GX308">
        <v>29084.7</v>
      </c>
      <c r="GY308">
        <v>29178.8</v>
      </c>
      <c r="GZ308">
        <v>29745.4</v>
      </c>
      <c r="HA308">
        <v>29554.6</v>
      </c>
      <c r="HB308">
        <v>36858.1</v>
      </c>
      <c r="HC308">
        <v>36823.8</v>
      </c>
      <c r="HD308">
        <v>41857.4</v>
      </c>
      <c r="HE308">
        <v>41989.6</v>
      </c>
      <c r="HF308">
        <v>1.95147</v>
      </c>
      <c r="HG308">
        <v>1.88778</v>
      </c>
      <c r="HH308">
        <v>0.0218078</v>
      </c>
      <c r="HI308">
        <v>0</v>
      </c>
      <c r="HJ308">
        <v>17.5495</v>
      </c>
      <c r="HK308">
        <v>999.9</v>
      </c>
      <c r="HL308">
        <v>25.9</v>
      </c>
      <c r="HM308">
        <v>31.8</v>
      </c>
      <c r="HN308">
        <v>13.5448</v>
      </c>
      <c r="HO308">
        <v>62.2024</v>
      </c>
      <c r="HP308">
        <v>32.5761</v>
      </c>
      <c r="HQ308">
        <v>1</v>
      </c>
      <c r="HR308">
        <v>-0.131011</v>
      </c>
      <c r="HS308">
        <v>4.71472</v>
      </c>
      <c r="HT308">
        <v>20.2823</v>
      </c>
      <c r="HU308">
        <v>5.21714</v>
      </c>
      <c r="HV308">
        <v>12.0159</v>
      </c>
      <c r="HW308">
        <v>4.98935</v>
      </c>
      <c r="HX308">
        <v>3.28785</v>
      </c>
      <c r="HY308">
        <v>9999</v>
      </c>
      <c r="HZ308">
        <v>9999</v>
      </c>
      <c r="IA308">
        <v>9999</v>
      </c>
      <c r="IB308">
        <v>999.9</v>
      </c>
      <c r="IC308">
        <v>4.97284</v>
      </c>
      <c r="ID308">
        <v>1.86661</v>
      </c>
      <c r="IE308">
        <v>1.86594</v>
      </c>
      <c r="IF308">
        <v>1.86588</v>
      </c>
      <c r="IG308">
        <v>1.86768</v>
      </c>
      <c r="IH308">
        <v>1.87015</v>
      </c>
      <c r="II308">
        <v>1.86881</v>
      </c>
      <c r="IJ308">
        <v>1.87027</v>
      </c>
      <c r="IK308">
        <v>0</v>
      </c>
      <c r="IL308">
        <v>0</v>
      </c>
      <c r="IM308">
        <v>0</v>
      </c>
      <c r="IN308">
        <v>0</v>
      </c>
      <c r="IO308" t="s">
        <v>441</v>
      </c>
      <c r="IP308" t="s">
        <v>442</v>
      </c>
      <c r="IQ308" t="s">
        <v>443</v>
      </c>
      <c r="IR308" t="s">
        <v>443</v>
      </c>
      <c r="IS308" t="s">
        <v>443</v>
      </c>
      <c r="IT308" t="s">
        <v>443</v>
      </c>
      <c r="IU308">
        <v>0</v>
      </c>
      <c r="IV308">
        <v>100</v>
      </c>
      <c r="IW308">
        <v>100</v>
      </c>
      <c r="IX308">
        <v>-2.271</v>
      </c>
      <c r="IY308">
        <v>0.0067</v>
      </c>
      <c r="IZ308">
        <v>-1.414774939843471</v>
      </c>
      <c r="JA308">
        <v>-0.002262605230658699</v>
      </c>
      <c r="JB308">
        <v>4.117972070868355E-07</v>
      </c>
      <c r="JC308">
        <v>-1.535053720392113E-10</v>
      </c>
      <c r="JD308">
        <v>-0.05773197212917025</v>
      </c>
      <c r="JE308">
        <v>-0.004387372397949352</v>
      </c>
      <c r="JF308">
        <v>0.001148265067849212</v>
      </c>
      <c r="JG308">
        <v>-2.372704636287677E-05</v>
      </c>
      <c r="JH308">
        <v>4</v>
      </c>
      <c r="JI308">
        <v>2346</v>
      </c>
      <c r="JJ308">
        <v>1</v>
      </c>
      <c r="JK308">
        <v>24</v>
      </c>
      <c r="JL308">
        <v>21656.5</v>
      </c>
      <c r="JM308">
        <v>29358505.1</v>
      </c>
      <c r="JN308">
        <v>0.9472660000000001</v>
      </c>
      <c r="JO308">
        <v>2.26807</v>
      </c>
      <c r="JP308">
        <v>1.39648</v>
      </c>
      <c r="JQ308">
        <v>2.35718</v>
      </c>
      <c r="JR308">
        <v>1.49536</v>
      </c>
      <c r="JS308">
        <v>2.71118</v>
      </c>
      <c r="JT308">
        <v>36.5287</v>
      </c>
      <c r="JU308">
        <v>24.0437</v>
      </c>
      <c r="JV308">
        <v>18</v>
      </c>
      <c r="JW308">
        <v>483.284</v>
      </c>
      <c r="JX308">
        <v>434.524</v>
      </c>
      <c r="JY308">
        <v>12.0416</v>
      </c>
      <c r="JZ308">
        <v>25.8294</v>
      </c>
      <c r="KA308">
        <v>30.0003</v>
      </c>
      <c r="KB308">
        <v>25.6653</v>
      </c>
      <c r="KC308">
        <v>25.5961</v>
      </c>
      <c r="KD308">
        <v>18.9582</v>
      </c>
      <c r="KE308">
        <v>17.2397</v>
      </c>
      <c r="KF308">
        <v>3.00231</v>
      </c>
      <c r="KG308">
        <v>12.0764</v>
      </c>
      <c r="KH308">
        <v>366.451</v>
      </c>
      <c r="KI308">
        <v>10.8833</v>
      </c>
      <c r="KJ308">
        <v>101.661</v>
      </c>
      <c r="KK308">
        <v>100.97</v>
      </c>
    </row>
    <row r="309" spans="1:297">
      <c r="A309">
        <v>293</v>
      </c>
      <c r="B309">
        <v>1761510310.5</v>
      </c>
      <c r="C309">
        <v>3100</v>
      </c>
      <c r="D309" t="s">
        <v>1032</v>
      </c>
      <c r="E309" t="s">
        <v>1033</v>
      </c>
      <c r="F309">
        <v>5</v>
      </c>
      <c r="G309" t="s">
        <v>1025</v>
      </c>
      <c r="H309" t="s">
        <v>436</v>
      </c>
      <c r="I309">
        <v>1761510307.944444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387.5145276714489</v>
      </c>
      <c r="AK309">
        <v>395.8946666666666</v>
      </c>
      <c r="AL309">
        <v>-2.589521732415351</v>
      </c>
      <c r="AM309">
        <v>65.59163496858086</v>
      </c>
      <c r="AN309">
        <f>(AP309 - AO309 + DY309*1E3/(8.314*(EA309+273.15)) * AR309/DX309 * AQ309) * DX309/(100*DL309) * 1000/(1000 - AP309)</f>
        <v>0</v>
      </c>
      <c r="AO309">
        <v>10.91047945252831</v>
      </c>
      <c r="AP309">
        <v>11.41700848484848</v>
      </c>
      <c r="AQ309">
        <v>-0.00025461295490453</v>
      </c>
      <c r="AR309">
        <v>106.5412186172679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437</v>
      </c>
      <c r="AY309" t="s">
        <v>437</v>
      </c>
      <c r="AZ309">
        <v>0</v>
      </c>
      <c r="BA309">
        <v>0</v>
      </c>
      <c r="BB309">
        <f>1-AZ309/BA309</f>
        <v>0</v>
      </c>
      <c r="BC309">
        <v>0</v>
      </c>
      <c r="BD309" t="s">
        <v>437</v>
      </c>
      <c r="BE309" t="s">
        <v>437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437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BZ309">
        <v>2020</v>
      </c>
      <c r="CA309">
        <v>290.0000000000001</v>
      </c>
      <c r="CB309">
        <v>1590.42</v>
      </c>
      <c r="CC309">
        <v>295</v>
      </c>
      <c r="CD309">
        <v>5220.67</v>
      </c>
      <c r="CE309">
        <v>1591.29</v>
      </c>
      <c r="CF309">
        <v>-0.87</v>
      </c>
      <c r="CG309">
        <v>300.0000000000001</v>
      </c>
      <c r="CH309">
        <v>23.8</v>
      </c>
      <c r="CI309">
        <v>1650.734719841875</v>
      </c>
      <c r="CJ309">
        <v>2.032994541366527</v>
      </c>
      <c r="CK309">
        <v>-31.03478562282126</v>
      </c>
      <c r="CL309">
        <v>0.9198548094063967</v>
      </c>
      <c r="CM309">
        <v>0.9759925733019913</v>
      </c>
      <c r="CN309">
        <v>-0.00431141668520578</v>
      </c>
      <c r="CO309">
        <v>289.9999999999999</v>
      </c>
      <c r="CP309">
        <v>1590.91</v>
      </c>
      <c r="CQ309">
        <v>765</v>
      </c>
      <c r="CR309">
        <v>5219.32</v>
      </c>
      <c r="CS309">
        <v>1591.27</v>
      </c>
      <c r="CT309">
        <v>-0.36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438</v>
      </c>
      <c r="DO309">
        <v>2</v>
      </c>
      <c r="DP309" t="b">
        <v>1</v>
      </c>
      <c r="DQ309">
        <v>1761510307.944444</v>
      </c>
      <c r="DR309">
        <v>396.7175555555556</v>
      </c>
      <c r="DS309">
        <v>381.8088888888889</v>
      </c>
      <c r="DT309">
        <v>11.42523333333333</v>
      </c>
      <c r="DU309">
        <v>10.91078888888889</v>
      </c>
      <c r="DV309">
        <v>398.9791111111111</v>
      </c>
      <c r="DW309">
        <v>11.41867777777778</v>
      </c>
      <c r="DX309">
        <v>500.0618888888889</v>
      </c>
      <c r="DY309">
        <v>90.28212222222221</v>
      </c>
      <c r="DZ309">
        <v>0.1001349555555556</v>
      </c>
      <c r="EA309">
        <v>17.91334444444444</v>
      </c>
      <c r="EB309">
        <v>17.91948888888889</v>
      </c>
      <c r="EC309">
        <v>999.9000000000001</v>
      </c>
      <c r="ED309">
        <v>0</v>
      </c>
      <c r="EE309">
        <v>0</v>
      </c>
      <c r="EF309">
        <v>9988.891111111112</v>
      </c>
      <c r="EG309">
        <v>0</v>
      </c>
      <c r="EH309">
        <v>1050.724444444444</v>
      </c>
      <c r="EI309">
        <v>14.90883333333333</v>
      </c>
      <c r="EJ309">
        <v>401.3025555555556</v>
      </c>
      <c r="EK309">
        <v>386.0206666666667</v>
      </c>
      <c r="EL309">
        <v>0.5144511111111112</v>
      </c>
      <c r="EM309">
        <v>381.8088888888889</v>
      </c>
      <c r="EN309">
        <v>10.91078888888889</v>
      </c>
      <c r="EO309">
        <v>1.031494444444444</v>
      </c>
      <c r="EP309">
        <v>0.9850492222222224</v>
      </c>
      <c r="EQ309">
        <v>7.369004444444446</v>
      </c>
      <c r="ER309">
        <v>6.697097777777778</v>
      </c>
      <c r="ES309">
        <v>1999.974444444445</v>
      </c>
      <c r="ET309">
        <v>0.9800010000000001</v>
      </c>
      <c r="EU309">
        <v>0.0199992</v>
      </c>
      <c r="EV309">
        <v>0</v>
      </c>
      <c r="EW309">
        <v>1322.717777777778</v>
      </c>
      <c r="EX309">
        <v>5.00097</v>
      </c>
      <c r="EY309">
        <v>26697.21111111111</v>
      </c>
      <c r="EZ309">
        <v>16707.35555555556</v>
      </c>
      <c r="FA309">
        <v>40.18011111111111</v>
      </c>
      <c r="FB309">
        <v>41.993</v>
      </c>
      <c r="FC309">
        <v>40.16633333333333</v>
      </c>
      <c r="FD309">
        <v>41.77755555555555</v>
      </c>
      <c r="FE309">
        <v>40.27755555555555</v>
      </c>
      <c r="FF309">
        <v>1955.075555555556</v>
      </c>
      <c r="FG309">
        <v>39.89555555555555</v>
      </c>
      <c r="FH309">
        <v>0</v>
      </c>
      <c r="FI309">
        <v>5181.800000190735</v>
      </c>
      <c r="FJ309">
        <v>0</v>
      </c>
      <c r="FK309">
        <v>1323.667307692308</v>
      </c>
      <c r="FL309">
        <v>-13.07179487714469</v>
      </c>
      <c r="FM309">
        <v>-138.0376067162505</v>
      </c>
      <c r="FN309">
        <v>26707.78461538461</v>
      </c>
      <c r="FO309">
        <v>15</v>
      </c>
      <c r="FP309">
        <v>0</v>
      </c>
      <c r="FQ309" t="s">
        <v>439</v>
      </c>
      <c r="FR309">
        <v>1760210915.6</v>
      </c>
      <c r="FS309">
        <v>0</v>
      </c>
      <c r="FT309">
        <v>0</v>
      </c>
      <c r="FU309">
        <v>-0.215</v>
      </c>
      <c r="FV309">
        <v>0</v>
      </c>
      <c r="FW309">
        <v>-0.6919999999999999</v>
      </c>
      <c r="FX309">
        <v>0</v>
      </c>
      <c r="FY309">
        <v>400</v>
      </c>
      <c r="FZ309">
        <v>0</v>
      </c>
      <c r="GA309">
        <v>0.15</v>
      </c>
      <c r="GB309">
        <v>0</v>
      </c>
      <c r="GC309">
        <v>5.147459175</v>
      </c>
      <c r="GD309">
        <v>79.08463016510319</v>
      </c>
      <c r="GE309">
        <v>7.701192339472346</v>
      </c>
      <c r="GF309">
        <v>0</v>
      </c>
      <c r="GG309">
        <v>1324.328235294118</v>
      </c>
      <c r="GH309">
        <v>-12.91886936431214</v>
      </c>
      <c r="GI309">
        <v>1.292372352527653</v>
      </c>
      <c r="GJ309">
        <v>0</v>
      </c>
      <c r="GK309">
        <v>0.4747029250000001</v>
      </c>
      <c r="GL309">
        <v>0.3178567767354598</v>
      </c>
      <c r="GM309">
        <v>0.03082205800996058</v>
      </c>
      <c r="GN309">
        <v>0</v>
      </c>
      <c r="GO309">
        <v>0</v>
      </c>
      <c r="GP309">
        <v>3</v>
      </c>
      <c r="GQ309" t="s">
        <v>455</v>
      </c>
      <c r="GR309">
        <v>3.13412</v>
      </c>
      <c r="GS309">
        <v>2.76031</v>
      </c>
      <c r="GT309">
        <v>0.0895758</v>
      </c>
      <c r="GU309">
        <v>0.0854077</v>
      </c>
      <c r="GV309">
        <v>0.0624408</v>
      </c>
      <c r="GW309">
        <v>0.0597292</v>
      </c>
      <c r="GX309">
        <v>29149.6</v>
      </c>
      <c r="GY309">
        <v>29261.5</v>
      </c>
      <c r="GZ309">
        <v>29745.6</v>
      </c>
      <c r="HA309">
        <v>29554.3</v>
      </c>
      <c r="HB309">
        <v>36860.8</v>
      </c>
      <c r="HC309">
        <v>36826.7</v>
      </c>
      <c r="HD309">
        <v>41857.5</v>
      </c>
      <c r="HE309">
        <v>41988.9</v>
      </c>
      <c r="HF309">
        <v>1.95198</v>
      </c>
      <c r="HG309">
        <v>1.88752</v>
      </c>
      <c r="HH309">
        <v>0.0224933</v>
      </c>
      <c r="HI309">
        <v>0</v>
      </c>
      <c r="HJ309">
        <v>17.554</v>
      </c>
      <c r="HK309">
        <v>999.9</v>
      </c>
      <c r="HL309">
        <v>25.9</v>
      </c>
      <c r="HM309">
        <v>31.8</v>
      </c>
      <c r="HN309">
        <v>13.5449</v>
      </c>
      <c r="HO309">
        <v>62.0724</v>
      </c>
      <c r="HP309">
        <v>32.3397</v>
      </c>
      <c r="HQ309">
        <v>1</v>
      </c>
      <c r="HR309">
        <v>-0.130884</v>
      </c>
      <c r="HS309">
        <v>4.72112</v>
      </c>
      <c r="HT309">
        <v>20.2825</v>
      </c>
      <c r="HU309">
        <v>5.22058</v>
      </c>
      <c r="HV309">
        <v>12.0159</v>
      </c>
      <c r="HW309">
        <v>4.99075</v>
      </c>
      <c r="HX309">
        <v>3.28848</v>
      </c>
      <c r="HY309">
        <v>9999</v>
      </c>
      <c r="HZ309">
        <v>9999</v>
      </c>
      <c r="IA309">
        <v>9999</v>
      </c>
      <c r="IB309">
        <v>999.9</v>
      </c>
      <c r="IC309">
        <v>4.97285</v>
      </c>
      <c r="ID309">
        <v>1.86661</v>
      </c>
      <c r="IE309">
        <v>1.86593</v>
      </c>
      <c r="IF309">
        <v>1.86588</v>
      </c>
      <c r="IG309">
        <v>1.86768</v>
      </c>
      <c r="IH309">
        <v>1.87014</v>
      </c>
      <c r="II309">
        <v>1.86878</v>
      </c>
      <c r="IJ309">
        <v>1.87027</v>
      </c>
      <c r="IK309">
        <v>0</v>
      </c>
      <c r="IL309">
        <v>0</v>
      </c>
      <c r="IM309">
        <v>0</v>
      </c>
      <c r="IN309">
        <v>0</v>
      </c>
      <c r="IO309" t="s">
        <v>441</v>
      </c>
      <c r="IP309" t="s">
        <v>442</v>
      </c>
      <c r="IQ309" t="s">
        <v>443</v>
      </c>
      <c r="IR309" t="s">
        <v>443</v>
      </c>
      <c r="IS309" t="s">
        <v>443</v>
      </c>
      <c r="IT309" t="s">
        <v>443</v>
      </c>
      <c r="IU309">
        <v>0</v>
      </c>
      <c r="IV309">
        <v>100</v>
      </c>
      <c r="IW309">
        <v>100</v>
      </c>
      <c r="IX309">
        <v>-2.248</v>
      </c>
      <c r="IY309">
        <v>0.0065</v>
      </c>
      <c r="IZ309">
        <v>-1.414774939843471</v>
      </c>
      <c r="JA309">
        <v>-0.002262605230658699</v>
      </c>
      <c r="JB309">
        <v>4.117972070868355E-07</v>
      </c>
      <c r="JC309">
        <v>-1.535053720392113E-10</v>
      </c>
      <c r="JD309">
        <v>-0.05773197212917025</v>
      </c>
      <c r="JE309">
        <v>-0.004387372397949352</v>
      </c>
      <c r="JF309">
        <v>0.001148265067849212</v>
      </c>
      <c r="JG309">
        <v>-2.372704636287677E-05</v>
      </c>
      <c r="JH309">
        <v>4</v>
      </c>
      <c r="JI309">
        <v>2346</v>
      </c>
      <c r="JJ309">
        <v>1</v>
      </c>
      <c r="JK309">
        <v>24</v>
      </c>
      <c r="JL309">
        <v>21656.6</v>
      </c>
      <c r="JM309">
        <v>29358505.2</v>
      </c>
      <c r="JN309">
        <v>0.916748</v>
      </c>
      <c r="JO309">
        <v>2.27905</v>
      </c>
      <c r="JP309">
        <v>1.39648</v>
      </c>
      <c r="JQ309">
        <v>2.35352</v>
      </c>
      <c r="JR309">
        <v>1.49536</v>
      </c>
      <c r="JS309">
        <v>2.55737</v>
      </c>
      <c r="JT309">
        <v>36.5051</v>
      </c>
      <c r="JU309">
        <v>24.035</v>
      </c>
      <c r="JV309">
        <v>18</v>
      </c>
      <c r="JW309">
        <v>483.592</v>
      </c>
      <c r="JX309">
        <v>434.39</v>
      </c>
      <c r="JY309">
        <v>12.0993</v>
      </c>
      <c r="JZ309">
        <v>25.8294</v>
      </c>
      <c r="KA309">
        <v>30.0002</v>
      </c>
      <c r="KB309">
        <v>25.6653</v>
      </c>
      <c r="KC309">
        <v>25.5981</v>
      </c>
      <c r="KD309">
        <v>18.3751</v>
      </c>
      <c r="KE309">
        <v>17.2397</v>
      </c>
      <c r="KF309">
        <v>3.00231</v>
      </c>
      <c r="KG309">
        <v>12.1357</v>
      </c>
      <c r="KH309">
        <v>353.085</v>
      </c>
      <c r="KI309">
        <v>10.8956</v>
      </c>
      <c r="KJ309">
        <v>101.661</v>
      </c>
      <c r="KK309">
        <v>100.968</v>
      </c>
    </row>
    <row r="310" spans="1:297">
      <c r="A310">
        <v>294</v>
      </c>
      <c r="B310">
        <v>1761510315.5</v>
      </c>
      <c r="C310">
        <v>3105</v>
      </c>
      <c r="D310" t="s">
        <v>1034</v>
      </c>
      <c r="E310" t="s">
        <v>1035</v>
      </c>
      <c r="F310">
        <v>5</v>
      </c>
      <c r="G310" t="s">
        <v>1025</v>
      </c>
      <c r="H310" t="s">
        <v>436</v>
      </c>
      <c r="I310">
        <v>1761510313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370.798511349532</v>
      </c>
      <c r="AK310">
        <v>381.2134727272729</v>
      </c>
      <c r="AL310">
        <v>-2.979049913972332</v>
      </c>
      <c r="AM310">
        <v>65.59163496858086</v>
      </c>
      <c r="AN310">
        <f>(AP310 - AO310 + DY310*1E3/(8.314*(EA310+273.15)) * AR310/DX310 * AQ310) * DX310/(100*DL310) * 1000/(1000 - AP310)</f>
        <v>0</v>
      </c>
      <c r="AO310">
        <v>10.89899572787636</v>
      </c>
      <c r="AP310">
        <v>11.39941696969698</v>
      </c>
      <c r="AQ310">
        <v>-0.0002552320261996898</v>
      </c>
      <c r="AR310">
        <v>106.5412186172679</v>
      </c>
      <c r="AS310">
        <v>1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437</v>
      </c>
      <c r="AY310" t="s">
        <v>437</v>
      </c>
      <c r="AZ310">
        <v>0</v>
      </c>
      <c r="BA310">
        <v>0</v>
      </c>
      <c r="BB310">
        <f>1-AZ310/BA310</f>
        <v>0</v>
      </c>
      <c r="BC310">
        <v>0</v>
      </c>
      <c r="BD310" t="s">
        <v>437</v>
      </c>
      <c r="BE310" t="s">
        <v>437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437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BZ310">
        <v>2020</v>
      </c>
      <c r="CA310">
        <v>290.0000000000001</v>
      </c>
      <c r="CB310">
        <v>1590.42</v>
      </c>
      <c r="CC310">
        <v>295</v>
      </c>
      <c r="CD310">
        <v>5220.67</v>
      </c>
      <c r="CE310">
        <v>1591.29</v>
      </c>
      <c r="CF310">
        <v>-0.87</v>
      </c>
      <c r="CG310">
        <v>300.0000000000001</v>
      </c>
      <c r="CH310">
        <v>23.8</v>
      </c>
      <c r="CI310">
        <v>1650.734719841875</v>
      </c>
      <c r="CJ310">
        <v>2.032994541366527</v>
      </c>
      <c r="CK310">
        <v>-31.03478562282126</v>
      </c>
      <c r="CL310">
        <v>0.9198548094063967</v>
      </c>
      <c r="CM310">
        <v>0.9759925733019913</v>
      </c>
      <c r="CN310">
        <v>-0.00431141668520578</v>
      </c>
      <c r="CO310">
        <v>289.9999999999999</v>
      </c>
      <c r="CP310">
        <v>1590.91</v>
      </c>
      <c r="CQ310">
        <v>765</v>
      </c>
      <c r="CR310">
        <v>5219.32</v>
      </c>
      <c r="CS310">
        <v>1591.27</v>
      </c>
      <c r="CT310">
        <v>-0.36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438</v>
      </c>
      <c r="DO310">
        <v>2</v>
      </c>
      <c r="DP310" t="b">
        <v>1</v>
      </c>
      <c r="DQ310">
        <v>1761510313</v>
      </c>
      <c r="DR310">
        <v>382.7961111111111</v>
      </c>
      <c r="DS310">
        <v>365.1155555555555</v>
      </c>
      <c r="DT310">
        <v>11.4066</v>
      </c>
      <c r="DU310">
        <v>10.89888888888889</v>
      </c>
      <c r="DV310">
        <v>385.03</v>
      </c>
      <c r="DW310">
        <v>11.40025555555555</v>
      </c>
      <c r="DX310">
        <v>500.0207777777778</v>
      </c>
      <c r="DY310">
        <v>90.28195555555556</v>
      </c>
      <c r="DZ310">
        <v>0.1000236444444444</v>
      </c>
      <c r="EA310">
        <v>17.93344444444445</v>
      </c>
      <c r="EB310">
        <v>17.93745555555556</v>
      </c>
      <c r="EC310">
        <v>999.9000000000001</v>
      </c>
      <c r="ED310">
        <v>0</v>
      </c>
      <c r="EE310">
        <v>0</v>
      </c>
      <c r="EF310">
        <v>9994.722222222223</v>
      </c>
      <c r="EG310">
        <v>0</v>
      </c>
      <c r="EH310">
        <v>1050.73</v>
      </c>
      <c r="EI310">
        <v>17.68075555555556</v>
      </c>
      <c r="EJ310">
        <v>387.213</v>
      </c>
      <c r="EK310">
        <v>369.1387777777778</v>
      </c>
      <c r="EL310">
        <v>0.5077218888888889</v>
      </c>
      <c r="EM310">
        <v>365.1155555555555</v>
      </c>
      <c r="EN310">
        <v>10.89888888888889</v>
      </c>
      <c r="EO310">
        <v>1.029811111111111</v>
      </c>
      <c r="EP310">
        <v>0.9839728888888888</v>
      </c>
      <c r="EQ310">
        <v>7.345114444444445</v>
      </c>
      <c r="ER310">
        <v>6.681201111111111</v>
      </c>
      <c r="ES310">
        <v>2000.006666666667</v>
      </c>
      <c r="ET310">
        <v>0.9800013333333334</v>
      </c>
      <c r="EU310">
        <v>0.01999895555555556</v>
      </c>
      <c r="EV310">
        <v>0</v>
      </c>
      <c r="EW310">
        <v>1322.023333333333</v>
      </c>
      <c r="EX310">
        <v>5.00097</v>
      </c>
      <c r="EY310">
        <v>26686.13333333333</v>
      </c>
      <c r="EZ310">
        <v>16707.64444444444</v>
      </c>
      <c r="FA310">
        <v>40.25</v>
      </c>
      <c r="FB310">
        <v>42.02044444444444</v>
      </c>
      <c r="FC310">
        <v>40.229</v>
      </c>
      <c r="FD310">
        <v>41.74266666666666</v>
      </c>
      <c r="FE310">
        <v>40.24266666666666</v>
      </c>
      <c r="FF310">
        <v>1955.11</v>
      </c>
      <c r="FG310">
        <v>39.89555555555555</v>
      </c>
      <c r="FH310">
        <v>0</v>
      </c>
      <c r="FI310">
        <v>5186.600000143051</v>
      </c>
      <c r="FJ310">
        <v>0</v>
      </c>
      <c r="FK310">
        <v>1322.818461538461</v>
      </c>
      <c r="FL310">
        <v>-10.77401710456849</v>
      </c>
      <c r="FM310">
        <v>-123.2000000029011</v>
      </c>
      <c r="FN310">
        <v>26696.94615384615</v>
      </c>
      <c r="FO310">
        <v>15</v>
      </c>
      <c r="FP310">
        <v>0</v>
      </c>
      <c r="FQ310" t="s">
        <v>439</v>
      </c>
      <c r="FR310">
        <v>1760210915.6</v>
      </c>
      <c r="FS310">
        <v>0</v>
      </c>
      <c r="FT310">
        <v>0</v>
      </c>
      <c r="FU310">
        <v>-0.215</v>
      </c>
      <c r="FV310">
        <v>0</v>
      </c>
      <c r="FW310">
        <v>-0.6919999999999999</v>
      </c>
      <c r="FX310">
        <v>0</v>
      </c>
      <c r="FY310">
        <v>400</v>
      </c>
      <c r="FZ310">
        <v>0</v>
      </c>
      <c r="GA310">
        <v>0.15</v>
      </c>
      <c r="GB310">
        <v>0</v>
      </c>
      <c r="GC310">
        <v>9.595267175</v>
      </c>
      <c r="GD310">
        <v>71.37540811632272</v>
      </c>
      <c r="GE310">
        <v>7.046637425876738</v>
      </c>
      <c r="GF310">
        <v>0</v>
      </c>
      <c r="GG310">
        <v>1323.615588235294</v>
      </c>
      <c r="GH310">
        <v>-12.05912909911645</v>
      </c>
      <c r="GI310">
        <v>1.214740812772229</v>
      </c>
      <c r="GJ310">
        <v>0</v>
      </c>
      <c r="GK310">
        <v>0.4898362749999999</v>
      </c>
      <c r="GL310">
        <v>0.2393509305816138</v>
      </c>
      <c r="GM310">
        <v>0.02512285477706256</v>
      </c>
      <c r="GN310">
        <v>0</v>
      </c>
      <c r="GO310">
        <v>0</v>
      </c>
      <c r="GP310">
        <v>3</v>
      </c>
      <c r="GQ310" t="s">
        <v>455</v>
      </c>
      <c r="GR310">
        <v>3.13398</v>
      </c>
      <c r="GS310">
        <v>2.76016</v>
      </c>
      <c r="GT310">
        <v>0.0869706</v>
      </c>
      <c r="GU310">
        <v>0.0824347</v>
      </c>
      <c r="GV310">
        <v>0.0623685</v>
      </c>
      <c r="GW310">
        <v>0.0597138</v>
      </c>
      <c r="GX310">
        <v>29232.3</v>
      </c>
      <c r="GY310">
        <v>29356.3</v>
      </c>
      <c r="GZ310">
        <v>29744.8</v>
      </c>
      <c r="HA310">
        <v>29554</v>
      </c>
      <c r="HB310">
        <v>36862.9</v>
      </c>
      <c r="HC310">
        <v>36827.1</v>
      </c>
      <c r="HD310">
        <v>41856.7</v>
      </c>
      <c r="HE310">
        <v>41988.7</v>
      </c>
      <c r="HF310">
        <v>1.95138</v>
      </c>
      <c r="HG310">
        <v>1.88768</v>
      </c>
      <c r="HH310">
        <v>0.023298</v>
      </c>
      <c r="HI310">
        <v>0</v>
      </c>
      <c r="HJ310">
        <v>17.5591</v>
      </c>
      <c r="HK310">
        <v>999.9</v>
      </c>
      <c r="HL310">
        <v>25.9</v>
      </c>
      <c r="HM310">
        <v>31.8</v>
      </c>
      <c r="HN310">
        <v>13.5444</v>
      </c>
      <c r="HO310">
        <v>62.4124</v>
      </c>
      <c r="HP310">
        <v>32.5401</v>
      </c>
      <c r="HQ310">
        <v>1</v>
      </c>
      <c r="HR310">
        <v>-0.130843</v>
      </c>
      <c r="HS310">
        <v>4.72626</v>
      </c>
      <c r="HT310">
        <v>20.28</v>
      </c>
      <c r="HU310">
        <v>5.21999</v>
      </c>
      <c r="HV310">
        <v>12.0159</v>
      </c>
      <c r="HW310">
        <v>4.9905</v>
      </c>
      <c r="HX310">
        <v>3.2884</v>
      </c>
      <c r="HY310">
        <v>9999</v>
      </c>
      <c r="HZ310">
        <v>9999</v>
      </c>
      <c r="IA310">
        <v>9999</v>
      </c>
      <c r="IB310">
        <v>999.9</v>
      </c>
      <c r="IC310">
        <v>4.97284</v>
      </c>
      <c r="ID310">
        <v>1.86661</v>
      </c>
      <c r="IE310">
        <v>1.86595</v>
      </c>
      <c r="IF310">
        <v>1.86588</v>
      </c>
      <c r="IG310">
        <v>1.86768</v>
      </c>
      <c r="IH310">
        <v>1.87017</v>
      </c>
      <c r="II310">
        <v>1.86877</v>
      </c>
      <c r="IJ310">
        <v>1.87027</v>
      </c>
      <c r="IK310">
        <v>0</v>
      </c>
      <c r="IL310">
        <v>0</v>
      </c>
      <c r="IM310">
        <v>0</v>
      </c>
      <c r="IN310">
        <v>0</v>
      </c>
      <c r="IO310" t="s">
        <v>441</v>
      </c>
      <c r="IP310" t="s">
        <v>442</v>
      </c>
      <c r="IQ310" t="s">
        <v>443</v>
      </c>
      <c r="IR310" t="s">
        <v>443</v>
      </c>
      <c r="IS310" t="s">
        <v>443</v>
      </c>
      <c r="IT310" t="s">
        <v>443</v>
      </c>
      <c r="IU310">
        <v>0</v>
      </c>
      <c r="IV310">
        <v>100</v>
      </c>
      <c r="IW310">
        <v>100</v>
      </c>
      <c r="IX310">
        <v>-2.218</v>
      </c>
      <c r="IY310">
        <v>0.0062</v>
      </c>
      <c r="IZ310">
        <v>-1.414774939843471</v>
      </c>
      <c r="JA310">
        <v>-0.002262605230658699</v>
      </c>
      <c r="JB310">
        <v>4.117972070868355E-07</v>
      </c>
      <c r="JC310">
        <v>-1.535053720392113E-10</v>
      </c>
      <c r="JD310">
        <v>-0.05773197212917025</v>
      </c>
      <c r="JE310">
        <v>-0.004387372397949352</v>
      </c>
      <c r="JF310">
        <v>0.001148265067849212</v>
      </c>
      <c r="JG310">
        <v>-2.372704636287677E-05</v>
      </c>
      <c r="JH310">
        <v>4</v>
      </c>
      <c r="JI310">
        <v>2346</v>
      </c>
      <c r="JJ310">
        <v>1</v>
      </c>
      <c r="JK310">
        <v>24</v>
      </c>
      <c r="JL310">
        <v>21656.7</v>
      </c>
      <c r="JM310">
        <v>29358505.3</v>
      </c>
      <c r="JN310">
        <v>0.881348</v>
      </c>
      <c r="JO310">
        <v>2.27661</v>
      </c>
      <c r="JP310">
        <v>1.39771</v>
      </c>
      <c r="JQ310">
        <v>2.34619</v>
      </c>
      <c r="JR310">
        <v>1.49536</v>
      </c>
      <c r="JS310">
        <v>2.68921</v>
      </c>
      <c r="JT310">
        <v>36.5051</v>
      </c>
      <c r="JU310">
        <v>24.035</v>
      </c>
      <c r="JV310">
        <v>18</v>
      </c>
      <c r="JW310">
        <v>483.222</v>
      </c>
      <c r="JX310">
        <v>434.481</v>
      </c>
      <c r="JY310">
        <v>12.1559</v>
      </c>
      <c r="JZ310">
        <v>25.8294</v>
      </c>
      <c r="KA310">
        <v>30.0002</v>
      </c>
      <c r="KB310">
        <v>25.6653</v>
      </c>
      <c r="KC310">
        <v>25.5983</v>
      </c>
      <c r="KD310">
        <v>17.659</v>
      </c>
      <c r="KE310">
        <v>17.2397</v>
      </c>
      <c r="KF310">
        <v>3.00231</v>
      </c>
      <c r="KG310">
        <v>12.1828</v>
      </c>
      <c r="KH310">
        <v>332.763</v>
      </c>
      <c r="KI310">
        <v>10.8963</v>
      </c>
      <c r="KJ310">
        <v>101.659</v>
      </c>
      <c r="KK310">
        <v>100.968</v>
      </c>
    </row>
    <row r="311" spans="1:297">
      <c r="A311">
        <v>295</v>
      </c>
      <c r="B311">
        <v>1761510320.5</v>
      </c>
      <c r="C311">
        <v>3110</v>
      </c>
      <c r="D311" t="s">
        <v>1036</v>
      </c>
      <c r="E311" t="s">
        <v>1037</v>
      </c>
      <c r="F311">
        <v>5</v>
      </c>
      <c r="G311" t="s">
        <v>1025</v>
      </c>
      <c r="H311" t="s">
        <v>436</v>
      </c>
      <c r="I311">
        <v>1761510317.7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353.8501980558702</v>
      </c>
      <c r="AK311">
        <v>365.4113636363636</v>
      </c>
      <c r="AL311">
        <v>-3.186587865885052</v>
      </c>
      <c r="AM311">
        <v>65.59163496858086</v>
      </c>
      <c r="AN311">
        <f>(AP311 - AO311 + DY311*1E3/(8.314*(EA311+273.15)) * AR311/DX311 * AQ311) * DX311/(100*DL311) * 1000/(1000 - AP311)</f>
        <v>0</v>
      </c>
      <c r="AO311">
        <v>10.8944405183695</v>
      </c>
      <c r="AP311">
        <v>11.38408363636363</v>
      </c>
      <c r="AQ311">
        <v>-0.0001677970952392375</v>
      </c>
      <c r="AR311">
        <v>106.5412186172679</v>
      </c>
      <c r="AS311">
        <v>1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437</v>
      </c>
      <c r="AY311" t="s">
        <v>437</v>
      </c>
      <c r="AZ311">
        <v>0</v>
      </c>
      <c r="BA311">
        <v>0</v>
      </c>
      <c r="BB311">
        <f>1-AZ311/BA311</f>
        <v>0</v>
      </c>
      <c r="BC311">
        <v>0</v>
      </c>
      <c r="BD311" t="s">
        <v>437</v>
      </c>
      <c r="BE311" t="s">
        <v>437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437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BZ311">
        <v>2020</v>
      </c>
      <c r="CA311">
        <v>290.0000000000001</v>
      </c>
      <c r="CB311">
        <v>1590.42</v>
      </c>
      <c r="CC311">
        <v>295</v>
      </c>
      <c r="CD311">
        <v>5220.67</v>
      </c>
      <c r="CE311">
        <v>1591.29</v>
      </c>
      <c r="CF311">
        <v>-0.87</v>
      </c>
      <c r="CG311">
        <v>300.0000000000001</v>
      </c>
      <c r="CH311">
        <v>23.8</v>
      </c>
      <c r="CI311">
        <v>1650.734719841875</v>
      </c>
      <c r="CJ311">
        <v>2.032994541366527</v>
      </c>
      <c r="CK311">
        <v>-31.03478562282126</v>
      </c>
      <c r="CL311">
        <v>0.9198548094063967</v>
      </c>
      <c r="CM311">
        <v>0.9759925733019913</v>
      </c>
      <c r="CN311">
        <v>-0.00431141668520578</v>
      </c>
      <c r="CO311">
        <v>289.9999999999999</v>
      </c>
      <c r="CP311">
        <v>1590.91</v>
      </c>
      <c r="CQ311">
        <v>765</v>
      </c>
      <c r="CR311">
        <v>5219.32</v>
      </c>
      <c r="CS311">
        <v>1591.27</v>
      </c>
      <c r="CT311">
        <v>-0.36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438</v>
      </c>
      <c r="DO311">
        <v>2</v>
      </c>
      <c r="DP311" t="b">
        <v>1</v>
      </c>
      <c r="DQ311">
        <v>1761510317.7</v>
      </c>
      <c r="DR311">
        <v>368.5104</v>
      </c>
      <c r="DS311">
        <v>349.3095999999999</v>
      </c>
      <c r="DT311">
        <v>11.39059</v>
      </c>
      <c r="DU311">
        <v>10.89443</v>
      </c>
      <c r="DV311">
        <v>370.7152</v>
      </c>
      <c r="DW311">
        <v>11.38447</v>
      </c>
      <c r="DX311">
        <v>500.0193</v>
      </c>
      <c r="DY311">
        <v>90.28142</v>
      </c>
      <c r="DZ311">
        <v>0.09992421</v>
      </c>
      <c r="EA311">
        <v>17.95608</v>
      </c>
      <c r="EB311">
        <v>17.94547</v>
      </c>
      <c r="EC311">
        <v>999.9</v>
      </c>
      <c r="ED311">
        <v>0</v>
      </c>
      <c r="EE311">
        <v>0</v>
      </c>
      <c r="EF311">
        <v>10008.374</v>
      </c>
      <c r="EG311">
        <v>0</v>
      </c>
      <c r="EH311">
        <v>1050.725</v>
      </c>
      <c r="EI311">
        <v>19.20093</v>
      </c>
      <c r="EJ311">
        <v>372.7564</v>
      </c>
      <c r="EK311">
        <v>353.157</v>
      </c>
      <c r="EL311">
        <v>0.4961719999999999</v>
      </c>
      <c r="EM311">
        <v>349.3095999999999</v>
      </c>
      <c r="EN311">
        <v>10.89443</v>
      </c>
      <c r="EO311">
        <v>1.028359</v>
      </c>
      <c r="EP311">
        <v>0.9835639</v>
      </c>
      <c r="EQ311">
        <v>7.324487</v>
      </c>
      <c r="ER311">
        <v>6.675153</v>
      </c>
      <c r="ES311">
        <v>2000.172</v>
      </c>
      <c r="ET311">
        <v>0.9800044999999999</v>
      </c>
      <c r="EU311">
        <v>0.01999566</v>
      </c>
      <c r="EV311">
        <v>0</v>
      </c>
      <c r="EW311">
        <v>1321.624</v>
      </c>
      <c r="EX311">
        <v>5.000970000000001</v>
      </c>
      <c r="EY311">
        <v>26676.18</v>
      </c>
      <c r="EZ311">
        <v>16709.04</v>
      </c>
      <c r="FA311">
        <v>40.2374</v>
      </c>
      <c r="FB311">
        <v>41.8372</v>
      </c>
      <c r="FC311">
        <v>40.2437</v>
      </c>
      <c r="FD311">
        <v>41.5122</v>
      </c>
      <c r="FE311">
        <v>40.02480000000001</v>
      </c>
      <c r="FF311">
        <v>1955.278</v>
      </c>
      <c r="FG311">
        <v>39.89299999999999</v>
      </c>
      <c r="FH311">
        <v>0</v>
      </c>
      <c r="FI311">
        <v>5191.400000095367</v>
      </c>
      <c r="FJ311">
        <v>0</v>
      </c>
      <c r="FK311">
        <v>1322.109615384615</v>
      </c>
      <c r="FL311">
        <v>-6.996581182187439</v>
      </c>
      <c r="FM311">
        <v>-132.2700852606326</v>
      </c>
      <c r="FN311">
        <v>26686.48076923077</v>
      </c>
      <c r="FO311">
        <v>15</v>
      </c>
      <c r="FP311">
        <v>0</v>
      </c>
      <c r="FQ311" t="s">
        <v>439</v>
      </c>
      <c r="FR311">
        <v>1760210915.6</v>
      </c>
      <c r="FS311">
        <v>0</v>
      </c>
      <c r="FT311">
        <v>0</v>
      </c>
      <c r="FU311">
        <v>-0.215</v>
      </c>
      <c r="FV311">
        <v>0</v>
      </c>
      <c r="FW311">
        <v>-0.6919999999999999</v>
      </c>
      <c r="FX311">
        <v>0</v>
      </c>
      <c r="FY311">
        <v>400</v>
      </c>
      <c r="FZ311">
        <v>0</v>
      </c>
      <c r="GA311">
        <v>0.15</v>
      </c>
      <c r="GB311">
        <v>0</v>
      </c>
      <c r="GC311">
        <v>15.2563385</v>
      </c>
      <c r="GD311">
        <v>38.67614769230767</v>
      </c>
      <c r="GE311">
        <v>3.885593235921351</v>
      </c>
      <c r="GF311">
        <v>0</v>
      </c>
      <c r="GG311">
        <v>1322.60294117647</v>
      </c>
      <c r="GH311">
        <v>-8.986401822652008</v>
      </c>
      <c r="GI311">
        <v>0.9468291647008071</v>
      </c>
      <c r="GJ311">
        <v>0</v>
      </c>
      <c r="GK311">
        <v>0.5023421</v>
      </c>
      <c r="GL311">
        <v>0.0143596097560967</v>
      </c>
      <c r="GM311">
        <v>0.01071955531913521</v>
      </c>
      <c r="GN311">
        <v>1</v>
      </c>
      <c r="GO311">
        <v>1</v>
      </c>
      <c r="GP311">
        <v>3</v>
      </c>
      <c r="GQ311" t="s">
        <v>446</v>
      </c>
      <c r="GR311">
        <v>3.13388</v>
      </c>
      <c r="GS311">
        <v>2.7604</v>
      </c>
      <c r="GT311">
        <v>0.08412559999999999</v>
      </c>
      <c r="GU311">
        <v>0.0792935</v>
      </c>
      <c r="GV311">
        <v>0.0623068</v>
      </c>
      <c r="GW311">
        <v>0.0596824</v>
      </c>
      <c r="GX311">
        <v>29323.2</v>
      </c>
      <c r="GY311">
        <v>29456.3</v>
      </c>
      <c r="GZ311">
        <v>29744.7</v>
      </c>
      <c r="HA311">
        <v>29553.5</v>
      </c>
      <c r="HB311">
        <v>36864.9</v>
      </c>
      <c r="HC311">
        <v>36827.4</v>
      </c>
      <c r="HD311">
        <v>41856.3</v>
      </c>
      <c r="HE311">
        <v>41987.7</v>
      </c>
      <c r="HF311">
        <v>1.95115</v>
      </c>
      <c r="HG311">
        <v>1.88827</v>
      </c>
      <c r="HH311">
        <v>0.0231341</v>
      </c>
      <c r="HI311">
        <v>0</v>
      </c>
      <c r="HJ311">
        <v>17.5652</v>
      </c>
      <c r="HK311">
        <v>999.9</v>
      </c>
      <c r="HL311">
        <v>25.9</v>
      </c>
      <c r="HM311">
        <v>31.8</v>
      </c>
      <c r="HN311">
        <v>13.5442</v>
      </c>
      <c r="HO311">
        <v>62.3024</v>
      </c>
      <c r="HP311">
        <v>32.5441</v>
      </c>
      <c r="HQ311">
        <v>1</v>
      </c>
      <c r="HR311">
        <v>-0.130648</v>
      </c>
      <c r="HS311">
        <v>4.74301</v>
      </c>
      <c r="HT311">
        <v>20.2797</v>
      </c>
      <c r="HU311">
        <v>5.22028</v>
      </c>
      <c r="HV311">
        <v>12.0159</v>
      </c>
      <c r="HW311">
        <v>4.9904</v>
      </c>
      <c r="HX311">
        <v>3.2885</v>
      </c>
      <c r="HY311">
        <v>9999</v>
      </c>
      <c r="HZ311">
        <v>9999</v>
      </c>
      <c r="IA311">
        <v>9999</v>
      </c>
      <c r="IB311">
        <v>999.9</v>
      </c>
      <c r="IC311">
        <v>4.97286</v>
      </c>
      <c r="ID311">
        <v>1.86661</v>
      </c>
      <c r="IE311">
        <v>1.86593</v>
      </c>
      <c r="IF311">
        <v>1.86586</v>
      </c>
      <c r="IG311">
        <v>1.86768</v>
      </c>
      <c r="IH311">
        <v>1.87016</v>
      </c>
      <c r="II311">
        <v>1.86879</v>
      </c>
      <c r="IJ311">
        <v>1.87027</v>
      </c>
      <c r="IK311">
        <v>0</v>
      </c>
      <c r="IL311">
        <v>0</v>
      </c>
      <c r="IM311">
        <v>0</v>
      </c>
      <c r="IN311">
        <v>0</v>
      </c>
      <c r="IO311" t="s">
        <v>441</v>
      </c>
      <c r="IP311" t="s">
        <v>442</v>
      </c>
      <c r="IQ311" t="s">
        <v>443</v>
      </c>
      <c r="IR311" t="s">
        <v>443</v>
      </c>
      <c r="IS311" t="s">
        <v>443</v>
      </c>
      <c r="IT311" t="s">
        <v>443</v>
      </c>
      <c r="IU311">
        <v>0</v>
      </c>
      <c r="IV311">
        <v>100</v>
      </c>
      <c r="IW311">
        <v>100</v>
      </c>
      <c r="IX311">
        <v>-2.187</v>
      </c>
      <c r="IY311">
        <v>0.006</v>
      </c>
      <c r="IZ311">
        <v>-1.414774939843471</v>
      </c>
      <c r="JA311">
        <v>-0.002262605230658699</v>
      </c>
      <c r="JB311">
        <v>4.117972070868355E-07</v>
      </c>
      <c r="JC311">
        <v>-1.535053720392113E-10</v>
      </c>
      <c r="JD311">
        <v>-0.05773197212917025</v>
      </c>
      <c r="JE311">
        <v>-0.004387372397949352</v>
      </c>
      <c r="JF311">
        <v>0.001148265067849212</v>
      </c>
      <c r="JG311">
        <v>-2.372704636287677E-05</v>
      </c>
      <c r="JH311">
        <v>4</v>
      </c>
      <c r="JI311">
        <v>2346</v>
      </c>
      <c r="JJ311">
        <v>1</v>
      </c>
      <c r="JK311">
        <v>24</v>
      </c>
      <c r="JL311">
        <v>21656.7</v>
      </c>
      <c r="JM311">
        <v>29358505.3</v>
      </c>
      <c r="JN311">
        <v>0.8496089999999999</v>
      </c>
      <c r="JO311">
        <v>2.27417</v>
      </c>
      <c r="JP311">
        <v>1.39648</v>
      </c>
      <c r="JQ311">
        <v>2.34619</v>
      </c>
      <c r="JR311">
        <v>1.49536</v>
      </c>
      <c r="JS311">
        <v>2.7124</v>
      </c>
      <c r="JT311">
        <v>36.5051</v>
      </c>
      <c r="JU311">
        <v>24.0437</v>
      </c>
      <c r="JV311">
        <v>18</v>
      </c>
      <c r="JW311">
        <v>483.092</v>
      </c>
      <c r="JX311">
        <v>434.839</v>
      </c>
      <c r="JY311">
        <v>12.2014</v>
      </c>
      <c r="JZ311">
        <v>25.8294</v>
      </c>
      <c r="KA311">
        <v>30.0003</v>
      </c>
      <c r="KB311">
        <v>25.6663</v>
      </c>
      <c r="KC311">
        <v>25.5983</v>
      </c>
      <c r="KD311">
        <v>17.0233</v>
      </c>
      <c r="KE311">
        <v>17.2397</v>
      </c>
      <c r="KF311">
        <v>3.00231</v>
      </c>
      <c r="KG311">
        <v>12.2213</v>
      </c>
      <c r="KH311">
        <v>319.385</v>
      </c>
      <c r="KI311">
        <v>10.8963</v>
      </c>
      <c r="KJ311">
        <v>101.658</v>
      </c>
      <c r="KK311">
        <v>100.966</v>
      </c>
    </row>
    <row r="312" spans="1:297">
      <c r="A312">
        <v>296</v>
      </c>
      <c r="B312">
        <v>1761510325.5</v>
      </c>
      <c r="C312">
        <v>3115</v>
      </c>
      <c r="D312" t="s">
        <v>1038</v>
      </c>
      <c r="E312" t="s">
        <v>1039</v>
      </c>
      <c r="F312">
        <v>5</v>
      </c>
      <c r="G312" t="s">
        <v>1025</v>
      </c>
      <c r="H312" t="s">
        <v>436</v>
      </c>
      <c r="I312">
        <v>1761510323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336.9171129677768</v>
      </c>
      <c r="AK312">
        <v>349.0551878787878</v>
      </c>
      <c r="AL312">
        <v>-3.275624210617463</v>
      </c>
      <c r="AM312">
        <v>65.59163496858086</v>
      </c>
      <c r="AN312">
        <f>(AP312 - AO312 + DY312*1E3/(8.314*(EA312+273.15)) * AR312/DX312 * AQ312) * DX312/(100*DL312) * 1000/(1000 - AP312)</f>
        <v>0</v>
      </c>
      <c r="AO312">
        <v>10.88297820048349</v>
      </c>
      <c r="AP312">
        <v>11.37308727272727</v>
      </c>
      <c r="AQ312">
        <v>-9.609582614891414E-05</v>
      </c>
      <c r="AR312">
        <v>106.5412186172679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437</v>
      </c>
      <c r="AY312" t="s">
        <v>437</v>
      </c>
      <c r="AZ312">
        <v>0</v>
      </c>
      <c r="BA312">
        <v>0</v>
      </c>
      <c r="BB312">
        <f>1-AZ312/BA312</f>
        <v>0</v>
      </c>
      <c r="BC312">
        <v>0</v>
      </c>
      <c r="BD312" t="s">
        <v>437</v>
      </c>
      <c r="BE312" t="s">
        <v>437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437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BZ312">
        <v>2020</v>
      </c>
      <c r="CA312">
        <v>290.0000000000001</v>
      </c>
      <c r="CB312">
        <v>1590.42</v>
      </c>
      <c r="CC312">
        <v>295</v>
      </c>
      <c r="CD312">
        <v>5220.67</v>
      </c>
      <c r="CE312">
        <v>1591.29</v>
      </c>
      <c r="CF312">
        <v>-0.87</v>
      </c>
      <c r="CG312">
        <v>300.0000000000001</v>
      </c>
      <c r="CH312">
        <v>23.8</v>
      </c>
      <c r="CI312">
        <v>1650.734719841875</v>
      </c>
      <c r="CJ312">
        <v>2.032994541366527</v>
      </c>
      <c r="CK312">
        <v>-31.03478562282126</v>
      </c>
      <c r="CL312">
        <v>0.9198548094063967</v>
      </c>
      <c r="CM312">
        <v>0.9759925733019913</v>
      </c>
      <c r="CN312">
        <v>-0.00431141668520578</v>
      </c>
      <c r="CO312">
        <v>289.9999999999999</v>
      </c>
      <c r="CP312">
        <v>1590.91</v>
      </c>
      <c r="CQ312">
        <v>765</v>
      </c>
      <c r="CR312">
        <v>5219.32</v>
      </c>
      <c r="CS312">
        <v>1591.27</v>
      </c>
      <c r="CT312">
        <v>-0.36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438</v>
      </c>
      <c r="DO312">
        <v>2</v>
      </c>
      <c r="DP312" t="b">
        <v>1</v>
      </c>
      <c r="DQ312">
        <v>1761510323</v>
      </c>
      <c r="DR312">
        <v>351.5672222222222</v>
      </c>
      <c r="DS312">
        <v>331.6008888888889</v>
      </c>
      <c r="DT312">
        <v>11.37775555555556</v>
      </c>
      <c r="DU312">
        <v>10.88384444444444</v>
      </c>
      <c r="DV312">
        <v>353.7373333333333</v>
      </c>
      <c r="DW312">
        <v>11.37177777777778</v>
      </c>
      <c r="DX312">
        <v>500.0146666666666</v>
      </c>
      <c r="DY312">
        <v>90.28052222222223</v>
      </c>
      <c r="DZ312">
        <v>0.1000856666666667</v>
      </c>
      <c r="EA312">
        <v>17.97354444444445</v>
      </c>
      <c r="EB312">
        <v>17.96031111111111</v>
      </c>
      <c r="EC312">
        <v>999.9000000000001</v>
      </c>
      <c r="ED312">
        <v>0</v>
      </c>
      <c r="EE312">
        <v>0</v>
      </c>
      <c r="EF312">
        <v>10002.64222222222</v>
      </c>
      <c r="EG312">
        <v>0</v>
      </c>
      <c r="EH312">
        <v>1050.74</v>
      </c>
      <c r="EI312">
        <v>19.96618888888889</v>
      </c>
      <c r="EJ312">
        <v>355.6131111111111</v>
      </c>
      <c r="EK312">
        <v>335.2496666666667</v>
      </c>
      <c r="EL312">
        <v>0.493934</v>
      </c>
      <c r="EM312">
        <v>331.6008888888889</v>
      </c>
      <c r="EN312">
        <v>10.88384444444444</v>
      </c>
      <c r="EO312">
        <v>1.027187777777778</v>
      </c>
      <c r="EP312">
        <v>0.9825973333333332</v>
      </c>
      <c r="EQ312">
        <v>7.307859999999999</v>
      </c>
      <c r="ER312">
        <v>6.66085888888889</v>
      </c>
      <c r="ES312">
        <v>2000.067777777778</v>
      </c>
      <c r="ET312">
        <v>0.9800016666666667</v>
      </c>
      <c r="EU312">
        <v>0.01999838888888889</v>
      </c>
      <c r="EV312">
        <v>0</v>
      </c>
      <c r="EW312">
        <v>1321.837777777778</v>
      </c>
      <c r="EX312">
        <v>5.00097</v>
      </c>
      <c r="EY312">
        <v>26669.61111111111</v>
      </c>
      <c r="EZ312">
        <v>16708.14444444445</v>
      </c>
      <c r="FA312">
        <v>40.15944444444445</v>
      </c>
      <c r="FB312">
        <v>41.63166666666667</v>
      </c>
      <c r="FC312">
        <v>40.25</v>
      </c>
      <c r="FD312">
        <v>41.30544444444445</v>
      </c>
      <c r="FE312">
        <v>39.847</v>
      </c>
      <c r="FF312">
        <v>1955.167777777778</v>
      </c>
      <c r="FG312">
        <v>39.9</v>
      </c>
      <c r="FH312">
        <v>0</v>
      </c>
      <c r="FI312">
        <v>5196.200000047684</v>
      </c>
      <c r="FJ312">
        <v>0</v>
      </c>
      <c r="FK312">
        <v>1321.818846153846</v>
      </c>
      <c r="FL312">
        <v>-0.5815384498953999</v>
      </c>
      <c r="FM312">
        <v>-96.88547026632267</v>
      </c>
      <c r="FN312">
        <v>26677.95769230769</v>
      </c>
      <c r="FO312">
        <v>15</v>
      </c>
      <c r="FP312">
        <v>0</v>
      </c>
      <c r="FQ312" t="s">
        <v>439</v>
      </c>
      <c r="FR312">
        <v>1760210915.6</v>
      </c>
      <c r="FS312">
        <v>0</v>
      </c>
      <c r="FT312">
        <v>0</v>
      </c>
      <c r="FU312">
        <v>-0.215</v>
      </c>
      <c r="FV312">
        <v>0</v>
      </c>
      <c r="FW312">
        <v>-0.6919999999999999</v>
      </c>
      <c r="FX312">
        <v>0</v>
      </c>
      <c r="FY312">
        <v>400</v>
      </c>
      <c r="FZ312">
        <v>0</v>
      </c>
      <c r="GA312">
        <v>0.15</v>
      </c>
      <c r="GB312">
        <v>0</v>
      </c>
      <c r="GC312">
        <v>17.8763925</v>
      </c>
      <c r="GD312">
        <v>20.74445065666042</v>
      </c>
      <c r="GE312">
        <v>2.094448083193697</v>
      </c>
      <c r="GF312">
        <v>0</v>
      </c>
      <c r="GG312">
        <v>1322.061470588235</v>
      </c>
      <c r="GH312">
        <v>-3.692436971819923</v>
      </c>
      <c r="GI312">
        <v>0.5685333678082748</v>
      </c>
      <c r="GJ312">
        <v>0</v>
      </c>
      <c r="GK312">
        <v>0.50300745</v>
      </c>
      <c r="GL312">
        <v>-0.08440617636022668</v>
      </c>
      <c r="GM312">
        <v>0.008924616173679399</v>
      </c>
      <c r="GN312">
        <v>1</v>
      </c>
      <c r="GO312">
        <v>1</v>
      </c>
      <c r="GP312">
        <v>3</v>
      </c>
      <c r="GQ312" t="s">
        <v>446</v>
      </c>
      <c r="GR312">
        <v>3.13394</v>
      </c>
      <c r="GS312">
        <v>2.76025</v>
      </c>
      <c r="GT312">
        <v>0.0811395</v>
      </c>
      <c r="GU312">
        <v>0.07621169999999999</v>
      </c>
      <c r="GV312">
        <v>0.062259</v>
      </c>
      <c r="GW312">
        <v>0.0596626</v>
      </c>
      <c r="GX312">
        <v>29418.6</v>
      </c>
      <c r="GY312">
        <v>29554.3</v>
      </c>
      <c r="GZ312">
        <v>29744.5</v>
      </c>
      <c r="HA312">
        <v>29552.9</v>
      </c>
      <c r="HB312">
        <v>36866.7</v>
      </c>
      <c r="HC312">
        <v>36827.5</v>
      </c>
      <c r="HD312">
        <v>41856.2</v>
      </c>
      <c r="HE312">
        <v>41987</v>
      </c>
      <c r="HF312">
        <v>1.9514</v>
      </c>
      <c r="HG312">
        <v>1.888</v>
      </c>
      <c r="HH312">
        <v>0.0247955</v>
      </c>
      <c r="HI312">
        <v>0</v>
      </c>
      <c r="HJ312">
        <v>17.571</v>
      </c>
      <c r="HK312">
        <v>999.9</v>
      </c>
      <c r="HL312">
        <v>25.9</v>
      </c>
      <c r="HM312">
        <v>31.7</v>
      </c>
      <c r="HN312">
        <v>13.4686</v>
      </c>
      <c r="HO312">
        <v>62.3724</v>
      </c>
      <c r="HP312">
        <v>32.4239</v>
      </c>
      <c r="HQ312">
        <v>1</v>
      </c>
      <c r="HR312">
        <v>-0.13046</v>
      </c>
      <c r="HS312">
        <v>4.75653</v>
      </c>
      <c r="HT312">
        <v>20.2792</v>
      </c>
      <c r="HU312">
        <v>5.22014</v>
      </c>
      <c r="HV312">
        <v>12.0159</v>
      </c>
      <c r="HW312">
        <v>4.9908</v>
      </c>
      <c r="HX312">
        <v>3.28842</v>
      </c>
      <c r="HY312">
        <v>9999</v>
      </c>
      <c r="HZ312">
        <v>9999</v>
      </c>
      <c r="IA312">
        <v>9999</v>
      </c>
      <c r="IB312">
        <v>999.9</v>
      </c>
      <c r="IC312">
        <v>4.97283</v>
      </c>
      <c r="ID312">
        <v>1.86661</v>
      </c>
      <c r="IE312">
        <v>1.8659</v>
      </c>
      <c r="IF312">
        <v>1.86586</v>
      </c>
      <c r="IG312">
        <v>1.86768</v>
      </c>
      <c r="IH312">
        <v>1.87012</v>
      </c>
      <c r="II312">
        <v>1.86876</v>
      </c>
      <c r="IJ312">
        <v>1.87027</v>
      </c>
      <c r="IK312">
        <v>0</v>
      </c>
      <c r="IL312">
        <v>0</v>
      </c>
      <c r="IM312">
        <v>0</v>
      </c>
      <c r="IN312">
        <v>0</v>
      </c>
      <c r="IO312" t="s">
        <v>441</v>
      </c>
      <c r="IP312" t="s">
        <v>442</v>
      </c>
      <c r="IQ312" t="s">
        <v>443</v>
      </c>
      <c r="IR312" t="s">
        <v>443</v>
      </c>
      <c r="IS312" t="s">
        <v>443</v>
      </c>
      <c r="IT312" t="s">
        <v>443</v>
      </c>
      <c r="IU312">
        <v>0</v>
      </c>
      <c r="IV312">
        <v>100</v>
      </c>
      <c r="IW312">
        <v>100</v>
      </c>
      <c r="IX312">
        <v>-2.154</v>
      </c>
      <c r="IY312">
        <v>0.0059</v>
      </c>
      <c r="IZ312">
        <v>-1.414774939843471</v>
      </c>
      <c r="JA312">
        <v>-0.002262605230658699</v>
      </c>
      <c r="JB312">
        <v>4.117972070868355E-07</v>
      </c>
      <c r="JC312">
        <v>-1.535053720392113E-10</v>
      </c>
      <c r="JD312">
        <v>-0.05773197212917025</v>
      </c>
      <c r="JE312">
        <v>-0.004387372397949352</v>
      </c>
      <c r="JF312">
        <v>0.001148265067849212</v>
      </c>
      <c r="JG312">
        <v>-2.372704636287677E-05</v>
      </c>
      <c r="JH312">
        <v>4</v>
      </c>
      <c r="JI312">
        <v>2346</v>
      </c>
      <c r="JJ312">
        <v>1</v>
      </c>
      <c r="JK312">
        <v>24</v>
      </c>
      <c r="JL312">
        <v>21656.8</v>
      </c>
      <c r="JM312">
        <v>29358505.4</v>
      </c>
      <c r="JN312">
        <v>0.814209</v>
      </c>
      <c r="JO312">
        <v>2.29614</v>
      </c>
      <c r="JP312">
        <v>1.39648</v>
      </c>
      <c r="JQ312">
        <v>2.34741</v>
      </c>
      <c r="JR312">
        <v>1.49536</v>
      </c>
      <c r="JS312">
        <v>2.58423</v>
      </c>
      <c r="JT312">
        <v>36.5051</v>
      </c>
      <c r="JU312">
        <v>24.035</v>
      </c>
      <c r="JV312">
        <v>18</v>
      </c>
      <c r="JW312">
        <v>483.256</v>
      </c>
      <c r="JX312">
        <v>434.675</v>
      </c>
      <c r="JY312">
        <v>12.2375</v>
      </c>
      <c r="JZ312">
        <v>25.8294</v>
      </c>
      <c r="KA312">
        <v>30.0003</v>
      </c>
      <c r="KB312">
        <v>25.6675</v>
      </c>
      <c r="KC312">
        <v>25.5983</v>
      </c>
      <c r="KD312">
        <v>16.3094</v>
      </c>
      <c r="KE312">
        <v>17.2397</v>
      </c>
      <c r="KF312">
        <v>3.00231</v>
      </c>
      <c r="KG312">
        <v>12.2532</v>
      </c>
      <c r="KH312">
        <v>299.268</v>
      </c>
      <c r="KI312">
        <v>10.8963</v>
      </c>
      <c r="KJ312">
        <v>101.658</v>
      </c>
      <c r="KK312">
        <v>100.964</v>
      </c>
    </row>
    <row r="313" spans="1:297">
      <c r="A313">
        <v>297</v>
      </c>
      <c r="B313">
        <v>1761510330.5</v>
      </c>
      <c r="C313">
        <v>3120</v>
      </c>
      <c r="D313" t="s">
        <v>1040</v>
      </c>
      <c r="E313" t="s">
        <v>1041</v>
      </c>
      <c r="F313">
        <v>5</v>
      </c>
      <c r="G313" t="s">
        <v>1025</v>
      </c>
      <c r="H313" t="s">
        <v>436</v>
      </c>
      <c r="I313">
        <v>1761510327.7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320.1699090329523</v>
      </c>
      <c r="AK313">
        <v>332.6824363636364</v>
      </c>
      <c r="AL313">
        <v>-3.277456927738584</v>
      </c>
      <c r="AM313">
        <v>65.59163496858086</v>
      </c>
      <c r="AN313">
        <f>(AP313 - AO313 + DY313*1E3/(8.314*(EA313+273.15)) * AR313/DX313 * AQ313) * DX313/(100*DL313) * 1000/(1000 - AP313)</f>
        <v>0</v>
      </c>
      <c r="AO313">
        <v>10.88373731236683</v>
      </c>
      <c r="AP313">
        <v>11.35797454545454</v>
      </c>
      <c r="AQ313">
        <v>-0.0001172347313295984</v>
      </c>
      <c r="AR313">
        <v>106.5412186172679</v>
      </c>
      <c r="AS313">
        <v>1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437</v>
      </c>
      <c r="AY313" t="s">
        <v>437</v>
      </c>
      <c r="AZ313">
        <v>0</v>
      </c>
      <c r="BA313">
        <v>0</v>
      </c>
      <c r="BB313">
        <f>1-AZ313/BA313</f>
        <v>0</v>
      </c>
      <c r="BC313">
        <v>0</v>
      </c>
      <c r="BD313" t="s">
        <v>437</v>
      </c>
      <c r="BE313" t="s">
        <v>437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437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BZ313">
        <v>2020</v>
      </c>
      <c r="CA313">
        <v>290.0000000000001</v>
      </c>
      <c r="CB313">
        <v>1590.42</v>
      </c>
      <c r="CC313">
        <v>295</v>
      </c>
      <c r="CD313">
        <v>5220.67</v>
      </c>
      <c r="CE313">
        <v>1591.29</v>
      </c>
      <c r="CF313">
        <v>-0.87</v>
      </c>
      <c r="CG313">
        <v>300.0000000000001</v>
      </c>
      <c r="CH313">
        <v>23.8</v>
      </c>
      <c r="CI313">
        <v>1650.734719841875</v>
      </c>
      <c r="CJ313">
        <v>2.032994541366527</v>
      </c>
      <c r="CK313">
        <v>-31.03478562282126</v>
      </c>
      <c r="CL313">
        <v>0.9198548094063967</v>
      </c>
      <c r="CM313">
        <v>0.9759925733019913</v>
      </c>
      <c r="CN313">
        <v>-0.00431141668520578</v>
      </c>
      <c r="CO313">
        <v>289.9999999999999</v>
      </c>
      <c r="CP313">
        <v>1590.91</v>
      </c>
      <c r="CQ313">
        <v>765</v>
      </c>
      <c r="CR313">
        <v>5219.32</v>
      </c>
      <c r="CS313">
        <v>1591.27</v>
      </c>
      <c r="CT313">
        <v>-0.36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438</v>
      </c>
      <c r="DO313">
        <v>2</v>
      </c>
      <c r="DP313" t="b">
        <v>1</v>
      </c>
      <c r="DQ313">
        <v>1761510327.7</v>
      </c>
      <c r="DR313">
        <v>336.3575999999999</v>
      </c>
      <c r="DS313">
        <v>316.027</v>
      </c>
      <c r="DT313">
        <v>11.36459</v>
      </c>
      <c r="DU313">
        <v>10.88377</v>
      </c>
      <c r="DV313">
        <v>338.4969</v>
      </c>
      <c r="DW313">
        <v>11.35877</v>
      </c>
      <c r="DX313">
        <v>499.9808</v>
      </c>
      <c r="DY313">
        <v>90.28112999999999</v>
      </c>
      <c r="DZ313">
        <v>0.09997553000000001</v>
      </c>
      <c r="EA313">
        <v>17.96327</v>
      </c>
      <c r="EB313">
        <v>18.03017</v>
      </c>
      <c r="EC313">
        <v>999.9</v>
      </c>
      <c r="ED313">
        <v>0</v>
      </c>
      <c r="EE313">
        <v>0</v>
      </c>
      <c r="EF313">
        <v>10007.245</v>
      </c>
      <c r="EG313">
        <v>0</v>
      </c>
      <c r="EH313">
        <v>1050.743</v>
      </c>
      <c r="EI313">
        <v>20.33067</v>
      </c>
      <c r="EJ313">
        <v>340.224</v>
      </c>
      <c r="EK313">
        <v>319.5042</v>
      </c>
      <c r="EL313">
        <v>0.4808262999999999</v>
      </c>
      <c r="EM313">
        <v>316.027</v>
      </c>
      <c r="EN313">
        <v>10.88377</v>
      </c>
      <c r="EO313">
        <v>1.026005</v>
      </c>
      <c r="EP313">
        <v>0.9825978</v>
      </c>
      <c r="EQ313">
        <v>7.291022000000001</v>
      </c>
      <c r="ER313">
        <v>6.660862</v>
      </c>
      <c r="ES313">
        <v>2000.08</v>
      </c>
      <c r="ET313">
        <v>0.9800000000000001</v>
      </c>
      <c r="EU313">
        <v>0.02</v>
      </c>
      <c r="EV313">
        <v>0</v>
      </c>
      <c r="EW313">
        <v>1322.759</v>
      </c>
      <c r="EX313">
        <v>5.000970000000001</v>
      </c>
      <c r="EY313">
        <v>26683.55</v>
      </c>
      <c r="EZ313">
        <v>16708.24</v>
      </c>
      <c r="FA313">
        <v>40.0872</v>
      </c>
      <c r="FB313">
        <v>41.49980000000001</v>
      </c>
      <c r="FC313">
        <v>40.2059</v>
      </c>
      <c r="FD313">
        <v>41.1435</v>
      </c>
      <c r="FE313">
        <v>39.7624</v>
      </c>
      <c r="FF313">
        <v>1955.18</v>
      </c>
      <c r="FG313">
        <v>39.89999999999999</v>
      </c>
      <c r="FH313">
        <v>0</v>
      </c>
      <c r="FI313">
        <v>5201.600000143051</v>
      </c>
      <c r="FJ313">
        <v>0</v>
      </c>
      <c r="FK313">
        <v>1322.1024</v>
      </c>
      <c r="FL313">
        <v>6.73230770704528</v>
      </c>
      <c r="FM313">
        <v>59.94615379056059</v>
      </c>
      <c r="FN313">
        <v>26676.384</v>
      </c>
      <c r="FO313">
        <v>15</v>
      </c>
      <c r="FP313">
        <v>0</v>
      </c>
      <c r="FQ313" t="s">
        <v>439</v>
      </c>
      <c r="FR313">
        <v>1760210915.6</v>
      </c>
      <c r="FS313">
        <v>0</v>
      </c>
      <c r="FT313">
        <v>0</v>
      </c>
      <c r="FU313">
        <v>-0.215</v>
      </c>
      <c r="FV313">
        <v>0</v>
      </c>
      <c r="FW313">
        <v>-0.6919999999999999</v>
      </c>
      <c r="FX313">
        <v>0</v>
      </c>
      <c r="FY313">
        <v>400</v>
      </c>
      <c r="FZ313">
        <v>0</v>
      </c>
      <c r="GA313">
        <v>0.15</v>
      </c>
      <c r="GB313">
        <v>0</v>
      </c>
      <c r="GC313">
        <v>19.05261</v>
      </c>
      <c r="GD313">
        <v>12.39880075046903</v>
      </c>
      <c r="GE313">
        <v>1.267364069200323</v>
      </c>
      <c r="GF313">
        <v>0</v>
      </c>
      <c r="GG313">
        <v>1322.024705882353</v>
      </c>
      <c r="GH313">
        <v>1.569442325982075</v>
      </c>
      <c r="GI313">
        <v>0.5089217858208123</v>
      </c>
      <c r="GJ313">
        <v>0</v>
      </c>
      <c r="GK313">
        <v>0.4966229249999999</v>
      </c>
      <c r="GL313">
        <v>-0.1036461275797394</v>
      </c>
      <c r="GM313">
        <v>0.01037956281927977</v>
      </c>
      <c r="GN313">
        <v>0</v>
      </c>
      <c r="GO313">
        <v>0</v>
      </c>
      <c r="GP313">
        <v>3</v>
      </c>
      <c r="GQ313" t="s">
        <v>455</v>
      </c>
      <c r="GR313">
        <v>3.13403</v>
      </c>
      <c r="GS313">
        <v>2.76035</v>
      </c>
      <c r="GT313">
        <v>0.07808180000000001</v>
      </c>
      <c r="GU313">
        <v>0.07302110000000001</v>
      </c>
      <c r="GV313">
        <v>0.0621996</v>
      </c>
      <c r="GW313">
        <v>0.0596471</v>
      </c>
      <c r="GX313">
        <v>29516.3</v>
      </c>
      <c r="GY313">
        <v>29656.8</v>
      </c>
      <c r="GZ313">
        <v>29744.3</v>
      </c>
      <c r="HA313">
        <v>29553.4</v>
      </c>
      <c r="HB313">
        <v>36868.6</v>
      </c>
      <c r="HC313">
        <v>36828.6</v>
      </c>
      <c r="HD313">
        <v>41855.7</v>
      </c>
      <c r="HE313">
        <v>41987.6</v>
      </c>
      <c r="HF313">
        <v>1.95128</v>
      </c>
      <c r="HG313">
        <v>1.88797</v>
      </c>
      <c r="HH313">
        <v>0.0309274</v>
      </c>
      <c r="HI313">
        <v>0</v>
      </c>
      <c r="HJ313">
        <v>17.5783</v>
      </c>
      <c r="HK313">
        <v>999.9</v>
      </c>
      <c r="HL313">
        <v>25.9</v>
      </c>
      <c r="HM313">
        <v>31.7</v>
      </c>
      <c r="HN313">
        <v>13.4678</v>
      </c>
      <c r="HO313">
        <v>62.2624</v>
      </c>
      <c r="HP313">
        <v>32.3357</v>
      </c>
      <c r="HQ313">
        <v>1</v>
      </c>
      <c r="HR313">
        <v>-0.129748</v>
      </c>
      <c r="HS313">
        <v>5.63803</v>
      </c>
      <c r="HT313">
        <v>20.2473</v>
      </c>
      <c r="HU313">
        <v>5.22163</v>
      </c>
      <c r="HV313">
        <v>12.0159</v>
      </c>
      <c r="HW313">
        <v>4.99115</v>
      </c>
      <c r="HX313">
        <v>3.2886</v>
      </c>
      <c r="HY313">
        <v>9999</v>
      </c>
      <c r="HZ313">
        <v>9999</v>
      </c>
      <c r="IA313">
        <v>9999</v>
      </c>
      <c r="IB313">
        <v>999.9</v>
      </c>
      <c r="IC313">
        <v>4.97285</v>
      </c>
      <c r="ID313">
        <v>1.86661</v>
      </c>
      <c r="IE313">
        <v>1.86593</v>
      </c>
      <c r="IF313">
        <v>1.86585</v>
      </c>
      <c r="IG313">
        <v>1.86768</v>
      </c>
      <c r="IH313">
        <v>1.87014</v>
      </c>
      <c r="II313">
        <v>1.86878</v>
      </c>
      <c r="IJ313">
        <v>1.87027</v>
      </c>
      <c r="IK313">
        <v>0</v>
      </c>
      <c r="IL313">
        <v>0</v>
      </c>
      <c r="IM313">
        <v>0</v>
      </c>
      <c r="IN313">
        <v>0</v>
      </c>
      <c r="IO313" t="s">
        <v>441</v>
      </c>
      <c r="IP313" t="s">
        <v>442</v>
      </c>
      <c r="IQ313" t="s">
        <v>443</v>
      </c>
      <c r="IR313" t="s">
        <v>443</v>
      </c>
      <c r="IS313" t="s">
        <v>443</v>
      </c>
      <c r="IT313" t="s">
        <v>443</v>
      </c>
      <c r="IU313">
        <v>0</v>
      </c>
      <c r="IV313">
        <v>100</v>
      </c>
      <c r="IW313">
        <v>100</v>
      </c>
      <c r="IX313">
        <v>-2.121</v>
      </c>
      <c r="IY313">
        <v>0.0057</v>
      </c>
      <c r="IZ313">
        <v>-1.414774939843471</v>
      </c>
      <c r="JA313">
        <v>-0.002262605230658699</v>
      </c>
      <c r="JB313">
        <v>4.117972070868355E-07</v>
      </c>
      <c r="JC313">
        <v>-1.535053720392113E-10</v>
      </c>
      <c r="JD313">
        <v>-0.05773197212917025</v>
      </c>
      <c r="JE313">
        <v>-0.004387372397949352</v>
      </c>
      <c r="JF313">
        <v>0.001148265067849212</v>
      </c>
      <c r="JG313">
        <v>-2.372704636287677E-05</v>
      </c>
      <c r="JH313">
        <v>4</v>
      </c>
      <c r="JI313">
        <v>2346</v>
      </c>
      <c r="JJ313">
        <v>1</v>
      </c>
      <c r="JK313">
        <v>24</v>
      </c>
      <c r="JL313">
        <v>21656.9</v>
      </c>
      <c r="JM313">
        <v>29358505.5</v>
      </c>
      <c r="JN313">
        <v>0.78125</v>
      </c>
      <c r="JO313">
        <v>2.29492</v>
      </c>
      <c r="JP313">
        <v>1.39648</v>
      </c>
      <c r="JQ313">
        <v>2.34619</v>
      </c>
      <c r="JR313">
        <v>1.49536</v>
      </c>
      <c r="JS313">
        <v>2.52441</v>
      </c>
      <c r="JT313">
        <v>36.5051</v>
      </c>
      <c r="JU313">
        <v>23.9912</v>
      </c>
      <c r="JV313">
        <v>18</v>
      </c>
      <c r="JW313">
        <v>483.179</v>
      </c>
      <c r="JX313">
        <v>434.675</v>
      </c>
      <c r="JY313">
        <v>12.2576</v>
      </c>
      <c r="JZ313">
        <v>25.8294</v>
      </c>
      <c r="KA313">
        <v>30.0007</v>
      </c>
      <c r="KB313">
        <v>25.6675</v>
      </c>
      <c r="KC313">
        <v>25.6002</v>
      </c>
      <c r="KD313">
        <v>15.6528</v>
      </c>
      <c r="KE313">
        <v>17.2397</v>
      </c>
      <c r="KF313">
        <v>3.38573</v>
      </c>
      <c r="KG313">
        <v>11.7959</v>
      </c>
      <c r="KH313">
        <v>285.902</v>
      </c>
      <c r="KI313">
        <v>10.8963</v>
      </c>
      <c r="KJ313">
        <v>101.657</v>
      </c>
      <c r="KK313">
        <v>100.965</v>
      </c>
    </row>
    <row r="314" spans="1:297">
      <c r="A314">
        <v>298</v>
      </c>
      <c r="B314">
        <v>1761510335.5</v>
      </c>
      <c r="C314">
        <v>3125</v>
      </c>
      <c r="D314" t="s">
        <v>1042</v>
      </c>
      <c r="E314" t="s">
        <v>1043</v>
      </c>
      <c r="F314">
        <v>5</v>
      </c>
      <c r="G314" t="s">
        <v>1025</v>
      </c>
      <c r="H314" t="s">
        <v>436</v>
      </c>
      <c r="I314">
        <v>1761510333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303.4089322097814</v>
      </c>
      <c r="AK314">
        <v>316.0519757575758</v>
      </c>
      <c r="AL314">
        <v>-3.328745486304798</v>
      </c>
      <c r="AM314">
        <v>65.59163496858086</v>
      </c>
      <c r="AN314">
        <f>(AP314 - AO314 + DY314*1E3/(8.314*(EA314+273.15)) * AR314/DX314 * AQ314) * DX314/(100*DL314) * 1000/(1000 - AP314)</f>
        <v>0</v>
      </c>
      <c r="AO314">
        <v>10.8847701364026</v>
      </c>
      <c r="AP314">
        <v>11.32313575757576</v>
      </c>
      <c r="AQ314">
        <v>-0.005247931598430644</v>
      </c>
      <c r="AR314">
        <v>106.5412186172679</v>
      </c>
      <c r="AS314">
        <v>1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437</v>
      </c>
      <c r="AY314" t="s">
        <v>437</v>
      </c>
      <c r="AZ314">
        <v>0</v>
      </c>
      <c r="BA314">
        <v>0</v>
      </c>
      <c r="BB314">
        <f>1-AZ314/BA314</f>
        <v>0</v>
      </c>
      <c r="BC314">
        <v>0</v>
      </c>
      <c r="BD314" t="s">
        <v>437</v>
      </c>
      <c r="BE314" t="s">
        <v>437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437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BZ314">
        <v>2020</v>
      </c>
      <c r="CA314">
        <v>290.0000000000001</v>
      </c>
      <c r="CB314">
        <v>1590.42</v>
      </c>
      <c r="CC314">
        <v>295</v>
      </c>
      <c r="CD314">
        <v>5220.67</v>
      </c>
      <c r="CE314">
        <v>1591.29</v>
      </c>
      <c r="CF314">
        <v>-0.87</v>
      </c>
      <c r="CG314">
        <v>300.0000000000001</v>
      </c>
      <c r="CH314">
        <v>23.8</v>
      </c>
      <c r="CI314">
        <v>1650.734719841875</v>
      </c>
      <c r="CJ314">
        <v>2.032994541366527</v>
      </c>
      <c r="CK314">
        <v>-31.03478562282126</v>
      </c>
      <c r="CL314">
        <v>0.9198548094063967</v>
      </c>
      <c r="CM314">
        <v>0.9759925733019913</v>
      </c>
      <c r="CN314">
        <v>-0.00431141668520578</v>
      </c>
      <c r="CO314">
        <v>289.9999999999999</v>
      </c>
      <c r="CP314">
        <v>1590.91</v>
      </c>
      <c r="CQ314">
        <v>765</v>
      </c>
      <c r="CR314">
        <v>5219.32</v>
      </c>
      <c r="CS314">
        <v>1591.27</v>
      </c>
      <c r="CT314">
        <v>-0.36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438</v>
      </c>
      <c r="DO314">
        <v>2</v>
      </c>
      <c r="DP314" t="b">
        <v>1</v>
      </c>
      <c r="DQ314">
        <v>1761510333</v>
      </c>
      <c r="DR314">
        <v>319.0497777777778</v>
      </c>
      <c r="DS314">
        <v>298.4627777777778</v>
      </c>
      <c r="DT314">
        <v>11.34246666666666</v>
      </c>
      <c r="DU314">
        <v>10.88828888888889</v>
      </c>
      <c r="DV314">
        <v>321.1537777777778</v>
      </c>
      <c r="DW314">
        <v>11.33694444444444</v>
      </c>
      <c r="DX314">
        <v>499.9913333333334</v>
      </c>
      <c r="DY314">
        <v>90.27934444444445</v>
      </c>
      <c r="DZ314">
        <v>0.1000132777777778</v>
      </c>
      <c r="EA314">
        <v>17.96153333333333</v>
      </c>
      <c r="EB314">
        <v>18.12887777777778</v>
      </c>
      <c r="EC314">
        <v>999.9000000000001</v>
      </c>
      <c r="ED314">
        <v>0</v>
      </c>
      <c r="EE314">
        <v>0</v>
      </c>
      <c r="EF314">
        <v>9997.017777777779</v>
      </c>
      <c r="EG314">
        <v>0</v>
      </c>
      <c r="EH314">
        <v>1050.773333333334</v>
      </c>
      <c r="EI314">
        <v>20.58686666666667</v>
      </c>
      <c r="EJ314">
        <v>322.7102222222222</v>
      </c>
      <c r="EK314">
        <v>301.7483333333333</v>
      </c>
      <c r="EL314">
        <v>0.4541977777777778</v>
      </c>
      <c r="EM314">
        <v>298.4627777777778</v>
      </c>
      <c r="EN314">
        <v>10.88828888888889</v>
      </c>
      <c r="EO314">
        <v>1.023992222222222</v>
      </c>
      <c r="EP314">
        <v>0.9829883333333334</v>
      </c>
      <c r="EQ314">
        <v>7.262303333333334</v>
      </c>
      <c r="ER314">
        <v>6.666641111111112</v>
      </c>
      <c r="ES314">
        <v>2000.154444444445</v>
      </c>
      <c r="ET314">
        <v>0.9799993333333334</v>
      </c>
      <c r="EU314">
        <v>0.02000068888888889</v>
      </c>
      <c r="EV314">
        <v>0</v>
      </c>
      <c r="EW314">
        <v>1322.86</v>
      </c>
      <c r="EX314">
        <v>5.00097</v>
      </c>
      <c r="EY314">
        <v>26684.35555555555</v>
      </c>
      <c r="EZ314">
        <v>16708.87777777777</v>
      </c>
      <c r="FA314">
        <v>40.02066666666666</v>
      </c>
      <c r="FB314">
        <v>41.31922222222222</v>
      </c>
      <c r="FC314">
        <v>40.187</v>
      </c>
      <c r="FD314">
        <v>40.94422222222222</v>
      </c>
      <c r="FE314">
        <v>39.65944444444445</v>
      </c>
      <c r="FF314">
        <v>1955.247777777778</v>
      </c>
      <c r="FG314">
        <v>39.90111111111111</v>
      </c>
      <c r="FH314">
        <v>0</v>
      </c>
      <c r="FI314">
        <v>5206.400000095367</v>
      </c>
      <c r="FJ314">
        <v>0</v>
      </c>
      <c r="FK314">
        <v>1322.534</v>
      </c>
      <c r="FL314">
        <v>5.210769240019902</v>
      </c>
      <c r="FM314">
        <v>75.56153822126373</v>
      </c>
      <c r="FN314">
        <v>26679.376</v>
      </c>
      <c r="FO314">
        <v>15</v>
      </c>
      <c r="FP314">
        <v>0</v>
      </c>
      <c r="FQ314" t="s">
        <v>439</v>
      </c>
      <c r="FR314">
        <v>1760210915.6</v>
      </c>
      <c r="FS314">
        <v>0</v>
      </c>
      <c r="FT314">
        <v>0</v>
      </c>
      <c r="FU314">
        <v>-0.215</v>
      </c>
      <c r="FV314">
        <v>0</v>
      </c>
      <c r="FW314">
        <v>-0.6919999999999999</v>
      </c>
      <c r="FX314">
        <v>0</v>
      </c>
      <c r="FY314">
        <v>400</v>
      </c>
      <c r="FZ314">
        <v>0</v>
      </c>
      <c r="GA314">
        <v>0.15</v>
      </c>
      <c r="GB314">
        <v>0</v>
      </c>
      <c r="GC314">
        <v>19.92112926829268</v>
      </c>
      <c r="GD314">
        <v>6.260606968641135</v>
      </c>
      <c r="GE314">
        <v>0.6696403305611889</v>
      </c>
      <c r="GF314">
        <v>0</v>
      </c>
      <c r="GG314">
        <v>1322.216764705882</v>
      </c>
      <c r="GH314">
        <v>5.085867082366182</v>
      </c>
      <c r="GI314">
        <v>0.6360018525141148</v>
      </c>
      <c r="GJ314">
        <v>0</v>
      </c>
      <c r="GK314">
        <v>0.4841585609756097</v>
      </c>
      <c r="GL314">
        <v>-0.1436816445993032</v>
      </c>
      <c r="GM314">
        <v>0.01590076733698153</v>
      </c>
      <c r="GN314">
        <v>0</v>
      </c>
      <c r="GO314">
        <v>0</v>
      </c>
      <c r="GP314">
        <v>3</v>
      </c>
      <c r="GQ314" t="s">
        <v>455</v>
      </c>
      <c r="GR314">
        <v>3.13401</v>
      </c>
      <c r="GS314">
        <v>2.76021</v>
      </c>
      <c r="GT314">
        <v>0.07491929999999999</v>
      </c>
      <c r="GU314">
        <v>0.0697806</v>
      </c>
      <c r="GV314">
        <v>0.0620345</v>
      </c>
      <c r="GW314">
        <v>0.0597435</v>
      </c>
      <c r="GX314">
        <v>29618.4</v>
      </c>
      <c r="GY314">
        <v>29760.5</v>
      </c>
      <c r="GZ314">
        <v>29745.2</v>
      </c>
      <c r="HA314">
        <v>29553.4</v>
      </c>
      <c r="HB314">
        <v>36876.2</v>
      </c>
      <c r="HC314">
        <v>36825</v>
      </c>
      <c r="HD314">
        <v>41857</v>
      </c>
      <c r="HE314">
        <v>41987.9</v>
      </c>
      <c r="HF314">
        <v>1.9509</v>
      </c>
      <c r="HG314">
        <v>1.88795</v>
      </c>
      <c r="HH314">
        <v>0.0338033</v>
      </c>
      <c r="HI314">
        <v>0</v>
      </c>
      <c r="HJ314">
        <v>17.5844</v>
      </c>
      <c r="HK314">
        <v>999.9</v>
      </c>
      <c r="HL314">
        <v>25.9</v>
      </c>
      <c r="HM314">
        <v>31.7</v>
      </c>
      <c r="HN314">
        <v>13.468</v>
      </c>
      <c r="HO314">
        <v>62.2424</v>
      </c>
      <c r="HP314">
        <v>32.3878</v>
      </c>
      <c r="HQ314">
        <v>1</v>
      </c>
      <c r="HR314">
        <v>-0.120531</v>
      </c>
      <c r="HS314">
        <v>6.78849</v>
      </c>
      <c r="HT314">
        <v>20.2068</v>
      </c>
      <c r="HU314">
        <v>5.22163</v>
      </c>
      <c r="HV314">
        <v>12.0159</v>
      </c>
      <c r="HW314">
        <v>4.9912</v>
      </c>
      <c r="HX314">
        <v>3.28858</v>
      </c>
      <c r="HY314">
        <v>9999</v>
      </c>
      <c r="HZ314">
        <v>9999</v>
      </c>
      <c r="IA314">
        <v>9999</v>
      </c>
      <c r="IB314">
        <v>999.9</v>
      </c>
      <c r="IC314">
        <v>4.97283</v>
      </c>
      <c r="ID314">
        <v>1.8666</v>
      </c>
      <c r="IE314">
        <v>1.86589</v>
      </c>
      <c r="IF314">
        <v>1.86584</v>
      </c>
      <c r="IG314">
        <v>1.86768</v>
      </c>
      <c r="IH314">
        <v>1.87013</v>
      </c>
      <c r="II314">
        <v>1.86875</v>
      </c>
      <c r="IJ314">
        <v>1.87027</v>
      </c>
      <c r="IK314">
        <v>0</v>
      </c>
      <c r="IL314">
        <v>0</v>
      </c>
      <c r="IM314">
        <v>0</v>
      </c>
      <c r="IN314">
        <v>0</v>
      </c>
      <c r="IO314" t="s">
        <v>441</v>
      </c>
      <c r="IP314" t="s">
        <v>442</v>
      </c>
      <c r="IQ314" t="s">
        <v>443</v>
      </c>
      <c r="IR314" t="s">
        <v>443</v>
      </c>
      <c r="IS314" t="s">
        <v>443</v>
      </c>
      <c r="IT314" t="s">
        <v>443</v>
      </c>
      <c r="IU314">
        <v>0</v>
      </c>
      <c r="IV314">
        <v>100</v>
      </c>
      <c r="IW314">
        <v>100</v>
      </c>
      <c r="IX314">
        <v>-2.087</v>
      </c>
      <c r="IY314">
        <v>0.0052</v>
      </c>
      <c r="IZ314">
        <v>-1.414774939843471</v>
      </c>
      <c r="JA314">
        <v>-0.002262605230658699</v>
      </c>
      <c r="JB314">
        <v>4.117972070868355E-07</v>
      </c>
      <c r="JC314">
        <v>-1.535053720392113E-10</v>
      </c>
      <c r="JD314">
        <v>-0.05773197212917025</v>
      </c>
      <c r="JE314">
        <v>-0.004387372397949352</v>
      </c>
      <c r="JF314">
        <v>0.001148265067849212</v>
      </c>
      <c r="JG314">
        <v>-2.372704636287677E-05</v>
      </c>
      <c r="JH314">
        <v>4</v>
      </c>
      <c r="JI314">
        <v>2346</v>
      </c>
      <c r="JJ314">
        <v>1</v>
      </c>
      <c r="JK314">
        <v>24</v>
      </c>
      <c r="JL314">
        <v>21657</v>
      </c>
      <c r="JM314">
        <v>29358505.6</v>
      </c>
      <c r="JN314">
        <v>0.74585</v>
      </c>
      <c r="JO314">
        <v>2.29492</v>
      </c>
      <c r="JP314">
        <v>1.39771</v>
      </c>
      <c r="JQ314">
        <v>2.34497</v>
      </c>
      <c r="JR314">
        <v>1.49536</v>
      </c>
      <c r="JS314">
        <v>2.55249</v>
      </c>
      <c r="JT314">
        <v>36.5051</v>
      </c>
      <c r="JU314">
        <v>23.9999</v>
      </c>
      <c r="JV314">
        <v>18</v>
      </c>
      <c r="JW314">
        <v>482.948</v>
      </c>
      <c r="JX314">
        <v>434.662</v>
      </c>
      <c r="JY314">
        <v>11.9237</v>
      </c>
      <c r="JZ314">
        <v>25.8294</v>
      </c>
      <c r="KA314">
        <v>30.0056</v>
      </c>
      <c r="KB314">
        <v>25.6675</v>
      </c>
      <c r="KC314">
        <v>25.6004</v>
      </c>
      <c r="KD314">
        <v>14.9312</v>
      </c>
      <c r="KE314">
        <v>17.2397</v>
      </c>
      <c r="KF314">
        <v>3.38573</v>
      </c>
      <c r="KG314">
        <v>11.6843</v>
      </c>
      <c r="KH314">
        <v>265.858</v>
      </c>
      <c r="KI314">
        <v>10.9408</v>
      </c>
      <c r="KJ314">
        <v>101.66</v>
      </c>
      <c r="KK314">
        <v>100.966</v>
      </c>
    </row>
    <row r="315" spans="1:297">
      <c r="A315">
        <v>299</v>
      </c>
      <c r="B315">
        <v>1761510340.5</v>
      </c>
      <c r="C315">
        <v>3130</v>
      </c>
      <c r="D315" t="s">
        <v>1044</v>
      </c>
      <c r="E315" t="s">
        <v>1045</v>
      </c>
      <c r="F315">
        <v>5</v>
      </c>
      <c r="G315" t="s">
        <v>1025</v>
      </c>
      <c r="H315" t="s">
        <v>436</v>
      </c>
      <c r="I315">
        <v>1761510337.7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286.6543223743643</v>
      </c>
      <c r="AK315">
        <v>299.5315939393938</v>
      </c>
      <c r="AL315">
        <v>-3.299629960010273</v>
      </c>
      <c r="AM315">
        <v>65.59163496858086</v>
      </c>
      <c r="AN315">
        <f>(AP315 - AO315 + DY315*1E3/(8.314*(EA315+273.15)) * AR315/DX315 * AQ315) * DX315/(100*DL315) * 1000/(1000 - AP315)</f>
        <v>0</v>
      </c>
      <c r="AO315">
        <v>10.91599111226275</v>
      </c>
      <c r="AP315">
        <v>11.26801636363636</v>
      </c>
      <c r="AQ315">
        <v>-0.01147383575395803</v>
      </c>
      <c r="AR315">
        <v>106.5412186172679</v>
      </c>
      <c r="AS315">
        <v>1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437</v>
      </c>
      <c r="AY315" t="s">
        <v>437</v>
      </c>
      <c r="AZ315">
        <v>0</v>
      </c>
      <c r="BA315">
        <v>0</v>
      </c>
      <c r="BB315">
        <f>1-AZ315/BA315</f>
        <v>0</v>
      </c>
      <c r="BC315">
        <v>0</v>
      </c>
      <c r="BD315" t="s">
        <v>437</v>
      </c>
      <c r="BE315" t="s">
        <v>437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437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BZ315">
        <v>2020</v>
      </c>
      <c r="CA315">
        <v>290.0000000000001</v>
      </c>
      <c r="CB315">
        <v>1590.42</v>
      </c>
      <c r="CC315">
        <v>295</v>
      </c>
      <c r="CD315">
        <v>5220.67</v>
      </c>
      <c r="CE315">
        <v>1591.29</v>
      </c>
      <c r="CF315">
        <v>-0.87</v>
      </c>
      <c r="CG315">
        <v>300.0000000000001</v>
      </c>
      <c r="CH315">
        <v>23.8</v>
      </c>
      <c r="CI315">
        <v>1650.734719841875</v>
      </c>
      <c r="CJ315">
        <v>2.032994541366527</v>
      </c>
      <c r="CK315">
        <v>-31.03478562282126</v>
      </c>
      <c r="CL315">
        <v>0.9198548094063967</v>
      </c>
      <c r="CM315">
        <v>0.9759925733019913</v>
      </c>
      <c r="CN315">
        <v>-0.00431141668520578</v>
      </c>
      <c r="CO315">
        <v>289.9999999999999</v>
      </c>
      <c r="CP315">
        <v>1590.91</v>
      </c>
      <c r="CQ315">
        <v>765</v>
      </c>
      <c r="CR315">
        <v>5219.32</v>
      </c>
      <c r="CS315">
        <v>1591.27</v>
      </c>
      <c r="CT315">
        <v>-0.36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438</v>
      </c>
      <c r="DO315">
        <v>2</v>
      </c>
      <c r="DP315" t="b">
        <v>1</v>
      </c>
      <c r="DQ315">
        <v>1761510337.7</v>
      </c>
      <c r="DR315">
        <v>303.65</v>
      </c>
      <c r="DS315">
        <v>282.8687</v>
      </c>
      <c r="DT315">
        <v>11.2913</v>
      </c>
      <c r="DU315">
        <v>10.91386</v>
      </c>
      <c r="DV315">
        <v>305.7223</v>
      </c>
      <c r="DW315">
        <v>11.28638</v>
      </c>
      <c r="DX315">
        <v>500.0282999999999</v>
      </c>
      <c r="DY315">
        <v>90.28045</v>
      </c>
      <c r="DZ315">
        <v>0.10003252</v>
      </c>
      <c r="EA315">
        <v>17.95921</v>
      </c>
      <c r="EB315">
        <v>18.16093</v>
      </c>
      <c r="EC315">
        <v>999.9</v>
      </c>
      <c r="ED315">
        <v>0</v>
      </c>
      <c r="EE315">
        <v>0</v>
      </c>
      <c r="EF315">
        <v>9994.249</v>
      </c>
      <c r="EG315">
        <v>0</v>
      </c>
      <c r="EH315">
        <v>1050.778</v>
      </c>
      <c r="EI315">
        <v>20.78101</v>
      </c>
      <c r="EJ315">
        <v>307.1179</v>
      </c>
      <c r="EK315">
        <v>285.99</v>
      </c>
      <c r="EL315">
        <v>0.3774289</v>
      </c>
      <c r="EM315">
        <v>282.8687</v>
      </c>
      <c r="EN315">
        <v>10.91386</v>
      </c>
      <c r="EO315">
        <v>1.019382</v>
      </c>
      <c r="EP315">
        <v>0.9853075</v>
      </c>
      <c r="EQ315">
        <v>7.196371999999999</v>
      </c>
      <c r="ER315">
        <v>6.70091</v>
      </c>
      <c r="ES315">
        <v>2000.007</v>
      </c>
      <c r="ET315">
        <v>0.9799967000000001</v>
      </c>
      <c r="EU315">
        <v>0.0200033</v>
      </c>
      <c r="EV315">
        <v>0</v>
      </c>
      <c r="EW315">
        <v>1322.901</v>
      </c>
      <c r="EX315">
        <v>5.000970000000001</v>
      </c>
      <c r="EY315">
        <v>26676.05</v>
      </c>
      <c r="EZ315">
        <v>16707.62</v>
      </c>
      <c r="FA315">
        <v>39.9622</v>
      </c>
      <c r="FB315">
        <v>41.1872</v>
      </c>
      <c r="FC315">
        <v>40.1312</v>
      </c>
      <c r="FD315">
        <v>40.8248</v>
      </c>
      <c r="FE315">
        <v>39.5872</v>
      </c>
      <c r="FF315">
        <v>1955.097</v>
      </c>
      <c r="FG315">
        <v>39.90999999999999</v>
      </c>
      <c r="FH315">
        <v>0</v>
      </c>
      <c r="FI315">
        <v>5211.200000047684</v>
      </c>
      <c r="FJ315">
        <v>0</v>
      </c>
      <c r="FK315">
        <v>1322.8544</v>
      </c>
      <c r="FL315">
        <v>0.3415384760353724</v>
      </c>
      <c r="FM315">
        <v>-48.23846168955357</v>
      </c>
      <c r="FN315">
        <v>26681.056</v>
      </c>
      <c r="FO315">
        <v>15</v>
      </c>
      <c r="FP315">
        <v>0</v>
      </c>
      <c r="FQ315" t="s">
        <v>439</v>
      </c>
      <c r="FR315">
        <v>1760210915.6</v>
      </c>
      <c r="FS315">
        <v>0</v>
      </c>
      <c r="FT315">
        <v>0</v>
      </c>
      <c r="FU315">
        <v>-0.215</v>
      </c>
      <c r="FV315">
        <v>0</v>
      </c>
      <c r="FW315">
        <v>-0.6919999999999999</v>
      </c>
      <c r="FX315">
        <v>0</v>
      </c>
      <c r="FY315">
        <v>400</v>
      </c>
      <c r="FZ315">
        <v>0</v>
      </c>
      <c r="GA315">
        <v>0.15</v>
      </c>
      <c r="GB315">
        <v>0</v>
      </c>
      <c r="GC315">
        <v>20.4133825</v>
      </c>
      <c r="GD315">
        <v>3.279833020637886</v>
      </c>
      <c r="GE315">
        <v>0.3226633748099559</v>
      </c>
      <c r="GF315">
        <v>0</v>
      </c>
      <c r="GG315">
        <v>1322.581764705882</v>
      </c>
      <c r="GH315">
        <v>3.849656239029429</v>
      </c>
      <c r="GI315">
        <v>0.5586510569758244</v>
      </c>
      <c r="GJ315">
        <v>0</v>
      </c>
      <c r="GK315">
        <v>0.4517399</v>
      </c>
      <c r="GL315">
        <v>-0.4493021988742978</v>
      </c>
      <c r="GM315">
        <v>0.0473916219055647</v>
      </c>
      <c r="GN315">
        <v>0</v>
      </c>
      <c r="GO315">
        <v>0</v>
      </c>
      <c r="GP315">
        <v>3</v>
      </c>
      <c r="GQ315" t="s">
        <v>455</v>
      </c>
      <c r="GR315">
        <v>3.13404</v>
      </c>
      <c r="GS315">
        <v>2.76022</v>
      </c>
      <c r="GT315">
        <v>0.07170840000000001</v>
      </c>
      <c r="GU315">
        <v>0.0664425</v>
      </c>
      <c r="GV315">
        <v>0.0618169</v>
      </c>
      <c r="GW315">
        <v>0.0597956</v>
      </c>
      <c r="GX315">
        <v>29720</v>
      </c>
      <c r="GY315">
        <v>29866.8</v>
      </c>
      <c r="GZ315">
        <v>29744</v>
      </c>
      <c r="HA315">
        <v>29552.9</v>
      </c>
      <c r="HB315">
        <v>36883.4</v>
      </c>
      <c r="HC315">
        <v>36821.8</v>
      </c>
      <c r="HD315">
        <v>41855.4</v>
      </c>
      <c r="HE315">
        <v>41986.6</v>
      </c>
      <c r="HF315">
        <v>1.95117</v>
      </c>
      <c r="HG315">
        <v>1.8877</v>
      </c>
      <c r="HH315">
        <v>0.0356659</v>
      </c>
      <c r="HI315">
        <v>0</v>
      </c>
      <c r="HJ315">
        <v>17.5904</v>
      </c>
      <c r="HK315">
        <v>999.9</v>
      </c>
      <c r="HL315">
        <v>25.9</v>
      </c>
      <c r="HM315">
        <v>31.7</v>
      </c>
      <c r="HN315">
        <v>13.4678</v>
      </c>
      <c r="HO315">
        <v>62.3124</v>
      </c>
      <c r="HP315">
        <v>32.4359</v>
      </c>
      <c r="HQ315">
        <v>1</v>
      </c>
      <c r="HR315">
        <v>-0.119332</v>
      </c>
      <c r="HS315">
        <v>6.74607</v>
      </c>
      <c r="HT315">
        <v>20.209</v>
      </c>
      <c r="HU315">
        <v>5.22148</v>
      </c>
      <c r="HV315">
        <v>12.0159</v>
      </c>
      <c r="HW315">
        <v>4.99105</v>
      </c>
      <c r="HX315">
        <v>3.28863</v>
      </c>
      <c r="HY315">
        <v>9999</v>
      </c>
      <c r="HZ315">
        <v>9999</v>
      </c>
      <c r="IA315">
        <v>9999</v>
      </c>
      <c r="IB315">
        <v>999.9</v>
      </c>
      <c r="IC315">
        <v>4.97287</v>
      </c>
      <c r="ID315">
        <v>1.86661</v>
      </c>
      <c r="IE315">
        <v>1.86591</v>
      </c>
      <c r="IF315">
        <v>1.86585</v>
      </c>
      <c r="IG315">
        <v>1.86769</v>
      </c>
      <c r="IH315">
        <v>1.87013</v>
      </c>
      <c r="II315">
        <v>1.86875</v>
      </c>
      <c r="IJ315">
        <v>1.87027</v>
      </c>
      <c r="IK315">
        <v>0</v>
      </c>
      <c r="IL315">
        <v>0</v>
      </c>
      <c r="IM315">
        <v>0</v>
      </c>
      <c r="IN315">
        <v>0</v>
      </c>
      <c r="IO315" t="s">
        <v>441</v>
      </c>
      <c r="IP315" t="s">
        <v>442</v>
      </c>
      <c r="IQ315" t="s">
        <v>443</v>
      </c>
      <c r="IR315" t="s">
        <v>443</v>
      </c>
      <c r="IS315" t="s">
        <v>443</v>
      </c>
      <c r="IT315" t="s">
        <v>443</v>
      </c>
      <c r="IU315">
        <v>0</v>
      </c>
      <c r="IV315">
        <v>100</v>
      </c>
      <c r="IW315">
        <v>100</v>
      </c>
      <c r="IX315">
        <v>-2.054</v>
      </c>
      <c r="IY315">
        <v>0.0046</v>
      </c>
      <c r="IZ315">
        <v>-1.414774939843471</v>
      </c>
      <c r="JA315">
        <v>-0.002262605230658699</v>
      </c>
      <c r="JB315">
        <v>4.117972070868355E-07</v>
      </c>
      <c r="JC315">
        <v>-1.535053720392113E-10</v>
      </c>
      <c r="JD315">
        <v>-0.05773197212917025</v>
      </c>
      <c r="JE315">
        <v>-0.004387372397949352</v>
      </c>
      <c r="JF315">
        <v>0.001148265067849212</v>
      </c>
      <c r="JG315">
        <v>-2.372704636287677E-05</v>
      </c>
      <c r="JH315">
        <v>4</v>
      </c>
      <c r="JI315">
        <v>2346</v>
      </c>
      <c r="JJ315">
        <v>1</v>
      </c>
      <c r="JK315">
        <v>24</v>
      </c>
      <c r="JL315">
        <v>21657.1</v>
      </c>
      <c r="JM315">
        <v>29358505.7</v>
      </c>
      <c r="JN315">
        <v>0.7128910000000001</v>
      </c>
      <c r="JO315">
        <v>2.29858</v>
      </c>
      <c r="JP315">
        <v>1.39648</v>
      </c>
      <c r="JQ315">
        <v>2.34619</v>
      </c>
      <c r="JR315">
        <v>1.49536</v>
      </c>
      <c r="JS315">
        <v>2.64038</v>
      </c>
      <c r="JT315">
        <v>36.5051</v>
      </c>
      <c r="JU315">
        <v>23.9999</v>
      </c>
      <c r="JV315">
        <v>18</v>
      </c>
      <c r="JW315">
        <v>483.117</v>
      </c>
      <c r="JX315">
        <v>434.513</v>
      </c>
      <c r="JY315">
        <v>11.6895</v>
      </c>
      <c r="JZ315">
        <v>25.8294</v>
      </c>
      <c r="KA315">
        <v>30.0027</v>
      </c>
      <c r="KB315">
        <v>25.6675</v>
      </c>
      <c r="KC315">
        <v>25.6004</v>
      </c>
      <c r="KD315">
        <v>14.2644</v>
      </c>
      <c r="KE315">
        <v>17.2397</v>
      </c>
      <c r="KF315">
        <v>3.38573</v>
      </c>
      <c r="KG315">
        <v>11.53</v>
      </c>
      <c r="KH315">
        <v>252.501</v>
      </c>
      <c r="KI315">
        <v>10.9982</v>
      </c>
      <c r="KJ315">
        <v>101.656</v>
      </c>
      <c r="KK315">
        <v>100.963</v>
      </c>
    </row>
    <row r="316" spans="1:297">
      <c r="A316">
        <v>300</v>
      </c>
      <c r="B316">
        <v>1761510345.5</v>
      </c>
      <c r="C316">
        <v>3135</v>
      </c>
      <c r="D316" t="s">
        <v>1046</v>
      </c>
      <c r="E316" t="s">
        <v>1047</v>
      </c>
      <c r="F316">
        <v>5</v>
      </c>
      <c r="G316" t="s">
        <v>1025</v>
      </c>
      <c r="H316" t="s">
        <v>436</v>
      </c>
      <c r="I316">
        <v>1761510343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269.9862911543404</v>
      </c>
      <c r="AK316">
        <v>282.8854606060606</v>
      </c>
      <c r="AL316">
        <v>-3.331075313015823</v>
      </c>
      <c r="AM316">
        <v>65.59163496858086</v>
      </c>
      <c r="AN316">
        <f>(AP316 - AO316 + DY316*1E3/(8.314*(EA316+273.15)) * AR316/DX316 * AQ316) * DX316/(100*DL316) * 1000/(1000 - AP316)</f>
        <v>0</v>
      </c>
      <c r="AO316">
        <v>10.91550386670217</v>
      </c>
      <c r="AP316">
        <v>11.23537757575757</v>
      </c>
      <c r="AQ316">
        <v>-0.006487250257010541</v>
      </c>
      <c r="AR316">
        <v>106.5412186172679</v>
      </c>
      <c r="AS316">
        <v>1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437</v>
      </c>
      <c r="AY316" t="s">
        <v>437</v>
      </c>
      <c r="AZ316">
        <v>0</v>
      </c>
      <c r="BA316">
        <v>0</v>
      </c>
      <c r="BB316">
        <f>1-AZ316/BA316</f>
        <v>0</v>
      </c>
      <c r="BC316">
        <v>0</v>
      </c>
      <c r="BD316" t="s">
        <v>437</v>
      </c>
      <c r="BE316" t="s">
        <v>437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437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BZ316">
        <v>2020</v>
      </c>
      <c r="CA316">
        <v>290.0000000000001</v>
      </c>
      <c r="CB316">
        <v>1590.42</v>
      </c>
      <c r="CC316">
        <v>295</v>
      </c>
      <c r="CD316">
        <v>5220.67</v>
      </c>
      <c r="CE316">
        <v>1591.29</v>
      </c>
      <c r="CF316">
        <v>-0.87</v>
      </c>
      <c r="CG316">
        <v>300.0000000000001</v>
      </c>
      <c r="CH316">
        <v>23.8</v>
      </c>
      <c r="CI316">
        <v>1650.734719841875</v>
      </c>
      <c r="CJ316">
        <v>2.032994541366527</v>
      </c>
      <c r="CK316">
        <v>-31.03478562282126</v>
      </c>
      <c r="CL316">
        <v>0.9198548094063967</v>
      </c>
      <c r="CM316">
        <v>0.9759925733019913</v>
      </c>
      <c r="CN316">
        <v>-0.00431141668520578</v>
      </c>
      <c r="CO316">
        <v>289.9999999999999</v>
      </c>
      <c r="CP316">
        <v>1590.91</v>
      </c>
      <c r="CQ316">
        <v>765</v>
      </c>
      <c r="CR316">
        <v>5219.32</v>
      </c>
      <c r="CS316">
        <v>1591.27</v>
      </c>
      <c r="CT316">
        <v>-0.36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438</v>
      </c>
      <c r="DO316">
        <v>2</v>
      </c>
      <c r="DP316" t="b">
        <v>1</v>
      </c>
      <c r="DQ316">
        <v>1761510343</v>
      </c>
      <c r="DR316">
        <v>286.2696666666666</v>
      </c>
      <c r="DS316">
        <v>265.4022222222222</v>
      </c>
      <c r="DT316">
        <v>11.24681111111111</v>
      </c>
      <c r="DU316">
        <v>10.91676666666667</v>
      </c>
      <c r="DV316">
        <v>288.3062222222222</v>
      </c>
      <c r="DW316">
        <v>11.24244444444444</v>
      </c>
      <c r="DX316">
        <v>500.0031111111111</v>
      </c>
      <c r="DY316">
        <v>90.28013333333334</v>
      </c>
      <c r="DZ316">
        <v>0.09994716666666666</v>
      </c>
      <c r="EA316">
        <v>17.95535555555556</v>
      </c>
      <c r="EB316">
        <v>18.18051111111111</v>
      </c>
      <c r="EC316">
        <v>999.9000000000001</v>
      </c>
      <c r="ED316">
        <v>0</v>
      </c>
      <c r="EE316">
        <v>0</v>
      </c>
      <c r="EF316">
        <v>10005.96666666667</v>
      </c>
      <c r="EG316">
        <v>0</v>
      </c>
      <c r="EH316">
        <v>1050.756666666667</v>
      </c>
      <c r="EI316">
        <v>20.86743333333333</v>
      </c>
      <c r="EJ316">
        <v>289.5258888888889</v>
      </c>
      <c r="EK316">
        <v>268.3315555555556</v>
      </c>
      <c r="EL316">
        <v>0.3300451111111111</v>
      </c>
      <c r="EM316">
        <v>265.4022222222222</v>
      </c>
      <c r="EN316">
        <v>10.91676666666667</v>
      </c>
      <c r="EO316">
        <v>1.015362222222222</v>
      </c>
      <c r="EP316">
        <v>0.9855668888888888</v>
      </c>
      <c r="EQ316">
        <v>7.13872</v>
      </c>
      <c r="ER316">
        <v>6.704741111111112</v>
      </c>
      <c r="ES316">
        <v>2000.08</v>
      </c>
      <c r="ET316">
        <v>0.9799963333333334</v>
      </c>
      <c r="EU316">
        <v>0.0200037</v>
      </c>
      <c r="EV316">
        <v>0</v>
      </c>
      <c r="EW316">
        <v>1322.757777777778</v>
      </c>
      <c r="EX316">
        <v>5.00097</v>
      </c>
      <c r="EY316">
        <v>26665.96666666667</v>
      </c>
      <c r="EZ316">
        <v>16708.21111111111</v>
      </c>
      <c r="FA316">
        <v>39.89566666666666</v>
      </c>
      <c r="FB316">
        <v>41.05522222222222</v>
      </c>
      <c r="FC316">
        <v>40.069</v>
      </c>
      <c r="FD316">
        <v>40.64566666666667</v>
      </c>
      <c r="FE316">
        <v>39.52055555555555</v>
      </c>
      <c r="FF316">
        <v>1955.17</v>
      </c>
      <c r="FG316">
        <v>39.91</v>
      </c>
      <c r="FH316">
        <v>0</v>
      </c>
      <c r="FI316">
        <v>5216.600000143051</v>
      </c>
      <c r="FJ316">
        <v>0</v>
      </c>
      <c r="FK316">
        <v>1322.786538461538</v>
      </c>
      <c r="FL316">
        <v>-2.262905973186932</v>
      </c>
      <c r="FM316">
        <v>-120.0410257883618</v>
      </c>
      <c r="FN316">
        <v>26674.10769230768</v>
      </c>
      <c r="FO316">
        <v>15</v>
      </c>
      <c r="FP316">
        <v>0</v>
      </c>
      <c r="FQ316" t="s">
        <v>439</v>
      </c>
      <c r="FR316">
        <v>1760210915.6</v>
      </c>
      <c r="FS316">
        <v>0</v>
      </c>
      <c r="FT316">
        <v>0</v>
      </c>
      <c r="FU316">
        <v>-0.215</v>
      </c>
      <c r="FV316">
        <v>0</v>
      </c>
      <c r="FW316">
        <v>-0.6919999999999999</v>
      </c>
      <c r="FX316">
        <v>0</v>
      </c>
      <c r="FY316">
        <v>400</v>
      </c>
      <c r="FZ316">
        <v>0</v>
      </c>
      <c r="GA316">
        <v>0.15</v>
      </c>
      <c r="GB316">
        <v>0</v>
      </c>
      <c r="GC316">
        <v>20.60853902439024</v>
      </c>
      <c r="GD316">
        <v>2.439219512195132</v>
      </c>
      <c r="GE316">
        <v>0.257143109891947</v>
      </c>
      <c r="GF316">
        <v>0</v>
      </c>
      <c r="GG316">
        <v>1322.819411764706</v>
      </c>
      <c r="GH316">
        <v>0.3116883182248908</v>
      </c>
      <c r="GI316">
        <v>0.2664796778088905</v>
      </c>
      <c r="GJ316">
        <v>1</v>
      </c>
      <c r="GK316">
        <v>0.4173853170731708</v>
      </c>
      <c r="GL316">
        <v>-0.6015702439024386</v>
      </c>
      <c r="GM316">
        <v>0.06116128403932089</v>
      </c>
      <c r="GN316">
        <v>0</v>
      </c>
      <c r="GO316">
        <v>1</v>
      </c>
      <c r="GP316">
        <v>3</v>
      </c>
      <c r="GQ316" t="s">
        <v>446</v>
      </c>
      <c r="GR316">
        <v>3.13392</v>
      </c>
      <c r="GS316">
        <v>2.76023</v>
      </c>
      <c r="GT316">
        <v>0.0684024</v>
      </c>
      <c r="GU316">
        <v>0.0630787</v>
      </c>
      <c r="GV316">
        <v>0.0616899</v>
      </c>
      <c r="GW316">
        <v>0.0598132</v>
      </c>
      <c r="GX316">
        <v>29825.3</v>
      </c>
      <c r="GY316">
        <v>29973.7</v>
      </c>
      <c r="GZ316">
        <v>29743.4</v>
      </c>
      <c r="HA316">
        <v>29552.2</v>
      </c>
      <c r="HB316">
        <v>36888</v>
      </c>
      <c r="HC316">
        <v>36820.2</v>
      </c>
      <c r="HD316">
        <v>41855</v>
      </c>
      <c r="HE316">
        <v>41985.8</v>
      </c>
      <c r="HF316">
        <v>1.9509</v>
      </c>
      <c r="HG316">
        <v>1.88808</v>
      </c>
      <c r="HH316">
        <v>0.0346228</v>
      </c>
      <c r="HI316">
        <v>0</v>
      </c>
      <c r="HJ316">
        <v>17.5956</v>
      </c>
      <c r="HK316">
        <v>999.9</v>
      </c>
      <c r="HL316">
        <v>25.9</v>
      </c>
      <c r="HM316">
        <v>31.7</v>
      </c>
      <c r="HN316">
        <v>13.4677</v>
      </c>
      <c r="HO316">
        <v>62.3824</v>
      </c>
      <c r="HP316">
        <v>32.4239</v>
      </c>
      <c r="HQ316">
        <v>1</v>
      </c>
      <c r="HR316">
        <v>-0.118814</v>
      </c>
      <c r="HS316">
        <v>6.87303</v>
      </c>
      <c r="HT316">
        <v>20.204</v>
      </c>
      <c r="HU316">
        <v>5.22118</v>
      </c>
      <c r="HV316">
        <v>12.0159</v>
      </c>
      <c r="HW316">
        <v>4.99085</v>
      </c>
      <c r="HX316">
        <v>3.28842</v>
      </c>
      <c r="HY316">
        <v>9999</v>
      </c>
      <c r="HZ316">
        <v>9999</v>
      </c>
      <c r="IA316">
        <v>9999</v>
      </c>
      <c r="IB316">
        <v>999.9</v>
      </c>
      <c r="IC316">
        <v>4.97286</v>
      </c>
      <c r="ID316">
        <v>1.86661</v>
      </c>
      <c r="IE316">
        <v>1.86591</v>
      </c>
      <c r="IF316">
        <v>1.86585</v>
      </c>
      <c r="IG316">
        <v>1.86769</v>
      </c>
      <c r="IH316">
        <v>1.87013</v>
      </c>
      <c r="II316">
        <v>1.86874</v>
      </c>
      <c r="IJ316">
        <v>1.87027</v>
      </c>
      <c r="IK316">
        <v>0</v>
      </c>
      <c r="IL316">
        <v>0</v>
      </c>
      <c r="IM316">
        <v>0</v>
      </c>
      <c r="IN316">
        <v>0</v>
      </c>
      <c r="IO316" t="s">
        <v>441</v>
      </c>
      <c r="IP316" t="s">
        <v>442</v>
      </c>
      <c r="IQ316" t="s">
        <v>443</v>
      </c>
      <c r="IR316" t="s">
        <v>443</v>
      </c>
      <c r="IS316" t="s">
        <v>443</v>
      </c>
      <c r="IT316" t="s">
        <v>443</v>
      </c>
      <c r="IU316">
        <v>0</v>
      </c>
      <c r="IV316">
        <v>100</v>
      </c>
      <c r="IW316">
        <v>100</v>
      </c>
      <c r="IX316">
        <v>-2.02</v>
      </c>
      <c r="IY316">
        <v>0.0042</v>
      </c>
      <c r="IZ316">
        <v>-1.414774939843471</v>
      </c>
      <c r="JA316">
        <v>-0.002262605230658699</v>
      </c>
      <c r="JB316">
        <v>4.117972070868355E-07</v>
      </c>
      <c r="JC316">
        <v>-1.535053720392113E-10</v>
      </c>
      <c r="JD316">
        <v>-0.05773197212917025</v>
      </c>
      <c r="JE316">
        <v>-0.004387372397949352</v>
      </c>
      <c r="JF316">
        <v>0.001148265067849212</v>
      </c>
      <c r="JG316">
        <v>-2.372704636287677E-05</v>
      </c>
      <c r="JH316">
        <v>4</v>
      </c>
      <c r="JI316">
        <v>2346</v>
      </c>
      <c r="JJ316">
        <v>1</v>
      </c>
      <c r="JK316">
        <v>24</v>
      </c>
      <c r="JL316">
        <v>21657.2</v>
      </c>
      <c r="JM316">
        <v>29358505.8</v>
      </c>
      <c r="JN316">
        <v>0.675049</v>
      </c>
      <c r="JO316">
        <v>2.30225</v>
      </c>
      <c r="JP316">
        <v>1.39648</v>
      </c>
      <c r="JQ316">
        <v>2.34497</v>
      </c>
      <c r="JR316">
        <v>1.49536</v>
      </c>
      <c r="JS316">
        <v>2.60986</v>
      </c>
      <c r="JT316">
        <v>36.5051</v>
      </c>
      <c r="JU316">
        <v>23.9912</v>
      </c>
      <c r="JV316">
        <v>18</v>
      </c>
      <c r="JW316">
        <v>482.961</v>
      </c>
      <c r="JX316">
        <v>434.738</v>
      </c>
      <c r="JY316">
        <v>11.5019</v>
      </c>
      <c r="JZ316">
        <v>25.8294</v>
      </c>
      <c r="KA316">
        <v>30.0013</v>
      </c>
      <c r="KB316">
        <v>25.669</v>
      </c>
      <c r="KC316">
        <v>25.6007</v>
      </c>
      <c r="KD316">
        <v>13.5085</v>
      </c>
      <c r="KE316">
        <v>16.6486</v>
      </c>
      <c r="KF316">
        <v>3.38573</v>
      </c>
      <c r="KG316">
        <v>11.3488</v>
      </c>
      <c r="KH316">
        <v>232.053</v>
      </c>
      <c r="KI316">
        <v>11.055</v>
      </c>
      <c r="KJ316">
        <v>101.655</v>
      </c>
      <c r="KK316">
        <v>100.961</v>
      </c>
    </row>
    <row r="317" spans="1:297">
      <c r="A317">
        <v>301</v>
      </c>
      <c r="B317">
        <v>1761510350.5</v>
      </c>
      <c r="C317">
        <v>3140</v>
      </c>
      <c r="D317" t="s">
        <v>1048</v>
      </c>
      <c r="E317" t="s">
        <v>1049</v>
      </c>
      <c r="F317">
        <v>5</v>
      </c>
      <c r="G317" t="s">
        <v>1025</v>
      </c>
      <c r="H317" t="s">
        <v>436</v>
      </c>
      <c r="I317">
        <v>1761510347.7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253.0900918314209</v>
      </c>
      <c r="AK317">
        <v>266.3468181818182</v>
      </c>
      <c r="AL317">
        <v>-3.325363858489543</v>
      </c>
      <c r="AM317">
        <v>65.59163496858086</v>
      </c>
      <c r="AN317">
        <f>(AP317 - AO317 + DY317*1E3/(8.314*(EA317+273.15)) * AR317/DX317 * AQ317) * DX317/(100*DL317) * 1000/(1000 - AP317)</f>
        <v>0</v>
      </c>
      <c r="AO317">
        <v>10.94044951280821</v>
      </c>
      <c r="AP317">
        <v>11.21423090909091</v>
      </c>
      <c r="AQ317">
        <v>-0.00300061905165698</v>
      </c>
      <c r="AR317">
        <v>106.5412186172679</v>
      </c>
      <c r="AS317">
        <v>1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437</v>
      </c>
      <c r="AY317" t="s">
        <v>437</v>
      </c>
      <c r="AZ317">
        <v>0</v>
      </c>
      <c r="BA317">
        <v>0</v>
      </c>
      <c r="BB317">
        <f>1-AZ317/BA317</f>
        <v>0</v>
      </c>
      <c r="BC317">
        <v>0</v>
      </c>
      <c r="BD317" t="s">
        <v>437</v>
      </c>
      <c r="BE317" t="s">
        <v>437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437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BZ317">
        <v>2020</v>
      </c>
      <c r="CA317">
        <v>290.0000000000001</v>
      </c>
      <c r="CB317">
        <v>1590.42</v>
      </c>
      <c r="CC317">
        <v>295</v>
      </c>
      <c r="CD317">
        <v>5220.67</v>
      </c>
      <c r="CE317">
        <v>1591.29</v>
      </c>
      <c r="CF317">
        <v>-0.87</v>
      </c>
      <c r="CG317">
        <v>300.0000000000001</v>
      </c>
      <c r="CH317">
        <v>23.8</v>
      </c>
      <c r="CI317">
        <v>1650.734719841875</v>
      </c>
      <c r="CJ317">
        <v>2.032994541366527</v>
      </c>
      <c r="CK317">
        <v>-31.03478562282126</v>
      </c>
      <c r="CL317">
        <v>0.9198548094063967</v>
      </c>
      <c r="CM317">
        <v>0.9759925733019913</v>
      </c>
      <c r="CN317">
        <v>-0.00431141668520578</v>
      </c>
      <c r="CO317">
        <v>289.9999999999999</v>
      </c>
      <c r="CP317">
        <v>1590.91</v>
      </c>
      <c r="CQ317">
        <v>765</v>
      </c>
      <c r="CR317">
        <v>5219.32</v>
      </c>
      <c r="CS317">
        <v>1591.27</v>
      </c>
      <c r="CT317">
        <v>-0.36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438</v>
      </c>
      <c r="DO317">
        <v>2</v>
      </c>
      <c r="DP317" t="b">
        <v>1</v>
      </c>
      <c r="DQ317">
        <v>1761510347.7</v>
      </c>
      <c r="DR317">
        <v>270.9433</v>
      </c>
      <c r="DS317">
        <v>249.6283</v>
      </c>
      <c r="DT317">
        <v>11.22286</v>
      </c>
      <c r="DU317">
        <v>10.94199</v>
      </c>
      <c r="DV317">
        <v>272.948</v>
      </c>
      <c r="DW317">
        <v>11.21879</v>
      </c>
      <c r="DX317">
        <v>499.9632</v>
      </c>
      <c r="DY317">
        <v>90.27993999999998</v>
      </c>
      <c r="DZ317">
        <v>0.09994934999999999</v>
      </c>
      <c r="EA317">
        <v>17.97365</v>
      </c>
      <c r="EB317">
        <v>18.13568</v>
      </c>
      <c r="EC317">
        <v>999.9</v>
      </c>
      <c r="ED317">
        <v>0</v>
      </c>
      <c r="EE317">
        <v>0</v>
      </c>
      <c r="EF317">
        <v>9996.931</v>
      </c>
      <c r="EG317">
        <v>0</v>
      </c>
      <c r="EH317">
        <v>1050.74</v>
      </c>
      <c r="EI317">
        <v>21.31482</v>
      </c>
      <c r="EJ317">
        <v>274.0185</v>
      </c>
      <c r="EK317">
        <v>252.3902</v>
      </c>
      <c r="EL317">
        <v>0.2808686</v>
      </c>
      <c r="EM317">
        <v>249.6283</v>
      </c>
      <c r="EN317">
        <v>10.94199</v>
      </c>
      <c r="EO317">
        <v>1.013201</v>
      </c>
      <c r="EP317">
        <v>0.9878427000000001</v>
      </c>
      <c r="EQ317">
        <v>7.107581000000001</v>
      </c>
      <c r="ER317">
        <v>6.738279</v>
      </c>
      <c r="ES317">
        <v>2000.018</v>
      </c>
      <c r="ET317">
        <v>0.9799949</v>
      </c>
      <c r="EU317">
        <v>0.02000509</v>
      </c>
      <c r="EV317">
        <v>0</v>
      </c>
      <c r="EW317">
        <v>1321.145</v>
      </c>
      <c r="EX317">
        <v>5.000970000000001</v>
      </c>
      <c r="EY317">
        <v>26633.06</v>
      </c>
      <c r="EZ317">
        <v>16707.71</v>
      </c>
      <c r="FA317">
        <v>39.8498</v>
      </c>
      <c r="FB317">
        <v>40.9559</v>
      </c>
      <c r="FC317">
        <v>40.0372</v>
      </c>
      <c r="FD317">
        <v>40.506</v>
      </c>
      <c r="FE317">
        <v>39.437</v>
      </c>
      <c r="FF317">
        <v>1955.108</v>
      </c>
      <c r="FG317">
        <v>39.90999999999999</v>
      </c>
      <c r="FH317">
        <v>0</v>
      </c>
      <c r="FI317">
        <v>5221.400000095367</v>
      </c>
      <c r="FJ317">
        <v>0</v>
      </c>
      <c r="FK317">
        <v>1322.155</v>
      </c>
      <c r="FL317">
        <v>-11.651623921103</v>
      </c>
      <c r="FM317">
        <v>-264.8854697140689</v>
      </c>
      <c r="FN317">
        <v>26657.01923076923</v>
      </c>
      <c r="FO317">
        <v>15</v>
      </c>
      <c r="FP317">
        <v>0</v>
      </c>
      <c r="FQ317" t="s">
        <v>439</v>
      </c>
      <c r="FR317">
        <v>1760210915.6</v>
      </c>
      <c r="FS317">
        <v>0</v>
      </c>
      <c r="FT317">
        <v>0</v>
      </c>
      <c r="FU317">
        <v>-0.215</v>
      </c>
      <c r="FV317">
        <v>0</v>
      </c>
      <c r="FW317">
        <v>-0.6919999999999999</v>
      </c>
      <c r="FX317">
        <v>0</v>
      </c>
      <c r="FY317">
        <v>400</v>
      </c>
      <c r="FZ317">
        <v>0</v>
      </c>
      <c r="GA317">
        <v>0.15</v>
      </c>
      <c r="GB317">
        <v>0</v>
      </c>
      <c r="GC317">
        <v>20.8889775</v>
      </c>
      <c r="GD317">
        <v>2.825282926829254</v>
      </c>
      <c r="GE317">
        <v>0.308151785235377</v>
      </c>
      <c r="GF317">
        <v>0</v>
      </c>
      <c r="GG317">
        <v>1322.400588235294</v>
      </c>
      <c r="GH317">
        <v>-6.590374326198262</v>
      </c>
      <c r="GI317">
        <v>0.8627007564362861</v>
      </c>
      <c r="GJ317">
        <v>0</v>
      </c>
      <c r="GK317">
        <v>0.361154</v>
      </c>
      <c r="GL317">
        <v>-0.6860744690431537</v>
      </c>
      <c r="GM317">
        <v>0.06674840813944555</v>
      </c>
      <c r="GN317">
        <v>0</v>
      </c>
      <c r="GO317">
        <v>0</v>
      </c>
      <c r="GP317">
        <v>3</v>
      </c>
      <c r="GQ317" t="s">
        <v>455</v>
      </c>
      <c r="GR317">
        <v>3.13394</v>
      </c>
      <c r="GS317">
        <v>2.76022</v>
      </c>
      <c r="GT317">
        <v>0.0650294</v>
      </c>
      <c r="GU317">
        <v>0.0594756</v>
      </c>
      <c r="GV317">
        <v>0.0616101</v>
      </c>
      <c r="GW317">
        <v>0.0600317</v>
      </c>
      <c r="GX317">
        <v>29933.4</v>
      </c>
      <c r="GY317">
        <v>30089.4</v>
      </c>
      <c r="GZ317">
        <v>29743.6</v>
      </c>
      <c r="HA317">
        <v>29552.7</v>
      </c>
      <c r="HB317">
        <v>36891.1</v>
      </c>
      <c r="HC317">
        <v>36812.3</v>
      </c>
      <c r="HD317">
        <v>41855</v>
      </c>
      <c r="HE317">
        <v>41986.6</v>
      </c>
      <c r="HF317">
        <v>1.95103</v>
      </c>
      <c r="HG317">
        <v>1.88803</v>
      </c>
      <c r="HH317">
        <v>0.0288934</v>
      </c>
      <c r="HI317">
        <v>0</v>
      </c>
      <c r="HJ317">
        <v>17.5995</v>
      </c>
      <c r="HK317">
        <v>999.9</v>
      </c>
      <c r="HL317">
        <v>26</v>
      </c>
      <c r="HM317">
        <v>31.8</v>
      </c>
      <c r="HN317">
        <v>13.5967</v>
      </c>
      <c r="HO317">
        <v>62.4224</v>
      </c>
      <c r="HP317">
        <v>32.3838</v>
      </c>
      <c r="HQ317">
        <v>1</v>
      </c>
      <c r="HR317">
        <v>-0.118145</v>
      </c>
      <c r="HS317">
        <v>7.00179</v>
      </c>
      <c r="HT317">
        <v>20.1989</v>
      </c>
      <c r="HU317">
        <v>5.21924</v>
      </c>
      <c r="HV317">
        <v>12.0159</v>
      </c>
      <c r="HW317">
        <v>4.9903</v>
      </c>
      <c r="HX317">
        <v>3.2882</v>
      </c>
      <c r="HY317">
        <v>9999</v>
      </c>
      <c r="HZ317">
        <v>9999</v>
      </c>
      <c r="IA317">
        <v>9999</v>
      </c>
      <c r="IB317">
        <v>999.9</v>
      </c>
      <c r="IC317">
        <v>4.97283</v>
      </c>
      <c r="ID317">
        <v>1.86661</v>
      </c>
      <c r="IE317">
        <v>1.8659</v>
      </c>
      <c r="IF317">
        <v>1.86586</v>
      </c>
      <c r="IG317">
        <v>1.86769</v>
      </c>
      <c r="IH317">
        <v>1.87012</v>
      </c>
      <c r="II317">
        <v>1.86876</v>
      </c>
      <c r="IJ317">
        <v>1.87027</v>
      </c>
      <c r="IK317">
        <v>0</v>
      </c>
      <c r="IL317">
        <v>0</v>
      </c>
      <c r="IM317">
        <v>0</v>
      </c>
      <c r="IN317">
        <v>0</v>
      </c>
      <c r="IO317" t="s">
        <v>441</v>
      </c>
      <c r="IP317" t="s">
        <v>442</v>
      </c>
      <c r="IQ317" t="s">
        <v>443</v>
      </c>
      <c r="IR317" t="s">
        <v>443</v>
      </c>
      <c r="IS317" t="s">
        <v>443</v>
      </c>
      <c r="IT317" t="s">
        <v>443</v>
      </c>
      <c r="IU317">
        <v>0</v>
      </c>
      <c r="IV317">
        <v>100</v>
      </c>
      <c r="IW317">
        <v>100</v>
      </c>
      <c r="IX317">
        <v>-1.985</v>
      </c>
      <c r="IY317">
        <v>0.004</v>
      </c>
      <c r="IZ317">
        <v>-1.414774939843471</v>
      </c>
      <c r="JA317">
        <v>-0.002262605230658699</v>
      </c>
      <c r="JB317">
        <v>4.117972070868355E-07</v>
      </c>
      <c r="JC317">
        <v>-1.535053720392113E-10</v>
      </c>
      <c r="JD317">
        <v>-0.05773197212917025</v>
      </c>
      <c r="JE317">
        <v>-0.004387372397949352</v>
      </c>
      <c r="JF317">
        <v>0.001148265067849212</v>
      </c>
      <c r="JG317">
        <v>-2.372704636287677E-05</v>
      </c>
      <c r="JH317">
        <v>4</v>
      </c>
      <c r="JI317">
        <v>2346</v>
      </c>
      <c r="JJ317">
        <v>1</v>
      </c>
      <c r="JK317">
        <v>24</v>
      </c>
      <c r="JL317">
        <v>21657.2</v>
      </c>
      <c r="JM317">
        <v>29358505.8</v>
      </c>
      <c r="JN317">
        <v>0.640869</v>
      </c>
      <c r="JO317">
        <v>2.30469</v>
      </c>
      <c r="JP317">
        <v>1.39771</v>
      </c>
      <c r="JQ317">
        <v>2.34619</v>
      </c>
      <c r="JR317">
        <v>1.49536</v>
      </c>
      <c r="JS317">
        <v>2.52686</v>
      </c>
      <c r="JT317">
        <v>36.5051</v>
      </c>
      <c r="JU317">
        <v>23.9912</v>
      </c>
      <c r="JV317">
        <v>18</v>
      </c>
      <c r="JW317">
        <v>483.043</v>
      </c>
      <c r="JX317">
        <v>434.723</v>
      </c>
      <c r="JY317">
        <v>11.3194</v>
      </c>
      <c r="JZ317">
        <v>25.8294</v>
      </c>
      <c r="KA317">
        <v>30.0008</v>
      </c>
      <c r="KB317">
        <v>25.6696</v>
      </c>
      <c r="KC317">
        <v>25.6025</v>
      </c>
      <c r="KD317">
        <v>12.8307</v>
      </c>
      <c r="KE317">
        <v>15.8734</v>
      </c>
      <c r="KF317">
        <v>3.76133</v>
      </c>
      <c r="KG317">
        <v>11.1977</v>
      </c>
      <c r="KH317">
        <v>218.697</v>
      </c>
      <c r="KI317">
        <v>11.166</v>
      </c>
      <c r="KJ317">
        <v>101.655</v>
      </c>
      <c r="KK317">
        <v>100.963</v>
      </c>
    </row>
    <row r="318" spans="1:297">
      <c r="A318">
        <v>302</v>
      </c>
      <c r="B318">
        <v>1761510355.5</v>
      </c>
      <c r="C318">
        <v>3145</v>
      </c>
      <c r="D318" t="s">
        <v>1050</v>
      </c>
      <c r="E318" t="s">
        <v>1051</v>
      </c>
      <c r="F318">
        <v>5</v>
      </c>
      <c r="G318" t="s">
        <v>1025</v>
      </c>
      <c r="H318" t="s">
        <v>436</v>
      </c>
      <c r="I318">
        <v>1761510353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236.2136620966609</v>
      </c>
      <c r="AK318">
        <v>249.6445212121212</v>
      </c>
      <c r="AL318">
        <v>-3.334945384693806</v>
      </c>
      <c r="AM318">
        <v>65.59163496858086</v>
      </c>
      <c r="AN318">
        <f>(AP318 - AO318 + DY318*1E3/(8.314*(EA318+273.15)) * AR318/DX318 * AQ318) * DX318/(100*DL318) * 1000/(1000 - AP318)</f>
        <v>0</v>
      </c>
      <c r="AO318">
        <v>11.02172461739013</v>
      </c>
      <c r="AP318">
        <v>11.21876</v>
      </c>
      <c r="AQ318">
        <v>0.0001075209833196848</v>
      </c>
      <c r="AR318">
        <v>106.5412186172679</v>
      </c>
      <c r="AS318">
        <v>1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437</v>
      </c>
      <c r="AY318" t="s">
        <v>437</v>
      </c>
      <c r="AZ318">
        <v>0</v>
      </c>
      <c r="BA318">
        <v>0</v>
      </c>
      <c r="BB318">
        <f>1-AZ318/BA318</f>
        <v>0</v>
      </c>
      <c r="BC318">
        <v>0</v>
      </c>
      <c r="BD318" t="s">
        <v>437</v>
      </c>
      <c r="BE318" t="s">
        <v>437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437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BZ318">
        <v>2020</v>
      </c>
      <c r="CA318">
        <v>290.0000000000001</v>
      </c>
      <c r="CB318">
        <v>1590.42</v>
      </c>
      <c r="CC318">
        <v>295</v>
      </c>
      <c r="CD318">
        <v>5220.67</v>
      </c>
      <c r="CE318">
        <v>1591.29</v>
      </c>
      <c r="CF318">
        <v>-0.87</v>
      </c>
      <c r="CG318">
        <v>300.0000000000001</v>
      </c>
      <c r="CH318">
        <v>23.8</v>
      </c>
      <c r="CI318">
        <v>1650.734719841875</v>
      </c>
      <c r="CJ318">
        <v>2.032994541366527</v>
      </c>
      <c r="CK318">
        <v>-31.03478562282126</v>
      </c>
      <c r="CL318">
        <v>0.9198548094063967</v>
      </c>
      <c r="CM318">
        <v>0.9759925733019913</v>
      </c>
      <c r="CN318">
        <v>-0.00431141668520578</v>
      </c>
      <c r="CO318">
        <v>289.9999999999999</v>
      </c>
      <c r="CP318">
        <v>1590.91</v>
      </c>
      <c r="CQ318">
        <v>765</v>
      </c>
      <c r="CR318">
        <v>5219.32</v>
      </c>
      <c r="CS318">
        <v>1591.27</v>
      </c>
      <c r="CT318">
        <v>-0.36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438</v>
      </c>
      <c r="DO318">
        <v>2</v>
      </c>
      <c r="DP318" t="b">
        <v>1</v>
      </c>
      <c r="DQ318">
        <v>1761510353</v>
      </c>
      <c r="DR318">
        <v>253.4352222222222</v>
      </c>
      <c r="DS318">
        <v>231.9125555555555</v>
      </c>
      <c r="DT318">
        <v>11.21453333333333</v>
      </c>
      <c r="DU318">
        <v>11.02504444444444</v>
      </c>
      <c r="DV318">
        <v>255.4036666666667</v>
      </c>
      <c r="DW318">
        <v>11.21057777777778</v>
      </c>
      <c r="DX318">
        <v>500.0561111111111</v>
      </c>
      <c r="DY318">
        <v>90.27875555555556</v>
      </c>
      <c r="DZ318">
        <v>0.1000708444444444</v>
      </c>
      <c r="EA318">
        <v>17.97535555555555</v>
      </c>
      <c r="EB318">
        <v>18.04357777777778</v>
      </c>
      <c r="EC318">
        <v>999.9000000000001</v>
      </c>
      <c r="ED318">
        <v>0</v>
      </c>
      <c r="EE318">
        <v>0</v>
      </c>
      <c r="EF318">
        <v>10005.55333333334</v>
      </c>
      <c r="EG318">
        <v>0</v>
      </c>
      <c r="EH318">
        <v>1050.764444444445</v>
      </c>
      <c r="EI318">
        <v>21.52276666666667</v>
      </c>
      <c r="EJ318">
        <v>256.3097777777778</v>
      </c>
      <c r="EK318">
        <v>234.4981111111111</v>
      </c>
      <c r="EL318">
        <v>0.1895128888888889</v>
      </c>
      <c r="EM318">
        <v>231.9125555555555</v>
      </c>
      <c r="EN318">
        <v>11.02504444444444</v>
      </c>
      <c r="EO318">
        <v>1.012434444444444</v>
      </c>
      <c r="EP318">
        <v>0.9953258888888887</v>
      </c>
      <c r="EQ318">
        <v>7.096568888888889</v>
      </c>
      <c r="ER318">
        <v>6.848106666666666</v>
      </c>
      <c r="ES318">
        <v>2000.031111111111</v>
      </c>
      <c r="ET318">
        <v>0.9799943333333333</v>
      </c>
      <c r="EU318">
        <v>0.02000566666666666</v>
      </c>
      <c r="EV318">
        <v>0</v>
      </c>
      <c r="EW318">
        <v>1320.197777777778</v>
      </c>
      <c r="EX318">
        <v>5.00097</v>
      </c>
      <c r="EY318">
        <v>26607.31111111111</v>
      </c>
      <c r="EZ318">
        <v>16707.82222222222</v>
      </c>
      <c r="FA318">
        <v>39.77755555555555</v>
      </c>
      <c r="FB318">
        <v>40.82611111111111</v>
      </c>
      <c r="FC318">
        <v>39.986</v>
      </c>
      <c r="FD318">
        <v>40.361</v>
      </c>
      <c r="FE318">
        <v>39.375</v>
      </c>
      <c r="FF318">
        <v>1955.121111111111</v>
      </c>
      <c r="FG318">
        <v>39.91</v>
      </c>
      <c r="FH318">
        <v>0</v>
      </c>
      <c r="FI318">
        <v>5226.200000047684</v>
      </c>
      <c r="FJ318">
        <v>0</v>
      </c>
      <c r="FK318">
        <v>1321.302692307692</v>
      </c>
      <c r="FL318">
        <v>-13.71726498724739</v>
      </c>
      <c r="FM318">
        <v>-326.4820515641706</v>
      </c>
      <c r="FN318">
        <v>26635.61538461538</v>
      </c>
      <c r="FO318">
        <v>15</v>
      </c>
      <c r="FP318">
        <v>0</v>
      </c>
      <c r="FQ318" t="s">
        <v>439</v>
      </c>
      <c r="FR318">
        <v>1760210915.6</v>
      </c>
      <c r="FS318">
        <v>0</v>
      </c>
      <c r="FT318">
        <v>0</v>
      </c>
      <c r="FU318">
        <v>-0.215</v>
      </c>
      <c r="FV318">
        <v>0</v>
      </c>
      <c r="FW318">
        <v>-0.6919999999999999</v>
      </c>
      <c r="FX318">
        <v>0</v>
      </c>
      <c r="FY318">
        <v>400</v>
      </c>
      <c r="FZ318">
        <v>0</v>
      </c>
      <c r="GA318">
        <v>0.15</v>
      </c>
      <c r="GB318">
        <v>0</v>
      </c>
      <c r="GC318">
        <v>21.1276375</v>
      </c>
      <c r="GD318">
        <v>3.246032645403309</v>
      </c>
      <c r="GE318">
        <v>0.3448313824809887</v>
      </c>
      <c r="GF318">
        <v>0</v>
      </c>
      <c r="GG318">
        <v>1321.69</v>
      </c>
      <c r="GH318">
        <v>-11.37723453384339</v>
      </c>
      <c r="GI318">
        <v>1.223579608698821</v>
      </c>
      <c r="GJ318">
        <v>0</v>
      </c>
      <c r="GK318">
        <v>0.2956852</v>
      </c>
      <c r="GL318">
        <v>-0.7197332532833028</v>
      </c>
      <c r="GM318">
        <v>0.07038279995858363</v>
      </c>
      <c r="GN318">
        <v>0</v>
      </c>
      <c r="GO318">
        <v>0</v>
      </c>
      <c r="GP318">
        <v>3</v>
      </c>
      <c r="GQ318" t="s">
        <v>455</v>
      </c>
      <c r="GR318">
        <v>3.13404</v>
      </c>
      <c r="GS318">
        <v>2.76022</v>
      </c>
      <c r="GT318">
        <v>0.0615477</v>
      </c>
      <c r="GU318">
        <v>0.0559128</v>
      </c>
      <c r="GV318">
        <v>0.0616366</v>
      </c>
      <c r="GW318">
        <v>0.0603917</v>
      </c>
      <c r="GX318">
        <v>30044.7</v>
      </c>
      <c r="GY318">
        <v>30203.5</v>
      </c>
      <c r="GZ318">
        <v>29743.4</v>
      </c>
      <c r="HA318">
        <v>29552.7</v>
      </c>
      <c r="HB318">
        <v>36890.1</v>
      </c>
      <c r="HC318">
        <v>36798.1</v>
      </c>
      <c r="HD318">
        <v>41855.1</v>
      </c>
      <c r="HE318">
        <v>41986.6</v>
      </c>
      <c r="HF318">
        <v>1.95095</v>
      </c>
      <c r="HG318">
        <v>1.888</v>
      </c>
      <c r="HH318">
        <v>0.02525</v>
      </c>
      <c r="HI318">
        <v>0</v>
      </c>
      <c r="HJ318">
        <v>17.6034</v>
      </c>
      <c r="HK318">
        <v>999.9</v>
      </c>
      <c r="HL318">
        <v>26</v>
      </c>
      <c r="HM318">
        <v>31.7</v>
      </c>
      <c r="HN318">
        <v>13.521</v>
      </c>
      <c r="HO318">
        <v>62.3124</v>
      </c>
      <c r="HP318">
        <v>32.3357</v>
      </c>
      <c r="HQ318">
        <v>1</v>
      </c>
      <c r="HR318">
        <v>-0.118283</v>
      </c>
      <c r="HS318">
        <v>6.9039</v>
      </c>
      <c r="HT318">
        <v>20.2041</v>
      </c>
      <c r="HU318">
        <v>5.22088</v>
      </c>
      <c r="HV318">
        <v>12.0159</v>
      </c>
      <c r="HW318">
        <v>4.9909</v>
      </c>
      <c r="HX318">
        <v>3.28848</v>
      </c>
      <c r="HY318">
        <v>9999</v>
      </c>
      <c r="HZ318">
        <v>9999</v>
      </c>
      <c r="IA318">
        <v>9999</v>
      </c>
      <c r="IB318">
        <v>999.9</v>
      </c>
      <c r="IC318">
        <v>4.97284</v>
      </c>
      <c r="ID318">
        <v>1.86661</v>
      </c>
      <c r="IE318">
        <v>1.86596</v>
      </c>
      <c r="IF318">
        <v>1.86586</v>
      </c>
      <c r="IG318">
        <v>1.8677</v>
      </c>
      <c r="IH318">
        <v>1.87013</v>
      </c>
      <c r="II318">
        <v>1.86877</v>
      </c>
      <c r="IJ318">
        <v>1.87027</v>
      </c>
      <c r="IK318">
        <v>0</v>
      </c>
      <c r="IL318">
        <v>0</v>
      </c>
      <c r="IM318">
        <v>0</v>
      </c>
      <c r="IN318">
        <v>0</v>
      </c>
      <c r="IO318" t="s">
        <v>441</v>
      </c>
      <c r="IP318" t="s">
        <v>442</v>
      </c>
      <c r="IQ318" t="s">
        <v>443</v>
      </c>
      <c r="IR318" t="s">
        <v>443</v>
      </c>
      <c r="IS318" t="s">
        <v>443</v>
      </c>
      <c r="IT318" t="s">
        <v>443</v>
      </c>
      <c r="IU318">
        <v>0</v>
      </c>
      <c r="IV318">
        <v>100</v>
      </c>
      <c r="IW318">
        <v>100</v>
      </c>
      <c r="IX318">
        <v>-1.951</v>
      </c>
      <c r="IY318">
        <v>0.004</v>
      </c>
      <c r="IZ318">
        <v>-1.414774939843471</v>
      </c>
      <c r="JA318">
        <v>-0.002262605230658699</v>
      </c>
      <c r="JB318">
        <v>4.117972070868355E-07</v>
      </c>
      <c r="JC318">
        <v>-1.535053720392113E-10</v>
      </c>
      <c r="JD318">
        <v>-0.05773197212917025</v>
      </c>
      <c r="JE318">
        <v>-0.004387372397949352</v>
      </c>
      <c r="JF318">
        <v>0.001148265067849212</v>
      </c>
      <c r="JG318">
        <v>-2.372704636287677E-05</v>
      </c>
      <c r="JH318">
        <v>4</v>
      </c>
      <c r="JI318">
        <v>2346</v>
      </c>
      <c r="JJ318">
        <v>1</v>
      </c>
      <c r="JK318">
        <v>24</v>
      </c>
      <c r="JL318">
        <v>21657.3</v>
      </c>
      <c r="JM318">
        <v>29358505.9</v>
      </c>
      <c r="JN318">
        <v>0.603027</v>
      </c>
      <c r="JO318">
        <v>2.30591</v>
      </c>
      <c r="JP318">
        <v>1.39648</v>
      </c>
      <c r="JQ318">
        <v>2.34497</v>
      </c>
      <c r="JR318">
        <v>1.49536</v>
      </c>
      <c r="JS318">
        <v>2.51709</v>
      </c>
      <c r="JT318">
        <v>36.4814</v>
      </c>
      <c r="JU318">
        <v>23.9912</v>
      </c>
      <c r="JV318">
        <v>18</v>
      </c>
      <c r="JW318">
        <v>482.997</v>
      </c>
      <c r="JX318">
        <v>434.708</v>
      </c>
      <c r="JY318">
        <v>11.1613</v>
      </c>
      <c r="JZ318">
        <v>25.8294</v>
      </c>
      <c r="KA318">
        <v>30.0002</v>
      </c>
      <c r="KB318">
        <v>25.6696</v>
      </c>
      <c r="KC318">
        <v>25.6025</v>
      </c>
      <c r="KD318">
        <v>12.0825</v>
      </c>
      <c r="KE318">
        <v>15.2288</v>
      </c>
      <c r="KF318">
        <v>3.76133</v>
      </c>
      <c r="KG318">
        <v>11.1362</v>
      </c>
      <c r="KH318">
        <v>198.657</v>
      </c>
      <c r="KI318">
        <v>11.225</v>
      </c>
      <c r="KJ318">
        <v>101.655</v>
      </c>
      <c r="KK318">
        <v>100.963</v>
      </c>
    </row>
    <row r="319" spans="1:297">
      <c r="A319">
        <v>303</v>
      </c>
      <c r="B319">
        <v>1761510360.5</v>
      </c>
      <c r="C319">
        <v>3150</v>
      </c>
      <c r="D319" t="s">
        <v>1052</v>
      </c>
      <c r="E319" t="s">
        <v>1053</v>
      </c>
      <c r="F319">
        <v>5</v>
      </c>
      <c r="G319" t="s">
        <v>1025</v>
      </c>
      <c r="H319" t="s">
        <v>436</v>
      </c>
      <c r="I319">
        <v>1761510357.7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219.2938328166162</v>
      </c>
      <c r="AK319">
        <v>232.9381878787878</v>
      </c>
      <c r="AL319">
        <v>-3.347929451694519</v>
      </c>
      <c r="AM319">
        <v>65.59163496858086</v>
      </c>
      <c r="AN319">
        <f>(AP319 - AO319 + DY319*1E3/(8.314*(EA319+273.15)) * AR319/DX319 * AQ319) * DX319/(100*DL319) * 1000/(1000 - AP319)</f>
        <v>0</v>
      </c>
      <c r="AO319">
        <v>11.0795487043297</v>
      </c>
      <c r="AP319">
        <v>11.24242424242424</v>
      </c>
      <c r="AQ319">
        <v>0.0006782236470992761</v>
      </c>
      <c r="AR319">
        <v>106.5412186172679</v>
      </c>
      <c r="AS319">
        <v>1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437</v>
      </c>
      <c r="AY319" t="s">
        <v>437</v>
      </c>
      <c r="AZ319">
        <v>0</v>
      </c>
      <c r="BA319">
        <v>0</v>
      </c>
      <c r="BB319">
        <f>1-AZ319/BA319</f>
        <v>0</v>
      </c>
      <c r="BC319">
        <v>0</v>
      </c>
      <c r="BD319" t="s">
        <v>437</v>
      </c>
      <c r="BE319" t="s">
        <v>437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437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BZ319">
        <v>2020</v>
      </c>
      <c r="CA319">
        <v>290.0000000000001</v>
      </c>
      <c r="CB319">
        <v>1590.42</v>
      </c>
      <c r="CC319">
        <v>295</v>
      </c>
      <c r="CD319">
        <v>5220.67</v>
      </c>
      <c r="CE319">
        <v>1591.29</v>
      </c>
      <c r="CF319">
        <v>-0.87</v>
      </c>
      <c r="CG319">
        <v>300.0000000000001</v>
      </c>
      <c r="CH319">
        <v>23.8</v>
      </c>
      <c r="CI319">
        <v>1650.734719841875</v>
      </c>
      <c r="CJ319">
        <v>2.032994541366527</v>
      </c>
      <c r="CK319">
        <v>-31.03478562282126</v>
      </c>
      <c r="CL319">
        <v>0.9198548094063967</v>
      </c>
      <c r="CM319">
        <v>0.9759925733019913</v>
      </c>
      <c r="CN319">
        <v>-0.00431141668520578</v>
      </c>
      <c r="CO319">
        <v>289.9999999999999</v>
      </c>
      <c r="CP319">
        <v>1590.91</v>
      </c>
      <c r="CQ319">
        <v>765</v>
      </c>
      <c r="CR319">
        <v>5219.32</v>
      </c>
      <c r="CS319">
        <v>1591.27</v>
      </c>
      <c r="CT319">
        <v>-0.36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438</v>
      </c>
      <c r="DO319">
        <v>2</v>
      </c>
      <c r="DP319" t="b">
        <v>1</v>
      </c>
      <c r="DQ319">
        <v>1761510357.7</v>
      </c>
      <c r="DR319">
        <v>237.9405</v>
      </c>
      <c r="DS319">
        <v>216.2006</v>
      </c>
      <c r="DT319">
        <v>11.2306</v>
      </c>
      <c r="DU319">
        <v>11.08003</v>
      </c>
      <c r="DV319">
        <v>239.8764</v>
      </c>
      <c r="DW319">
        <v>11.22644</v>
      </c>
      <c r="DX319">
        <v>500.0126999999999</v>
      </c>
      <c r="DY319">
        <v>90.27766</v>
      </c>
      <c r="DZ319">
        <v>0.10002062</v>
      </c>
      <c r="EA319">
        <v>17.95694</v>
      </c>
      <c r="EB319">
        <v>18.02037</v>
      </c>
      <c r="EC319">
        <v>999.9</v>
      </c>
      <c r="ED319">
        <v>0</v>
      </c>
      <c r="EE319">
        <v>0</v>
      </c>
      <c r="EF319">
        <v>9995.749</v>
      </c>
      <c r="EG319">
        <v>0</v>
      </c>
      <c r="EH319">
        <v>1050.761</v>
      </c>
      <c r="EI319">
        <v>21.74009</v>
      </c>
      <c r="EJ319">
        <v>240.6432</v>
      </c>
      <c r="EK319">
        <v>218.6229</v>
      </c>
      <c r="EL319">
        <v>0.1505601</v>
      </c>
      <c r="EM319">
        <v>216.2006</v>
      </c>
      <c r="EN319">
        <v>11.08003</v>
      </c>
      <c r="EO319">
        <v>1.013873</v>
      </c>
      <c r="EP319">
        <v>1.0002789</v>
      </c>
      <c r="EQ319">
        <v>7.117260999999999</v>
      </c>
      <c r="ER319">
        <v>6.920446</v>
      </c>
      <c r="ES319">
        <v>2000.012</v>
      </c>
      <c r="ET319">
        <v>0.9799963999999999</v>
      </c>
      <c r="EU319">
        <v>0.02000349</v>
      </c>
      <c r="EV319">
        <v>0</v>
      </c>
      <c r="EW319">
        <v>1319.573</v>
      </c>
      <c r="EX319">
        <v>5.000970000000001</v>
      </c>
      <c r="EY319">
        <v>26588.73</v>
      </c>
      <c r="EZ319">
        <v>16707.67</v>
      </c>
      <c r="FA319">
        <v>39.7248</v>
      </c>
      <c r="FB319">
        <v>40.7311</v>
      </c>
      <c r="FC319">
        <v>39.937</v>
      </c>
      <c r="FD319">
        <v>40.24339999999999</v>
      </c>
      <c r="FE319">
        <v>39.3246</v>
      </c>
      <c r="FF319">
        <v>1955.107</v>
      </c>
      <c r="FG319">
        <v>39.904</v>
      </c>
      <c r="FH319">
        <v>0</v>
      </c>
      <c r="FI319">
        <v>5231.600000143051</v>
      </c>
      <c r="FJ319">
        <v>0</v>
      </c>
      <c r="FK319">
        <v>1320.112</v>
      </c>
      <c r="FL319">
        <v>-8.716153874761732</v>
      </c>
      <c r="FM319">
        <v>-255.3769230812283</v>
      </c>
      <c r="FN319">
        <v>26606.516</v>
      </c>
      <c r="FO319">
        <v>15</v>
      </c>
      <c r="FP319">
        <v>0</v>
      </c>
      <c r="FQ319" t="s">
        <v>439</v>
      </c>
      <c r="FR319">
        <v>1760210915.6</v>
      </c>
      <c r="FS319">
        <v>0</v>
      </c>
      <c r="FT319">
        <v>0</v>
      </c>
      <c r="FU319">
        <v>-0.215</v>
      </c>
      <c r="FV319">
        <v>0</v>
      </c>
      <c r="FW319">
        <v>-0.6919999999999999</v>
      </c>
      <c r="FX319">
        <v>0</v>
      </c>
      <c r="FY319">
        <v>400</v>
      </c>
      <c r="FZ319">
        <v>0</v>
      </c>
      <c r="GA319">
        <v>0.15</v>
      </c>
      <c r="GB319">
        <v>0</v>
      </c>
      <c r="GC319">
        <v>21.3254175</v>
      </c>
      <c r="GD319">
        <v>3.333303939962451</v>
      </c>
      <c r="GE319">
        <v>0.3513044953366666</v>
      </c>
      <c r="GF319">
        <v>0</v>
      </c>
      <c r="GG319">
        <v>1320.99</v>
      </c>
      <c r="GH319">
        <v>-12.02597403738668</v>
      </c>
      <c r="GI319">
        <v>1.27657399960622</v>
      </c>
      <c r="GJ319">
        <v>0</v>
      </c>
      <c r="GK319">
        <v>0.249593925</v>
      </c>
      <c r="GL319">
        <v>-0.7545952007504705</v>
      </c>
      <c r="GM319">
        <v>0.0735907264620983</v>
      </c>
      <c r="GN319">
        <v>0</v>
      </c>
      <c r="GO319">
        <v>0</v>
      </c>
      <c r="GP319">
        <v>3</v>
      </c>
      <c r="GQ319" t="s">
        <v>455</v>
      </c>
      <c r="GR319">
        <v>3.13411</v>
      </c>
      <c r="GS319">
        <v>2.7602</v>
      </c>
      <c r="GT319">
        <v>0.0579766</v>
      </c>
      <c r="GU319">
        <v>0.0522372</v>
      </c>
      <c r="GV319">
        <v>0.0617401</v>
      </c>
      <c r="GW319">
        <v>0.0605603</v>
      </c>
      <c r="GX319">
        <v>30159.4</v>
      </c>
      <c r="GY319">
        <v>30321.3</v>
      </c>
      <c r="GZ319">
        <v>29743.8</v>
      </c>
      <c r="HA319">
        <v>29552.9</v>
      </c>
      <c r="HB319">
        <v>36886.2</v>
      </c>
      <c r="HC319">
        <v>36791.6</v>
      </c>
      <c r="HD319">
        <v>41855.4</v>
      </c>
      <c r="HE319">
        <v>41987</v>
      </c>
      <c r="HF319">
        <v>1.95082</v>
      </c>
      <c r="HG319">
        <v>1.88797</v>
      </c>
      <c r="HH319">
        <v>0.024043</v>
      </c>
      <c r="HI319">
        <v>0</v>
      </c>
      <c r="HJ319">
        <v>17.6066</v>
      </c>
      <c r="HK319">
        <v>999.9</v>
      </c>
      <c r="HL319">
        <v>26</v>
      </c>
      <c r="HM319">
        <v>31.7</v>
      </c>
      <c r="HN319">
        <v>13.5206</v>
      </c>
      <c r="HO319">
        <v>62.2624</v>
      </c>
      <c r="HP319">
        <v>32.3197</v>
      </c>
      <c r="HQ319">
        <v>1</v>
      </c>
      <c r="HR319">
        <v>-0.119553</v>
      </c>
      <c r="HS319">
        <v>6.59854</v>
      </c>
      <c r="HT319">
        <v>20.2171</v>
      </c>
      <c r="HU319">
        <v>5.22073</v>
      </c>
      <c r="HV319">
        <v>12.0159</v>
      </c>
      <c r="HW319">
        <v>4.99095</v>
      </c>
      <c r="HX319">
        <v>3.2884</v>
      </c>
      <c r="HY319">
        <v>9999</v>
      </c>
      <c r="HZ319">
        <v>9999</v>
      </c>
      <c r="IA319">
        <v>9999</v>
      </c>
      <c r="IB319">
        <v>999.9</v>
      </c>
      <c r="IC319">
        <v>4.97286</v>
      </c>
      <c r="ID319">
        <v>1.86661</v>
      </c>
      <c r="IE319">
        <v>1.86596</v>
      </c>
      <c r="IF319">
        <v>1.86586</v>
      </c>
      <c r="IG319">
        <v>1.86771</v>
      </c>
      <c r="IH319">
        <v>1.87014</v>
      </c>
      <c r="II319">
        <v>1.86879</v>
      </c>
      <c r="IJ319">
        <v>1.87027</v>
      </c>
      <c r="IK319">
        <v>0</v>
      </c>
      <c r="IL319">
        <v>0</v>
      </c>
      <c r="IM319">
        <v>0</v>
      </c>
      <c r="IN319">
        <v>0</v>
      </c>
      <c r="IO319" t="s">
        <v>441</v>
      </c>
      <c r="IP319" t="s">
        <v>442</v>
      </c>
      <c r="IQ319" t="s">
        <v>443</v>
      </c>
      <c r="IR319" t="s">
        <v>443</v>
      </c>
      <c r="IS319" t="s">
        <v>443</v>
      </c>
      <c r="IT319" t="s">
        <v>443</v>
      </c>
      <c r="IU319">
        <v>0</v>
      </c>
      <c r="IV319">
        <v>100</v>
      </c>
      <c r="IW319">
        <v>100</v>
      </c>
      <c r="IX319">
        <v>-1.916</v>
      </c>
      <c r="IY319">
        <v>0.0043</v>
      </c>
      <c r="IZ319">
        <v>-1.414774939843471</v>
      </c>
      <c r="JA319">
        <v>-0.002262605230658699</v>
      </c>
      <c r="JB319">
        <v>4.117972070868355E-07</v>
      </c>
      <c r="JC319">
        <v>-1.535053720392113E-10</v>
      </c>
      <c r="JD319">
        <v>-0.05773197212917025</v>
      </c>
      <c r="JE319">
        <v>-0.004387372397949352</v>
      </c>
      <c r="JF319">
        <v>0.001148265067849212</v>
      </c>
      <c r="JG319">
        <v>-2.372704636287677E-05</v>
      </c>
      <c r="JH319">
        <v>4</v>
      </c>
      <c r="JI319">
        <v>2346</v>
      </c>
      <c r="JJ319">
        <v>1</v>
      </c>
      <c r="JK319">
        <v>24</v>
      </c>
      <c r="JL319">
        <v>21657.4</v>
      </c>
      <c r="JM319">
        <v>29358506</v>
      </c>
      <c r="JN319">
        <v>0.568848</v>
      </c>
      <c r="JO319">
        <v>2.31445</v>
      </c>
      <c r="JP319">
        <v>1.39648</v>
      </c>
      <c r="JQ319">
        <v>2.34497</v>
      </c>
      <c r="JR319">
        <v>1.49536</v>
      </c>
      <c r="JS319">
        <v>2.54517</v>
      </c>
      <c r="JT319">
        <v>36.4814</v>
      </c>
      <c r="JU319">
        <v>24.0087</v>
      </c>
      <c r="JV319">
        <v>18</v>
      </c>
      <c r="JW319">
        <v>482.92</v>
      </c>
      <c r="JX319">
        <v>434.708</v>
      </c>
      <c r="JY319">
        <v>11.0795</v>
      </c>
      <c r="JZ319">
        <v>25.8294</v>
      </c>
      <c r="KA319">
        <v>29.9993</v>
      </c>
      <c r="KB319">
        <v>25.6696</v>
      </c>
      <c r="KC319">
        <v>25.6045</v>
      </c>
      <c r="KD319">
        <v>11.3962</v>
      </c>
      <c r="KE319">
        <v>14.3401</v>
      </c>
      <c r="KF319">
        <v>4.13658</v>
      </c>
      <c r="KG319">
        <v>11.1139</v>
      </c>
      <c r="KH319">
        <v>185.295</v>
      </c>
      <c r="KI319">
        <v>11.2622</v>
      </c>
      <c r="KJ319">
        <v>101.656</v>
      </c>
      <c r="KK319">
        <v>100.964</v>
      </c>
    </row>
    <row r="320" spans="1:297">
      <c r="A320">
        <v>304</v>
      </c>
      <c r="B320">
        <v>1761510365.5</v>
      </c>
      <c r="C320">
        <v>3155</v>
      </c>
      <c r="D320" t="s">
        <v>1054</v>
      </c>
      <c r="E320" t="s">
        <v>1055</v>
      </c>
      <c r="F320">
        <v>5</v>
      </c>
      <c r="G320" t="s">
        <v>1025</v>
      </c>
      <c r="H320" t="s">
        <v>436</v>
      </c>
      <c r="I320">
        <v>1761510363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202.5676198640053</v>
      </c>
      <c r="AK320">
        <v>216.2927515151515</v>
      </c>
      <c r="AL320">
        <v>-3.32147650720575</v>
      </c>
      <c r="AM320">
        <v>65.59163496858086</v>
      </c>
      <c r="AN320">
        <f>(AP320 - AO320 + DY320*1E3/(8.314*(EA320+273.15)) * AR320/DX320 * AQ320) * DX320/(100*DL320) * 1000/(1000 - AP320)</f>
        <v>0</v>
      </c>
      <c r="AO320">
        <v>11.13661987129525</v>
      </c>
      <c r="AP320">
        <v>11.28173818181818</v>
      </c>
      <c r="AQ320">
        <v>0.007194568144929445</v>
      </c>
      <c r="AR320">
        <v>106.5412186172679</v>
      </c>
      <c r="AS320">
        <v>1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437</v>
      </c>
      <c r="AY320" t="s">
        <v>437</v>
      </c>
      <c r="AZ320">
        <v>0</v>
      </c>
      <c r="BA320">
        <v>0</v>
      </c>
      <c r="BB320">
        <f>1-AZ320/BA320</f>
        <v>0</v>
      </c>
      <c r="BC320">
        <v>0</v>
      </c>
      <c r="BD320" t="s">
        <v>437</v>
      </c>
      <c r="BE320" t="s">
        <v>437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437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BZ320">
        <v>2020</v>
      </c>
      <c r="CA320">
        <v>290.0000000000001</v>
      </c>
      <c r="CB320">
        <v>1590.42</v>
      </c>
      <c r="CC320">
        <v>295</v>
      </c>
      <c r="CD320">
        <v>5220.67</v>
      </c>
      <c r="CE320">
        <v>1591.29</v>
      </c>
      <c r="CF320">
        <v>-0.87</v>
      </c>
      <c r="CG320">
        <v>300.0000000000001</v>
      </c>
      <c r="CH320">
        <v>23.8</v>
      </c>
      <c r="CI320">
        <v>1650.734719841875</v>
      </c>
      <c r="CJ320">
        <v>2.032994541366527</v>
      </c>
      <c r="CK320">
        <v>-31.03478562282126</v>
      </c>
      <c r="CL320">
        <v>0.9198548094063967</v>
      </c>
      <c r="CM320">
        <v>0.9759925733019913</v>
      </c>
      <c r="CN320">
        <v>-0.00431141668520578</v>
      </c>
      <c r="CO320">
        <v>289.9999999999999</v>
      </c>
      <c r="CP320">
        <v>1590.91</v>
      </c>
      <c r="CQ320">
        <v>765</v>
      </c>
      <c r="CR320">
        <v>5219.32</v>
      </c>
      <c r="CS320">
        <v>1591.27</v>
      </c>
      <c r="CT320">
        <v>-0.36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438</v>
      </c>
      <c r="DO320">
        <v>2</v>
      </c>
      <c r="DP320" t="b">
        <v>1</v>
      </c>
      <c r="DQ320">
        <v>1761510363</v>
      </c>
      <c r="DR320">
        <v>220.4252222222222</v>
      </c>
      <c r="DS320">
        <v>198.6467777777778</v>
      </c>
      <c r="DT320">
        <v>11.2642</v>
      </c>
      <c r="DU320">
        <v>11.14818888888889</v>
      </c>
      <c r="DV320">
        <v>222.3244444444445</v>
      </c>
      <c r="DW320">
        <v>11.25962222222222</v>
      </c>
      <c r="DX320">
        <v>499.9961111111111</v>
      </c>
      <c r="DY320">
        <v>90.27833333333332</v>
      </c>
      <c r="DZ320">
        <v>0.09986834444444444</v>
      </c>
      <c r="EA320">
        <v>17.95393333333333</v>
      </c>
      <c r="EB320">
        <v>17.97787777777778</v>
      </c>
      <c r="EC320">
        <v>999.9000000000001</v>
      </c>
      <c r="ED320">
        <v>0</v>
      </c>
      <c r="EE320">
        <v>0</v>
      </c>
      <c r="EF320">
        <v>10001.46111111111</v>
      </c>
      <c r="EG320">
        <v>0</v>
      </c>
      <c r="EH320">
        <v>1050.76</v>
      </c>
      <c r="EI320">
        <v>21.77847777777778</v>
      </c>
      <c r="EJ320">
        <v>222.9364444444444</v>
      </c>
      <c r="EK320">
        <v>200.8861111111111</v>
      </c>
      <c r="EL320">
        <v>0.1160051222222222</v>
      </c>
      <c r="EM320">
        <v>198.6467777777778</v>
      </c>
      <c r="EN320">
        <v>11.14818888888889</v>
      </c>
      <c r="EO320">
        <v>1.016913333333333</v>
      </c>
      <c r="EP320">
        <v>1.00644</v>
      </c>
      <c r="EQ320">
        <v>7.160967777777777</v>
      </c>
      <c r="ER320">
        <v>7.009894444444445</v>
      </c>
      <c r="ES320">
        <v>2000.037777777778</v>
      </c>
      <c r="ET320">
        <v>0.9799979999999999</v>
      </c>
      <c r="EU320">
        <v>0.02000183333333333</v>
      </c>
      <c r="EV320">
        <v>0</v>
      </c>
      <c r="EW320">
        <v>1318.327777777778</v>
      </c>
      <c r="EX320">
        <v>5.00097</v>
      </c>
      <c r="EY320">
        <v>26562.42222222222</v>
      </c>
      <c r="EZ320">
        <v>16707.9</v>
      </c>
      <c r="FA320">
        <v>39.67322222222222</v>
      </c>
      <c r="FB320">
        <v>40.65255555555555</v>
      </c>
      <c r="FC320">
        <v>39.875</v>
      </c>
      <c r="FD320">
        <v>40.111</v>
      </c>
      <c r="FE320">
        <v>39.27066666666666</v>
      </c>
      <c r="FF320">
        <v>1955.128888888889</v>
      </c>
      <c r="FG320">
        <v>39.90222222222222</v>
      </c>
      <c r="FH320">
        <v>0</v>
      </c>
      <c r="FI320">
        <v>5236.400000095367</v>
      </c>
      <c r="FJ320">
        <v>0</v>
      </c>
      <c r="FK320">
        <v>1319.2968</v>
      </c>
      <c r="FL320">
        <v>-11.07076922126701</v>
      </c>
      <c r="FM320">
        <v>-272.7076919993547</v>
      </c>
      <c r="FN320">
        <v>26584.732</v>
      </c>
      <c r="FO320">
        <v>15</v>
      </c>
      <c r="FP320">
        <v>0</v>
      </c>
      <c r="FQ320" t="s">
        <v>439</v>
      </c>
      <c r="FR320">
        <v>1760210915.6</v>
      </c>
      <c r="FS320">
        <v>0</v>
      </c>
      <c r="FT320">
        <v>0</v>
      </c>
      <c r="FU320">
        <v>-0.215</v>
      </c>
      <c r="FV320">
        <v>0</v>
      </c>
      <c r="FW320">
        <v>-0.6919999999999999</v>
      </c>
      <c r="FX320">
        <v>0</v>
      </c>
      <c r="FY320">
        <v>400</v>
      </c>
      <c r="FZ320">
        <v>0</v>
      </c>
      <c r="GA320">
        <v>0.15</v>
      </c>
      <c r="GB320">
        <v>0</v>
      </c>
      <c r="GC320">
        <v>21.55106341463414</v>
      </c>
      <c r="GD320">
        <v>2.358367944250905</v>
      </c>
      <c r="GE320">
        <v>0.2771127266937723</v>
      </c>
      <c r="GF320">
        <v>0</v>
      </c>
      <c r="GG320">
        <v>1319.985</v>
      </c>
      <c r="GH320">
        <v>-10.6623376761833</v>
      </c>
      <c r="GI320">
        <v>1.127486141821707</v>
      </c>
      <c r="GJ320">
        <v>0</v>
      </c>
      <c r="GK320">
        <v>0.1948766780487805</v>
      </c>
      <c r="GL320">
        <v>-0.6580152125435542</v>
      </c>
      <c r="GM320">
        <v>0.06700481267352663</v>
      </c>
      <c r="GN320">
        <v>0</v>
      </c>
      <c r="GO320">
        <v>0</v>
      </c>
      <c r="GP320">
        <v>3</v>
      </c>
      <c r="GQ320" t="s">
        <v>455</v>
      </c>
      <c r="GR320">
        <v>3.1341</v>
      </c>
      <c r="GS320">
        <v>2.76023</v>
      </c>
      <c r="GT320">
        <v>0.0543412</v>
      </c>
      <c r="GU320">
        <v>0.0484983</v>
      </c>
      <c r="GV320">
        <v>0.0619106</v>
      </c>
      <c r="GW320">
        <v>0.0610032</v>
      </c>
      <c r="GX320">
        <v>30276.1</v>
      </c>
      <c r="GY320">
        <v>30441.5</v>
      </c>
      <c r="GZ320">
        <v>29744.1</v>
      </c>
      <c r="HA320">
        <v>29553.5</v>
      </c>
      <c r="HB320">
        <v>36879.7</v>
      </c>
      <c r="HC320">
        <v>36774.6</v>
      </c>
      <c r="HD320">
        <v>41855.8</v>
      </c>
      <c r="HE320">
        <v>41987.5</v>
      </c>
      <c r="HF320">
        <v>1.95085</v>
      </c>
      <c r="HG320">
        <v>1.88803</v>
      </c>
      <c r="HH320">
        <v>0.0213906</v>
      </c>
      <c r="HI320">
        <v>0</v>
      </c>
      <c r="HJ320">
        <v>17.6086</v>
      </c>
      <c r="HK320">
        <v>999.9</v>
      </c>
      <c r="HL320">
        <v>26</v>
      </c>
      <c r="HM320">
        <v>31.7</v>
      </c>
      <c r="HN320">
        <v>13.5204</v>
      </c>
      <c r="HO320">
        <v>62.0324</v>
      </c>
      <c r="HP320">
        <v>32.3037</v>
      </c>
      <c r="HQ320">
        <v>1</v>
      </c>
      <c r="HR320">
        <v>-0.121898</v>
      </c>
      <c r="HS320">
        <v>5.73559</v>
      </c>
      <c r="HT320">
        <v>20.2475</v>
      </c>
      <c r="HU320">
        <v>5.22088</v>
      </c>
      <c r="HV320">
        <v>12.0159</v>
      </c>
      <c r="HW320">
        <v>4.9909</v>
      </c>
      <c r="HX320">
        <v>3.28848</v>
      </c>
      <c r="HY320">
        <v>9999</v>
      </c>
      <c r="HZ320">
        <v>9999</v>
      </c>
      <c r="IA320">
        <v>9999</v>
      </c>
      <c r="IB320">
        <v>999.9</v>
      </c>
      <c r="IC320">
        <v>4.97283</v>
      </c>
      <c r="ID320">
        <v>1.86661</v>
      </c>
      <c r="IE320">
        <v>1.86593</v>
      </c>
      <c r="IF320">
        <v>1.86588</v>
      </c>
      <c r="IG320">
        <v>1.86773</v>
      </c>
      <c r="IH320">
        <v>1.87013</v>
      </c>
      <c r="II320">
        <v>1.86879</v>
      </c>
      <c r="IJ320">
        <v>1.87027</v>
      </c>
      <c r="IK320">
        <v>0</v>
      </c>
      <c r="IL320">
        <v>0</v>
      </c>
      <c r="IM320">
        <v>0</v>
      </c>
      <c r="IN320">
        <v>0</v>
      </c>
      <c r="IO320" t="s">
        <v>441</v>
      </c>
      <c r="IP320" t="s">
        <v>442</v>
      </c>
      <c r="IQ320" t="s">
        <v>443</v>
      </c>
      <c r="IR320" t="s">
        <v>443</v>
      </c>
      <c r="IS320" t="s">
        <v>443</v>
      </c>
      <c r="IT320" t="s">
        <v>443</v>
      </c>
      <c r="IU320">
        <v>0</v>
      </c>
      <c r="IV320">
        <v>100</v>
      </c>
      <c r="IW320">
        <v>100</v>
      </c>
      <c r="IX320">
        <v>-1.882</v>
      </c>
      <c r="IY320">
        <v>0.0049</v>
      </c>
      <c r="IZ320">
        <v>-1.414774939843471</v>
      </c>
      <c r="JA320">
        <v>-0.002262605230658699</v>
      </c>
      <c r="JB320">
        <v>4.117972070868355E-07</v>
      </c>
      <c r="JC320">
        <v>-1.535053720392113E-10</v>
      </c>
      <c r="JD320">
        <v>-0.05773197212917025</v>
      </c>
      <c r="JE320">
        <v>-0.004387372397949352</v>
      </c>
      <c r="JF320">
        <v>0.001148265067849212</v>
      </c>
      <c r="JG320">
        <v>-2.372704636287677E-05</v>
      </c>
      <c r="JH320">
        <v>4</v>
      </c>
      <c r="JI320">
        <v>2346</v>
      </c>
      <c r="JJ320">
        <v>1</v>
      </c>
      <c r="JK320">
        <v>24</v>
      </c>
      <c r="JL320">
        <v>21657.5</v>
      </c>
      <c r="JM320">
        <v>29358506.1</v>
      </c>
      <c r="JN320">
        <v>0.532227</v>
      </c>
      <c r="JO320">
        <v>2.29248</v>
      </c>
      <c r="JP320">
        <v>1.39771</v>
      </c>
      <c r="JQ320">
        <v>2.34497</v>
      </c>
      <c r="JR320">
        <v>1.49536</v>
      </c>
      <c r="JS320">
        <v>2.54395</v>
      </c>
      <c r="JT320">
        <v>36.4814</v>
      </c>
      <c r="JU320">
        <v>24.0262</v>
      </c>
      <c r="JV320">
        <v>18</v>
      </c>
      <c r="JW320">
        <v>482.954</v>
      </c>
      <c r="JX320">
        <v>434.74</v>
      </c>
      <c r="JY320">
        <v>11.0641</v>
      </c>
      <c r="JZ320">
        <v>25.831</v>
      </c>
      <c r="KA320">
        <v>29.9983</v>
      </c>
      <c r="KB320">
        <v>25.6717</v>
      </c>
      <c r="KC320">
        <v>25.6047</v>
      </c>
      <c r="KD320">
        <v>10.6423</v>
      </c>
      <c r="KE320">
        <v>14.3401</v>
      </c>
      <c r="KF320">
        <v>4.13658</v>
      </c>
      <c r="KG320">
        <v>11.4277</v>
      </c>
      <c r="KH320">
        <v>165.26</v>
      </c>
      <c r="KI320">
        <v>11.2739</v>
      </c>
      <c r="KJ320">
        <v>101.657</v>
      </c>
      <c r="KK320">
        <v>100.965</v>
      </c>
    </row>
    <row r="321" spans="1:297">
      <c r="A321">
        <v>305</v>
      </c>
      <c r="B321">
        <v>1761510370.5</v>
      </c>
      <c r="C321">
        <v>3160</v>
      </c>
      <c r="D321" t="s">
        <v>1056</v>
      </c>
      <c r="E321" t="s">
        <v>1057</v>
      </c>
      <c r="F321">
        <v>5</v>
      </c>
      <c r="G321" t="s">
        <v>1025</v>
      </c>
      <c r="H321" t="s">
        <v>436</v>
      </c>
      <c r="I321">
        <v>1761510367.7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185.8031242011988</v>
      </c>
      <c r="AK321">
        <v>199.6467272727272</v>
      </c>
      <c r="AL321">
        <v>-3.330449596568436</v>
      </c>
      <c r="AM321">
        <v>65.59163496858086</v>
      </c>
      <c r="AN321">
        <f>(AP321 - AO321 + DY321*1E3/(8.314*(EA321+273.15)) * AR321/DX321 * AQ321) * DX321/(100*DL321) * 1000/(1000 - AP321)</f>
        <v>0</v>
      </c>
      <c r="AO321">
        <v>11.24697948042541</v>
      </c>
      <c r="AP321">
        <v>11.3693909090909</v>
      </c>
      <c r="AQ321">
        <v>0.0166884211013767</v>
      </c>
      <c r="AR321">
        <v>106.5412186172679</v>
      </c>
      <c r="AS321">
        <v>1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437</v>
      </c>
      <c r="AY321" t="s">
        <v>437</v>
      </c>
      <c r="AZ321">
        <v>0</v>
      </c>
      <c r="BA321">
        <v>0</v>
      </c>
      <c r="BB321">
        <f>1-AZ321/BA321</f>
        <v>0</v>
      </c>
      <c r="BC321">
        <v>0</v>
      </c>
      <c r="BD321" t="s">
        <v>437</v>
      </c>
      <c r="BE321" t="s">
        <v>437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437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BZ321">
        <v>2020</v>
      </c>
      <c r="CA321">
        <v>290.0000000000001</v>
      </c>
      <c r="CB321">
        <v>1590.42</v>
      </c>
      <c r="CC321">
        <v>295</v>
      </c>
      <c r="CD321">
        <v>5220.67</v>
      </c>
      <c r="CE321">
        <v>1591.29</v>
      </c>
      <c r="CF321">
        <v>-0.87</v>
      </c>
      <c r="CG321">
        <v>300.0000000000001</v>
      </c>
      <c r="CH321">
        <v>23.8</v>
      </c>
      <c r="CI321">
        <v>1650.734719841875</v>
      </c>
      <c r="CJ321">
        <v>2.032994541366527</v>
      </c>
      <c r="CK321">
        <v>-31.03478562282126</v>
      </c>
      <c r="CL321">
        <v>0.9198548094063967</v>
      </c>
      <c r="CM321">
        <v>0.9759925733019913</v>
      </c>
      <c r="CN321">
        <v>-0.00431141668520578</v>
      </c>
      <c r="CO321">
        <v>289.9999999999999</v>
      </c>
      <c r="CP321">
        <v>1590.91</v>
      </c>
      <c r="CQ321">
        <v>765</v>
      </c>
      <c r="CR321">
        <v>5219.32</v>
      </c>
      <c r="CS321">
        <v>1591.27</v>
      </c>
      <c r="CT321">
        <v>-0.36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438</v>
      </c>
      <c r="DO321">
        <v>2</v>
      </c>
      <c r="DP321" t="b">
        <v>1</v>
      </c>
      <c r="DQ321">
        <v>1761510367.7</v>
      </c>
      <c r="DR321">
        <v>204.9622</v>
      </c>
      <c r="DS321">
        <v>183.0354</v>
      </c>
      <c r="DT321">
        <v>11.32397</v>
      </c>
      <c r="DU321">
        <v>11.24073</v>
      </c>
      <c r="DV321">
        <v>206.8287</v>
      </c>
      <c r="DW321">
        <v>11.31867</v>
      </c>
      <c r="DX321">
        <v>500.0221</v>
      </c>
      <c r="DY321">
        <v>90.28004000000001</v>
      </c>
      <c r="DZ321">
        <v>0.09998424000000002</v>
      </c>
      <c r="EA321">
        <v>17.95007</v>
      </c>
      <c r="EB321">
        <v>17.94515</v>
      </c>
      <c r="EC321">
        <v>999.9</v>
      </c>
      <c r="ED321">
        <v>0</v>
      </c>
      <c r="EE321">
        <v>0</v>
      </c>
      <c r="EF321">
        <v>9987.32</v>
      </c>
      <c r="EG321">
        <v>0</v>
      </c>
      <c r="EH321">
        <v>1050.753</v>
      </c>
      <c r="EI321">
        <v>21.92678</v>
      </c>
      <c r="EJ321">
        <v>207.3096</v>
      </c>
      <c r="EK321">
        <v>185.1163</v>
      </c>
      <c r="EL321">
        <v>0.08323214999999999</v>
      </c>
      <c r="EM321">
        <v>183.0354</v>
      </c>
      <c r="EN321">
        <v>11.24073</v>
      </c>
      <c r="EO321">
        <v>1.022329</v>
      </c>
      <c r="EP321">
        <v>1.014815</v>
      </c>
      <c r="EQ321">
        <v>7.23851</v>
      </c>
      <c r="ER321">
        <v>7.130818000000001</v>
      </c>
      <c r="ES321">
        <v>2000.087</v>
      </c>
      <c r="ET321">
        <v>0.9799973</v>
      </c>
      <c r="EU321">
        <v>0.02000253</v>
      </c>
      <c r="EV321">
        <v>0</v>
      </c>
      <c r="EW321">
        <v>1317.171</v>
      </c>
      <c r="EX321">
        <v>5.000970000000001</v>
      </c>
      <c r="EY321">
        <v>26538.38</v>
      </c>
      <c r="EZ321">
        <v>16708.3</v>
      </c>
      <c r="FA321">
        <v>39.6061</v>
      </c>
      <c r="FB321">
        <v>40.5809</v>
      </c>
      <c r="FC321">
        <v>39.8309</v>
      </c>
      <c r="FD321">
        <v>39.9997</v>
      </c>
      <c r="FE321">
        <v>39.2248</v>
      </c>
      <c r="FF321">
        <v>1955.176</v>
      </c>
      <c r="FG321">
        <v>39.90900000000001</v>
      </c>
      <c r="FH321">
        <v>0</v>
      </c>
      <c r="FI321">
        <v>5241.200000047684</v>
      </c>
      <c r="FJ321">
        <v>0</v>
      </c>
      <c r="FK321">
        <v>1318.3224</v>
      </c>
      <c r="FL321">
        <v>-14.02692309516262</v>
      </c>
      <c r="FM321">
        <v>-305.1923082584228</v>
      </c>
      <c r="FN321">
        <v>26562.14</v>
      </c>
      <c r="FO321">
        <v>15</v>
      </c>
      <c r="FP321">
        <v>0</v>
      </c>
      <c r="FQ321" t="s">
        <v>439</v>
      </c>
      <c r="FR321">
        <v>1760210915.6</v>
      </c>
      <c r="FS321">
        <v>0</v>
      </c>
      <c r="FT321">
        <v>0</v>
      </c>
      <c r="FU321">
        <v>-0.215</v>
      </c>
      <c r="FV321">
        <v>0</v>
      </c>
      <c r="FW321">
        <v>-0.6919999999999999</v>
      </c>
      <c r="FX321">
        <v>0</v>
      </c>
      <c r="FY321">
        <v>400</v>
      </c>
      <c r="FZ321">
        <v>0</v>
      </c>
      <c r="GA321">
        <v>0.15</v>
      </c>
      <c r="GB321">
        <v>0</v>
      </c>
      <c r="GC321">
        <v>21.74643</v>
      </c>
      <c r="GD321">
        <v>1.430953846153766</v>
      </c>
      <c r="GE321">
        <v>0.14762925048919</v>
      </c>
      <c r="GF321">
        <v>0</v>
      </c>
      <c r="GG321">
        <v>1318.813235294118</v>
      </c>
      <c r="GH321">
        <v>-11.8339190205622</v>
      </c>
      <c r="GI321">
        <v>1.222987471890616</v>
      </c>
      <c r="GJ321">
        <v>0</v>
      </c>
      <c r="GK321">
        <v>0.136409375</v>
      </c>
      <c r="GL321">
        <v>-0.4370085951219517</v>
      </c>
      <c r="GM321">
        <v>0.04516018831618038</v>
      </c>
      <c r="GN321">
        <v>0</v>
      </c>
      <c r="GO321">
        <v>0</v>
      </c>
      <c r="GP321">
        <v>3</v>
      </c>
      <c r="GQ321" t="s">
        <v>455</v>
      </c>
      <c r="GR321">
        <v>3.13416</v>
      </c>
      <c r="GS321">
        <v>2.7601</v>
      </c>
      <c r="GT321">
        <v>0.0506103</v>
      </c>
      <c r="GU321">
        <v>0.0446447</v>
      </c>
      <c r="GV321">
        <v>0.0622971</v>
      </c>
      <c r="GW321">
        <v>0.0611781</v>
      </c>
      <c r="GX321">
        <v>30396.3</v>
      </c>
      <c r="GY321">
        <v>30565.3</v>
      </c>
      <c r="GZ321">
        <v>29744.9</v>
      </c>
      <c r="HA321">
        <v>29554.1</v>
      </c>
      <c r="HB321">
        <v>36865.6</v>
      </c>
      <c r="HC321">
        <v>36768.5</v>
      </c>
      <c r="HD321">
        <v>41857.2</v>
      </c>
      <c r="HE321">
        <v>41988.6</v>
      </c>
      <c r="HF321">
        <v>1.9511</v>
      </c>
      <c r="HG321">
        <v>1.88785</v>
      </c>
      <c r="HH321">
        <v>0.0194237</v>
      </c>
      <c r="HI321">
        <v>0</v>
      </c>
      <c r="HJ321">
        <v>17.6093</v>
      </c>
      <c r="HK321">
        <v>999.9</v>
      </c>
      <c r="HL321">
        <v>26.1</v>
      </c>
      <c r="HM321">
        <v>31.7</v>
      </c>
      <c r="HN321">
        <v>13.5711</v>
      </c>
      <c r="HO321">
        <v>62.0124</v>
      </c>
      <c r="HP321">
        <v>32.2917</v>
      </c>
      <c r="HQ321">
        <v>1</v>
      </c>
      <c r="HR321">
        <v>-0.128958</v>
      </c>
      <c r="HS321">
        <v>4.99879</v>
      </c>
      <c r="HT321">
        <v>20.2743</v>
      </c>
      <c r="HU321">
        <v>5.22148</v>
      </c>
      <c r="HV321">
        <v>12.0159</v>
      </c>
      <c r="HW321">
        <v>4.99105</v>
      </c>
      <c r="HX321">
        <v>3.28863</v>
      </c>
      <c r="HY321">
        <v>9999</v>
      </c>
      <c r="HZ321">
        <v>9999</v>
      </c>
      <c r="IA321">
        <v>9999</v>
      </c>
      <c r="IB321">
        <v>999.9</v>
      </c>
      <c r="IC321">
        <v>4.97285</v>
      </c>
      <c r="ID321">
        <v>1.86661</v>
      </c>
      <c r="IE321">
        <v>1.86593</v>
      </c>
      <c r="IF321">
        <v>1.86588</v>
      </c>
      <c r="IG321">
        <v>1.86772</v>
      </c>
      <c r="IH321">
        <v>1.87013</v>
      </c>
      <c r="II321">
        <v>1.86877</v>
      </c>
      <c r="IJ321">
        <v>1.87027</v>
      </c>
      <c r="IK321">
        <v>0</v>
      </c>
      <c r="IL321">
        <v>0</v>
      </c>
      <c r="IM321">
        <v>0</v>
      </c>
      <c r="IN321">
        <v>0</v>
      </c>
      <c r="IO321" t="s">
        <v>441</v>
      </c>
      <c r="IP321" t="s">
        <v>442</v>
      </c>
      <c r="IQ321" t="s">
        <v>443</v>
      </c>
      <c r="IR321" t="s">
        <v>443</v>
      </c>
      <c r="IS321" t="s">
        <v>443</v>
      </c>
      <c r="IT321" t="s">
        <v>443</v>
      </c>
      <c r="IU321">
        <v>0</v>
      </c>
      <c r="IV321">
        <v>100</v>
      </c>
      <c r="IW321">
        <v>100</v>
      </c>
      <c r="IX321">
        <v>-1.847</v>
      </c>
      <c r="IY321">
        <v>0.006</v>
      </c>
      <c r="IZ321">
        <v>-1.414774939843471</v>
      </c>
      <c r="JA321">
        <v>-0.002262605230658699</v>
      </c>
      <c r="JB321">
        <v>4.117972070868355E-07</v>
      </c>
      <c r="JC321">
        <v>-1.535053720392113E-10</v>
      </c>
      <c r="JD321">
        <v>-0.05773197212917025</v>
      </c>
      <c r="JE321">
        <v>-0.004387372397949352</v>
      </c>
      <c r="JF321">
        <v>0.001148265067849212</v>
      </c>
      <c r="JG321">
        <v>-2.372704636287677E-05</v>
      </c>
      <c r="JH321">
        <v>4</v>
      </c>
      <c r="JI321">
        <v>2346</v>
      </c>
      <c r="JJ321">
        <v>1</v>
      </c>
      <c r="JK321">
        <v>24</v>
      </c>
      <c r="JL321">
        <v>21657.6</v>
      </c>
      <c r="JM321">
        <v>29358506.2</v>
      </c>
      <c r="JN321">
        <v>0.496826</v>
      </c>
      <c r="JO321">
        <v>2.31934</v>
      </c>
      <c r="JP321">
        <v>1.39648</v>
      </c>
      <c r="JQ321">
        <v>2.34497</v>
      </c>
      <c r="JR321">
        <v>1.49536</v>
      </c>
      <c r="JS321">
        <v>2.54639</v>
      </c>
      <c r="JT321">
        <v>36.4814</v>
      </c>
      <c r="JU321">
        <v>24.035</v>
      </c>
      <c r="JV321">
        <v>18</v>
      </c>
      <c r="JW321">
        <v>483.107</v>
      </c>
      <c r="JX321">
        <v>434.635</v>
      </c>
      <c r="JY321">
        <v>11.3145</v>
      </c>
      <c r="JZ321">
        <v>25.8317</v>
      </c>
      <c r="KA321">
        <v>29.9954</v>
      </c>
      <c r="KB321">
        <v>25.6717</v>
      </c>
      <c r="KC321">
        <v>25.6047</v>
      </c>
      <c r="KD321">
        <v>9.946389999999999</v>
      </c>
      <c r="KE321">
        <v>14.3401</v>
      </c>
      <c r="KF321">
        <v>4.13658</v>
      </c>
      <c r="KG321">
        <v>11.4617</v>
      </c>
      <c r="KH321">
        <v>151.903</v>
      </c>
      <c r="KI321">
        <v>11.2156</v>
      </c>
      <c r="KJ321">
        <v>101.66</v>
      </c>
      <c r="KK321">
        <v>100.968</v>
      </c>
    </row>
    <row r="322" spans="1:297">
      <c r="A322">
        <v>306</v>
      </c>
      <c r="B322">
        <v>1761510375.5</v>
      </c>
      <c r="C322">
        <v>3165</v>
      </c>
      <c r="D322" t="s">
        <v>1058</v>
      </c>
      <c r="E322" t="s">
        <v>1059</v>
      </c>
      <c r="F322">
        <v>5</v>
      </c>
      <c r="G322" t="s">
        <v>1025</v>
      </c>
      <c r="H322" t="s">
        <v>436</v>
      </c>
      <c r="I322">
        <v>1761510373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169.0701351916992</v>
      </c>
      <c r="AK322">
        <v>183.0756727272727</v>
      </c>
      <c r="AL322">
        <v>-3.308549914233132</v>
      </c>
      <c r="AM322">
        <v>65.59163496858086</v>
      </c>
      <c r="AN322">
        <f>(AP322 - AO322 + DY322*1E3/(8.314*(EA322+273.15)) * AR322/DX322 * AQ322) * DX322/(100*DL322) * 1000/(1000 - AP322)</f>
        <v>0</v>
      </c>
      <c r="AO322">
        <v>11.25633782040853</v>
      </c>
      <c r="AP322">
        <v>11.46601757575758</v>
      </c>
      <c r="AQ322">
        <v>0.02056413431854342</v>
      </c>
      <c r="AR322">
        <v>106.5412186172679</v>
      </c>
      <c r="AS322">
        <v>1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437</v>
      </c>
      <c r="AY322" t="s">
        <v>437</v>
      </c>
      <c r="AZ322">
        <v>0</v>
      </c>
      <c r="BA322">
        <v>0</v>
      </c>
      <c r="BB322">
        <f>1-AZ322/BA322</f>
        <v>0</v>
      </c>
      <c r="BC322">
        <v>0</v>
      </c>
      <c r="BD322" t="s">
        <v>437</v>
      </c>
      <c r="BE322" t="s">
        <v>437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437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BZ322">
        <v>2020</v>
      </c>
      <c r="CA322">
        <v>290.0000000000001</v>
      </c>
      <c r="CB322">
        <v>1590.42</v>
      </c>
      <c r="CC322">
        <v>295</v>
      </c>
      <c r="CD322">
        <v>5220.67</v>
      </c>
      <c r="CE322">
        <v>1591.29</v>
      </c>
      <c r="CF322">
        <v>-0.87</v>
      </c>
      <c r="CG322">
        <v>300.0000000000001</v>
      </c>
      <c r="CH322">
        <v>23.8</v>
      </c>
      <c r="CI322">
        <v>1650.734719841875</v>
      </c>
      <c r="CJ322">
        <v>2.032994541366527</v>
      </c>
      <c r="CK322">
        <v>-31.03478562282126</v>
      </c>
      <c r="CL322">
        <v>0.9198548094063967</v>
      </c>
      <c r="CM322">
        <v>0.9759925733019913</v>
      </c>
      <c r="CN322">
        <v>-0.00431141668520578</v>
      </c>
      <c r="CO322">
        <v>289.9999999999999</v>
      </c>
      <c r="CP322">
        <v>1590.91</v>
      </c>
      <c r="CQ322">
        <v>765</v>
      </c>
      <c r="CR322">
        <v>5219.32</v>
      </c>
      <c r="CS322">
        <v>1591.27</v>
      </c>
      <c r="CT322">
        <v>-0.36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438</v>
      </c>
      <c r="DO322">
        <v>2</v>
      </c>
      <c r="DP322" t="b">
        <v>1</v>
      </c>
      <c r="DQ322">
        <v>1761510373</v>
      </c>
      <c r="DR322">
        <v>187.525</v>
      </c>
      <c r="DS322">
        <v>165.5075555555555</v>
      </c>
      <c r="DT322">
        <v>11.43114444444444</v>
      </c>
      <c r="DU322">
        <v>11.25612222222222</v>
      </c>
      <c r="DV322">
        <v>189.3544444444445</v>
      </c>
      <c r="DW322">
        <v>11.42451111111111</v>
      </c>
      <c r="DX322">
        <v>499.9753333333334</v>
      </c>
      <c r="DY322">
        <v>90.28057777777778</v>
      </c>
      <c r="DZ322">
        <v>0.09993681111111111</v>
      </c>
      <c r="EA322">
        <v>17.95287777777777</v>
      </c>
      <c r="EB322">
        <v>17.93284444444445</v>
      </c>
      <c r="EC322">
        <v>999.9000000000001</v>
      </c>
      <c r="ED322">
        <v>0</v>
      </c>
      <c r="EE322">
        <v>0</v>
      </c>
      <c r="EF322">
        <v>9984.305555555555</v>
      </c>
      <c r="EG322">
        <v>0</v>
      </c>
      <c r="EH322">
        <v>1050.74</v>
      </c>
      <c r="EI322">
        <v>22.01739999999999</v>
      </c>
      <c r="EJ322">
        <v>189.6933333333334</v>
      </c>
      <c r="EK322">
        <v>167.3917777777778</v>
      </c>
      <c r="EL322">
        <v>0.175021</v>
      </c>
      <c r="EM322">
        <v>165.5075555555555</v>
      </c>
      <c r="EN322">
        <v>11.25612222222222</v>
      </c>
      <c r="EO322">
        <v>1.032008888888889</v>
      </c>
      <c r="EP322">
        <v>1.016208888888889</v>
      </c>
      <c r="EQ322">
        <v>7.376273333333335</v>
      </c>
      <c r="ER322">
        <v>7.150867777777778</v>
      </c>
      <c r="ES322">
        <v>1999.976666666666</v>
      </c>
      <c r="ET322">
        <v>0.9800010000000001</v>
      </c>
      <c r="EU322">
        <v>0.01999873333333333</v>
      </c>
      <c r="EV322">
        <v>0</v>
      </c>
      <c r="EW322">
        <v>1316.205555555556</v>
      </c>
      <c r="EX322">
        <v>5.00097</v>
      </c>
      <c r="EY322">
        <v>26506.07777777778</v>
      </c>
      <c r="EZ322">
        <v>16707.38888888889</v>
      </c>
      <c r="FA322">
        <v>39.562</v>
      </c>
      <c r="FB322">
        <v>40.486</v>
      </c>
      <c r="FC322">
        <v>39.77755555555555</v>
      </c>
      <c r="FD322">
        <v>39.88188888888889</v>
      </c>
      <c r="FE322">
        <v>39.16633333333333</v>
      </c>
      <c r="FF322">
        <v>1955.076666666667</v>
      </c>
      <c r="FG322">
        <v>39.90000000000001</v>
      </c>
      <c r="FH322">
        <v>0</v>
      </c>
      <c r="FI322">
        <v>5246.600000143051</v>
      </c>
      <c r="FJ322">
        <v>0</v>
      </c>
      <c r="FK322">
        <v>1317.195</v>
      </c>
      <c r="FL322">
        <v>-12.84820513079631</v>
      </c>
      <c r="FM322">
        <v>-336.8547012092978</v>
      </c>
      <c r="FN322">
        <v>26534.33846153846</v>
      </c>
      <c r="FO322">
        <v>15</v>
      </c>
      <c r="FP322">
        <v>0</v>
      </c>
      <c r="FQ322" t="s">
        <v>439</v>
      </c>
      <c r="FR322">
        <v>1760210915.6</v>
      </c>
      <c r="FS322">
        <v>0</v>
      </c>
      <c r="FT322">
        <v>0</v>
      </c>
      <c r="FU322">
        <v>-0.215</v>
      </c>
      <c r="FV322">
        <v>0</v>
      </c>
      <c r="FW322">
        <v>-0.6919999999999999</v>
      </c>
      <c r="FX322">
        <v>0</v>
      </c>
      <c r="FY322">
        <v>400</v>
      </c>
      <c r="FZ322">
        <v>0</v>
      </c>
      <c r="GA322">
        <v>0.15</v>
      </c>
      <c r="GB322">
        <v>0</v>
      </c>
      <c r="GC322">
        <v>21.8669625</v>
      </c>
      <c r="GD322">
        <v>1.168328330206342</v>
      </c>
      <c r="GE322">
        <v>0.11680581468296</v>
      </c>
      <c r="GF322">
        <v>0</v>
      </c>
      <c r="GG322">
        <v>1317.881764705882</v>
      </c>
      <c r="GH322">
        <v>-13.29809015178758</v>
      </c>
      <c r="GI322">
        <v>1.331475233557827</v>
      </c>
      <c r="GJ322">
        <v>0</v>
      </c>
      <c r="GK322">
        <v>0.13032215</v>
      </c>
      <c r="GL322">
        <v>0.03737525853658551</v>
      </c>
      <c r="GM322">
        <v>0.03815060721595398</v>
      </c>
      <c r="GN322">
        <v>1</v>
      </c>
      <c r="GO322">
        <v>1</v>
      </c>
      <c r="GP322">
        <v>3</v>
      </c>
      <c r="GQ322" t="s">
        <v>446</v>
      </c>
      <c r="GR322">
        <v>3.13402</v>
      </c>
      <c r="GS322">
        <v>2.76012</v>
      </c>
      <c r="GT322">
        <v>0.0468073</v>
      </c>
      <c r="GU322">
        <v>0.0407359</v>
      </c>
      <c r="GV322">
        <v>0.0626772</v>
      </c>
      <c r="GW322">
        <v>0.0611828</v>
      </c>
      <c r="GX322">
        <v>30519.4</v>
      </c>
      <c r="GY322">
        <v>30691.3</v>
      </c>
      <c r="GZ322">
        <v>29746.2</v>
      </c>
      <c r="HA322">
        <v>29554.9</v>
      </c>
      <c r="HB322">
        <v>36851.9</v>
      </c>
      <c r="HC322">
        <v>36769.3</v>
      </c>
      <c r="HD322">
        <v>41858.9</v>
      </c>
      <c r="HE322">
        <v>41989.7</v>
      </c>
      <c r="HF322">
        <v>1.95068</v>
      </c>
      <c r="HG322">
        <v>1.88787</v>
      </c>
      <c r="HH322">
        <v>0.0193194</v>
      </c>
      <c r="HI322">
        <v>0</v>
      </c>
      <c r="HJ322">
        <v>17.6107</v>
      </c>
      <c r="HK322">
        <v>999.9</v>
      </c>
      <c r="HL322">
        <v>26.1</v>
      </c>
      <c r="HM322">
        <v>31.7</v>
      </c>
      <c r="HN322">
        <v>13.5728</v>
      </c>
      <c r="HO322">
        <v>62.2324</v>
      </c>
      <c r="HP322">
        <v>32.4199</v>
      </c>
      <c r="HQ322">
        <v>1</v>
      </c>
      <c r="HR322">
        <v>-0.129202</v>
      </c>
      <c r="HS322">
        <v>5.1459</v>
      </c>
      <c r="HT322">
        <v>20.27</v>
      </c>
      <c r="HU322">
        <v>5.22118</v>
      </c>
      <c r="HV322">
        <v>12.0159</v>
      </c>
      <c r="HW322">
        <v>4.9904</v>
      </c>
      <c r="HX322">
        <v>3.28863</v>
      </c>
      <c r="HY322">
        <v>9999</v>
      </c>
      <c r="HZ322">
        <v>9999</v>
      </c>
      <c r="IA322">
        <v>9999</v>
      </c>
      <c r="IB322">
        <v>999.9</v>
      </c>
      <c r="IC322">
        <v>4.97287</v>
      </c>
      <c r="ID322">
        <v>1.86661</v>
      </c>
      <c r="IE322">
        <v>1.8659</v>
      </c>
      <c r="IF322">
        <v>1.86587</v>
      </c>
      <c r="IG322">
        <v>1.86774</v>
      </c>
      <c r="IH322">
        <v>1.87014</v>
      </c>
      <c r="II322">
        <v>1.86876</v>
      </c>
      <c r="IJ322">
        <v>1.87027</v>
      </c>
      <c r="IK322">
        <v>0</v>
      </c>
      <c r="IL322">
        <v>0</v>
      </c>
      <c r="IM322">
        <v>0</v>
      </c>
      <c r="IN322">
        <v>0</v>
      </c>
      <c r="IO322" t="s">
        <v>441</v>
      </c>
      <c r="IP322" t="s">
        <v>442</v>
      </c>
      <c r="IQ322" t="s">
        <v>443</v>
      </c>
      <c r="IR322" t="s">
        <v>443</v>
      </c>
      <c r="IS322" t="s">
        <v>443</v>
      </c>
      <c r="IT322" t="s">
        <v>443</v>
      </c>
      <c r="IU322">
        <v>0</v>
      </c>
      <c r="IV322">
        <v>100</v>
      </c>
      <c r="IW322">
        <v>100</v>
      </c>
      <c r="IX322">
        <v>-1.812</v>
      </c>
      <c r="IY322">
        <v>0.0072</v>
      </c>
      <c r="IZ322">
        <v>-1.414774939843471</v>
      </c>
      <c r="JA322">
        <v>-0.002262605230658699</v>
      </c>
      <c r="JB322">
        <v>4.117972070868355E-07</v>
      </c>
      <c r="JC322">
        <v>-1.535053720392113E-10</v>
      </c>
      <c r="JD322">
        <v>-0.05773197212917025</v>
      </c>
      <c r="JE322">
        <v>-0.004387372397949352</v>
      </c>
      <c r="JF322">
        <v>0.001148265067849212</v>
      </c>
      <c r="JG322">
        <v>-2.372704636287677E-05</v>
      </c>
      <c r="JH322">
        <v>4</v>
      </c>
      <c r="JI322">
        <v>2346</v>
      </c>
      <c r="JJ322">
        <v>1</v>
      </c>
      <c r="JK322">
        <v>24</v>
      </c>
      <c r="JL322">
        <v>21657.7</v>
      </c>
      <c r="JM322">
        <v>29358506.3</v>
      </c>
      <c r="JN322">
        <v>0.458984</v>
      </c>
      <c r="JO322">
        <v>2.36938</v>
      </c>
      <c r="JP322">
        <v>1.39648</v>
      </c>
      <c r="JQ322">
        <v>2.34619</v>
      </c>
      <c r="JR322">
        <v>1.49536</v>
      </c>
      <c r="JS322">
        <v>2.65259</v>
      </c>
      <c r="JT322">
        <v>36.4814</v>
      </c>
      <c r="JU322">
        <v>24.0262</v>
      </c>
      <c r="JV322">
        <v>18</v>
      </c>
      <c r="JW322">
        <v>482.858</v>
      </c>
      <c r="JX322">
        <v>434.667</v>
      </c>
      <c r="JY322">
        <v>11.4527</v>
      </c>
      <c r="JZ322">
        <v>25.8326</v>
      </c>
      <c r="KA322">
        <v>29.9983</v>
      </c>
      <c r="KB322">
        <v>25.6732</v>
      </c>
      <c r="KC322">
        <v>25.6068</v>
      </c>
      <c r="KD322">
        <v>9.1816</v>
      </c>
      <c r="KE322">
        <v>14.3401</v>
      </c>
      <c r="KF322">
        <v>4.13658</v>
      </c>
      <c r="KG322">
        <v>11.5088</v>
      </c>
      <c r="KH322">
        <v>131.868</v>
      </c>
      <c r="KI322">
        <v>11.1978</v>
      </c>
      <c r="KJ322">
        <v>101.664</v>
      </c>
      <c r="KK322">
        <v>100.97</v>
      </c>
    </row>
    <row r="323" spans="1:297">
      <c r="A323">
        <v>307</v>
      </c>
      <c r="B323">
        <v>1761510380.5</v>
      </c>
      <c r="C323">
        <v>3170</v>
      </c>
      <c r="D323" t="s">
        <v>1060</v>
      </c>
      <c r="E323" t="s">
        <v>1061</v>
      </c>
      <c r="F323">
        <v>5</v>
      </c>
      <c r="G323" t="s">
        <v>1025</v>
      </c>
      <c r="H323" t="s">
        <v>436</v>
      </c>
      <c r="I323">
        <v>1761510377.7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152.2729305683667</v>
      </c>
      <c r="AK323">
        <v>166.5408727272727</v>
      </c>
      <c r="AL323">
        <v>-3.30139030559191</v>
      </c>
      <c r="AM323">
        <v>65.59163496858086</v>
      </c>
      <c r="AN323">
        <f>(AP323 - AO323 + DY323*1E3/(8.314*(EA323+273.15)) * AR323/DX323 * AQ323) * DX323/(100*DL323) * 1000/(1000 - AP323)</f>
        <v>0</v>
      </c>
      <c r="AO323">
        <v>11.25615824327035</v>
      </c>
      <c r="AP323">
        <v>11.52873757575757</v>
      </c>
      <c r="AQ323">
        <v>0.01334260985417729</v>
      </c>
      <c r="AR323">
        <v>106.5412186172679</v>
      </c>
      <c r="AS323">
        <v>1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437</v>
      </c>
      <c r="AY323" t="s">
        <v>437</v>
      </c>
      <c r="AZ323">
        <v>0</v>
      </c>
      <c r="BA323">
        <v>0</v>
      </c>
      <c r="BB323">
        <f>1-AZ323/BA323</f>
        <v>0</v>
      </c>
      <c r="BC323">
        <v>0</v>
      </c>
      <c r="BD323" t="s">
        <v>437</v>
      </c>
      <c r="BE323" t="s">
        <v>437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437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BZ323">
        <v>2020</v>
      </c>
      <c r="CA323">
        <v>290.0000000000001</v>
      </c>
      <c r="CB323">
        <v>1590.42</v>
      </c>
      <c r="CC323">
        <v>295</v>
      </c>
      <c r="CD323">
        <v>5220.67</v>
      </c>
      <c r="CE323">
        <v>1591.29</v>
      </c>
      <c r="CF323">
        <v>-0.87</v>
      </c>
      <c r="CG323">
        <v>300.0000000000001</v>
      </c>
      <c r="CH323">
        <v>23.8</v>
      </c>
      <c r="CI323">
        <v>1650.734719841875</v>
      </c>
      <c r="CJ323">
        <v>2.032994541366527</v>
      </c>
      <c r="CK323">
        <v>-31.03478562282126</v>
      </c>
      <c r="CL323">
        <v>0.9198548094063967</v>
      </c>
      <c r="CM323">
        <v>0.9759925733019913</v>
      </c>
      <c r="CN323">
        <v>-0.00431141668520578</v>
      </c>
      <c r="CO323">
        <v>289.9999999999999</v>
      </c>
      <c r="CP323">
        <v>1590.91</v>
      </c>
      <c r="CQ323">
        <v>765</v>
      </c>
      <c r="CR323">
        <v>5219.32</v>
      </c>
      <c r="CS323">
        <v>1591.27</v>
      </c>
      <c r="CT323">
        <v>-0.36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438</v>
      </c>
      <c r="DO323">
        <v>2</v>
      </c>
      <c r="DP323" t="b">
        <v>1</v>
      </c>
      <c r="DQ323">
        <v>1761510377.7</v>
      </c>
      <c r="DR323">
        <v>172.1309</v>
      </c>
      <c r="DS323">
        <v>149.9132</v>
      </c>
      <c r="DT323">
        <v>11.50212</v>
      </c>
      <c r="DU323">
        <v>11.25613</v>
      </c>
      <c r="DV323">
        <v>173.9278</v>
      </c>
      <c r="DW323">
        <v>11.49459</v>
      </c>
      <c r="DX323">
        <v>499.9635</v>
      </c>
      <c r="DY323">
        <v>90.28132000000001</v>
      </c>
      <c r="DZ323">
        <v>0.09996201</v>
      </c>
      <c r="EA323">
        <v>17.96123</v>
      </c>
      <c r="EB323">
        <v>17.93552</v>
      </c>
      <c r="EC323">
        <v>999.9</v>
      </c>
      <c r="ED323">
        <v>0</v>
      </c>
      <c r="EE323">
        <v>0</v>
      </c>
      <c r="EF323">
        <v>10002.57</v>
      </c>
      <c r="EG323">
        <v>0</v>
      </c>
      <c r="EH323">
        <v>1050.756</v>
      </c>
      <c r="EI323">
        <v>22.21774</v>
      </c>
      <c r="EJ323">
        <v>174.1338</v>
      </c>
      <c r="EK323">
        <v>151.6198</v>
      </c>
      <c r="EL323">
        <v>0.245974</v>
      </c>
      <c r="EM323">
        <v>149.9132</v>
      </c>
      <c r="EN323">
        <v>11.25613</v>
      </c>
      <c r="EO323">
        <v>1.038426</v>
      </c>
      <c r="EP323">
        <v>1.016218</v>
      </c>
      <c r="EQ323">
        <v>7.466951000000002</v>
      </c>
      <c r="ER323">
        <v>7.151012</v>
      </c>
      <c r="ES323">
        <v>2000.035</v>
      </c>
      <c r="ET323">
        <v>0.9800044999999999</v>
      </c>
      <c r="EU323">
        <v>0.01999514</v>
      </c>
      <c r="EV323">
        <v>0</v>
      </c>
      <c r="EW323">
        <v>1314.688</v>
      </c>
      <c r="EX323">
        <v>5.000970000000001</v>
      </c>
      <c r="EY323">
        <v>26474.94</v>
      </c>
      <c r="EZ323">
        <v>16707.92</v>
      </c>
      <c r="FA323">
        <v>39.5124</v>
      </c>
      <c r="FB323">
        <v>40.4246</v>
      </c>
      <c r="FC323">
        <v>39.7374</v>
      </c>
      <c r="FD323">
        <v>39.8246</v>
      </c>
      <c r="FE323">
        <v>39.1124</v>
      </c>
      <c r="FF323">
        <v>1955.142</v>
      </c>
      <c r="FG323">
        <v>39.89299999999999</v>
      </c>
      <c r="FH323">
        <v>0</v>
      </c>
      <c r="FI323">
        <v>5251.400000095367</v>
      </c>
      <c r="FJ323">
        <v>0</v>
      </c>
      <c r="FK323">
        <v>1315.977692307692</v>
      </c>
      <c r="FL323">
        <v>-15.22393160810464</v>
      </c>
      <c r="FM323">
        <v>-382.8136747044285</v>
      </c>
      <c r="FN323">
        <v>26505.59615384615</v>
      </c>
      <c r="FO323">
        <v>15</v>
      </c>
      <c r="FP323">
        <v>0</v>
      </c>
      <c r="FQ323" t="s">
        <v>439</v>
      </c>
      <c r="FR323">
        <v>1760210915.6</v>
      </c>
      <c r="FS323">
        <v>0</v>
      </c>
      <c r="FT323">
        <v>0</v>
      </c>
      <c r="FU323">
        <v>-0.215</v>
      </c>
      <c r="FV323">
        <v>0</v>
      </c>
      <c r="FW323">
        <v>-0.6919999999999999</v>
      </c>
      <c r="FX323">
        <v>0</v>
      </c>
      <c r="FY323">
        <v>400</v>
      </c>
      <c r="FZ323">
        <v>0</v>
      </c>
      <c r="GA323">
        <v>0.15</v>
      </c>
      <c r="GB323">
        <v>0</v>
      </c>
      <c r="GC323">
        <v>21.96811951219512</v>
      </c>
      <c r="GD323">
        <v>1.613343554006998</v>
      </c>
      <c r="GE323">
        <v>0.1637898582576303</v>
      </c>
      <c r="GF323">
        <v>0</v>
      </c>
      <c r="GG323">
        <v>1316.85294117647</v>
      </c>
      <c r="GH323">
        <v>-14.27257448471641</v>
      </c>
      <c r="GI323">
        <v>1.430040166880886</v>
      </c>
      <c r="GJ323">
        <v>0</v>
      </c>
      <c r="GK323">
        <v>0.1510325853658536</v>
      </c>
      <c r="GL323">
        <v>0.4735940362369337</v>
      </c>
      <c r="GM323">
        <v>0.06150627440265674</v>
      </c>
      <c r="GN323">
        <v>0</v>
      </c>
      <c r="GO323">
        <v>0</v>
      </c>
      <c r="GP323">
        <v>3</v>
      </c>
      <c r="GQ323" t="s">
        <v>455</v>
      </c>
      <c r="GR323">
        <v>3.13408</v>
      </c>
      <c r="GS323">
        <v>2.76031</v>
      </c>
      <c r="GT323">
        <v>0.0429273</v>
      </c>
      <c r="GU323">
        <v>0.0367231</v>
      </c>
      <c r="GV323">
        <v>0.06292250000000001</v>
      </c>
      <c r="GW323">
        <v>0.0611819</v>
      </c>
      <c r="GX323">
        <v>30643.7</v>
      </c>
      <c r="GY323">
        <v>30820.4</v>
      </c>
      <c r="GZ323">
        <v>29746.3</v>
      </c>
      <c r="HA323">
        <v>29555.6</v>
      </c>
      <c r="HB323">
        <v>36842.1</v>
      </c>
      <c r="HC323">
        <v>36770</v>
      </c>
      <c r="HD323">
        <v>41858.9</v>
      </c>
      <c r="HE323">
        <v>41990.6</v>
      </c>
      <c r="HF323">
        <v>1.9511</v>
      </c>
      <c r="HG323">
        <v>1.8878</v>
      </c>
      <c r="HH323">
        <v>0.0198409</v>
      </c>
      <c r="HI323">
        <v>0</v>
      </c>
      <c r="HJ323">
        <v>17.6107</v>
      </c>
      <c r="HK323">
        <v>999.9</v>
      </c>
      <c r="HL323">
        <v>26.1</v>
      </c>
      <c r="HM323">
        <v>31.7</v>
      </c>
      <c r="HN323">
        <v>13.5719</v>
      </c>
      <c r="HO323">
        <v>62.2724</v>
      </c>
      <c r="HP323">
        <v>32.4399</v>
      </c>
      <c r="HQ323">
        <v>1</v>
      </c>
      <c r="HR323">
        <v>-0.128686</v>
      </c>
      <c r="HS323">
        <v>5.26929</v>
      </c>
      <c r="HT323">
        <v>20.2655</v>
      </c>
      <c r="HU323">
        <v>5.21999</v>
      </c>
      <c r="HV323">
        <v>12.0159</v>
      </c>
      <c r="HW323">
        <v>4.98995</v>
      </c>
      <c r="HX323">
        <v>3.28845</v>
      </c>
      <c r="HY323">
        <v>9999</v>
      </c>
      <c r="HZ323">
        <v>9999</v>
      </c>
      <c r="IA323">
        <v>9999</v>
      </c>
      <c r="IB323">
        <v>999.9</v>
      </c>
      <c r="IC323">
        <v>4.97283</v>
      </c>
      <c r="ID323">
        <v>1.86661</v>
      </c>
      <c r="IE323">
        <v>1.86595</v>
      </c>
      <c r="IF323">
        <v>1.86585</v>
      </c>
      <c r="IG323">
        <v>1.8677</v>
      </c>
      <c r="IH323">
        <v>1.87014</v>
      </c>
      <c r="II323">
        <v>1.86876</v>
      </c>
      <c r="IJ323">
        <v>1.87027</v>
      </c>
      <c r="IK323">
        <v>0</v>
      </c>
      <c r="IL323">
        <v>0</v>
      </c>
      <c r="IM323">
        <v>0</v>
      </c>
      <c r="IN323">
        <v>0</v>
      </c>
      <c r="IO323" t="s">
        <v>441</v>
      </c>
      <c r="IP323" t="s">
        <v>442</v>
      </c>
      <c r="IQ323" t="s">
        <v>443</v>
      </c>
      <c r="IR323" t="s">
        <v>443</v>
      </c>
      <c r="IS323" t="s">
        <v>443</v>
      </c>
      <c r="IT323" t="s">
        <v>443</v>
      </c>
      <c r="IU323">
        <v>0</v>
      </c>
      <c r="IV323">
        <v>100</v>
      </c>
      <c r="IW323">
        <v>100</v>
      </c>
      <c r="IX323">
        <v>-1.777</v>
      </c>
      <c r="IY323">
        <v>0.007900000000000001</v>
      </c>
      <c r="IZ323">
        <v>-1.414774939843471</v>
      </c>
      <c r="JA323">
        <v>-0.002262605230658699</v>
      </c>
      <c r="JB323">
        <v>4.117972070868355E-07</v>
      </c>
      <c r="JC323">
        <v>-1.535053720392113E-10</v>
      </c>
      <c r="JD323">
        <v>-0.05773197212917025</v>
      </c>
      <c r="JE323">
        <v>-0.004387372397949352</v>
      </c>
      <c r="JF323">
        <v>0.001148265067849212</v>
      </c>
      <c r="JG323">
        <v>-2.372704636287677E-05</v>
      </c>
      <c r="JH323">
        <v>4</v>
      </c>
      <c r="JI323">
        <v>2346</v>
      </c>
      <c r="JJ323">
        <v>1</v>
      </c>
      <c r="JK323">
        <v>24</v>
      </c>
      <c r="JL323">
        <v>21657.7</v>
      </c>
      <c r="JM323">
        <v>29358506.3</v>
      </c>
      <c r="JN323">
        <v>0.423584</v>
      </c>
      <c r="JO323">
        <v>2.31812</v>
      </c>
      <c r="JP323">
        <v>1.39648</v>
      </c>
      <c r="JQ323">
        <v>2.34497</v>
      </c>
      <c r="JR323">
        <v>1.49536</v>
      </c>
      <c r="JS323">
        <v>2.65259</v>
      </c>
      <c r="JT323">
        <v>36.4814</v>
      </c>
      <c r="JU323">
        <v>24.035</v>
      </c>
      <c r="JV323">
        <v>18</v>
      </c>
      <c r="JW323">
        <v>483.125</v>
      </c>
      <c r="JX323">
        <v>434.622</v>
      </c>
      <c r="JY323">
        <v>11.5332</v>
      </c>
      <c r="JZ323">
        <v>25.8338</v>
      </c>
      <c r="KA323">
        <v>29.9998</v>
      </c>
      <c r="KB323">
        <v>25.6739</v>
      </c>
      <c r="KC323">
        <v>25.6068</v>
      </c>
      <c r="KD323">
        <v>8.47087</v>
      </c>
      <c r="KE323">
        <v>14.6103</v>
      </c>
      <c r="KF323">
        <v>4.13658</v>
      </c>
      <c r="KG323">
        <v>11.5549</v>
      </c>
      <c r="KH323">
        <v>118.511</v>
      </c>
      <c r="KI323">
        <v>11.1484</v>
      </c>
      <c r="KJ323">
        <v>101.664</v>
      </c>
      <c r="KK323">
        <v>100.973</v>
      </c>
    </row>
    <row r="324" spans="1:297">
      <c r="A324">
        <v>308</v>
      </c>
      <c r="B324">
        <v>1761510385.5</v>
      </c>
      <c r="C324">
        <v>3175</v>
      </c>
      <c r="D324" t="s">
        <v>1062</v>
      </c>
      <c r="E324" t="s">
        <v>1063</v>
      </c>
      <c r="F324">
        <v>5</v>
      </c>
      <c r="G324" t="s">
        <v>1025</v>
      </c>
      <c r="H324" t="s">
        <v>436</v>
      </c>
      <c r="I324">
        <v>1761510383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135.6245002793285</v>
      </c>
      <c r="AK324">
        <v>149.9581636363637</v>
      </c>
      <c r="AL324">
        <v>-3.320628047736327</v>
      </c>
      <c r="AM324">
        <v>65.59163496858086</v>
      </c>
      <c r="AN324">
        <f>(AP324 - AO324 + DY324*1E3/(8.314*(EA324+273.15)) * AR324/DX324 * AQ324) * DX324/(100*DL324) * 1000/(1000 - AP324)</f>
        <v>0</v>
      </c>
      <c r="AO324">
        <v>11.24942363327668</v>
      </c>
      <c r="AP324">
        <v>11.56301999999999</v>
      </c>
      <c r="AQ324">
        <v>0.007413867116423068</v>
      </c>
      <c r="AR324">
        <v>106.5412186172679</v>
      </c>
      <c r="AS324">
        <v>1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437</v>
      </c>
      <c r="AY324" t="s">
        <v>437</v>
      </c>
      <c r="AZ324">
        <v>0</v>
      </c>
      <c r="BA324">
        <v>0</v>
      </c>
      <c r="BB324">
        <f>1-AZ324/BA324</f>
        <v>0</v>
      </c>
      <c r="BC324">
        <v>0</v>
      </c>
      <c r="BD324" t="s">
        <v>437</v>
      </c>
      <c r="BE324" t="s">
        <v>437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437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BZ324">
        <v>2020</v>
      </c>
      <c r="CA324">
        <v>290.0000000000001</v>
      </c>
      <c r="CB324">
        <v>1590.42</v>
      </c>
      <c r="CC324">
        <v>295</v>
      </c>
      <c r="CD324">
        <v>5220.67</v>
      </c>
      <c r="CE324">
        <v>1591.29</v>
      </c>
      <c r="CF324">
        <v>-0.87</v>
      </c>
      <c r="CG324">
        <v>300.0000000000001</v>
      </c>
      <c r="CH324">
        <v>23.8</v>
      </c>
      <c r="CI324">
        <v>1650.734719841875</v>
      </c>
      <c r="CJ324">
        <v>2.032994541366527</v>
      </c>
      <c r="CK324">
        <v>-31.03478562282126</v>
      </c>
      <c r="CL324">
        <v>0.9198548094063967</v>
      </c>
      <c r="CM324">
        <v>0.9759925733019913</v>
      </c>
      <c r="CN324">
        <v>-0.00431141668520578</v>
      </c>
      <c r="CO324">
        <v>289.9999999999999</v>
      </c>
      <c r="CP324">
        <v>1590.91</v>
      </c>
      <c r="CQ324">
        <v>765</v>
      </c>
      <c r="CR324">
        <v>5219.32</v>
      </c>
      <c r="CS324">
        <v>1591.27</v>
      </c>
      <c r="CT324">
        <v>-0.36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438</v>
      </c>
      <c r="DO324">
        <v>2</v>
      </c>
      <c r="DP324" t="b">
        <v>1</v>
      </c>
      <c r="DQ324">
        <v>1761510383</v>
      </c>
      <c r="DR324">
        <v>154.7962222222222</v>
      </c>
      <c r="DS324">
        <v>132.4004444444444</v>
      </c>
      <c r="DT324">
        <v>11.55141111111111</v>
      </c>
      <c r="DU324">
        <v>11.24547777777778</v>
      </c>
      <c r="DV324">
        <v>156.5555555555555</v>
      </c>
      <c r="DW324">
        <v>11.54326666666667</v>
      </c>
      <c r="DX324">
        <v>500.014</v>
      </c>
      <c r="DY324">
        <v>90.28348888888888</v>
      </c>
      <c r="DZ324">
        <v>0.09997294444444445</v>
      </c>
      <c r="EA324">
        <v>17.97074444444444</v>
      </c>
      <c r="EB324">
        <v>17.94196666666667</v>
      </c>
      <c r="EC324">
        <v>999.9000000000001</v>
      </c>
      <c r="ED324">
        <v>0</v>
      </c>
      <c r="EE324">
        <v>0</v>
      </c>
      <c r="EF324">
        <v>10004.58888888889</v>
      </c>
      <c r="EG324">
        <v>0</v>
      </c>
      <c r="EH324">
        <v>1050.732222222222</v>
      </c>
      <c r="EI324">
        <v>22.39568888888889</v>
      </c>
      <c r="EJ324">
        <v>156.6052222222222</v>
      </c>
      <c r="EK324">
        <v>133.9063333333333</v>
      </c>
      <c r="EL324">
        <v>0.3059266666666667</v>
      </c>
      <c r="EM324">
        <v>132.4004444444444</v>
      </c>
      <c r="EN324">
        <v>11.24547777777778</v>
      </c>
      <c r="EO324">
        <v>1.0429</v>
      </c>
      <c r="EP324">
        <v>1.015281111111111</v>
      </c>
      <c r="EQ324">
        <v>7.529913333333334</v>
      </c>
      <c r="ER324">
        <v>7.137525555555555</v>
      </c>
      <c r="ES324">
        <v>2000.04</v>
      </c>
      <c r="ET324">
        <v>0.9800053333333333</v>
      </c>
      <c r="EU324">
        <v>0.01999426666666667</v>
      </c>
      <c r="EV324">
        <v>0</v>
      </c>
      <c r="EW324">
        <v>1312.604444444444</v>
      </c>
      <c r="EX324">
        <v>5.00097</v>
      </c>
      <c r="EY324">
        <v>26431.73333333333</v>
      </c>
      <c r="EZ324">
        <v>16707.95555555556</v>
      </c>
      <c r="FA324">
        <v>39.437</v>
      </c>
      <c r="FB324">
        <v>40.347</v>
      </c>
      <c r="FC324">
        <v>39.687</v>
      </c>
      <c r="FD324">
        <v>39.708</v>
      </c>
      <c r="FE324">
        <v>39.04822222222222</v>
      </c>
      <c r="FF324">
        <v>1955.15</v>
      </c>
      <c r="FG324">
        <v>39.89</v>
      </c>
      <c r="FH324">
        <v>0</v>
      </c>
      <c r="FI324">
        <v>5256.200000047684</v>
      </c>
      <c r="FJ324">
        <v>0</v>
      </c>
      <c r="FK324">
        <v>1314.553461538462</v>
      </c>
      <c r="FL324">
        <v>-21.03692310880411</v>
      </c>
      <c r="FM324">
        <v>-445.8803421526891</v>
      </c>
      <c r="FN324">
        <v>26472.18461538462</v>
      </c>
      <c r="FO324">
        <v>15</v>
      </c>
      <c r="FP324">
        <v>0</v>
      </c>
      <c r="FQ324" t="s">
        <v>439</v>
      </c>
      <c r="FR324">
        <v>1760210915.6</v>
      </c>
      <c r="FS324">
        <v>0</v>
      </c>
      <c r="FT324">
        <v>0</v>
      </c>
      <c r="FU324">
        <v>-0.215</v>
      </c>
      <c r="FV324">
        <v>0</v>
      </c>
      <c r="FW324">
        <v>-0.6919999999999999</v>
      </c>
      <c r="FX324">
        <v>0</v>
      </c>
      <c r="FY324">
        <v>400</v>
      </c>
      <c r="FZ324">
        <v>0</v>
      </c>
      <c r="GA324">
        <v>0.15</v>
      </c>
      <c r="GB324">
        <v>0</v>
      </c>
      <c r="GC324">
        <v>22.1381125</v>
      </c>
      <c r="GD324">
        <v>1.912735834896756</v>
      </c>
      <c r="GE324">
        <v>0.1883595951730359</v>
      </c>
      <c r="GF324">
        <v>0</v>
      </c>
      <c r="GG324">
        <v>1315.177647058824</v>
      </c>
      <c r="GH324">
        <v>-17.98563789347519</v>
      </c>
      <c r="GI324">
        <v>1.809265464903176</v>
      </c>
      <c r="GJ324">
        <v>0</v>
      </c>
      <c r="GK324">
        <v>0.2005499975</v>
      </c>
      <c r="GL324">
        <v>0.8814556378986865</v>
      </c>
      <c r="GM324">
        <v>0.08539882335708873</v>
      </c>
      <c r="GN324">
        <v>0</v>
      </c>
      <c r="GO324">
        <v>0</v>
      </c>
      <c r="GP324">
        <v>3</v>
      </c>
      <c r="GQ324" t="s">
        <v>455</v>
      </c>
      <c r="GR324">
        <v>3.13407</v>
      </c>
      <c r="GS324">
        <v>2.76031</v>
      </c>
      <c r="GT324">
        <v>0.0389446</v>
      </c>
      <c r="GU324">
        <v>0.0325928</v>
      </c>
      <c r="GV324">
        <v>0.06305760000000001</v>
      </c>
      <c r="GW324">
        <v>0.0610582</v>
      </c>
      <c r="GX324">
        <v>30770.4</v>
      </c>
      <c r="GY324">
        <v>30952.3</v>
      </c>
      <c r="GZ324">
        <v>29745.5</v>
      </c>
      <c r="HA324">
        <v>29555.4</v>
      </c>
      <c r="HB324">
        <v>36835.5</v>
      </c>
      <c r="HC324">
        <v>36774.3</v>
      </c>
      <c r="HD324">
        <v>41857.7</v>
      </c>
      <c r="HE324">
        <v>41990</v>
      </c>
      <c r="HF324">
        <v>1.9507</v>
      </c>
      <c r="HG324">
        <v>1.88745</v>
      </c>
      <c r="HH324">
        <v>0.0198781</v>
      </c>
      <c r="HI324">
        <v>0</v>
      </c>
      <c r="HJ324">
        <v>17.6121</v>
      </c>
      <c r="HK324">
        <v>999.9</v>
      </c>
      <c r="HL324">
        <v>26.1</v>
      </c>
      <c r="HM324">
        <v>31.8</v>
      </c>
      <c r="HN324">
        <v>13.6484</v>
      </c>
      <c r="HO324">
        <v>62.1324</v>
      </c>
      <c r="HP324">
        <v>32.4479</v>
      </c>
      <c r="HQ324">
        <v>1</v>
      </c>
      <c r="HR324">
        <v>-0.127823</v>
      </c>
      <c r="HS324">
        <v>5.34966</v>
      </c>
      <c r="HT324">
        <v>20.2629</v>
      </c>
      <c r="HU324">
        <v>5.22103</v>
      </c>
      <c r="HV324">
        <v>12.0159</v>
      </c>
      <c r="HW324">
        <v>4.99015</v>
      </c>
      <c r="HX324">
        <v>3.2885</v>
      </c>
      <c r="HY324">
        <v>9999</v>
      </c>
      <c r="HZ324">
        <v>9999</v>
      </c>
      <c r="IA324">
        <v>9999</v>
      </c>
      <c r="IB324">
        <v>999.9</v>
      </c>
      <c r="IC324">
        <v>4.97284</v>
      </c>
      <c r="ID324">
        <v>1.86661</v>
      </c>
      <c r="IE324">
        <v>1.86596</v>
      </c>
      <c r="IF324">
        <v>1.86585</v>
      </c>
      <c r="IG324">
        <v>1.8677</v>
      </c>
      <c r="IH324">
        <v>1.87012</v>
      </c>
      <c r="II324">
        <v>1.86876</v>
      </c>
      <c r="IJ324">
        <v>1.87027</v>
      </c>
      <c r="IK324">
        <v>0</v>
      </c>
      <c r="IL324">
        <v>0</v>
      </c>
      <c r="IM324">
        <v>0</v>
      </c>
      <c r="IN324">
        <v>0</v>
      </c>
      <c r="IO324" t="s">
        <v>441</v>
      </c>
      <c r="IP324" t="s">
        <v>442</v>
      </c>
      <c r="IQ324" t="s">
        <v>443</v>
      </c>
      <c r="IR324" t="s">
        <v>443</v>
      </c>
      <c r="IS324" t="s">
        <v>443</v>
      </c>
      <c r="IT324" t="s">
        <v>443</v>
      </c>
      <c r="IU324">
        <v>0</v>
      </c>
      <c r="IV324">
        <v>100</v>
      </c>
      <c r="IW324">
        <v>100</v>
      </c>
      <c r="IX324">
        <v>-1.742</v>
      </c>
      <c r="IY324">
        <v>0.0083</v>
      </c>
      <c r="IZ324">
        <v>-1.414774939843471</v>
      </c>
      <c r="JA324">
        <v>-0.002262605230658699</v>
      </c>
      <c r="JB324">
        <v>4.117972070868355E-07</v>
      </c>
      <c r="JC324">
        <v>-1.535053720392113E-10</v>
      </c>
      <c r="JD324">
        <v>-0.05773197212917025</v>
      </c>
      <c r="JE324">
        <v>-0.004387372397949352</v>
      </c>
      <c r="JF324">
        <v>0.001148265067849212</v>
      </c>
      <c r="JG324">
        <v>-2.372704636287677E-05</v>
      </c>
      <c r="JH324">
        <v>4</v>
      </c>
      <c r="JI324">
        <v>2346</v>
      </c>
      <c r="JJ324">
        <v>1</v>
      </c>
      <c r="JK324">
        <v>24</v>
      </c>
      <c r="JL324">
        <v>21657.8</v>
      </c>
      <c r="JM324">
        <v>29358506.4</v>
      </c>
      <c r="JN324">
        <v>0.390625</v>
      </c>
      <c r="JO324">
        <v>2.32422</v>
      </c>
      <c r="JP324">
        <v>1.39648</v>
      </c>
      <c r="JQ324">
        <v>2.34497</v>
      </c>
      <c r="JR324">
        <v>1.49536</v>
      </c>
      <c r="JS324">
        <v>2.67334</v>
      </c>
      <c r="JT324">
        <v>36.4814</v>
      </c>
      <c r="JU324">
        <v>24.0262</v>
      </c>
      <c r="JV324">
        <v>18</v>
      </c>
      <c r="JW324">
        <v>482.88</v>
      </c>
      <c r="JX324">
        <v>434.414</v>
      </c>
      <c r="JY324">
        <v>11.5842</v>
      </c>
      <c r="JZ324">
        <v>25.8348</v>
      </c>
      <c r="KA324">
        <v>30.0005</v>
      </c>
      <c r="KB324">
        <v>25.6739</v>
      </c>
      <c r="KC324">
        <v>25.6068</v>
      </c>
      <c r="KD324">
        <v>7.69967</v>
      </c>
      <c r="KE324">
        <v>15.2123</v>
      </c>
      <c r="KF324">
        <v>4.13658</v>
      </c>
      <c r="KG324">
        <v>11.5959</v>
      </c>
      <c r="KH324">
        <v>98.4761</v>
      </c>
      <c r="KI324">
        <v>11.0985</v>
      </c>
      <c r="KJ324">
        <v>101.661</v>
      </c>
      <c r="KK324">
        <v>100.971</v>
      </c>
    </row>
    <row r="325" spans="1:297">
      <c r="A325">
        <v>309</v>
      </c>
      <c r="B325">
        <v>1761510390.5</v>
      </c>
      <c r="C325">
        <v>3180</v>
      </c>
      <c r="D325" t="s">
        <v>1064</v>
      </c>
      <c r="E325" t="s">
        <v>1065</v>
      </c>
      <c r="F325">
        <v>5</v>
      </c>
      <c r="G325" t="s">
        <v>1025</v>
      </c>
      <c r="H325" t="s">
        <v>436</v>
      </c>
      <c r="I325">
        <v>1761510387.7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118.6281030581072</v>
      </c>
      <c r="AK325">
        <v>133.2966727272727</v>
      </c>
      <c r="AL325">
        <v>-3.334445511707584</v>
      </c>
      <c r="AM325">
        <v>65.59163496858086</v>
      </c>
      <c r="AN325">
        <f>(AP325 - AO325 + DY325*1E3/(8.314*(EA325+273.15)) * AR325/DX325 * AQ325) * DX325/(100*DL325) * 1000/(1000 - AP325)</f>
        <v>0</v>
      </c>
      <c r="AO325">
        <v>11.20990330395193</v>
      </c>
      <c r="AP325">
        <v>11.57395878787879</v>
      </c>
      <c r="AQ325">
        <v>0.001127317080792236</v>
      </c>
      <c r="AR325">
        <v>106.5412186172679</v>
      </c>
      <c r="AS325">
        <v>1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437</v>
      </c>
      <c r="AY325" t="s">
        <v>437</v>
      </c>
      <c r="AZ325">
        <v>0</v>
      </c>
      <c r="BA325">
        <v>0</v>
      </c>
      <c r="BB325">
        <f>1-AZ325/BA325</f>
        <v>0</v>
      </c>
      <c r="BC325">
        <v>0</v>
      </c>
      <c r="BD325" t="s">
        <v>437</v>
      </c>
      <c r="BE325" t="s">
        <v>437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437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BZ325">
        <v>2020</v>
      </c>
      <c r="CA325">
        <v>290.0000000000001</v>
      </c>
      <c r="CB325">
        <v>1590.42</v>
      </c>
      <c r="CC325">
        <v>295</v>
      </c>
      <c r="CD325">
        <v>5220.67</v>
      </c>
      <c r="CE325">
        <v>1591.29</v>
      </c>
      <c r="CF325">
        <v>-0.87</v>
      </c>
      <c r="CG325">
        <v>300.0000000000001</v>
      </c>
      <c r="CH325">
        <v>23.8</v>
      </c>
      <c r="CI325">
        <v>1650.734719841875</v>
      </c>
      <c r="CJ325">
        <v>2.032994541366527</v>
      </c>
      <c r="CK325">
        <v>-31.03478562282126</v>
      </c>
      <c r="CL325">
        <v>0.9198548094063967</v>
      </c>
      <c r="CM325">
        <v>0.9759925733019913</v>
      </c>
      <c r="CN325">
        <v>-0.00431141668520578</v>
      </c>
      <c r="CO325">
        <v>289.9999999999999</v>
      </c>
      <c r="CP325">
        <v>1590.91</v>
      </c>
      <c r="CQ325">
        <v>765</v>
      </c>
      <c r="CR325">
        <v>5219.32</v>
      </c>
      <c r="CS325">
        <v>1591.27</v>
      </c>
      <c r="CT325">
        <v>-0.36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438</v>
      </c>
      <c r="DO325">
        <v>2</v>
      </c>
      <c r="DP325" t="b">
        <v>1</v>
      </c>
      <c r="DQ325">
        <v>1761510387.7</v>
      </c>
      <c r="DR325">
        <v>139.3351</v>
      </c>
      <c r="DS325">
        <v>116.6238</v>
      </c>
      <c r="DT325">
        <v>11.57076</v>
      </c>
      <c r="DU325">
        <v>11.2095</v>
      </c>
      <c r="DV325">
        <v>141.0611</v>
      </c>
      <c r="DW325">
        <v>11.5624</v>
      </c>
      <c r="DX325">
        <v>499.9848</v>
      </c>
      <c r="DY325">
        <v>90.28621999999999</v>
      </c>
      <c r="DZ325">
        <v>0.10000848</v>
      </c>
      <c r="EA325">
        <v>17.97818</v>
      </c>
      <c r="EB325">
        <v>17.94958</v>
      </c>
      <c r="EC325">
        <v>999.9</v>
      </c>
      <c r="ED325">
        <v>0</v>
      </c>
      <c r="EE325">
        <v>0</v>
      </c>
      <c r="EF325">
        <v>9999.386</v>
      </c>
      <c r="EG325">
        <v>0</v>
      </c>
      <c r="EH325">
        <v>1050.748</v>
      </c>
      <c r="EI325">
        <v>22.71123</v>
      </c>
      <c r="EJ325">
        <v>140.9661</v>
      </c>
      <c r="EK325">
        <v>117.946</v>
      </c>
      <c r="EL325">
        <v>0.3612581</v>
      </c>
      <c r="EM325">
        <v>116.6238</v>
      </c>
      <c r="EN325">
        <v>11.2095</v>
      </c>
      <c r="EO325">
        <v>1.04468</v>
      </c>
      <c r="EP325">
        <v>1.012064</v>
      </c>
      <c r="EQ325">
        <v>7.554883000000001</v>
      </c>
      <c r="ER325">
        <v>7.091215</v>
      </c>
      <c r="ES325">
        <v>2000.034</v>
      </c>
      <c r="ET325">
        <v>0.9800048</v>
      </c>
      <c r="EU325">
        <v>0.01999481</v>
      </c>
      <c r="EV325">
        <v>0</v>
      </c>
      <c r="EW325">
        <v>1310.502</v>
      </c>
      <c r="EX325">
        <v>5.000970000000001</v>
      </c>
      <c r="EY325">
        <v>26386.09</v>
      </c>
      <c r="EZ325">
        <v>16707.9</v>
      </c>
      <c r="FA325">
        <v>39.3874</v>
      </c>
      <c r="FB325">
        <v>40.2872</v>
      </c>
      <c r="FC325">
        <v>39.6374</v>
      </c>
      <c r="FD325">
        <v>39.6186</v>
      </c>
      <c r="FE325">
        <v>38.9748</v>
      </c>
      <c r="FF325">
        <v>1955.144</v>
      </c>
      <c r="FG325">
        <v>39.89</v>
      </c>
      <c r="FH325">
        <v>0</v>
      </c>
      <c r="FI325">
        <v>5261.600000143051</v>
      </c>
      <c r="FJ325">
        <v>0</v>
      </c>
      <c r="FK325">
        <v>1312.342</v>
      </c>
      <c r="FL325">
        <v>-25.64769232884515</v>
      </c>
      <c r="FM325">
        <v>-549.7615385819183</v>
      </c>
      <c r="FN325">
        <v>26425.084</v>
      </c>
      <c r="FO325">
        <v>15</v>
      </c>
      <c r="FP325">
        <v>0</v>
      </c>
      <c r="FQ325" t="s">
        <v>439</v>
      </c>
      <c r="FR325">
        <v>1760210915.6</v>
      </c>
      <c r="FS325">
        <v>0</v>
      </c>
      <c r="FT325">
        <v>0</v>
      </c>
      <c r="FU325">
        <v>-0.215</v>
      </c>
      <c r="FV325">
        <v>0</v>
      </c>
      <c r="FW325">
        <v>-0.6919999999999999</v>
      </c>
      <c r="FX325">
        <v>0</v>
      </c>
      <c r="FY325">
        <v>400</v>
      </c>
      <c r="FZ325">
        <v>0</v>
      </c>
      <c r="GA325">
        <v>0.15</v>
      </c>
      <c r="GB325">
        <v>0</v>
      </c>
      <c r="GC325">
        <v>22.30577073170732</v>
      </c>
      <c r="GD325">
        <v>2.563595121951242</v>
      </c>
      <c r="GE325">
        <v>0.2588589033166406</v>
      </c>
      <c r="GF325">
        <v>0</v>
      </c>
      <c r="GG325">
        <v>1313.785588235294</v>
      </c>
      <c r="GH325">
        <v>-22.34514898288626</v>
      </c>
      <c r="GI325">
        <v>2.225638297309299</v>
      </c>
      <c r="GJ325">
        <v>0</v>
      </c>
      <c r="GK325">
        <v>0.2598914634146341</v>
      </c>
      <c r="GL325">
        <v>0.7885229268292687</v>
      </c>
      <c r="GM325">
        <v>0.07824775830190314</v>
      </c>
      <c r="GN325">
        <v>0</v>
      </c>
      <c r="GO325">
        <v>0</v>
      </c>
      <c r="GP325">
        <v>3</v>
      </c>
      <c r="GQ325" t="s">
        <v>455</v>
      </c>
      <c r="GR325">
        <v>3.13408</v>
      </c>
      <c r="GS325">
        <v>2.76026</v>
      </c>
      <c r="GT325">
        <v>0.0348532</v>
      </c>
      <c r="GU325">
        <v>0.0283542</v>
      </c>
      <c r="GV325">
        <v>0.0630923</v>
      </c>
      <c r="GW325">
        <v>0.060909</v>
      </c>
      <c r="GX325">
        <v>30901.3</v>
      </c>
      <c r="GY325">
        <v>31087.6</v>
      </c>
      <c r="GZ325">
        <v>29745.4</v>
      </c>
      <c r="HA325">
        <v>29555.1</v>
      </c>
      <c r="HB325">
        <v>36834</v>
      </c>
      <c r="HC325">
        <v>36779.8</v>
      </c>
      <c r="HD325">
        <v>41857.6</v>
      </c>
      <c r="HE325">
        <v>41989.6</v>
      </c>
      <c r="HF325">
        <v>1.95125</v>
      </c>
      <c r="HG325">
        <v>1.88733</v>
      </c>
      <c r="HH325">
        <v>0.020653</v>
      </c>
      <c r="HI325">
        <v>0</v>
      </c>
      <c r="HJ325">
        <v>17.6132</v>
      </c>
      <c r="HK325">
        <v>999.9</v>
      </c>
      <c r="HL325">
        <v>26.1</v>
      </c>
      <c r="HM325">
        <v>31.8</v>
      </c>
      <c r="HN325">
        <v>13.649</v>
      </c>
      <c r="HO325">
        <v>62.5624</v>
      </c>
      <c r="HP325">
        <v>32.5361</v>
      </c>
      <c r="HQ325">
        <v>1</v>
      </c>
      <c r="HR325">
        <v>-0.127132</v>
      </c>
      <c r="HS325">
        <v>5.38964</v>
      </c>
      <c r="HT325">
        <v>20.2613</v>
      </c>
      <c r="HU325">
        <v>5.22133</v>
      </c>
      <c r="HV325">
        <v>12.0159</v>
      </c>
      <c r="HW325">
        <v>4.9904</v>
      </c>
      <c r="HX325">
        <v>3.28845</v>
      </c>
      <c r="HY325">
        <v>9999</v>
      </c>
      <c r="HZ325">
        <v>9999</v>
      </c>
      <c r="IA325">
        <v>9999</v>
      </c>
      <c r="IB325">
        <v>999.9</v>
      </c>
      <c r="IC325">
        <v>4.97287</v>
      </c>
      <c r="ID325">
        <v>1.86661</v>
      </c>
      <c r="IE325">
        <v>1.86594</v>
      </c>
      <c r="IF325">
        <v>1.86587</v>
      </c>
      <c r="IG325">
        <v>1.8677</v>
      </c>
      <c r="IH325">
        <v>1.87012</v>
      </c>
      <c r="II325">
        <v>1.86878</v>
      </c>
      <c r="IJ325">
        <v>1.87027</v>
      </c>
      <c r="IK325">
        <v>0</v>
      </c>
      <c r="IL325">
        <v>0</v>
      </c>
      <c r="IM325">
        <v>0</v>
      </c>
      <c r="IN325">
        <v>0</v>
      </c>
      <c r="IO325" t="s">
        <v>441</v>
      </c>
      <c r="IP325" t="s">
        <v>442</v>
      </c>
      <c r="IQ325" t="s">
        <v>443</v>
      </c>
      <c r="IR325" t="s">
        <v>443</v>
      </c>
      <c r="IS325" t="s">
        <v>443</v>
      </c>
      <c r="IT325" t="s">
        <v>443</v>
      </c>
      <c r="IU325">
        <v>0</v>
      </c>
      <c r="IV325">
        <v>100</v>
      </c>
      <c r="IW325">
        <v>100</v>
      </c>
      <c r="IX325">
        <v>-1.706</v>
      </c>
      <c r="IY325">
        <v>0.008399999999999999</v>
      </c>
      <c r="IZ325">
        <v>-1.414774939843471</v>
      </c>
      <c r="JA325">
        <v>-0.002262605230658699</v>
      </c>
      <c r="JB325">
        <v>4.117972070868355E-07</v>
      </c>
      <c r="JC325">
        <v>-1.535053720392113E-10</v>
      </c>
      <c r="JD325">
        <v>-0.05773197212917025</v>
      </c>
      <c r="JE325">
        <v>-0.004387372397949352</v>
      </c>
      <c r="JF325">
        <v>0.001148265067849212</v>
      </c>
      <c r="JG325">
        <v>-2.372704636287677E-05</v>
      </c>
      <c r="JH325">
        <v>4</v>
      </c>
      <c r="JI325">
        <v>2346</v>
      </c>
      <c r="JJ325">
        <v>1</v>
      </c>
      <c r="JK325">
        <v>24</v>
      </c>
      <c r="JL325">
        <v>21657.9</v>
      </c>
      <c r="JM325">
        <v>29358506.5</v>
      </c>
      <c r="JN325">
        <v>0.349121</v>
      </c>
      <c r="JO325">
        <v>2.33032</v>
      </c>
      <c r="JP325">
        <v>1.39648</v>
      </c>
      <c r="JQ325">
        <v>2.34619</v>
      </c>
      <c r="JR325">
        <v>1.49536</v>
      </c>
      <c r="JS325">
        <v>2.69165</v>
      </c>
      <c r="JT325">
        <v>36.4814</v>
      </c>
      <c r="JU325">
        <v>24.0262</v>
      </c>
      <c r="JV325">
        <v>18</v>
      </c>
      <c r="JW325">
        <v>483.234</v>
      </c>
      <c r="JX325">
        <v>434.345</v>
      </c>
      <c r="JY325">
        <v>11.6206</v>
      </c>
      <c r="JZ325">
        <v>25.836</v>
      </c>
      <c r="KA325">
        <v>30.0007</v>
      </c>
      <c r="KB325">
        <v>25.6759</v>
      </c>
      <c r="KC325">
        <v>25.6077</v>
      </c>
      <c r="KD325">
        <v>6.99157</v>
      </c>
      <c r="KE325">
        <v>15.4901</v>
      </c>
      <c r="KF325">
        <v>4.13658</v>
      </c>
      <c r="KG325">
        <v>11.633</v>
      </c>
      <c r="KH325">
        <v>85.1194</v>
      </c>
      <c r="KI325">
        <v>11.0651</v>
      </c>
      <c r="KJ325">
        <v>101.661</v>
      </c>
      <c r="KK325">
        <v>100.971</v>
      </c>
    </row>
    <row r="326" spans="1:297">
      <c r="A326">
        <v>310</v>
      </c>
      <c r="B326">
        <v>1761510395.5</v>
      </c>
      <c r="C326">
        <v>3185</v>
      </c>
      <c r="D326" t="s">
        <v>1066</v>
      </c>
      <c r="E326" t="s">
        <v>1067</v>
      </c>
      <c r="F326">
        <v>5</v>
      </c>
      <c r="G326" t="s">
        <v>1025</v>
      </c>
      <c r="H326" t="s">
        <v>436</v>
      </c>
      <c r="I326">
        <v>1761510393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101.7199669992276</v>
      </c>
      <c r="AK326">
        <v>116.656</v>
      </c>
      <c r="AL326">
        <v>-3.323971907743688</v>
      </c>
      <c r="AM326">
        <v>65.59163496858086</v>
      </c>
      <c r="AN326">
        <f>(AP326 - AO326 + DY326*1E3/(8.314*(EA326+273.15)) * AR326/DX326 * AQ326) * DX326/(100*DL326) * 1000/(1000 - AP326)</f>
        <v>0</v>
      </c>
      <c r="AO326">
        <v>11.17114899511595</v>
      </c>
      <c r="AP326">
        <v>11.57091272727272</v>
      </c>
      <c r="AQ326">
        <v>-9.463579579475882E-05</v>
      </c>
      <c r="AR326">
        <v>106.5412186172679</v>
      </c>
      <c r="AS326">
        <v>1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437</v>
      </c>
      <c r="AY326" t="s">
        <v>437</v>
      </c>
      <c r="AZ326">
        <v>0</v>
      </c>
      <c r="BA326">
        <v>0</v>
      </c>
      <c r="BB326">
        <f>1-AZ326/BA326</f>
        <v>0</v>
      </c>
      <c r="BC326">
        <v>0</v>
      </c>
      <c r="BD326" t="s">
        <v>437</v>
      </c>
      <c r="BE326" t="s">
        <v>437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437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BZ326">
        <v>2020</v>
      </c>
      <c r="CA326">
        <v>290.0000000000001</v>
      </c>
      <c r="CB326">
        <v>1590.42</v>
      </c>
      <c r="CC326">
        <v>295</v>
      </c>
      <c r="CD326">
        <v>5220.67</v>
      </c>
      <c r="CE326">
        <v>1591.29</v>
      </c>
      <c r="CF326">
        <v>-0.87</v>
      </c>
      <c r="CG326">
        <v>300.0000000000001</v>
      </c>
      <c r="CH326">
        <v>23.8</v>
      </c>
      <c r="CI326">
        <v>1650.734719841875</v>
      </c>
      <c r="CJ326">
        <v>2.032994541366527</v>
      </c>
      <c r="CK326">
        <v>-31.03478562282126</v>
      </c>
      <c r="CL326">
        <v>0.9198548094063967</v>
      </c>
      <c r="CM326">
        <v>0.9759925733019913</v>
      </c>
      <c r="CN326">
        <v>-0.00431141668520578</v>
      </c>
      <c r="CO326">
        <v>289.9999999999999</v>
      </c>
      <c r="CP326">
        <v>1590.91</v>
      </c>
      <c r="CQ326">
        <v>765</v>
      </c>
      <c r="CR326">
        <v>5219.32</v>
      </c>
      <c r="CS326">
        <v>1591.27</v>
      </c>
      <c r="CT326">
        <v>-0.36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438</v>
      </c>
      <c r="DO326">
        <v>2</v>
      </c>
      <c r="DP326" t="b">
        <v>1</v>
      </c>
      <c r="DQ326">
        <v>1761510393</v>
      </c>
      <c r="DR326">
        <v>121.879</v>
      </c>
      <c r="DS326">
        <v>98.88863333333335</v>
      </c>
      <c r="DT326">
        <v>11.57271111111111</v>
      </c>
      <c r="DU326">
        <v>11.16991111111111</v>
      </c>
      <c r="DV326">
        <v>123.5673333333333</v>
      </c>
      <c r="DW326">
        <v>11.56431111111111</v>
      </c>
      <c r="DX326">
        <v>499.9743333333333</v>
      </c>
      <c r="DY326">
        <v>90.28645555555556</v>
      </c>
      <c r="DZ326">
        <v>0.09985237777777778</v>
      </c>
      <c r="EA326">
        <v>17.98642222222222</v>
      </c>
      <c r="EB326">
        <v>17.95316666666666</v>
      </c>
      <c r="EC326">
        <v>999.9000000000001</v>
      </c>
      <c r="ED326">
        <v>0</v>
      </c>
      <c r="EE326">
        <v>0</v>
      </c>
      <c r="EF326">
        <v>10029.09111111111</v>
      </c>
      <c r="EG326">
        <v>0</v>
      </c>
      <c r="EH326">
        <v>1050.747777777778</v>
      </c>
      <c r="EI326">
        <v>22.99026666666667</v>
      </c>
      <c r="EJ326">
        <v>123.306</v>
      </c>
      <c r="EK326">
        <v>100.0059222222222</v>
      </c>
      <c r="EL326">
        <v>0.4027836666666667</v>
      </c>
      <c r="EM326">
        <v>98.88863333333335</v>
      </c>
      <c r="EN326">
        <v>11.16991111111111</v>
      </c>
      <c r="EO326">
        <v>1.044857777777778</v>
      </c>
      <c r="EP326">
        <v>1.008493333333333</v>
      </c>
      <c r="EQ326">
        <v>7.557378888888888</v>
      </c>
      <c r="ER326">
        <v>7.039651111111111</v>
      </c>
      <c r="ES326">
        <v>2000.052222222222</v>
      </c>
      <c r="ET326">
        <v>0.9800043333333333</v>
      </c>
      <c r="EU326">
        <v>0.01999528888888889</v>
      </c>
      <c r="EV326">
        <v>0</v>
      </c>
      <c r="EW326">
        <v>1307.986666666667</v>
      </c>
      <c r="EX326">
        <v>5.00097</v>
      </c>
      <c r="EY326">
        <v>26327.98888888889</v>
      </c>
      <c r="EZ326">
        <v>16708.04444444444</v>
      </c>
      <c r="FA326">
        <v>39.333</v>
      </c>
      <c r="FB326">
        <v>40.236</v>
      </c>
      <c r="FC326">
        <v>39.583</v>
      </c>
      <c r="FD326">
        <v>39.53444444444445</v>
      </c>
      <c r="FE326">
        <v>38.937</v>
      </c>
      <c r="FF326">
        <v>1955.162222222222</v>
      </c>
      <c r="FG326">
        <v>39.89</v>
      </c>
      <c r="FH326">
        <v>0</v>
      </c>
      <c r="FI326">
        <v>5266.400000095367</v>
      </c>
      <c r="FJ326">
        <v>0</v>
      </c>
      <c r="FK326">
        <v>1310.1928</v>
      </c>
      <c r="FL326">
        <v>-28.58538458364761</v>
      </c>
      <c r="FM326">
        <v>-633.4153837058194</v>
      </c>
      <c r="FN326">
        <v>26378.088</v>
      </c>
      <c r="FO326">
        <v>15</v>
      </c>
      <c r="FP326">
        <v>0</v>
      </c>
      <c r="FQ326" t="s">
        <v>439</v>
      </c>
      <c r="FR326">
        <v>1760210915.6</v>
      </c>
      <c r="FS326">
        <v>0</v>
      </c>
      <c r="FT326">
        <v>0</v>
      </c>
      <c r="FU326">
        <v>-0.215</v>
      </c>
      <c r="FV326">
        <v>0</v>
      </c>
      <c r="FW326">
        <v>-0.6919999999999999</v>
      </c>
      <c r="FX326">
        <v>0</v>
      </c>
      <c r="FY326">
        <v>400</v>
      </c>
      <c r="FZ326">
        <v>0</v>
      </c>
      <c r="GA326">
        <v>0.15</v>
      </c>
      <c r="GB326">
        <v>0</v>
      </c>
      <c r="GC326">
        <v>22.5744375</v>
      </c>
      <c r="GD326">
        <v>3.144491932457786</v>
      </c>
      <c r="GE326">
        <v>0.3055213361514216</v>
      </c>
      <c r="GF326">
        <v>0</v>
      </c>
      <c r="GG326">
        <v>1311.625882352941</v>
      </c>
      <c r="GH326">
        <v>-26.24660044400493</v>
      </c>
      <c r="GI326">
        <v>2.590852820810239</v>
      </c>
      <c r="GJ326">
        <v>0</v>
      </c>
      <c r="GK326">
        <v>0.328197575</v>
      </c>
      <c r="GL326">
        <v>0.6246096247654779</v>
      </c>
      <c r="GM326">
        <v>0.06043784872283572</v>
      </c>
      <c r="GN326">
        <v>0</v>
      </c>
      <c r="GO326">
        <v>0</v>
      </c>
      <c r="GP326">
        <v>3</v>
      </c>
      <c r="GQ326" t="s">
        <v>455</v>
      </c>
      <c r="GR326">
        <v>3.134</v>
      </c>
      <c r="GS326">
        <v>2.76059</v>
      </c>
      <c r="GT326">
        <v>0.0306864</v>
      </c>
      <c r="GU326">
        <v>0.0240345</v>
      </c>
      <c r="GV326">
        <v>0.0630733</v>
      </c>
      <c r="GW326">
        <v>0.0607763</v>
      </c>
      <c r="GX326">
        <v>31035</v>
      </c>
      <c r="GY326">
        <v>31224.8</v>
      </c>
      <c r="GZ326">
        <v>29745.6</v>
      </c>
      <c r="HA326">
        <v>29554.1</v>
      </c>
      <c r="HB326">
        <v>36834.7</v>
      </c>
      <c r="HC326">
        <v>36783.7</v>
      </c>
      <c r="HD326">
        <v>41857.6</v>
      </c>
      <c r="HE326">
        <v>41988.2</v>
      </c>
      <c r="HF326">
        <v>1.9509</v>
      </c>
      <c r="HG326">
        <v>1.88735</v>
      </c>
      <c r="HH326">
        <v>0.0208393</v>
      </c>
      <c r="HI326">
        <v>0</v>
      </c>
      <c r="HJ326">
        <v>17.6159</v>
      </c>
      <c r="HK326">
        <v>999.9</v>
      </c>
      <c r="HL326">
        <v>26.1</v>
      </c>
      <c r="HM326">
        <v>31.8</v>
      </c>
      <c r="HN326">
        <v>13.6473</v>
      </c>
      <c r="HO326">
        <v>62.3024</v>
      </c>
      <c r="HP326">
        <v>32.5441</v>
      </c>
      <c r="HQ326">
        <v>1</v>
      </c>
      <c r="HR326">
        <v>-0.126893</v>
      </c>
      <c r="HS326">
        <v>5.38958</v>
      </c>
      <c r="HT326">
        <v>20.2612</v>
      </c>
      <c r="HU326">
        <v>5.22118</v>
      </c>
      <c r="HV326">
        <v>12.0159</v>
      </c>
      <c r="HW326">
        <v>4.9906</v>
      </c>
      <c r="HX326">
        <v>3.28845</v>
      </c>
      <c r="HY326">
        <v>9999</v>
      </c>
      <c r="HZ326">
        <v>9999</v>
      </c>
      <c r="IA326">
        <v>9999</v>
      </c>
      <c r="IB326">
        <v>999.9</v>
      </c>
      <c r="IC326">
        <v>4.97284</v>
      </c>
      <c r="ID326">
        <v>1.86661</v>
      </c>
      <c r="IE326">
        <v>1.86595</v>
      </c>
      <c r="IF326">
        <v>1.86585</v>
      </c>
      <c r="IG326">
        <v>1.86773</v>
      </c>
      <c r="IH326">
        <v>1.87014</v>
      </c>
      <c r="II326">
        <v>1.86876</v>
      </c>
      <c r="IJ326">
        <v>1.87027</v>
      </c>
      <c r="IK326">
        <v>0</v>
      </c>
      <c r="IL326">
        <v>0</v>
      </c>
      <c r="IM326">
        <v>0</v>
      </c>
      <c r="IN326">
        <v>0</v>
      </c>
      <c r="IO326" t="s">
        <v>441</v>
      </c>
      <c r="IP326" t="s">
        <v>442</v>
      </c>
      <c r="IQ326" t="s">
        <v>443</v>
      </c>
      <c r="IR326" t="s">
        <v>443</v>
      </c>
      <c r="IS326" t="s">
        <v>443</v>
      </c>
      <c r="IT326" t="s">
        <v>443</v>
      </c>
      <c r="IU326">
        <v>0</v>
      </c>
      <c r="IV326">
        <v>100</v>
      </c>
      <c r="IW326">
        <v>100</v>
      </c>
      <c r="IX326">
        <v>-1.671</v>
      </c>
      <c r="IY326">
        <v>0.0083</v>
      </c>
      <c r="IZ326">
        <v>-1.414774939843471</v>
      </c>
      <c r="JA326">
        <v>-0.002262605230658699</v>
      </c>
      <c r="JB326">
        <v>4.117972070868355E-07</v>
      </c>
      <c r="JC326">
        <v>-1.535053720392113E-10</v>
      </c>
      <c r="JD326">
        <v>-0.05773197212917025</v>
      </c>
      <c r="JE326">
        <v>-0.004387372397949352</v>
      </c>
      <c r="JF326">
        <v>0.001148265067849212</v>
      </c>
      <c r="JG326">
        <v>-2.372704636287677E-05</v>
      </c>
      <c r="JH326">
        <v>4</v>
      </c>
      <c r="JI326">
        <v>2346</v>
      </c>
      <c r="JJ326">
        <v>1</v>
      </c>
      <c r="JK326">
        <v>24</v>
      </c>
      <c r="JL326">
        <v>21658</v>
      </c>
      <c r="JM326">
        <v>29358506.6</v>
      </c>
      <c r="JN326">
        <v>0.314941</v>
      </c>
      <c r="JO326">
        <v>2.33765</v>
      </c>
      <c r="JP326">
        <v>1.39648</v>
      </c>
      <c r="JQ326">
        <v>2.34619</v>
      </c>
      <c r="JR326">
        <v>1.49536</v>
      </c>
      <c r="JS326">
        <v>2.70996</v>
      </c>
      <c r="JT326">
        <v>36.4814</v>
      </c>
      <c r="JU326">
        <v>24.0262</v>
      </c>
      <c r="JV326">
        <v>18</v>
      </c>
      <c r="JW326">
        <v>483.02</v>
      </c>
      <c r="JX326">
        <v>434.371</v>
      </c>
      <c r="JY326">
        <v>11.6498</v>
      </c>
      <c r="JZ326">
        <v>25.837</v>
      </c>
      <c r="KA326">
        <v>30.0005</v>
      </c>
      <c r="KB326">
        <v>25.676</v>
      </c>
      <c r="KC326">
        <v>25.6089</v>
      </c>
      <c r="KD326">
        <v>6.30525</v>
      </c>
      <c r="KE326">
        <v>16.1176</v>
      </c>
      <c r="KF326">
        <v>4.13658</v>
      </c>
      <c r="KG326">
        <v>11.6658</v>
      </c>
      <c r="KH326">
        <v>65.08069999999999</v>
      </c>
      <c r="KI326">
        <v>11.0395</v>
      </c>
      <c r="KJ326">
        <v>101.661</v>
      </c>
      <c r="KK326">
        <v>100.967</v>
      </c>
    </row>
    <row r="327" spans="1:297">
      <c r="A327">
        <v>311</v>
      </c>
      <c r="B327">
        <v>1761510400.5</v>
      </c>
      <c r="C327">
        <v>3190</v>
      </c>
      <c r="D327" t="s">
        <v>1068</v>
      </c>
      <c r="E327" t="s">
        <v>1069</v>
      </c>
      <c r="F327">
        <v>5</v>
      </c>
      <c r="G327" t="s">
        <v>1025</v>
      </c>
      <c r="H327" t="s">
        <v>436</v>
      </c>
      <c r="I327">
        <v>1761510397.7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84.80056047951074</v>
      </c>
      <c r="AK327">
        <v>100.004709090909</v>
      </c>
      <c r="AL327">
        <v>-3.328324521996716</v>
      </c>
      <c r="AM327">
        <v>65.59163496858086</v>
      </c>
      <c r="AN327">
        <f>(AP327 - AO327 + DY327*1E3/(8.314*(EA327+273.15)) * AR327/DX327 * AQ327) * DX327/(100*DL327) * 1000/(1000 - AP327)</f>
        <v>0</v>
      </c>
      <c r="AO327">
        <v>11.14652801097561</v>
      </c>
      <c r="AP327">
        <v>11.55996242424242</v>
      </c>
      <c r="AQ327">
        <v>-0.0003219212717527511</v>
      </c>
      <c r="AR327">
        <v>106.5412186172679</v>
      </c>
      <c r="AS327">
        <v>1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437</v>
      </c>
      <c r="AY327" t="s">
        <v>437</v>
      </c>
      <c r="AZ327">
        <v>0</v>
      </c>
      <c r="BA327">
        <v>0</v>
      </c>
      <c r="BB327">
        <f>1-AZ327/BA327</f>
        <v>0</v>
      </c>
      <c r="BC327">
        <v>0</v>
      </c>
      <c r="BD327" t="s">
        <v>437</v>
      </c>
      <c r="BE327" t="s">
        <v>437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437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BZ327">
        <v>2020</v>
      </c>
      <c r="CA327">
        <v>290.0000000000001</v>
      </c>
      <c r="CB327">
        <v>1590.42</v>
      </c>
      <c r="CC327">
        <v>295</v>
      </c>
      <c r="CD327">
        <v>5220.67</v>
      </c>
      <c r="CE327">
        <v>1591.29</v>
      </c>
      <c r="CF327">
        <v>-0.87</v>
      </c>
      <c r="CG327">
        <v>300.0000000000001</v>
      </c>
      <c r="CH327">
        <v>23.8</v>
      </c>
      <c r="CI327">
        <v>1650.734719841875</v>
      </c>
      <c r="CJ327">
        <v>2.032994541366527</v>
      </c>
      <c r="CK327">
        <v>-31.03478562282126</v>
      </c>
      <c r="CL327">
        <v>0.9198548094063967</v>
      </c>
      <c r="CM327">
        <v>0.9759925733019913</v>
      </c>
      <c r="CN327">
        <v>-0.00431141668520578</v>
      </c>
      <c r="CO327">
        <v>289.9999999999999</v>
      </c>
      <c r="CP327">
        <v>1590.91</v>
      </c>
      <c r="CQ327">
        <v>765</v>
      </c>
      <c r="CR327">
        <v>5219.32</v>
      </c>
      <c r="CS327">
        <v>1591.27</v>
      </c>
      <c r="CT327">
        <v>-0.36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438</v>
      </c>
      <c r="DO327">
        <v>2</v>
      </c>
      <c r="DP327" t="b">
        <v>1</v>
      </c>
      <c r="DQ327">
        <v>1761510397.7</v>
      </c>
      <c r="DR327">
        <v>106.40941</v>
      </c>
      <c r="DS327">
        <v>83.23180000000001</v>
      </c>
      <c r="DT327">
        <v>11.56488</v>
      </c>
      <c r="DU327">
        <v>11.14599</v>
      </c>
      <c r="DV327">
        <v>108.0639</v>
      </c>
      <c r="DW327">
        <v>11.55658</v>
      </c>
      <c r="DX327">
        <v>500.0378000000001</v>
      </c>
      <c r="DY327">
        <v>90.28624999999998</v>
      </c>
      <c r="DZ327">
        <v>0.10005538</v>
      </c>
      <c r="EA327">
        <v>17.98916</v>
      </c>
      <c r="EB327">
        <v>17.96416</v>
      </c>
      <c r="EC327">
        <v>999.9</v>
      </c>
      <c r="ED327">
        <v>0</v>
      </c>
      <c r="EE327">
        <v>0</v>
      </c>
      <c r="EF327">
        <v>10012.69</v>
      </c>
      <c r="EG327">
        <v>0</v>
      </c>
      <c r="EH327">
        <v>1050.74</v>
      </c>
      <c r="EI327">
        <v>23.17753</v>
      </c>
      <c r="EJ327">
        <v>107.6543</v>
      </c>
      <c r="EK327">
        <v>84.16999999999999</v>
      </c>
      <c r="EL327">
        <v>0.4188985</v>
      </c>
      <c r="EM327">
        <v>83.23180000000001</v>
      </c>
      <c r="EN327">
        <v>11.14599</v>
      </c>
      <c r="EO327">
        <v>1.04415</v>
      </c>
      <c r="EP327">
        <v>1.006329</v>
      </c>
      <c r="EQ327">
        <v>7.547437</v>
      </c>
      <c r="ER327">
        <v>7.008328000000001</v>
      </c>
      <c r="ES327">
        <v>2000.012</v>
      </c>
      <c r="ET327">
        <v>0.9800032999999999</v>
      </c>
      <c r="EU327">
        <v>0.0199963</v>
      </c>
      <c r="EV327">
        <v>0</v>
      </c>
      <c r="EW327">
        <v>1305.038</v>
      </c>
      <c r="EX327">
        <v>5.000970000000001</v>
      </c>
      <c r="EY327">
        <v>26266.83</v>
      </c>
      <c r="EZ327">
        <v>16707.7</v>
      </c>
      <c r="FA327">
        <v>39.2748</v>
      </c>
      <c r="FB327">
        <v>40.187</v>
      </c>
      <c r="FC327">
        <v>39.5372</v>
      </c>
      <c r="FD327">
        <v>39.4748</v>
      </c>
      <c r="FE327">
        <v>38.9122</v>
      </c>
      <c r="FF327">
        <v>1955.12</v>
      </c>
      <c r="FG327">
        <v>39.89</v>
      </c>
      <c r="FH327">
        <v>0</v>
      </c>
      <c r="FI327">
        <v>5271.200000047684</v>
      </c>
      <c r="FJ327">
        <v>0</v>
      </c>
      <c r="FK327">
        <v>1307.7088</v>
      </c>
      <c r="FL327">
        <v>-32.60000004334492</v>
      </c>
      <c r="FM327">
        <v>-719.3461550343924</v>
      </c>
      <c r="FN327">
        <v>26323.764</v>
      </c>
      <c r="FO327">
        <v>15</v>
      </c>
      <c r="FP327">
        <v>0</v>
      </c>
      <c r="FQ327" t="s">
        <v>439</v>
      </c>
      <c r="FR327">
        <v>1760210915.6</v>
      </c>
      <c r="FS327">
        <v>0</v>
      </c>
      <c r="FT327">
        <v>0</v>
      </c>
      <c r="FU327">
        <v>-0.215</v>
      </c>
      <c r="FV327">
        <v>0</v>
      </c>
      <c r="FW327">
        <v>-0.6919999999999999</v>
      </c>
      <c r="FX327">
        <v>0</v>
      </c>
      <c r="FY327">
        <v>400</v>
      </c>
      <c r="FZ327">
        <v>0</v>
      </c>
      <c r="GA327">
        <v>0.15</v>
      </c>
      <c r="GB327">
        <v>0</v>
      </c>
      <c r="GC327">
        <v>22.78205609756098</v>
      </c>
      <c r="GD327">
        <v>3.204817421602823</v>
      </c>
      <c r="GE327">
        <v>0.3213568733103359</v>
      </c>
      <c r="GF327">
        <v>0</v>
      </c>
      <c r="GG327">
        <v>1309.344117647059</v>
      </c>
      <c r="GH327">
        <v>-30.23773874501204</v>
      </c>
      <c r="GI327">
        <v>2.983456461346043</v>
      </c>
      <c r="GJ327">
        <v>0</v>
      </c>
      <c r="GK327">
        <v>0.3650202439024391</v>
      </c>
      <c r="GL327">
        <v>0.4888836167247383</v>
      </c>
      <c r="GM327">
        <v>0.04956189725584613</v>
      </c>
      <c r="GN327">
        <v>0</v>
      </c>
      <c r="GO327">
        <v>0</v>
      </c>
      <c r="GP327">
        <v>3</v>
      </c>
      <c r="GQ327" t="s">
        <v>455</v>
      </c>
      <c r="GR327">
        <v>3.13397</v>
      </c>
      <c r="GS327">
        <v>2.7604</v>
      </c>
      <c r="GT327">
        <v>0.026435</v>
      </c>
      <c r="GU327">
        <v>0.0197609</v>
      </c>
      <c r="GV327">
        <v>0.06302779999999999</v>
      </c>
      <c r="GW327">
        <v>0.0606715</v>
      </c>
      <c r="GX327">
        <v>31170.3</v>
      </c>
      <c r="GY327">
        <v>31361.7</v>
      </c>
      <c r="GZ327">
        <v>29744.9</v>
      </c>
      <c r="HA327">
        <v>29554.2</v>
      </c>
      <c r="HB327">
        <v>36835.4</v>
      </c>
      <c r="HC327">
        <v>36787.8</v>
      </c>
      <c r="HD327">
        <v>41856.4</v>
      </c>
      <c r="HE327">
        <v>41988.3</v>
      </c>
      <c r="HF327">
        <v>1.95105</v>
      </c>
      <c r="HG327">
        <v>1.8873</v>
      </c>
      <c r="HH327">
        <v>0.0207797</v>
      </c>
      <c r="HI327">
        <v>0</v>
      </c>
      <c r="HJ327">
        <v>17.6185</v>
      </c>
      <c r="HK327">
        <v>999.9</v>
      </c>
      <c r="HL327">
        <v>26.1</v>
      </c>
      <c r="HM327">
        <v>31.7</v>
      </c>
      <c r="HN327">
        <v>13.5714</v>
      </c>
      <c r="HO327">
        <v>62.2525</v>
      </c>
      <c r="HP327">
        <v>32.5521</v>
      </c>
      <c r="HQ327">
        <v>1</v>
      </c>
      <c r="HR327">
        <v>-0.126613</v>
      </c>
      <c r="HS327">
        <v>5.38535</v>
      </c>
      <c r="HT327">
        <v>20.2612</v>
      </c>
      <c r="HU327">
        <v>5.22133</v>
      </c>
      <c r="HV327">
        <v>12.0159</v>
      </c>
      <c r="HW327">
        <v>4.99075</v>
      </c>
      <c r="HX327">
        <v>3.28855</v>
      </c>
      <c r="HY327">
        <v>9999</v>
      </c>
      <c r="HZ327">
        <v>9999</v>
      </c>
      <c r="IA327">
        <v>9999</v>
      </c>
      <c r="IB327">
        <v>999.9</v>
      </c>
      <c r="IC327">
        <v>4.97286</v>
      </c>
      <c r="ID327">
        <v>1.86661</v>
      </c>
      <c r="IE327">
        <v>1.86597</v>
      </c>
      <c r="IF327">
        <v>1.86585</v>
      </c>
      <c r="IG327">
        <v>1.86773</v>
      </c>
      <c r="IH327">
        <v>1.87014</v>
      </c>
      <c r="II327">
        <v>1.86876</v>
      </c>
      <c r="IJ327">
        <v>1.87027</v>
      </c>
      <c r="IK327">
        <v>0</v>
      </c>
      <c r="IL327">
        <v>0</v>
      </c>
      <c r="IM327">
        <v>0</v>
      </c>
      <c r="IN327">
        <v>0</v>
      </c>
      <c r="IO327" t="s">
        <v>441</v>
      </c>
      <c r="IP327" t="s">
        <v>442</v>
      </c>
      <c r="IQ327" t="s">
        <v>443</v>
      </c>
      <c r="IR327" t="s">
        <v>443</v>
      </c>
      <c r="IS327" t="s">
        <v>443</v>
      </c>
      <c r="IT327" t="s">
        <v>443</v>
      </c>
      <c r="IU327">
        <v>0</v>
      </c>
      <c r="IV327">
        <v>100</v>
      </c>
      <c r="IW327">
        <v>100</v>
      </c>
      <c r="IX327">
        <v>-1.635</v>
      </c>
      <c r="IY327">
        <v>0.0083</v>
      </c>
      <c r="IZ327">
        <v>-1.414774939843471</v>
      </c>
      <c r="JA327">
        <v>-0.002262605230658699</v>
      </c>
      <c r="JB327">
        <v>4.117972070868355E-07</v>
      </c>
      <c r="JC327">
        <v>-1.535053720392113E-10</v>
      </c>
      <c r="JD327">
        <v>-0.05773197212917025</v>
      </c>
      <c r="JE327">
        <v>-0.004387372397949352</v>
      </c>
      <c r="JF327">
        <v>0.001148265067849212</v>
      </c>
      <c r="JG327">
        <v>-2.372704636287677E-05</v>
      </c>
      <c r="JH327">
        <v>4</v>
      </c>
      <c r="JI327">
        <v>2346</v>
      </c>
      <c r="JJ327">
        <v>1</v>
      </c>
      <c r="JK327">
        <v>24</v>
      </c>
      <c r="JL327">
        <v>21658.1</v>
      </c>
      <c r="JM327">
        <v>29358506.7</v>
      </c>
      <c r="JN327">
        <v>0.2771</v>
      </c>
      <c r="JO327">
        <v>2.34985</v>
      </c>
      <c r="JP327">
        <v>1.39648</v>
      </c>
      <c r="JQ327">
        <v>2.34497</v>
      </c>
      <c r="JR327">
        <v>1.49536</v>
      </c>
      <c r="JS327">
        <v>2.69531</v>
      </c>
      <c r="JT327">
        <v>36.4814</v>
      </c>
      <c r="JU327">
        <v>24.0262</v>
      </c>
      <c r="JV327">
        <v>18</v>
      </c>
      <c r="JW327">
        <v>483.112</v>
      </c>
      <c r="JX327">
        <v>434.341</v>
      </c>
      <c r="JY327">
        <v>11.6771</v>
      </c>
      <c r="JZ327">
        <v>25.8382</v>
      </c>
      <c r="KA327">
        <v>30.0005</v>
      </c>
      <c r="KB327">
        <v>25.676</v>
      </c>
      <c r="KC327">
        <v>25.6089</v>
      </c>
      <c r="KD327">
        <v>5.56107</v>
      </c>
      <c r="KE327">
        <v>16.3896</v>
      </c>
      <c r="KF327">
        <v>4.13658</v>
      </c>
      <c r="KG327">
        <v>11.6915</v>
      </c>
      <c r="KH327">
        <v>51.7173</v>
      </c>
      <c r="KI327">
        <v>11.0173</v>
      </c>
      <c r="KJ327">
        <v>101.659</v>
      </c>
      <c r="KK327">
        <v>100.967</v>
      </c>
    </row>
    <row r="328" spans="1:297">
      <c r="A328">
        <v>312</v>
      </c>
      <c r="B328">
        <v>1761510405.5</v>
      </c>
      <c r="C328">
        <v>3195</v>
      </c>
      <c r="D328" t="s">
        <v>1070</v>
      </c>
      <c r="E328" t="s">
        <v>1071</v>
      </c>
      <c r="F328">
        <v>5</v>
      </c>
      <c r="G328" t="s">
        <v>1025</v>
      </c>
      <c r="H328" t="s">
        <v>436</v>
      </c>
      <c r="I328">
        <v>1761510403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68.37901320994705</v>
      </c>
      <c r="AK328">
        <v>83.53356727272727</v>
      </c>
      <c r="AL328">
        <v>-3.287977444277622</v>
      </c>
      <c r="AM328">
        <v>65.59163496858086</v>
      </c>
      <c r="AN328">
        <f>(AP328 - AO328 + DY328*1E3/(8.314*(EA328+273.15)) * AR328/DX328 * AQ328) * DX328/(100*DL328) * 1000/(1000 - AP328)</f>
        <v>0</v>
      </c>
      <c r="AO328">
        <v>11.11561220434072</v>
      </c>
      <c r="AP328">
        <v>11.54634848484849</v>
      </c>
      <c r="AQ328">
        <v>-0.0002545963131438637</v>
      </c>
      <c r="AR328">
        <v>106.5412186172679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437</v>
      </c>
      <c r="AY328" t="s">
        <v>437</v>
      </c>
      <c r="AZ328">
        <v>0</v>
      </c>
      <c r="BA328">
        <v>0</v>
      </c>
      <c r="BB328">
        <f>1-AZ328/BA328</f>
        <v>0</v>
      </c>
      <c r="BC328">
        <v>0</v>
      </c>
      <c r="BD328" t="s">
        <v>437</v>
      </c>
      <c r="BE328" t="s">
        <v>437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437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BZ328">
        <v>2020</v>
      </c>
      <c r="CA328">
        <v>290.0000000000001</v>
      </c>
      <c r="CB328">
        <v>1590.42</v>
      </c>
      <c r="CC328">
        <v>295</v>
      </c>
      <c r="CD328">
        <v>5220.67</v>
      </c>
      <c r="CE328">
        <v>1591.29</v>
      </c>
      <c r="CF328">
        <v>-0.87</v>
      </c>
      <c r="CG328">
        <v>300.0000000000001</v>
      </c>
      <c r="CH328">
        <v>23.8</v>
      </c>
      <c r="CI328">
        <v>1650.734719841875</v>
      </c>
      <c r="CJ328">
        <v>2.032994541366527</v>
      </c>
      <c r="CK328">
        <v>-31.03478562282126</v>
      </c>
      <c r="CL328">
        <v>0.9198548094063967</v>
      </c>
      <c r="CM328">
        <v>0.9759925733019913</v>
      </c>
      <c r="CN328">
        <v>-0.00431141668520578</v>
      </c>
      <c r="CO328">
        <v>289.9999999999999</v>
      </c>
      <c r="CP328">
        <v>1590.91</v>
      </c>
      <c r="CQ328">
        <v>765</v>
      </c>
      <c r="CR328">
        <v>5219.32</v>
      </c>
      <c r="CS328">
        <v>1591.27</v>
      </c>
      <c r="CT328">
        <v>-0.36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438</v>
      </c>
      <c r="DO328">
        <v>2</v>
      </c>
      <c r="DP328" t="b">
        <v>1</v>
      </c>
      <c r="DQ328">
        <v>1761510403</v>
      </c>
      <c r="DR328">
        <v>89.06486666666667</v>
      </c>
      <c r="DS328">
        <v>66.01443333333333</v>
      </c>
      <c r="DT328">
        <v>11.55201111111111</v>
      </c>
      <c r="DU328">
        <v>11.1143</v>
      </c>
      <c r="DV328">
        <v>90.68155555555556</v>
      </c>
      <c r="DW328">
        <v>11.54387777777778</v>
      </c>
      <c r="DX328">
        <v>500.0364444444444</v>
      </c>
      <c r="DY328">
        <v>90.28468888888888</v>
      </c>
      <c r="DZ328">
        <v>0.1001029444444444</v>
      </c>
      <c r="EA328">
        <v>17.99637777777778</v>
      </c>
      <c r="EB328">
        <v>17.97236666666667</v>
      </c>
      <c r="EC328">
        <v>999.9000000000001</v>
      </c>
      <c r="ED328">
        <v>0</v>
      </c>
      <c r="EE328">
        <v>0</v>
      </c>
      <c r="EF328">
        <v>9984.305555555555</v>
      </c>
      <c r="EG328">
        <v>0</v>
      </c>
      <c r="EH328">
        <v>1050.74</v>
      </c>
      <c r="EI328">
        <v>23.05043333333334</v>
      </c>
      <c r="EJ328">
        <v>90.10579999999999</v>
      </c>
      <c r="EK328">
        <v>66.75643333333332</v>
      </c>
      <c r="EL328">
        <v>0.4376867777777778</v>
      </c>
      <c r="EM328">
        <v>66.01443333333333</v>
      </c>
      <c r="EN328">
        <v>11.1143</v>
      </c>
      <c r="EO328">
        <v>1.04297</v>
      </c>
      <c r="EP328">
        <v>1.003455555555556</v>
      </c>
      <c r="EQ328">
        <v>7.530887777777778</v>
      </c>
      <c r="ER328">
        <v>6.966622222222223</v>
      </c>
      <c r="ES328">
        <v>2000.043333333333</v>
      </c>
      <c r="ET328">
        <v>0.980003</v>
      </c>
      <c r="EU328">
        <v>0.0199966</v>
      </c>
      <c r="EV328">
        <v>0</v>
      </c>
      <c r="EW328">
        <v>1301.873333333333</v>
      </c>
      <c r="EX328">
        <v>5.00097</v>
      </c>
      <c r="EY328">
        <v>26198.78888888888</v>
      </c>
      <c r="EZ328">
        <v>16707.96666666666</v>
      </c>
      <c r="FA328">
        <v>39.222</v>
      </c>
      <c r="FB328">
        <v>40.125</v>
      </c>
      <c r="FC328">
        <v>39.5</v>
      </c>
      <c r="FD328">
        <v>39.38188888888889</v>
      </c>
      <c r="FE328">
        <v>38.875</v>
      </c>
      <c r="FF328">
        <v>1955.143333333333</v>
      </c>
      <c r="FG328">
        <v>39.89</v>
      </c>
      <c r="FH328">
        <v>0</v>
      </c>
      <c r="FI328">
        <v>5276.600000143051</v>
      </c>
      <c r="FJ328">
        <v>0</v>
      </c>
      <c r="FK328">
        <v>1304.835769230769</v>
      </c>
      <c r="FL328">
        <v>-35.25367522290783</v>
      </c>
      <c r="FM328">
        <v>-756.0205132964975</v>
      </c>
      <c r="FN328">
        <v>26261.49230769231</v>
      </c>
      <c r="FO328">
        <v>15</v>
      </c>
      <c r="FP328">
        <v>0</v>
      </c>
      <c r="FQ328" t="s">
        <v>439</v>
      </c>
      <c r="FR328">
        <v>1760210915.6</v>
      </c>
      <c r="FS328">
        <v>0</v>
      </c>
      <c r="FT328">
        <v>0</v>
      </c>
      <c r="FU328">
        <v>-0.215</v>
      </c>
      <c r="FV328">
        <v>0</v>
      </c>
      <c r="FW328">
        <v>-0.6919999999999999</v>
      </c>
      <c r="FX328">
        <v>0</v>
      </c>
      <c r="FY328">
        <v>400</v>
      </c>
      <c r="FZ328">
        <v>0</v>
      </c>
      <c r="GA328">
        <v>0.15</v>
      </c>
      <c r="GB328">
        <v>0</v>
      </c>
      <c r="GC328">
        <v>22.9810575</v>
      </c>
      <c r="GD328">
        <v>1.460293058161286</v>
      </c>
      <c r="GE328">
        <v>0.1858534945696476</v>
      </c>
      <c r="GF328">
        <v>0</v>
      </c>
      <c r="GG328">
        <v>1306.456764705883</v>
      </c>
      <c r="GH328">
        <v>-33.72543927775995</v>
      </c>
      <c r="GI328">
        <v>3.326040501140188</v>
      </c>
      <c r="GJ328">
        <v>0</v>
      </c>
      <c r="GK328">
        <v>0.404688775</v>
      </c>
      <c r="GL328">
        <v>0.2919286266416513</v>
      </c>
      <c r="GM328">
        <v>0.02891871191329888</v>
      </c>
      <c r="GN328">
        <v>0</v>
      </c>
      <c r="GO328">
        <v>0</v>
      </c>
      <c r="GP328">
        <v>3</v>
      </c>
      <c r="GQ328" t="s">
        <v>455</v>
      </c>
      <c r="GR328">
        <v>3.13401</v>
      </c>
      <c r="GS328">
        <v>2.76013</v>
      </c>
      <c r="GT328">
        <v>0.0221744</v>
      </c>
      <c r="GU328">
        <v>0.0154859</v>
      </c>
      <c r="GV328">
        <v>0.0629701</v>
      </c>
      <c r="GW328">
        <v>0.0605467</v>
      </c>
      <c r="GX328">
        <v>31306.9</v>
      </c>
      <c r="GY328">
        <v>31498.2</v>
      </c>
      <c r="GZ328">
        <v>29745</v>
      </c>
      <c r="HA328">
        <v>29553.9</v>
      </c>
      <c r="HB328">
        <v>36838.2</v>
      </c>
      <c r="HC328">
        <v>36792.6</v>
      </c>
      <c r="HD328">
        <v>41857</v>
      </c>
      <c r="HE328">
        <v>41988.2</v>
      </c>
      <c r="HF328">
        <v>1.95135</v>
      </c>
      <c r="HG328">
        <v>1.88727</v>
      </c>
      <c r="HH328">
        <v>0.0224411</v>
      </c>
      <c r="HI328">
        <v>0</v>
      </c>
      <c r="HJ328">
        <v>17.621</v>
      </c>
      <c r="HK328">
        <v>999.9</v>
      </c>
      <c r="HL328">
        <v>26.1</v>
      </c>
      <c r="HM328">
        <v>31.7</v>
      </c>
      <c r="HN328">
        <v>13.5713</v>
      </c>
      <c r="HO328">
        <v>62.3225</v>
      </c>
      <c r="HP328">
        <v>32.5561</v>
      </c>
      <c r="HQ328">
        <v>1</v>
      </c>
      <c r="HR328">
        <v>-0.126575</v>
      </c>
      <c r="HS328">
        <v>5.38517</v>
      </c>
      <c r="HT328">
        <v>20.2611</v>
      </c>
      <c r="HU328">
        <v>5.22148</v>
      </c>
      <c r="HV328">
        <v>12.0159</v>
      </c>
      <c r="HW328">
        <v>4.99065</v>
      </c>
      <c r="HX328">
        <v>3.28865</v>
      </c>
      <c r="HY328">
        <v>9999</v>
      </c>
      <c r="HZ328">
        <v>9999</v>
      </c>
      <c r="IA328">
        <v>9999</v>
      </c>
      <c r="IB328">
        <v>999.9</v>
      </c>
      <c r="IC328">
        <v>4.97287</v>
      </c>
      <c r="ID328">
        <v>1.86661</v>
      </c>
      <c r="IE328">
        <v>1.86598</v>
      </c>
      <c r="IF328">
        <v>1.86584</v>
      </c>
      <c r="IG328">
        <v>1.86774</v>
      </c>
      <c r="IH328">
        <v>1.87013</v>
      </c>
      <c r="II328">
        <v>1.86875</v>
      </c>
      <c r="IJ328">
        <v>1.87027</v>
      </c>
      <c r="IK328">
        <v>0</v>
      </c>
      <c r="IL328">
        <v>0</v>
      </c>
      <c r="IM328">
        <v>0</v>
      </c>
      <c r="IN328">
        <v>0</v>
      </c>
      <c r="IO328" t="s">
        <v>441</v>
      </c>
      <c r="IP328" t="s">
        <v>442</v>
      </c>
      <c r="IQ328" t="s">
        <v>443</v>
      </c>
      <c r="IR328" t="s">
        <v>443</v>
      </c>
      <c r="IS328" t="s">
        <v>443</v>
      </c>
      <c r="IT328" t="s">
        <v>443</v>
      </c>
      <c r="IU328">
        <v>0</v>
      </c>
      <c r="IV328">
        <v>100</v>
      </c>
      <c r="IW328">
        <v>100</v>
      </c>
      <c r="IX328">
        <v>-1.599</v>
      </c>
      <c r="IY328">
        <v>0.0081</v>
      </c>
      <c r="IZ328">
        <v>-1.414774939843471</v>
      </c>
      <c r="JA328">
        <v>-0.002262605230658699</v>
      </c>
      <c r="JB328">
        <v>4.117972070868355E-07</v>
      </c>
      <c r="JC328">
        <v>-1.535053720392113E-10</v>
      </c>
      <c r="JD328">
        <v>-0.05773197212917025</v>
      </c>
      <c r="JE328">
        <v>-0.004387372397949352</v>
      </c>
      <c r="JF328">
        <v>0.001148265067849212</v>
      </c>
      <c r="JG328">
        <v>-2.372704636287677E-05</v>
      </c>
      <c r="JH328">
        <v>4</v>
      </c>
      <c r="JI328">
        <v>2346</v>
      </c>
      <c r="JJ328">
        <v>1</v>
      </c>
      <c r="JK328">
        <v>24</v>
      </c>
      <c r="JL328">
        <v>21658.2</v>
      </c>
      <c r="JM328">
        <v>29358506.8</v>
      </c>
      <c r="JN328">
        <v>0.246582</v>
      </c>
      <c r="JO328">
        <v>2.3645</v>
      </c>
      <c r="JP328">
        <v>1.39648</v>
      </c>
      <c r="JQ328">
        <v>2.34497</v>
      </c>
      <c r="JR328">
        <v>1.49536</v>
      </c>
      <c r="JS328">
        <v>2.66846</v>
      </c>
      <c r="JT328">
        <v>36.4814</v>
      </c>
      <c r="JU328">
        <v>24.0262</v>
      </c>
      <c r="JV328">
        <v>18</v>
      </c>
      <c r="JW328">
        <v>483.315</v>
      </c>
      <c r="JX328">
        <v>434.336</v>
      </c>
      <c r="JY328">
        <v>11.7011</v>
      </c>
      <c r="JZ328">
        <v>25.8386</v>
      </c>
      <c r="KA328">
        <v>30.0002</v>
      </c>
      <c r="KB328">
        <v>25.6782</v>
      </c>
      <c r="KC328">
        <v>25.6103</v>
      </c>
      <c r="KD328">
        <v>4.89284</v>
      </c>
      <c r="KE328">
        <v>16.6884</v>
      </c>
      <c r="KF328">
        <v>4.13658</v>
      </c>
      <c r="KG328">
        <v>11.7141</v>
      </c>
      <c r="KH328">
        <v>31.618</v>
      </c>
      <c r="KI328">
        <v>11.0071</v>
      </c>
      <c r="KJ328">
        <v>101.66</v>
      </c>
      <c r="KK328">
        <v>100.967</v>
      </c>
    </row>
    <row r="329" spans="1:297">
      <c r="A329">
        <v>313</v>
      </c>
      <c r="B329">
        <v>1761510502.5</v>
      </c>
      <c r="C329">
        <v>3292</v>
      </c>
      <c r="D329" t="s">
        <v>1072</v>
      </c>
      <c r="E329" t="s">
        <v>1073</v>
      </c>
      <c r="F329">
        <v>5</v>
      </c>
      <c r="G329" t="s">
        <v>1025</v>
      </c>
      <c r="H329" t="s">
        <v>436</v>
      </c>
      <c r="I329">
        <v>1761510499.5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424.573960834124</v>
      </c>
      <c r="AK329">
        <v>419.5732242424242</v>
      </c>
      <c r="AL329">
        <v>-3.006432919303587E-05</v>
      </c>
      <c r="AM329">
        <v>65.59163496858086</v>
      </c>
      <c r="AN329">
        <f>(AP329 - AO329 + DY329*1E3/(8.314*(EA329+273.15)) * AR329/DX329 * AQ329) * DX329/(100*DL329) * 1000/(1000 - AP329)</f>
        <v>0</v>
      </c>
      <c r="AO329">
        <v>10.82812223363142</v>
      </c>
      <c r="AP329">
        <v>11.42924363636363</v>
      </c>
      <c r="AQ329">
        <v>-0.006029413646094446</v>
      </c>
      <c r="AR329">
        <v>106.5412186172679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437</v>
      </c>
      <c r="AY329" t="s">
        <v>437</v>
      </c>
      <c r="AZ329">
        <v>0</v>
      </c>
      <c r="BA329">
        <v>0</v>
      </c>
      <c r="BB329">
        <f>1-AZ329/BA329</f>
        <v>0</v>
      </c>
      <c r="BC329">
        <v>0</v>
      </c>
      <c r="BD329" t="s">
        <v>437</v>
      </c>
      <c r="BE329" t="s">
        <v>437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437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BZ329">
        <v>2020</v>
      </c>
      <c r="CA329">
        <v>290.0000000000001</v>
      </c>
      <c r="CB329">
        <v>1590.42</v>
      </c>
      <c r="CC329">
        <v>295</v>
      </c>
      <c r="CD329">
        <v>5220.67</v>
      </c>
      <c r="CE329">
        <v>1591.29</v>
      </c>
      <c r="CF329">
        <v>-0.87</v>
      </c>
      <c r="CG329">
        <v>300.0000000000001</v>
      </c>
      <c r="CH329">
        <v>23.8</v>
      </c>
      <c r="CI329">
        <v>1650.734719841875</v>
      </c>
      <c r="CJ329">
        <v>2.032994541366527</v>
      </c>
      <c r="CK329">
        <v>-31.03478562282126</v>
      </c>
      <c r="CL329">
        <v>0.9198548094063967</v>
      </c>
      <c r="CM329">
        <v>0.9759925733019913</v>
      </c>
      <c r="CN329">
        <v>-0.00431141668520578</v>
      </c>
      <c r="CO329">
        <v>289.9999999999999</v>
      </c>
      <c r="CP329">
        <v>1590.91</v>
      </c>
      <c r="CQ329">
        <v>765</v>
      </c>
      <c r="CR329">
        <v>5219.32</v>
      </c>
      <c r="CS329">
        <v>1591.27</v>
      </c>
      <c r="CT329">
        <v>-0.36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438</v>
      </c>
      <c r="DO329">
        <v>2</v>
      </c>
      <c r="DP329" t="b">
        <v>1</v>
      </c>
      <c r="DQ329">
        <v>1761510499.5</v>
      </c>
      <c r="DR329">
        <v>414.7691818181818</v>
      </c>
      <c r="DS329">
        <v>420.0003636363636</v>
      </c>
      <c r="DT329">
        <v>11.44411818181818</v>
      </c>
      <c r="DU329">
        <v>10.83166363636364</v>
      </c>
      <c r="DV329">
        <v>417.067</v>
      </c>
      <c r="DW329">
        <v>11.43730909090909</v>
      </c>
      <c r="DX329">
        <v>499.9760000000001</v>
      </c>
      <c r="DY329">
        <v>90.28723636363635</v>
      </c>
      <c r="DZ329">
        <v>0.09992316363636364</v>
      </c>
      <c r="EA329">
        <v>17.86924545454545</v>
      </c>
      <c r="EB329">
        <v>17.85851818181818</v>
      </c>
      <c r="EC329">
        <v>999.9</v>
      </c>
      <c r="ED329">
        <v>0</v>
      </c>
      <c r="EE329">
        <v>0</v>
      </c>
      <c r="EF329">
        <v>10008.51636363636</v>
      </c>
      <c r="EG329">
        <v>0</v>
      </c>
      <c r="EH329">
        <v>1050.79</v>
      </c>
      <c r="EI329">
        <v>-5.231356363636364</v>
      </c>
      <c r="EJ329">
        <v>419.5705454545454</v>
      </c>
      <c r="EK329">
        <v>424.5993636363637</v>
      </c>
      <c r="EL329">
        <v>0.6124567272727274</v>
      </c>
      <c r="EM329">
        <v>420.0003636363636</v>
      </c>
      <c r="EN329">
        <v>10.83166363636364</v>
      </c>
      <c r="EO329">
        <v>1.033257272727273</v>
      </c>
      <c r="EP329">
        <v>0.9779599090909091</v>
      </c>
      <c r="EQ329">
        <v>7.393958181818181</v>
      </c>
      <c r="ER329">
        <v>6.592088181818181</v>
      </c>
      <c r="ES329">
        <v>2000.027272727273</v>
      </c>
      <c r="ET329">
        <v>0.9799926363636363</v>
      </c>
      <c r="EU329">
        <v>0.02000695454545455</v>
      </c>
      <c r="EV329">
        <v>0</v>
      </c>
      <c r="EW329">
        <v>1290.85</v>
      </c>
      <c r="EX329">
        <v>5.000970000000001</v>
      </c>
      <c r="EY329">
        <v>25919.41818181819</v>
      </c>
      <c r="EZ329">
        <v>16707.78181818182</v>
      </c>
      <c r="FA329">
        <v>38.375</v>
      </c>
      <c r="FB329">
        <v>39.38063636363636</v>
      </c>
      <c r="FC329">
        <v>38.687</v>
      </c>
      <c r="FD329">
        <v>38.46563636363636</v>
      </c>
      <c r="FE329">
        <v>38.10209090909091</v>
      </c>
      <c r="FF329">
        <v>1955.107272727273</v>
      </c>
      <c r="FG329">
        <v>39.90999999999999</v>
      </c>
      <c r="FH329">
        <v>0</v>
      </c>
      <c r="FI329">
        <v>5373.800000190735</v>
      </c>
      <c r="FJ329">
        <v>0</v>
      </c>
      <c r="FK329">
        <v>1290.263846153846</v>
      </c>
      <c r="FL329">
        <v>9.257435888805453</v>
      </c>
      <c r="FM329">
        <v>125.124786287557</v>
      </c>
      <c r="FN329">
        <v>25910.68076923077</v>
      </c>
      <c r="FO329">
        <v>15</v>
      </c>
      <c r="FP329">
        <v>0</v>
      </c>
      <c r="FQ329" t="s">
        <v>439</v>
      </c>
      <c r="FR329">
        <v>1760210915.6</v>
      </c>
      <c r="FS329">
        <v>0</v>
      </c>
      <c r="FT329">
        <v>0</v>
      </c>
      <c r="FU329">
        <v>-0.215</v>
      </c>
      <c r="FV329">
        <v>0</v>
      </c>
      <c r="FW329">
        <v>-0.6919999999999999</v>
      </c>
      <c r="FX329">
        <v>0</v>
      </c>
      <c r="FY329">
        <v>400</v>
      </c>
      <c r="FZ329">
        <v>0</v>
      </c>
      <c r="GA329">
        <v>0.15</v>
      </c>
      <c r="GB329">
        <v>0</v>
      </c>
      <c r="GC329">
        <v>-5.24789512195122</v>
      </c>
      <c r="GD329">
        <v>0.2389043205574835</v>
      </c>
      <c r="GE329">
        <v>0.03982310783537685</v>
      </c>
      <c r="GF329">
        <v>1</v>
      </c>
      <c r="GG329">
        <v>1289.716764705882</v>
      </c>
      <c r="GH329">
        <v>9.148204734050099</v>
      </c>
      <c r="GI329">
        <v>0.9372541892277033</v>
      </c>
      <c r="GJ329">
        <v>0</v>
      </c>
      <c r="GK329">
        <v>0.5764358292682927</v>
      </c>
      <c r="GL329">
        <v>0.3345287247386765</v>
      </c>
      <c r="GM329">
        <v>0.03393134079420974</v>
      </c>
      <c r="GN329">
        <v>0</v>
      </c>
      <c r="GO329">
        <v>1</v>
      </c>
      <c r="GP329">
        <v>3</v>
      </c>
      <c r="GQ329" t="s">
        <v>446</v>
      </c>
      <c r="GR329">
        <v>3.13391</v>
      </c>
      <c r="GS329">
        <v>2.7602</v>
      </c>
      <c r="GT329">
        <v>0.0938788</v>
      </c>
      <c r="GU329">
        <v>0.0934871</v>
      </c>
      <c r="GV329">
        <v>0.0624857</v>
      </c>
      <c r="GW329">
        <v>0.059397</v>
      </c>
      <c r="GX329">
        <v>29009.1</v>
      </c>
      <c r="GY329">
        <v>29001.5</v>
      </c>
      <c r="GZ329">
        <v>29743</v>
      </c>
      <c r="HA329">
        <v>29552.9</v>
      </c>
      <c r="HB329">
        <v>36856</v>
      </c>
      <c r="HC329">
        <v>36838.2</v>
      </c>
      <c r="HD329">
        <v>41854</v>
      </c>
      <c r="HE329">
        <v>41987</v>
      </c>
      <c r="HF329">
        <v>1.951</v>
      </c>
      <c r="HG329">
        <v>1.88733</v>
      </c>
      <c r="HH329">
        <v>0.0161827</v>
      </c>
      <c r="HI329">
        <v>0</v>
      </c>
      <c r="HJ329">
        <v>17.6004</v>
      </c>
      <c r="HK329">
        <v>999.9</v>
      </c>
      <c r="HL329">
        <v>26.3</v>
      </c>
      <c r="HM329">
        <v>31.7</v>
      </c>
      <c r="HN329">
        <v>13.6747</v>
      </c>
      <c r="HO329">
        <v>62.3125</v>
      </c>
      <c r="HP329">
        <v>32.4399</v>
      </c>
      <c r="HQ329">
        <v>1</v>
      </c>
      <c r="HR329">
        <v>-0.126214</v>
      </c>
      <c r="HS329">
        <v>4.91933</v>
      </c>
      <c r="HT329">
        <v>20.2768</v>
      </c>
      <c r="HU329">
        <v>5.22388</v>
      </c>
      <c r="HV329">
        <v>12.0159</v>
      </c>
      <c r="HW329">
        <v>4.9918</v>
      </c>
      <c r="HX329">
        <v>3.28918</v>
      </c>
      <c r="HY329">
        <v>9999</v>
      </c>
      <c r="HZ329">
        <v>9999</v>
      </c>
      <c r="IA329">
        <v>9999</v>
      </c>
      <c r="IB329">
        <v>999.9</v>
      </c>
      <c r="IC329">
        <v>4.97284</v>
      </c>
      <c r="ID329">
        <v>1.86661</v>
      </c>
      <c r="IE329">
        <v>1.86594</v>
      </c>
      <c r="IF329">
        <v>1.86586</v>
      </c>
      <c r="IG329">
        <v>1.8677</v>
      </c>
      <c r="IH329">
        <v>1.87015</v>
      </c>
      <c r="II329">
        <v>1.86878</v>
      </c>
      <c r="IJ329">
        <v>1.87027</v>
      </c>
      <c r="IK329">
        <v>0</v>
      </c>
      <c r="IL329">
        <v>0</v>
      </c>
      <c r="IM329">
        <v>0</v>
      </c>
      <c r="IN329">
        <v>0</v>
      </c>
      <c r="IO329" t="s">
        <v>441</v>
      </c>
      <c r="IP329" t="s">
        <v>442</v>
      </c>
      <c r="IQ329" t="s">
        <v>443</v>
      </c>
      <c r="IR329" t="s">
        <v>443</v>
      </c>
      <c r="IS329" t="s">
        <v>443</v>
      </c>
      <c r="IT329" t="s">
        <v>443</v>
      </c>
      <c r="IU329">
        <v>0</v>
      </c>
      <c r="IV329">
        <v>100</v>
      </c>
      <c r="IW329">
        <v>100</v>
      </c>
      <c r="IX329">
        <v>-2.298</v>
      </c>
      <c r="IY329">
        <v>0.0065</v>
      </c>
      <c r="IZ329">
        <v>-1.414774939843471</v>
      </c>
      <c r="JA329">
        <v>-0.002262605230658699</v>
      </c>
      <c r="JB329">
        <v>4.117972070868355E-07</v>
      </c>
      <c r="JC329">
        <v>-1.535053720392113E-10</v>
      </c>
      <c r="JD329">
        <v>-0.05773197212917025</v>
      </c>
      <c r="JE329">
        <v>-0.004387372397949352</v>
      </c>
      <c r="JF329">
        <v>0.001148265067849212</v>
      </c>
      <c r="JG329">
        <v>-2.372704636287677E-05</v>
      </c>
      <c r="JH329">
        <v>4</v>
      </c>
      <c r="JI329">
        <v>2346</v>
      </c>
      <c r="JJ329">
        <v>1</v>
      </c>
      <c r="JK329">
        <v>24</v>
      </c>
      <c r="JL329">
        <v>21659.8</v>
      </c>
      <c r="JM329">
        <v>29358508.4</v>
      </c>
      <c r="JN329">
        <v>1.0376</v>
      </c>
      <c r="JO329">
        <v>2.28394</v>
      </c>
      <c r="JP329">
        <v>1.39648</v>
      </c>
      <c r="JQ329">
        <v>2.34985</v>
      </c>
      <c r="JR329">
        <v>1.49536</v>
      </c>
      <c r="JS329">
        <v>2.69409</v>
      </c>
      <c r="JT329">
        <v>36.4578</v>
      </c>
      <c r="JU329">
        <v>24.035</v>
      </c>
      <c r="JV329">
        <v>18</v>
      </c>
      <c r="JW329">
        <v>483.245</v>
      </c>
      <c r="JX329">
        <v>434.5</v>
      </c>
      <c r="JY329">
        <v>11.6571</v>
      </c>
      <c r="JZ329">
        <v>25.8687</v>
      </c>
      <c r="KA329">
        <v>29.9999</v>
      </c>
      <c r="KB329">
        <v>25.6954</v>
      </c>
      <c r="KC329">
        <v>25.6274</v>
      </c>
      <c r="KD329">
        <v>20.7744</v>
      </c>
      <c r="KE329">
        <v>20.1812</v>
      </c>
      <c r="KF329">
        <v>4.88531</v>
      </c>
      <c r="KG329">
        <v>11.7009</v>
      </c>
      <c r="KH329">
        <v>426.687</v>
      </c>
      <c r="KI329">
        <v>10.751</v>
      </c>
      <c r="KJ329">
        <v>101.653</v>
      </c>
      <c r="KK329">
        <v>100.964</v>
      </c>
    </row>
    <row r="330" spans="1:297">
      <c r="A330">
        <v>314</v>
      </c>
      <c r="B330">
        <v>1761510507.5</v>
      </c>
      <c r="C330">
        <v>3297</v>
      </c>
      <c r="D330" t="s">
        <v>1074</v>
      </c>
      <c r="E330" t="s">
        <v>1075</v>
      </c>
      <c r="F330">
        <v>5</v>
      </c>
      <c r="G330" t="s">
        <v>1025</v>
      </c>
      <c r="H330" t="s">
        <v>436</v>
      </c>
      <c r="I330">
        <v>1761510505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424.5510916244448</v>
      </c>
      <c r="AK330">
        <v>419.7000303030304</v>
      </c>
      <c r="AL330">
        <v>0.02859193817487405</v>
      </c>
      <c r="AM330">
        <v>65.59163496858086</v>
      </c>
      <c r="AN330">
        <f>(AP330 - AO330 + DY330*1E3/(8.314*(EA330+273.15)) * AR330/DX330 * AQ330) * DX330/(100*DL330) * 1000/(1000 - AP330)</f>
        <v>0</v>
      </c>
      <c r="AO330">
        <v>10.81896098652486</v>
      </c>
      <c r="AP330">
        <v>11.40387575757575</v>
      </c>
      <c r="AQ330">
        <v>-0.003133107440749993</v>
      </c>
      <c r="AR330">
        <v>106.5412186172679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437</v>
      </c>
      <c r="AY330" t="s">
        <v>437</v>
      </c>
      <c r="AZ330">
        <v>0</v>
      </c>
      <c r="BA330">
        <v>0</v>
      </c>
      <c r="BB330">
        <f>1-AZ330/BA330</f>
        <v>0</v>
      </c>
      <c r="BC330">
        <v>0</v>
      </c>
      <c r="BD330" t="s">
        <v>437</v>
      </c>
      <c r="BE330" t="s">
        <v>437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437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BZ330">
        <v>2020</v>
      </c>
      <c r="CA330">
        <v>290.0000000000001</v>
      </c>
      <c r="CB330">
        <v>1590.42</v>
      </c>
      <c r="CC330">
        <v>295</v>
      </c>
      <c r="CD330">
        <v>5220.67</v>
      </c>
      <c r="CE330">
        <v>1591.29</v>
      </c>
      <c r="CF330">
        <v>-0.87</v>
      </c>
      <c r="CG330">
        <v>300.0000000000001</v>
      </c>
      <c r="CH330">
        <v>23.8</v>
      </c>
      <c r="CI330">
        <v>1650.734719841875</v>
      </c>
      <c r="CJ330">
        <v>2.032994541366527</v>
      </c>
      <c r="CK330">
        <v>-31.03478562282126</v>
      </c>
      <c r="CL330">
        <v>0.9198548094063967</v>
      </c>
      <c r="CM330">
        <v>0.9759925733019913</v>
      </c>
      <c r="CN330">
        <v>-0.00431141668520578</v>
      </c>
      <c r="CO330">
        <v>289.9999999999999</v>
      </c>
      <c r="CP330">
        <v>1590.91</v>
      </c>
      <c r="CQ330">
        <v>765</v>
      </c>
      <c r="CR330">
        <v>5219.32</v>
      </c>
      <c r="CS330">
        <v>1591.27</v>
      </c>
      <c r="CT330">
        <v>-0.36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438</v>
      </c>
      <c r="DO330">
        <v>2</v>
      </c>
      <c r="DP330" t="b">
        <v>1</v>
      </c>
      <c r="DQ330">
        <v>1761510505</v>
      </c>
      <c r="DR330">
        <v>414.8414444444445</v>
      </c>
      <c r="DS330">
        <v>420.4693333333333</v>
      </c>
      <c r="DT330">
        <v>11.41407777777778</v>
      </c>
      <c r="DU330">
        <v>10.81584444444444</v>
      </c>
      <c r="DV330">
        <v>417.1394444444445</v>
      </c>
      <c r="DW330">
        <v>11.40764444444444</v>
      </c>
      <c r="DX330">
        <v>499.8891111111112</v>
      </c>
      <c r="DY330">
        <v>90.28707777777778</v>
      </c>
      <c r="DZ330">
        <v>0.09991187777777778</v>
      </c>
      <c r="EA330">
        <v>17.88154444444445</v>
      </c>
      <c r="EB330">
        <v>17.88371111111111</v>
      </c>
      <c r="EC330">
        <v>999.9000000000001</v>
      </c>
      <c r="ED330">
        <v>0</v>
      </c>
      <c r="EE330">
        <v>0</v>
      </c>
      <c r="EF330">
        <v>9998.533333333333</v>
      </c>
      <c r="EG330">
        <v>0</v>
      </c>
      <c r="EH330">
        <v>1050.795555555555</v>
      </c>
      <c r="EI330">
        <v>-5.627987777777778</v>
      </c>
      <c r="EJ330">
        <v>419.631</v>
      </c>
      <c r="EK330">
        <v>425.0668888888889</v>
      </c>
      <c r="EL330">
        <v>0.5982157777777779</v>
      </c>
      <c r="EM330">
        <v>420.4693333333333</v>
      </c>
      <c r="EN330">
        <v>10.81584444444444</v>
      </c>
      <c r="EO330">
        <v>1.030543333333333</v>
      </c>
      <c r="EP330">
        <v>0.9765322222222221</v>
      </c>
      <c r="EQ330">
        <v>7.355504444444445</v>
      </c>
      <c r="ER330">
        <v>6.570862222222223</v>
      </c>
      <c r="ES330">
        <v>1999.971111111111</v>
      </c>
      <c r="ET330">
        <v>0.9800005555555555</v>
      </c>
      <c r="EU330">
        <v>0.01999944444444444</v>
      </c>
      <c r="EV330">
        <v>0</v>
      </c>
      <c r="EW330">
        <v>1291.487777777778</v>
      </c>
      <c r="EX330">
        <v>5.00097</v>
      </c>
      <c r="EY330">
        <v>25929.65555555555</v>
      </c>
      <c r="EZ330">
        <v>16707.34444444444</v>
      </c>
      <c r="FA330">
        <v>38.333</v>
      </c>
      <c r="FB330">
        <v>39.361</v>
      </c>
      <c r="FC330">
        <v>38.64566666666666</v>
      </c>
      <c r="FD330">
        <v>38.437</v>
      </c>
      <c r="FE330">
        <v>38.062</v>
      </c>
      <c r="FF330">
        <v>1955.073333333333</v>
      </c>
      <c r="FG330">
        <v>39.89888888888889</v>
      </c>
      <c r="FH330">
        <v>0</v>
      </c>
      <c r="FI330">
        <v>5378.600000143051</v>
      </c>
      <c r="FJ330">
        <v>0</v>
      </c>
      <c r="FK330">
        <v>1290.901538461539</v>
      </c>
      <c r="FL330">
        <v>8.041709417624611</v>
      </c>
      <c r="FM330">
        <v>116.3794873141914</v>
      </c>
      <c r="FN330">
        <v>25920.51153846153</v>
      </c>
      <c r="FO330">
        <v>15</v>
      </c>
      <c r="FP330">
        <v>0</v>
      </c>
      <c r="FQ330" t="s">
        <v>439</v>
      </c>
      <c r="FR330">
        <v>1760210915.6</v>
      </c>
      <c r="FS330">
        <v>0</v>
      </c>
      <c r="FT330">
        <v>0</v>
      </c>
      <c r="FU330">
        <v>-0.215</v>
      </c>
      <c r="FV330">
        <v>0</v>
      </c>
      <c r="FW330">
        <v>-0.6919999999999999</v>
      </c>
      <c r="FX330">
        <v>0</v>
      </c>
      <c r="FY330">
        <v>400</v>
      </c>
      <c r="FZ330">
        <v>0</v>
      </c>
      <c r="GA330">
        <v>0.15</v>
      </c>
      <c r="GB330">
        <v>0</v>
      </c>
      <c r="GC330">
        <v>-5.280536097560976</v>
      </c>
      <c r="GD330">
        <v>-0.7027241811846756</v>
      </c>
      <c r="GE330">
        <v>0.2002871220958899</v>
      </c>
      <c r="GF330">
        <v>0</v>
      </c>
      <c r="GG330">
        <v>1290.41</v>
      </c>
      <c r="GH330">
        <v>8.363636362549437</v>
      </c>
      <c r="GI330">
        <v>0.8722621030805855</v>
      </c>
      <c r="GJ330">
        <v>0</v>
      </c>
      <c r="GK330">
        <v>0.5940843658536585</v>
      </c>
      <c r="GL330">
        <v>0.1389273031358893</v>
      </c>
      <c r="GM330">
        <v>0.01874898755218546</v>
      </c>
      <c r="GN330">
        <v>0</v>
      </c>
      <c r="GO330">
        <v>0</v>
      </c>
      <c r="GP330">
        <v>3</v>
      </c>
      <c r="GQ330" t="s">
        <v>455</v>
      </c>
      <c r="GR330">
        <v>3.1339</v>
      </c>
      <c r="GS330">
        <v>2.7603</v>
      </c>
      <c r="GT330">
        <v>0.09391190000000001</v>
      </c>
      <c r="GU330">
        <v>0.09393799999999999</v>
      </c>
      <c r="GV330">
        <v>0.0623842</v>
      </c>
      <c r="GW330">
        <v>0.0593084</v>
      </c>
      <c r="GX330">
        <v>29007.5</v>
      </c>
      <c r="GY330">
        <v>28987.3</v>
      </c>
      <c r="GZ330">
        <v>29742.5</v>
      </c>
      <c r="HA330">
        <v>29553.1</v>
      </c>
      <c r="HB330">
        <v>36859.4</v>
      </c>
      <c r="HC330">
        <v>36841.9</v>
      </c>
      <c r="HD330">
        <v>41853.2</v>
      </c>
      <c r="HE330">
        <v>41987.2</v>
      </c>
      <c r="HF330">
        <v>1.95147</v>
      </c>
      <c r="HG330">
        <v>1.88695</v>
      </c>
      <c r="HH330">
        <v>0.0172481</v>
      </c>
      <c r="HI330">
        <v>0</v>
      </c>
      <c r="HJ330">
        <v>17.602</v>
      </c>
      <c r="HK330">
        <v>999.9</v>
      </c>
      <c r="HL330">
        <v>26.3</v>
      </c>
      <c r="HM330">
        <v>31.7</v>
      </c>
      <c r="HN330">
        <v>13.6752</v>
      </c>
      <c r="HO330">
        <v>62.4125</v>
      </c>
      <c r="HP330">
        <v>32.488</v>
      </c>
      <c r="HQ330">
        <v>1</v>
      </c>
      <c r="HR330">
        <v>-0.126509</v>
      </c>
      <c r="HS330">
        <v>4.85797</v>
      </c>
      <c r="HT330">
        <v>20.2776</v>
      </c>
      <c r="HU330">
        <v>5.21864</v>
      </c>
      <c r="HV330">
        <v>12.0159</v>
      </c>
      <c r="HW330">
        <v>4.9904</v>
      </c>
      <c r="HX330">
        <v>3.28825</v>
      </c>
      <c r="HY330">
        <v>9999</v>
      </c>
      <c r="HZ330">
        <v>9999</v>
      </c>
      <c r="IA330">
        <v>9999</v>
      </c>
      <c r="IB330">
        <v>999.9</v>
      </c>
      <c r="IC330">
        <v>4.97287</v>
      </c>
      <c r="ID330">
        <v>1.86661</v>
      </c>
      <c r="IE330">
        <v>1.86595</v>
      </c>
      <c r="IF330">
        <v>1.86587</v>
      </c>
      <c r="IG330">
        <v>1.8677</v>
      </c>
      <c r="IH330">
        <v>1.87018</v>
      </c>
      <c r="II330">
        <v>1.8688</v>
      </c>
      <c r="IJ330">
        <v>1.87027</v>
      </c>
      <c r="IK330">
        <v>0</v>
      </c>
      <c r="IL330">
        <v>0</v>
      </c>
      <c r="IM330">
        <v>0</v>
      </c>
      <c r="IN330">
        <v>0</v>
      </c>
      <c r="IO330" t="s">
        <v>441</v>
      </c>
      <c r="IP330" t="s">
        <v>442</v>
      </c>
      <c r="IQ330" t="s">
        <v>443</v>
      </c>
      <c r="IR330" t="s">
        <v>443</v>
      </c>
      <c r="IS330" t="s">
        <v>443</v>
      </c>
      <c r="IT330" t="s">
        <v>443</v>
      </c>
      <c r="IU330">
        <v>0</v>
      </c>
      <c r="IV330">
        <v>100</v>
      </c>
      <c r="IW330">
        <v>100</v>
      </c>
      <c r="IX330">
        <v>-2.298</v>
      </c>
      <c r="IY330">
        <v>0.0063</v>
      </c>
      <c r="IZ330">
        <v>-1.414774939843471</v>
      </c>
      <c r="JA330">
        <v>-0.002262605230658699</v>
      </c>
      <c r="JB330">
        <v>4.117972070868355E-07</v>
      </c>
      <c r="JC330">
        <v>-1.535053720392113E-10</v>
      </c>
      <c r="JD330">
        <v>-0.05773197212917025</v>
      </c>
      <c r="JE330">
        <v>-0.004387372397949352</v>
      </c>
      <c r="JF330">
        <v>0.001148265067849212</v>
      </c>
      <c r="JG330">
        <v>-2.372704636287677E-05</v>
      </c>
      <c r="JH330">
        <v>4</v>
      </c>
      <c r="JI330">
        <v>2346</v>
      </c>
      <c r="JJ330">
        <v>1</v>
      </c>
      <c r="JK330">
        <v>24</v>
      </c>
      <c r="JL330">
        <v>21659.9</v>
      </c>
      <c r="JM330">
        <v>29358508.5</v>
      </c>
      <c r="JN330">
        <v>1.06445</v>
      </c>
      <c r="JO330">
        <v>2.29126</v>
      </c>
      <c r="JP330">
        <v>1.39648</v>
      </c>
      <c r="JQ330">
        <v>2.35352</v>
      </c>
      <c r="JR330">
        <v>1.49536</v>
      </c>
      <c r="JS330">
        <v>2.64893</v>
      </c>
      <c r="JT330">
        <v>36.4578</v>
      </c>
      <c r="JU330">
        <v>24.0262</v>
      </c>
      <c r="JV330">
        <v>18</v>
      </c>
      <c r="JW330">
        <v>483.555</v>
      </c>
      <c r="JX330">
        <v>434.283</v>
      </c>
      <c r="JY330">
        <v>11.7584</v>
      </c>
      <c r="JZ330">
        <v>25.8707</v>
      </c>
      <c r="KA330">
        <v>29.9997</v>
      </c>
      <c r="KB330">
        <v>25.6976</v>
      </c>
      <c r="KC330">
        <v>25.6282</v>
      </c>
      <c r="KD330">
        <v>21.31</v>
      </c>
      <c r="KE330">
        <v>20.4633</v>
      </c>
      <c r="KF330">
        <v>4.88531</v>
      </c>
      <c r="KG330">
        <v>11.7939</v>
      </c>
      <c r="KH330">
        <v>440.091</v>
      </c>
      <c r="KI330">
        <v>10.789</v>
      </c>
      <c r="KJ330">
        <v>101.651</v>
      </c>
      <c r="KK330">
        <v>100.964</v>
      </c>
    </row>
    <row r="331" spans="1:297">
      <c r="A331">
        <v>315</v>
      </c>
      <c r="B331">
        <v>1761510512.5</v>
      </c>
      <c r="C331">
        <v>3302</v>
      </c>
      <c r="D331" t="s">
        <v>1076</v>
      </c>
      <c r="E331" t="s">
        <v>1077</v>
      </c>
      <c r="F331">
        <v>5</v>
      </c>
      <c r="G331" t="s">
        <v>1025</v>
      </c>
      <c r="H331" t="s">
        <v>436</v>
      </c>
      <c r="I331">
        <v>1761510509.7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431.8914918488552</v>
      </c>
      <c r="AK331">
        <v>422.9088787878786</v>
      </c>
      <c r="AL331">
        <v>0.7902684438159292</v>
      </c>
      <c r="AM331">
        <v>65.59163496858086</v>
      </c>
      <c r="AN331">
        <f>(AP331 - AO331 + DY331*1E3/(8.314*(EA331+273.15)) * AR331/DX331 * AQ331) * DX331/(100*DL331) * 1000/(1000 - AP331)</f>
        <v>0</v>
      </c>
      <c r="AO331">
        <v>10.77297514966404</v>
      </c>
      <c r="AP331">
        <v>11.37752363636364</v>
      </c>
      <c r="AQ331">
        <v>-0.005069269130285695</v>
      </c>
      <c r="AR331">
        <v>106.5412186172679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437</v>
      </c>
      <c r="AY331" t="s">
        <v>437</v>
      </c>
      <c r="AZ331">
        <v>0</v>
      </c>
      <c r="BA331">
        <v>0</v>
      </c>
      <c r="BB331">
        <f>1-AZ331/BA331</f>
        <v>0</v>
      </c>
      <c r="BC331">
        <v>0</v>
      </c>
      <c r="BD331" t="s">
        <v>437</v>
      </c>
      <c r="BE331" t="s">
        <v>437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437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BZ331">
        <v>2020</v>
      </c>
      <c r="CA331">
        <v>290.0000000000001</v>
      </c>
      <c r="CB331">
        <v>1590.42</v>
      </c>
      <c r="CC331">
        <v>295</v>
      </c>
      <c r="CD331">
        <v>5220.67</v>
      </c>
      <c r="CE331">
        <v>1591.29</v>
      </c>
      <c r="CF331">
        <v>-0.87</v>
      </c>
      <c r="CG331">
        <v>300.0000000000001</v>
      </c>
      <c r="CH331">
        <v>23.8</v>
      </c>
      <c r="CI331">
        <v>1650.734719841875</v>
      </c>
      <c r="CJ331">
        <v>2.032994541366527</v>
      </c>
      <c r="CK331">
        <v>-31.03478562282126</v>
      </c>
      <c r="CL331">
        <v>0.9198548094063967</v>
      </c>
      <c r="CM331">
        <v>0.9759925733019913</v>
      </c>
      <c r="CN331">
        <v>-0.00431141668520578</v>
      </c>
      <c r="CO331">
        <v>289.9999999999999</v>
      </c>
      <c r="CP331">
        <v>1590.91</v>
      </c>
      <c r="CQ331">
        <v>765</v>
      </c>
      <c r="CR331">
        <v>5219.32</v>
      </c>
      <c r="CS331">
        <v>1591.27</v>
      </c>
      <c r="CT331">
        <v>-0.36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438</v>
      </c>
      <c r="DO331">
        <v>2</v>
      </c>
      <c r="DP331" t="b">
        <v>1</v>
      </c>
      <c r="DQ331">
        <v>1761510509.7</v>
      </c>
      <c r="DR331">
        <v>416.1397</v>
      </c>
      <c r="DS331">
        <v>428.0666</v>
      </c>
      <c r="DT331">
        <v>11.39025</v>
      </c>
      <c r="DU331">
        <v>10.77658</v>
      </c>
      <c r="DV331">
        <v>418.4402999999999</v>
      </c>
      <c r="DW331">
        <v>11.38411</v>
      </c>
      <c r="DX331">
        <v>500.0219999999999</v>
      </c>
      <c r="DY331">
        <v>90.28698</v>
      </c>
      <c r="DZ331">
        <v>0.10003744</v>
      </c>
      <c r="EA331">
        <v>17.89186</v>
      </c>
      <c r="EB331">
        <v>17.89321</v>
      </c>
      <c r="EC331">
        <v>999.9</v>
      </c>
      <c r="ED331">
        <v>0</v>
      </c>
      <c r="EE331">
        <v>0</v>
      </c>
      <c r="EF331">
        <v>10002.506</v>
      </c>
      <c r="EG331">
        <v>0</v>
      </c>
      <c r="EH331">
        <v>1050.8</v>
      </c>
      <c r="EI331">
        <v>-11.926893</v>
      </c>
      <c r="EJ331">
        <v>420.9341000000001</v>
      </c>
      <c r="EK331">
        <v>432.7299</v>
      </c>
      <c r="EL331">
        <v>0.6136649999999999</v>
      </c>
      <c r="EM331">
        <v>428.0666</v>
      </c>
      <c r="EN331">
        <v>10.77658</v>
      </c>
      <c r="EO331">
        <v>1.028393</v>
      </c>
      <c r="EP331">
        <v>0.9729855000000001</v>
      </c>
      <c r="EQ331">
        <v>7.324946</v>
      </c>
      <c r="ER331">
        <v>6.517999999999999</v>
      </c>
      <c r="ES331">
        <v>1999.971</v>
      </c>
      <c r="ET331">
        <v>0.9799993</v>
      </c>
      <c r="EU331">
        <v>0.0200006</v>
      </c>
      <c r="EV331">
        <v>0</v>
      </c>
      <c r="EW331">
        <v>1292.148</v>
      </c>
      <c r="EX331">
        <v>5.000970000000001</v>
      </c>
      <c r="EY331">
        <v>25938.83</v>
      </c>
      <c r="EZ331">
        <v>16707.32</v>
      </c>
      <c r="FA331">
        <v>38.312</v>
      </c>
      <c r="FB331">
        <v>39.3183</v>
      </c>
      <c r="FC331">
        <v>38.625</v>
      </c>
      <c r="FD331">
        <v>38.3998</v>
      </c>
      <c r="FE331">
        <v>38.0496</v>
      </c>
      <c r="FF331">
        <v>1955.067</v>
      </c>
      <c r="FG331">
        <v>39.904</v>
      </c>
      <c r="FH331">
        <v>0</v>
      </c>
      <c r="FI331">
        <v>5383.400000095367</v>
      </c>
      <c r="FJ331">
        <v>0</v>
      </c>
      <c r="FK331">
        <v>1291.553461538462</v>
      </c>
      <c r="FL331">
        <v>7.084102570613124</v>
      </c>
      <c r="FM331">
        <v>114.8170938742243</v>
      </c>
      <c r="FN331">
        <v>25929.74615384615</v>
      </c>
      <c r="FO331">
        <v>15</v>
      </c>
      <c r="FP331">
        <v>0</v>
      </c>
      <c r="FQ331" t="s">
        <v>439</v>
      </c>
      <c r="FR331">
        <v>1760210915.6</v>
      </c>
      <c r="FS331">
        <v>0</v>
      </c>
      <c r="FT331">
        <v>0</v>
      </c>
      <c r="FU331">
        <v>-0.215</v>
      </c>
      <c r="FV331">
        <v>0</v>
      </c>
      <c r="FW331">
        <v>-0.6919999999999999</v>
      </c>
      <c r="FX331">
        <v>0</v>
      </c>
      <c r="FY331">
        <v>400</v>
      </c>
      <c r="FZ331">
        <v>0</v>
      </c>
      <c r="GA331">
        <v>0.15</v>
      </c>
      <c r="GB331">
        <v>0</v>
      </c>
      <c r="GC331">
        <v>-7.014965999999999</v>
      </c>
      <c r="GD331">
        <v>-25.37942521575985</v>
      </c>
      <c r="GE331">
        <v>3.213123871069088</v>
      </c>
      <c r="GF331">
        <v>0</v>
      </c>
      <c r="GG331">
        <v>1291.150588235294</v>
      </c>
      <c r="GH331">
        <v>7.920244456384308</v>
      </c>
      <c r="GI331">
        <v>0.8333876337556813</v>
      </c>
      <c r="GJ331">
        <v>0</v>
      </c>
      <c r="GK331">
        <v>0.60687965</v>
      </c>
      <c r="GL331">
        <v>0.03033525703564593</v>
      </c>
      <c r="GM331">
        <v>0.008340357937612753</v>
      </c>
      <c r="GN331">
        <v>1</v>
      </c>
      <c r="GO331">
        <v>1</v>
      </c>
      <c r="GP331">
        <v>3</v>
      </c>
      <c r="GQ331" t="s">
        <v>446</v>
      </c>
      <c r="GR331">
        <v>3.13396</v>
      </c>
      <c r="GS331">
        <v>2.76032</v>
      </c>
      <c r="GT331">
        <v>0.09456009999999999</v>
      </c>
      <c r="GU331">
        <v>0.09614250000000001</v>
      </c>
      <c r="GV331">
        <v>0.062271</v>
      </c>
      <c r="GW331">
        <v>0.0591473</v>
      </c>
      <c r="GX331">
        <v>28986.9</v>
      </c>
      <c r="GY331">
        <v>28916.5</v>
      </c>
      <c r="GZ331">
        <v>29742.6</v>
      </c>
      <c r="HA331">
        <v>29552.8</v>
      </c>
      <c r="HB331">
        <v>36864</v>
      </c>
      <c r="HC331">
        <v>36848</v>
      </c>
      <c r="HD331">
        <v>41853.3</v>
      </c>
      <c r="HE331">
        <v>41986.9</v>
      </c>
      <c r="HF331">
        <v>1.95163</v>
      </c>
      <c r="HG331">
        <v>1.88697</v>
      </c>
      <c r="HH331">
        <v>0.0178441</v>
      </c>
      <c r="HI331">
        <v>0</v>
      </c>
      <c r="HJ331">
        <v>17.6045</v>
      </c>
      <c r="HK331">
        <v>999.9</v>
      </c>
      <c r="HL331">
        <v>26.3</v>
      </c>
      <c r="HM331">
        <v>31.7</v>
      </c>
      <c r="HN331">
        <v>13.6749</v>
      </c>
      <c r="HO331">
        <v>62.3625</v>
      </c>
      <c r="HP331">
        <v>32.528</v>
      </c>
      <c r="HQ331">
        <v>1</v>
      </c>
      <c r="HR331">
        <v>-0.126773</v>
      </c>
      <c r="HS331">
        <v>4.8443</v>
      </c>
      <c r="HT331">
        <v>20.278</v>
      </c>
      <c r="HU331">
        <v>5.22028</v>
      </c>
      <c r="HV331">
        <v>12.0159</v>
      </c>
      <c r="HW331">
        <v>4.99105</v>
      </c>
      <c r="HX331">
        <v>3.28865</v>
      </c>
      <c r="HY331">
        <v>9999</v>
      </c>
      <c r="HZ331">
        <v>9999</v>
      </c>
      <c r="IA331">
        <v>9999</v>
      </c>
      <c r="IB331">
        <v>999.9</v>
      </c>
      <c r="IC331">
        <v>4.97282</v>
      </c>
      <c r="ID331">
        <v>1.86661</v>
      </c>
      <c r="IE331">
        <v>1.86592</v>
      </c>
      <c r="IF331">
        <v>1.86586</v>
      </c>
      <c r="IG331">
        <v>1.86772</v>
      </c>
      <c r="IH331">
        <v>1.87015</v>
      </c>
      <c r="II331">
        <v>1.86876</v>
      </c>
      <c r="IJ331">
        <v>1.87027</v>
      </c>
      <c r="IK331">
        <v>0</v>
      </c>
      <c r="IL331">
        <v>0</v>
      </c>
      <c r="IM331">
        <v>0</v>
      </c>
      <c r="IN331">
        <v>0</v>
      </c>
      <c r="IO331" t="s">
        <v>441</v>
      </c>
      <c r="IP331" t="s">
        <v>442</v>
      </c>
      <c r="IQ331" t="s">
        <v>443</v>
      </c>
      <c r="IR331" t="s">
        <v>443</v>
      </c>
      <c r="IS331" t="s">
        <v>443</v>
      </c>
      <c r="IT331" t="s">
        <v>443</v>
      </c>
      <c r="IU331">
        <v>0</v>
      </c>
      <c r="IV331">
        <v>100</v>
      </c>
      <c r="IW331">
        <v>100</v>
      </c>
      <c r="IX331">
        <v>-2.306</v>
      </c>
      <c r="IY331">
        <v>0.006</v>
      </c>
      <c r="IZ331">
        <v>-1.414774939843471</v>
      </c>
      <c r="JA331">
        <v>-0.002262605230658699</v>
      </c>
      <c r="JB331">
        <v>4.117972070868355E-07</v>
      </c>
      <c r="JC331">
        <v>-1.535053720392113E-10</v>
      </c>
      <c r="JD331">
        <v>-0.05773197212917025</v>
      </c>
      <c r="JE331">
        <v>-0.004387372397949352</v>
      </c>
      <c r="JF331">
        <v>0.001148265067849212</v>
      </c>
      <c r="JG331">
        <v>-2.372704636287677E-05</v>
      </c>
      <c r="JH331">
        <v>4</v>
      </c>
      <c r="JI331">
        <v>2346</v>
      </c>
      <c r="JJ331">
        <v>1</v>
      </c>
      <c r="JK331">
        <v>24</v>
      </c>
      <c r="JL331">
        <v>21659.9</v>
      </c>
      <c r="JM331">
        <v>29358508.5</v>
      </c>
      <c r="JN331">
        <v>1.09253</v>
      </c>
      <c r="JO331">
        <v>2.28638</v>
      </c>
      <c r="JP331">
        <v>1.39648</v>
      </c>
      <c r="JQ331">
        <v>2.35229</v>
      </c>
      <c r="JR331">
        <v>1.49536</v>
      </c>
      <c r="JS331">
        <v>2.55127</v>
      </c>
      <c r="JT331">
        <v>36.4578</v>
      </c>
      <c r="JU331">
        <v>24.035</v>
      </c>
      <c r="JV331">
        <v>18</v>
      </c>
      <c r="JW331">
        <v>483.647</v>
      </c>
      <c r="JX331">
        <v>434.303</v>
      </c>
      <c r="JY331">
        <v>11.8513</v>
      </c>
      <c r="JZ331">
        <v>25.8718</v>
      </c>
      <c r="KA331">
        <v>30</v>
      </c>
      <c r="KB331">
        <v>25.6976</v>
      </c>
      <c r="KC331">
        <v>25.629</v>
      </c>
      <c r="KD331">
        <v>21.8943</v>
      </c>
      <c r="KE331">
        <v>20.4633</v>
      </c>
      <c r="KF331">
        <v>4.88531</v>
      </c>
      <c r="KG331">
        <v>11.8724</v>
      </c>
      <c r="KH331">
        <v>460.125</v>
      </c>
      <c r="KI331">
        <v>10.789</v>
      </c>
      <c r="KJ331">
        <v>101.651</v>
      </c>
      <c r="KK331">
        <v>100.963</v>
      </c>
    </row>
    <row r="332" spans="1:297">
      <c r="A332">
        <v>316</v>
      </c>
      <c r="B332">
        <v>1761510517.5</v>
      </c>
      <c r="C332">
        <v>3307</v>
      </c>
      <c r="D332" t="s">
        <v>1078</v>
      </c>
      <c r="E332" t="s">
        <v>1079</v>
      </c>
      <c r="F332">
        <v>5</v>
      </c>
      <c r="G332" t="s">
        <v>1025</v>
      </c>
      <c r="H332" t="s">
        <v>436</v>
      </c>
      <c r="I332">
        <v>1761510515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447.0834845716434</v>
      </c>
      <c r="AK332">
        <v>432.1950363636361</v>
      </c>
      <c r="AL332">
        <v>1.988877592456113</v>
      </c>
      <c r="AM332">
        <v>65.59163496858086</v>
      </c>
      <c r="AN332">
        <f>(AP332 - AO332 + DY332*1E3/(8.314*(EA332+273.15)) * AR332/DX332 * AQ332) * DX332/(100*DL332) * 1000/(1000 - AP332)</f>
        <v>0</v>
      </c>
      <c r="AO332">
        <v>10.75705830332372</v>
      </c>
      <c r="AP332">
        <v>11.34685575757575</v>
      </c>
      <c r="AQ332">
        <v>-0.006006572579265498</v>
      </c>
      <c r="AR332">
        <v>106.5412186172679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437</v>
      </c>
      <c r="AY332" t="s">
        <v>437</v>
      </c>
      <c r="AZ332">
        <v>0</v>
      </c>
      <c r="BA332">
        <v>0</v>
      </c>
      <c r="BB332">
        <f>1-AZ332/BA332</f>
        <v>0</v>
      </c>
      <c r="BC332">
        <v>0</v>
      </c>
      <c r="BD332" t="s">
        <v>437</v>
      </c>
      <c r="BE332" t="s">
        <v>437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437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BZ332">
        <v>2020</v>
      </c>
      <c r="CA332">
        <v>290.0000000000001</v>
      </c>
      <c r="CB332">
        <v>1590.42</v>
      </c>
      <c r="CC332">
        <v>295</v>
      </c>
      <c r="CD332">
        <v>5220.67</v>
      </c>
      <c r="CE332">
        <v>1591.29</v>
      </c>
      <c r="CF332">
        <v>-0.87</v>
      </c>
      <c r="CG332">
        <v>300.0000000000001</v>
      </c>
      <c r="CH332">
        <v>23.8</v>
      </c>
      <c r="CI332">
        <v>1650.734719841875</v>
      </c>
      <c r="CJ332">
        <v>2.032994541366527</v>
      </c>
      <c r="CK332">
        <v>-31.03478562282126</v>
      </c>
      <c r="CL332">
        <v>0.9198548094063967</v>
      </c>
      <c r="CM332">
        <v>0.9759925733019913</v>
      </c>
      <c r="CN332">
        <v>-0.00431141668520578</v>
      </c>
      <c r="CO332">
        <v>289.9999999999999</v>
      </c>
      <c r="CP332">
        <v>1590.91</v>
      </c>
      <c r="CQ332">
        <v>765</v>
      </c>
      <c r="CR332">
        <v>5219.32</v>
      </c>
      <c r="CS332">
        <v>1591.27</v>
      </c>
      <c r="CT332">
        <v>-0.36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438</v>
      </c>
      <c r="DO332">
        <v>2</v>
      </c>
      <c r="DP332" t="b">
        <v>1</v>
      </c>
      <c r="DQ332">
        <v>1761510515</v>
      </c>
      <c r="DR332">
        <v>423.1846666666667</v>
      </c>
      <c r="DS332">
        <v>443.9343333333334</v>
      </c>
      <c r="DT332">
        <v>11.35893333333333</v>
      </c>
      <c r="DU332">
        <v>10.75677777777778</v>
      </c>
      <c r="DV332">
        <v>425.4993333333334</v>
      </c>
      <c r="DW332">
        <v>11.35317777777778</v>
      </c>
      <c r="DX332">
        <v>499.9988888888889</v>
      </c>
      <c r="DY332">
        <v>90.28861111111111</v>
      </c>
      <c r="DZ332">
        <v>0.09995053333333333</v>
      </c>
      <c r="EA332">
        <v>17.90514444444444</v>
      </c>
      <c r="EB332">
        <v>17.91225555555556</v>
      </c>
      <c r="EC332">
        <v>999.9000000000001</v>
      </c>
      <c r="ED332">
        <v>0</v>
      </c>
      <c r="EE332">
        <v>0</v>
      </c>
      <c r="EF332">
        <v>10002.70666666667</v>
      </c>
      <c r="EG332">
        <v>0</v>
      </c>
      <c r="EH332">
        <v>1050.8</v>
      </c>
      <c r="EI332">
        <v>-20.74972222222222</v>
      </c>
      <c r="EJ332">
        <v>428.0465555555555</v>
      </c>
      <c r="EK332">
        <v>448.7614444444445</v>
      </c>
      <c r="EL332">
        <v>0.6021395555555555</v>
      </c>
      <c r="EM332">
        <v>443.9343333333334</v>
      </c>
      <c r="EN332">
        <v>10.75677777777778</v>
      </c>
      <c r="EO332">
        <v>1.025582222222222</v>
      </c>
      <c r="EP332">
        <v>0.9712144444444443</v>
      </c>
      <c r="EQ332">
        <v>7.284943333333334</v>
      </c>
      <c r="ER332">
        <v>6.491553333333332</v>
      </c>
      <c r="ES332">
        <v>2000.007777777778</v>
      </c>
      <c r="ET332">
        <v>0.9799927777777777</v>
      </c>
      <c r="EU332">
        <v>0.02000688888888889</v>
      </c>
      <c r="EV332">
        <v>0</v>
      </c>
      <c r="EW332">
        <v>1292.768888888889</v>
      </c>
      <c r="EX332">
        <v>5.00097</v>
      </c>
      <c r="EY332">
        <v>25948.82222222222</v>
      </c>
      <c r="EZ332">
        <v>16707.6</v>
      </c>
      <c r="FA332">
        <v>38.25688888888889</v>
      </c>
      <c r="FB332">
        <v>39.312</v>
      </c>
      <c r="FC332">
        <v>38.583</v>
      </c>
      <c r="FD332">
        <v>38.375</v>
      </c>
      <c r="FE332">
        <v>38</v>
      </c>
      <c r="FF332">
        <v>1955.091111111111</v>
      </c>
      <c r="FG332">
        <v>39.91666666666666</v>
      </c>
      <c r="FH332">
        <v>0</v>
      </c>
      <c r="FI332">
        <v>5388.200000047684</v>
      </c>
      <c r="FJ332">
        <v>0</v>
      </c>
      <c r="FK332">
        <v>1292.113076923077</v>
      </c>
      <c r="FL332">
        <v>7.224615397973218</v>
      </c>
      <c r="FM332">
        <v>110.5094017511251</v>
      </c>
      <c r="FN332">
        <v>25938.86153846153</v>
      </c>
      <c r="FO332">
        <v>15</v>
      </c>
      <c r="FP332">
        <v>0</v>
      </c>
      <c r="FQ332" t="s">
        <v>439</v>
      </c>
      <c r="FR332">
        <v>1760210915.6</v>
      </c>
      <c r="FS332">
        <v>0</v>
      </c>
      <c r="FT332">
        <v>0</v>
      </c>
      <c r="FU332">
        <v>-0.215</v>
      </c>
      <c r="FV332">
        <v>0</v>
      </c>
      <c r="FW332">
        <v>-0.6919999999999999</v>
      </c>
      <c r="FX332">
        <v>0</v>
      </c>
      <c r="FY332">
        <v>400</v>
      </c>
      <c r="FZ332">
        <v>0</v>
      </c>
      <c r="GA332">
        <v>0.15</v>
      </c>
      <c r="GB332">
        <v>0</v>
      </c>
      <c r="GC332">
        <v>-9.918986749999998</v>
      </c>
      <c r="GD332">
        <v>-55.07314750469043</v>
      </c>
      <c r="GE332">
        <v>5.852181988062396</v>
      </c>
      <c r="GF332">
        <v>0</v>
      </c>
      <c r="GG332">
        <v>1291.664411764706</v>
      </c>
      <c r="GH332">
        <v>7.495951114919795</v>
      </c>
      <c r="GI332">
        <v>0.7895240233146855</v>
      </c>
      <c r="GJ332">
        <v>0</v>
      </c>
      <c r="GK332">
        <v>0.608040875</v>
      </c>
      <c r="GL332">
        <v>-0.008579335834897978</v>
      </c>
      <c r="GM332">
        <v>0.007436098281987337</v>
      </c>
      <c r="GN332">
        <v>1</v>
      </c>
      <c r="GO332">
        <v>1</v>
      </c>
      <c r="GP332">
        <v>3</v>
      </c>
      <c r="GQ332" t="s">
        <v>446</v>
      </c>
      <c r="GR332">
        <v>3.13383</v>
      </c>
      <c r="GS332">
        <v>2.76028</v>
      </c>
      <c r="GT332">
        <v>0.09619949999999999</v>
      </c>
      <c r="GU332">
        <v>0.0988014</v>
      </c>
      <c r="GV332">
        <v>0.0621498</v>
      </c>
      <c r="GW332">
        <v>0.0591211</v>
      </c>
      <c r="GX332">
        <v>28934.2</v>
      </c>
      <c r="GY332">
        <v>28831.8</v>
      </c>
      <c r="GZ332">
        <v>29742.4</v>
      </c>
      <c r="HA332">
        <v>29553.2</v>
      </c>
      <c r="HB332">
        <v>36868.5</v>
      </c>
      <c r="HC332">
        <v>36849.5</v>
      </c>
      <c r="HD332">
        <v>41853</v>
      </c>
      <c r="HE332">
        <v>41987.3</v>
      </c>
      <c r="HF332">
        <v>1.9509</v>
      </c>
      <c r="HG332">
        <v>1.88713</v>
      </c>
      <c r="HH332">
        <v>0.0183061</v>
      </c>
      <c r="HI332">
        <v>0</v>
      </c>
      <c r="HJ332">
        <v>17.608</v>
      </c>
      <c r="HK332">
        <v>999.9</v>
      </c>
      <c r="HL332">
        <v>26.3</v>
      </c>
      <c r="HM332">
        <v>31.7</v>
      </c>
      <c r="HN332">
        <v>13.6752</v>
      </c>
      <c r="HO332">
        <v>62.4325</v>
      </c>
      <c r="HP332">
        <v>32.4599</v>
      </c>
      <c r="HQ332">
        <v>1</v>
      </c>
      <c r="HR332">
        <v>-0.126517</v>
      </c>
      <c r="HS332">
        <v>4.84858</v>
      </c>
      <c r="HT332">
        <v>20.2775</v>
      </c>
      <c r="HU332">
        <v>5.22073</v>
      </c>
      <c r="HV332">
        <v>12.0159</v>
      </c>
      <c r="HW332">
        <v>4.9903</v>
      </c>
      <c r="HX332">
        <v>3.28858</v>
      </c>
      <c r="HY332">
        <v>9999</v>
      </c>
      <c r="HZ332">
        <v>9999</v>
      </c>
      <c r="IA332">
        <v>9999</v>
      </c>
      <c r="IB332">
        <v>999.9</v>
      </c>
      <c r="IC332">
        <v>4.97286</v>
      </c>
      <c r="ID332">
        <v>1.86661</v>
      </c>
      <c r="IE332">
        <v>1.86593</v>
      </c>
      <c r="IF332">
        <v>1.86585</v>
      </c>
      <c r="IG332">
        <v>1.8677</v>
      </c>
      <c r="IH332">
        <v>1.87014</v>
      </c>
      <c r="II332">
        <v>1.86878</v>
      </c>
      <c r="IJ332">
        <v>1.87027</v>
      </c>
      <c r="IK332">
        <v>0</v>
      </c>
      <c r="IL332">
        <v>0</v>
      </c>
      <c r="IM332">
        <v>0</v>
      </c>
      <c r="IN332">
        <v>0</v>
      </c>
      <c r="IO332" t="s">
        <v>441</v>
      </c>
      <c r="IP332" t="s">
        <v>442</v>
      </c>
      <c r="IQ332" t="s">
        <v>443</v>
      </c>
      <c r="IR332" t="s">
        <v>443</v>
      </c>
      <c r="IS332" t="s">
        <v>443</v>
      </c>
      <c r="IT332" t="s">
        <v>443</v>
      </c>
      <c r="IU332">
        <v>0</v>
      </c>
      <c r="IV332">
        <v>100</v>
      </c>
      <c r="IW332">
        <v>100</v>
      </c>
      <c r="IX332">
        <v>-2.325</v>
      </c>
      <c r="IY332">
        <v>0.0055</v>
      </c>
      <c r="IZ332">
        <v>-1.414774939843471</v>
      </c>
      <c r="JA332">
        <v>-0.002262605230658699</v>
      </c>
      <c r="JB332">
        <v>4.117972070868355E-07</v>
      </c>
      <c r="JC332">
        <v>-1.535053720392113E-10</v>
      </c>
      <c r="JD332">
        <v>-0.05773197212917025</v>
      </c>
      <c r="JE332">
        <v>-0.004387372397949352</v>
      </c>
      <c r="JF332">
        <v>0.001148265067849212</v>
      </c>
      <c r="JG332">
        <v>-2.372704636287677E-05</v>
      </c>
      <c r="JH332">
        <v>4</v>
      </c>
      <c r="JI332">
        <v>2346</v>
      </c>
      <c r="JJ332">
        <v>1</v>
      </c>
      <c r="JK332">
        <v>24</v>
      </c>
      <c r="JL332">
        <v>21660</v>
      </c>
      <c r="JM332">
        <v>29358508.6</v>
      </c>
      <c r="JN332">
        <v>1.12671</v>
      </c>
      <c r="JO332">
        <v>2.27661</v>
      </c>
      <c r="JP332">
        <v>1.39648</v>
      </c>
      <c r="JQ332">
        <v>2.35229</v>
      </c>
      <c r="JR332">
        <v>1.49536</v>
      </c>
      <c r="JS332">
        <v>2.6123</v>
      </c>
      <c r="JT332">
        <v>36.4343</v>
      </c>
      <c r="JU332">
        <v>24.035</v>
      </c>
      <c r="JV332">
        <v>18</v>
      </c>
      <c r="JW332">
        <v>483.22</v>
      </c>
      <c r="JX332">
        <v>434.404</v>
      </c>
      <c r="JY332">
        <v>11.924</v>
      </c>
      <c r="JZ332">
        <v>25.873</v>
      </c>
      <c r="KA332">
        <v>30.0002</v>
      </c>
      <c r="KB332">
        <v>25.6997</v>
      </c>
      <c r="KC332">
        <v>25.6303</v>
      </c>
      <c r="KD332">
        <v>22.578</v>
      </c>
      <c r="KE332">
        <v>20.4633</v>
      </c>
      <c r="KF332">
        <v>4.88531</v>
      </c>
      <c r="KG332">
        <v>11.9425</v>
      </c>
      <c r="KH332">
        <v>473.5</v>
      </c>
      <c r="KI332">
        <v>10.7935</v>
      </c>
      <c r="KJ332">
        <v>101.65</v>
      </c>
      <c r="KK332">
        <v>100.965</v>
      </c>
    </row>
    <row r="333" spans="1:297">
      <c r="A333">
        <v>317</v>
      </c>
      <c r="B333">
        <v>1761510522.5</v>
      </c>
      <c r="C333">
        <v>3312</v>
      </c>
      <c r="D333" t="s">
        <v>1080</v>
      </c>
      <c r="E333" t="s">
        <v>1081</v>
      </c>
      <c r="F333">
        <v>5</v>
      </c>
      <c r="G333" t="s">
        <v>1025</v>
      </c>
      <c r="H333" t="s">
        <v>436</v>
      </c>
      <c r="I333">
        <v>1761510519.7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463.6836554654844</v>
      </c>
      <c r="AK333">
        <v>445.255503030303</v>
      </c>
      <c r="AL333">
        <v>2.68264635602301</v>
      </c>
      <c r="AM333">
        <v>65.59163496858086</v>
      </c>
      <c r="AN333">
        <f>(AP333 - AO333 + DY333*1E3/(8.314*(EA333+273.15)) * AR333/DX333 * AQ333) * DX333/(100*DL333) * 1000/(1000 - AP333)</f>
        <v>0</v>
      </c>
      <c r="AO333">
        <v>10.75133465004199</v>
      </c>
      <c r="AP333">
        <v>11.32551272727272</v>
      </c>
      <c r="AQ333">
        <v>-0.002330038082997365</v>
      </c>
      <c r="AR333">
        <v>106.5412186172679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437</v>
      </c>
      <c r="AY333" t="s">
        <v>437</v>
      </c>
      <c r="AZ333">
        <v>0</v>
      </c>
      <c r="BA333">
        <v>0</v>
      </c>
      <c r="BB333">
        <f>1-AZ333/BA333</f>
        <v>0</v>
      </c>
      <c r="BC333">
        <v>0</v>
      </c>
      <c r="BD333" t="s">
        <v>437</v>
      </c>
      <c r="BE333" t="s">
        <v>437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437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BZ333">
        <v>2020</v>
      </c>
      <c r="CA333">
        <v>290.0000000000001</v>
      </c>
      <c r="CB333">
        <v>1590.42</v>
      </c>
      <c r="CC333">
        <v>295</v>
      </c>
      <c r="CD333">
        <v>5220.67</v>
      </c>
      <c r="CE333">
        <v>1591.29</v>
      </c>
      <c r="CF333">
        <v>-0.87</v>
      </c>
      <c r="CG333">
        <v>300.0000000000001</v>
      </c>
      <c r="CH333">
        <v>23.8</v>
      </c>
      <c r="CI333">
        <v>1650.734719841875</v>
      </c>
      <c r="CJ333">
        <v>2.032994541366527</v>
      </c>
      <c r="CK333">
        <v>-31.03478562282126</v>
      </c>
      <c r="CL333">
        <v>0.9198548094063967</v>
      </c>
      <c r="CM333">
        <v>0.9759925733019913</v>
      </c>
      <c r="CN333">
        <v>-0.00431141668520578</v>
      </c>
      <c r="CO333">
        <v>289.9999999999999</v>
      </c>
      <c r="CP333">
        <v>1590.91</v>
      </c>
      <c r="CQ333">
        <v>765</v>
      </c>
      <c r="CR333">
        <v>5219.32</v>
      </c>
      <c r="CS333">
        <v>1591.27</v>
      </c>
      <c r="CT333">
        <v>-0.36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438</v>
      </c>
      <c r="DO333">
        <v>2</v>
      </c>
      <c r="DP333" t="b">
        <v>1</v>
      </c>
      <c r="DQ333">
        <v>1761510519.7</v>
      </c>
      <c r="DR333">
        <v>434.0557</v>
      </c>
      <c r="DS333">
        <v>459.3946000000001</v>
      </c>
      <c r="DT333">
        <v>11.33497</v>
      </c>
      <c r="DU333">
        <v>10.75142</v>
      </c>
      <c r="DV333">
        <v>436.3921</v>
      </c>
      <c r="DW333">
        <v>11.32952</v>
      </c>
      <c r="DX333">
        <v>500.0012</v>
      </c>
      <c r="DY333">
        <v>90.28892999999999</v>
      </c>
      <c r="DZ333">
        <v>0.10000512</v>
      </c>
      <c r="EA333">
        <v>17.92015</v>
      </c>
      <c r="EB333">
        <v>17.91827</v>
      </c>
      <c r="EC333">
        <v>999.9</v>
      </c>
      <c r="ED333">
        <v>0</v>
      </c>
      <c r="EE333">
        <v>0</v>
      </c>
      <c r="EF333">
        <v>10007.182</v>
      </c>
      <c r="EG333">
        <v>0</v>
      </c>
      <c r="EH333">
        <v>1050.795</v>
      </c>
      <c r="EI333">
        <v>-25.33886</v>
      </c>
      <c r="EJ333">
        <v>439.0321</v>
      </c>
      <c r="EK333">
        <v>464.3873</v>
      </c>
      <c r="EL333">
        <v>0.5835469999999999</v>
      </c>
      <c r="EM333">
        <v>459.3946000000001</v>
      </c>
      <c r="EN333">
        <v>10.75142</v>
      </c>
      <c r="EO333">
        <v>1.023424</v>
      </c>
      <c r="EP333">
        <v>0.9707338</v>
      </c>
      <c r="EQ333">
        <v>7.254154</v>
      </c>
      <c r="ER333">
        <v>6.484367000000001</v>
      </c>
      <c r="ES333">
        <v>2000.024</v>
      </c>
      <c r="ET333">
        <v>0.980007</v>
      </c>
      <c r="EU333">
        <v>0.0199932</v>
      </c>
      <c r="EV333">
        <v>0</v>
      </c>
      <c r="EW333">
        <v>1293.269</v>
      </c>
      <c r="EX333">
        <v>5.000970000000001</v>
      </c>
      <c r="EY333">
        <v>25956.78</v>
      </c>
      <c r="EZ333">
        <v>16707.82</v>
      </c>
      <c r="FA333">
        <v>38.2374</v>
      </c>
      <c r="FB333">
        <v>39.2872</v>
      </c>
      <c r="FC333">
        <v>38.5496</v>
      </c>
      <c r="FD333">
        <v>38.3498</v>
      </c>
      <c r="FE333">
        <v>37.9496</v>
      </c>
      <c r="FF333">
        <v>1955.134</v>
      </c>
      <c r="FG333">
        <v>39.89</v>
      </c>
      <c r="FH333">
        <v>0</v>
      </c>
      <c r="FI333">
        <v>5393.600000143051</v>
      </c>
      <c r="FJ333">
        <v>0</v>
      </c>
      <c r="FK333">
        <v>1292.7984</v>
      </c>
      <c r="FL333">
        <v>7.181538454080321</v>
      </c>
      <c r="FM333">
        <v>118.4461537752282</v>
      </c>
      <c r="FN333">
        <v>25949.676</v>
      </c>
      <c r="FO333">
        <v>15</v>
      </c>
      <c r="FP333">
        <v>0</v>
      </c>
      <c r="FQ333" t="s">
        <v>439</v>
      </c>
      <c r="FR333">
        <v>1760210915.6</v>
      </c>
      <c r="FS333">
        <v>0</v>
      </c>
      <c r="FT333">
        <v>0</v>
      </c>
      <c r="FU333">
        <v>-0.215</v>
      </c>
      <c r="FV333">
        <v>0</v>
      </c>
      <c r="FW333">
        <v>-0.6919999999999999</v>
      </c>
      <c r="FX333">
        <v>0</v>
      </c>
      <c r="FY333">
        <v>400</v>
      </c>
      <c r="FZ333">
        <v>0</v>
      </c>
      <c r="GA333">
        <v>0.15</v>
      </c>
      <c r="GB333">
        <v>0</v>
      </c>
      <c r="GC333">
        <v>-15.05768634146341</v>
      </c>
      <c r="GD333">
        <v>-78.34499916376306</v>
      </c>
      <c r="GE333">
        <v>7.84082047046464</v>
      </c>
      <c r="GF333">
        <v>0</v>
      </c>
      <c r="GG333">
        <v>1292.298823529412</v>
      </c>
      <c r="GH333">
        <v>6.808861731466677</v>
      </c>
      <c r="GI333">
        <v>0.7098954550449231</v>
      </c>
      <c r="GJ333">
        <v>0</v>
      </c>
      <c r="GK333">
        <v>0.600885756097561</v>
      </c>
      <c r="GL333">
        <v>-0.06248613240418097</v>
      </c>
      <c r="GM333">
        <v>0.01163028269014587</v>
      </c>
      <c r="GN333">
        <v>1</v>
      </c>
      <c r="GO333">
        <v>1</v>
      </c>
      <c r="GP333">
        <v>3</v>
      </c>
      <c r="GQ333" t="s">
        <v>446</v>
      </c>
      <c r="GR333">
        <v>3.13389</v>
      </c>
      <c r="GS333">
        <v>2.76035</v>
      </c>
      <c r="GT333">
        <v>0.0984044</v>
      </c>
      <c r="GU333">
        <v>0.101486</v>
      </c>
      <c r="GV333">
        <v>0.0620594</v>
      </c>
      <c r="GW333">
        <v>0.0591003</v>
      </c>
      <c r="GX333">
        <v>28864.1</v>
      </c>
      <c r="GY333">
        <v>28745.7</v>
      </c>
      <c r="GZ333">
        <v>29742.9</v>
      </c>
      <c r="HA333">
        <v>29552.9</v>
      </c>
      <c r="HB333">
        <v>36872.8</v>
      </c>
      <c r="HC333">
        <v>36850.1</v>
      </c>
      <c r="HD333">
        <v>41853.7</v>
      </c>
      <c r="HE333">
        <v>41987</v>
      </c>
      <c r="HF333">
        <v>1.95128</v>
      </c>
      <c r="HG333">
        <v>1.88708</v>
      </c>
      <c r="HH333">
        <v>0.0190474</v>
      </c>
      <c r="HI333">
        <v>0</v>
      </c>
      <c r="HJ333">
        <v>17.6118</v>
      </c>
      <c r="HK333">
        <v>999.9</v>
      </c>
      <c r="HL333">
        <v>26.3</v>
      </c>
      <c r="HM333">
        <v>31.7</v>
      </c>
      <c r="HN333">
        <v>13.6749</v>
      </c>
      <c r="HO333">
        <v>62.4425</v>
      </c>
      <c r="HP333">
        <v>32.508</v>
      </c>
      <c r="HQ333">
        <v>1</v>
      </c>
      <c r="HR333">
        <v>-0.126357</v>
      </c>
      <c r="HS333">
        <v>4.8593</v>
      </c>
      <c r="HT333">
        <v>20.2772</v>
      </c>
      <c r="HU333">
        <v>5.22058</v>
      </c>
      <c r="HV333">
        <v>12.0159</v>
      </c>
      <c r="HW333">
        <v>4.98995</v>
      </c>
      <c r="HX333">
        <v>3.28863</v>
      </c>
      <c r="HY333">
        <v>9999</v>
      </c>
      <c r="HZ333">
        <v>9999</v>
      </c>
      <c r="IA333">
        <v>9999</v>
      </c>
      <c r="IB333">
        <v>999.9</v>
      </c>
      <c r="IC333">
        <v>4.97284</v>
      </c>
      <c r="ID333">
        <v>1.86661</v>
      </c>
      <c r="IE333">
        <v>1.86593</v>
      </c>
      <c r="IF333">
        <v>1.86585</v>
      </c>
      <c r="IG333">
        <v>1.86771</v>
      </c>
      <c r="IH333">
        <v>1.87014</v>
      </c>
      <c r="II333">
        <v>1.86877</v>
      </c>
      <c r="IJ333">
        <v>1.87027</v>
      </c>
      <c r="IK333">
        <v>0</v>
      </c>
      <c r="IL333">
        <v>0</v>
      </c>
      <c r="IM333">
        <v>0</v>
      </c>
      <c r="IN333">
        <v>0</v>
      </c>
      <c r="IO333" t="s">
        <v>441</v>
      </c>
      <c r="IP333" t="s">
        <v>442</v>
      </c>
      <c r="IQ333" t="s">
        <v>443</v>
      </c>
      <c r="IR333" t="s">
        <v>443</v>
      </c>
      <c r="IS333" t="s">
        <v>443</v>
      </c>
      <c r="IT333" t="s">
        <v>443</v>
      </c>
      <c r="IU333">
        <v>0</v>
      </c>
      <c r="IV333">
        <v>100</v>
      </c>
      <c r="IW333">
        <v>100</v>
      </c>
      <c r="IX333">
        <v>-2.352</v>
      </c>
      <c r="IY333">
        <v>0.0053</v>
      </c>
      <c r="IZ333">
        <v>-1.414774939843471</v>
      </c>
      <c r="JA333">
        <v>-0.002262605230658699</v>
      </c>
      <c r="JB333">
        <v>4.117972070868355E-07</v>
      </c>
      <c r="JC333">
        <v>-1.535053720392113E-10</v>
      </c>
      <c r="JD333">
        <v>-0.05773197212917025</v>
      </c>
      <c r="JE333">
        <v>-0.004387372397949352</v>
      </c>
      <c r="JF333">
        <v>0.001148265067849212</v>
      </c>
      <c r="JG333">
        <v>-2.372704636287677E-05</v>
      </c>
      <c r="JH333">
        <v>4</v>
      </c>
      <c r="JI333">
        <v>2346</v>
      </c>
      <c r="JJ333">
        <v>1</v>
      </c>
      <c r="JK333">
        <v>24</v>
      </c>
      <c r="JL333">
        <v>21660.1</v>
      </c>
      <c r="JM333">
        <v>29358508.7</v>
      </c>
      <c r="JN333">
        <v>1.15723</v>
      </c>
      <c r="JO333">
        <v>2.27295</v>
      </c>
      <c r="JP333">
        <v>1.39771</v>
      </c>
      <c r="JQ333">
        <v>2.35229</v>
      </c>
      <c r="JR333">
        <v>1.49536</v>
      </c>
      <c r="JS333">
        <v>2.67578</v>
      </c>
      <c r="JT333">
        <v>36.4343</v>
      </c>
      <c r="JU333">
        <v>24.0437</v>
      </c>
      <c r="JV333">
        <v>18</v>
      </c>
      <c r="JW333">
        <v>483.451</v>
      </c>
      <c r="JX333">
        <v>434.384</v>
      </c>
      <c r="JY333">
        <v>11.9881</v>
      </c>
      <c r="JZ333">
        <v>25.8751</v>
      </c>
      <c r="KA333">
        <v>30.0003</v>
      </c>
      <c r="KB333">
        <v>25.6997</v>
      </c>
      <c r="KC333">
        <v>25.6317</v>
      </c>
      <c r="KD333">
        <v>23.1814</v>
      </c>
      <c r="KE333">
        <v>20.4633</v>
      </c>
      <c r="KF333">
        <v>4.88531</v>
      </c>
      <c r="KG333">
        <v>12.0026</v>
      </c>
      <c r="KH333">
        <v>493.536</v>
      </c>
      <c r="KI333">
        <v>10.817</v>
      </c>
      <c r="KJ333">
        <v>101.652</v>
      </c>
      <c r="KK333">
        <v>100.964</v>
      </c>
    </row>
    <row r="334" spans="1:297">
      <c r="A334">
        <v>318</v>
      </c>
      <c r="B334">
        <v>1761510527.5</v>
      </c>
      <c r="C334">
        <v>3317</v>
      </c>
      <c r="D334" t="s">
        <v>1082</v>
      </c>
      <c r="E334" t="s">
        <v>1083</v>
      </c>
      <c r="F334">
        <v>5</v>
      </c>
      <c r="G334" t="s">
        <v>1025</v>
      </c>
      <c r="H334" t="s">
        <v>436</v>
      </c>
      <c r="I334">
        <v>1761510525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480.6204940829786</v>
      </c>
      <c r="AK334">
        <v>460.2809878787879</v>
      </c>
      <c r="AL334">
        <v>3.037792350904324</v>
      </c>
      <c r="AM334">
        <v>65.59163496858086</v>
      </c>
      <c r="AN334">
        <f>(AP334 - AO334 + DY334*1E3/(8.314*(EA334+273.15)) * AR334/DX334 * AQ334) * DX334/(100*DL334) * 1000/(1000 - AP334)</f>
        <v>0</v>
      </c>
      <c r="AO334">
        <v>10.74700072031936</v>
      </c>
      <c r="AP334">
        <v>11.30444</v>
      </c>
      <c r="AQ334">
        <v>-0.002339187477031667</v>
      </c>
      <c r="AR334">
        <v>106.5412186172679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437</v>
      </c>
      <c r="AY334" t="s">
        <v>437</v>
      </c>
      <c r="AZ334">
        <v>0</v>
      </c>
      <c r="BA334">
        <v>0</v>
      </c>
      <c r="BB334">
        <f>1-AZ334/BA334</f>
        <v>0</v>
      </c>
      <c r="BC334">
        <v>0</v>
      </c>
      <c r="BD334" t="s">
        <v>437</v>
      </c>
      <c r="BE334" t="s">
        <v>437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437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BZ334">
        <v>2020</v>
      </c>
      <c r="CA334">
        <v>290.0000000000001</v>
      </c>
      <c r="CB334">
        <v>1590.42</v>
      </c>
      <c r="CC334">
        <v>295</v>
      </c>
      <c r="CD334">
        <v>5220.67</v>
      </c>
      <c r="CE334">
        <v>1591.29</v>
      </c>
      <c r="CF334">
        <v>-0.87</v>
      </c>
      <c r="CG334">
        <v>300.0000000000001</v>
      </c>
      <c r="CH334">
        <v>23.8</v>
      </c>
      <c r="CI334">
        <v>1650.734719841875</v>
      </c>
      <c r="CJ334">
        <v>2.032994541366527</v>
      </c>
      <c r="CK334">
        <v>-31.03478562282126</v>
      </c>
      <c r="CL334">
        <v>0.9198548094063967</v>
      </c>
      <c r="CM334">
        <v>0.9759925733019913</v>
      </c>
      <c r="CN334">
        <v>-0.00431141668520578</v>
      </c>
      <c r="CO334">
        <v>289.9999999999999</v>
      </c>
      <c r="CP334">
        <v>1590.91</v>
      </c>
      <c r="CQ334">
        <v>765</v>
      </c>
      <c r="CR334">
        <v>5219.32</v>
      </c>
      <c r="CS334">
        <v>1591.27</v>
      </c>
      <c r="CT334">
        <v>-0.36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438</v>
      </c>
      <c r="DO334">
        <v>2</v>
      </c>
      <c r="DP334" t="b">
        <v>1</v>
      </c>
      <c r="DQ334">
        <v>1761510525</v>
      </c>
      <c r="DR334">
        <v>449.0241111111111</v>
      </c>
      <c r="DS334">
        <v>477.1457777777778</v>
      </c>
      <c r="DT334">
        <v>11.31188888888889</v>
      </c>
      <c r="DU334">
        <v>10.74667777777778</v>
      </c>
      <c r="DV334">
        <v>451.3904444444445</v>
      </c>
      <c r="DW334">
        <v>11.30673333333333</v>
      </c>
      <c r="DX334">
        <v>500.0106666666666</v>
      </c>
      <c r="DY334">
        <v>90.28742222222222</v>
      </c>
      <c r="DZ334">
        <v>0.09999395555555554</v>
      </c>
      <c r="EA334">
        <v>17.91671111111111</v>
      </c>
      <c r="EB334">
        <v>17.97292222222222</v>
      </c>
      <c r="EC334">
        <v>999.9000000000001</v>
      </c>
      <c r="ED334">
        <v>0</v>
      </c>
      <c r="EE334">
        <v>0</v>
      </c>
      <c r="EF334">
        <v>10010.61666666667</v>
      </c>
      <c r="EG334">
        <v>0</v>
      </c>
      <c r="EH334">
        <v>1050.762222222222</v>
      </c>
      <c r="EI334">
        <v>-28.12158888888889</v>
      </c>
      <c r="EJ334">
        <v>454.1614444444444</v>
      </c>
      <c r="EK334">
        <v>482.3292222222222</v>
      </c>
      <c r="EL334">
        <v>0.565212888888889</v>
      </c>
      <c r="EM334">
        <v>477.1457777777778</v>
      </c>
      <c r="EN334">
        <v>10.74667777777778</v>
      </c>
      <c r="EO334">
        <v>1.021323333333333</v>
      </c>
      <c r="EP334">
        <v>0.9702914444444445</v>
      </c>
      <c r="EQ334">
        <v>7.224167777777778</v>
      </c>
      <c r="ER334">
        <v>6.477747777777777</v>
      </c>
      <c r="ES334">
        <v>2000.01</v>
      </c>
      <c r="ET334">
        <v>0.9800063333333332</v>
      </c>
      <c r="EU334">
        <v>0.01999386666666667</v>
      </c>
      <c r="EV334">
        <v>0</v>
      </c>
      <c r="EW334">
        <v>1295.176666666667</v>
      </c>
      <c r="EX334">
        <v>5.00097</v>
      </c>
      <c r="EY334">
        <v>25989.54444444444</v>
      </c>
      <c r="EZ334">
        <v>16707.66666666667</v>
      </c>
      <c r="FA334">
        <v>38.187</v>
      </c>
      <c r="FB334">
        <v>39.25</v>
      </c>
      <c r="FC334">
        <v>38.5</v>
      </c>
      <c r="FD334">
        <v>38.312</v>
      </c>
      <c r="FE334">
        <v>37.937</v>
      </c>
      <c r="FF334">
        <v>1955.12</v>
      </c>
      <c r="FG334">
        <v>39.89</v>
      </c>
      <c r="FH334">
        <v>0</v>
      </c>
      <c r="FI334">
        <v>5398.400000095367</v>
      </c>
      <c r="FJ334">
        <v>0</v>
      </c>
      <c r="FK334">
        <v>1293.79</v>
      </c>
      <c r="FL334">
        <v>14.92230766881881</v>
      </c>
      <c r="FM334">
        <v>245.5153841741209</v>
      </c>
      <c r="FN334">
        <v>25966.03999999999</v>
      </c>
      <c r="FO334">
        <v>15</v>
      </c>
      <c r="FP334">
        <v>0</v>
      </c>
      <c r="FQ334" t="s">
        <v>439</v>
      </c>
      <c r="FR334">
        <v>1760210915.6</v>
      </c>
      <c r="FS334">
        <v>0</v>
      </c>
      <c r="FT334">
        <v>0</v>
      </c>
      <c r="FU334">
        <v>-0.215</v>
      </c>
      <c r="FV334">
        <v>0</v>
      </c>
      <c r="FW334">
        <v>-0.6919999999999999</v>
      </c>
      <c r="FX334">
        <v>0</v>
      </c>
      <c r="FY334">
        <v>400</v>
      </c>
      <c r="FZ334">
        <v>0</v>
      </c>
      <c r="GA334">
        <v>0.15</v>
      </c>
      <c r="GB334">
        <v>0</v>
      </c>
      <c r="GC334">
        <v>-20.54884756097561</v>
      </c>
      <c r="GD334">
        <v>-68.0487890592334</v>
      </c>
      <c r="GE334">
        <v>6.929069900227795</v>
      </c>
      <c r="GF334">
        <v>0</v>
      </c>
      <c r="GG334">
        <v>1293.227058823529</v>
      </c>
      <c r="GH334">
        <v>10.91673032086752</v>
      </c>
      <c r="GI334">
        <v>1.154646697713123</v>
      </c>
      <c r="GJ334">
        <v>0</v>
      </c>
      <c r="GK334">
        <v>0.5927207317073171</v>
      </c>
      <c r="GL334">
        <v>-0.1680614843205574</v>
      </c>
      <c r="GM334">
        <v>0.01832805499643673</v>
      </c>
      <c r="GN334">
        <v>0</v>
      </c>
      <c r="GO334">
        <v>0</v>
      </c>
      <c r="GP334">
        <v>3</v>
      </c>
      <c r="GQ334" t="s">
        <v>455</v>
      </c>
      <c r="GR334">
        <v>3.13382</v>
      </c>
      <c r="GS334">
        <v>2.76041</v>
      </c>
      <c r="GT334">
        <v>0.100873</v>
      </c>
      <c r="GU334">
        <v>0.104151</v>
      </c>
      <c r="GV334">
        <v>0.0619767</v>
      </c>
      <c r="GW334">
        <v>0.0590809</v>
      </c>
      <c r="GX334">
        <v>28785.2</v>
      </c>
      <c r="GY334">
        <v>28660.3</v>
      </c>
      <c r="GZ334">
        <v>29743</v>
      </c>
      <c r="HA334">
        <v>29552.8</v>
      </c>
      <c r="HB334">
        <v>36876.4</v>
      </c>
      <c r="HC334">
        <v>36850.6</v>
      </c>
      <c r="HD334">
        <v>41854</v>
      </c>
      <c r="HE334">
        <v>41986.7</v>
      </c>
      <c r="HF334">
        <v>1.95095</v>
      </c>
      <c r="HG334">
        <v>1.88738</v>
      </c>
      <c r="HH334">
        <v>0.0245869</v>
      </c>
      <c r="HI334">
        <v>0</v>
      </c>
      <c r="HJ334">
        <v>17.616</v>
      </c>
      <c r="HK334">
        <v>999.9</v>
      </c>
      <c r="HL334">
        <v>26.3</v>
      </c>
      <c r="HM334">
        <v>31.7</v>
      </c>
      <c r="HN334">
        <v>13.6746</v>
      </c>
      <c r="HO334">
        <v>62.1825</v>
      </c>
      <c r="HP334">
        <v>32.476</v>
      </c>
      <c r="HQ334">
        <v>1</v>
      </c>
      <c r="HR334">
        <v>-0.125874</v>
      </c>
      <c r="HS334">
        <v>4.86985</v>
      </c>
      <c r="HT334">
        <v>20.2766</v>
      </c>
      <c r="HU334">
        <v>5.21999</v>
      </c>
      <c r="HV334">
        <v>12.0159</v>
      </c>
      <c r="HW334">
        <v>4.9898</v>
      </c>
      <c r="HX334">
        <v>3.28845</v>
      </c>
      <c r="HY334">
        <v>9999</v>
      </c>
      <c r="HZ334">
        <v>9999</v>
      </c>
      <c r="IA334">
        <v>9999</v>
      </c>
      <c r="IB334">
        <v>999.9</v>
      </c>
      <c r="IC334">
        <v>4.97284</v>
      </c>
      <c r="ID334">
        <v>1.86661</v>
      </c>
      <c r="IE334">
        <v>1.86596</v>
      </c>
      <c r="IF334">
        <v>1.86586</v>
      </c>
      <c r="IG334">
        <v>1.86771</v>
      </c>
      <c r="IH334">
        <v>1.87014</v>
      </c>
      <c r="II334">
        <v>1.86876</v>
      </c>
      <c r="IJ334">
        <v>1.87027</v>
      </c>
      <c r="IK334">
        <v>0</v>
      </c>
      <c r="IL334">
        <v>0</v>
      </c>
      <c r="IM334">
        <v>0</v>
      </c>
      <c r="IN334">
        <v>0</v>
      </c>
      <c r="IO334" t="s">
        <v>441</v>
      </c>
      <c r="IP334" t="s">
        <v>442</v>
      </c>
      <c r="IQ334" t="s">
        <v>443</v>
      </c>
      <c r="IR334" t="s">
        <v>443</v>
      </c>
      <c r="IS334" t="s">
        <v>443</v>
      </c>
      <c r="IT334" t="s">
        <v>443</v>
      </c>
      <c r="IU334">
        <v>0</v>
      </c>
      <c r="IV334">
        <v>100</v>
      </c>
      <c r="IW334">
        <v>100</v>
      </c>
      <c r="IX334">
        <v>-2.381</v>
      </c>
      <c r="IY334">
        <v>0.0051</v>
      </c>
      <c r="IZ334">
        <v>-1.414774939843471</v>
      </c>
      <c r="JA334">
        <v>-0.002262605230658699</v>
      </c>
      <c r="JB334">
        <v>4.117972070868355E-07</v>
      </c>
      <c r="JC334">
        <v>-1.535053720392113E-10</v>
      </c>
      <c r="JD334">
        <v>-0.05773197212917025</v>
      </c>
      <c r="JE334">
        <v>-0.004387372397949352</v>
      </c>
      <c r="JF334">
        <v>0.001148265067849212</v>
      </c>
      <c r="JG334">
        <v>-2.372704636287677E-05</v>
      </c>
      <c r="JH334">
        <v>4</v>
      </c>
      <c r="JI334">
        <v>2346</v>
      </c>
      <c r="JJ334">
        <v>1</v>
      </c>
      <c r="JK334">
        <v>24</v>
      </c>
      <c r="JL334">
        <v>21660.2</v>
      </c>
      <c r="JM334">
        <v>29358508.8</v>
      </c>
      <c r="JN334">
        <v>1.19141</v>
      </c>
      <c r="JO334">
        <v>2.27661</v>
      </c>
      <c r="JP334">
        <v>1.39648</v>
      </c>
      <c r="JQ334">
        <v>2.35107</v>
      </c>
      <c r="JR334">
        <v>1.49536</v>
      </c>
      <c r="JS334">
        <v>2.61353</v>
      </c>
      <c r="JT334">
        <v>36.4343</v>
      </c>
      <c r="JU334">
        <v>24.035</v>
      </c>
      <c r="JV334">
        <v>18</v>
      </c>
      <c r="JW334">
        <v>483.267</v>
      </c>
      <c r="JX334">
        <v>434.569</v>
      </c>
      <c r="JY334">
        <v>12.0428</v>
      </c>
      <c r="JZ334">
        <v>25.8752</v>
      </c>
      <c r="KA334">
        <v>30.0003</v>
      </c>
      <c r="KB334">
        <v>25.7018</v>
      </c>
      <c r="KC334">
        <v>25.6325</v>
      </c>
      <c r="KD334">
        <v>23.8629</v>
      </c>
      <c r="KE334">
        <v>20.1918</v>
      </c>
      <c r="KF334">
        <v>4.88531</v>
      </c>
      <c r="KG334">
        <v>12.0529</v>
      </c>
      <c r="KH334">
        <v>506.895</v>
      </c>
      <c r="KI334">
        <v>10.8418</v>
      </c>
      <c r="KJ334">
        <v>101.653</v>
      </c>
      <c r="KK334">
        <v>100.963</v>
      </c>
    </row>
    <row r="335" spans="1:297">
      <c r="A335">
        <v>319</v>
      </c>
      <c r="B335">
        <v>1761510532.5</v>
      </c>
      <c r="C335">
        <v>3322</v>
      </c>
      <c r="D335" t="s">
        <v>1084</v>
      </c>
      <c r="E335" t="s">
        <v>1085</v>
      </c>
      <c r="F335">
        <v>5</v>
      </c>
      <c r="G335" t="s">
        <v>1025</v>
      </c>
      <c r="H335" t="s">
        <v>436</v>
      </c>
      <c r="I335">
        <v>1761510529.7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497.6244910143922</v>
      </c>
      <c r="AK335">
        <v>476.1912969696971</v>
      </c>
      <c r="AL335">
        <v>3.203293056156621</v>
      </c>
      <c r="AM335">
        <v>65.59163496858086</v>
      </c>
      <c r="AN335">
        <f>(AP335 - AO335 + DY335*1E3/(8.314*(EA335+273.15)) * AR335/DX335 * AQ335) * DX335/(100*DL335) * 1000/(1000 - AP335)</f>
        <v>0</v>
      </c>
      <c r="AO335">
        <v>10.75044257903058</v>
      </c>
      <c r="AP335">
        <v>11.28311272727272</v>
      </c>
      <c r="AQ335">
        <v>-0.0009691299007031272</v>
      </c>
      <c r="AR335">
        <v>106.5412186172679</v>
      </c>
      <c r="AS335">
        <v>1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437</v>
      </c>
      <c r="AY335" t="s">
        <v>437</v>
      </c>
      <c r="AZ335">
        <v>0</v>
      </c>
      <c r="BA335">
        <v>0</v>
      </c>
      <c r="BB335">
        <f>1-AZ335/BA335</f>
        <v>0</v>
      </c>
      <c r="BC335">
        <v>0</v>
      </c>
      <c r="BD335" t="s">
        <v>437</v>
      </c>
      <c r="BE335" t="s">
        <v>437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437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BZ335">
        <v>2020</v>
      </c>
      <c r="CA335">
        <v>290.0000000000001</v>
      </c>
      <c r="CB335">
        <v>1590.42</v>
      </c>
      <c r="CC335">
        <v>295</v>
      </c>
      <c r="CD335">
        <v>5220.67</v>
      </c>
      <c r="CE335">
        <v>1591.29</v>
      </c>
      <c r="CF335">
        <v>-0.87</v>
      </c>
      <c r="CG335">
        <v>300.0000000000001</v>
      </c>
      <c r="CH335">
        <v>23.8</v>
      </c>
      <c r="CI335">
        <v>1650.734719841875</v>
      </c>
      <c r="CJ335">
        <v>2.032994541366527</v>
      </c>
      <c r="CK335">
        <v>-31.03478562282126</v>
      </c>
      <c r="CL335">
        <v>0.9198548094063967</v>
      </c>
      <c r="CM335">
        <v>0.9759925733019913</v>
      </c>
      <c r="CN335">
        <v>-0.00431141668520578</v>
      </c>
      <c r="CO335">
        <v>289.9999999999999</v>
      </c>
      <c r="CP335">
        <v>1590.91</v>
      </c>
      <c r="CQ335">
        <v>765</v>
      </c>
      <c r="CR335">
        <v>5219.32</v>
      </c>
      <c r="CS335">
        <v>1591.27</v>
      </c>
      <c r="CT335">
        <v>-0.36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438</v>
      </c>
      <c r="DO335">
        <v>2</v>
      </c>
      <c r="DP335" t="b">
        <v>1</v>
      </c>
      <c r="DQ335">
        <v>1761510529.7</v>
      </c>
      <c r="DR335">
        <v>463.5126999999999</v>
      </c>
      <c r="DS335">
        <v>492.9515</v>
      </c>
      <c r="DT335">
        <v>11.29284</v>
      </c>
      <c r="DU335">
        <v>10.75193</v>
      </c>
      <c r="DV335">
        <v>465.908</v>
      </c>
      <c r="DW335">
        <v>11.28791</v>
      </c>
      <c r="DX335">
        <v>500.0525</v>
      </c>
      <c r="DY335">
        <v>90.28837000000001</v>
      </c>
      <c r="DZ335">
        <v>0.10007923</v>
      </c>
      <c r="EA335">
        <v>17.90309</v>
      </c>
      <c r="EB335">
        <v>18.06311</v>
      </c>
      <c r="EC335">
        <v>999.9</v>
      </c>
      <c r="ED335">
        <v>0</v>
      </c>
      <c r="EE335">
        <v>0</v>
      </c>
      <c r="EF335">
        <v>10003.75</v>
      </c>
      <c r="EG335">
        <v>0</v>
      </c>
      <c r="EH335">
        <v>1050.804</v>
      </c>
      <c r="EI335">
        <v>-29.43865</v>
      </c>
      <c r="EJ335">
        <v>468.8068999999999</v>
      </c>
      <c r="EK335">
        <v>498.3092</v>
      </c>
      <c r="EL335">
        <v>0.5409170999999999</v>
      </c>
      <c r="EM335">
        <v>492.9515</v>
      </c>
      <c r="EN335">
        <v>10.75193</v>
      </c>
      <c r="EO335">
        <v>1.019614</v>
      </c>
      <c r="EP335">
        <v>0.9707739</v>
      </c>
      <c r="EQ335">
        <v>7.199684</v>
      </c>
      <c r="ER335">
        <v>6.484962</v>
      </c>
      <c r="ES335">
        <v>1999.971</v>
      </c>
      <c r="ET335">
        <v>0.9800055000000001</v>
      </c>
      <c r="EU335">
        <v>0.0199947</v>
      </c>
      <c r="EV335">
        <v>0</v>
      </c>
      <c r="EW335">
        <v>1296.162</v>
      </c>
      <c r="EX335">
        <v>5.000970000000001</v>
      </c>
      <c r="EY335">
        <v>26008.15</v>
      </c>
      <c r="EZ335">
        <v>16707.37</v>
      </c>
      <c r="FA335">
        <v>38.1622</v>
      </c>
      <c r="FB335">
        <v>39.2248</v>
      </c>
      <c r="FC335">
        <v>38.4874</v>
      </c>
      <c r="FD335">
        <v>38.312</v>
      </c>
      <c r="FE335">
        <v>37.8874</v>
      </c>
      <c r="FF335">
        <v>1955.081</v>
      </c>
      <c r="FG335">
        <v>39.89</v>
      </c>
      <c r="FH335">
        <v>0</v>
      </c>
      <c r="FI335">
        <v>5403.800000190735</v>
      </c>
      <c r="FJ335">
        <v>0</v>
      </c>
      <c r="FK335">
        <v>1294.947692307692</v>
      </c>
      <c r="FL335">
        <v>16.03145299343449</v>
      </c>
      <c r="FM335">
        <v>291.9726495328944</v>
      </c>
      <c r="FN335">
        <v>25986.60769230769</v>
      </c>
      <c r="FO335">
        <v>15</v>
      </c>
      <c r="FP335">
        <v>0</v>
      </c>
      <c r="FQ335" t="s">
        <v>439</v>
      </c>
      <c r="FR335">
        <v>1760210915.6</v>
      </c>
      <c r="FS335">
        <v>0</v>
      </c>
      <c r="FT335">
        <v>0</v>
      </c>
      <c r="FU335">
        <v>-0.215</v>
      </c>
      <c r="FV335">
        <v>0</v>
      </c>
      <c r="FW335">
        <v>-0.6919999999999999</v>
      </c>
      <c r="FX335">
        <v>0</v>
      </c>
      <c r="FY335">
        <v>400</v>
      </c>
      <c r="FZ335">
        <v>0</v>
      </c>
      <c r="GA335">
        <v>0.15</v>
      </c>
      <c r="GB335">
        <v>0</v>
      </c>
      <c r="GC335">
        <v>-25.8120775</v>
      </c>
      <c r="GD335">
        <v>-36.01099249530953</v>
      </c>
      <c r="GE335">
        <v>3.634789683013826</v>
      </c>
      <c r="GF335">
        <v>0</v>
      </c>
      <c r="GG335">
        <v>1294.305</v>
      </c>
      <c r="GH335">
        <v>14.28953399468672</v>
      </c>
      <c r="GI335">
        <v>1.468517159266056</v>
      </c>
      <c r="GJ335">
        <v>0</v>
      </c>
      <c r="GK335">
        <v>0.57334745</v>
      </c>
      <c r="GL335">
        <v>-0.2480333808630402</v>
      </c>
      <c r="GM335">
        <v>0.02414017715857736</v>
      </c>
      <c r="GN335">
        <v>0</v>
      </c>
      <c r="GO335">
        <v>0</v>
      </c>
      <c r="GP335">
        <v>3</v>
      </c>
      <c r="GQ335" t="s">
        <v>455</v>
      </c>
      <c r="GR335">
        <v>3.13399</v>
      </c>
      <c r="GS335">
        <v>2.76029</v>
      </c>
      <c r="GT335">
        <v>0.103439</v>
      </c>
      <c r="GU335">
        <v>0.106779</v>
      </c>
      <c r="GV335">
        <v>0.0618821</v>
      </c>
      <c r="GW335">
        <v>0.0591775</v>
      </c>
      <c r="GX335">
        <v>28702.8</v>
      </c>
      <c r="GY335">
        <v>28576.3</v>
      </c>
      <c r="GZ335">
        <v>29742.8</v>
      </c>
      <c r="HA335">
        <v>29552.8</v>
      </c>
      <c r="HB335">
        <v>36879.8</v>
      </c>
      <c r="HC335">
        <v>36846.8</v>
      </c>
      <c r="HD335">
        <v>41853.6</v>
      </c>
      <c r="HE335">
        <v>41986.7</v>
      </c>
      <c r="HF335">
        <v>1.95077</v>
      </c>
      <c r="HG335">
        <v>1.88717</v>
      </c>
      <c r="HH335">
        <v>0.0289828</v>
      </c>
      <c r="HI335">
        <v>0</v>
      </c>
      <c r="HJ335">
        <v>17.6206</v>
      </c>
      <c r="HK335">
        <v>999.9</v>
      </c>
      <c r="HL335">
        <v>26.3</v>
      </c>
      <c r="HM335">
        <v>31.7</v>
      </c>
      <c r="HN335">
        <v>13.6754</v>
      </c>
      <c r="HO335">
        <v>62.3125</v>
      </c>
      <c r="HP335">
        <v>32.3998</v>
      </c>
      <c r="HQ335">
        <v>1</v>
      </c>
      <c r="HR335">
        <v>-0.120561</v>
      </c>
      <c r="HS335">
        <v>7.24397</v>
      </c>
      <c r="HT335">
        <v>20.1864</v>
      </c>
      <c r="HU335">
        <v>5.22133</v>
      </c>
      <c r="HV335">
        <v>12.0159</v>
      </c>
      <c r="HW335">
        <v>4.9909</v>
      </c>
      <c r="HX335">
        <v>3.28845</v>
      </c>
      <c r="HY335">
        <v>9999</v>
      </c>
      <c r="HZ335">
        <v>9999</v>
      </c>
      <c r="IA335">
        <v>9999</v>
      </c>
      <c r="IB335">
        <v>999.9</v>
      </c>
      <c r="IC335">
        <v>4.97282</v>
      </c>
      <c r="ID335">
        <v>1.86661</v>
      </c>
      <c r="IE335">
        <v>1.86592</v>
      </c>
      <c r="IF335">
        <v>1.86586</v>
      </c>
      <c r="IG335">
        <v>1.8677</v>
      </c>
      <c r="IH335">
        <v>1.87014</v>
      </c>
      <c r="II335">
        <v>1.86876</v>
      </c>
      <c r="IJ335">
        <v>1.87027</v>
      </c>
      <c r="IK335">
        <v>0</v>
      </c>
      <c r="IL335">
        <v>0</v>
      </c>
      <c r="IM335">
        <v>0</v>
      </c>
      <c r="IN335">
        <v>0</v>
      </c>
      <c r="IO335" t="s">
        <v>441</v>
      </c>
      <c r="IP335" t="s">
        <v>442</v>
      </c>
      <c r="IQ335" t="s">
        <v>443</v>
      </c>
      <c r="IR335" t="s">
        <v>443</v>
      </c>
      <c r="IS335" t="s">
        <v>443</v>
      </c>
      <c r="IT335" t="s">
        <v>443</v>
      </c>
      <c r="IU335">
        <v>0</v>
      </c>
      <c r="IV335">
        <v>100</v>
      </c>
      <c r="IW335">
        <v>100</v>
      </c>
      <c r="IX335">
        <v>-2.413</v>
      </c>
      <c r="IY335">
        <v>0.0048</v>
      </c>
      <c r="IZ335">
        <v>-1.414774939843471</v>
      </c>
      <c r="JA335">
        <v>-0.002262605230658699</v>
      </c>
      <c r="JB335">
        <v>4.117972070868355E-07</v>
      </c>
      <c r="JC335">
        <v>-1.535053720392113E-10</v>
      </c>
      <c r="JD335">
        <v>-0.05773197212917025</v>
      </c>
      <c r="JE335">
        <v>-0.004387372397949352</v>
      </c>
      <c r="JF335">
        <v>0.001148265067849212</v>
      </c>
      <c r="JG335">
        <v>-2.372704636287677E-05</v>
      </c>
      <c r="JH335">
        <v>4</v>
      </c>
      <c r="JI335">
        <v>2346</v>
      </c>
      <c r="JJ335">
        <v>1</v>
      </c>
      <c r="JK335">
        <v>24</v>
      </c>
      <c r="JL335">
        <v>21660.3</v>
      </c>
      <c r="JM335">
        <v>29358508.9</v>
      </c>
      <c r="JN335">
        <v>1.2207</v>
      </c>
      <c r="JO335">
        <v>2.27905</v>
      </c>
      <c r="JP335">
        <v>1.39648</v>
      </c>
      <c r="JQ335">
        <v>2.35352</v>
      </c>
      <c r="JR335">
        <v>1.49536</v>
      </c>
      <c r="JS335">
        <v>2.56592</v>
      </c>
      <c r="JT335">
        <v>36.4343</v>
      </c>
      <c r="JU335">
        <v>23.9912</v>
      </c>
      <c r="JV335">
        <v>18</v>
      </c>
      <c r="JW335">
        <v>483.161</v>
      </c>
      <c r="JX335">
        <v>434.466</v>
      </c>
      <c r="JY335">
        <v>11.9489</v>
      </c>
      <c r="JZ335">
        <v>25.8774</v>
      </c>
      <c r="KA335">
        <v>30.0043</v>
      </c>
      <c r="KB335">
        <v>25.7019</v>
      </c>
      <c r="KC335">
        <v>25.6345</v>
      </c>
      <c r="KD335">
        <v>24.4574</v>
      </c>
      <c r="KE335">
        <v>19.9057</v>
      </c>
      <c r="KF335">
        <v>4.88531</v>
      </c>
      <c r="KG335">
        <v>11.5125</v>
      </c>
      <c r="KH335">
        <v>526.9299999999999</v>
      </c>
      <c r="KI335">
        <v>10.8834</v>
      </c>
      <c r="KJ335">
        <v>101.652</v>
      </c>
      <c r="KK335">
        <v>100.963</v>
      </c>
    </row>
    <row r="336" spans="1:297">
      <c r="A336">
        <v>320</v>
      </c>
      <c r="B336">
        <v>1761510537.5</v>
      </c>
      <c r="C336">
        <v>3327</v>
      </c>
      <c r="D336" t="s">
        <v>1086</v>
      </c>
      <c r="E336" t="s">
        <v>1087</v>
      </c>
      <c r="F336">
        <v>5</v>
      </c>
      <c r="G336" t="s">
        <v>1025</v>
      </c>
      <c r="H336" t="s">
        <v>436</v>
      </c>
      <c r="I336">
        <v>1761510535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514.6648135840783</v>
      </c>
      <c r="AK336">
        <v>492.6417515151516</v>
      </c>
      <c r="AL336">
        <v>3.30642328302606</v>
      </c>
      <c r="AM336">
        <v>65.59163496858086</v>
      </c>
      <c r="AN336">
        <f>(AP336 - AO336 + DY336*1E3/(8.314*(EA336+273.15)) * AR336/DX336 * AQ336) * DX336/(100*DL336) * 1000/(1000 - AP336)</f>
        <v>0</v>
      </c>
      <c r="AO336">
        <v>10.79179915858371</v>
      </c>
      <c r="AP336">
        <v>11.22435575757576</v>
      </c>
      <c r="AQ336">
        <v>-0.01205092457162597</v>
      </c>
      <c r="AR336">
        <v>106.5412186172679</v>
      </c>
      <c r="AS336">
        <v>1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437</v>
      </c>
      <c r="AY336" t="s">
        <v>437</v>
      </c>
      <c r="AZ336">
        <v>0</v>
      </c>
      <c r="BA336">
        <v>0</v>
      </c>
      <c r="BB336">
        <f>1-AZ336/BA336</f>
        <v>0</v>
      </c>
      <c r="BC336">
        <v>0</v>
      </c>
      <c r="BD336" t="s">
        <v>437</v>
      </c>
      <c r="BE336" t="s">
        <v>437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437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BZ336">
        <v>2020</v>
      </c>
      <c r="CA336">
        <v>290.0000000000001</v>
      </c>
      <c r="CB336">
        <v>1590.42</v>
      </c>
      <c r="CC336">
        <v>295</v>
      </c>
      <c r="CD336">
        <v>5220.67</v>
      </c>
      <c r="CE336">
        <v>1591.29</v>
      </c>
      <c r="CF336">
        <v>-0.87</v>
      </c>
      <c r="CG336">
        <v>300.0000000000001</v>
      </c>
      <c r="CH336">
        <v>23.8</v>
      </c>
      <c r="CI336">
        <v>1650.734719841875</v>
      </c>
      <c r="CJ336">
        <v>2.032994541366527</v>
      </c>
      <c r="CK336">
        <v>-31.03478562282126</v>
      </c>
      <c r="CL336">
        <v>0.9198548094063967</v>
      </c>
      <c r="CM336">
        <v>0.9759925733019913</v>
      </c>
      <c r="CN336">
        <v>-0.00431141668520578</v>
      </c>
      <c r="CO336">
        <v>289.9999999999999</v>
      </c>
      <c r="CP336">
        <v>1590.91</v>
      </c>
      <c r="CQ336">
        <v>765</v>
      </c>
      <c r="CR336">
        <v>5219.32</v>
      </c>
      <c r="CS336">
        <v>1591.27</v>
      </c>
      <c r="CT336">
        <v>-0.36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438</v>
      </c>
      <c r="DO336">
        <v>2</v>
      </c>
      <c r="DP336" t="b">
        <v>1</v>
      </c>
      <c r="DQ336">
        <v>1761510535</v>
      </c>
      <c r="DR336">
        <v>480.5418888888889</v>
      </c>
      <c r="DS336">
        <v>510.7965555555555</v>
      </c>
      <c r="DT336">
        <v>11.25067777777778</v>
      </c>
      <c r="DU336">
        <v>10.79482222222222</v>
      </c>
      <c r="DV336">
        <v>482.9710000000001</v>
      </c>
      <c r="DW336">
        <v>11.24627777777778</v>
      </c>
      <c r="DX336">
        <v>499.9965555555556</v>
      </c>
      <c r="DY336">
        <v>90.28843333333333</v>
      </c>
      <c r="DZ336">
        <v>0.0999408</v>
      </c>
      <c r="EA336">
        <v>17.89776666666667</v>
      </c>
      <c r="EB336">
        <v>18.11974444444445</v>
      </c>
      <c r="EC336">
        <v>999.9000000000001</v>
      </c>
      <c r="ED336">
        <v>0</v>
      </c>
      <c r="EE336">
        <v>0</v>
      </c>
      <c r="EF336">
        <v>10005.41333333333</v>
      </c>
      <c r="EG336">
        <v>0</v>
      </c>
      <c r="EH336">
        <v>1050.8</v>
      </c>
      <c r="EI336">
        <v>-30.25432222222222</v>
      </c>
      <c r="EJ336">
        <v>486.0101111111111</v>
      </c>
      <c r="EK336">
        <v>516.3707777777777</v>
      </c>
      <c r="EL336">
        <v>0.4558456666666666</v>
      </c>
      <c r="EM336">
        <v>510.7965555555555</v>
      </c>
      <c r="EN336">
        <v>10.79482222222222</v>
      </c>
      <c r="EO336">
        <v>1.015806666666667</v>
      </c>
      <c r="EP336">
        <v>0.9746486666666667</v>
      </c>
      <c r="EQ336">
        <v>7.145071111111111</v>
      </c>
      <c r="ER336">
        <v>6.542806666666667</v>
      </c>
      <c r="ES336">
        <v>2000.002222222222</v>
      </c>
      <c r="ET336">
        <v>0.9800053333333333</v>
      </c>
      <c r="EU336">
        <v>0.01999487777777777</v>
      </c>
      <c r="EV336">
        <v>0</v>
      </c>
      <c r="EW336">
        <v>1296.885555555556</v>
      </c>
      <c r="EX336">
        <v>5.00097</v>
      </c>
      <c r="EY336">
        <v>26020.74444444444</v>
      </c>
      <c r="EZ336">
        <v>16707.64444444445</v>
      </c>
      <c r="FA336">
        <v>38.125</v>
      </c>
      <c r="FB336">
        <v>39.187</v>
      </c>
      <c r="FC336">
        <v>38.437</v>
      </c>
      <c r="FD336">
        <v>38.26377777777778</v>
      </c>
      <c r="FE336">
        <v>37.875</v>
      </c>
      <c r="FF336">
        <v>1955.112222222222</v>
      </c>
      <c r="FG336">
        <v>39.89</v>
      </c>
      <c r="FH336">
        <v>0</v>
      </c>
      <c r="FI336">
        <v>5408.600000143051</v>
      </c>
      <c r="FJ336">
        <v>0</v>
      </c>
      <c r="FK336">
        <v>1296.09</v>
      </c>
      <c r="FL336">
        <v>10.70358975090198</v>
      </c>
      <c r="FM336">
        <v>192.6974359877976</v>
      </c>
      <c r="FN336">
        <v>26006.55384615385</v>
      </c>
      <c r="FO336">
        <v>15</v>
      </c>
      <c r="FP336">
        <v>0</v>
      </c>
      <c r="FQ336" t="s">
        <v>439</v>
      </c>
      <c r="FR336">
        <v>1760210915.6</v>
      </c>
      <c r="FS336">
        <v>0</v>
      </c>
      <c r="FT336">
        <v>0</v>
      </c>
      <c r="FU336">
        <v>-0.215</v>
      </c>
      <c r="FV336">
        <v>0</v>
      </c>
      <c r="FW336">
        <v>-0.6919999999999999</v>
      </c>
      <c r="FX336">
        <v>0</v>
      </c>
      <c r="FY336">
        <v>400</v>
      </c>
      <c r="FZ336">
        <v>0</v>
      </c>
      <c r="GA336">
        <v>0.15</v>
      </c>
      <c r="GB336">
        <v>0</v>
      </c>
      <c r="GC336">
        <v>-27.89731</v>
      </c>
      <c r="GD336">
        <v>-21.81388142589119</v>
      </c>
      <c r="GE336">
        <v>2.197078769161451</v>
      </c>
      <c r="GF336">
        <v>0</v>
      </c>
      <c r="GG336">
        <v>1295.039117647059</v>
      </c>
      <c r="GH336">
        <v>13.9906798961064</v>
      </c>
      <c r="GI336">
        <v>1.445433718029996</v>
      </c>
      <c r="GJ336">
        <v>0</v>
      </c>
      <c r="GK336">
        <v>0.5468495</v>
      </c>
      <c r="GL336">
        <v>-0.4058132307692314</v>
      </c>
      <c r="GM336">
        <v>0.04259256867752871</v>
      </c>
      <c r="GN336">
        <v>0</v>
      </c>
      <c r="GO336">
        <v>0</v>
      </c>
      <c r="GP336">
        <v>3</v>
      </c>
      <c r="GQ336" t="s">
        <v>455</v>
      </c>
      <c r="GR336">
        <v>3.13388</v>
      </c>
      <c r="GS336">
        <v>2.76027</v>
      </c>
      <c r="GT336">
        <v>0.106045</v>
      </c>
      <c r="GU336">
        <v>0.109351</v>
      </c>
      <c r="GV336">
        <v>0.0616331</v>
      </c>
      <c r="GW336">
        <v>0.059398</v>
      </c>
      <c r="GX336">
        <v>28618.2</v>
      </c>
      <c r="GY336">
        <v>28493</v>
      </c>
      <c r="GZ336">
        <v>29741.6</v>
      </c>
      <c r="HA336">
        <v>29551.7</v>
      </c>
      <c r="HB336">
        <v>36888.2</v>
      </c>
      <c r="HC336">
        <v>36837</v>
      </c>
      <c r="HD336">
        <v>41851.8</v>
      </c>
      <c r="HE336">
        <v>41985.3</v>
      </c>
      <c r="HF336">
        <v>1.95015</v>
      </c>
      <c r="HG336">
        <v>1.88752</v>
      </c>
      <c r="HH336">
        <v>0.0304207</v>
      </c>
      <c r="HI336">
        <v>0</v>
      </c>
      <c r="HJ336">
        <v>17.6243</v>
      </c>
      <c r="HK336">
        <v>999.9</v>
      </c>
      <c r="HL336">
        <v>26.3</v>
      </c>
      <c r="HM336">
        <v>31.7</v>
      </c>
      <c r="HN336">
        <v>13.6742</v>
      </c>
      <c r="HO336">
        <v>62.5025</v>
      </c>
      <c r="HP336">
        <v>32.3718</v>
      </c>
      <c r="HQ336">
        <v>1</v>
      </c>
      <c r="HR336">
        <v>-0.11327</v>
      </c>
      <c r="HS336">
        <v>7.24939</v>
      </c>
      <c r="HT336">
        <v>20.1886</v>
      </c>
      <c r="HU336">
        <v>5.22163</v>
      </c>
      <c r="HV336">
        <v>12.0159</v>
      </c>
      <c r="HW336">
        <v>4.99045</v>
      </c>
      <c r="HX336">
        <v>3.28848</v>
      </c>
      <c r="HY336">
        <v>9999</v>
      </c>
      <c r="HZ336">
        <v>9999</v>
      </c>
      <c r="IA336">
        <v>9999</v>
      </c>
      <c r="IB336">
        <v>999.9</v>
      </c>
      <c r="IC336">
        <v>4.97281</v>
      </c>
      <c r="ID336">
        <v>1.86661</v>
      </c>
      <c r="IE336">
        <v>1.86596</v>
      </c>
      <c r="IF336">
        <v>1.86585</v>
      </c>
      <c r="IG336">
        <v>1.86771</v>
      </c>
      <c r="IH336">
        <v>1.87014</v>
      </c>
      <c r="II336">
        <v>1.86878</v>
      </c>
      <c r="IJ336">
        <v>1.87027</v>
      </c>
      <c r="IK336">
        <v>0</v>
      </c>
      <c r="IL336">
        <v>0</v>
      </c>
      <c r="IM336">
        <v>0</v>
      </c>
      <c r="IN336">
        <v>0</v>
      </c>
      <c r="IO336" t="s">
        <v>441</v>
      </c>
      <c r="IP336" t="s">
        <v>442</v>
      </c>
      <c r="IQ336" t="s">
        <v>443</v>
      </c>
      <c r="IR336" t="s">
        <v>443</v>
      </c>
      <c r="IS336" t="s">
        <v>443</v>
      </c>
      <c r="IT336" t="s">
        <v>443</v>
      </c>
      <c r="IU336">
        <v>0</v>
      </c>
      <c r="IV336">
        <v>100</v>
      </c>
      <c r="IW336">
        <v>100</v>
      </c>
      <c r="IX336">
        <v>-2.445</v>
      </c>
      <c r="IY336">
        <v>0.004</v>
      </c>
      <c r="IZ336">
        <v>-1.414774939843471</v>
      </c>
      <c r="JA336">
        <v>-0.002262605230658699</v>
      </c>
      <c r="JB336">
        <v>4.117972070868355E-07</v>
      </c>
      <c r="JC336">
        <v>-1.535053720392113E-10</v>
      </c>
      <c r="JD336">
        <v>-0.05773197212917025</v>
      </c>
      <c r="JE336">
        <v>-0.004387372397949352</v>
      </c>
      <c r="JF336">
        <v>0.001148265067849212</v>
      </c>
      <c r="JG336">
        <v>-2.372704636287677E-05</v>
      </c>
      <c r="JH336">
        <v>4</v>
      </c>
      <c r="JI336">
        <v>2346</v>
      </c>
      <c r="JJ336">
        <v>1</v>
      </c>
      <c r="JK336">
        <v>24</v>
      </c>
      <c r="JL336">
        <v>21660.4</v>
      </c>
      <c r="JM336">
        <v>29358509</v>
      </c>
      <c r="JN336">
        <v>1.25488</v>
      </c>
      <c r="JO336">
        <v>2.28394</v>
      </c>
      <c r="JP336">
        <v>1.39648</v>
      </c>
      <c r="JQ336">
        <v>2.35229</v>
      </c>
      <c r="JR336">
        <v>1.49536</v>
      </c>
      <c r="JS336">
        <v>2.52197</v>
      </c>
      <c r="JT336">
        <v>36.4343</v>
      </c>
      <c r="JU336">
        <v>23.9912</v>
      </c>
      <c r="JV336">
        <v>18</v>
      </c>
      <c r="JW336">
        <v>482.795</v>
      </c>
      <c r="JX336">
        <v>434.676</v>
      </c>
      <c r="JY336">
        <v>11.5535</v>
      </c>
      <c r="JZ336">
        <v>25.8774</v>
      </c>
      <c r="KA336">
        <v>30.0051</v>
      </c>
      <c r="KB336">
        <v>25.704</v>
      </c>
      <c r="KC336">
        <v>25.6346</v>
      </c>
      <c r="KD336">
        <v>25.1301</v>
      </c>
      <c r="KE336">
        <v>19.2882</v>
      </c>
      <c r="KF336">
        <v>4.88531</v>
      </c>
      <c r="KG336">
        <v>11.4208</v>
      </c>
      <c r="KH336">
        <v>540.3049999999999</v>
      </c>
      <c r="KI336">
        <v>10.9616</v>
      </c>
      <c r="KJ336">
        <v>101.648</v>
      </c>
      <c r="KK336">
        <v>100.96</v>
      </c>
    </row>
    <row r="337" spans="1:297">
      <c r="A337">
        <v>321</v>
      </c>
      <c r="B337">
        <v>1761510542.5</v>
      </c>
      <c r="C337">
        <v>3332</v>
      </c>
      <c r="D337" t="s">
        <v>1088</v>
      </c>
      <c r="E337" t="s">
        <v>1089</v>
      </c>
      <c r="F337">
        <v>5</v>
      </c>
      <c r="G337" t="s">
        <v>1025</v>
      </c>
      <c r="H337" t="s">
        <v>436</v>
      </c>
      <c r="I337">
        <v>1761510539.7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531.6008366880676</v>
      </c>
      <c r="AK337">
        <v>509.2783818181817</v>
      </c>
      <c r="AL337">
        <v>3.323497611359325</v>
      </c>
      <c r="AM337">
        <v>65.59163496858086</v>
      </c>
      <c r="AN337">
        <f>(AP337 - AO337 + DY337*1E3/(8.314*(EA337+273.15)) * AR337/DX337 * AQ337) * DX337/(100*DL337) * 1000/(1000 - AP337)</f>
        <v>0</v>
      </c>
      <c r="AO337">
        <v>10.84692656545513</v>
      </c>
      <c r="AP337">
        <v>11.18348787878787</v>
      </c>
      <c r="AQ337">
        <v>-0.008842039181509713</v>
      </c>
      <c r="AR337">
        <v>106.5412186172679</v>
      </c>
      <c r="AS337">
        <v>1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437</v>
      </c>
      <c r="AY337" t="s">
        <v>437</v>
      </c>
      <c r="AZ337">
        <v>0</v>
      </c>
      <c r="BA337">
        <v>0</v>
      </c>
      <c r="BB337">
        <f>1-AZ337/BA337</f>
        <v>0</v>
      </c>
      <c r="BC337">
        <v>0</v>
      </c>
      <c r="BD337" t="s">
        <v>437</v>
      </c>
      <c r="BE337" t="s">
        <v>437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437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BZ337">
        <v>2020</v>
      </c>
      <c r="CA337">
        <v>290.0000000000001</v>
      </c>
      <c r="CB337">
        <v>1590.42</v>
      </c>
      <c r="CC337">
        <v>295</v>
      </c>
      <c r="CD337">
        <v>5220.67</v>
      </c>
      <c r="CE337">
        <v>1591.29</v>
      </c>
      <c r="CF337">
        <v>-0.87</v>
      </c>
      <c r="CG337">
        <v>300.0000000000001</v>
      </c>
      <c r="CH337">
        <v>23.8</v>
      </c>
      <c r="CI337">
        <v>1650.734719841875</v>
      </c>
      <c r="CJ337">
        <v>2.032994541366527</v>
      </c>
      <c r="CK337">
        <v>-31.03478562282126</v>
      </c>
      <c r="CL337">
        <v>0.9198548094063967</v>
      </c>
      <c r="CM337">
        <v>0.9759925733019913</v>
      </c>
      <c r="CN337">
        <v>-0.00431141668520578</v>
      </c>
      <c r="CO337">
        <v>289.9999999999999</v>
      </c>
      <c r="CP337">
        <v>1590.91</v>
      </c>
      <c r="CQ337">
        <v>765</v>
      </c>
      <c r="CR337">
        <v>5219.32</v>
      </c>
      <c r="CS337">
        <v>1591.27</v>
      </c>
      <c r="CT337">
        <v>-0.36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438</v>
      </c>
      <c r="DO337">
        <v>2</v>
      </c>
      <c r="DP337" t="b">
        <v>1</v>
      </c>
      <c r="DQ337">
        <v>1761510539.7</v>
      </c>
      <c r="DR337">
        <v>496.018</v>
      </c>
      <c r="DS337">
        <v>526.5436</v>
      </c>
      <c r="DT337">
        <v>11.19975</v>
      </c>
      <c r="DU337">
        <v>10.84607</v>
      </c>
      <c r="DV337">
        <v>498.4773</v>
      </c>
      <c r="DW337">
        <v>11.19596</v>
      </c>
      <c r="DX337">
        <v>500.0219</v>
      </c>
      <c r="DY337">
        <v>90.28764</v>
      </c>
      <c r="DZ337">
        <v>0.10003686</v>
      </c>
      <c r="EA337">
        <v>17.88591</v>
      </c>
      <c r="EB337">
        <v>18.1326</v>
      </c>
      <c r="EC337">
        <v>999.9</v>
      </c>
      <c r="ED337">
        <v>0</v>
      </c>
      <c r="EE337">
        <v>0</v>
      </c>
      <c r="EF337">
        <v>10000.187</v>
      </c>
      <c r="EG337">
        <v>0</v>
      </c>
      <c r="EH337">
        <v>1050.796</v>
      </c>
      <c r="EI337">
        <v>-30.52561</v>
      </c>
      <c r="EJ337">
        <v>501.6362</v>
      </c>
      <c r="EK337">
        <v>532.3172000000001</v>
      </c>
      <c r="EL337">
        <v>0.3536597</v>
      </c>
      <c r="EM337">
        <v>526.5436</v>
      </c>
      <c r="EN337">
        <v>10.84607</v>
      </c>
      <c r="EO337">
        <v>1.011198</v>
      </c>
      <c r="EP337">
        <v>0.9792667999999999</v>
      </c>
      <c r="EQ337">
        <v>7.078726000000001</v>
      </c>
      <c r="ER337">
        <v>6.611489000000001</v>
      </c>
      <c r="ES337">
        <v>2000.002</v>
      </c>
      <c r="ET337">
        <v>0.9800048999999997</v>
      </c>
      <c r="EU337">
        <v>0.01999531</v>
      </c>
      <c r="EV337">
        <v>0</v>
      </c>
      <c r="EW337">
        <v>1297.447</v>
      </c>
      <c r="EX337">
        <v>5.000970000000001</v>
      </c>
      <c r="EY337">
        <v>26029.26</v>
      </c>
      <c r="EZ337">
        <v>16707.64</v>
      </c>
      <c r="FA337">
        <v>38.0998</v>
      </c>
      <c r="FB337">
        <v>39.1746</v>
      </c>
      <c r="FC337">
        <v>38.4246</v>
      </c>
      <c r="FD337">
        <v>38.25</v>
      </c>
      <c r="FE337">
        <v>37.8372</v>
      </c>
      <c r="FF337">
        <v>1955.112</v>
      </c>
      <c r="FG337">
        <v>39.89</v>
      </c>
      <c r="FH337">
        <v>0</v>
      </c>
      <c r="FI337">
        <v>5414</v>
      </c>
      <c r="FJ337">
        <v>0</v>
      </c>
      <c r="FK337">
        <v>1296.91</v>
      </c>
      <c r="FL337">
        <v>7.524615391476919</v>
      </c>
      <c r="FM337">
        <v>126.6384617195309</v>
      </c>
      <c r="FN337">
        <v>26021.988</v>
      </c>
      <c r="FO337">
        <v>15</v>
      </c>
      <c r="FP337">
        <v>0</v>
      </c>
      <c r="FQ337" t="s">
        <v>439</v>
      </c>
      <c r="FR337">
        <v>1760210915.6</v>
      </c>
      <c r="FS337">
        <v>0</v>
      </c>
      <c r="FT337">
        <v>0</v>
      </c>
      <c r="FU337">
        <v>-0.215</v>
      </c>
      <c r="FV337">
        <v>0</v>
      </c>
      <c r="FW337">
        <v>-0.6919999999999999</v>
      </c>
      <c r="FX337">
        <v>0</v>
      </c>
      <c r="FY337">
        <v>400</v>
      </c>
      <c r="FZ337">
        <v>0</v>
      </c>
      <c r="GA337">
        <v>0.15</v>
      </c>
      <c r="GB337">
        <v>0</v>
      </c>
      <c r="GC337">
        <v>-29.38732195121951</v>
      </c>
      <c r="GD337">
        <v>-11.10754285714285</v>
      </c>
      <c r="GE337">
        <v>1.160337266679379</v>
      </c>
      <c r="GF337">
        <v>0</v>
      </c>
      <c r="GG337">
        <v>1296.170294117647</v>
      </c>
      <c r="GH337">
        <v>10.64033613860954</v>
      </c>
      <c r="GI337">
        <v>1.134176263130104</v>
      </c>
      <c r="GJ337">
        <v>0</v>
      </c>
      <c r="GK337">
        <v>0.4889720731707318</v>
      </c>
      <c r="GL337">
        <v>-0.8040210104529615</v>
      </c>
      <c r="GM337">
        <v>0.08332761287843926</v>
      </c>
      <c r="GN337">
        <v>0</v>
      </c>
      <c r="GO337">
        <v>0</v>
      </c>
      <c r="GP337">
        <v>3</v>
      </c>
      <c r="GQ337" t="s">
        <v>455</v>
      </c>
      <c r="GR337">
        <v>3.134</v>
      </c>
      <c r="GS337">
        <v>2.7603</v>
      </c>
      <c r="GT337">
        <v>0.108628</v>
      </c>
      <c r="GU337">
        <v>0.111905</v>
      </c>
      <c r="GV337">
        <v>0.0614771</v>
      </c>
      <c r="GW337">
        <v>0.0596159</v>
      </c>
      <c r="GX337">
        <v>28534.6</v>
      </c>
      <c r="GY337">
        <v>28410.5</v>
      </c>
      <c r="GZ337">
        <v>29740.6</v>
      </c>
      <c r="HA337">
        <v>29550.9</v>
      </c>
      <c r="HB337">
        <v>36893.5</v>
      </c>
      <c r="HC337">
        <v>36827.4</v>
      </c>
      <c r="HD337">
        <v>41850.8</v>
      </c>
      <c r="HE337">
        <v>41984.1</v>
      </c>
      <c r="HF337">
        <v>1.9509</v>
      </c>
      <c r="HG337">
        <v>1.88738</v>
      </c>
      <c r="HH337">
        <v>0.0309646</v>
      </c>
      <c r="HI337">
        <v>0</v>
      </c>
      <c r="HJ337">
        <v>17.6272</v>
      </c>
      <c r="HK337">
        <v>999.9</v>
      </c>
      <c r="HL337">
        <v>26.3</v>
      </c>
      <c r="HM337">
        <v>31.7</v>
      </c>
      <c r="HN337">
        <v>13.6753</v>
      </c>
      <c r="HO337">
        <v>62.4825</v>
      </c>
      <c r="HP337">
        <v>32.472</v>
      </c>
      <c r="HQ337">
        <v>1</v>
      </c>
      <c r="HR337">
        <v>-0.113206</v>
      </c>
      <c r="HS337">
        <v>7.16075</v>
      </c>
      <c r="HT337">
        <v>20.1929</v>
      </c>
      <c r="HU337">
        <v>5.22163</v>
      </c>
      <c r="HV337">
        <v>12.0159</v>
      </c>
      <c r="HW337">
        <v>4.99085</v>
      </c>
      <c r="HX337">
        <v>3.2885</v>
      </c>
      <c r="HY337">
        <v>9999</v>
      </c>
      <c r="HZ337">
        <v>9999</v>
      </c>
      <c r="IA337">
        <v>9999</v>
      </c>
      <c r="IB337">
        <v>999.9</v>
      </c>
      <c r="IC337">
        <v>4.97281</v>
      </c>
      <c r="ID337">
        <v>1.86661</v>
      </c>
      <c r="IE337">
        <v>1.86592</v>
      </c>
      <c r="IF337">
        <v>1.86585</v>
      </c>
      <c r="IG337">
        <v>1.86771</v>
      </c>
      <c r="IH337">
        <v>1.87013</v>
      </c>
      <c r="II337">
        <v>1.86876</v>
      </c>
      <c r="IJ337">
        <v>1.87027</v>
      </c>
      <c r="IK337">
        <v>0</v>
      </c>
      <c r="IL337">
        <v>0</v>
      </c>
      <c r="IM337">
        <v>0</v>
      </c>
      <c r="IN337">
        <v>0</v>
      </c>
      <c r="IO337" t="s">
        <v>441</v>
      </c>
      <c r="IP337" t="s">
        <v>442</v>
      </c>
      <c r="IQ337" t="s">
        <v>443</v>
      </c>
      <c r="IR337" t="s">
        <v>443</v>
      </c>
      <c r="IS337" t="s">
        <v>443</v>
      </c>
      <c r="IT337" t="s">
        <v>443</v>
      </c>
      <c r="IU337">
        <v>0</v>
      </c>
      <c r="IV337">
        <v>100</v>
      </c>
      <c r="IW337">
        <v>100</v>
      </c>
      <c r="IX337">
        <v>-2.478</v>
      </c>
      <c r="IY337">
        <v>0.0035</v>
      </c>
      <c r="IZ337">
        <v>-1.414774939843471</v>
      </c>
      <c r="JA337">
        <v>-0.002262605230658699</v>
      </c>
      <c r="JB337">
        <v>4.117972070868355E-07</v>
      </c>
      <c r="JC337">
        <v>-1.535053720392113E-10</v>
      </c>
      <c r="JD337">
        <v>-0.05773197212917025</v>
      </c>
      <c r="JE337">
        <v>-0.004387372397949352</v>
      </c>
      <c r="JF337">
        <v>0.001148265067849212</v>
      </c>
      <c r="JG337">
        <v>-2.372704636287677E-05</v>
      </c>
      <c r="JH337">
        <v>4</v>
      </c>
      <c r="JI337">
        <v>2346</v>
      </c>
      <c r="JJ337">
        <v>1</v>
      </c>
      <c r="JK337">
        <v>24</v>
      </c>
      <c r="JL337">
        <v>21660.4</v>
      </c>
      <c r="JM337">
        <v>29358509</v>
      </c>
      <c r="JN337">
        <v>1.28418</v>
      </c>
      <c r="JO337">
        <v>2.26685</v>
      </c>
      <c r="JP337">
        <v>1.39648</v>
      </c>
      <c r="JQ337">
        <v>2.35352</v>
      </c>
      <c r="JR337">
        <v>1.49536</v>
      </c>
      <c r="JS337">
        <v>2.67578</v>
      </c>
      <c r="JT337">
        <v>36.4343</v>
      </c>
      <c r="JU337">
        <v>23.9999</v>
      </c>
      <c r="JV337">
        <v>18</v>
      </c>
      <c r="JW337">
        <v>483.256</v>
      </c>
      <c r="JX337">
        <v>434.603</v>
      </c>
      <c r="JY337">
        <v>11.3516</v>
      </c>
      <c r="JZ337">
        <v>25.8796</v>
      </c>
      <c r="KA337">
        <v>30.0019</v>
      </c>
      <c r="KB337">
        <v>25.704</v>
      </c>
      <c r="KC337">
        <v>25.6368</v>
      </c>
      <c r="KD337">
        <v>25.7153</v>
      </c>
      <c r="KE337">
        <v>18.4164</v>
      </c>
      <c r="KF337">
        <v>4.88531</v>
      </c>
      <c r="KG337">
        <v>11.2944</v>
      </c>
      <c r="KH337">
        <v>560.341</v>
      </c>
      <c r="KI337">
        <v>11.0343</v>
      </c>
      <c r="KJ337">
        <v>101.645</v>
      </c>
      <c r="KK337">
        <v>100.957</v>
      </c>
    </row>
    <row r="338" spans="1:297">
      <c r="A338">
        <v>322</v>
      </c>
      <c r="B338">
        <v>1761510547.5</v>
      </c>
      <c r="C338">
        <v>3337</v>
      </c>
      <c r="D338" t="s">
        <v>1090</v>
      </c>
      <c r="E338" t="s">
        <v>1091</v>
      </c>
      <c r="F338">
        <v>5</v>
      </c>
      <c r="G338" t="s">
        <v>1025</v>
      </c>
      <c r="H338" t="s">
        <v>436</v>
      </c>
      <c r="I338">
        <v>1761510545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548.7006719840972</v>
      </c>
      <c r="AK338">
        <v>526.073387878788</v>
      </c>
      <c r="AL338">
        <v>3.368117787921506</v>
      </c>
      <c r="AM338">
        <v>65.59163496858086</v>
      </c>
      <c r="AN338">
        <f>(AP338 - AO338 + DY338*1E3/(8.314*(EA338+273.15)) * AR338/DX338 * AQ338) * DX338/(100*DL338) * 1000/(1000 - AP338)</f>
        <v>0</v>
      </c>
      <c r="AO338">
        <v>10.89811383627852</v>
      </c>
      <c r="AP338">
        <v>11.17507696969697</v>
      </c>
      <c r="AQ338">
        <v>-0.0008278626772914644</v>
      </c>
      <c r="AR338">
        <v>106.5412186172679</v>
      </c>
      <c r="AS338">
        <v>1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437</v>
      </c>
      <c r="AY338" t="s">
        <v>437</v>
      </c>
      <c r="AZ338">
        <v>0</v>
      </c>
      <c r="BA338">
        <v>0</v>
      </c>
      <c r="BB338">
        <f>1-AZ338/BA338</f>
        <v>0</v>
      </c>
      <c r="BC338">
        <v>0</v>
      </c>
      <c r="BD338" t="s">
        <v>437</v>
      </c>
      <c r="BE338" t="s">
        <v>437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437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BZ338">
        <v>2020</v>
      </c>
      <c r="CA338">
        <v>290.0000000000001</v>
      </c>
      <c r="CB338">
        <v>1590.42</v>
      </c>
      <c r="CC338">
        <v>295</v>
      </c>
      <c r="CD338">
        <v>5220.67</v>
      </c>
      <c r="CE338">
        <v>1591.29</v>
      </c>
      <c r="CF338">
        <v>-0.87</v>
      </c>
      <c r="CG338">
        <v>300.0000000000001</v>
      </c>
      <c r="CH338">
        <v>23.8</v>
      </c>
      <c r="CI338">
        <v>1650.734719841875</v>
      </c>
      <c r="CJ338">
        <v>2.032994541366527</v>
      </c>
      <c r="CK338">
        <v>-31.03478562282126</v>
      </c>
      <c r="CL338">
        <v>0.9198548094063967</v>
      </c>
      <c r="CM338">
        <v>0.9759925733019913</v>
      </c>
      <c r="CN338">
        <v>-0.00431141668520578</v>
      </c>
      <c r="CO338">
        <v>289.9999999999999</v>
      </c>
      <c r="CP338">
        <v>1590.91</v>
      </c>
      <c r="CQ338">
        <v>765</v>
      </c>
      <c r="CR338">
        <v>5219.32</v>
      </c>
      <c r="CS338">
        <v>1591.27</v>
      </c>
      <c r="CT338">
        <v>-0.36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438</v>
      </c>
      <c r="DO338">
        <v>2</v>
      </c>
      <c r="DP338" t="b">
        <v>1</v>
      </c>
      <c r="DQ338">
        <v>1761510545</v>
      </c>
      <c r="DR338">
        <v>513.5295555555555</v>
      </c>
      <c r="DS338">
        <v>544.3947777777779</v>
      </c>
      <c r="DT338">
        <v>11.17638888888889</v>
      </c>
      <c r="DU338">
        <v>10.90222222222222</v>
      </c>
      <c r="DV338">
        <v>516.0234444444445</v>
      </c>
      <c r="DW338">
        <v>11.17287777777778</v>
      </c>
      <c r="DX338">
        <v>500.0087777777778</v>
      </c>
      <c r="DY338">
        <v>90.28785555555555</v>
      </c>
      <c r="DZ338">
        <v>0.09995430000000001</v>
      </c>
      <c r="EA338">
        <v>17.86191111111111</v>
      </c>
      <c r="EB338">
        <v>18.13996666666667</v>
      </c>
      <c r="EC338">
        <v>999.9000000000001</v>
      </c>
      <c r="ED338">
        <v>0</v>
      </c>
      <c r="EE338">
        <v>0</v>
      </c>
      <c r="EF338">
        <v>9997.503333333334</v>
      </c>
      <c r="EG338">
        <v>0</v>
      </c>
      <c r="EH338">
        <v>1050.795555555555</v>
      </c>
      <c r="EI338">
        <v>-30.86522222222222</v>
      </c>
      <c r="EJ338">
        <v>519.3338888888889</v>
      </c>
      <c r="EK338">
        <v>550.3954444444445</v>
      </c>
      <c r="EL338">
        <v>0.2741711111111111</v>
      </c>
      <c r="EM338">
        <v>544.3947777777779</v>
      </c>
      <c r="EN338">
        <v>10.90222222222222</v>
      </c>
      <c r="EO338">
        <v>1.009093333333333</v>
      </c>
      <c r="EP338">
        <v>0.9843382222222221</v>
      </c>
      <c r="EQ338">
        <v>7.048331111111111</v>
      </c>
      <c r="ER338">
        <v>6.686587777777778</v>
      </c>
      <c r="ES338">
        <v>1999.988888888889</v>
      </c>
      <c r="ET338">
        <v>0.9800043333333333</v>
      </c>
      <c r="EU338">
        <v>0.01999586666666666</v>
      </c>
      <c r="EV338">
        <v>0</v>
      </c>
      <c r="EW338">
        <v>1298.143333333333</v>
      </c>
      <c r="EX338">
        <v>5.00097</v>
      </c>
      <c r="EY338">
        <v>26037.47777777778</v>
      </c>
      <c r="EZ338">
        <v>16707.51111111111</v>
      </c>
      <c r="FA338">
        <v>38.062</v>
      </c>
      <c r="FB338">
        <v>39.14566666666667</v>
      </c>
      <c r="FC338">
        <v>38.375</v>
      </c>
      <c r="FD338">
        <v>38.208</v>
      </c>
      <c r="FE338">
        <v>37.812</v>
      </c>
      <c r="FF338">
        <v>1955.098888888889</v>
      </c>
      <c r="FG338">
        <v>39.89</v>
      </c>
      <c r="FH338">
        <v>0</v>
      </c>
      <c r="FI338">
        <v>5418.200000047684</v>
      </c>
      <c r="FJ338">
        <v>0</v>
      </c>
      <c r="FK338">
        <v>1297.395769230769</v>
      </c>
      <c r="FL338">
        <v>8.142564102138575</v>
      </c>
      <c r="FM338">
        <v>100.1230769085942</v>
      </c>
      <c r="FN338">
        <v>26029.12307692308</v>
      </c>
      <c r="FO338">
        <v>15</v>
      </c>
      <c r="FP338">
        <v>0</v>
      </c>
      <c r="FQ338" t="s">
        <v>439</v>
      </c>
      <c r="FR338">
        <v>1760210915.6</v>
      </c>
      <c r="FS338">
        <v>0</v>
      </c>
      <c r="FT338">
        <v>0</v>
      </c>
      <c r="FU338">
        <v>-0.215</v>
      </c>
      <c r="FV338">
        <v>0</v>
      </c>
      <c r="FW338">
        <v>-0.6919999999999999</v>
      </c>
      <c r="FX338">
        <v>0</v>
      </c>
      <c r="FY338">
        <v>400</v>
      </c>
      <c r="FZ338">
        <v>0</v>
      </c>
      <c r="GA338">
        <v>0.15</v>
      </c>
      <c r="GB338">
        <v>0</v>
      </c>
      <c r="GC338">
        <v>-30.17531707317073</v>
      </c>
      <c r="GD338">
        <v>-6.070881533100991</v>
      </c>
      <c r="GE338">
        <v>0.628043337366894</v>
      </c>
      <c r="GF338">
        <v>0</v>
      </c>
      <c r="GG338">
        <v>1297.058235294118</v>
      </c>
      <c r="GH338">
        <v>7.271810540862089</v>
      </c>
      <c r="GI338">
        <v>0.7759186986982668</v>
      </c>
      <c r="GJ338">
        <v>0</v>
      </c>
      <c r="GK338">
        <v>0.4193775853658537</v>
      </c>
      <c r="GL338">
        <v>-1.047980508710801</v>
      </c>
      <c r="GM338">
        <v>0.1041655730473917</v>
      </c>
      <c r="GN338">
        <v>0</v>
      </c>
      <c r="GO338">
        <v>0</v>
      </c>
      <c r="GP338">
        <v>3</v>
      </c>
      <c r="GQ338" t="s">
        <v>455</v>
      </c>
      <c r="GR338">
        <v>3.13395</v>
      </c>
      <c r="GS338">
        <v>2.76028</v>
      </c>
      <c r="GT338">
        <v>0.111196</v>
      </c>
      <c r="GU338">
        <v>0.114389</v>
      </c>
      <c r="GV338">
        <v>0.0614507</v>
      </c>
      <c r="GW338">
        <v>0.0598592</v>
      </c>
      <c r="GX338">
        <v>28452.6</v>
      </c>
      <c r="GY338">
        <v>28330.6</v>
      </c>
      <c r="GZ338">
        <v>29740.8</v>
      </c>
      <c r="HA338">
        <v>29550.5</v>
      </c>
      <c r="HB338">
        <v>36894.7</v>
      </c>
      <c r="HC338">
        <v>36817.1</v>
      </c>
      <c r="HD338">
        <v>41851</v>
      </c>
      <c r="HE338">
        <v>41983.3</v>
      </c>
      <c r="HF338">
        <v>1.95065</v>
      </c>
      <c r="HG338">
        <v>1.88785</v>
      </c>
      <c r="HH338">
        <v>0.0304505</v>
      </c>
      <c r="HI338">
        <v>0</v>
      </c>
      <c r="HJ338">
        <v>17.6291</v>
      </c>
      <c r="HK338">
        <v>999.9</v>
      </c>
      <c r="HL338">
        <v>26.3</v>
      </c>
      <c r="HM338">
        <v>31.7</v>
      </c>
      <c r="HN338">
        <v>13.6748</v>
      </c>
      <c r="HO338">
        <v>62.3425</v>
      </c>
      <c r="HP338">
        <v>32.3277</v>
      </c>
      <c r="HQ338">
        <v>1</v>
      </c>
      <c r="HR338">
        <v>-0.113255</v>
      </c>
      <c r="HS338">
        <v>7.13465</v>
      </c>
      <c r="HT338">
        <v>20.1948</v>
      </c>
      <c r="HU338">
        <v>5.22088</v>
      </c>
      <c r="HV338">
        <v>12.0159</v>
      </c>
      <c r="HW338">
        <v>4.9907</v>
      </c>
      <c r="HX338">
        <v>3.28848</v>
      </c>
      <c r="HY338">
        <v>9999</v>
      </c>
      <c r="HZ338">
        <v>9999</v>
      </c>
      <c r="IA338">
        <v>9999</v>
      </c>
      <c r="IB338">
        <v>999.9</v>
      </c>
      <c r="IC338">
        <v>4.97281</v>
      </c>
      <c r="ID338">
        <v>1.86661</v>
      </c>
      <c r="IE338">
        <v>1.86592</v>
      </c>
      <c r="IF338">
        <v>1.86584</v>
      </c>
      <c r="IG338">
        <v>1.86769</v>
      </c>
      <c r="IH338">
        <v>1.87015</v>
      </c>
      <c r="II338">
        <v>1.86876</v>
      </c>
      <c r="IJ338">
        <v>1.87027</v>
      </c>
      <c r="IK338">
        <v>0</v>
      </c>
      <c r="IL338">
        <v>0</v>
      </c>
      <c r="IM338">
        <v>0</v>
      </c>
      <c r="IN338">
        <v>0</v>
      </c>
      <c r="IO338" t="s">
        <v>441</v>
      </c>
      <c r="IP338" t="s">
        <v>442</v>
      </c>
      <c r="IQ338" t="s">
        <v>443</v>
      </c>
      <c r="IR338" t="s">
        <v>443</v>
      </c>
      <c r="IS338" t="s">
        <v>443</v>
      </c>
      <c r="IT338" t="s">
        <v>443</v>
      </c>
      <c r="IU338">
        <v>0</v>
      </c>
      <c r="IV338">
        <v>100</v>
      </c>
      <c r="IW338">
        <v>100</v>
      </c>
      <c r="IX338">
        <v>-2.51</v>
      </c>
      <c r="IY338">
        <v>0.0035</v>
      </c>
      <c r="IZ338">
        <v>-1.414774939843471</v>
      </c>
      <c r="JA338">
        <v>-0.002262605230658699</v>
      </c>
      <c r="JB338">
        <v>4.117972070868355E-07</v>
      </c>
      <c r="JC338">
        <v>-1.535053720392113E-10</v>
      </c>
      <c r="JD338">
        <v>-0.05773197212917025</v>
      </c>
      <c r="JE338">
        <v>-0.004387372397949352</v>
      </c>
      <c r="JF338">
        <v>0.001148265067849212</v>
      </c>
      <c r="JG338">
        <v>-2.372704636287677E-05</v>
      </c>
      <c r="JH338">
        <v>4</v>
      </c>
      <c r="JI338">
        <v>2346</v>
      </c>
      <c r="JJ338">
        <v>1</v>
      </c>
      <c r="JK338">
        <v>24</v>
      </c>
      <c r="JL338">
        <v>21660.5</v>
      </c>
      <c r="JM338">
        <v>29358509.1</v>
      </c>
      <c r="JN338">
        <v>1.31714</v>
      </c>
      <c r="JO338">
        <v>2.28027</v>
      </c>
      <c r="JP338">
        <v>1.39648</v>
      </c>
      <c r="JQ338">
        <v>2.34619</v>
      </c>
      <c r="JR338">
        <v>1.49536</v>
      </c>
      <c r="JS338">
        <v>2.51343</v>
      </c>
      <c r="JT338">
        <v>36.4343</v>
      </c>
      <c r="JU338">
        <v>23.9912</v>
      </c>
      <c r="JV338">
        <v>18</v>
      </c>
      <c r="JW338">
        <v>483.119</v>
      </c>
      <c r="JX338">
        <v>434.889</v>
      </c>
      <c r="JY338">
        <v>11.1933</v>
      </c>
      <c r="JZ338">
        <v>25.8806</v>
      </c>
      <c r="KA338">
        <v>30.0007</v>
      </c>
      <c r="KB338">
        <v>25.7061</v>
      </c>
      <c r="KC338">
        <v>25.6371</v>
      </c>
      <c r="KD338">
        <v>26.3805</v>
      </c>
      <c r="KE338">
        <v>17.7887</v>
      </c>
      <c r="KF338">
        <v>4.88531</v>
      </c>
      <c r="KG338">
        <v>11.1565</v>
      </c>
      <c r="KH338">
        <v>573.699</v>
      </c>
      <c r="KI338">
        <v>11.0944</v>
      </c>
      <c r="KJ338">
        <v>101.645</v>
      </c>
      <c r="KK338">
        <v>100.955</v>
      </c>
    </row>
    <row r="339" spans="1:297">
      <c r="A339">
        <v>323</v>
      </c>
      <c r="B339">
        <v>1761510552.5</v>
      </c>
      <c r="C339">
        <v>3342</v>
      </c>
      <c r="D339" t="s">
        <v>1092</v>
      </c>
      <c r="E339" t="s">
        <v>1093</v>
      </c>
      <c r="F339">
        <v>5</v>
      </c>
      <c r="G339" t="s">
        <v>1025</v>
      </c>
      <c r="H339" t="s">
        <v>436</v>
      </c>
      <c r="I339">
        <v>1761510549.7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565.6030599131099</v>
      </c>
      <c r="AK339">
        <v>542.8943878787876</v>
      </c>
      <c r="AL339">
        <v>3.3726866908123</v>
      </c>
      <c r="AM339">
        <v>65.59163496858086</v>
      </c>
      <c r="AN339">
        <f>(AP339 - AO339 + DY339*1E3/(8.314*(EA339+273.15)) * AR339/DX339 * AQ339) * DX339/(100*DL339) * 1000/(1000 - AP339)</f>
        <v>0</v>
      </c>
      <c r="AO339">
        <v>10.9589798385151</v>
      </c>
      <c r="AP339">
        <v>11.18585575757576</v>
      </c>
      <c r="AQ339">
        <v>0.0002822938889943885</v>
      </c>
      <c r="AR339">
        <v>106.5412186172679</v>
      </c>
      <c r="AS339">
        <v>1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437</v>
      </c>
      <c r="AY339" t="s">
        <v>437</v>
      </c>
      <c r="AZ339">
        <v>0</v>
      </c>
      <c r="BA339">
        <v>0</v>
      </c>
      <c r="BB339">
        <f>1-AZ339/BA339</f>
        <v>0</v>
      </c>
      <c r="BC339">
        <v>0</v>
      </c>
      <c r="BD339" t="s">
        <v>437</v>
      </c>
      <c r="BE339" t="s">
        <v>437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437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BZ339">
        <v>2020</v>
      </c>
      <c r="CA339">
        <v>290.0000000000001</v>
      </c>
      <c r="CB339">
        <v>1590.42</v>
      </c>
      <c r="CC339">
        <v>295</v>
      </c>
      <c r="CD339">
        <v>5220.67</v>
      </c>
      <c r="CE339">
        <v>1591.29</v>
      </c>
      <c r="CF339">
        <v>-0.87</v>
      </c>
      <c r="CG339">
        <v>300.0000000000001</v>
      </c>
      <c r="CH339">
        <v>23.8</v>
      </c>
      <c r="CI339">
        <v>1650.734719841875</v>
      </c>
      <c r="CJ339">
        <v>2.032994541366527</v>
      </c>
      <c r="CK339">
        <v>-31.03478562282126</v>
      </c>
      <c r="CL339">
        <v>0.9198548094063967</v>
      </c>
      <c r="CM339">
        <v>0.9759925733019913</v>
      </c>
      <c r="CN339">
        <v>-0.00431141668520578</v>
      </c>
      <c r="CO339">
        <v>289.9999999999999</v>
      </c>
      <c r="CP339">
        <v>1590.91</v>
      </c>
      <c r="CQ339">
        <v>765</v>
      </c>
      <c r="CR339">
        <v>5219.32</v>
      </c>
      <c r="CS339">
        <v>1591.27</v>
      </c>
      <c r="CT339">
        <v>-0.36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438</v>
      </c>
      <c r="DO339">
        <v>2</v>
      </c>
      <c r="DP339" t="b">
        <v>1</v>
      </c>
      <c r="DQ339">
        <v>1761510549.7</v>
      </c>
      <c r="DR339">
        <v>529.1585</v>
      </c>
      <c r="DS339">
        <v>560.0917000000001</v>
      </c>
      <c r="DT339">
        <v>11.17878</v>
      </c>
      <c r="DU339">
        <v>10.96006</v>
      </c>
      <c r="DV339">
        <v>531.6831</v>
      </c>
      <c r="DW339">
        <v>11.17525</v>
      </c>
      <c r="DX339">
        <v>500.0089</v>
      </c>
      <c r="DY339">
        <v>90.28824</v>
      </c>
      <c r="DZ339">
        <v>0.1000542</v>
      </c>
      <c r="EA339">
        <v>17.84994</v>
      </c>
      <c r="EB339">
        <v>18.12872</v>
      </c>
      <c r="EC339">
        <v>999.9</v>
      </c>
      <c r="ED339">
        <v>0</v>
      </c>
      <c r="EE339">
        <v>0</v>
      </c>
      <c r="EF339">
        <v>9994.386999999999</v>
      </c>
      <c r="EG339">
        <v>0</v>
      </c>
      <c r="EH339">
        <v>1050.8</v>
      </c>
      <c r="EI339">
        <v>-30.9331</v>
      </c>
      <c r="EJ339">
        <v>535.1409000000001</v>
      </c>
      <c r="EK339">
        <v>566.2985</v>
      </c>
      <c r="EL339">
        <v>0.2187137</v>
      </c>
      <c r="EM339">
        <v>560.0917000000001</v>
      </c>
      <c r="EN339">
        <v>10.96006</v>
      </c>
      <c r="EO339">
        <v>1.009313</v>
      </c>
      <c r="EP339">
        <v>0.9895655</v>
      </c>
      <c r="EQ339">
        <v>7.051513</v>
      </c>
      <c r="ER339">
        <v>6.763628</v>
      </c>
      <c r="ES339">
        <v>1999.994</v>
      </c>
      <c r="ET339">
        <v>0.9800039999999999</v>
      </c>
      <c r="EU339">
        <v>0.0199962</v>
      </c>
      <c r="EV339">
        <v>0</v>
      </c>
      <c r="EW339">
        <v>1298.557</v>
      </c>
      <c r="EX339">
        <v>5.000970000000001</v>
      </c>
      <c r="EY339">
        <v>26044.03</v>
      </c>
      <c r="EZ339">
        <v>16707.55</v>
      </c>
      <c r="FA339">
        <v>38.0248</v>
      </c>
      <c r="FB339">
        <v>39.125</v>
      </c>
      <c r="FC339">
        <v>38.3624</v>
      </c>
      <c r="FD339">
        <v>38.187</v>
      </c>
      <c r="FE339">
        <v>37.7996</v>
      </c>
      <c r="FF339">
        <v>1955.104</v>
      </c>
      <c r="FG339">
        <v>39.89</v>
      </c>
      <c r="FH339">
        <v>0</v>
      </c>
      <c r="FI339">
        <v>5423.600000143051</v>
      </c>
      <c r="FJ339">
        <v>0</v>
      </c>
      <c r="FK339">
        <v>1298.062</v>
      </c>
      <c r="FL339">
        <v>7.081538452244846</v>
      </c>
      <c r="FM339">
        <v>82.89999992122391</v>
      </c>
      <c r="FN339">
        <v>26038.2</v>
      </c>
      <c r="FO339">
        <v>15</v>
      </c>
      <c r="FP339">
        <v>0</v>
      </c>
      <c r="FQ339" t="s">
        <v>439</v>
      </c>
      <c r="FR339">
        <v>1760210915.6</v>
      </c>
      <c r="FS339">
        <v>0</v>
      </c>
      <c r="FT339">
        <v>0</v>
      </c>
      <c r="FU339">
        <v>-0.215</v>
      </c>
      <c r="FV339">
        <v>0</v>
      </c>
      <c r="FW339">
        <v>-0.6919999999999999</v>
      </c>
      <c r="FX339">
        <v>0</v>
      </c>
      <c r="FY339">
        <v>400</v>
      </c>
      <c r="FZ339">
        <v>0</v>
      </c>
      <c r="GA339">
        <v>0.15</v>
      </c>
      <c r="GB339">
        <v>0</v>
      </c>
      <c r="GC339">
        <v>-30.6355725</v>
      </c>
      <c r="GD339">
        <v>-2.990121951219437</v>
      </c>
      <c r="GE339">
        <v>0.3015241258900356</v>
      </c>
      <c r="GF339">
        <v>0</v>
      </c>
      <c r="GG339">
        <v>1297.671470588235</v>
      </c>
      <c r="GH339">
        <v>7.407639420892226</v>
      </c>
      <c r="GI339">
        <v>0.7799703325916653</v>
      </c>
      <c r="GJ339">
        <v>0</v>
      </c>
      <c r="GK339">
        <v>0.3273686</v>
      </c>
      <c r="GL339">
        <v>-0.9667605928705448</v>
      </c>
      <c r="GM339">
        <v>0.09412277116426183</v>
      </c>
      <c r="GN339">
        <v>0</v>
      </c>
      <c r="GO339">
        <v>0</v>
      </c>
      <c r="GP339">
        <v>3</v>
      </c>
      <c r="GQ339" t="s">
        <v>455</v>
      </c>
      <c r="GR339">
        <v>3.13402</v>
      </c>
      <c r="GS339">
        <v>2.76017</v>
      </c>
      <c r="GT339">
        <v>0.113726</v>
      </c>
      <c r="GU339">
        <v>0.116855</v>
      </c>
      <c r="GV339">
        <v>0.0615042</v>
      </c>
      <c r="GW339">
        <v>0.0601275</v>
      </c>
      <c r="GX339">
        <v>28372</v>
      </c>
      <c r="GY339">
        <v>28252.2</v>
      </c>
      <c r="GZ339">
        <v>29741.1</v>
      </c>
      <c r="HA339">
        <v>29550.9</v>
      </c>
      <c r="HB339">
        <v>36893.1</v>
      </c>
      <c r="HC339">
        <v>36807</v>
      </c>
      <c r="HD339">
        <v>41851.5</v>
      </c>
      <c r="HE339">
        <v>41983.8</v>
      </c>
      <c r="HF339">
        <v>1.95068</v>
      </c>
      <c r="HG339">
        <v>1.8876</v>
      </c>
      <c r="HH339">
        <v>0.0296757</v>
      </c>
      <c r="HI339">
        <v>0</v>
      </c>
      <c r="HJ339">
        <v>17.6295</v>
      </c>
      <c r="HK339">
        <v>999.9</v>
      </c>
      <c r="HL339">
        <v>26.3</v>
      </c>
      <c r="HM339">
        <v>31.7</v>
      </c>
      <c r="HN339">
        <v>13.6746</v>
      </c>
      <c r="HO339">
        <v>62.5325</v>
      </c>
      <c r="HP339">
        <v>32.4239</v>
      </c>
      <c r="HQ339">
        <v>1</v>
      </c>
      <c r="HR339">
        <v>-0.113506</v>
      </c>
      <c r="HS339">
        <v>7.17239</v>
      </c>
      <c r="HT339">
        <v>20.1938</v>
      </c>
      <c r="HU339">
        <v>5.22103</v>
      </c>
      <c r="HV339">
        <v>12.0159</v>
      </c>
      <c r="HW339">
        <v>4.99095</v>
      </c>
      <c r="HX339">
        <v>3.28845</v>
      </c>
      <c r="HY339">
        <v>9999</v>
      </c>
      <c r="HZ339">
        <v>9999</v>
      </c>
      <c r="IA339">
        <v>9999</v>
      </c>
      <c r="IB339">
        <v>999.9</v>
      </c>
      <c r="IC339">
        <v>4.97281</v>
      </c>
      <c r="ID339">
        <v>1.86661</v>
      </c>
      <c r="IE339">
        <v>1.86593</v>
      </c>
      <c r="IF339">
        <v>1.86584</v>
      </c>
      <c r="IG339">
        <v>1.8677</v>
      </c>
      <c r="IH339">
        <v>1.87014</v>
      </c>
      <c r="II339">
        <v>1.86878</v>
      </c>
      <c r="IJ339">
        <v>1.87027</v>
      </c>
      <c r="IK339">
        <v>0</v>
      </c>
      <c r="IL339">
        <v>0</v>
      </c>
      <c r="IM339">
        <v>0</v>
      </c>
      <c r="IN339">
        <v>0</v>
      </c>
      <c r="IO339" t="s">
        <v>441</v>
      </c>
      <c r="IP339" t="s">
        <v>442</v>
      </c>
      <c r="IQ339" t="s">
        <v>443</v>
      </c>
      <c r="IR339" t="s">
        <v>443</v>
      </c>
      <c r="IS339" t="s">
        <v>443</v>
      </c>
      <c r="IT339" t="s">
        <v>443</v>
      </c>
      <c r="IU339">
        <v>0</v>
      </c>
      <c r="IV339">
        <v>100</v>
      </c>
      <c r="IW339">
        <v>100</v>
      </c>
      <c r="IX339">
        <v>-2.543</v>
      </c>
      <c r="IY339">
        <v>0.0037</v>
      </c>
      <c r="IZ339">
        <v>-1.414774939843471</v>
      </c>
      <c r="JA339">
        <v>-0.002262605230658699</v>
      </c>
      <c r="JB339">
        <v>4.117972070868355E-07</v>
      </c>
      <c r="JC339">
        <v>-1.535053720392113E-10</v>
      </c>
      <c r="JD339">
        <v>-0.05773197212917025</v>
      </c>
      <c r="JE339">
        <v>-0.004387372397949352</v>
      </c>
      <c r="JF339">
        <v>0.001148265067849212</v>
      </c>
      <c r="JG339">
        <v>-2.372704636287677E-05</v>
      </c>
      <c r="JH339">
        <v>4</v>
      </c>
      <c r="JI339">
        <v>2346</v>
      </c>
      <c r="JJ339">
        <v>1</v>
      </c>
      <c r="JK339">
        <v>24</v>
      </c>
      <c r="JL339">
        <v>21660.6</v>
      </c>
      <c r="JM339">
        <v>29358509.2</v>
      </c>
      <c r="JN339">
        <v>1.34644</v>
      </c>
      <c r="JO339">
        <v>2.28394</v>
      </c>
      <c r="JP339">
        <v>1.39648</v>
      </c>
      <c r="JQ339">
        <v>2.35474</v>
      </c>
      <c r="JR339">
        <v>1.49536</v>
      </c>
      <c r="JS339">
        <v>2.61597</v>
      </c>
      <c r="JT339">
        <v>36.4343</v>
      </c>
      <c r="JU339">
        <v>23.9912</v>
      </c>
      <c r="JV339">
        <v>18</v>
      </c>
      <c r="JW339">
        <v>483.14</v>
      </c>
      <c r="JX339">
        <v>434.754</v>
      </c>
      <c r="JY339">
        <v>11.0585</v>
      </c>
      <c r="JZ339">
        <v>25.8817</v>
      </c>
      <c r="KA339">
        <v>30.0003</v>
      </c>
      <c r="KB339">
        <v>25.7066</v>
      </c>
      <c r="KC339">
        <v>25.6389</v>
      </c>
      <c r="KD339">
        <v>26.9606</v>
      </c>
      <c r="KE339">
        <v>17.2069</v>
      </c>
      <c r="KF339">
        <v>5.26473</v>
      </c>
      <c r="KG339">
        <v>11.0201</v>
      </c>
      <c r="KH339">
        <v>593.735</v>
      </c>
      <c r="KI339">
        <v>11.1323</v>
      </c>
      <c r="KJ339">
        <v>101.646</v>
      </c>
      <c r="KK339">
        <v>100.956</v>
      </c>
    </row>
    <row r="340" spans="1:297">
      <c r="A340">
        <v>324</v>
      </c>
      <c r="B340">
        <v>1761510557.5</v>
      </c>
      <c r="C340">
        <v>3347</v>
      </c>
      <c r="D340" t="s">
        <v>1094</v>
      </c>
      <c r="E340" t="s">
        <v>1095</v>
      </c>
      <c r="F340">
        <v>5</v>
      </c>
      <c r="G340" t="s">
        <v>1025</v>
      </c>
      <c r="H340" t="s">
        <v>436</v>
      </c>
      <c r="I340">
        <v>1761510555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582.7043368198906</v>
      </c>
      <c r="AK340">
        <v>559.6759515151516</v>
      </c>
      <c r="AL340">
        <v>3.366548160661187</v>
      </c>
      <c r="AM340">
        <v>65.59163496858086</v>
      </c>
      <c r="AN340">
        <f>(AP340 - AO340 + DY340*1E3/(8.314*(EA340+273.15)) * AR340/DX340 * AQ340) * DX340/(100*DL340) * 1000/(1000 - AP340)</f>
        <v>0</v>
      </c>
      <c r="AO340">
        <v>11.02745427986879</v>
      </c>
      <c r="AP340">
        <v>11.20893454545455</v>
      </c>
      <c r="AQ340">
        <v>0.0005819227343974091</v>
      </c>
      <c r="AR340">
        <v>106.5412186172679</v>
      </c>
      <c r="AS340">
        <v>1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437</v>
      </c>
      <c r="AY340" t="s">
        <v>437</v>
      </c>
      <c r="AZ340">
        <v>0</v>
      </c>
      <c r="BA340">
        <v>0</v>
      </c>
      <c r="BB340">
        <f>1-AZ340/BA340</f>
        <v>0</v>
      </c>
      <c r="BC340">
        <v>0</v>
      </c>
      <c r="BD340" t="s">
        <v>437</v>
      </c>
      <c r="BE340" t="s">
        <v>437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437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BZ340">
        <v>2020</v>
      </c>
      <c r="CA340">
        <v>290.0000000000001</v>
      </c>
      <c r="CB340">
        <v>1590.42</v>
      </c>
      <c r="CC340">
        <v>295</v>
      </c>
      <c r="CD340">
        <v>5220.67</v>
      </c>
      <c r="CE340">
        <v>1591.29</v>
      </c>
      <c r="CF340">
        <v>-0.87</v>
      </c>
      <c r="CG340">
        <v>300.0000000000001</v>
      </c>
      <c r="CH340">
        <v>23.8</v>
      </c>
      <c r="CI340">
        <v>1650.734719841875</v>
      </c>
      <c r="CJ340">
        <v>2.032994541366527</v>
      </c>
      <c r="CK340">
        <v>-31.03478562282126</v>
      </c>
      <c r="CL340">
        <v>0.9198548094063967</v>
      </c>
      <c r="CM340">
        <v>0.9759925733019913</v>
      </c>
      <c r="CN340">
        <v>-0.00431141668520578</v>
      </c>
      <c r="CO340">
        <v>289.9999999999999</v>
      </c>
      <c r="CP340">
        <v>1590.91</v>
      </c>
      <c r="CQ340">
        <v>765</v>
      </c>
      <c r="CR340">
        <v>5219.32</v>
      </c>
      <c r="CS340">
        <v>1591.27</v>
      </c>
      <c r="CT340">
        <v>-0.36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438</v>
      </c>
      <c r="DO340">
        <v>2</v>
      </c>
      <c r="DP340" t="b">
        <v>1</v>
      </c>
      <c r="DQ340">
        <v>1761510555</v>
      </c>
      <c r="DR340">
        <v>546.7203333333333</v>
      </c>
      <c r="DS340">
        <v>577.9775555555556</v>
      </c>
      <c r="DT340">
        <v>11.1992</v>
      </c>
      <c r="DU340">
        <v>11.0372</v>
      </c>
      <c r="DV340">
        <v>549.2792222222222</v>
      </c>
      <c r="DW340">
        <v>11.19542222222222</v>
      </c>
      <c r="DX340">
        <v>499.9702222222222</v>
      </c>
      <c r="DY340">
        <v>90.28852222222223</v>
      </c>
      <c r="DZ340">
        <v>0.09993406666666667</v>
      </c>
      <c r="EA340">
        <v>17.82503333333333</v>
      </c>
      <c r="EB340">
        <v>18.1158</v>
      </c>
      <c r="EC340">
        <v>999.9000000000001</v>
      </c>
      <c r="ED340">
        <v>0</v>
      </c>
      <c r="EE340">
        <v>0</v>
      </c>
      <c r="EF340">
        <v>9997.714444444446</v>
      </c>
      <c r="EG340">
        <v>0</v>
      </c>
      <c r="EH340">
        <v>1050.804444444444</v>
      </c>
      <c r="EI340">
        <v>-31.25713333333334</v>
      </c>
      <c r="EJ340">
        <v>552.9126666666667</v>
      </c>
      <c r="EK340">
        <v>584.4282222222223</v>
      </c>
      <c r="EL340">
        <v>0.1619998888888889</v>
      </c>
      <c r="EM340">
        <v>577.9775555555556</v>
      </c>
      <c r="EN340">
        <v>11.0372</v>
      </c>
      <c r="EO340">
        <v>1.011161111111111</v>
      </c>
      <c r="EP340">
        <v>0.996533</v>
      </c>
      <c r="EQ340">
        <v>7.078176666666668</v>
      </c>
      <c r="ER340">
        <v>6.865753333333334</v>
      </c>
      <c r="ES340">
        <v>2000.042222222222</v>
      </c>
      <c r="ET340">
        <v>0.980004</v>
      </c>
      <c r="EU340">
        <v>0.0199962</v>
      </c>
      <c r="EV340">
        <v>0</v>
      </c>
      <c r="EW340">
        <v>1298.985555555556</v>
      </c>
      <c r="EX340">
        <v>5.00097</v>
      </c>
      <c r="EY340">
        <v>26051.24444444444</v>
      </c>
      <c r="EZ340">
        <v>16707.96666666666</v>
      </c>
      <c r="FA340">
        <v>38</v>
      </c>
      <c r="FB340">
        <v>39.097</v>
      </c>
      <c r="FC340">
        <v>38.312</v>
      </c>
      <c r="FD340">
        <v>38.15255555555555</v>
      </c>
      <c r="FE340">
        <v>37.75688888888889</v>
      </c>
      <c r="FF340">
        <v>1955.152222222222</v>
      </c>
      <c r="FG340">
        <v>39.89</v>
      </c>
      <c r="FH340">
        <v>0</v>
      </c>
      <c r="FI340">
        <v>5428.400000095367</v>
      </c>
      <c r="FJ340">
        <v>0</v>
      </c>
      <c r="FK340">
        <v>1298.5792</v>
      </c>
      <c r="FL340">
        <v>4.744615368943886</v>
      </c>
      <c r="FM340">
        <v>76.26153832127751</v>
      </c>
      <c r="FN340">
        <v>26044.54</v>
      </c>
      <c r="FO340">
        <v>15</v>
      </c>
      <c r="FP340">
        <v>0</v>
      </c>
      <c r="FQ340" t="s">
        <v>439</v>
      </c>
      <c r="FR340">
        <v>1760210915.6</v>
      </c>
      <c r="FS340">
        <v>0</v>
      </c>
      <c r="FT340">
        <v>0</v>
      </c>
      <c r="FU340">
        <v>-0.215</v>
      </c>
      <c r="FV340">
        <v>0</v>
      </c>
      <c r="FW340">
        <v>-0.6919999999999999</v>
      </c>
      <c r="FX340">
        <v>0</v>
      </c>
      <c r="FY340">
        <v>400</v>
      </c>
      <c r="FZ340">
        <v>0</v>
      </c>
      <c r="GA340">
        <v>0.15</v>
      </c>
      <c r="GB340">
        <v>0</v>
      </c>
      <c r="GC340">
        <v>-30.8421225</v>
      </c>
      <c r="GD340">
        <v>-2.682487429643526</v>
      </c>
      <c r="GE340">
        <v>0.269006137000162</v>
      </c>
      <c r="GF340">
        <v>0</v>
      </c>
      <c r="GG340">
        <v>1298.159117647059</v>
      </c>
      <c r="GH340">
        <v>6.146524059309603</v>
      </c>
      <c r="GI340">
        <v>0.6479350350834229</v>
      </c>
      <c r="GJ340">
        <v>0</v>
      </c>
      <c r="GK340">
        <v>0.2672101</v>
      </c>
      <c r="GL340">
        <v>-0.7775817861163228</v>
      </c>
      <c r="GM340">
        <v>0.07541628518589337</v>
      </c>
      <c r="GN340">
        <v>0</v>
      </c>
      <c r="GO340">
        <v>0</v>
      </c>
      <c r="GP340">
        <v>3</v>
      </c>
      <c r="GQ340" t="s">
        <v>455</v>
      </c>
      <c r="GR340">
        <v>3.13406</v>
      </c>
      <c r="GS340">
        <v>2.76036</v>
      </c>
      <c r="GT340">
        <v>0.116216</v>
      </c>
      <c r="GU340">
        <v>0.119288</v>
      </c>
      <c r="GV340">
        <v>0.0616072</v>
      </c>
      <c r="GW340">
        <v>0.0605128</v>
      </c>
      <c r="GX340">
        <v>28293.3</v>
      </c>
      <c r="GY340">
        <v>28174.4</v>
      </c>
      <c r="GZ340">
        <v>29742.2</v>
      </c>
      <c r="HA340">
        <v>29550.9</v>
      </c>
      <c r="HB340">
        <v>36890.5</v>
      </c>
      <c r="HC340">
        <v>36792.2</v>
      </c>
      <c r="HD340">
        <v>41853.1</v>
      </c>
      <c r="HE340">
        <v>41984.1</v>
      </c>
      <c r="HF340">
        <v>1.9507</v>
      </c>
      <c r="HG340">
        <v>1.88778</v>
      </c>
      <c r="HH340">
        <v>0.0286475</v>
      </c>
      <c r="HI340">
        <v>0</v>
      </c>
      <c r="HJ340">
        <v>17.6301</v>
      </c>
      <c r="HK340">
        <v>999.9</v>
      </c>
      <c r="HL340">
        <v>26.3</v>
      </c>
      <c r="HM340">
        <v>31.7</v>
      </c>
      <c r="HN340">
        <v>13.6752</v>
      </c>
      <c r="HO340">
        <v>62.4225</v>
      </c>
      <c r="HP340">
        <v>32.524</v>
      </c>
      <c r="HQ340">
        <v>1</v>
      </c>
      <c r="HR340">
        <v>-0.113399</v>
      </c>
      <c r="HS340">
        <v>7.22363</v>
      </c>
      <c r="HT340">
        <v>20.1921</v>
      </c>
      <c r="HU340">
        <v>5.22223</v>
      </c>
      <c r="HV340">
        <v>12.0159</v>
      </c>
      <c r="HW340">
        <v>4.99125</v>
      </c>
      <c r="HX340">
        <v>3.28855</v>
      </c>
      <c r="HY340">
        <v>9999</v>
      </c>
      <c r="HZ340">
        <v>9999</v>
      </c>
      <c r="IA340">
        <v>9999</v>
      </c>
      <c r="IB340">
        <v>999.9</v>
      </c>
      <c r="IC340">
        <v>4.97281</v>
      </c>
      <c r="ID340">
        <v>1.8666</v>
      </c>
      <c r="IE340">
        <v>1.86591</v>
      </c>
      <c r="IF340">
        <v>1.86586</v>
      </c>
      <c r="IG340">
        <v>1.86768</v>
      </c>
      <c r="IH340">
        <v>1.87013</v>
      </c>
      <c r="II340">
        <v>1.86875</v>
      </c>
      <c r="IJ340">
        <v>1.87027</v>
      </c>
      <c r="IK340">
        <v>0</v>
      </c>
      <c r="IL340">
        <v>0</v>
      </c>
      <c r="IM340">
        <v>0</v>
      </c>
      <c r="IN340">
        <v>0</v>
      </c>
      <c r="IO340" t="s">
        <v>441</v>
      </c>
      <c r="IP340" t="s">
        <v>442</v>
      </c>
      <c r="IQ340" t="s">
        <v>443</v>
      </c>
      <c r="IR340" t="s">
        <v>443</v>
      </c>
      <c r="IS340" t="s">
        <v>443</v>
      </c>
      <c r="IT340" t="s">
        <v>443</v>
      </c>
      <c r="IU340">
        <v>0</v>
      </c>
      <c r="IV340">
        <v>100</v>
      </c>
      <c r="IW340">
        <v>100</v>
      </c>
      <c r="IX340">
        <v>-2.575</v>
      </c>
      <c r="IY340">
        <v>0.004</v>
      </c>
      <c r="IZ340">
        <v>-1.414774939843471</v>
      </c>
      <c r="JA340">
        <v>-0.002262605230658699</v>
      </c>
      <c r="JB340">
        <v>4.117972070868355E-07</v>
      </c>
      <c r="JC340">
        <v>-1.535053720392113E-10</v>
      </c>
      <c r="JD340">
        <v>-0.05773197212917025</v>
      </c>
      <c r="JE340">
        <v>-0.004387372397949352</v>
      </c>
      <c r="JF340">
        <v>0.001148265067849212</v>
      </c>
      <c r="JG340">
        <v>-2.372704636287677E-05</v>
      </c>
      <c r="JH340">
        <v>4</v>
      </c>
      <c r="JI340">
        <v>2346</v>
      </c>
      <c r="JJ340">
        <v>1</v>
      </c>
      <c r="JK340">
        <v>24</v>
      </c>
      <c r="JL340">
        <v>21660.7</v>
      </c>
      <c r="JM340">
        <v>29358509.3</v>
      </c>
      <c r="JN340">
        <v>1.38062</v>
      </c>
      <c r="JO340">
        <v>2.27173</v>
      </c>
      <c r="JP340">
        <v>1.39648</v>
      </c>
      <c r="JQ340">
        <v>2.34863</v>
      </c>
      <c r="JR340">
        <v>1.49536</v>
      </c>
      <c r="JS340">
        <v>2.68433</v>
      </c>
      <c r="JT340">
        <v>36.4343</v>
      </c>
      <c r="JU340">
        <v>23.9999</v>
      </c>
      <c r="JV340">
        <v>18</v>
      </c>
      <c r="JW340">
        <v>483.17</v>
      </c>
      <c r="JX340">
        <v>434.869</v>
      </c>
      <c r="JY340">
        <v>10.9337</v>
      </c>
      <c r="JZ340">
        <v>25.8838</v>
      </c>
      <c r="KA340">
        <v>30.0001</v>
      </c>
      <c r="KB340">
        <v>25.7083</v>
      </c>
      <c r="KC340">
        <v>25.6403</v>
      </c>
      <c r="KD340">
        <v>27.6201</v>
      </c>
      <c r="KE340">
        <v>17.2069</v>
      </c>
      <c r="KF340">
        <v>5.26473</v>
      </c>
      <c r="KG340">
        <v>10.8965</v>
      </c>
      <c r="KH340">
        <v>607.181</v>
      </c>
      <c r="KI340">
        <v>11.1575</v>
      </c>
      <c r="KJ340">
        <v>101.65</v>
      </c>
      <c r="KK340">
        <v>100.957</v>
      </c>
    </row>
    <row r="341" spans="1:297">
      <c r="A341">
        <v>325</v>
      </c>
      <c r="B341">
        <v>1761510562.5</v>
      </c>
      <c r="C341">
        <v>3352</v>
      </c>
      <c r="D341" t="s">
        <v>1096</v>
      </c>
      <c r="E341" t="s">
        <v>1097</v>
      </c>
      <c r="F341">
        <v>5</v>
      </c>
      <c r="G341" t="s">
        <v>1025</v>
      </c>
      <c r="H341" t="s">
        <v>436</v>
      </c>
      <c r="I341">
        <v>1761510559.7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599.6477076544355</v>
      </c>
      <c r="AK341">
        <v>576.5937757575758</v>
      </c>
      <c r="AL341">
        <v>3.364503011399037</v>
      </c>
      <c r="AM341">
        <v>65.59163496858086</v>
      </c>
      <c r="AN341">
        <f>(AP341 - AO341 + DY341*1E3/(8.314*(EA341+273.15)) * AR341/DX341 * AQ341) * DX341/(100*DL341) * 1000/(1000 - AP341)</f>
        <v>0</v>
      </c>
      <c r="AO341">
        <v>11.12946358317632</v>
      </c>
      <c r="AP341">
        <v>11.25137454545455</v>
      </c>
      <c r="AQ341">
        <v>0.008662590167093224</v>
      </c>
      <c r="AR341">
        <v>106.5412186172679</v>
      </c>
      <c r="AS341">
        <v>1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437</v>
      </c>
      <c r="AY341" t="s">
        <v>437</v>
      </c>
      <c r="AZ341">
        <v>0</v>
      </c>
      <c r="BA341">
        <v>0</v>
      </c>
      <c r="BB341">
        <f>1-AZ341/BA341</f>
        <v>0</v>
      </c>
      <c r="BC341">
        <v>0</v>
      </c>
      <c r="BD341" t="s">
        <v>437</v>
      </c>
      <c r="BE341" t="s">
        <v>437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437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BZ341">
        <v>2020</v>
      </c>
      <c r="CA341">
        <v>290.0000000000001</v>
      </c>
      <c r="CB341">
        <v>1590.42</v>
      </c>
      <c r="CC341">
        <v>295</v>
      </c>
      <c r="CD341">
        <v>5220.67</v>
      </c>
      <c r="CE341">
        <v>1591.29</v>
      </c>
      <c r="CF341">
        <v>-0.87</v>
      </c>
      <c r="CG341">
        <v>300.0000000000001</v>
      </c>
      <c r="CH341">
        <v>23.8</v>
      </c>
      <c r="CI341">
        <v>1650.734719841875</v>
      </c>
      <c r="CJ341">
        <v>2.032994541366527</v>
      </c>
      <c r="CK341">
        <v>-31.03478562282126</v>
      </c>
      <c r="CL341">
        <v>0.9198548094063967</v>
      </c>
      <c r="CM341">
        <v>0.9759925733019913</v>
      </c>
      <c r="CN341">
        <v>-0.00431141668520578</v>
      </c>
      <c r="CO341">
        <v>289.9999999999999</v>
      </c>
      <c r="CP341">
        <v>1590.91</v>
      </c>
      <c r="CQ341">
        <v>765</v>
      </c>
      <c r="CR341">
        <v>5219.32</v>
      </c>
      <c r="CS341">
        <v>1591.27</v>
      </c>
      <c r="CT341">
        <v>-0.36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438</v>
      </c>
      <c r="DO341">
        <v>2</v>
      </c>
      <c r="DP341" t="b">
        <v>1</v>
      </c>
      <c r="DQ341">
        <v>1761510559.7</v>
      </c>
      <c r="DR341">
        <v>562.4783</v>
      </c>
      <c r="DS341">
        <v>593.6852</v>
      </c>
      <c r="DT341">
        <v>11.23163</v>
      </c>
      <c r="DU341">
        <v>11.12295</v>
      </c>
      <c r="DV341">
        <v>565.0678</v>
      </c>
      <c r="DW341">
        <v>11.22745</v>
      </c>
      <c r="DX341">
        <v>500.0432</v>
      </c>
      <c r="DY341">
        <v>90.28851</v>
      </c>
      <c r="DZ341">
        <v>0.10004039</v>
      </c>
      <c r="EA341">
        <v>17.83136</v>
      </c>
      <c r="EB341">
        <v>18.07867</v>
      </c>
      <c r="EC341">
        <v>999.9</v>
      </c>
      <c r="ED341">
        <v>0</v>
      </c>
      <c r="EE341">
        <v>0</v>
      </c>
      <c r="EF341">
        <v>10002.258</v>
      </c>
      <c r="EG341">
        <v>0</v>
      </c>
      <c r="EH341">
        <v>1050.794</v>
      </c>
      <c r="EI341">
        <v>-31.20699999999999</v>
      </c>
      <c r="EJ341">
        <v>568.8676</v>
      </c>
      <c r="EK341">
        <v>600.3632</v>
      </c>
      <c r="EL341">
        <v>0.108682</v>
      </c>
      <c r="EM341">
        <v>593.6852</v>
      </c>
      <c r="EN341">
        <v>11.12295</v>
      </c>
      <c r="EO341">
        <v>1.014087</v>
      </c>
      <c r="EP341">
        <v>1.004272</v>
      </c>
      <c r="EQ341">
        <v>7.120347</v>
      </c>
      <c r="ER341">
        <v>6.978515999999999</v>
      </c>
      <c r="ES341">
        <v>1999.981</v>
      </c>
      <c r="ET341">
        <v>0.9800030999999999</v>
      </c>
      <c r="EU341">
        <v>0.01999708</v>
      </c>
      <c r="EV341">
        <v>0</v>
      </c>
      <c r="EW341">
        <v>1298.282</v>
      </c>
      <c r="EX341">
        <v>5.000970000000001</v>
      </c>
      <c r="EY341">
        <v>26036.95</v>
      </c>
      <c r="EZ341">
        <v>16707.41</v>
      </c>
      <c r="FA341">
        <v>37.9496</v>
      </c>
      <c r="FB341">
        <v>39.062</v>
      </c>
      <c r="FC341">
        <v>38.2996</v>
      </c>
      <c r="FD341">
        <v>38.125</v>
      </c>
      <c r="FE341">
        <v>37.75</v>
      </c>
      <c r="FF341">
        <v>1955.091</v>
      </c>
      <c r="FG341">
        <v>39.89</v>
      </c>
      <c r="FH341">
        <v>0</v>
      </c>
      <c r="FI341">
        <v>5433.200000047684</v>
      </c>
      <c r="FJ341">
        <v>0</v>
      </c>
      <c r="FK341">
        <v>1298.584</v>
      </c>
      <c r="FL341">
        <v>-2.091538455214743</v>
      </c>
      <c r="FM341">
        <v>-56.20769241101186</v>
      </c>
      <c r="FN341">
        <v>26043.624</v>
      </c>
      <c r="FO341">
        <v>15</v>
      </c>
      <c r="FP341">
        <v>0</v>
      </c>
      <c r="FQ341" t="s">
        <v>439</v>
      </c>
      <c r="FR341">
        <v>1760210915.6</v>
      </c>
      <c r="FS341">
        <v>0</v>
      </c>
      <c r="FT341">
        <v>0</v>
      </c>
      <c r="FU341">
        <v>-0.215</v>
      </c>
      <c r="FV341">
        <v>0</v>
      </c>
      <c r="FW341">
        <v>-0.6919999999999999</v>
      </c>
      <c r="FX341">
        <v>0</v>
      </c>
      <c r="FY341">
        <v>400</v>
      </c>
      <c r="FZ341">
        <v>0</v>
      </c>
      <c r="GA341">
        <v>0.15</v>
      </c>
      <c r="GB341">
        <v>0</v>
      </c>
      <c r="GC341">
        <v>-31.0591125</v>
      </c>
      <c r="GD341">
        <v>-1.598349343339614</v>
      </c>
      <c r="GE341">
        <v>0.1752076213917362</v>
      </c>
      <c r="GF341">
        <v>0</v>
      </c>
      <c r="GG341">
        <v>1298.44294117647</v>
      </c>
      <c r="GH341">
        <v>1.16119175259744</v>
      </c>
      <c r="GI341">
        <v>0.4465721034711052</v>
      </c>
      <c r="GJ341">
        <v>0</v>
      </c>
      <c r="GK341">
        <v>0.1920147</v>
      </c>
      <c r="GL341">
        <v>-0.6677280450281438</v>
      </c>
      <c r="GM341">
        <v>0.06480884913428103</v>
      </c>
      <c r="GN341">
        <v>0</v>
      </c>
      <c r="GO341">
        <v>0</v>
      </c>
      <c r="GP341">
        <v>3</v>
      </c>
      <c r="GQ341" t="s">
        <v>455</v>
      </c>
      <c r="GR341">
        <v>3.13407</v>
      </c>
      <c r="GS341">
        <v>2.76029</v>
      </c>
      <c r="GT341">
        <v>0.118677</v>
      </c>
      <c r="GU341">
        <v>0.121676</v>
      </c>
      <c r="GV341">
        <v>0.0617809</v>
      </c>
      <c r="GW341">
        <v>0.0607029</v>
      </c>
      <c r="GX341">
        <v>28213.9</v>
      </c>
      <c r="GY341">
        <v>28097.6</v>
      </c>
      <c r="GZ341">
        <v>29741.6</v>
      </c>
      <c r="HA341">
        <v>29550.5</v>
      </c>
      <c r="HB341">
        <v>36882.9</v>
      </c>
      <c r="HC341">
        <v>36784.3</v>
      </c>
      <c r="HD341">
        <v>41852.2</v>
      </c>
      <c r="HE341">
        <v>41983.6</v>
      </c>
      <c r="HF341">
        <v>1.95063</v>
      </c>
      <c r="HG341">
        <v>1.88787</v>
      </c>
      <c r="HH341">
        <v>0.0237823</v>
      </c>
      <c r="HI341">
        <v>0</v>
      </c>
      <c r="HJ341">
        <v>17.6293</v>
      </c>
      <c r="HK341">
        <v>999.9</v>
      </c>
      <c r="HL341">
        <v>26.3</v>
      </c>
      <c r="HM341">
        <v>31.7</v>
      </c>
      <c r="HN341">
        <v>13.6752</v>
      </c>
      <c r="HO341">
        <v>62.3725</v>
      </c>
      <c r="HP341">
        <v>32.2596</v>
      </c>
      <c r="HQ341">
        <v>1</v>
      </c>
      <c r="HR341">
        <v>-0.113356</v>
      </c>
      <c r="HS341">
        <v>7.25121</v>
      </c>
      <c r="HT341">
        <v>20.191</v>
      </c>
      <c r="HU341">
        <v>5.22133</v>
      </c>
      <c r="HV341">
        <v>12.0164</v>
      </c>
      <c r="HW341">
        <v>4.9909</v>
      </c>
      <c r="HX341">
        <v>3.28845</v>
      </c>
      <c r="HY341">
        <v>9999</v>
      </c>
      <c r="HZ341">
        <v>9999</v>
      </c>
      <c r="IA341">
        <v>9999</v>
      </c>
      <c r="IB341">
        <v>999.9</v>
      </c>
      <c r="IC341">
        <v>4.97284</v>
      </c>
      <c r="ID341">
        <v>1.8666</v>
      </c>
      <c r="IE341">
        <v>1.86593</v>
      </c>
      <c r="IF341">
        <v>1.86586</v>
      </c>
      <c r="IG341">
        <v>1.86768</v>
      </c>
      <c r="IH341">
        <v>1.87014</v>
      </c>
      <c r="II341">
        <v>1.86876</v>
      </c>
      <c r="IJ341">
        <v>1.87027</v>
      </c>
      <c r="IK341">
        <v>0</v>
      </c>
      <c r="IL341">
        <v>0</v>
      </c>
      <c r="IM341">
        <v>0</v>
      </c>
      <c r="IN341">
        <v>0</v>
      </c>
      <c r="IO341" t="s">
        <v>441</v>
      </c>
      <c r="IP341" t="s">
        <v>442</v>
      </c>
      <c r="IQ341" t="s">
        <v>443</v>
      </c>
      <c r="IR341" t="s">
        <v>443</v>
      </c>
      <c r="IS341" t="s">
        <v>443</v>
      </c>
      <c r="IT341" t="s">
        <v>443</v>
      </c>
      <c r="IU341">
        <v>0</v>
      </c>
      <c r="IV341">
        <v>100</v>
      </c>
      <c r="IW341">
        <v>100</v>
      </c>
      <c r="IX341">
        <v>-2.607</v>
      </c>
      <c r="IY341">
        <v>0.0045</v>
      </c>
      <c r="IZ341">
        <v>-1.414774939843471</v>
      </c>
      <c r="JA341">
        <v>-0.002262605230658699</v>
      </c>
      <c r="JB341">
        <v>4.117972070868355E-07</v>
      </c>
      <c r="JC341">
        <v>-1.535053720392113E-10</v>
      </c>
      <c r="JD341">
        <v>-0.05773197212917025</v>
      </c>
      <c r="JE341">
        <v>-0.004387372397949352</v>
      </c>
      <c r="JF341">
        <v>0.001148265067849212</v>
      </c>
      <c r="JG341">
        <v>-2.372704636287677E-05</v>
      </c>
      <c r="JH341">
        <v>4</v>
      </c>
      <c r="JI341">
        <v>2346</v>
      </c>
      <c r="JJ341">
        <v>1</v>
      </c>
      <c r="JK341">
        <v>24</v>
      </c>
      <c r="JL341">
        <v>21660.8</v>
      </c>
      <c r="JM341">
        <v>29358509.4</v>
      </c>
      <c r="JN341">
        <v>1.40869</v>
      </c>
      <c r="JO341">
        <v>2.27905</v>
      </c>
      <c r="JP341">
        <v>1.39648</v>
      </c>
      <c r="JQ341">
        <v>2.35352</v>
      </c>
      <c r="JR341">
        <v>1.49536</v>
      </c>
      <c r="JS341">
        <v>2.5415</v>
      </c>
      <c r="JT341">
        <v>36.4343</v>
      </c>
      <c r="JU341">
        <v>23.9912</v>
      </c>
      <c r="JV341">
        <v>18</v>
      </c>
      <c r="JW341">
        <v>483.136</v>
      </c>
      <c r="JX341">
        <v>434.937</v>
      </c>
      <c r="JY341">
        <v>10.8197</v>
      </c>
      <c r="JZ341">
        <v>25.8854</v>
      </c>
      <c r="KA341">
        <v>30</v>
      </c>
      <c r="KB341">
        <v>25.7099</v>
      </c>
      <c r="KC341">
        <v>25.6413</v>
      </c>
      <c r="KD341">
        <v>28.1959</v>
      </c>
      <c r="KE341">
        <v>17.2069</v>
      </c>
      <c r="KF341">
        <v>5.26473</v>
      </c>
      <c r="KG341">
        <v>10.7881</v>
      </c>
      <c r="KH341">
        <v>620.546</v>
      </c>
      <c r="KI341">
        <v>11.1603</v>
      </c>
      <c r="KJ341">
        <v>101.648</v>
      </c>
      <c r="KK341">
        <v>100.956</v>
      </c>
    </row>
    <row r="342" spans="1:297">
      <c r="A342">
        <v>326</v>
      </c>
      <c r="B342">
        <v>1761510567.5</v>
      </c>
      <c r="C342">
        <v>3357</v>
      </c>
      <c r="D342" t="s">
        <v>1098</v>
      </c>
      <c r="E342" t="s">
        <v>1099</v>
      </c>
      <c r="F342">
        <v>5</v>
      </c>
      <c r="G342" t="s">
        <v>1025</v>
      </c>
      <c r="H342" t="s">
        <v>436</v>
      </c>
      <c r="I342">
        <v>1761510565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616.7573616310495</v>
      </c>
      <c r="AK342">
        <v>593.5778363636365</v>
      </c>
      <c r="AL342">
        <v>3.405717635504953</v>
      </c>
      <c r="AM342">
        <v>65.59163496858086</v>
      </c>
      <c r="AN342">
        <f>(AP342 - AO342 + DY342*1E3/(8.314*(EA342+273.15)) * AR342/DX342 * AQ342) * DX342/(100*DL342) * 1000/(1000 - AP342)</f>
        <v>0</v>
      </c>
      <c r="AO342">
        <v>11.14029768605198</v>
      </c>
      <c r="AP342">
        <v>11.28421878787878</v>
      </c>
      <c r="AQ342">
        <v>0.006619134768600697</v>
      </c>
      <c r="AR342">
        <v>106.5412186172679</v>
      </c>
      <c r="AS342">
        <v>1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437</v>
      </c>
      <c r="AY342" t="s">
        <v>437</v>
      </c>
      <c r="AZ342">
        <v>0</v>
      </c>
      <c r="BA342">
        <v>0</v>
      </c>
      <c r="BB342">
        <f>1-AZ342/BA342</f>
        <v>0</v>
      </c>
      <c r="BC342">
        <v>0</v>
      </c>
      <c r="BD342" t="s">
        <v>437</v>
      </c>
      <c r="BE342" t="s">
        <v>437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437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BZ342">
        <v>2020</v>
      </c>
      <c r="CA342">
        <v>290.0000000000001</v>
      </c>
      <c r="CB342">
        <v>1590.42</v>
      </c>
      <c r="CC342">
        <v>295</v>
      </c>
      <c r="CD342">
        <v>5220.67</v>
      </c>
      <c r="CE342">
        <v>1591.29</v>
      </c>
      <c r="CF342">
        <v>-0.87</v>
      </c>
      <c r="CG342">
        <v>300.0000000000001</v>
      </c>
      <c r="CH342">
        <v>23.8</v>
      </c>
      <c r="CI342">
        <v>1650.734719841875</v>
      </c>
      <c r="CJ342">
        <v>2.032994541366527</v>
      </c>
      <c r="CK342">
        <v>-31.03478562282126</v>
      </c>
      <c r="CL342">
        <v>0.9198548094063967</v>
      </c>
      <c r="CM342">
        <v>0.9759925733019913</v>
      </c>
      <c r="CN342">
        <v>-0.00431141668520578</v>
      </c>
      <c r="CO342">
        <v>289.9999999999999</v>
      </c>
      <c r="CP342">
        <v>1590.91</v>
      </c>
      <c r="CQ342">
        <v>765</v>
      </c>
      <c r="CR342">
        <v>5219.32</v>
      </c>
      <c r="CS342">
        <v>1591.27</v>
      </c>
      <c r="CT342">
        <v>-0.36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438</v>
      </c>
      <c r="DO342">
        <v>2</v>
      </c>
      <c r="DP342" t="b">
        <v>1</v>
      </c>
      <c r="DQ342">
        <v>1761510565</v>
      </c>
      <c r="DR342">
        <v>580.1571111111111</v>
      </c>
      <c r="DS342">
        <v>611.4663333333333</v>
      </c>
      <c r="DT342">
        <v>11.2721</v>
      </c>
      <c r="DU342">
        <v>11.1404</v>
      </c>
      <c r="DV342">
        <v>582.7812222222223</v>
      </c>
      <c r="DW342">
        <v>11.26743333333333</v>
      </c>
      <c r="DX342">
        <v>499.9931111111111</v>
      </c>
      <c r="DY342">
        <v>90.28813333333332</v>
      </c>
      <c r="DZ342">
        <v>0.09999292222222221</v>
      </c>
      <c r="EA342">
        <v>17.82083333333333</v>
      </c>
      <c r="EB342">
        <v>17.99008888888889</v>
      </c>
      <c r="EC342">
        <v>999.9000000000001</v>
      </c>
      <c r="ED342">
        <v>0</v>
      </c>
      <c r="EE342">
        <v>0</v>
      </c>
      <c r="EF342">
        <v>10011.72222222222</v>
      </c>
      <c r="EG342">
        <v>0</v>
      </c>
      <c r="EH342">
        <v>1050.788888888889</v>
      </c>
      <c r="EI342">
        <v>-31.30917777777778</v>
      </c>
      <c r="EJ342">
        <v>586.7712222222221</v>
      </c>
      <c r="EK342">
        <v>618.355</v>
      </c>
      <c r="EL342">
        <v>0.1316944444444444</v>
      </c>
      <c r="EM342">
        <v>611.4663333333333</v>
      </c>
      <c r="EN342">
        <v>11.1404</v>
      </c>
      <c r="EO342">
        <v>1.017737777777778</v>
      </c>
      <c r="EP342">
        <v>1.005845555555555</v>
      </c>
      <c r="EQ342">
        <v>7.1728</v>
      </c>
      <c r="ER342">
        <v>7.001343333333334</v>
      </c>
      <c r="ES342">
        <v>1999.975555555556</v>
      </c>
      <c r="ET342">
        <v>0.9800026666666667</v>
      </c>
      <c r="EU342">
        <v>0.01999752222222222</v>
      </c>
      <c r="EV342">
        <v>0</v>
      </c>
      <c r="EW342">
        <v>1298.898888888889</v>
      </c>
      <c r="EX342">
        <v>5.00097</v>
      </c>
      <c r="EY342">
        <v>26042.12222222222</v>
      </c>
      <c r="EZ342">
        <v>16707.38888888889</v>
      </c>
      <c r="FA342">
        <v>37.937</v>
      </c>
      <c r="FB342">
        <v>39.062</v>
      </c>
      <c r="FC342">
        <v>38.25</v>
      </c>
      <c r="FD342">
        <v>38.125</v>
      </c>
      <c r="FE342">
        <v>37.722</v>
      </c>
      <c r="FF342">
        <v>1955.08</v>
      </c>
      <c r="FG342">
        <v>39.89</v>
      </c>
      <c r="FH342">
        <v>0</v>
      </c>
      <c r="FI342">
        <v>5438.600000143051</v>
      </c>
      <c r="FJ342">
        <v>0</v>
      </c>
      <c r="FK342">
        <v>1298.689615384615</v>
      </c>
      <c r="FL342">
        <v>-0.01948716940490154</v>
      </c>
      <c r="FM342">
        <v>-36.71452992244984</v>
      </c>
      <c r="FN342">
        <v>26043.07307692307</v>
      </c>
      <c r="FO342">
        <v>15</v>
      </c>
      <c r="FP342">
        <v>0</v>
      </c>
      <c r="FQ342" t="s">
        <v>439</v>
      </c>
      <c r="FR342">
        <v>1760210915.6</v>
      </c>
      <c r="FS342">
        <v>0</v>
      </c>
      <c r="FT342">
        <v>0</v>
      </c>
      <c r="FU342">
        <v>-0.215</v>
      </c>
      <c r="FV342">
        <v>0</v>
      </c>
      <c r="FW342">
        <v>-0.6919999999999999</v>
      </c>
      <c r="FX342">
        <v>0</v>
      </c>
      <c r="FY342">
        <v>400</v>
      </c>
      <c r="FZ342">
        <v>0</v>
      </c>
      <c r="GA342">
        <v>0.15</v>
      </c>
      <c r="GB342">
        <v>0</v>
      </c>
      <c r="GC342">
        <v>-31.16267749999999</v>
      </c>
      <c r="GD342">
        <v>-1.612580487804824</v>
      </c>
      <c r="GE342">
        <v>0.1809473728567232</v>
      </c>
      <c r="GF342">
        <v>0</v>
      </c>
      <c r="GG342">
        <v>1298.571764705882</v>
      </c>
      <c r="GH342">
        <v>0.03636364303225739</v>
      </c>
      <c r="GI342">
        <v>0.3977619047520428</v>
      </c>
      <c r="GJ342">
        <v>1</v>
      </c>
      <c r="GK342">
        <v>0.160698475</v>
      </c>
      <c r="GL342">
        <v>-0.4479179549718578</v>
      </c>
      <c r="GM342">
        <v>0.04828665368038434</v>
      </c>
      <c r="GN342">
        <v>0</v>
      </c>
      <c r="GO342">
        <v>1</v>
      </c>
      <c r="GP342">
        <v>3</v>
      </c>
      <c r="GQ342" t="s">
        <v>446</v>
      </c>
      <c r="GR342">
        <v>3.13404</v>
      </c>
      <c r="GS342">
        <v>2.76029</v>
      </c>
      <c r="GT342">
        <v>0.121116</v>
      </c>
      <c r="GU342">
        <v>0.123966</v>
      </c>
      <c r="GV342">
        <v>0.061914</v>
      </c>
      <c r="GW342">
        <v>0.0607154</v>
      </c>
      <c r="GX342">
        <v>28136.3</v>
      </c>
      <c r="GY342">
        <v>28024.7</v>
      </c>
      <c r="GZ342">
        <v>29742</v>
      </c>
      <c r="HA342">
        <v>29550.8</v>
      </c>
      <c r="HB342">
        <v>36877.9</v>
      </c>
      <c r="HC342">
        <v>36784.2</v>
      </c>
      <c r="HD342">
        <v>41852.5</v>
      </c>
      <c r="HE342">
        <v>41984.1</v>
      </c>
      <c r="HF342">
        <v>1.95063</v>
      </c>
      <c r="HG342">
        <v>1.88792</v>
      </c>
      <c r="HH342">
        <v>0.0219122</v>
      </c>
      <c r="HI342">
        <v>0</v>
      </c>
      <c r="HJ342">
        <v>17.6271</v>
      </c>
      <c r="HK342">
        <v>999.9</v>
      </c>
      <c r="HL342">
        <v>26.3</v>
      </c>
      <c r="HM342">
        <v>31.7</v>
      </c>
      <c r="HN342">
        <v>13.6746</v>
      </c>
      <c r="HO342">
        <v>62.4425</v>
      </c>
      <c r="HP342">
        <v>32.4079</v>
      </c>
      <c r="HQ342">
        <v>1</v>
      </c>
      <c r="HR342">
        <v>-0.113928</v>
      </c>
      <c r="HS342">
        <v>7.05401</v>
      </c>
      <c r="HT342">
        <v>20.2</v>
      </c>
      <c r="HU342">
        <v>5.22148</v>
      </c>
      <c r="HV342">
        <v>12.0162</v>
      </c>
      <c r="HW342">
        <v>4.9907</v>
      </c>
      <c r="HX342">
        <v>3.28838</v>
      </c>
      <c r="HY342">
        <v>9999</v>
      </c>
      <c r="HZ342">
        <v>9999</v>
      </c>
      <c r="IA342">
        <v>9999</v>
      </c>
      <c r="IB342">
        <v>999.9</v>
      </c>
      <c r="IC342">
        <v>4.97283</v>
      </c>
      <c r="ID342">
        <v>1.86661</v>
      </c>
      <c r="IE342">
        <v>1.8659</v>
      </c>
      <c r="IF342">
        <v>1.86585</v>
      </c>
      <c r="IG342">
        <v>1.86769</v>
      </c>
      <c r="IH342">
        <v>1.87012</v>
      </c>
      <c r="II342">
        <v>1.86875</v>
      </c>
      <c r="IJ342">
        <v>1.87027</v>
      </c>
      <c r="IK342">
        <v>0</v>
      </c>
      <c r="IL342">
        <v>0</v>
      </c>
      <c r="IM342">
        <v>0</v>
      </c>
      <c r="IN342">
        <v>0</v>
      </c>
      <c r="IO342" t="s">
        <v>441</v>
      </c>
      <c r="IP342" t="s">
        <v>442</v>
      </c>
      <c r="IQ342" t="s">
        <v>443</v>
      </c>
      <c r="IR342" t="s">
        <v>443</v>
      </c>
      <c r="IS342" t="s">
        <v>443</v>
      </c>
      <c r="IT342" t="s">
        <v>443</v>
      </c>
      <c r="IU342">
        <v>0</v>
      </c>
      <c r="IV342">
        <v>100</v>
      </c>
      <c r="IW342">
        <v>100</v>
      </c>
      <c r="IX342">
        <v>-2.64</v>
      </c>
      <c r="IY342">
        <v>0.0049</v>
      </c>
      <c r="IZ342">
        <v>-1.414774939843471</v>
      </c>
      <c r="JA342">
        <v>-0.002262605230658699</v>
      </c>
      <c r="JB342">
        <v>4.117972070868355E-07</v>
      </c>
      <c r="JC342">
        <v>-1.535053720392113E-10</v>
      </c>
      <c r="JD342">
        <v>-0.05773197212917025</v>
      </c>
      <c r="JE342">
        <v>-0.004387372397949352</v>
      </c>
      <c r="JF342">
        <v>0.001148265067849212</v>
      </c>
      <c r="JG342">
        <v>-2.372704636287677E-05</v>
      </c>
      <c r="JH342">
        <v>4</v>
      </c>
      <c r="JI342">
        <v>2346</v>
      </c>
      <c r="JJ342">
        <v>1</v>
      </c>
      <c r="JK342">
        <v>24</v>
      </c>
      <c r="JL342">
        <v>21660.9</v>
      </c>
      <c r="JM342">
        <v>29358509.5</v>
      </c>
      <c r="JN342">
        <v>1.44043</v>
      </c>
      <c r="JO342">
        <v>2.27295</v>
      </c>
      <c r="JP342">
        <v>1.39648</v>
      </c>
      <c r="JQ342">
        <v>2.35229</v>
      </c>
      <c r="JR342">
        <v>1.49536</v>
      </c>
      <c r="JS342">
        <v>2.62939</v>
      </c>
      <c r="JT342">
        <v>36.4343</v>
      </c>
      <c r="JU342">
        <v>23.9999</v>
      </c>
      <c r="JV342">
        <v>18</v>
      </c>
      <c r="JW342">
        <v>483.145</v>
      </c>
      <c r="JX342">
        <v>434.981</v>
      </c>
      <c r="JY342">
        <v>10.7325</v>
      </c>
      <c r="JZ342">
        <v>25.8865</v>
      </c>
      <c r="KA342">
        <v>29.9999</v>
      </c>
      <c r="KB342">
        <v>25.7109</v>
      </c>
      <c r="KC342">
        <v>25.6432</v>
      </c>
      <c r="KD342">
        <v>28.8168</v>
      </c>
      <c r="KE342">
        <v>17.2069</v>
      </c>
      <c r="KF342">
        <v>5.26473</v>
      </c>
      <c r="KG342">
        <v>10.7463</v>
      </c>
      <c r="KH342">
        <v>640.668</v>
      </c>
      <c r="KI342">
        <v>11.1621</v>
      </c>
      <c r="KJ342">
        <v>101.649</v>
      </c>
      <c r="KK342">
        <v>100.957</v>
      </c>
    </row>
    <row r="343" spans="1:297">
      <c r="A343">
        <v>327</v>
      </c>
      <c r="B343">
        <v>1761510572.5</v>
      </c>
      <c r="C343">
        <v>3362</v>
      </c>
      <c r="D343" t="s">
        <v>1100</v>
      </c>
      <c r="E343" t="s">
        <v>1101</v>
      </c>
      <c r="F343">
        <v>5</v>
      </c>
      <c r="G343" t="s">
        <v>1025</v>
      </c>
      <c r="H343" t="s">
        <v>436</v>
      </c>
      <c r="I343">
        <v>1761510569.7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632.795194146905</v>
      </c>
      <c r="AK343">
        <v>610.0047878787879</v>
      </c>
      <c r="AL343">
        <v>3.276368661434356</v>
      </c>
      <c r="AM343">
        <v>65.59163496858086</v>
      </c>
      <c r="AN343">
        <f>(AP343 - AO343 + DY343*1E3/(8.314*(EA343+273.15)) * AR343/DX343 * AQ343) * DX343/(100*DL343) * 1000/(1000 - AP343)</f>
        <v>0</v>
      </c>
      <c r="AO343">
        <v>11.14161290068918</v>
      </c>
      <c r="AP343">
        <v>11.31626363636363</v>
      </c>
      <c r="AQ343">
        <v>0.005453458162057607</v>
      </c>
      <c r="AR343">
        <v>106.5412186172679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437</v>
      </c>
      <c r="AY343" t="s">
        <v>437</v>
      </c>
      <c r="AZ343">
        <v>0</v>
      </c>
      <c r="BA343">
        <v>0</v>
      </c>
      <c r="BB343">
        <f>1-AZ343/BA343</f>
        <v>0</v>
      </c>
      <c r="BC343">
        <v>0</v>
      </c>
      <c r="BD343" t="s">
        <v>437</v>
      </c>
      <c r="BE343" t="s">
        <v>437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437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BZ343">
        <v>2020</v>
      </c>
      <c r="CA343">
        <v>290.0000000000001</v>
      </c>
      <c r="CB343">
        <v>1590.42</v>
      </c>
      <c r="CC343">
        <v>295</v>
      </c>
      <c r="CD343">
        <v>5220.67</v>
      </c>
      <c r="CE343">
        <v>1591.29</v>
      </c>
      <c r="CF343">
        <v>-0.87</v>
      </c>
      <c r="CG343">
        <v>300.0000000000001</v>
      </c>
      <c r="CH343">
        <v>23.8</v>
      </c>
      <c r="CI343">
        <v>1650.734719841875</v>
      </c>
      <c r="CJ343">
        <v>2.032994541366527</v>
      </c>
      <c r="CK343">
        <v>-31.03478562282126</v>
      </c>
      <c r="CL343">
        <v>0.9198548094063967</v>
      </c>
      <c r="CM343">
        <v>0.9759925733019913</v>
      </c>
      <c r="CN343">
        <v>-0.00431141668520578</v>
      </c>
      <c r="CO343">
        <v>289.9999999999999</v>
      </c>
      <c r="CP343">
        <v>1590.91</v>
      </c>
      <c r="CQ343">
        <v>765</v>
      </c>
      <c r="CR343">
        <v>5219.32</v>
      </c>
      <c r="CS343">
        <v>1591.27</v>
      </c>
      <c r="CT343">
        <v>-0.36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438</v>
      </c>
      <c r="DO343">
        <v>2</v>
      </c>
      <c r="DP343" t="b">
        <v>1</v>
      </c>
      <c r="DQ343">
        <v>1761510569.7</v>
      </c>
      <c r="DR343">
        <v>595.6519000000001</v>
      </c>
      <c r="DS343">
        <v>626.4466</v>
      </c>
      <c r="DT343">
        <v>11.30075</v>
      </c>
      <c r="DU343">
        <v>11.14136</v>
      </c>
      <c r="DV343">
        <v>598.3061</v>
      </c>
      <c r="DW343">
        <v>11.29573</v>
      </c>
      <c r="DX343">
        <v>499.9476000000001</v>
      </c>
      <c r="DY343">
        <v>90.28845999999999</v>
      </c>
      <c r="DZ343">
        <v>0.09990825</v>
      </c>
      <c r="EA343">
        <v>17.79288</v>
      </c>
      <c r="EB343">
        <v>17.98264</v>
      </c>
      <c r="EC343">
        <v>999.9</v>
      </c>
      <c r="ED343">
        <v>0</v>
      </c>
      <c r="EE343">
        <v>0</v>
      </c>
      <c r="EF343">
        <v>10006.055</v>
      </c>
      <c r="EG343">
        <v>0</v>
      </c>
      <c r="EH343">
        <v>1050.8</v>
      </c>
      <c r="EI343">
        <v>-30.79435</v>
      </c>
      <c r="EJ343">
        <v>602.4602000000001</v>
      </c>
      <c r="EK343">
        <v>633.5044</v>
      </c>
      <c r="EL343">
        <v>0.1593882</v>
      </c>
      <c r="EM343">
        <v>626.4466</v>
      </c>
      <c r="EN343">
        <v>11.14136</v>
      </c>
      <c r="EO343">
        <v>1.020326</v>
      </c>
      <c r="EP343">
        <v>1.005936</v>
      </c>
      <c r="EQ343">
        <v>7.209908</v>
      </c>
      <c r="ER343">
        <v>7.002637</v>
      </c>
      <c r="ES343">
        <v>2000.012</v>
      </c>
      <c r="ET343">
        <v>0.9800028</v>
      </c>
      <c r="EU343">
        <v>0.01999739</v>
      </c>
      <c r="EV343">
        <v>0</v>
      </c>
      <c r="EW343">
        <v>1298.612</v>
      </c>
      <c r="EX343">
        <v>5.000970000000001</v>
      </c>
      <c r="EY343">
        <v>26040.32</v>
      </c>
      <c r="EZ343">
        <v>16707.71</v>
      </c>
      <c r="FA343">
        <v>37.8998</v>
      </c>
      <c r="FB343">
        <v>39.0124</v>
      </c>
      <c r="FC343">
        <v>38.2374</v>
      </c>
      <c r="FD343">
        <v>38.1124</v>
      </c>
      <c r="FE343">
        <v>37.687</v>
      </c>
      <c r="FF343">
        <v>1955.112</v>
      </c>
      <c r="FG343">
        <v>39.892</v>
      </c>
      <c r="FH343">
        <v>0</v>
      </c>
      <c r="FI343">
        <v>5443.400000095367</v>
      </c>
      <c r="FJ343">
        <v>0</v>
      </c>
      <c r="FK343">
        <v>1298.552692307692</v>
      </c>
      <c r="FL343">
        <v>1.380170958865787</v>
      </c>
      <c r="FM343">
        <v>1.586324611470434</v>
      </c>
      <c r="FN343">
        <v>26038.99230769231</v>
      </c>
      <c r="FO343">
        <v>15</v>
      </c>
      <c r="FP343">
        <v>0</v>
      </c>
      <c r="FQ343" t="s">
        <v>439</v>
      </c>
      <c r="FR343">
        <v>1760210915.6</v>
      </c>
      <c r="FS343">
        <v>0</v>
      </c>
      <c r="FT343">
        <v>0</v>
      </c>
      <c r="FU343">
        <v>-0.215</v>
      </c>
      <c r="FV343">
        <v>0</v>
      </c>
      <c r="FW343">
        <v>-0.6919999999999999</v>
      </c>
      <c r="FX343">
        <v>0</v>
      </c>
      <c r="FY343">
        <v>400</v>
      </c>
      <c r="FZ343">
        <v>0</v>
      </c>
      <c r="GA343">
        <v>0.15</v>
      </c>
      <c r="GB343">
        <v>0</v>
      </c>
      <c r="GC343">
        <v>-31.13505750000001</v>
      </c>
      <c r="GD343">
        <v>1.415181613508489</v>
      </c>
      <c r="GE343">
        <v>0.2289420809806489</v>
      </c>
      <c r="GF343">
        <v>0</v>
      </c>
      <c r="GG343">
        <v>1298.663235294118</v>
      </c>
      <c r="GH343">
        <v>-0.458212364537883</v>
      </c>
      <c r="GI343">
        <v>0.4577484576915983</v>
      </c>
      <c r="GJ343">
        <v>1</v>
      </c>
      <c r="GK343">
        <v>0.1405896</v>
      </c>
      <c r="GL343">
        <v>0.006708720450281044</v>
      </c>
      <c r="GM343">
        <v>0.02601249268217101</v>
      </c>
      <c r="GN343">
        <v>1</v>
      </c>
      <c r="GO343">
        <v>2</v>
      </c>
      <c r="GP343">
        <v>3</v>
      </c>
      <c r="GQ343" t="s">
        <v>440</v>
      </c>
      <c r="GR343">
        <v>3.13402</v>
      </c>
      <c r="GS343">
        <v>2.76024</v>
      </c>
      <c r="GT343">
        <v>0.123443</v>
      </c>
      <c r="GU343">
        <v>0.126203</v>
      </c>
      <c r="GV343">
        <v>0.0620559</v>
      </c>
      <c r="GW343">
        <v>0.0607073</v>
      </c>
      <c r="GX343">
        <v>28061.4</v>
      </c>
      <c r="GY343">
        <v>27953.5</v>
      </c>
      <c r="GZ343">
        <v>29741.6</v>
      </c>
      <c r="HA343">
        <v>29551.1</v>
      </c>
      <c r="HB343">
        <v>36871.9</v>
      </c>
      <c r="HC343">
        <v>36784.9</v>
      </c>
      <c r="HD343">
        <v>41852</v>
      </c>
      <c r="HE343">
        <v>41984.4</v>
      </c>
      <c r="HF343">
        <v>1.95087</v>
      </c>
      <c r="HG343">
        <v>1.88815</v>
      </c>
      <c r="HH343">
        <v>0.0193417</v>
      </c>
      <c r="HI343">
        <v>0</v>
      </c>
      <c r="HJ343">
        <v>17.6249</v>
      </c>
      <c r="HK343">
        <v>999.9</v>
      </c>
      <c r="HL343">
        <v>26.4</v>
      </c>
      <c r="HM343">
        <v>31.7</v>
      </c>
      <c r="HN343">
        <v>13.7258</v>
      </c>
      <c r="HO343">
        <v>62.3625</v>
      </c>
      <c r="HP343">
        <v>32.3478</v>
      </c>
      <c r="HQ343">
        <v>1</v>
      </c>
      <c r="HR343">
        <v>-0.1181</v>
      </c>
      <c r="HS343">
        <v>5.27301</v>
      </c>
      <c r="HT343">
        <v>20.2645</v>
      </c>
      <c r="HU343">
        <v>5.22043</v>
      </c>
      <c r="HV343">
        <v>12.0159</v>
      </c>
      <c r="HW343">
        <v>4.9903</v>
      </c>
      <c r="HX343">
        <v>3.28825</v>
      </c>
      <c r="HY343">
        <v>9999</v>
      </c>
      <c r="HZ343">
        <v>9999</v>
      </c>
      <c r="IA343">
        <v>9999</v>
      </c>
      <c r="IB343">
        <v>999.9</v>
      </c>
      <c r="IC343">
        <v>4.97283</v>
      </c>
      <c r="ID343">
        <v>1.86661</v>
      </c>
      <c r="IE343">
        <v>1.86596</v>
      </c>
      <c r="IF343">
        <v>1.86585</v>
      </c>
      <c r="IG343">
        <v>1.8677</v>
      </c>
      <c r="IH343">
        <v>1.87014</v>
      </c>
      <c r="II343">
        <v>1.86879</v>
      </c>
      <c r="IJ343">
        <v>1.87027</v>
      </c>
      <c r="IK343">
        <v>0</v>
      </c>
      <c r="IL343">
        <v>0</v>
      </c>
      <c r="IM343">
        <v>0</v>
      </c>
      <c r="IN343">
        <v>0</v>
      </c>
      <c r="IO343" t="s">
        <v>441</v>
      </c>
      <c r="IP343" t="s">
        <v>442</v>
      </c>
      <c r="IQ343" t="s">
        <v>443</v>
      </c>
      <c r="IR343" t="s">
        <v>443</v>
      </c>
      <c r="IS343" t="s">
        <v>443</v>
      </c>
      <c r="IT343" t="s">
        <v>443</v>
      </c>
      <c r="IU343">
        <v>0</v>
      </c>
      <c r="IV343">
        <v>100</v>
      </c>
      <c r="IW343">
        <v>100</v>
      </c>
      <c r="IX343">
        <v>-2.672</v>
      </c>
      <c r="IY343">
        <v>0.0053</v>
      </c>
      <c r="IZ343">
        <v>-1.414774939843471</v>
      </c>
      <c r="JA343">
        <v>-0.002262605230658699</v>
      </c>
      <c r="JB343">
        <v>4.117972070868355E-07</v>
      </c>
      <c r="JC343">
        <v>-1.535053720392113E-10</v>
      </c>
      <c r="JD343">
        <v>-0.05773197212917025</v>
      </c>
      <c r="JE343">
        <v>-0.004387372397949352</v>
      </c>
      <c r="JF343">
        <v>0.001148265067849212</v>
      </c>
      <c r="JG343">
        <v>-2.372704636287677E-05</v>
      </c>
      <c r="JH343">
        <v>4</v>
      </c>
      <c r="JI343">
        <v>2346</v>
      </c>
      <c r="JJ343">
        <v>1</v>
      </c>
      <c r="JK343">
        <v>24</v>
      </c>
      <c r="JL343">
        <v>21660.9</v>
      </c>
      <c r="JM343">
        <v>29358509.5</v>
      </c>
      <c r="JN343">
        <v>1.46851</v>
      </c>
      <c r="JO343">
        <v>2.27661</v>
      </c>
      <c r="JP343">
        <v>1.39771</v>
      </c>
      <c r="JQ343">
        <v>2.35352</v>
      </c>
      <c r="JR343">
        <v>1.49536</v>
      </c>
      <c r="JS343">
        <v>2.57935</v>
      </c>
      <c r="JT343">
        <v>36.4343</v>
      </c>
      <c r="JU343">
        <v>24.0262</v>
      </c>
      <c r="JV343">
        <v>18</v>
      </c>
      <c r="JW343">
        <v>483.313</v>
      </c>
      <c r="JX343">
        <v>435.122</v>
      </c>
      <c r="JY343">
        <v>10.7918</v>
      </c>
      <c r="JZ343">
        <v>25.8887</v>
      </c>
      <c r="KA343">
        <v>29.9967</v>
      </c>
      <c r="KB343">
        <v>25.7127</v>
      </c>
      <c r="KC343">
        <v>25.644</v>
      </c>
      <c r="KD343">
        <v>29.3842</v>
      </c>
      <c r="KE343">
        <v>17.2069</v>
      </c>
      <c r="KF343">
        <v>5.26473</v>
      </c>
      <c r="KG343">
        <v>11.1143</v>
      </c>
      <c r="KH343">
        <v>654.067</v>
      </c>
      <c r="KI343">
        <v>11.1299</v>
      </c>
      <c r="KJ343">
        <v>101.648</v>
      </c>
      <c r="KK343">
        <v>100.958</v>
      </c>
    </row>
    <row r="344" spans="1:297">
      <c r="A344">
        <v>328</v>
      </c>
      <c r="B344">
        <v>1761510577.5</v>
      </c>
      <c r="C344">
        <v>3367</v>
      </c>
      <c r="D344" t="s">
        <v>1102</v>
      </c>
      <c r="E344" t="s">
        <v>1103</v>
      </c>
      <c r="F344">
        <v>5</v>
      </c>
      <c r="G344" t="s">
        <v>1025</v>
      </c>
      <c r="H344" t="s">
        <v>436</v>
      </c>
      <c r="I344">
        <v>1761510575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649.3481706092571</v>
      </c>
      <c r="AK344">
        <v>626.4700303030301</v>
      </c>
      <c r="AL344">
        <v>3.287506124148347</v>
      </c>
      <c r="AM344">
        <v>65.59163496858086</v>
      </c>
      <c r="AN344">
        <f>(AP344 - AO344 + DY344*1E3/(8.314*(EA344+273.15)) * AR344/DX344 * AQ344) * DX344/(100*DL344) * 1000/(1000 - AP344)</f>
        <v>0</v>
      </c>
      <c r="AO344">
        <v>11.14005926746997</v>
      </c>
      <c r="AP344">
        <v>11.39772424242424</v>
      </c>
      <c r="AQ344">
        <v>0.01661813669676709</v>
      </c>
      <c r="AR344">
        <v>106.5412186172679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437</v>
      </c>
      <c r="AY344" t="s">
        <v>437</v>
      </c>
      <c r="AZ344">
        <v>0</v>
      </c>
      <c r="BA344">
        <v>0</v>
      </c>
      <c r="BB344">
        <f>1-AZ344/BA344</f>
        <v>0</v>
      </c>
      <c r="BC344">
        <v>0</v>
      </c>
      <c r="BD344" t="s">
        <v>437</v>
      </c>
      <c r="BE344" t="s">
        <v>437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437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BZ344">
        <v>2020</v>
      </c>
      <c r="CA344">
        <v>290.0000000000001</v>
      </c>
      <c r="CB344">
        <v>1590.42</v>
      </c>
      <c r="CC344">
        <v>295</v>
      </c>
      <c r="CD344">
        <v>5220.67</v>
      </c>
      <c r="CE344">
        <v>1591.29</v>
      </c>
      <c r="CF344">
        <v>-0.87</v>
      </c>
      <c r="CG344">
        <v>300.0000000000001</v>
      </c>
      <c r="CH344">
        <v>23.8</v>
      </c>
      <c r="CI344">
        <v>1650.734719841875</v>
      </c>
      <c r="CJ344">
        <v>2.032994541366527</v>
      </c>
      <c r="CK344">
        <v>-31.03478562282126</v>
      </c>
      <c r="CL344">
        <v>0.9198548094063967</v>
      </c>
      <c r="CM344">
        <v>0.9759925733019913</v>
      </c>
      <c r="CN344">
        <v>-0.00431141668520578</v>
      </c>
      <c r="CO344">
        <v>289.9999999999999</v>
      </c>
      <c r="CP344">
        <v>1590.91</v>
      </c>
      <c r="CQ344">
        <v>765</v>
      </c>
      <c r="CR344">
        <v>5219.32</v>
      </c>
      <c r="CS344">
        <v>1591.27</v>
      </c>
      <c r="CT344">
        <v>-0.36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438</v>
      </c>
      <c r="DO344">
        <v>2</v>
      </c>
      <c r="DP344" t="b">
        <v>1</v>
      </c>
      <c r="DQ344">
        <v>1761510575</v>
      </c>
      <c r="DR344">
        <v>612.8543333333333</v>
      </c>
      <c r="DS344">
        <v>643.8575555555556</v>
      </c>
      <c r="DT344">
        <v>11.3615</v>
      </c>
      <c r="DU344">
        <v>11.1397</v>
      </c>
      <c r="DV344">
        <v>615.5416666666666</v>
      </c>
      <c r="DW344">
        <v>11.35575555555556</v>
      </c>
      <c r="DX344">
        <v>500.0334444444444</v>
      </c>
      <c r="DY344">
        <v>90.28754444444445</v>
      </c>
      <c r="DZ344">
        <v>0.1000512555555556</v>
      </c>
      <c r="EA344">
        <v>17.8045</v>
      </c>
      <c r="EB344">
        <v>17.91113333333333</v>
      </c>
      <c r="EC344">
        <v>999.9000000000001</v>
      </c>
      <c r="ED344">
        <v>0</v>
      </c>
      <c r="EE344">
        <v>0</v>
      </c>
      <c r="EF344">
        <v>10005.27777777778</v>
      </c>
      <c r="EG344">
        <v>0</v>
      </c>
      <c r="EH344">
        <v>1050.791111111111</v>
      </c>
      <c r="EI344">
        <v>-31.00318888888889</v>
      </c>
      <c r="EJ344">
        <v>619.8972222222222</v>
      </c>
      <c r="EK344">
        <v>651.1108888888889</v>
      </c>
      <c r="EL344">
        <v>0.2218017777777778</v>
      </c>
      <c r="EM344">
        <v>643.8575555555556</v>
      </c>
      <c r="EN344">
        <v>11.1397</v>
      </c>
      <c r="EO344">
        <v>1.025801111111111</v>
      </c>
      <c r="EP344">
        <v>1.005775555555556</v>
      </c>
      <c r="EQ344">
        <v>7.288074444444444</v>
      </c>
      <c r="ER344">
        <v>7.000322222222222</v>
      </c>
      <c r="ES344">
        <v>2000.005555555555</v>
      </c>
      <c r="ET344">
        <v>0.9800023333333334</v>
      </c>
      <c r="EU344">
        <v>0.01999784444444444</v>
      </c>
      <c r="EV344">
        <v>0</v>
      </c>
      <c r="EW344">
        <v>1298.308888888889</v>
      </c>
      <c r="EX344">
        <v>5.00097</v>
      </c>
      <c r="EY344">
        <v>26028.41111111111</v>
      </c>
      <c r="EZ344">
        <v>16707.63333333334</v>
      </c>
      <c r="FA344">
        <v>37.875</v>
      </c>
      <c r="FB344">
        <v>39</v>
      </c>
      <c r="FC344">
        <v>38.187</v>
      </c>
      <c r="FD344">
        <v>38.062</v>
      </c>
      <c r="FE344">
        <v>37.625</v>
      </c>
      <c r="FF344">
        <v>1955.105555555556</v>
      </c>
      <c r="FG344">
        <v>39.9</v>
      </c>
      <c r="FH344">
        <v>0</v>
      </c>
      <c r="FI344">
        <v>5448.200000047684</v>
      </c>
      <c r="FJ344">
        <v>0</v>
      </c>
      <c r="FK344">
        <v>1298.566538461539</v>
      </c>
      <c r="FL344">
        <v>-2.139829050099158</v>
      </c>
      <c r="FM344">
        <v>-57.38461543496329</v>
      </c>
      <c r="FN344">
        <v>26036.19615384615</v>
      </c>
      <c r="FO344">
        <v>15</v>
      </c>
      <c r="FP344">
        <v>0</v>
      </c>
      <c r="FQ344" t="s">
        <v>439</v>
      </c>
      <c r="FR344">
        <v>1760210915.6</v>
      </c>
      <c r="FS344">
        <v>0</v>
      </c>
      <c r="FT344">
        <v>0</v>
      </c>
      <c r="FU344">
        <v>-0.215</v>
      </c>
      <c r="FV344">
        <v>0</v>
      </c>
      <c r="FW344">
        <v>-0.6919999999999999</v>
      </c>
      <c r="FX344">
        <v>0</v>
      </c>
      <c r="FY344">
        <v>400</v>
      </c>
      <c r="FZ344">
        <v>0</v>
      </c>
      <c r="GA344">
        <v>0.15</v>
      </c>
      <c r="GB344">
        <v>0</v>
      </c>
      <c r="GC344">
        <v>-31.0719225</v>
      </c>
      <c r="GD344">
        <v>1.285412757973739</v>
      </c>
      <c r="GE344">
        <v>0.2396991723885379</v>
      </c>
      <c r="GF344">
        <v>0</v>
      </c>
      <c r="GG344">
        <v>1298.496470588236</v>
      </c>
      <c r="GH344">
        <v>-0.2029029707947702</v>
      </c>
      <c r="GI344">
        <v>0.4530282574808506</v>
      </c>
      <c r="GJ344">
        <v>1</v>
      </c>
      <c r="GK344">
        <v>0.15385795</v>
      </c>
      <c r="GL344">
        <v>0.4320472120075046</v>
      </c>
      <c r="GM344">
        <v>0.0436977009755376</v>
      </c>
      <c r="GN344">
        <v>0</v>
      </c>
      <c r="GO344">
        <v>1</v>
      </c>
      <c r="GP344">
        <v>3</v>
      </c>
      <c r="GQ344" t="s">
        <v>446</v>
      </c>
      <c r="GR344">
        <v>3.13406</v>
      </c>
      <c r="GS344">
        <v>2.7602</v>
      </c>
      <c r="GT344">
        <v>0.125745</v>
      </c>
      <c r="GU344">
        <v>0.128495</v>
      </c>
      <c r="GV344">
        <v>0.0623994</v>
      </c>
      <c r="GW344">
        <v>0.0607018</v>
      </c>
      <c r="GX344">
        <v>27987.9</v>
      </c>
      <c r="GY344">
        <v>27880.9</v>
      </c>
      <c r="GZ344">
        <v>29741.8</v>
      </c>
      <c r="HA344">
        <v>29552</v>
      </c>
      <c r="HB344">
        <v>36858.9</v>
      </c>
      <c r="HC344">
        <v>36786.3</v>
      </c>
      <c r="HD344">
        <v>41852.7</v>
      </c>
      <c r="HE344">
        <v>41985.7</v>
      </c>
      <c r="HF344">
        <v>1.95103</v>
      </c>
      <c r="HG344">
        <v>1.88787</v>
      </c>
      <c r="HH344">
        <v>0.0155792</v>
      </c>
      <c r="HI344">
        <v>0</v>
      </c>
      <c r="HJ344">
        <v>17.6218</v>
      </c>
      <c r="HK344">
        <v>999.9</v>
      </c>
      <c r="HL344">
        <v>26.4</v>
      </c>
      <c r="HM344">
        <v>31.7</v>
      </c>
      <c r="HN344">
        <v>13.7269</v>
      </c>
      <c r="HO344">
        <v>62.2825</v>
      </c>
      <c r="HP344">
        <v>32.3317</v>
      </c>
      <c r="HQ344">
        <v>1</v>
      </c>
      <c r="HR344">
        <v>-0.12298</v>
      </c>
      <c r="HS344">
        <v>5.35057</v>
      </c>
      <c r="HT344">
        <v>20.2641</v>
      </c>
      <c r="HU344">
        <v>5.22073</v>
      </c>
      <c r="HV344">
        <v>12.0159</v>
      </c>
      <c r="HW344">
        <v>4.99065</v>
      </c>
      <c r="HX344">
        <v>3.2884</v>
      </c>
      <c r="HY344">
        <v>9999</v>
      </c>
      <c r="HZ344">
        <v>9999</v>
      </c>
      <c r="IA344">
        <v>9999</v>
      </c>
      <c r="IB344">
        <v>999.9</v>
      </c>
      <c r="IC344">
        <v>4.97286</v>
      </c>
      <c r="ID344">
        <v>1.86661</v>
      </c>
      <c r="IE344">
        <v>1.86599</v>
      </c>
      <c r="IF344">
        <v>1.86587</v>
      </c>
      <c r="IG344">
        <v>1.86773</v>
      </c>
      <c r="IH344">
        <v>1.87016</v>
      </c>
      <c r="II344">
        <v>1.86881</v>
      </c>
      <c r="IJ344">
        <v>1.87027</v>
      </c>
      <c r="IK344">
        <v>0</v>
      </c>
      <c r="IL344">
        <v>0</v>
      </c>
      <c r="IM344">
        <v>0</v>
      </c>
      <c r="IN344">
        <v>0</v>
      </c>
      <c r="IO344" t="s">
        <v>441</v>
      </c>
      <c r="IP344" t="s">
        <v>442</v>
      </c>
      <c r="IQ344" t="s">
        <v>443</v>
      </c>
      <c r="IR344" t="s">
        <v>443</v>
      </c>
      <c r="IS344" t="s">
        <v>443</v>
      </c>
      <c r="IT344" t="s">
        <v>443</v>
      </c>
      <c r="IU344">
        <v>0</v>
      </c>
      <c r="IV344">
        <v>100</v>
      </c>
      <c r="IW344">
        <v>100</v>
      </c>
      <c r="IX344">
        <v>-2.703</v>
      </c>
      <c r="IY344">
        <v>0.0064</v>
      </c>
      <c r="IZ344">
        <v>-1.414774939843471</v>
      </c>
      <c r="JA344">
        <v>-0.002262605230658699</v>
      </c>
      <c r="JB344">
        <v>4.117972070868355E-07</v>
      </c>
      <c r="JC344">
        <v>-1.535053720392113E-10</v>
      </c>
      <c r="JD344">
        <v>-0.05773197212917025</v>
      </c>
      <c r="JE344">
        <v>-0.004387372397949352</v>
      </c>
      <c r="JF344">
        <v>0.001148265067849212</v>
      </c>
      <c r="JG344">
        <v>-2.372704636287677E-05</v>
      </c>
      <c r="JH344">
        <v>4</v>
      </c>
      <c r="JI344">
        <v>2346</v>
      </c>
      <c r="JJ344">
        <v>1</v>
      </c>
      <c r="JK344">
        <v>24</v>
      </c>
      <c r="JL344">
        <v>21661</v>
      </c>
      <c r="JM344">
        <v>29358509.6</v>
      </c>
      <c r="JN344">
        <v>1.49902</v>
      </c>
      <c r="JO344">
        <v>2.26929</v>
      </c>
      <c r="JP344">
        <v>1.39648</v>
      </c>
      <c r="JQ344">
        <v>2.35474</v>
      </c>
      <c r="JR344">
        <v>1.49536</v>
      </c>
      <c r="JS344">
        <v>2.55981</v>
      </c>
      <c r="JT344">
        <v>36.4343</v>
      </c>
      <c r="JU344">
        <v>24.0262</v>
      </c>
      <c r="JV344">
        <v>18</v>
      </c>
      <c r="JW344">
        <v>483.422</v>
      </c>
      <c r="JX344">
        <v>434.968</v>
      </c>
      <c r="JY344">
        <v>11.0564</v>
      </c>
      <c r="JZ344">
        <v>25.8909</v>
      </c>
      <c r="KA344">
        <v>29.9965</v>
      </c>
      <c r="KB344">
        <v>25.7147</v>
      </c>
      <c r="KC344">
        <v>25.6453</v>
      </c>
      <c r="KD344">
        <v>30.0121</v>
      </c>
      <c r="KE344">
        <v>17.2069</v>
      </c>
      <c r="KF344">
        <v>5.26473</v>
      </c>
      <c r="KG344">
        <v>11.142</v>
      </c>
      <c r="KH344">
        <v>674.313</v>
      </c>
      <c r="KI344">
        <v>11.0504</v>
      </c>
      <c r="KJ344">
        <v>101.649</v>
      </c>
      <c r="KK344">
        <v>100.961</v>
      </c>
    </row>
    <row r="345" spans="1:297">
      <c r="A345">
        <v>329</v>
      </c>
      <c r="B345">
        <v>1761510582.5</v>
      </c>
      <c r="C345">
        <v>3372</v>
      </c>
      <c r="D345" t="s">
        <v>1104</v>
      </c>
      <c r="E345" t="s">
        <v>1105</v>
      </c>
      <c r="F345">
        <v>5</v>
      </c>
      <c r="G345" t="s">
        <v>1025</v>
      </c>
      <c r="H345" t="s">
        <v>436</v>
      </c>
      <c r="I345">
        <v>1761510579.7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666.4185657847048</v>
      </c>
      <c r="AK345">
        <v>643.1071272727272</v>
      </c>
      <c r="AL345">
        <v>3.330742436931927</v>
      </c>
      <c r="AM345">
        <v>65.59163496858086</v>
      </c>
      <c r="AN345">
        <f>(AP345 - AO345 + DY345*1E3/(8.314*(EA345+273.15)) * AR345/DX345 * AQ345) * DX345/(100*DL345) * 1000/(1000 - AP345)</f>
        <v>0</v>
      </c>
      <c r="AO345">
        <v>11.13808401909277</v>
      </c>
      <c r="AP345">
        <v>11.46607575757575</v>
      </c>
      <c r="AQ345">
        <v>0.01393712204358595</v>
      </c>
      <c r="AR345">
        <v>106.5412186172679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437</v>
      </c>
      <c r="AY345" t="s">
        <v>437</v>
      </c>
      <c r="AZ345">
        <v>0</v>
      </c>
      <c r="BA345">
        <v>0</v>
      </c>
      <c r="BB345">
        <f>1-AZ345/BA345</f>
        <v>0</v>
      </c>
      <c r="BC345">
        <v>0</v>
      </c>
      <c r="BD345" t="s">
        <v>437</v>
      </c>
      <c r="BE345" t="s">
        <v>437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437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BZ345">
        <v>2020</v>
      </c>
      <c r="CA345">
        <v>290.0000000000001</v>
      </c>
      <c r="CB345">
        <v>1590.42</v>
      </c>
      <c r="CC345">
        <v>295</v>
      </c>
      <c r="CD345">
        <v>5220.67</v>
      </c>
      <c r="CE345">
        <v>1591.29</v>
      </c>
      <c r="CF345">
        <v>-0.87</v>
      </c>
      <c r="CG345">
        <v>300.0000000000001</v>
      </c>
      <c r="CH345">
        <v>23.8</v>
      </c>
      <c r="CI345">
        <v>1650.734719841875</v>
      </c>
      <c r="CJ345">
        <v>2.032994541366527</v>
      </c>
      <c r="CK345">
        <v>-31.03478562282126</v>
      </c>
      <c r="CL345">
        <v>0.9198548094063967</v>
      </c>
      <c r="CM345">
        <v>0.9759925733019913</v>
      </c>
      <c r="CN345">
        <v>-0.00431141668520578</v>
      </c>
      <c r="CO345">
        <v>289.9999999999999</v>
      </c>
      <c r="CP345">
        <v>1590.91</v>
      </c>
      <c r="CQ345">
        <v>765</v>
      </c>
      <c r="CR345">
        <v>5219.32</v>
      </c>
      <c r="CS345">
        <v>1591.27</v>
      </c>
      <c r="CT345">
        <v>-0.36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438</v>
      </c>
      <c r="DO345">
        <v>2</v>
      </c>
      <c r="DP345" t="b">
        <v>1</v>
      </c>
      <c r="DQ345">
        <v>1761510579.7</v>
      </c>
      <c r="DR345">
        <v>628.1794000000001</v>
      </c>
      <c r="DS345">
        <v>659.6558000000001</v>
      </c>
      <c r="DT345">
        <v>11.43694</v>
      </c>
      <c r="DU345">
        <v>11.13724</v>
      </c>
      <c r="DV345">
        <v>630.8963</v>
      </c>
      <c r="DW345">
        <v>11.43022</v>
      </c>
      <c r="DX345">
        <v>500.0084</v>
      </c>
      <c r="DY345">
        <v>90.28829999999999</v>
      </c>
      <c r="DZ345">
        <v>0.09998209999999999</v>
      </c>
      <c r="EA345">
        <v>17.80553</v>
      </c>
      <c r="EB345">
        <v>17.86923</v>
      </c>
      <c r="EC345">
        <v>999.9</v>
      </c>
      <c r="ED345">
        <v>0</v>
      </c>
      <c r="EE345">
        <v>0</v>
      </c>
      <c r="EF345">
        <v>9994.626</v>
      </c>
      <c r="EG345">
        <v>0</v>
      </c>
      <c r="EH345">
        <v>1050.791</v>
      </c>
      <c r="EI345">
        <v>-31.47639</v>
      </c>
      <c r="EJ345">
        <v>635.4473</v>
      </c>
      <c r="EK345">
        <v>667.0853999999999</v>
      </c>
      <c r="EL345">
        <v>0.2996921</v>
      </c>
      <c r="EM345">
        <v>659.6558000000001</v>
      </c>
      <c r="EN345">
        <v>11.13724</v>
      </c>
      <c r="EO345">
        <v>1.03262</v>
      </c>
      <c r="EP345">
        <v>1.005562</v>
      </c>
      <c r="EQ345">
        <v>7.384936999999999</v>
      </c>
      <c r="ER345">
        <v>6.997224</v>
      </c>
      <c r="ES345">
        <v>1999.997</v>
      </c>
      <c r="ET345">
        <v>0.9800018999999999</v>
      </c>
      <c r="EU345">
        <v>0.01999828</v>
      </c>
      <c r="EV345">
        <v>0</v>
      </c>
      <c r="EW345">
        <v>1298.083</v>
      </c>
      <c r="EX345">
        <v>5.000970000000001</v>
      </c>
      <c r="EY345">
        <v>26023.6</v>
      </c>
      <c r="EZ345">
        <v>16707.57</v>
      </c>
      <c r="FA345">
        <v>37.8498</v>
      </c>
      <c r="FB345">
        <v>39</v>
      </c>
      <c r="FC345">
        <v>38.1746</v>
      </c>
      <c r="FD345">
        <v>38.062</v>
      </c>
      <c r="FE345">
        <v>37.625</v>
      </c>
      <c r="FF345">
        <v>1955.097</v>
      </c>
      <c r="FG345">
        <v>39.89999999999999</v>
      </c>
      <c r="FH345">
        <v>0</v>
      </c>
      <c r="FI345">
        <v>5453.600000143051</v>
      </c>
      <c r="FJ345">
        <v>0</v>
      </c>
      <c r="FK345">
        <v>1298.2828</v>
      </c>
      <c r="FL345">
        <v>-3.085384610064595</v>
      </c>
      <c r="FM345">
        <v>-88.63076928334311</v>
      </c>
      <c r="FN345">
        <v>26029.416</v>
      </c>
      <c r="FO345">
        <v>15</v>
      </c>
      <c r="FP345">
        <v>0</v>
      </c>
      <c r="FQ345" t="s">
        <v>439</v>
      </c>
      <c r="FR345">
        <v>1760210915.6</v>
      </c>
      <c r="FS345">
        <v>0</v>
      </c>
      <c r="FT345">
        <v>0</v>
      </c>
      <c r="FU345">
        <v>-0.215</v>
      </c>
      <c r="FV345">
        <v>0</v>
      </c>
      <c r="FW345">
        <v>-0.6919999999999999</v>
      </c>
      <c r="FX345">
        <v>0</v>
      </c>
      <c r="FY345">
        <v>400</v>
      </c>
      <c r="FZ345">
        <v>0</v>
      </c>
      <c r="GA345">
        <v>0.15</v>
      </c>
      <c r="GB345">
        <v>0</v>
      </c>
      <c r="GC345">
        <v>-31.1269475</v>
      </c>
      <c r="GD345">
        <v>-0.3482397748591904</v>
      </c>
      <c r="GE345">
        <v>0.2867847877655821</v>
      </c>
      <c r="GF345">
        <v>1</v>
      </c>
      <c r="GG345">
        <v>1298.440882352941</v>
      </c>
      <c r="GH345">
        <v>-1.469365921756308</v>
      </c>
      <c r="GI345">
        <v>0.4630802728473254</v>
      </c>
      <c r="GJ345">
        <v>0</v>
      </c>
      <c r="GK345">
        <v>0.191210175</v>
      </c>
      <c r="GL345">
        <v>0.6395447617260787</v>
      </c>
      <c r="GM345">
        <v>0.06340792530547246</v>
      </c>
      <c r="GN345">
        <v>0</v>
      </c>
      <c r="GO345">
        <v>1</v>
      </c>
      <c r="GP345">
        <v>3</v>
      </c>
      <c r="GQ345" t="s">
        <v>446</v>
      </c>
      <c r="GR345">
        <v>3.13396</v>
      </c>
      <c r="GS345">
        <v>2.76027</v>
      </c>
      <c r="GT345">
        <v>0.128041</v>
      </c>
      <c r="GU345">
        <v>0.130746</v>
      </c>
      <c r="GV345">
        <v>0.0626695</v>
      </c>
      <c r="GW345">
        <v>0.0606756</v>
      </c>
      <c r="GX345">
        <v>27915</v>
      </c>
      <c r="GY345">
        <v>27809.6</v>
      </c>
      <c r="GZ345">
        <v>29742.4</v>
      </c>
      <c r="HA345">
        <v>29552.6</v>
      </c>
      <c r="HB345">
        <v>36848.7</v>
      </c>
      <c r="HC345">
        <v>36788.2</v>
      </c>
      <c r="HD345">
        <v>41853.3</v>
      </c>
      <c r="HE345">
        <v>41986.7</v>
      </c>
      <c r="HF345">
        <v>1.95115</v>
      </c>
      <c r="HG345">
        <v>1.88808</v>
      </c>
      <c r="HH345">
        <v>0.0146553</v>
      </c>
      <c r="HI345">
        <v>0</v>
      </c>
      <c r="HJ345">
        <v>17.619</v>
      </c>
      <c r="HK345">
        <v>999.9</v>
      </c>
      <c r="HL345">
        <v>26.4</v>
      </c>
      <c r="HM345">
        <v>31.7</v>
      </c>
      <c r="HN345">
        <v>13.7271</v>
      </c>
      <c r="HO345">
        <v>62.3225</v>
      </c>
      <c r="HP345">
        <v>32.3277</v>
      </c>
      <c r="HQ345">
        <v>1</v>
      </c>
      <c r="HR345">
        <v>-0.123122</v>
      </c>
      <c r="HS345">
        <v>5.36427</v>
      </c>
      <c r="HT345">
        <v>20.2637</v>
      </c>
      <c r="HU345">
        <v>5.22103</v>
      </c>
      <c r="HV345">
        <v>12.0159</v>
      </c>
      <c r="HW345">
        <v>4.99045</v>
      </c>
      <c r="HX345">
        <v>3.2885</v>
      </c>
      <c r="HY345">
        <v>9999</v>
      </c>
      <c r="HZ345">
        <v>9999</v>
      </c>
      <c r="IA345">
        <v>9999</v>
      </c>
      <c r="IB345">
        <v>999.9</v>
      </c>
      <c r="IC345">
        <v>4.97285</v>
      </c>
      <c r="ID345">
        <v>1.86661</v>
      </c>
      <c r="IE345">
        <v>1.86595</v>
      </c>
      <c r="IF345">
        <v>1.86587</v>
      </c>
      <c r="IG345">
        <v>1.86772</v>
      </c>
      <c r="IH345">
        <v>1.87014</v>
      </c>
      <c r="II345">
        <v>1.8688</v>
      </c>
      <c r="IJ345">
        <v>1.87027</v>
      </c>
      <c r="IK345">
        <v>0</v>
      </c>
      <c r="IL345">
        <v>0</v>
      </c>
      <c r="IM345">
        <v>0</v>
      </c>
      <c r="IN345">
        <v>0</v>
      </c>
      <c r="IO345" t="s">
        <v>441</v>
      </c>
      <c r="IP345" t="s">
        <v>442</v>
      </c>
      <c r="IQ345" t="s">
        <v>443</v>
      </c>
      <c r="IR345" t="s">
        <v>443</v>
      </c>
      <c r="IS345" t="s">
        <v>443</v>
      </c>
      <c r="IT345" t="s">
        <v>443</v>
      </c>
      <c r="IU345">
        <v>0</v>
      </c>
      <c r="IV345">
        <v>100</v>
      </c>
      <c r="IW345">
        <v>100</v>
      </c>
      <c r="IX345">
        <v>-2.735</v>
      </c>
      <c r="IY345">
        <v>0.0071</v>
      </c>
      <c r="IZ345">
        <v>-1.414774939843471</v>
      </c>
      <c r="JA345">
        <v>-0.002262605230658699</v>
      </c>
      <c r="JB345">
        <v>4.117972070868355E-07</v>
      </c>
      <c r="JC345">
        <v>-1.535053720392113E-10</v>
      </c>
      <c r="JD345">
        <v>-0.05773197212917025</v>
      </c>
      <c r="JE345">
        <v>-0.004387372397949352</v>
      </c>
      <c r="JF345">
        <v>0.001148265067849212</v>
      </c>
      <c r="JG345">
        <v>-2.372704636287677E-05</v>
      </c>
      <c r="JH345">
        <v>4</v>
      </c>
      <c r="JI345">
        <v>2346</v>
      </c>
      <c r="JJ345">
        <v>1</v>
      </c>
      <c r="JK345">
        <v>24</v>
      </c>
      <c r="JL345">
        <v>21661.1</v>
      </c>
      <c r="JM345">
        <v>29358509.7</v>
      </c>
      <c r="JN345">
        <v>1.5271</v>
      </c>
      <c r="JO345">
        <v>2.2644</v>
      </c>
      <c r="JP345">
        <v>1.39648</v>
      </c>
      <c r="JQ345">
        <v>2.35352</v>
      </c>
      <c r="JR345">
        <v>1.49536</v>
      </c>
      <c r="JS345">
        <v>2.55859</v>
      </c>
      <c r="JT345">
        <v>36.4343</v>
      </c>
      <c r="JU345">
        <v>24.0262</v>
      </c>
      <c r="JV345">
        <v>18</v>
      </c>
      <c r="JW345">
        <v>483.513</v>
      </c>
      <c r="JX345">
        <v>435.102</v>
      </c>
      <c r="JY345">
        <v>11.1761</v>
      </c>
      <c r="JZ345">
        <v>25.8931</v>
      </c>
      <c r="KA345">
        <v>29.9987</v>
      </c>
      <c r="KB345">
        <v>25.7163</v>
      </c>
      <c r="KC345">
        <v>25.6472</v>
      </c>
      <c r="KD345">
        <v>30.5846</v>
      </c>
      <c r="KE345">
        <v>18.141</v>
      </c>
      <c r="KF345">
        <v>5.26473</v>
      </c>
      <c r="KG345">
        <v>11.2189</v>
      </c>
      <c r="KH345">
        <v>687.675</v>
      </c>
      <c r="KI345">
        <v>10.9653</v>
      </c>
      <c r="KJ345">
        <v>101.651</v>
      </c>
      <c r="KK345">
        <v>100.963</v>
      </c>
    </row>
    <row r="346" spans="1:297">
      <c r="A346">
        <v>330</v>
      </c>
      <c r="B346">
        <v>1761510587.5</v>
      </c>
      <c r="C346">
        <v>3377</v>
      </c>
      <c r="D346" t="s">
        <v>1106</v>
      </c>
      <c r="E346" t="s">
        <v>1107</v>
      </c>
      <c r="F346">
        <v>5</v>
      </c>
      <c r="G346" t="s">
        <v>1025</v>
      </c>
      <c r="H346" t="s">
        <v>436</v>
      </c>
      <c r="I346">
        <v>1761510585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683.3477392926376</v>
      </c>
      <c r="AK346">
        <v>659.9058121212121</v>
      </c>
      <c r="AL346">
        <v>3.355180954251316</v>
      </c>
      <c r="AM346">
        <v>65.59163496858086</v>
      </c>
      <c r="AN346">
        <f>(AP346 - AO346 + DY346*1E3/(8.314*(EA346+273.15)) * AR346/DX346 * AQ346) * DX346/(100*DL346) * 1000/(1000 - AP346)</f>
        <v>0</v>
      </c>
      <c r="AO346">
        <v>11.11295249640801</v>
      </c>
      <c r="AP346">
        <v>11.50765272727272</v>
      </c>
      <c r="AQ346">
        <v>0.009204591837871052</v>
      </c>
      <c r="AR346">
        <v>106.5412186172679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437</v>
      </c>
      <c r="AY346" t="s">
        <v>437</v>
      </c>
      <c r="AZ346">
        <v>0</v>
      </c>
      <c r="BA346">
        <v>0</v>
      </c>
      <c r="BB346">
        <f>1-AZ346/BA346</f>
        <v>0</v>
      </c>
      <c r="BC346">
        <v>0</v>
      </c>
      <c r="BD346" t="s">
        <v>437</v>
      </c>
      <c r="BE346" t="s">
        <v>437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437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BZ346">
        <v>2020</v>
      </c>
      <c r="CA346">
        <v>290.0000000000001</v>
      </c>
      <c r="CB346">
        <v>1590.42</v>
      </c>
      <c r="CC346">
        <v>295</v>
      </c>
      <c r="CD346">
        <v>5220.67</v>
      </c>
      <c r="CE346">
        <v>1591.29</v>
      </c>
      <c r="CF346">
        <v>-0.87</v>
      </c>
      <c r="CG346">
        <v>300.0000000000001</v>
      </c>
      <c r="CH346">
        <v>23.8</v>
      </c>
      <c r="CI346">
        <v>1650.734719841875</v>
      </c>
      <c r="CJ346">
        <v>2.032994541366527</v>
      </c>
      <c r="CK346">
        <v>-31.03478562282126</v>
      </c>
      <c r="CL346">
        <v>0.9198548094063967</v>
      </c>
      <c r="CM346">
        <v>0.9759925733019913</v>
      </c>
      <c r="CN346">
        <v>-0.00431141668520578</v>
      </c>
      <c r="CO346">
        <v>289.9999999999999</v>
      </c>
      <c r="CP346">
        <v>1590.91</v>
      </c>
      <c r="CQ346">
        <v>765</v>
      </c>
      <c r="CR346">
        <v>5219.32</v>
      </c>
      <c r="CS346">
        <v>1591.27</v>
      </c>
      <c r="CT346">
        <v>-0.36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438</v>
      </c>
      <c r="DO346">
        <v>2</v>
      </c>
      <c r="DP346" t="b">
        <v>1</v>
      </c>
      <c r="DQ346">
        <v>1761510585</v>
      </c>
      <c r="DR346">
        <v>645.6958888888889</v>
      </c>
      <c r="DS346">
        <v>677.4131111111111</v>
      </c>
      <c r="DT346">
        <v>11.4941</v>
      </c>
      <c r="DU346">
        <v>11.1076</v>
      </c>
      <c r="DV346">
        <v>648.4466666666666</v>
      </c>
      <c r="DW346">
        <v>11.48668888888889</v>
      </c>
      <c r="DX346">
        <v>499.9777777777778</v>
      </c>
      <c r="DY346">
        <v>90.2870111111111</v>
      </c>
      <c r="DZ346">
        <v>0.1000087777777778</v>
      </c>
      <c r="EA346">
        <v>17.8126</v>
      </c>
      <c r="EB346">
        <v>17.85826666666667</v>
      </c>
      <c r="EC346">
        <v>999.9000000000001</v>
      </c>
      <c r="ED346">
        <v>0</v>
      </c>
      <c r="EE346">
        <v>0</v>
      </c>
      <c r="EF346">
        <v>10015.83333333333</v>
      </c>
      <c r="EG346">
        <v>0</v>
      </c>
      <c r="EH346">
        <v>1050.8</v>
      </c>
      <c r="EI346">
        <v>-31.71703333333333</v>
      </c>
      <c r="EJ346">
        <v>653.204111111111</v>
      </c>
      <c r="EK346">
        <v>685.0219999999999</v>
      </c>
      <c r="EL346">
        <v>0.3864932222222223</v>
      </c>
      <c r="EM346">
        <v>677.4131111111111</v>
      </c>
      <c r="EN346">
        <v>11.1076</v>
      </c>
      <c r="EO346">
        <v>1.037767777777778</v>
      </c>
      <c r="EP346">
        <v>1.002873333333333</v>
      </c>
      <c r="EQ346">
        <v>7.457695555555556</v>
      </c>
      <c r="ER346">
        <v>6.958171111111111</v>
      </c>
      <c r="ES346">
        <v>2000.034444444444</v>
      </c>
      <c r="ET346">
        <v>0.9800019999999999</v>
      </c>
      <c r="EU346">
        <v>0.0199982</v>
      </c>
      <c r="EV346">
        <v>0</v>
      </c>
      <c r="EW346">
        <v>1298.223333333333</v>
      </c>
      <c r="EX346">
        <v>5.00097</v>
      </c>
      <c r="EY346">
        <v>26021.95555555556</v>
      </c>
      <c r="EZ346">
        <v>16707.88888888889</v>
      </c>
      <c r="FA346">
        <v>37.812</v>
      </c>
      <c r="FB346">
        <v>38.958</v>
      </c>
      <c r="FC346">
        <v>38.125</v>
      </c>
      <c r="FD346">
        <v>38.02066666666666</v>
      </c>
      <c r="FE346">
        <v>37.562</v>
      </c>
      <c r="FF346">
        <v>1955.134444444444</v>
      </c>
      <c r="FG346">
        <v>39.9</v>
      </c>
      <c r="FH346">
        <v>0</v>
      </c>
      <c r="FI346">
        <v>5458.400000095367</v>
      </c>
      <c r="FJ346">
        <v>0</v>
      </c>
      <c r="FK346">
        <v>1298.1664</v>
      </c>
      <c r="FL346">
        <v>-1.076923095092036</v>
      </c>
      <c r="FM346">
        <v>-38.7846152863678</v>
      </c>
      <c r="FN346">
        <v>26024.488</v>
      </c>
      <c r="FO346">
        <v>15</v>
      </c>
      <c r="FP346">
        <v>0</v>
      </c>
      <c r="FQ346" t="s">
        <v>439</v>
      </c>
      <c r="FR346">
        <v>1760210915.6</v>
      </c>
      <c r="FS346">
        <v>0</v>
      </c>
      <c r="FT346">
        <v>0</v>
      </c>
      <c r="FU346">
        <v>-0.215</v>
      </c>
      <c r="FV346">
        <v>0</v>
      </c>
      <c r="FW346">
        <v>-0.6919999999999999</v>
      </c>
      <c r="FX346">
        <v>0</v>
      </c>
      <c r="FY346">
        <v>400</v>
      </c>
      <c r="FZ346">
        <v>0</v>
      </c>
      <c r="GA346">
        <v>0.15</v>
      </c>
      <c r="GB346">
        <v>0</v>
      </c>
      <c r="GC346">
        <v>-31.2370525</v>
      </c>
      <c r="GD346">
        <v>-3.863800750469053</v>
      </c>
      <c r="GE346">
        <v>0.3856189038334997</v>
      </c>
      <c r="GF346">
        <v>0</v>
      </c>
      <c r="GG346">
        <v>1298.308823529412</v>
      </c>
      <c r="GH346">
        <v>-2.476088616673275</v>
      </c>
      <c r="GI346">
        <v>0.3995936517328358</v>
      </c>
      <c r="GJ346">
        <v>0</v>
      </c>
      <c r="GK346">
        <v>0.26496295</v>
      </c>
      <c r="GL346">
        <v>0.8968399249530955</v>
      </c>
      <c r="GM346">
        <v>0.08680617927485058</v>
      </c>
      <c r="GN346">
        <v>0</v>
      </c>
      <c r="GO346">
        <v>0</v>
      </c>
      <c r="GP346">
        <v>3</v>
      </c>
      <c r="GQ346" t="s">
        <v>455</v>
      </c>
      <c r="GR346">
        <v>3.13402</v>
      </c>
      <c r="GS346">
        <v>2.76033</v>
      </c>
      <c r="GT346">
        <v>0.130318</v>
      </c>
      <c r="GU346">
        <v>0.132985</v>
      </c>
      <c r="GV346">
        <v>0.062823</v>
      </c>
      <c r="GW346">
        <v>0.0604283</v>
      </c>
      <c r="GX346">
        <v>27842.2</v>
      </c>
      <c r="GY346">
        <v>27738</v>
      </c>
      <c r="GZ346">
        <v>29742.5</v>
      </c>
      <c r="HA346">
        <v>29552.6</v>
      </c>
      <c r="HB346">
        <v>36842.6</v>
      </c>
      <c r="HC346">
        <v>36798</v>
      </c>
      <c r="HD346">
        <v>41853.2</v>
      </c>
      <c r="HE346">
        <v>41986.7</v>
      </c>
      <c r="HF346">
        <v>1.95077</v>
      </c>
      <c r="HG346">
        <v>1.8876</v>
      </c>
      <c r="HH346">
        <v>0.0142753</v>
      </c>
      <c r="HI346">
        <v>0</v>
      </c>
      <c r="HJ346">
        <v>17.6162</v>
      </c>
      <c r="HK346">
        <v>999.9</v>
      </c>
      <c r="HL346">
        <v>26.4</v>
      </c>
      <c r="HM346">
        <v>31.7</v>
      </c>
      <c r="HN346">
        <v>13.7278</v>
      </c>
      <c r="HO346">
        <v>62.1225</v>
      </c>
      <c r="HP346">
        <v>32.488</v>
      </c>
      <c r="HQ346">
        <v>1</v>
      </c>
      <c r="HR346">
        <v>-0.122711</v>
      </c>
      <c r="HS346">
        <v>5.31907</v>
      </c>
      <c r="HT346">
        <v>20.2647</v>
      </c>
      <c r="HU346">
        <v>5.22043</v>
      </c>
      <c r="HV346">
        <v>12.0159</v>
      </c>
      <c r="HW346">
        <v>4.99045</v>
      </c>
      <c r="HX346">
        <v>3.28838</v>
      </c>
      <c r="HY346">
        <v>9999</v>
      </c>
      <c r="HZ346">
        <v>9999</v>
      </c>
      <c r="IA346">
        <v>9999</v>
      </c>
      <c r="IB346">
        <v>999.9</v>
      </c>
      <c r="IC346">
        <v>4.97281</v>
      </c>
      <c r="ID346">
        <v>1.86661</v>
      </c>
      <c r="IE346">
        <v>1.86592</v>
      </c>
      <c r="IF346">
        <v>1.86589</v>
      </c>
      <c r="IG346">
        <v>1.86773</v>
      </c>
      <c r="IH346">
        <v>1.87015</v>
      </c>
      <c r="II346">
        <v>1.86878</v>
      </c>
      <c r="IJ346">
        <v>1.87027</v>
      </c>
      <c r="IK346">
        <v>0</v>
      </c>
      <c r="IL346">
        <v>0</v>
      </c>
      <c r="IM346">
        <v>0</v>
      </c>
      <c r="IN346">
        <v>0</v>
      </c>
      <c r="IO346" t="s">
        <v>441</v>
      </c>
      <c r="IP346" t="s">
        <v>442</v>
      </c>
      <c r="IQ346" t="s">
        <v>443</v>
      </c>
      <c r="IR346" t="s">
        <v>443</v>
      </c>
      <c r="IS346" t="s">
        <v>443</v>
      </c>
      <c r="IT346" t="s">
        <v>443</v>
      </c>
      <c r="IU346">
        <v>0</v>
      </c>
      <c r="IV346">
        <v>100</v>
      </c>
      <c r="IW346">
        <v>100</v>
      </c>
      <c r="IX346">
        <v>-2.767</v>
      </c>
      <c r="IY346">
        <v>0.0076</v>
      </c>
      <c r="IZ346">
        <v>-1.414774939843471</v>
      </c>
      <c r="JA346">
        <v>-0.002262605230658699</v>
      </c>
      <c r="JB346">
        <v>4.117972070868355E-07</v>
      </c>
      <c r="JC346">
        <v>-1.535053720392113E-10</v>
      </c>
      <c r="JD346">
        <v>-0.05773197212917025</v>
      </c>
      <c r="JE346">
        <v>-0.004387372397949352</v>
      </c>
      <c r="JF346">
        <v>0.001148265067849212</v>
      </c>
      <c r="JG346">
        <v>-2.372704636287677E-05</v>
      </c>
      <c r="JH346">
        <v>4</v>
      </c>
      <c r="JI346">
        <v>2346</v>
      </c>
      <c r="JJ346">
        <v>1</v>
      </c>
      <c r="JK346">
        <v>24</v>
      </c>
      <c r="JL346">
        <v>21661.2</v>
      </c>
      <c r="JM346">
        <v>29358509.8</v>
      </c>
      <c r="JN346">
        <v>1.55884</v>
      </c>
      <c r="JO346">
        <v>2.25708</v>
      </c>
      <c r="JP346">
        <v>1.39648</v>
      </c>
      <c r="JQ346">
        <v>2.35229</v>
      </c>
      <c r="JR346">
        <v>1.49536</v>
      </c>
      <c r="JS346">
        <v>2.65381</v>
      </c>
      <c r="JT346">
        <v>36.4107</v>
      </c>
      <c r="JU346">
        <v>24.035</v>
      </c>
      <c r="JV346">
        <v>18</v>
      </c>
      <c r="JW346">
        <v>483.292</v>
      </c>
      <c r="JX346">
        <v>434.82</v>
      </c>
      <c r="JY346">
        <v>11.2785</v>
      </c>
      <c r="JZ346">
        <v>25.8958</v>
      </c>
      <c r="KA346">
        <v>29.9998</v>
      </c>
      <c r="KB346">
        <v>25.7174</v>
      </c>
      <c r="KC346">
        <v>25.6474</v>
      </c>
      <c r="KD346">
        <v>31.2108</v>
      </c>
      <c r="KE346">
        <v>18.7465</v>
      </c>
      <c r="KF346">
        <v>5.26473</v>
      </c>
      <c r="KG346">
        <v>11.3144</v>
      </c>
      <c r="KH346">
        <v>707.744</v>
      </c>
      <c r="KI346">
        <v>10.8914</v>
      </c>
      <c r="KJ346">
        <v>101.651</v>
      </c>
      <c r="KK346">
        <v>100.963</v>
      </c>
    </row>
    <row r="347" spans="1:297">
      <c r="A347">
        <v>331</v>
      </c>
      <c r="B347">
        <v>1761510592.5</v>
      </c>
      <c r="C347">
        <v>3382</v>
      </c>
      <c r="D347" t="s">
        <v>1108</v>
      </c>
      <c r="E347" t="s">
        <v>1109</v>
      </c>
      <c r="F347">
        <v>5</v>
      </c>
      <c r="G347" t="s">
        <v>1025</v>
      </c>
      <c r="H347" t="s">
        <v>436</v>
      </c>
      <c r="I347">
        <v>1761510589.7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700.2349627799695</v>
      </c>
      <c r="AK347">
        <v>676.7267575757576</v>
      </c>
      <c r="AL347">
        <v>3.377977771318428</v>
      </c>
      <c r="AM347">
        <v>65.59163496858086</v>
      </c>
      <c r="AN347">
        <f>(AP347 - AO347 + DY347*1E3/(8.314*(EA347+273.15)) * AR347/DX347 * AQ347) * DX347/(100*DL347) * 1000/(1000 - AP347)</f>
        <v>0</v>
      </c>
      <c r="AO347">
        <v>11.03154556025522</v>
      </c>
      <c r="AP347">
        <v>11.51744666666666</v>
      </c>
      <c r="AQ347">
        <v>0.00114249157377498</v>
      </c>
      <c r="AR347">
        <v>106.5412186172679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437</v>
      </c>
      <c r="AY347" t="s">
        <v>437</v>
      </c>
      <c r="AZ347">
        <v>0</v>
      </c>
      <c r="BA347">
        <v>0</v>
      </c>
      <c r="BB347">
        <f>1-AZ347/BA347</f>
        <v>0</v>
      </c>
      <c r="BC347">
        <v>0</v>
      </c>
      <c r="BD347" t="s">
        <v>437</v>
      </c>
      <c r="BE347" t="s">
        <v>437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437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BZ347">
        <v>2020</v>
      </c>
      <c r="CA347">
        <v>290.0000000000001</v>
      </c>
      <c r="CB347">
        <v>1590.42</v>
      </c>
      <c r="CC347">
        <v>295</v>
      </c>
      <c r="CD347">
        <v>5220.67</v>
      </c>
      <c r="CE347">
        <v>1591.29</v>
      </c>
      <c r="CF347">
        <v>-0.87</v>
      </c>
      <c r="CG347">
        <v>300.0000000000001</v>
      </c>
      <c r="CH347">
        <v>23.8</v>
      </c>
      <c r="CI347">
        <v>1650.734719841875</v>
      </c>
      <c r="CJ347">
        <v>2.032994541366527</v>
      </c>
      <c r="CK347">
        <v>-31.03478562282126</v>
      </c>
      <c r="CL347">
        <v>0.9198548094063967</v>
      </c>
      <c r="CM347">
        <v>0.9759925733019913</v>
      </c>
      <c r="CN347">
        <v>-0.00431141668520578</v>
      </c>
      <c r="CO347">
        <v>289.9999999999999</v>
      </c>
      <c r="CP347">
        <v>1590.91</v>
      </c>
      <c r="CQ347">
        <v>765</v>
      </c>
      <c r="CR347">
        <v>5219.32</v>
      </c>
      <c r="CS347">
        <v>1591.27</v>
      </c>
      <c r="CT347">
        <v>-0.36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438</v>
      </c>
      <c r="DO347">
        <v>2</v>
      </c>
      <c r="DP347" t="b">
        <v>1</v>
      </c>
      <c r="DQ347">
        <v>1761510589.7</v>
      </c>
      <c r="DR347">
        <v>661.2454</v>
      </c>
      <c r="DS347">
        <v>693.1686</v>
      </c>
      <c r="DT347">
        <v>11.51529</v>
      </c>
      <c r="DU347">
        <v>11.03314</v>
      </c>
      <c r="DV347">
        <v>664.0256999999999</v>
      </c>
      <c r="DW347">
        <v>11.50759</v>
      </c>
      <c r="DX347">
        <v>500.0416</v>
      </c>
      <c r="DY347">
        <v>90.28782</v>
      </c>
      <c r="DZ347">
        <v>0.10000507</v>
      </c>
      <c r="EA347">
        <v>17.80989</v>
      </c>
      <c r="EB347">
        <v>17.86655</v>
      </c>
      <c r="EC347">
        <v>999.9</v>
      </c>
      <c r="ED347">
        <v>0</v>
      </c>
      <c r="EE347">
        <v>0</v>
      </c>
      <c r="EF347">
        <v>10010.745</v>
      </c>
      <c r="EG347">
        <v>0</v>
      </c>
      <c r="EH347">
        <v>1050.795</v>
      </c>
      <c r="EI347">
        <v>-31.92338</v>
      </c>
      <c r="EJ347">
        <v>668.9483</v>
      </c>
      <c r="EK347">
        <v>700.9016</v>
      </c>
      <c r="EL347">
        <v>0.4821476000000001</v>
      </c>
      <c r="EM347">
        <v>693.1686</v>
      </c>
      <c r="EN347">
        <v>11.03314</v>
      </c>
      <c r="EO347">
        <v>1.039691</v>
      </c>
      <c r="EP347">
        <v>0.9961576000000001</v>
      </c>
      <c r="EQ347">
        <v>7.484778</v>
      </c>
      <c r="ER347">
        <v>6.860274</v>
      </c>
      <c r="ES347">
        <v>1999.97</v>
      </c>
      <c r="ET347">
        <v>0.980001</v>
      </c>
      <c r="EU347">
        <v>0.01999919</v>
      </c>
      <c r="EV347">
        <v>0</v>
      </c>
      <c r="EW347">
        <v>1298.701</v>
      </c>
      <c r="EX347">
        <v>5.000970000000001</v>
      </c>
      <c r="EY347">
        <v>26033.77</v>
      </c>
      <c r="EZ347">
        <v>16707.37</v>
      </c>
      <c r="FA347">
        <v>37.7872</v>
      </c>
      <c r="FB347">
        <v>38.937</v>
      </c>
      <c r="FC347">
        <v>38.1124</v>
      </c>
      <c r="FD347">
        <v>38</v>
      </c>
      <c r="FE347">
        <v>37.562</v>
      </c>
      <c r="FF347">
        <v>1955.07</v>
      </c>
      <c r="FG347">
        <v>39.89999999999999</v>
      </c>
      <c r="FH347">
        <v>0</v>
      </c>
      <c r="FI347">
        <v>5463.200000047684</v>
      </c>
      <c r="FJ347">
        <v>0</v>
      </c>
      <c r="FK347">
        <v>1298.3188</v>
      </c>
      <c r="FL347">
        <v>4.395384606381506</v>
      </c>
      <c r="FM347">
        <v>76.50769248596684</v>
      </c>
      <c r="FN347">
        <v>26026.828</v>
      </c>
      <c r="FO347">
        <v>15</v>
      </c>
      <c r="FP347">
        <v>0</v>
      </c>
      <c r="FQ347" t="s">
        <v>439</v>
      </c>
      <c r="FR347">
        <v>1760210915.6</v>
      </c>
      <c r="FS347">
        <v>0</v>
      </c>
      <c r="FT347">
        <v>0</v>
      </c>
      <c r="FU347">
        <v>-0.215</v>
      </c>
      <c r="FV347">
        <v>0</v>
      </c>
      <c r="FW347">
        <v>-0.6919999999999999</v>
      </c>
      <c r="FX347">
        <v>0</v>
      </c>
      <c r="FY347">
        <v>400</v>
      </c>
      <c r="FZ347">
        <v>0</v>
      </c>
      <c r="GA347">
        <v>0.15</v>
      </c>
      <c r="GB347">
        <v>0</v>
      </c>
      <c r="GC347">
        <v>-31.4662975</v>
      </c>
      <c r="GD347">
        <v>-3.867934333958725</v>
      </c>
      <c r="GE347">
        <v>0.3832692385826832</v>
      </c>
      <c r="GF347">
        <v>0</v>
      </c>
      <c r="GG347">
        <v>1298.285294117647</v>
      </c>
      <c r="GH347">
        <v>0.7315507941488135</v>
      </c>
      <c r="GI347">
        <v>0.3845030046093587</v>
      </c>
      <c r="GJ347">
        <v>1</v>
      </c>
      <c r="GK347">
        <v>0.328645725</v>
      </c>
      <c r="GL347">
        <v>1.036776529080675</v>
      </c>
      <c r="GM347">
        <v>0.09995180691888153</v>
      </c>
      <c r="GN347">
        <v>0</v>
      </c>
      <c r="GO347">
        <v>1</v>
      </c>
      <c r="GP347">
        <v>3</v>
      </c>
      <c r="GQ347" t="s">
        <v>446</v>
      </c>
      <c r="GR347">
        <v>3.13398</v>
      </c>
      <c r="GS347">
        <v>2.76032</v>
      </c>
      <c r="GT347">
        <v>0.132589</v>
      </c>
      <c r="GU347">
        <v>0.135199</v>
      </c>
      <c r="GV347">
        <v>0.06285449999999999</v>
      </c>
      <c r="GW347">
        <v>0.0600947</v>
      </c>
      <c r="GX347">
        <v>27769.5</v>
      </c>
      <c r="GY347">
        <v>27667</v>
      </c>
      <c r="GZ347">
        <v>29742.5</v>
      </c>
      <c r="HA347">
        <v>29552.5</v>
      </c>
      <c r="HB347">
        <v>36841.3</v>
      </c>
      <c r="HC347">
        <v>36811</v>
      </c>
      <c r="HD347">
        <v>41853.1</v>
      </c>
      <c r="HE347">
        <v>41986.5</v>
      </c>
      <c r="HF347">
        <v>1.95135</v>
      </c>
      <c r="HG347">
        <v>1.88755</v>
      </c>
      <c r="HH347">
        <v>0.0170693</v>
      </c>
      <c r="HI347">
        <v>0</v>
      </c>
      <c r="HJ347">
        <v>17.6151</v>
      </c>
      <c r="HK347">
        <v>999.9</v>
      </c>
      <c r="HL347">
        <v>26.4</v>
      </c>
      <c r="HM347">
        <v>31.7</v>
      </c>
      <c r="HN347">
        <v>13.7268</v>
      </c>
      <c r="HO347">
        <v>62.2825</v>
      </c>
      <c r="HP347">
        <v>32.4359</v>
      </c>
      <c r="HQ347">
        <v>1</v>
      </c>
      <c r="HR347">
        <v>-0.122863</v>
      </c>
      <c r="HS347">
        <v>5.23182</v>
      </c>
      <c r="HT347">
        <v>20.2672</v>
      </c>
      <c r="HU347">
        <v>5.22148</v>
      </c>
      <c r="HV347">
        <v>12.0159</v>
      </c>
      <c r="HW347">
        <v>4.99095</v>
      </c>
      <c r="HX347">
        <v>3.28863</v>
      </c>
      <c r="HY347">
        <v>9999</v>
      </c>
      <c r="HZ347">
        <v>9999</v>
      </c>
      <c r="IA347">
        <v>9999</v>
      </c>
      <c r="IB347">
        <v>999.9</v>
      </c>
      <c r="IC347">
        <v>4.97285</v>
      </c>
      <c r="ID347">
        <v>1.86661</v>
      </c>
      <c r="IE347">
        <v>1.86594</v>
      </c>
      <c r="IF347">
        <v>1.86585</v>
      </c>
      <c r="IG347">
        <v>1.86772</v>
      </c>
      <c r="IH347">
        <v>1.87015</v>
      </c>
      <c r="II347">
        <v>1.8688</v>
      </c>
      <c r="IJ347">
        <v>1.87027</v>
      </c>
      <c r="IK347">
        <v>0</v>
      </c>
      <c r="IL347">
        <v>0</v>
      </c>
      <c r="IM347">
        <v>0</v>
      </c>
      <c r="IN347">
        <v>0</v>
      </c>
      <c r="IO347" t="s">
        <v>441</v>
      </c>
      <c r="IP347" t="s">
        <v>442</v>
      </c>
      <c r="IQ347" t="s">
        <v>443</v>
      </c>
      <c r="IR347" t="s">
        <v>443</v>
      </c>
      <c r="IS347" t="s">
        <v>443</v>
      </c>
      <c r="IT347" t="s">
        <v>443</v>
      </c>
      <c r="IU347">
        <v>0</v>
      </c>
      <c r="IV347">
        <v>100</v>
      </c>
      <c r="IW347">
        <v>100</v>
      </c>
      <c r="IX347">
        <v>-2.799</v>
      </c>
      <c r="IY347">
        <v>0.0077</v>
      </c>
      <c r="IZ347">
        <v>-1.414774939843471</v>
      </c>
      <c r="JA347">
        <v>-0.002262605230658699</v>
      </c>
      <c r="JB347">
        <v>4.117972070868355E-07</v>
      </c>
      <c r="JC347">
        <v>-1.535053720392113E-10</v>
      </c>
      <c r="JD347">
        <v>-0.05773197212917025</v>
      </c>
      <c r="JE347">
        <v>-0.004387372397949352</v>
      </c>
      <c r="JF347">
        <v>0.001148265067849212</v>
      </c>
      <c r="JG347">
        <v>-2.372704636287677E-05</v>
      </c>
      <c r="JH347">
        <v>4</v>
      </c>
      <c r="JI347">
        <v>2346</v>
      </c>
      <c r="JJ347">
        <v>1</v>
      </c>
      <c r="JK347">
        <v>24</v>
      </c>
      <c r="JL347">
        <v>21661.3</v>
      </c>
      <c r="JM347">
        <v>29358509.9</v>
      </c>
      <c r="JN347">
        <v>1.58813</v>
      </c>
      <c r="JO347">
        <v>2.25708</v>
      </c>
      <c r="JP347">
        <v>1.39648</v>
      </c>
      <c r="JQ347">
        <v>2.35352</v>
      </c>
      <c r="JR347">
        <v>1.49536</v>
      </c>
      <c r="JS347">
        <v>2.65503</v>
      </c>
      <c r="JT347">
        <v>36.4107</v>
      </c>
      <c r="JU347">
        <v>24.035</v>
      </c>
      <c r="JV347">
        <v>18</v>
      </c>
      <c r="JW347">
        <v>483.66</v>
      </c>
      <c r="JX347">
        <v>434.807</v>
      </c>
      <c r="JY347">
        <v>11.3757</v>
      </c>
      <c r="JZ347">
        <v>25.898</v>
      </c>
      <c r="KA347">
        <v>29.9999</v>
      </c>
      <c r="KB347">
        <v>25.7191</v>
      </c>
      <c r="KC347">
        <v>25.6495</v>
      </c>
      <c r="KD347">
        <v>31.7756</v>
      </c>
      <c r="KE347">
        <v>19.664</v>
      </c>
      <c r="KF347">
        <v>5.26473</v>
      </c>
      <c r="KG347">
        <v>11.4153</v>
      </c>
      <c r="KH347">
        <v>721.119</v>
      </c>
      <c r="KI347">
        <v>10.828</v>
      </c>
      <c r="KJ347">
        <v>101.651</v>
      </c>
      <c r="KK347">
        <v>100.963</v>
      </c>
    </row>
    <row r="348" spans="1:297">
      <c r="A348">
        <v>332</v>
      </c>
      <c r="B348">
        <v>1761510597.5</v>
      </c>
      <c r="C348">
        <v>3387</v>
      </c>
      <c r="D348" t="s">
        <v>1110</v>
      </c>
      <c r="E348" t="s">
        <v>1111</v>
      </c>
      <c r="F348">
        <v>5</v>
      </c>
      <c r="G348" t="s">
        <v>1025</v>
      </c>
      <c r="H348" t="s">
        <v>436</v>
      </c>
      <c r="I348">
        <v>1761510595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717.0904426141195</v>
      </c>
      <c r="AK348">
        <v>693.6153393939389</v>
      </c>
      <c r="AL348">
        <v>3.380630798561582</v>
      </c>
      <c r="AM348">
        <v>65.59163496858086</v>
      </c>
      <c r="AN348">
        <f>(AP348 - AO348 + DY348*1E3/(8.314*(EA348+273.15)) * AR348/DX348 * AQ348) * DX348/(100*DL348) * 1000/(1000 - AP348)</f>
        <v>0</v>
      </c>
      <c r="AO348">
        <v>10.96379312787926</v>
      </c>
      <c r="AP348">
        <v>11.50592303030303</v>
      </c>
      <c r="AQ348">
        <v>-0.0003734111396897524</v>
      </c>
      <c r="AR348">
        <v>106.5412186172679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437</v>
      </c>
      <c r="AY348" t="s">
        <v>437</v>
      </c>
      <c r="AZ348">
        <v>0</v>
      </c>
      <c r="BA348">
        <v>0</v>
      </c>
      <c r="BB348">
        <f>1-AZ348/BA348</f>
        <v>0</v>
      </c>
      <c r="BC348">
        <v>0</v>
      </c>
      <c r="BD348" t="s">
        <v>437</v>
      </c>
      <c r="BE348" t="s">
        <v>437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437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BZ348">
        <v>2020</v>
      </c>
      <c r="CA348">
        <v>290.0000000000001</v>
      </c>
      <c r="CB348">
        <v>1590.42</v>
      </c>
      <c r="CC348">
        <v>295</v>
      </c>
      <c r="CD348">
        <v>5220.67</v>
      </c>
      <c r="CE348">
        <v>1591.29</v>
      </c>
      <c r="CF348">
        <v>-0.87</v>
      </c>
      <c r="CG348">
        <v>300.0000000000001</v>
      </c>
      <c r="CH348">
        <v>23.8</v>
      </c>
      <c r="CI348">
        <v>1650.734719841875</v>
      </c>
      <c r="CJ348">
        <v>2.032994541366527</v>
      </c>
      <c r="CK348">
        <v>-31.03478562282126</v>
      </c>
      <c r="CL348">
        <v>0.9198548094063967</v>
      </c>
      <c r="CM348">
        <v>0.9759925733019913</v>
      </c>
      <c r="CN348">
        <v>-0.00431141668520578</v>
      </c>
      <c r="CO348">
        <v>289.9999999999999</v>
      </c>
      <c r="CP348">
        <v>1590.91</v>
      </c>
      <c r="CQ348">
        <v>765</v>
      </c>
      <c r="CR348">
        <v>5219.32</v>
      </c>
      <c r="CS348">
        <v>1591.27</v>
      </c>
      <c r="CT348">
        <v>-0.36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438</v>
      </c>
      <c r="DO348">
        <v>2</v>
      </c>
      <c r="DP348" t="b">
        <v>1</v>
      </c>
      <c r="DQ348">
        <v>1761510595</v>
      </c>
      <c r="DR348">
        <v>678.9490000000001</v>
      </c>
      <c r="DS348">
        <v>710.9081111111112</v>
      </c>
      <c r="DT348">
        <v>11.5115</v>
      </c>
      <c r="DU348">
        <v>10.95975555555555</v>
      </c>
      <c r="DV348">
        <v>681.7636666666666</v>
      </c>
      <c r="DW348">
        <v>11.50387777777778</v>
      </c>
      <c r="DX348">
        <v>500.0012222222222</v>
      </c>
      <c r="DY348">
        <v>90.28823333333335</v>
      </c>
      <c r="DZ348">
        <v>0.1000711222222222</v>
      </c>
      <c r="EA348">
        <v>17.78628888888889</v>
      </c>
      <c r="EB348">
        <v>17.93308888888889</v>
      </c>
      <c r="EC348">
        <v>999.9000000000001</v>
      </c>
      <c r="ED348">
        <v>0</v>
      </c>
      <c r="EE348">
        <v>0</v>
      </c>
      <c r="EF348">
        <v>9983.542222222222</v>
      </c>
      <c r="EG348">
        <v>0</v>
      </c>
      <c r="EH348">
        <v>1050.783333333333</v>
      </c>
      <c r="EI348">
        <v>-31.95916666666666</v>
      </c>
      <c r="EJ348">
        <v>686.8556666666667</v>
      </c>
      <c r="EK348">
        <v>718.7857777777778</v>
      </c>
      <c r="EL348">
        <v>0.551751</v>
      </c>
      <c r="EM348">
        <v>710.9081111111112</v>
      </c>
      <c r="EN348">
        <v>10.95975555555555</v>
      </c>
      <c r="EO348">
        <v>1.039353333333333</v>
      </c>
      <c r="EP348">
        <v>0.9895365555555556</v>
      </c>
      <c r="EQ348">
        <v>7.480029999999999</v>
      </c>
      <c r="ER348">
        <v>6.763204444444445</v>
      </c>
      <c r="ES348">
        <v>2000.013333333333</v>
      </c>
      <c r="ET348">
        <v>0.9800010000000001</v>
      </c>
      <c r="EU348">
        <v>0.0199992</v>
      </c>
      <c r="EV348">
        <v>0</v>
      </c>
      <c r="EW348">
        <v>1300.186666666667</v>
      </c>
      <c r="EX348">
        <v>5.00097</v>
      </c>
      <c r="EY348">
        <v>26057.08888888889</v>
      </c>
      <c r="EZ348">
        <v>16707.68888888889</v>
      </c>
      <c r="FA348">
        <v>37.75</v>
      </c>
      <c r="FB348">
        <v>38.90944444444445</v>
      </c>
      <c r="FC348">
        <v>38.062</v>
      </c>
      <c r="FD348">
        <v>38</v>
      </c>
      <c r="FE348">
        <v>37.562</v>
      </c>
      <c r="FF348">
        <v>1955.113333333333</v>
      </c>
      <c r="FG348">
        <v>39.9</v>
      </c>
      <c r="FH348">
        <v>0</v>
      </c>
      <c r="FI348">
        <v>5468.600000143051</v>
      </c>
      <c r="FJ348">
        <v>0</v>
      </c>
      <c r="FK348">
        <v>1299.039230769231</v>
      </c>
      <c r="FL348">
        <v>11.86393162380817</v>
      </c>
      <c r="FM348">
        <v>203.1008549369113</v>
      </c>
      <c r="FN348">
        <v>26038.53461538461</v>
      </c>
      <c r="FO348">
        <v>15</v>
      </c>
      <c r="FP348">
        <v>0</v>
      </c>
      <c r="FQ348" t="s">
        <v>439</v>
      </c>
      <c r="FR348">
        <v>1760210915.6</v>
      </c>
      <c r="FS348">
        <v>0</v>
      </c>
      <c r="FT348">
        <v>0</v>
      </c>
      <c r="FU348">
        <v>-0.215</v>
      </c>
      <c r="FV348">
        <v>0</v>
      </c>
      <c r="FW348">
        <v>-0.6919999999999999</v>
      </c>
      <c r="FX348">
        <v>0</v>
      </c>
      <c r="FY348">
        <v>400</v>
      </c>
      <c r="FZ348">
        <v>0</v>
      </c>
      <c r="GA348">
        <v>0.15</v>
      </c>
      <c r="GB348">
        <v>0</v>
      </c>
      <c r="GC348">
        <v>-31.73800243902439</v>
      </c>
      <c r="GD348">
        <v>-2.162523344947783</v>
      </c>
      <c r="GE348">
        <v>0.2238024013993147</v>
      </c>
      <c r="GF348">
        <v>0</v>
      </c>
      <c r="GG348">
        <v>1298.675588235294</v>
      </c>
      <c r="GH348">
        <v>7.280519477361485</v>
      </c>
      <c r="GI348">
        <v>0.847026602736848</v>
      </c>
      <c r="GJ348">
        <v>0</v>
      </c>
      <c r="GK348">
        <v>0.4166959512195123</v>
      </c>
      <c r="GL348">
        <v>1.019767756097562</v>
      </c>
      <c r="GM348">
        <v>0.1009188434441021</v>
      </c>
      <c r="GN348">
        <v>0</v>
      </c>
      <c r="GO348">
        <v>0</v>
      </c>
      <c r="GP348">
        <v>3</v>
      </c>
      <c r="GQ348" t="s">
        <v>455</v>
      </c>
      <c r="GR348">
        <v>3.13396</v>
      </c>
      <c r="GS348">
        <v>2.7601</v>
      </c>
      <c r="GT348">
        <v>0.134833</v>
      </c>
      <c r="GU348">
        <v>0.137376</v>
      </c>
      <c r="GV348">
        <v>0.0628011</v>
      </c>
      <c r="GW348">
        <v>0.0598351</v>
      </c>
      <c r="GX348">
        <v>27697.9</v>
      </c>
      <c r="GY348">
        <v>27597.1</v>
      </c>
      <c r="GZ348">
        <v>29742.7</v>
      </c>
      <c r="HA348">
        <v>29552.2</v>
      </c>
      <c r="HB348">
        <v>36843.4</v>
      </c>
      <c r="HC348">
        <v>36821</v>
      </c>
      <c r="HD348">
        <v>41853.1</v>
      </c>
      <c r="HE348">
        <v>41986.2</v>
      </c>
      <c r="HF348">
        <v>1.9512</v>
      </c>
      <c r="HG348">
        <v>1.88762</v>
      </c>
      <c r="HH348">
        <v>0.0214204</v>
      </c>
      <c r="HI348">
        <v>0</v>
      </c>
      <c r="HJ348">
        <v>17.6138</v>
      </c>
      <c r="HK348">
        <v>999.9</v>
      </c>
      <c r="HL348">
        <v>26.4</v>
      </c>
      <c r="HM348">
        <v>31.7</v>
      </c>
      <c r="HN348">
        <v>13.7255</v>
      </c>
      <c r="HO348">
        <v>62.5025</v>
      </c>
      <c r="HP348">
        <v>32.4239</v>
      </c>
      <c r="HQ348">
        <v>1</v>
      </c>
      <c r="HR348">
        <v>-0.122973</v>
      </c>
      <c r="HS348">
        <v>5.21942</v>
      </c>
      <c r="HT348">
        <v>20.2674</v>
      </c>
      <c r="HU348">
        <v>5.22103</v>
      </c>
      <c r="HV348">
        <v>12.0159</v>
      </c>
      <c r="HW348">
        <v>4.99075</v>
      </c>
      <c r="HX348">
        <v>3.28848</v>
      </c>
      <c r="HY348">
        <v>9999</v>
      </c>
      <c r="HZ348">
        <v>9999</v>
      </c>
      <c r="IA348">
        <v>9999</v>
      </c>
      <c r="IB348">
        <v>999.9</v>
      </c>
      <c r="IC348">
        <v>4.97286</v>
      </c>
      <c r="ID348">
        <v>1.86661</v>
      </c>
      <c r="IE348">
        <v>1.86595</v>
      </c>
      <c r="IF348">
        <v>1.86586</v>
      </c>
      <c r="IG348">
        <v>1.86771</v>
      </c>
      <c r="IH348">
        <v>1.87015</v>
      </c>
      <c r="II348">
        <v>1.86878</v>
      </c>
      <c r="IJ348">
        <v>1.87027</v>
      </c>
      <c r="IK348">
        <v>0</v>
      </c>
      <c r="IL348">
        <v>0</v>
      </c>
      <c r="IM348">
        <v>0</v>
      </c>
      <c r="IN348">
        <v>0</v>
      </c>
      <c r="IO348" t="s">
        <v>441</v>
      </c>
      <c r="IP348" t="s">
        <v>442</v>
      </c>
      <c r="IQ348" t="s">
        <v>443</v>
      </c>
      <c r="IR348" t="s">
        <v>443</v>
      </c>
      <c r="IS348" t="s">
        <v>443</v>
      </c>
      <c r="IT348" t="s">
        <v>443</v>
      </c>
      <c r="IU348">
        <v>0</v>
      </c>
      <c r="IV348">
        <v>100</v>
      </c>
      <c r="IW348">
        <v>100</v>
      </c>
      <c r="IX348">
        <v>-2.83</v>
      </c>
      <c r="IY348">
        <v>0.0076</v>
      </c>
      <c r="IZ348">
        <v>-1.414774939843471</v>
      </c>
      <c r="JA348">
        <v>-0.002262605230658699</v>
      </c>
      <c r="JB348">
        <v>4.117972070868355E-07</v>
      </c>
      <c r="JC348">
        <v>-1.535053720392113E-10</v>
      </c>
      <c r="JD348">
        <v>-0.05773197212917025</v>
      </c>
      <c r="JE348">
        <v>-0.004387372397949352</v>
      </c>
      <c r="JF348">
        <v>0.001148265067849212</v>
      </c>
      <c r="JG348">
        <v>-2.372704636287677E-05</v>
      </c>
      <c r="JH348">
        <v>4</v>
      </c>
      <c r="JI348">
        <v>2346</v>
      </c>
      <c r="JJ348">
        <v>1</v>
      </c>
      <c r="JK348">
        <v>24</v>
      </c>
      <c r="JL348">
        <v>21661.4</v>
      </c>
      <c r="JM348">
        <v>29358510</v>
      </c>
      <c r="JN348">
        <v>1.61865</v>
      </c>
      <c r="JO348">
        <v>2.26562</v>
      </c>
      <c r="JP348">
        <v>1.39648</v>
      </c>
      <c r="JQ348">
        <v>2.35474</v>
      </c>
      <c r="JR348">
        <v>1.49536</v>
      </c>
      <c r="JS348">
        <v>2.66602</v>
      </c>
      <c r="JT348">
        <v>36.4107</v>
      </c>
      <c r="JU348">
        <v>24.0262</v>
      </c>
      <c r="JV348">
        <v>18</v>
      </c>
      <c r="JW348">
        <v>483.58</v>
      </c>
      <c r="JX348">
        <v>434.854</v>
      </c>
      <c r="JY348">
        <v>11.4681</v>
      </c>
      <c r="JZ348">
        <v>25.9002</v>
      </c>
      <c r="KA348">
        <v>30.0001</v>
      </c>
      <c r="KB348">
        <v>25.7206</v>
      </c>
      <c r="KC348">
        <v>25.6499</v>
      </c>
      <c r="KD348">
        <v>32.3999</v>
      </c>
      <c r="KE348">
        <v>19.9597</v>
      </c>
      <c r="KF348">
        <v>5.26473</v>
      </c>
      <c r="KG348">
        <v>11.4939</v>
      </c>
      <c r="KH348">
        <v>741.165</v>
      </c>
      <c r="KI348">
        <v>10.7829</v>
      </c>
      <c r="KJ348">
        <v>101.651</v>
      </c>
      <c r="KK348">
        <v>100.962</v>
      </c>
    </row>
    <row r="349" spans="1:297">
      <c r="A349">
        <v>333</v>
      </c>
      <c r="B349">
        <v>1761510602.5</v>
      </c>
      <c r="C349">
        <v>3392</v>
      </c>
      <c r="D349" t="s">
        <v>1112</v>
      </c>
      <c r="E349" t="s">
        <v>1113</v>
      </c>
      <c r="F349">
        <v>5</v>
      </c>
      <c r="G349" t="s">
        <v>1025</v>
      </c>
      <c r="H349" t="s">
        <v>436</v>
      </c>
      <c r="I349">
        <v>1761510599.7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734.0486537491589</v>
      </c>
      <c r="AK349">
        <v>710.3451575757576</v>
      </c>
      <c r="AL349">
        <v>3.356126897805588</v>
      </c>
      <c r="AM349">
        <v>65.59163496858086</v>
      </c>
      <c r="AN349">
        <f>(AP349 - AO349 + DY349*1E3/(8.314*(EA349+273.15)) * AR349/DX349 * AQ349) * DX349/(100*DL349) * 1000/(1000 - AP349)</f>
        <v>0</v>
      </c>
      <c r="AO349">
        <v>10.89591407450656</v>
      </c>
      <c r="AP349">
        <v>11.47865454545455</v>
      </c>
      <c r="AQ349">
        <v>-0.005292624293115669</v>
      </c>
      <c r="AR349">
        <v>106.5412186172679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437</v>
      </c>
      <c r="AY349" t="s">
        <v>437</v>
      </c>
      <c r="AZ349">
        <v>0</v>
      </c>
      <c r="BA349">
        <v>0</v>
      </c>
      <c r="BB349">
        <f>1-AZ349/BA349</f>
        <v>0</v>
      </c>
      <c r="BC349">
        <v>0</v>
      </c>
      <c r="BD349" t="s">
        <v>437</v>
      </c>
      <c r="BE349" t="s">
        <v>437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437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BZ349">
        <v>2020</v>
      </c>
      <c r="CA349">
        <v>290.0000000000001</v>
      </c>
      <c r="CB349">
        <v>1590.42</v>
      </c>
      <c r="CC349">
        <v>295</v>
      </c>
      <c r="CD349">
        <v>5220.67</v>
      </c>
      <c r="CE349">
        <v>1591.29</v>
      </c>
      <c r="CF349">
        <v>-0.87</v>
      </c>
      <c r="CG349">
        <v>300.0000000000001</v>
      </c>
      <c r="CH349">
        <v>23.8</v>
      </c>
      <c r="CI349">
        <v>1650.734719841875</v>
      </c>
      <c r="CJ349">
        <v>2.032994541366527</v>
      </c>
      <c r="CK349">
        <v>-31.03478562282126</v>
      </c>
      <c r="CL349">
        <v>0.9198548094063967</v>
      </c>
      <c r="CM349">
        <v>0.9759925733019913</v>
      </c>
      <c r="CN349">
        <v>-0.00431141668520578</v>
      </c>
      <c r="CO349">
        <v>289.9999999999999</v>
      </c>
      <c r="CP349">
        <v>1590.91</v>
      </c>
      <c r="CQ349">
        <v>765</v>
      </c>
      <c r="CR349">
        <v>5219.32</v>
      </c>
      <c r="CS349">
        <v>1591.27</v>
      </c>
      <c r="CT349">
        <v>-0.36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438</v>
      </c>
      <c r="DO349">
        <v>2</v>
      </c>
      <c r="DP349" t="b">
        <v>1</v>
      </c>
      <c r="DQ349">
        <v>1761510599.7</v>
      </c>
      <c r="DR349">
        <v>694.5411999999999</v>
      </c>
      <c r="DS349">
        <v>726.6943</v>
      </c>
      <c r="DT349">
        <v>11.49238</v>
      </c>
      <c r="DU349">
        <v>10.89442</v>
      </c>
      <c r="DV349">
        <v>697.3856000000001</v>
      </c>
      <c r="DW349">
        <v>11.485</v>
      </c>
      <c r="DX349">
        <v>499.977</v>
      </c>
      <c r="DY349">
        <v>90.28830000000001</v>
      </c>
      <c r="DZ349">
        <v>0.09988622999999999</v>
      </c>
      <c r="EA349">
        <v>17.77668</v>
      </c>
      <c r="EB349">
        <v>17.99551</v>
      </c>
      <c r="EC349">
        <v>999.9</v>
      </c>
      <c r="ED349">
        <v>0</v>
      </c>
      <c r="EE349">
        <v>0</v>
      </c>
      <c r="EF349">
        <v>10002.302</v>
      </c>
      <c r="EG349">
        <v>0</v>
      </c>
      <c r="EH349">
        <v>1050.795</v>
      </c>
      <c r="EI349">
        <v>-32.15321</v>
      </c>
      <c r="EJ349">
        <v>702.6157000000001</v>
      </c>
      <c r="EK349">
        <v>734.6984000000001</v>
      </c>
      <c r="EL349">
        <v>0.5979601000000001</v>
      </c>
      <c r="EM349">
        <v>726.6943</v>
      </c>
      <c r="EN349">
        <v>10.89442</v>
      </c>
      <c r="EO349">
        <v>1.037629</v>
      </c>
      <c r="EP349">
        <v>0.9836393000000001</v>
      </c>
      <c r="EQ349">
        <v>7.455721</v>
      </c>
      <c r="ER349">
        <v>6.676238</v>
      </c>
      <c r="ES349">
        <v>2000.048</v>
      </c>
      <c r="ET349">
        <v>0.980001</v>
      </c>
      <c r="EU349">
        <v>0.0199992</v>
      </c>
      <c r="EV349">
        <v>0</v>
      </c>
      <c r="EW349">
        <v>1300.718</v>
      </c>
      <c r="EX349">
        <v>5.000970000000001</v>
      </c>
      <c r="EY349">
        <v>26065.15</v>
      </c>
      <c r="EZ349">
        <v>16708</v>
      </c>
      <c r="FA349">
        <v>37.75</v>
      </c>
      <c r="FB349">
        <v>38.8812</v>
      </c>
      <c r="FC349">
        <v>38.062</v>
      </c>
      <c r="FD349">
        <v>37.9622</v>
      </c>
      <c r="FE349">
        <v>37.5062</v>
      </c>
      <c r="FF349">
        <v>1955.148</v>
      </c>
      <c r="FG349">
        <v>39.89999999999999</v>
      </c>
      <c r="FH349">
        <v>0</v>
      </c>
      <c r="FI349">
        <v>5473.400000095367</v>
      </c>
      <c r="FJ349">
        <v>0</v>
      </c>
      <c r="FK349">
        <v>1299.826538461538</v>
      </c>
      <c r="FL349">
        <v>10.86529912360563</v>
      </c>
      <c r="FM349">
        <v>178.1401707409512</v>
      </c>
      <c r="FN349">
        <v>26051.87692307692</v>
      </c>
      <c r="FO349">
        <v>15</v>
      </c>
      <c r="FP349">
        <v>0</v>
      </c>
      <c r="FQ349" t="s">
        <v>439</v>
      </c>
      <c r="FR349">
        <v>1760210915.6</v>
      </c>
      <c r="FS349">
        <v>0</v>
      </c>
      <c r="FT349">
        <v>0</v>
      </c>
      <c r="FU349">
        <v>-0.215</v>
      </c>
      <c r="FV349">
        <v>0</v>
      </c>
      <c r="FW349">
        <v>-0.6919999999999999</v>
      </c>
      <c r="FX349">
        <v>0</v>
      </c>
      <c r="FY349">
        <v>400</v>
      </c>
      <c r="FZ349">
        <v>0</v>
      </c>
      <c r="GA349">
        <v>0.15</v>
      </c>
      <c r="GB349">
        <v>0</v>
      </c>
      <c r="GC349">
        <v>-31.936185</v>
      </c>
      <c r="GD349">
        <v>-1.690216885553377</v>
      </c>
      <c r="GE349">
        <v>0.1738239605894424</v>
      </c>
      <c r="GF349">
        <v>0</v>
      </c>
      <c r="GG349">
        <v>1299.352647058824</v>
      </c>
      <c r="GH349">
        <v>10.56577538218605</v>
      </c>
      <c r="GI349">
        <v>1.087888696792546</v>
      </c>
      <c r="GJ349">
        <v>0</v>
      </c>
      <c r="GK349">
        <v>0.503173825</v>
      </c>
      <c r="GL349">
        <v>0.8606902401500932</v>
      </c>
      <c r="GM349">
        <v>0.08411122381284424</v>
      </c>
      <c r="GN349">
        <v>0</v>
      </c>
      <c r="GO349">
        <v>0</v>
      </c>
      <c r="GP349">
        <v>3</v>
      </c>
      <c r="GQ349" t="s">
        <v>455</v>
      </c>
      <c r="GR349">
        <v>3.13402</v>
      </c>
      <c r="GS349">
        <v>2.76038</v>
      </c>
      <c r="GT349">
        <v>0.137036</v>
      </c>
      <c r="GU349">
        <v>0.139529</v>
      </c>
      <c r="GV349">
        <v>0.0626815</v>
      </c>
      <c r="GW349">
        <v>0.0595101</v>
      </c>
      <c r="GX349">
        <v>27626.6</v>
      </c>
      <c r="GY349">
        <v>27528</v>
      </c>
      <c r="GZ349">
        <v>29741.8</v>
      </c>
      <c r="HA349">
        <v>29551.9</v>
      </c>
      <c r="HB349">
        <v>36847.6</v>
      </c>
      <c r="HC349">
        <v>36833.4</v>
      </c>
      <c r="HD349">
        <v>41852.3</v>
      </c>
      <c r="HE349">
        <v>41985.7</v>
      </c>
      <c r="HF349">
        <v>1.95133</v>
      </c>
      <c r="HG349">
        <v>1.88768</v>
      </c>
      <c r="HH349">
        <v>0.0247881</v>
      </c>
      <c r="HI349">
        <v>0</v>
      </c>
      <c r="HJ349">
        <v>17.6124</v>
      </c>
      <c r="HK349">
        <v>999.9</v>
      </c>
      <c r="HL349">
        <v>26.4</v>
      </c>
      <c r="HM349">
        <v>31.7</v>
      </c>
      <c r="HN349">
        <v>13.7266</v>
      </c>
      <c r="HO349">
        <v>62.0925</v>
      </c>
      <c r="HP349">
        <v>32.4279</v>
      </c>
      <c r="HQ349">
        <v>1</v>
      </c>
      <c r="HR349">
        <v>-0.122007</v>
      </c>
      <c r="HS349">
        <v>5.37504</v>
      </c>
      <c r="HT349">
        <v>20.2623</v>
      </c>
      <c r="HU349">
        <v>5.22268</v>
      </c>
      <c r="HV349">
        <v>12.0159</v>
      </c>
      <c r="HW349">
        <v>4.99145</v>
      </c>
      <c r="HX349">
        <v>3.28865</v>
      </c>
      <c r="HY349">
        <v>9999</v>
      </c>
      <c r="HZ349">
        <v>9999</v>
      </c>
      <c r="IA349">
        <v>9999</v>
      </c>
      <c r="IB349">
        <v>999.9</v>
      </c>
      <c r="IC349">
        <v>4.97284</v>
      </c>
      <c r="ID349">
        <v>1.86661</v>
      </c>
      <c r="IE349">
        <v>1.86591</v>
      </c>
      <c r="IF349">
        <v>1.86586</v>
      </c>
      <c r="IG349">
        <v>1.86769</v>
      </c>
      <c r="IH349">
        <v>1.87015</v>
      </c>
      <c r="II349">
        <v>1.86879</v>
      </c>
      <c r="IJ349">
        <v>1.87027</v>
      </c>
      <c r="IK349">
        <v>0</v>
      </c>
      <c r="IL349">
        <v>0</v>
      </c>
      <c r="IM349">
        <v>0</v>
      </c>
      <c r="IN349">
        <v>0</v>
      </c>
      <c r="IO349" t="s">
        <v>441</v>
      </c>
      <c r="IP349" t="s">
        <v>442</v>
      </c>
      <c r="IQ349" t="s">
        <v>443</v>
      </c>
      <c r="IR349" t="s">
        <v>443</v>
      </c>
      <c r="IS349" t="s">
        <v>443</v>
      </c>
      <c r="IT349" t="s">
        <v>443</v>
      </c>
      <c r="IU349">
        <v>0</v>
      </c>
      <c r="IV349">
        <v>100</v>
      </c>
      <c r="IW349">
        <v>100</v>
      </c>
      <c r="IX349">
        <v>-2.862</v>
      </c>
      <c r="IY349">
        <v>0.0072</v>
      </c>
      <c r="IZ349">
        <v>-1.414774939843471</v>
      </c>
      <c r="JA349">
        <v>-0.002262605230658699</v>
      </c>
      <c r="JB349">
        <v>4.117972070868355E-07</v>
      </c>
      <c r="JC349">
        <v>-1.535053720392113E-10</v>
      </c>
      <c r="JD349">
        <v>-0.05773197212917025</v>
      </c>
      <c r="JE349">
        <v>-0.004387372397949352</v>
      </c>
      <c r="JF349">
        <v>0.001148265067849212</v>
      </c>
      <c r="JG349">
        <v>-2.372704636287677E-05</v>
      </c>
      <c r="JH349">
        <v>4</v>
      </c>
      <c r="JI349">
        <v>2346</v>
      </c>
      <c r="JJ349">
        <v>1</v>
      </c>
      <c r="JK349">
        <v>24</v>
      </c>
      <c r="JL349">
        <v>21661.4</v>
      </c>
      <c r="JM349">
        <v>29358510</v>
      </c>
      <c r="JN349">
        <v>1.64673</v>
      </c>
      <c r="JO349">
        <v>2.2644</v>
      </c>
      <c r="JP349">
        <v>1.39771</v>
      </c>
      <c r="JQ349">
        <v>2.35352</v>
      </c>
      <c r="JR349">
        <v>1.49536</v>
      </c>
      <c r="JS349">
        <v>2.66113</v>
      </c>
      <c r="JT349">
        <v>36.4343</v>
      </c>
      <c r="JU349">
        <v>24.0262</v>
      </c>
      <c r="JV349">
        <v>18</v>
      </c>
      <c r="JW349">
        <v>483.663</v>
      </c>
      <c r="JX349">
        <v>434.899</v>
      </c>
      <c r="JY349">
        <v>11.5336</v>
      </c>
      <c r="JZ349">
        <v>25.9024</v>
      </c>
      <c r="KA349">
        <v>30.0006</v>
      </c>
      <c r="KB349">
        <v>25.7213</v>
      </c>
      <c r="KC349">
        <v>25.6517</v>
      </c>
      <c r="KD349">
        <v>32.9649</v>
      </c>
      <c r="KE349">
        <v>20.2465</v>
      </c>
      <c r="KF349">
        <v>5.26473</v>
      </c>
      <c r="KG349">
        <v>11.5234</v>
      </c>
      <c r="KH349">
        <v>754.532</v>
      </c>
      <c r="KI349">
        <v>10.7589</v>
      </c>
      <c r="KJ349">
        <v>101.649</v>
      </c>
      <c r="KK349">
        <v>100.96</v>
      </c>
    </row>
    <row r="350" spans="1:297">
      <c r="A350">
        <v>334</v>
      </c>
      <c r="B350">
        <v>1761510607.5</v>
      </c>
      <c r="C350">
        <v>3397</v>
      </c>
      <c r="D350" t="s">
        <v>1114</v>
      </c>
      <c r="E350" t="s">
        <v>1115</v>
      </c>
      <c r="F350">
        <v>5</v>
      </c>
      <c r="G350" t="s">
        <v>1025</v>
      </c>
      <c r="H350" t="s">
        <v>436</v>
      </c>
      <c r="I350">
        <v>1761510605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750.7994134981402</v>
      </c>
      <c r="AK350">
        <v>727.1750060606056</v>
      </c>
      <c r="AL350">
        <v>3.369653579818125</v>
      </c>
      <c r="AM350">
        <v>65.59163496858086</v>
      </c>
      <c r="AN350">
        <f>(AP350 - AO350 + DY350*1E3/(8.314*(EA350+273.15)) * AR350/DX350 * AQ350) * DX350/(100*DL350) * 1000/(1000 - AP350)</f>
        <v>0</v>
      </c>
      <c r="AO350">
        <v>10.82468250498824</v>
      </c>
      <c r="AP350">
        <v>11.4345503030303</v>
      </c>
      <c r="AQ350">
        <v>-0.008704628106304291</v>
      </c>
      <c r="AR350">
        <v>106.5412186172679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437</v>
      </c>
      <c r="AY350" t="s">
        <v>437</v>
      </c>
      <c r="AZ350">
        <v>0</v>
      </c>
      <c r="BA350">
        <v>0</v>
      </c>
      <c r="BB350">
        <f>1-AZ350/BA350</f>
        <v>0</v>
      </c>
      <c r="BC350">
        <v>0</v>
      </c>
      <c r="BD350" t="s">
        <v>437</v>
      </c>
      <c r="BE350" t="s">
        <v>437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437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BZ350">
        <v>2020</v>
      </c>
      <c r="CA350">
        <v>290.0000000000001</v>
      </c>
      <c r="CB350">
        <v>1590.42</v>
      </c>
      <c r="CC350">
        <v>295</v>
      </c>
      <c r="CD350">
        <v>5220.67</v>
      </c>
      <c r="CE350">
        <v>1591.29</v>
      </c>
      <c r="CF350">
        <v>-0.87</v>
      </c>
      <c r="CG350">
        <v>300.0000000000001</v>
      </c>
      <c r="CH350">
        <v>23.8</v>
      </c>
      <c r="CI350">
        <v>1650.734719841875</v>
      </c>
      <c r="CJ350">
        <v>2.032994541366527</v>
      </c>
      <c r="CK350">
        <v>-31.03478562282126</v>
      </c>
      <c r="CL350">
        <v>0.9198548094063967</v>
      </c>
      <c r="CM350">
        <v>0.9759925733019913</v>
      </c>
      <c r="CN350">
        <v>-0.00431141668520578</v>
      </c>
      <c r="CO350">
        <v>289.9999999999999</v>
      </c>
      <c r="CP350">
        <v>1590.91</v>
      </c>
      <c r="CQ350">
        <v>765</v>
      </c>
      <c r="CR350">
        <v>5219.32</v>
      </c>
      <c r="CS350">
        <v>1591.27</v>
      </c>
      <c r="CT350">
        <v>-0.36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438</v>
      </c>
      <c r="DO350">
        <v>2</v>
      </c>
      <c r="DP350" t="b">
        <v>1</v>
      </c>
      <c r="DQ350">
        <v>1761510605</v>
      </c>
      <c r="DR350">
        <v>712.1837777777778</v>
      </c>
      <c r="DS350">
        <v>744.3642222222222</v>
      </c>
      <c r="DT350">
        <v>11.45335555555555</v>
      </c>
      <c r="DU350">
        <v>10.82541111111111</v>
      </c>
      <c r="DV350">
        <v>715.0617777777778</v>
      </c>
      <c r="DW350">
        <v>11.44643333333333</v>
      </c>
      <c r="DX350">
        <v>500.0168888888889</v>
      </c>
      <c r="DY350">
        <v>90.28706666666666</v>
      </c>
      <c r="DZ350">
        <v>0.1000296</v>
      </c>
      <c r="EA350">
        <v>17.80134444444445</v>
      </c>
      <c r="EB350">
        <v>18.01496666666667</v>
      </c>
      <c r="EC350">
        <v>999.9000000000001</v>
      </c>
      <c r="ED350">
        <v>0</v>
      </c>
      <c r="EE350">
        <v>0</v>
      </c>
      <c r="EF350">
        <v>10000.68555555556</v>
      </c>
      <c r="EG350">
        <v>0</v>
      </c>
      <c r="EH350">
        <v>1050.782222222222</v>
      </c>
      <c r="EI350">
        <v>-32.18063333333333</v>
      </c>
      <c r="EJ350">
        <v>720.4348888888888</v>
      </c>
      <c r="EK350">
        <v>752.5104444444445</v>
      </c>
      <c r="EL350">
        <v>0.6279202222222222</v>
      </c>
      <c r="EM350">
        <v>744.3642222222222</v>
      </c>
      <c r="EN350">
        <v>10.82541111111111</v>
      </c>
      <c r="EO350">
        <v>1.034088888888889</v>
      </c>
      <c r="EP350">
        <v>0.9773953333333334</v>
      </c>
      <c r="EQ350">
        <v>7.405722222222222</v>
      </c>
      <c r="ER350">
        <v>6.583701111111111</v>
      </c>
      <c r="ES350">
        <v>1999.986666666666</v>
      </c>
      <c r="ET350">
        <v>0.98</v>
      </c>
      <c r="EU350">
        <v>0.02000016666666667</v>
      </c>
      <c r="EV350">
        <v>0</v>
      </c>
      <c r="EW350">
        <v>1300.217777777778</v>
      </c>
      <c r="EX350">
        <v>5.00097</v>
      </c>
      <c r="EY350">
        <v>26052.87777777777</v>
      </c>
      <c r="EZ350">
        <v>16707.45555555556</v>
      </c>
      <c r="FA350">
        <v>37.687</v>
      </c>
      <c r="FB350">
        <v>38.875</v>
      </c>
      <c r="FC350">
        <v>38</v>
      </c>
      <c r="FD350">
        <v>37.937</v>
      </c>
      <c r="FE350">
        <v>37.5</v>
      </c>
      <c r="FF350">
        <v>1955.086666666667</v>
      </c>
      <c r="FG350">
        <v>39.9</v>
      </c>
      <c r="FH350">
        <v>0</v>
      </c>
      <c r="FI350">
        <v>5478.200000047684</v>
      </c>
      <c r="FJ350">
        <v>0</v>
      </c>
      <c r="FK350">
        <v>1300.326153846154</v>
      </c>
      <c r="FL350">
        <v>1.79418803182212</v>
      </c>
      <c r="FM350">
        <v>1.668376100914359</v>
      </c>
      <c r="FN350">
        <v>26058.28461538462</v>
      </c>
      <c r="FO350">
        <v>15</v>
      </c>
      <c r="FP350">
        <v>0</v>
      </c>
      <c r="FQ350" t="s">
        <v>439</v>
      </c>
      <c r="FR350">
        <v>1760210915.6</v>
      </c>
      <c r="FS350">
        <v>0</v>
      </c>
      <c r="FT350">
        <v>0</v>
      </c>
      <c r="FU350">
        <v>-0.215</v>
      </c>
      <c r="FV350">
        <v>0</v>
      </c>
      <c r="FW350">
        <v>-0.6919999999999999</v>
      </c>
      <c r="FX350">
        <v>0</v>
      </c>
      <c r="FY350">
        <v>400</v>
      </c>
      <c r="FZ350">
        <v>0</v>
      </c>
      <c r="GA350">
        <v>0.15</v>
      </c>
      <c r="GB350">
        <v>0</v>
      </c>
      <c r="GC350">
        <v>-32.05546500000001</v>
      </c>
      <c r="GD350">
        <v>-1.149336585365792</v>
      </c>
      <c r="GE350">
        <v>0.1245530801505928</v>
      </c>
      <c r="GF350">
        <v>0</v>
      </c>
      <c r="GG350">
        <v>1299.932647058823</v>
      </c>
      <c r="GH350">
        <v>6.339343010354835</v>
      </c>
      <c r="GI350">
        <v>0.8105129415214022</v>
      </c>
      <c r="GJ350">
        <v>0</v>
      </c>
      <c r="GK350">
        <v>0.564658125</v>
      </c>
      <c r="GL350">
        <v>0.5778694221388354</v>
      </c>
      <c r="GM350">
        <v>0.05743015983356981</v>
      </c>
      <c r="GN350">
        <v>0</v>
      </c>
      <c r="GO350">
        <v>0</v>
      </c>
      <c r="GP350">
        <v>3</v>
      </c>
      <c r="GQ350" t="s">
        <v>455</v>
      </c>
      <c r="GR350">
        <v>3.13405</v>
      </c>
      <c r="GS350">
        <v>2.76037</v>
      </c>
      <c r="GT350">
        <v>0.139224</v>
      </c>
      <c r="GU350">
        <v>0.141666</v>
      </c>
      <c r="GV350">
        <v>0.0624939</v>
      </c>
      <c r="GW350">
        <v>0.059371</v>
      </c>
      <c r="GX350">
        <v>27556.4</v>
      </c>
      <c r="GY350">
        <v>27459.3</v>
      </c>
      <c r="GZ350">
        <v>29741.6</v>
      </c>
      <c r="HA350">
        <v>29551.5</v>
      </c>
      <c r="HB350">
        <v>36854.8</v>
      </c>
      <c r="HC350">
        <v>36838.2</v>
      </c>
      <c r="HD350">
        <v>41852.1</v>
      </c>
      <c r="HE350">
        <v>41984.8</v>
      </c>
      <c r="HF350">
        <v>1.95158</v>
      </c>
      <c r="HG350">
        <v>1.88762</v>
      </c>
      <c r="HH350">
        <v>0.0233725</v>
      </c>
      <c r="HI350">
        <v>0</v>
      </c>
      <c r="HJ350">
        <v>17.6104</v>
      </c>
      <c r="HK350">
        <v>999.9</v>
      </c>
      <c r="HL350">
        <v>26.4</v>
      </c>
      <c r="HM350">
        <v>31.7</v>
      </c>
      <c r="HN350">
        <v>13.7277</v>
      </c>
      <c r="HO350">
        <v>62.1925</v>
      </c>
      <c r="HP350">
        <v>32.3077</v>
      </c>
      <c r="HQ350">
        <v>1</v>
      </c>
      <c r="HR350">
        <v>-0.119057</v>
      </c>
      <c r="HS350">
        <v>6.36537</v>
      </c>
      <c r="HT350">
        <v>20.2261</v>
      </c>
      <c r="HU350">
        <v>5.22163</v>
      </c>
      <c r="HV350">
        <v>12.0161</v>
      </c>
      <c r="HW350">
        <v>4.99135</v>
      </c>
      <c r="HX350">
        <v>3.28848</v>
      </c>
      <c r="HY350">
        <v>9999</v>
      </c>
      <c r="HZ350">
        <v>9999</v>
      </c>
      <c r="IA350">
        <v>9999</v>
      </c>
      <c r="IB350">
        <v>999.9</v>
      </c>
      <c r="IC350">
        <v>4.97287</v>
      </c>
      <c r="ID350">
        <v>1.86661</v>
      </c>
      <c r="IE350">
        <v>1.86595</v>
      </c>
      <c r="IF350">
        <v>1.86586</v>
      </c>
      <c r="IG350">
        <v>1.86771</v>
      </c>
      <c r="IH350">
        <v>1.87014</v>
      </c>
      <c r="II350">
        <v>1.86879</v>
      </c>
      <c r="IJ350">
        <v>1.87027</v>
      </c>
      <c r="IK350">
        <v>0</v>
      </c>
      <c r="IL350">
        <v>0</v>
      </c>
      <c r="IM350">
        <v>0</v>
      </c>
      <c r="IN350">
        <v>0</v>
      </c>
      <c r="IO350" t="s">
        <v>441</v>
      </c>
      <c r="IP350" t="s">
        <v>442</v>
      </c>
      <c r="IQ350" t="s">
        <v>443</v>
      </c>
      <c r="IR350" t="s">
        <v>443</v>
      </c>
      <c r="IS350" t="s">
        <v>443</v>
      </c>
      <c r="IT350" t="s">
        <v>443</v>
      </c>
      <c r="IU350">
        <v>0</v>
      </c>
      <c r="IV350">
        <v>100</v>
      </c>
      <c r="IW350">
        <v>100</v>
      </c>
      <c r="IX350">
        <v>-2.894</v>
      </c>
      <c r="IY350">
        <v>0.0066</v>
      </c>
      <c r="IZ350">
        <v>-1.414774939843471</v>
      </c>
      <c r="JA350">
        <v>-0.002262605230658699</v>
      </c>
      <c r="JB350">
        <v>4.117972070868355E-07</v>
      </c>
      <c r="JC350">
        <v>-1.535053720392113E-10</v>
      </c>
      <c r="JD350">
        <v>-0.05773197212917025</v>
      </c>
      <c r="JE350">
        <v>-0.004387372397949352</v>
      </c>
      <c r="JF350">
        <v>0.001148265067849212</v>
      </c>
      <c r="JG350">
        <v>-2.372704636287677E-05</v>
      </c>
      <c r="JH350">
        <v>4</v>
      </c>
      <c r="JI350">
        <v>2346</v>
      </c>
      <c r="JJ350">
        <v>1</v>
      </c>
      <c r="JK350">
        <v>24</v>
      </c>
      <c r="JL350">
        <v>21661.5</v>
      </c>
      <c r="JM350">
        <v>29358510.1</v>
      </c>
      <c r="JN350">
        <v>1.67725</v>
      </c>
      <c r="JO350">
        <v>2.27051</v>
      </c>
      <c r="JP350">
        <v>1.39648</v>
      </c>
      <c r="JQ350">
        <v>2.35474</v>
      </c>
      <c r="JR350">
        <v>1.49536</v>
      </c>
      <c r="JS350">
        <v>2.54517</v>
      </c>
      <c r="JT350">
        <v>36.4107</v>
      </c>
      <c r="JU350">
        <v>24.0087</v>
      </c>
      <c r="JV350">
        <v>18</v>
      </c>
      <c r="JW350">
        <v>483.835</v>
      </c>
      <c r="JX350">
        <v>434.875</v>
      </c>
      <c r="JY350">
        <v>11.5074</v>
      </c>
      <c r="JZ350">
        <v>25.9045</v>
      </c>
      <c r="KA350">
        <v>30.0024</v>
      </c>
      <c r="KB350">
        <v>25.7235</v>
      </c>
      <c r="KC350">
        <v>25.6526</v>
      </c>
      <c r="KD350">
        <v>33.585</v>
      </c>
      <c r="KE350">
        <v>20.2465</v>
      </c>
      <c r="KF350">
        <v>5.26473</v>
      </c>
      <c r="KG350">
        <v>11.3296</v>
      </c>
      <c r="KH350">
        <v>774.604</v>
      </c>
      <c r="KI350">
        <v>10.7606</v>
      </c>
      <c r="KJ350">
        <v>101.648</v>
      </c>
      <c r="KK350">
        <v>100.959</v>
      </c>
    </row>
    <row r="351" spans="1:297">
      <c r="A351">
        <v>335</v>
      </c>
      <c r="B351">
        <v>1761510612.5</v>
      </c>
      <c r="C351">
        <v>3402</v>
      </c>
      <c r="D351" t="s">
        <v>1116</v>
      </c>
      <c r="E351" t="s">
        <v>1117</v>
      </c>
      <c r="F351">
        <v>5</v>
      </c>
      <c r="G351" t="s">
        <v>1025</v>
      </c>
      <c r="H351" t="s">
        <v>436</v>
      </c>
      <c r="I351">
        <v>1761510609.7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767.9164846021027</v>
      </c>
      <c r="AK351">
        <v>743.9862969696968</v>
      </c>
      <c r="AL351">
        <v>3.357141553860388</v>
      </c>
      <c r="AM351">
        <v>65.59163496858086</v>
      </c>
      <c r="AN351">
        <f>(AP351 - AO351 + DY351*1E3/(8.314*(EA351+273.15)) * AR351/DX351 * AQ351) * DX351/(100*DL351) * 1000/(1000 - AP351)</f>
        <v>0</v>
      </c>
      <c r="AO351">
        <v>10.81153433155902</v>
      </c>
      <c r="AP351">
        <v>11.37094969696969</v>
      </c>
      <c r="AQ351">
        <v>-0.01310683577552529</v>
      </c>
      <c r="AR351">
        <v>106.5412186172679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437</v>
      </c>
      <c r="AY351" t="s">
        <v>437</v>
      </c>
      <c r="AZ351">
        <v>0</v>
      </c>
      <c r="BA351">
        <v>0</v>
      </c>
      <c r="BB351">
        <f>1-AZ351/BA351</f>
        <v>0</v>
      </c>
      <c r="BC351">
        <v>0</v>
      </c>
      <c r="BD351" t="s">
        <v>437</v>
      </c>
      <c r="BE351" t="s">
        <v>437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437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BZ351">
        <v>2020</v>
      </c>
      <c r="CA351">
        <v>290.0000000000001</v>
      </c>
      <c r="CB351">
        <v>1590.42</v>
      </c>
      <c r="CC351">
        <v>295</v>
      </c>
      <c r="CD351">
        <v>5220.67</v>
      </c>
      <c r="CE351">
        <v>1591.29</v>
      </c>
      <c r="CF351">
        <v>-0.87</v>
      </c>
      <c r="CG351">
        <v>300.0000000000001</v>
      </c>
      <c r="CH351">
        <v>23.8</v>
      </c>
      <c r="CI351">
        <v>1650.734719841875</v>
      </c>
      <c r="CJ351">
        <v>2.032994541366527</v>
      </c>
      <c r="CK351">
        <v>-31.03478562282126</v>
      </c>
      <c r="CL351">
        <v>0.9198548094063967</v>
      </c>
      <c r="CM351">
        <v>0.9759925733019913</v>
      </c>
      <c r="CN351">
        <v>-0.00431141668520578</v>
      </c>
      <c r="CO351">
        <v>289.9999999999999</v>
      </c>
      <c r="CP351">
        <v>1590.91</v>
      </c>
      <c r="CQ351">
        <v>765</v>
      </c>
      <c r="CR351">
        <v>5219.32</v>
      </c>
      <c r="CS351">
        <v>1591.27</v>
      </c>
      <c r="CT351">
        <v>-0.36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438</v>
      </c>
      <c r="DO351">
        <v>2</v>
      </c>
      <c r="DP351" t="b">
        <v>1</v>
      </c>
      <c r="DQ351">
        <v>1761510609.7</v>
      </c>
      <c r="DR351">
        <v>727.8625000000001</v>
      </c>
      <c r="DS351">
        <v>760.2663</v>
      </c>
      <c r="DT351">
        <v>11.40184</v>
      </c>
      <c r="DU351">
        <v>10.81192</v>
      </c>
      <c r="DV351">
        <v>730.7707</v>
      </c>
      <c r="DW351">
        <v>11.39556</v>
      </c>
      <c r="DX351">
        <v>499.9844</v>
      </c>
      <c r="DY351">
        <v>90.28866000000001</v>
      </c>
      <c r="DZ351">
        <v>0.09995378000000001</v>
      </c>
      <c r="EA351">
        <v>17.79377</v>
      </c>
      <c r="EB351">
        <v>18.01531</v>
      </c>
      <c r="EC351">
        <v>999.9</v>
      </c>
      <c r="ED351">
        <v>0</v>
      </c>
      <c r="EE351">
        <v>0</v>
      </c>
      <c r="EF351">
        <v>10023.798</v>
      </c>
      <c r="EG351">
        <v>0</v>
      </c>
      <c r="EH351">
        <v>1050.783</v>
      </c>
      <c r="EI351">
        <v>-32.40367999999999</v>
      </c>
      <c r="EJ351">
        <v>736.2569999999999</v>
      </c>
      <c r="EK351">
        <v>768.5759</v>
      </c>
      <c r="EL351">
        <v>0.5899156000000001</v>
      </c>
      <c r="EM351">
        <v>760.2663</v>
      </c>
      <c r="EN351">
        <v>10.81192</v>
      </c>
      <c r="EO351">
        <v>1.029457</v>
      </c>
      <c r="EP351">
        <v>0.9761940000000001</v>
      </c>
      <c r="EQ351">
        <v>7.340063000000001</v>
      </c>
      <c r="ER351">
        <v>6.565831</v>
      </c>
      <c r="ES351">
        <v>2000.058</v>
      </c>
      <c r="ET351">
        <v>0.9800004</v>
      </c>
      <c r="EU351">
        <v>0.01999979</v>
      </c>
      <c r="EV351">
        <v>0</v>
      </c>
      <c r="EW351">
        <v>1300.684</v>
      </c>
      <c r="EX351">
        <v>5.000970000000001</v>
      </c>
      <c r="EY351">
        <v>26060.29</v>
      </c>
      <c r="EZ351">
        <v>16708.07</v>
      </c>
      <c r="FA351">
        <v>37.687</v>
      </c>
      <c r="FB351">
        <v>38.8372</v>
      </c>
      <c r="FC351">
        <v>38</v>
      </c>
      <c r="FD351">
        <v>37.937</v>
      </c>
      <c r="FE351">
        <v>37.4622</v>
      </c>
      <c r="FF351">
        <v>1955.158</v>
      </c>
      <c r="FG351">
        <v>39.89999999999999</v>
      </c>
      <c r="FH351">
        <v>0</v>
      </c>
      <c r="FI351">
        <v>5483.600000143051</v>
      </c>
      <c r="FJ351">
        <v>0</v>
      </c>
      <c r="FK351">
        <v>1300.5448</v>
      </c>
      <c r="FL351">
        <v>0.5384615360156175</v>
      </c>
      <c r="FM351">
        <v>-17.58461529475702</v>
      </c>
      <c r="FN351">
        <v>26059.872</v>
      </c>
      <c r="FO351">
        <v>15</v>
      </c>
      <c r="FP351">
        <v>0</v>
      </c>
      <c r="FQ351" t="s">
        <v>439</v>
      </c>
      <c r="FR351">
        <v>1760210915.6</v>
      </c>
      <c r="FS351">
        <v>0</v>
      </c>
      <c r="FT351">
        <v>0</v>
      </c>
      <c r="FU351">
        <v>-0.215</v>
      </c>
      <c r="FV351">
        <v>0</v>
      </c>
      <c r="FW351">
        <v>-0.6919999999999999</v>
      </c>
      <c r="FX351">
        <v>0</v>
      </c>
      <c r="FY351">
        <v>400</v>
      </c>
      <c r="FZ351">
        <v>0</v>
      </c>
      <c r="GA351">
        <v>0.15</v>
      </c>
      <c r="GB351">
        <v>0</v>
      </c>
      <c r="GC351">
        <v>-32.1498775</v>
      </c>
      <c r="GD351">
        <v>-1.551254409005601</v>
      </c>
      <c r="GE351">
        <v>0.1616531850714672</v>
      </c>
      <c r="GF351">
        <v>0</v>
      </c>
      <c r="GG351">
        <v>1300.327352941176</v>
      </c>
      <c r="GH351">
        <v>3.047058818036412</v>
      </c>
      <c r="GI351">
        <v>0.4826173056033322</v>
      </c>
      <c r="GJ351">
        <v>0</v>
      </c>
      <c r="GK351">
        <v>0.5888649499999999</v>
      </c>
      <c r="GL351">
        <v>0.2620582063789855</v>
      </c>
      <c r="GM351">
        <v>0.03462533833477299</v>
      </c>
      <c r="GN351">
        <v>0</v>
      </c>
      <c r="GO351">
        <v>0</v>
      </c>
      <c r="GP351">
        <v>3</v>
      </c>
      <c r="GQ351" t="s">
        <v>455</v>
      </c>
      <c r="GR351">
        <v>3.13399</v>
      </c>
      <c r="GS351">
        <v>2.7604</v>
      </c>
      <c r="GT351">
        <v>0.141394</v>
      </c>
      <c r="GU351">
        <v>0.143795</v>
      </c>
      <c r="GV351">
        <v>0.062232</v>
      </c>
      <c r="GW351">
        <v>0.0593411</v>
      </c>
      <c r="GX351">
        <v>27486.1</v>
      </c>
      <c r="GY351">
        <v>27390.8</v>
      </c>
      <c r="GZ351">
        <v>29740.8</v>
      </c>
      <c r="HA351">
        <v>29551.1</v>
      </c>
      <c r="HB351">
        <v>36864.5</v>
      </c>
      <c r="HC351">
        <v>36838.7</v>
      </c>
      <c r="HD351">
        <v>41851.3</v>
      </c>
      <c r="HE351">
        <v>41984</v>
      </c>
      <c r="HF351">
        <v>1.95105</v>
      </c>
      <c r="HG351">
        <v>1.88757</v>
      </c>
      <c r="HH351">
        <v>0.0253469</v>
      </c>
      <c r="HI351">
        <v>0</v>
      </c>
      <c r="HJ351">
        <v>17.6091</v>
      </c>
      <c r="HK351">
        <v>999.9</v>
      </c>
      <c r="HL351">
        <v>26.4</v>
      </c>
      <c r="HM351">
        <v>31.7</v>
      </c>
      <c r="HN351">
        <v>13.7262</v>
      </c>
      <c r="HO351">
        <v>62.1425</v>
      </c>
      <c r="HP351">
        <v>32.3357</v>
      </c>
      <c r="HQ351">
        <v>1</v>
      </c>
      <c r="HR351">
        <v>-0.116146</v>
      </c>
      <c r="HS351">
        <v>6.30888</v>
      </c>
      <c r="HT351">
        <v>20.2283</v>
      </c>
      <c r="HU351">
        <v>5.22163</v>
      </c>
      <c r="HV351">
        <v>12.0159</v>
      </c>
      <c r="HW351">
        <v>4.9909</v>
      </c>
      <c r="HX351">
        <v>3.2885</v>
      </c>
      <c r="HY351">
        <v>9999</v>
      </c>
      <c r="HZ351">
        <v>9999</v>
      </c>
      <c r="IA351">
        <v>9999</v>
      </c>
      <c r="IB351">
        <v>999.9</v>
      </c>
      <c r="IC351">
        <v>4.97284</v>
      </c>
      <c r="ID351">
        <v>1.86661</v>
      </c>
      <c r="IE351">
        <v>1.86591</v>
      </c>
      <c r="IF351">
        <v>1.86584</v>
      </c>
      <c r="IG351">
        <v>1.86769</v>
      </c>
      <c r="IH351">
        <v>1.87014</v>
      </c>
      <c r="II351">
        <v>1.8688</v>
      </c>
      <c r="IJ351">
        <v>1.87027</v>
      </c>
      <c r="IK351">
        <v>0</v>
      </c>
      <c r="IL351">
        <v>0</v>
      </c>
      <c r="IM351">
        <v>0</v>
      </c>
      <c r="IN351">
        <v>0</v>
      </c>
      <c r="IO351" t="s">
        <v>441</v>
      </c>
      <c r="IP351" t="s">
        <v>442</v>
      </c>
      <c r="IQ351" t="s">
        <v>443</v>
      </c>
      <c r="IR351" t="s">
        <v>443</v>
      </c>
      <c r="IS351" t="s">
        <v>443</v>
      </c>
      <c r="IT351" t="s">
        <v>443</v>
      </c>
      <c r="IU351">
        <v>0</v>
      </c>
      <c r="IV351">
        <v>100</v>
      </c>
      <c r="IW351">
        <v>100</v>
      </c>
      <c r="IX351">
        <v>-2.926</v>
      </c>
      <c r="IY351">
        <v>0.0058</v>
      </c>
      <c r="IZ351">
        <v>-1.414774939843471</v>
      </c>
      <c r="JA351">
        <v>-0.002262605230658699</v>
      </c>
      <c r="JB351">
        <v>4.117972070868355E-07</v>
      </c>
      <c r="JC351">
        <v>-1.535053720392113E-10</v>
      </c>
      <c r="JD351">
        <v>-0.05773197212917025</v>
      </c>
      <c r="JE351">
        <v>-0.004387372397949352</v>
      </c>
      <c r="JF351">
        <v>0.001148265067849212</v>
      </c>
      <c r="JG351">
        <v>-2.372704636287677E-05</v>
      </c>
      <c r="JH351">
        <v>4</v>
      </c>
      <c r="JI351">
        <v>2346</v>
      </c>
      <c r="JJ351">
        <v>1</v>
      </c>
      <c r="JK351">
        <v>24</v>
      </c>
      <c r="JL351">
        <v>21661.6</v>
      </c>
      <c r="JM351">
        <v>29358510.2</v>
      </c>
      <c r="JN351">
        <v>1.70532</v>
      </c>
      <c r="JO351">
        <v>2.26929</v>
      </c>
      <c r="JP351">
        <v>1.39771</v>
      </c>
      <c r="JQ351">
        <v>2.35229</v>
      </c>
      <c r="JR351">
        <v>1.49536</v>
      </c>
      <c r="JS351">
        <v>2.56104</v>
      </c>
      <c r="JT351">
        <v>36.4107</v>
      </c>
      <c r="JU351">
        <v>24.0087</v>
      </c>
      <c r="JV351">
        <v>18</v>
      </c>
      <c r="JW351">
        <v>483.519</v>
      </c>
      <c r="JX351">
        <v>434.856</v>
      </c>
      <c r="JY351">
        <v>11.3668</v>
      </c>
      <c r="JZ351">
        <v>25.9067</v>
      </c>
      <c r="KA351">
        <v>30.0023</v>
      </c>
      <c r="KB351">
        <v>25.7244</v>
      </c>
      <c r="KC351">
        <v>25.6539</v>
      </c>
      <c r="KD351">
        <v>34.1374</v>
      </c>
      <c r="KE351">
        <v>20.2465</v>
      </c>
      <c r="KF351">
        <v>5.26473</v>
      </c>
      <c r="KG351">
        <v>11.3228</v>
      </c>
      <c r="KH351">
        <v>787.962</v>
      </c>
      <c r="KI351">
        <v>10.7909</v>
      </c>
      <c r="KJ351">
        <v>101.646</v>
      </c>
      <c r="KK351">
        <v>100.957</v>
      </c>
    </row>
    <row r="352" spans="1:297">
      <c r="A352">
        <v>336</v>
      </c>
      <c r="B352">
        <v>1761510617.5</v>
      </c>
      <c r="C352">
        <v>3407</v>
      </c>
      <c r="D352" t="s">
        <v>1118</v>
      </c>
      <c r="E352" t="s">
        <v>1119</v>
      </c>
      <c r="F352">
        <v>5</v>
      </c>
      <c r="G352" t="s">
        <v>1025</v>
      </c>
      <c r="H352" t="s">
        <v>436</v>
      </c>
      <c r="I352">
        <v>1761510615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784.8274120418092</v>
      </c>
      <c r="AK352">
        <v>760.8794060606059</v>
      </c>
      <c r="AL352">
        <v>3.383169442894823</v>
      </c>
      <c r="AM352">
        <v>65.59163496858086</v>
      </c>
      <c r="AN352">
        <f>(AP352 - AO352 + DY352*1E3/(8.314*(EA352+273.15)) * AR352/DX352 * AQ352) * DX352/(100*DL352) * 1000/(1000 - AP352)</f>
        <v>0</v>
      </c>
      <c r="AO352">
        <v>10.80600376067665</v>
      </c>
      <c r="AP352">
        <v>11.32136303030303</v>
      </c>
      <c r="AQ352">
        <v>-0.01022025766914485</v>
      </c>
      <c r="AR352">
        <v>106.5412186172679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437</v>
      </c>
      <c r="AY352" t="s">
        <v>437</v>
      </c>
      <c r="AZ352">
        <v>0</v>
      </c>
      <c r="BA352">
        <v>0</v>
      </c>
      <c r="BB352">
        <f>1-AZ352/BA352</f>
        <v>0</v>
      </c>
      <c r="BC352">
        <v>0</v>
      </c>
      <c r="BD352" t="s">
        <v>437</v>
      </c>
      <c r="BE352" t="s">
        <v>437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437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BZ352">
        <v>2020</v>
      </c>
      <c r="CA352">
        <v>290.0000000000001</v>
      </c>
      <c r="CB352">
        <v>1590.42</v>
      </c>
      <c r="CC352">
        <v>295</v>
      </c>
      <c r="CD352">
        <v>5220.67</v>
      </c>
      <c r="CE352">
        <v>1591.29</v>
      </c>
      <c r="CF352">
        <v>-0.87</v>
      </c>
      <c r="CG352">
        <v>300.0000000000001</v>
      </c>
      <c r="CH352">
        <v>23.8</v>
      </c>
      <c r="CI352">
        <v>1650.734719841875</v>
      </c>
      <c r="CJ352">
        <v>2.032994541366527</v>
      </c>
      <c r="CK352">
        <v>-31.03478562282126</v>
      </c>
      <c r="CL352">
        <v>0.9198548094063967</v>
      </c>
      <c r="CM352">
        <v>0.9759925733019913</v>
      </c>
      <c r="CN352">
        <v>-0.00431141668520578</v>
      </c>
      <c r="CO352">
        <v>289.9999999999999</v>
      </c>
      <c r="CP352">
        <v>1590.91</v>
      </c>
      <c r="CQ352">
        <v>765</v>
      </c>
      <c r="CR352">
        <v>5219.32</v>
      </c>
      <c r="CS352">
        <v>1591.27</v>
      </c>
      <c r="CT352">
        <v>-0.36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438</v>
      </c>
      <c r="DO352">
        <v>2</v>
      </c>
      <c r="DP352" t="b">
        <v>1</v>
      </c>
      <c r="DQ352">
        <v>1761510615</v>
      </c>
      <c r="DR352">
        <v>745.5678888888889</v>
      </c>
      <c r="DS352">
        <v>777.9715555555556</v>
      </c>
      <c r="DT352">
        <v>11.33934444444444</v>
      </c>
      <c r="DU352">
        <v>10.80571111111111</v>
      </c>
      <c r="DV352">
        <v>748.5097777777778</v>
      </c>
      <c r="DW352">
        <v>11.33383333333333</v>
      </c>
      <c r="DX352">
        <v>500.0684444444444</v>
      </c>
      <c r="DY352">
        <v>90.29245555555555</v>
      </c>
      <c r="DZ352">
        <v>0.1000812</v>
      </c>
      <c r="EA352">
        <v>17.78444444444444</v>
      </c>
      <c r="EB352">
        <v>18.0387</v>
      </c>
      <c r="EC352">
        <v>999.9000000000001</v>
      </c>
      <c r="ED352">
        <v>0</v>
      </c>
      <c r="EE352">
        <v>0</v>
      </c>
      <c r="EF352">
        <v>9988.612222222224</v>
      </c>
      <c r="EG352">
        <v>0</v>
      </c>
      <c r="EH352">
        <v>1050.795555555555</v>
      </c>
      <c r="EI352">
        <v>-32.40375555555556</v>
      </c>
      <c r="EJ352">
        <v>754.119111111111</v>
      </c>
      <c r="EK352">
        <v>786.4702222222222</v>
      </c>
      <c r="EL352">
        <v>0.5336274444444444</v>
      </c>
      <c r="EM352">
        <v>777.9715555555556</v>
      </c>
      <c r="EN352">
        <v>10.80571111111111</v>
      </c>
      <c r="EO352">
        <v>1.023858888888889</v>
      </c>
      <c r="EP352">
        <v>0.9756752222222222</v>
      </c>
      <c r="EQ352">
        <v>7.260371111111111</v>
      </c>
      <c r="ER352">
        <v>6.558107777777778</v>
      </c>
      <c r="ES352">
        <v>1999.955555555556</v>
      </c>
      <c r="ET352">
        <v>0.979999</v>
      </c>
      <c r="EU352">
        <v>0.02000113333333333</v>
      </c>
      <c r="EV352">
        <v>0</v>
      </c>
      <c r="EW352">
        <v>1300.5</v>
      </c>
      <c r="EX352">
        <v>5.00097</v>
      </c>
      <c r="EY352">
        <v>26054.77777777778</v>
      </c>
      <c r="EZ352">
        <v>16707.21111111111</v>
      </c>
      <c r="FA352">
        <v>37.63877777777778</v>
      </c>
      <c r="FB352">
        <v>38.812</v>
      </c>
      <c r="FC352">
        <v>37.972</v>
      </c>
      <c r="FD352">
        <v>37.90944444444445</v>
      </c>
      <c r="FE352">
        <v>37.437</v>
      </c>
      <c r="FF352">
        <v>1955.055555555556</v>
      </c>
      <c r="FG352">
        <v>39.9</v>
      </c>
      <c r="FH352">
        <v>0</v>
      </c>
      <c r="FI352">
        <v>5488.400000095367</v>
      </c>
      <c r="FJ352">
        <v>0</v>
      </c>
      <c r="FK352">
        <v>1300.4732</v>
      </c>
      <c r="FL352">
        <v>0.5630769190850744</v>
      </c>
      <c r="FM352">
        <v>-4.684615317833801</v>
      </c>
      <c r="FN352">
        <v>26056.288</v>
      </c>
      <c r="FO352">
        <v>15</v>
      </c>
      <c r="FP352">
        <v>0</v>
      </c>
      <c r="FQ352" t="s">
        <v>439</v>
      </c>
      <c r="FR352">
        <v>1760210915.6</v>
      </c>
      <c r="FS352">
        <v>0</v>
      </c>
      <c r="FT352">
        <v>0</v>
      </c>
      <c r="FU352">
        <v>-0.215</v>
      </c>
      <c r="FV352">
        <v>0</v>
      </c>
      <c r="FW352">
        <v>-0.6919999999999999</v>
      </c>
      <c r="FX352">
        <v>0</v>
      </c>
      <c r="FY352">
        <v>400</v>
      </c>
      <c r="FZ352">
        <v>0</v>
      </c>
      <c r="GA352">
        <v>0.15</v>
      </c>
      <c r="GB352">
        <v>0</v>
      </c>
      <c r="GC352">
        <v>-32.27266829268293</v>
      </c>
      <c r="GD352">
        <v>-1.363187456446053</v>
      </c>
      <c r="GE352">
        <v>0.1551594308917317</v>
      </c>
      <c r="GF352">
        <v>0</v>
      </c>
      <c r="GG352">
        <v>1300.541470588235</v>
      </c>
      <c r="GH352">
        <v>0.5339954167187798</v>
      </c>
      <c r="GI352">
        <v>0.2812904334641928</v>
      </c>
      <c r="GJ352">
        <v>1</v>
      </c>
      <c r="GK352">
        <v>0.5887347073170732</v>
      </c>
      <c r="GL352">
        <v>-0.2004385714285705</v>
      </c>
      <c r="GM352">
        <v>0.03364990632338927</v>
      </c>
      <c r="GN352">
        <v>0</v>
      </c>
      <c r="GO352">
        <v>1</v>
      </c>
      <c r="GP352">
        <v>3</v>
      </c>
      <c r="GQ352" t="s">
        <v>446</v>
      </c>
      <c r="GR352">
        <v>3.13387</v>
      </c>
      <c r="GS352">
        <v>2.76019</v>
      </c>
      <c r="GT352">
        <v>0.143546</v>
      </c>
      <c r="GU352">
        <v>0.145859</v>
      </c>
      <c r="GV352">
        <v>0.0620363</v>
      </c>
      <c r="GW352">
        <v>0.0593234</v>
      </c>
      <c r="GX352">
        <v>27417.3</v>
      </c>
      <c r="GY352">
        <v>27324.3</v>
      </c>
      <c r="GZ352">
        <v>29740.8</v>
      </c>
      <c r="HA352">
        <v>29550.5</v>
      </c>
      <c r="HB352">
        <v>36872.1</v>
      </c>
      <c r="HC352">
        <v>36839</v>
      </c>
      <c r="HD352">
        <v>41851</v>
      </c>
      <c r="HE352">
        <v>41983.5</v>
      </c>
      <c r="HF352">
        <v>1.9512</v>
      </c>
      <c r="HG352">
        <v>1.88803</v>
      </c>
      <c r="HH352">
        <v>0.0255033</v>
      </c>
      <c r="HI352">
        <v>0</v>
      </c>
      <c r="HJ352">
        <v>17.6075</v>
      </c>
      <c r="HK352">
        <v>999.9</v>
      </c>
      <c r="HL352">
        <v>26.4</v>
      </c>
      <c r="HM352">
        <v>31.7</v>
      </c>
      <c r="HN352">
        <v>13.7259</v>
      </c>
      <c r="HO352">
        <v>62.1825</v>
      </c>
      <c r="HP352">
        <v>32.3277</v>
      </c>
      <c r="HQ352">
        <v>1</v>
      </c>
      <c r="HR352">
        <v>-0.115948</v>
      </c>
      <c r="HS352">
        <v>6.24685</v>
      </c>
      <c r="HT352">
        <v>20.2309</v>
      </c>
      <c r="HU352">
        <v>5.22163</v>
      </c>
      <c r="HV352">
        <v>12.0159</v>
      </c>
      <c r="HW352">
        <v>4.99115</v>
      </c>
      <c r="HX352">
        <v>3.2885</v>
      </c>
      <c r="HY352">
        <v>9999</v>
      </c>
      <c r="HZ352">
        <v>9999</v>
      </c>
      <c r="IA352">
        <v>9999</v>
      </c>
      <c r="IB352">
        <v>999.9</v>
      </c>
      <c r="IC352">
        <v>4.97284</v>
      </c>
      <c r="ID352">
        <v>1.86661</v>
      </c>
      <c r="IE352">
        <v>1.86594</v>
      </c>
      <c r="IF352">
        <v>1.86585</v>
      </c>
      <c r="IG352">
        <v>1.86771</v>
      </c>
      <c r="IH352">
        <v>1.87013</v>
      </c>
      <c r="II352">
        <v>1.86878</v>
      </c>
      <c r="IJ352">
        <v>1.87027</v>
      </c>
      <c r="IK352">
        <v>0</v>
      </c>
      <c r="IL352">
        <v>0</v>
      </c>
      <c r="IM352">
        <v>0</v>
      </c>
      <c r="IN352">
        <v>0</v>
      </c>
      <c r="IO352" t="s">
        <v>441</v>
      </c>
      <c r="IP352" t="s">
        <v>442</v>
      </c>
      <c r="IQ352" t="s">
        <v>443</v>
      </c>
      <c r="IR352" t="s">
        <v>443</v>
      </c>
      <c r="IS352" t="s">
        <v>443</v>
      </c>
      <c r="IT352" t="s">
        <v>443</v>
      </c>
      <c r="IU352">
        <v>0</v>
      </c>
      <c r="IV352">
        <v>100</v>
      </c>
      <c r="IW352">
        <v>100</v>
      </c>
      <c r="IX352">
        <v>-2.958</v>
      </c>
      <c r="IY352">
        <v>0.0052</v>
      </c>
      <c r="IZ352">
        <v>-1.414774939843471</v>
      </c>
      <c r="JA352">
        <v>-0.002262605230658699</v>
      </c>
      <c r="JB352">
        <v>4.117972070868355E-07</v>
      </c>
      <c r="JC352">
        <v>-1.535053720392113E-10</v>
      </c>
      <c r="JD352">
        <v>-0.05773197212917025</v>
      </c>
      <c r="JE352">
        <v>-0.004387372397949352</v>
      </c>
      <c r="JF352">
        <v>0.001148265067849212</v>
      </c>
      <c r="JG352">
        <v>-2.372704636287677E-05</v>
      </c>
      <c r="JH352">
        <v>4</v>
      </c>
      <c r="JI352">
        <v>2346</v>
      </c>
      <c r="JJ352">
        <v>1</v>
      </c>
      <c r="JK352">
        <v>24</v>
      </c>
      <c r="JL352">
        <v>21661.7</v>
      </c>
      <c r="JM352">
        <v>29358510.3</v>
      </c>
      <c r="JN352">
        <v>1.73584</v>
      </c>
      <c r="JO352">
        <v>2.2644</v>
      </c>
      <c r="JP352">
        <v>1.39648</v>
      </c>
      <c r="JQ352">
        <v>2.34985</v>
      </c>
      <c r="JR352">
        <v>1.49536</v>
      </c>
      <c r="JS352">
        <v>2.54028</v>
      </c>
      <c r="JT352">
        <v>36.4107</v>
      </c>
      <c r="JU352">
        <v>24.0087</v>
      </c>
      <c r="JV352">
        <v>18</v>
      </c>
      <c r="JW352">
        <v>483.622</v>
      </c>
      <c r="JX352">
        <v>435.139</v>
      </c>
      <c r="JY352">
        <v>11.3086</v>
      </c>
      <c r="JZ352">
        <v>25.9084</v>
      </c>
      <c r="KA352">
        <v>30.0011</v>
      </c>
      <c r="KB352">
        <v>25.7256</v>
      </c>
      <c r="KC352">
        <v>25.6558</v>
      </c>
      <c r="KD352">
        <v>34.7581</v>
      </c>
      <c r="KE352">
        <v>20.2465</v>
      </c>
      <c r="KF352">
        <v>5.26473</v>
      </c>
      <c r="KG352">
        <v>11.2961</v>
      </c>
      <c r="KH352">
        <v>808.003</v>
      </c>
      <c r="KI352">
        <v>10.8003</v>
      </c>
      <c r="KJ352">
        <v>101.645</v>
      </c>
      <c r="KK352">
        <v>100.956</v>
      </c>
    </row>
    <row r="353" spans="1:297">
      <c r="A353">
        <v>337</v>
      </c>
      <c r="B353">
        <v>1761510622.5</v>
      </c>
      <c r="C353">
        <v>3412</v>
      </c>
      <c r="D353" t="s">
        <v>1120</v>
      </c>
      <c r="E353" t="s">
        <v>1121</v>
      </c>
      <c r="F353">
        <v>5</v>
      </c>
      <c r="G353" t="s">
        <v>1025</v>
      </c>
      <c r="H353" t="s">
        <v>436</v>
      </c>
      <c r="I353">
        <v>1761510619.7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801.7145127987473</v>
      </c>
      <c r="AK353">
        <v>777.7783575757575</v>
      </c>
      <c r="AL353">
        <v>3.383560790260013</v>
      </c>
      <c r="AM353">
        <v>65.59163496858086</v>
      </c>
      <c r="AN353">
        <f>(AP353 - AO353 + DY353*1E3/(8.314*(EA353+273.15)) * AR353/DX353 * AQ353) * DX353/(100*DL353) * 1000/(1000 - AP353)</f>
        <v>0</v>
      </c>
      <c r="AO353">
        <v>10.80080788272247</v>
      </c>
      <c r="AP353">
        <v>11.28974303030303</v>
      </c>
      <c r="AQ353">
        <v>-0.006790329927055442</v>
      </c>
      <c r="AR353">
        <v>106.5412186172679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437</v>
      </c>
      <c r="AY353" t="s">
        <v>437</v>
      </c>
      <c r="AZ353">
        <v>0</v>
      </c>
      <c r="BA353">
        <v>0</v>
      </c>
      <c r="BB353">
        <f>1-AZ353/BA353</f>
        <v>0</v>
      </c>
      <c r="BC353">
        <v>0</v>
      </c>
      <c r="BD353" t="s">
        <v>437</v>
      </c>
      <c r="BE353" t="s">
        <v>437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437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BZ353">
        <v>2020</v>
      </c>
      <c r="CA353">
        <v>290.0000000000001</v>
      </c>
      <c r="CB353">
        <v>1590.42</v>
      </c>
      <c r="CC353">
        <v>295</v>
      </c>
      <c r="CD353">
        <v>5220.67</v>
      </c>
      <c r="CE353">
        <v>1591.29</v>
      </c>
      <c r="CF353">
        <v>-0.87</v>
      </c>
      <c r="CG353">
        <v>300.0000000000001</v>
      </c>
      <c r="CH353">
        <v>23.8</v>
      </c>
      <c r="CI353">
        <v>1650.734719841875</v>
      </c>
      <c r="CJ353">
        <v>2.032994541366527</v>
      </c>
      <c r="CK353">
        <v>-31.03478562282126</v>
      </c>
      <c r="CL353">
        <v>0.9198548094063967</v>
      </c>
      <c r="CM353">
        <v>0.9759925733019913</v>
      </c>
      <c r="CN353">
        <v>-0.00431141668520578</v>
      </c>
      <c r="CO353">
        <v>289.9999999999999</v>
      </c>
      <c r="CP353">
        <v>1590.91</v>
      </c>
      <c r="CQ353">
        <v>765</v>
      </c>
      <c r="CR353">
        <v>5219.32</v>
      </c>
      <c r="CS353">
        <v>1591.27</v>
      </c>
      <c r="CT353">
        <v>-0.36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438</v>
      </c>
      <c r="DO353">
        <v>2</v>
      </c>
      <c r="DP353" t="b">
        <v>1</v>
      </c>
      <c r="DQ353">
        <v>1761510619.7</v>
      </c>
      <c r="DR353">
        <v>761.2915</v>
      </c>
      <c r="DS353">
        <v>793.7391</v>
      </c>
      <c r="DT353">
        <v>11.30235</v>
      </c>
      <c r="DU353">
        <v>10.80086</v>
      </c>
      <c r="DV353">
        <v>764.2636</v>
      </c>
      <c r="DW353">
        <v>11.29731</v>
      </c>
      <c r="DX353">
        <v>500.0251</v>
      </c>
      <c r="DY353">
        <v>90.29298000000001</v>
      </c>
      <c r="DZ353">
        <v>0.10007926</v>
      </c>
      <c r="EA353">
        <v>17.80466</v>
      </c>
      <c r="EB353">
        <v>18.00074</v>
      </c>
      <c r="EC353">
        <v>999.9</v>
      </c>
      <c r="ED353">
        <v>0</v>
      </c>
      <c r="EE353">
        <v>0</v>
      </c>
      <c r="EF353">
        <v>9985.563</v>
      </c>
      <c r="EG353">
        <v>0</v>
      </c>
      <c r="EH353">
        <v>1050.774</v>
      </c>
      <c r="EI353">
        <v>-32.44734</v>
      </c>
      <c r="EJ353">
        <v>769.9943999999999</v>
      </c>
      <c r="EK353">
        <v>802.4057999999999</v>
      </c>
      <c r="EL353">
        <v>0.5015015999999999</v>
      </c>
      <c r="EM353">
        <v>793.7391</v>
      </c>
      <c r="EN353">
        <v>10.80086</v>
      </c>
      <c r="EO353">
        <v>1.020523</v>
      </c>
      <c r="EP353">
        <v>0.9752412999999999</v>
      </c>
      <c r="EQ353">
        <v>7.212724999999999</v>
      </c>
      <c r="ER353">
        <v>6.551647</v>
      </c>
      <c r="ES353">
        <v>1999.983</v>
      </c>
      <c r="ET353">
        <v>0.9799989</v>
      </c>
      <c r="EU353">
        <v>0.02000122</v>
      </c>
      <c r="EV353">
        <v>0</v>
      </c>
      <c r="EW353">
        <v>1299.879</v>
      </c>
      <c r="EX353">
        <v>5.000970000000001</v>
      </c>
      <c r="EY353">
        <v>26043.31</v>
      </c>
      <c r="EZ353">
        <v>16707.42</v>
      </c>
      <c r="FA353">
        <v>37.625</v>
      </c>
      <c r="FB353">
        <v>38.812</v>
      </c>
      <c r="FC353">
        <v>37.937</v>
      </c>
      <c r="FD353">
        <v>37.875</v>
      </c>
      <c r="FE353">
        <v>37.437</v>
      </c>
      <c r="FF353">
        <v>1955.083</v>
      </c>
      <c r="FG353">
        <v>39.89999999999999</v>
      </c>
      <c r="FH353">
        <v>0</v>
      </c>
      <c r="FI353">
        <v>5493.200000047684</v>
      </c>
      <c r="FJ353">
        <v>0</v>
      </c>
      <c r="FK353">
        <v>1300.3532</v>
      </c>
      <c r="FL353">
        <v>-4.191538477895956</v>
      </c>
      <c r="FM353">
        <v>-93.00769236018452</v>
      </c>
      <c r="FN353">
        <v>26052.996</v>
      </c>
      <c r="FO353">
        <v>15</v>
      </c>
      <c r="FP353">
        <v>0</v>
      </c>
      <c r="FQ353" t="s">
        <v>439</v>
      </c>
      <c r="FR353">
        <v>1760210915.6</v>
      </c>
      <c r="FS353">
        <v>0</v>
      </c>
      <c r="FT353">
        <v>0</v>
      </c>
      <c r="FU353">
        <v>-0.215</v>
      </c>
      <c r="FV353">
        <v>0</v>
      </c>
      <c r="FW353">
        <v>-0.6919999999999999</v>
      </c>
      <c r="FX353">
        <v>0</v>
      </c>
      <c r="FY353">
        <v>400</v>
      </c>
      <c r="FZ353">
        <v>0</v>
      </c>
      <c r="GA353">
        <v>0.15</v>
      </c>
      <c r="GB353">
        <v>0</v>
      </c>
      <c r="GC353">
        <v>-32.361</v>
      </c>
      <c r="GD353">
        <v>-0.9854409005627083</v>
      </c>
      <c r="GE353">
        <v>0.1332331602867696</v>
      </c>
      <c r="GF353">
        <v>0</v>
      </c>
      <c r="GG353">
        <v>1300.335294117647</v>
      </c>
      <c r="GH353">
        <v>-1.390985487627829</v>
      </c>
      <c r="GI353">
        <v>0.4075842409794729</v>
      </c>
      <c r="GJ353">
        <v>0</v>
      </c>
      <c r="GK353">
        <v>0.563597575</v>
      </c>
      <c r="GL353">
        <v>-0.5133962589118218</v>
      </c>
      <c r="GM353">
        <v>0.04990696372445808</v>
      </c>
      <c r="GN353">
        <v>0</v>
      </c>
      <c r="GO353">
        <v>0</v>
      </c>
      <c r="GP353">
        <v>3</v>
      </c>
      <c r="GQ353" t="s">
        <v>455</v>
      </c>
      <c r="GR353">
        <v>3.13392</v>
      </c>
      <c r="GS353">
        <v>2.76012</v>
      </c>
      <c r="GT353">
        <v>0.145666</v>
      </c>
      <c r="GU353">
        <v>0.147954</v>
      </c>
      <c r="GV353">
        <v>0.0619124</v>
      </c>
      <c r="GW353">
        <v>0.0593009</v>
      </c>
      <c r="GX353">
        <v>27349</v>
      </c>
      <c r="GY353">
        <v>27257.1</v>
      </c>
      <c r="GZ353">
        <v>29740.3</v>
      </c>
      <c r="HA353">
        <v>29550.3</v>
      </c>
      <c r="HB353">
        <v>36876.5</v>
      </c>
      <c r="HC353">
        <v>36839.8</v>
      </c>
      <c r="HD353">
        <v>41850.3</v>
      </c>
      <c r="HE353">
        <v>41983.4</v>
      </c>
      <c r="HF353">
        <v>1.95085</v>
      </c>
      <c r="HG353">
        <v>1.88797</v>
      </c>
      <c r="HH353">
        <v>0.0230223</v>
      </c>
      <c r="HI353">
        <v>0</v>
      </c>
      <c r="HJ353">
        <v>17.6075</v>
      </c>
      <c r="HK353">
        <v>999.9</v>
      </c>
      <c r="HL353">
        <v>26.4</v>
      </c>
      <c r="HM353">
        <v>31.7</v>
      </c>
      <c r="HN353">
        <v>13.7256</v>
      </c>
      <c r="HO353">
        <v>62.3725</v>
      </c>
      <c r="HP353">
        <v>32.4519</v>
      </c>
      <c r="HQ353">
        <v>1</v>
      </c>
      <c r="HR353">
        <v>-0.116164</v>
      </c>
      <c r="HS353">
        <v>6.21587</v>
      </c>
      <c r="HT353">
        <v>20.2321</v>
      </c>
      <c r="HU353">
        <v>5.22118</v>
      </c>
      <c r="HV353">
        <v>12.0159</v>
      </c>
      <c r="HW353">
        <v>4.991</v>
      </c>
      <c r="HX353">
        <v>3.28848</v>
      </c>
      <c r="HY353">
        <v>9999</v>
      </c>
      <c r="HZ353">
        <v>9999</v>
      </c>
      <c r="IA353">
        <v>9999</v>
      </c>
      <c r="IB353">
        <v>999.9</v>
      </c>
      <c r="IC353">
        <v>4.97286</v>
      </c>
      <c r="ID353">
        <v>1.86661</v>
      </c>
      <c r="IE353">
        <v>1.86594</v>
      </c>
      <c r="IF353">
        <v>1.86584</v>
      </c>
      <c r="IG353">
        <v>1.86769</v>
      </c>
      <c r="IH353">
        <v>1.87018</v>
      </c>
      <c r="II353">
        <v>1.86878</v>
      </c>
      <c r="IJ353">
        <v>1.87027</v>
      </c>
      <c r="IK353">
        <v>0</v>
      </c>
      <c r="IL353">
        <v>0</v>
      </c>
      <c r="IM353">
        <v>0</v>
      </c>
      <c r="IN353">
        <v>0</v>
      </c>
      <c r="IO353" t="s">
        <v>441</v>
      </c>
      <c r="IP353" t="s">
        <v>442</v>
      </c>
      <c r="IQ353" t="s">
        <v>443</v>
      </c>
      <c r="IR353" t="s">
        <v>443</v>
      </c>
      <c r="IS353" t="s">
        <v>443</v>
      </c>
      <c r="IT353" t="s">
        <v>443</v>
      </c>
      <c r="IU353">
        <v>0</v>
      </c>
      <c r="IV353">
        <v>100</v>
      </c>
      <c r="IW353">
        <v>100</v>
      </c>
      <c r="IX353">
        <v>-2.99</v>
      </c>
      <c r="IY353">
        <v>0.0048</v>
      </c>
      <c r="IZ353">
        <v>-1.414774939843471</v>
      </c>
      <c r="JA353">
        <v>-0.002262605230658699</v>
      </c>
      <c r="JB353">
        <v>4.117972070868355E-07</v>
      </c>
      <c r="JC353">
        <v>-1.535053720392113E-10</v>
      </c>
      <c r="JD353">
        <v>-0.05773197212917025</v>
      </c>
      <c r="JE353">
        <v>-0.004387372397949352</v>
      </c>
      <c r="JF353">
        <v>0.001148265067849212</v>
      </c>
      <c r="JG353">
        <v>-2.372704636287677E-05</v>
      </c>
      <c r="JH353">
        <v>4</v>
      </c>
      <c r="JI353">
        <v>2346</v>
      </c>
      <c r="JJ353">
        <v>1</v>
      </c>
      <c r="JK353">
        <v>24</v>
      </c>
      <c r="JL353">
        <v>21661.8</v>
      </c>
      <c r="JM353">
        <v>29358510.4</v>
      </c>
      <c r="JN353">
        <v>1.76392</v>
      </c>
      <c r="JO353">
        <v>2.25952</v>
      </c>
      <c r="JP353">
        <v>1.39648</v>
      </c>
      <c r="JQ353">
        <v>2.34985</v>
      </c>
      <c r="JR353">
        <v>1.49536</v>
      </c>
      <c r="JS353">
        <v>2.67456</v>
      </c>
      <c r="JT353">
        <v>36.4107</v>
      </c>
      <c r="JU353">
        <v>24.0175</v>
      </c>
      <c r="JV353">
        <v>18</v>
      </c>
      <c r="JW353">
        <v>483.419</v>
      </c>
      <c r="JX353">
        <v>435.114</v>
      </c>
      <c r="JY353">
        <v>11.2692</v>
      </c>
      <c r="JZ353">
        <v>25.9101</v>
      </c>
      <c r="KA353">
        <v>30.0003</v>
      </c>
      <c r="KB353">
        <v>25.7271</v>
      </c>
      <c r="KC353">
        <v>25.6563</v>
      </c>
      <c r="KD353">
        <v>35.3053</v>
      </c>
      <c r="KE353">
        <v>20.2465</v>
      </c>
      <c r="KF353">
        <v>5.26473</v>
      </c>
      <c r="KG353">
        <v>11.2632</v>
      </c>
      <c r="KH353">
        <v>821.361</v>
      </c>
      <c r="KI353">
        <v>10.8003</v>
      </c>
      <c r="KJ353">
        <v>101.644</v>
      </c>
      <c r="KK353">
        <v>100.955</v>
      </c>
    </row>
    <row r="354" spans="1:297">
      <c r="A354">
        <v>338</v>
      </c>
      <c r="B354">
        <v>1761510627.5</v>
      </c>
      <c r="C354">
        <v>3417</v>
      </c>
      <c r="D354" t="s">
        <v>1122</v>
      </c>
      <c r="E354" t="s">
        <v>1123</v>
      </c>
      <c r="F354">
        <v>5</v>
      </c>
      <c r="G354" t="s">
        <v>1025</v>
      </c>
      <c r="H354" t="s">
        <v>436</v>
      </c>
      <c r="I354">
        <v>1761510625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818.6632670335194</v>
      </c>
      <c r="AK354">
        <v>794.5453090909094</v>
      </c>
      <c r="AL354">
        <v>3.351260034202325</v>
      </c>
      <c r="AM354">
        <v>65.59163496858086</v>
      </c>
      <c r="AN354">
        <f>(AP354 - AO354 + DY354*1E3/(8.314*(EA354+273.15)) * AR354/DX354 * AQ354) * DX354/(100*DL354) * 1000/(1000 - AP354)</f>
        <v>0</v>
      </c>
      <c r="AO354">
        <v>10.79567737687693</v>
      </c>
      <c r="AP354">
        <v>11.26733090909091</v>
      </c>
      <c r="AQ354">
        <v>-0.003205887117926764</v>
      </c>
      <c r="AR354">
        <v>106.5412186172679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437</v>
      </c>
      <c r="AY354" t="s">
        <v>437</v>
      </c>
      <c r="AZ354">
        <v>0</v>
      </c>
      <c r="BA354">
        <v>0</v>
      </c>
      <c r="BB354">
        <f>1-AZ354/BA354</f>
        <v>0</v>
      </c>
      <c r="BC354">
        <v>0</v>
      </c>
      <c r="BD354" t="s">
        <v>437</v>
      </c>
      <c r="BE354" t="s">
        <v>437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437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BZ354">
        <v>2020</v>
      </c>
      <c r="CA354">
        <v>290.0000000000001</v>
      </c>
      <c r="CB354">
        <v>1590.42</v>
      </c>
      <c r="CC354">
        <v>295</v>
      </c>
      <c r="CD354">
        <v>5220.67</v>
      </c>
      <c r="CE354">
        <v>1591.29</v>
      </c>
      <c r="CF354">
        <v>-0.87</v>
      </c>
      <c r="CG354">
        <v>300.0000000000001</v>
      </c>
      <c r="CH354">
        <v>23.8</v>
      </c>
      <c r="CI354">
        <v>1650.734719841875</v>
      </c>
      <c r="CJ354">
        <v>2.032994541366527</v>
      </c>
      <c r="CK354">
        <v>-31.03478562282126</v>
      </c>
      <c r="CL354">
        <v>0.9198548094063967</v>
      </c>
      <c r="CM354">
        <v>0.9759925733019913</v>
      </c>
      <c r="CN354">
        <v>-0.00431141668520578</v>
      </c>
      <c r="CO354">
        <v>289.9999999999999</v>
      </c>
      <c r="CP354">
        <v>1590.91</v>
      </c>
      <c r="CQ354">
        <v>765</v>
      </c>
      <c r="CR354">
        <v>5219.32</v>
      </c>
      <c r="CS354">
        <v>1591.27</v>
      </c>
      <c r="CT354">
        <v>-0.36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438</v>
      </c>
      <c r="DO354">
        <v>2</v>
      </c>
      <c r="DP354" t="b">
        <v>1</v>
      </c>
      <c r="DQ354">
        <v>1761510625</v>
      </c>
      <c r="DR354">
        <v>778.9436666666666</v>
      </c>
      <c r="DS354">
        <v>811.5124444444444</v>
      </c>
      <c r="DT354">
        <v>11.27546666666667</v>
      </c>
      <c r="DU354">
        <v>10.79543333333333</v>
      </c>
      <c r="DV354">
        <v>781.9491111111112</v>
      </c>
      <c r="DW354">
        <v>11.27074444444444</v>
      </c>
      <c r="DX354">
        <v>499.9504444444444</v>
      </c>
      <c r="DY354">
        <v>90.29197777777777</v>
      </c>
      <c r="DZ354">
        <v>0.09986257777777778</v>
      </c>
      <c r="EA354">
        <v>17.77711111111111</v>
      </c>
      <c r="EB354">
        <v>18.01915555555555</v>
      </c>
      <c r="EC354">
        <v>999.9000000000001</v>
      </c>
      <c r="ED354">
        <v>0</v>
      </c>
      <c r="EE354">
        <v>0</v>
      </c>
      <c r="EF354">
        <v>10010.60444444445</v>
      </c>
      <c r="EG354">
        <v>0</v>
      </c>
      <c r="EH354">
        <v>1050.767777777778</v>
      </c>
      <c r="EI354">
        <v>-32.56896666666667</v>
      </c>
      <c r="EJ354">
        <v>787.8266666666667</v>
      </c>
      <c r="EK354">
        <v>820.3688888888888</v>
      </c>
      <c r="EL354">
        <v>0.4800265555555556</v>
      </c>
      <c r="EM354">
        <v>811.5124444444444</v>
      </c>
      <c r="EN354">
        <v>10.79543333333333</v>
      </c>
      <c r="EO354">
        <v>1.018084444444444</v>
      </c>
      <c r="EP354">
        <v>0.9747413333333333</v>
      </c>
      <c r="EQ354">
        <v>7.17778</v>
      </c>
      <c r="ER354">
        <v>6.5442</v>
      </c>
      <c r="ES354">
        <v>2000.054444444445</v>
      </c>
      <c r="ET354">
        <v>0.9799993333333332</v>
      </c>
      <c r="EU354">
        <v>0.02000081111111111</v>
      </c>
      <c r="EV354">
        <v>0</v>
      </c>
      <c r="EW354">
        <v>1300.921111111111</v>
      </c>
      <c r="EX354">
        <v>5.00097</v>
      </c>
      <c r="EY354">
        <v>26055.2</v>
      </c>
      <c r="EZ354">
        <v>16708.04444444444</v>
      </c>
      <c r="FA354">
        <v>37.597</v>
      </c>
      <c r="FB354">
        <v>38.79822222222222</v>
      </c>
      <c r="FC354">
        <v>37.937</v>
      </c>
      <c r="FD354">
        <v>37.875</v>
      </c>
      <c r="FE354">
        <v>37.375</v>
      </c>
      <c r="FF354">
        <v>1955.154444444444</v>
      </c>
      <c r="FG354">
        <v>39.9</v>
      </c>
      <c r="FH354">
        <v>0</v>
      </c>
      <c r="FI354">
        <v>5498.600000143051</v>
      </c>
      <c r="FJ354">
        <v>0</v>
      </c>
      <c r="FK354">
        <v>1300.424230769231</v>
      </c>
      <c r="FL354">
        <v>2.106324779107496</v>
      </c>
      <c r="FM354">
        <v>-1.733333204697407</v>
      </c>
      <c r="FN354">
        <v>26051.39615384615</v>
      </c>
      <c r="FO354">
        <v>15</v>
      </c>
      <c r="FP354">
        <v>0</v>
      </c>
      <c r="FQ354" t="s">
        <v>439</v>
      </c>
      <c r="FR354">
        <v>1760210915.6</v>
      </c>
      <c r="FS354">
        <v>0</v>
      </c>
      <c r="FT354">
        <v>0</v>
      </c>
      <c r="FU354">
        <v>-0.215</v>
      </c>
      <c r="FV354">
        <v>0</v>
      </c>
      <c r="FW354">
        <v>-0.6919999999999999</v>
      </c>
      <c r="FX354">
        <v>0</v>
      </c>
      <c r="FY354">
        <v>400</v>
      </c>
      <c r="FZ354">
        <v>0</v>
      </c>
      <c r="GA354">
        <v>0.15</v>
      </c>
      <c r="GB354">
        <v>0</v>
      </c>
      <c r="GC354">
        <v>-32.4582275</v>
      </c>
      <c r="GD354">
        <v>-0.6657692307692149</v>
      </c>
      <c r="GE354">
        <v>0.104117292001617</v>
      </c>
      <c r="GF354">
        <v>0</v>
      </c>
      <c r="GG354">
        <v>1300.485</v>
      </c>
      <c r="GH354">
        <v>-0.06432391633193882</v>
      </c>
      <c r="GI354">
        <v>0.4561298189821754</v>
      </c>
      <c r="GJ354">
        <v>1</v>
      </c>
      <c r="GK354">
        <v>0.5269011</v>
      </c>
      <c r="GL354">
        <v>-0.4326601125703574</v>
      </c>
      <c r="GM354">
        <v>0.04270612953886128</v>
      </c>
      <c r="GN354">
        <v>0</v>
      </c>
      <c r="GO354">
        <v>1</v>
      </c>
      <c r="GP354">
        <v>3</v>
      </c>
      <c r="GQ354" t="s">
        <v>446</v>
      </c>
      <c r="GR354">
        <v>3.13406</v>
      </c>
      <c r="GS354">
        <v>2.76044</v>
      </c>
      <c r="GT354">
        <v>0.147752</v>
      </c>
      <c r="GU354">
        <v>0.149989</v>
      </c>
      <c r="GV354">
        <v>0.0618257</v>
      </c>
      <c r="GW354">
        <v>0.0592799</v>
      </c>
      <c r="GX354">
        <v>27282.4</v>
      </c>
      <c r="GY354">
        <v>27192.3</v>
      </c>
      <c r="GZ354">
        <v>29740.5</v>
      </c>
      <c r="HA354">
        <v>29550.6</v>
      </c>
      <c r="HB354">
        <v>36880.2</v>
      </c>
      <c r="HC354">
        <v>36840.8</v>
      </c>
      <c r="HD354">
        <v>41850.7</v>
      </c>
      <c r="HE354">
        <v>41983.6</v>
      </c>
      <c r="HF354">
        <v>1.95117</v>
      </c>
      <c r="HG354">
        <v>1.88813</v>
      </c>
      <c r="HH354">
        <v>0.0253096</v>
      </c>
      <c r="HI354">
        <v>0</v>
      </c>
      <c r="HJ354">
        <v>17.6062</v>
      </c>
      <c r="HK354">
        <v>999.9</v>
      </c>
      <c r="HL354">
        <v>26.4</v>
      </c>
      <c r="HM354">
        <v>31.7</v>
      </c>
      <c r="HN354">
        <v>13.7262</v>
      </c>
      <c r="HO354">
        <v>62.2625</v>
      </c>
      <c r="HP354">
        <v>32.4079</v>
      </c>
      <c r="HQ354">
        <v>1</v>
      </c>
      <c r="HR354">
        <v>-0.11656</v>
      </c>
      <c r="HS354">
        <v>5.9559</v>
      </c>
      <c r="HT354">
        <v>20.2423</v>
      </c>
      <c r="HU354">
        <v>5.22088</v>
      </c>
      <c r="HV354">
        <v>12.0159</v>
      </c>
      <c r="HW354">
        <v>4.9907</v>
      </c>
      <c r="HX354">
        <v>3.28848</v>
      </c>
      <c r="HY354">
        <v>9999</v>
      </c>
      <c r="HZ354">
        <v>9999</v>
      </c>
      <c r="IA354">
        <v>9999</v>
      </c>
      <c r="IB354">
        <v>999.9</v>
      </c>
      <c r="IC354">
        <v>4.97287</v>
      </c>
      <c r="ID354">
        <v>1.86661</v>
      </c>
      <c r="IE354">
        <v>1.86594</v>
      </c>
      <c r="IF354">
        <v>1.86584</v>
      </c>
      <c r="IG354">
        <v>1.86771</v>
      </c>
      <c r="IH354">
        <v>1.87013</v>
      </c>
      <c r="II354">
        <v>1.86878</v>
      </c>
      <c r="IJ354">
        <v>1.87027</v>
      </c>
      <c r="IK354">
        <v>0</v>
      </c>
      <c r="IL354">
        <v>0</v>
      </c>
      <c r="IM354">
        <v>0</v>
      </c>
      <c r="IN354">
        <v>0</v>
      </c>
      <c r="IO354" t="s">
        <v>441</v>
      </c>
      <c r="IP354" t="s">
        <v>442</v>
      </c>
      <c r="IQ354" t="s">
        <v>443</v>
      </c>
      <c r="IR354" t="s">
        <v>443</v>
      </c>
      <c r="IS354" t="s">
        <v>443</v>
      </c>
      <c r="IT354" t="s">
        <v>443</v>
      </c>
      <c r="IU354">
        <v>0</v>
      </c>
      <c r="IV354">
        <v>100</v>
      </c>
      <c r="IW354">
        <v>100</v>
      </c>
      <c r="IX354">
        <v>-3.021</v>
      </c>
      <c r="IY354">
        <v>0.0046</v>
      </c>
      <c r="IZ354">
        <v>-1.414774939843471</v>
      </c>
      <c r="JA354">
        <v>-0.002262605230658699</v>
      </c>
      <c r="JB354">
        <v>4.117972070868355E-07</v>
      </c>
      <c r="JC354">
        <v>-1.535053720392113E-10</v>
      </c>
      <c r="JD354">
        <v>-0.05773197212917025</v>
      </c>
      <c r="JE354">
        <v>-0.004387372397949352</v>
      </c>
      <c r="JF354">
        <v>0.001148265067849212</v>
      </c>
      <c r="JG354">
        <v>-2.372704636287677E-05</v>
      </c>
      <c r="JH354">
        <v>4</v>
      </c>
      <c r="JI354">
        <v>2346</v>
      </c>
      <c r="JJ354">
        <v>1</v>
      </c>
      <c r="JK354">
        <v>24</v>
      </c>
      <c r="JL354">
        <v>21661.9</v>
      </c>
      <c r="JM354">
        <v>29358510.5</v>
      </c>
      <c r="JN354">
        <v>1.79443</v>
      </c>
      <c r="JO354">
        <v>2.25098</v>
      </c>
      <c r="JP354">
        <v>1.39771</v>
      </c>
      <c r="JQ354">
        <v>2.34985</v>
      </c>
      <c r="JR354">
        <v>1.49536</v>
      </c>
      <c r="JS354">
        <v>2.66113</v>
      </c>
      <c r="JT354">
        <v>36.4107</v>
      </c>
      <c r="JU354">
        <v>24.0262</v>
      </c>
      <c r="JV354">
        <v>18</v>
      </c>
      <c r="JW354">
        <v>483.628</v>
      </c>
      <c r="JX354">
        <v>435.218</v>
      </c>
      <c r="JY354">
        <v>11.2525</v>
      </c>
      <c r="JZ354">
        <v>25.9123</v>
      </c>
      <c r="KA354">
        <v>29.9999</v>
      </c>
      <c r="KB354">
        <v>25.7282</v>
      </c>
      <c r="KC354">
        <v>25.6581</v>
      </c>
      <c r="KD354">
        <v>35.9156</v>
      </c>
      <c r="KE354">
        <v>20.2465</v>
      </c>
      <c r="KF354">
        <v>5.26473</v>
      </c>
      <c r="KG354">
        <v>11.2938</v>
      </c>
      <c r="KH354">
        <v>841.397</v>
      </c>
      <c r="KI354">
        <v>10.8128</v>
      </c>
      <c r="KJ354">
        <v>101.644</v>
      </c>
      <c r="KK354">
        <v>100.956</v>
      </c>
    </row>
    <row r="355" spans="1:297">
      <c r="A355">
        <v>339</v>
      </c>
      <c r="B355">
        <v>1761510632.5</v>
      </c>
      <c r="C355">
        <v>3422</v>
      </c>
      <c r="D355" t="s">
        <v>1124</v>
      </c>
      <c r="E355" t="s">
        <v>1125</v>
      </c>
      <c r="F355">
        <v>5</v>
      </c>
      <c r="G355" t="s">
        <v>1025</v>
      </c>
      <c r="H355" t="s">
        <v>436</v>
      </c>
      <c r="I355">
        <v>1761510629.7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835.564203212624</v>
      </c>
      <c r="AK355">
        <v>811.4545030303033</v>
      </c>
      <c r="AL355">
        <v>3.37426375713934</v>
      </c>
      <c r="AM355">
        <v>65.59163496858086</v>
      </c>
      <c r="AN355">
        <f>(AP355 - AO355 + DY355*1E3/(8.314*(EA355+273.15)) * AR355/DX355 * AQ355) * DX355/(100*DL355) * 1000/(1000 - AP355)</f>
        <v>0</v>
      </c>
      <c r="AO355">
        <v>10.79163046570838</v>
      </c>
      <c r="AP355">
        <v>11.25793151515151</v>
      </c>
      <c r="AQ355">
        <v>-0.0005719395511879931</v>
      </c>
      <c r="AR355">
        <v>106.5412186172679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437</v>
      </c>
      <c r="AY355" t="s">
        <v>437</v>
      </c>
      <c r="AZ355">
        <v>0</v>
      </c>
      <c r="BA355">
        <v>0</v>
      </c>
      <c r="BB355">
        <f>1-AZ355/BA355</f>
        <v>0</v>
      </c>
      <c r="BC355">
        <v>0</v>
      </c>
      <c r="BD355" t="s">
        <v>437</v>
      </c>
      <c r="BE355" t="s">
        <v>437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437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BZ355">
        <v>2020</v>
      </c>
      <c r="CA355">
        <v>290.0000000000001</v>
      </c>
      <c r="CB355">
        <v>1590.42</v>
      </c>
      <c r="CC355">
        <v>295</v>
      </c>
      <c r="CD355">
        <v>5220.67</v>
      </c>
      <c r="CE355">
        <v>1591.29</v>
      </c>
      <c r="CF355">
        <v>-0.87</v>
      </c>
      <c r="CG355">
        <v>300.0000000000001</v>
      </c>
      <c r="CH355">
        <v>23.8</v>
      </c>
      <c r="CI355">
        <v>1650.734719841875</v>
      </c>
      <c r="CJ355">
        <v>2.032994541366527</v>
      </c>
      <c r="CK355">
        <v>-31.03478562282126</v>
      </c>
      <c r="CL355">
        <v>0.9198548094063967</v>
      </c>
      <c r="CM355">
        <v>0.9759925733019913</v>
      </c>
      <c r="CN355">
        <v>-0.00431141668520578</v>
      </c>
      <c r="CO355">
        <v>289.9999999999999</v>
      </c>
      <c r="CP355">
        <v>1590.91</v>
      </c>
      <c r="CQ355">
        <v>765</v>
      </c>
      <c r="CR355">
        <v>5219.32</v>
      </c>
      <c r="CS355">
        <v>1591.27</v>
      </c>
      <c r="CT355">
        <v>-0.36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438</v>
      </c>
      <c r="DO355">
        <v>2</v>
      </c>
      <c r="DP355" t="b">
        <v>1</v>
      </c>
      <c r="DQ355">
        <v>1761510629.7</v>
      </c>
      <c r="DR355">
        <v>794.648</v>
      </c>
      <c r="DS355">
        <v>827.2815000000001</v>
      </c>
      <c r="DT355">
        <v>11.2618</v>
      </c>
      <c r="DU355">
        <v>10.79159</v>
      </c>
      <c r="DV355">
        <v>797.6834</v>
      </c>
      <c r="DW355">
        <v>11.25723</v>
      </c>
      <c r="DX355">
        <v>500.0074</v>
      </c>
      <c r="DY355">
        <v>90.29096</v>
      </c>
      <c r="DZ355">
        <v>0.10013766</v>
      </c>
      <c r="EA355">
        <v>17.76232</v>
      </c>
      <c r="EB355">
        <v>18.02619</v>
      </c>
      <c r="EC355">
        <v>999.9</v>
      </c>
      <c r="ED355">
        <v>0</v>
      </c>
      <c r="EE355">
        <v>0</v>
      </c>
      <c r="EF355">
        <v>9984.496999999999</v>
      </c>
      <c r="EG355">
        <v>0</v>
      </c>
      <c r="EH355">
        <v>1050.759</v>
      </c>
      <c r="EI355">
        <v>-32.63343</v>
      </c>
      <c r="EJ355">
        <v>803.6990000000001</v>
      </c>
      <c r="EK355">
        <v>836.3065</v>
      </c>
      <c r="EL355">
        <v>0.4702004</v>
      </c>
      <c r="EM355">
        <v>827.2815000000001</v>
      </c>
      <c r="EN355">
        <v>10.79159</v>
      </c>
      <c r="EO355">
        <v>1.016838</v>
      </c>
      <c r="EP355">
        <v>0.9743828999999999</v>
      </c>
      <c r="EQ355">
        <v>7.159899</v>
      </c>
      <c r="ER355">
        <v>6.538854000000001</v>
      </c>
      <c r="ES355">
        <v>2000.015</v>
      </c>
      <c r="ET355">
        <v>0.9799986000000001</v>
      </c>
      <c r="EU355">
        <v>0.02000152</v>
      </c>
      <c r="EV355">
        <v>0</v>
      </c>
      <c r="EW355">
        <v>1300.984</v>
      </c>
      <c r="EX355">
        <v>5.000970000000001</v>
      </c>
      <c r="EY355">
        <v>26057.73</v>
      </c>
      <c r="EZ355">
        <v>16707.7</v>
      </c>
      <c r="FA355">
        <v>37.562</v>
      </c>
      <c r="FB355">
        <v>38.7562</v>
      </c>
      <c r="FC355">
        <v>37.8812</v>
      </c>
      <c r="FD355">
        <v>37.8498</v>
      </c>
      <c r="FE355">
        <v>37.375</v>
      </c>
      <c r="FF355">
        <v>1955.115</v>
      </c>
      <c r="FG355">
        <v>39.89999999999999</v>
      </c>
      <c r="FH355">
        <v>0</v>
      </c>
      <c r="FI355">
        <v>5503.400000095367</v>
      </c>
      <c r="FJ355">
        <v>0</v>
      </c>
      <c r="FK355">
        <v>1300.571153846154</v>
      </c>
      <c r="FL355">
        <v>5.929914504024387</v>
      </c>
      <c r="FM355">
        <v>82.98119642535474</v>
      </c>
      <c r="FN355">
        <v>26051.83846153846</v>
      </c>
      <c r="FO355">
        <v>15</v>
      </c>
      <c r="FP355">
        <v>0</v>
      </c>
      <c r="FQ355" t="s">
        <v>439</v>
      </c>
      <c r="FR355">
        <v>1760210915.6</v>
      </c>
      <c r="FS355">
        <v>0</v>
      </c>
      <c r="FT355">
        <v>0</v>
      </c>
      <c r="FU355">
        <v>-0.215</v>
      </c>
      <c r="FV355">
        <v>0</v>
      </c>
      <c r="FW355">
        <v>-0.6919999999999999</v>
      </c>
      <c r="FX355">
        <v>0</v>
      </c>
      <c r="FY355">
        <v>400</v>
      </c>
      <c r="FZ355">
        <v>0</v>
      </c>
      <c r="GA355">
        <v>0.15</v>
      </c>
      <c r="GB355">
        <v>0</v>
      </c>
      <c r="GC355">
        <v>-32.499005</v>
      </c>
      <c r="GD355">
        <v>-0.7669958724201037</v>
      </c>
      <c r="GE355">
        <v>0.1074363438274028</v>
      </c>
      <c r="GF355">
        <v>0</v>
      </c>
      <c r="GG355">
        <v>1300.532647058824</v>
      </c>
      <c r="GH355">
        <v>2.154774629491293</v>
      </c>
      <c r="GI355">
        <v>0.4830193567155917</v>
      </c>
      <c r="GJ355">
        <v>0</v>
      </c>
      <c r="GK355">
        <v>0.5019273</v>
      </c>
      <c r="GL355">
        <v>-0.2935028667917462</v>
      </c>
      <c r="GM355">
        <v>0.0292967919320529</v>
      </c>
      <c r="GN355">
        <v>0</v>
      </c>
      <c r="GO355">
        <v>0</v>
      </c>
      <c r="GP355">
        <v>3</v>
      </c>
      <c r="GQ355" t="s">
        <v>455</v>
      </c>
      <c r="GR355">
        <v>3.13389</v>
      </c>
      <c r="GS355">
        <v>2.76012</v>
      </c>
      <c r="GT355">
        <v>0.149828</v>
      </c>
      <c r="GU355">
        <v>0.152036</v>
      </c>
      <c r="GV355">
        <v>0.06179</v>
      </c>
      <c r="GW355">
        <v>0.0592662</v>
      </c>
      <c r="GX355">
        <v>27216.2</v>
      </c>
      <c r="GY355">
        <v>27126.8</v>
      </c>
      <c r="GZ355">
        <v>29740.7</v>
      </c>
      <c r="HA355">
        <v>29550.6</v>
      </c>
      <c r="HB355">
        <v>36881.9</v>
      </c>
      <c r="HC355">
        <v>36841.3</v>
      </c>
      <c r="HD355">
        <v>41850.9</v>
      </c>
      <c r="HE355">
        <v>41983.5</v>
      </c>
      <c r="HF355">
        <v>1.95123</v>
      </c>
      <c r="HG355">
        <v>1.88745</v>
      </c>
      <c r="HH355">
        <v>0.0257716</v>
      </c>
      <c r="HI355">
        <v>0</v>
      </c>
      <c r="HJ355">
        <v>17.606</v>
      </c>
      <c r="HK355">
        <v>999.9</v>
      </c>
      <c r="HL355">
        <v>26.4</v>
      </c>
      <c r="HM355">
        <v>31.7</v>
      </c>
      <c r="HN355">
        <v>13.7266</v>
      </c>
      <c r="HO355">
        <v>62.0325</v>
      </c>
      <c r="HP355">
        <v>32.492</v>
      </c>
      <c r="HQ355">
        <v>1</v>
      </c>
      <c r="HR355">
        <v>-0.117269</v>
      </c>
      <c r="HS355">
        <v>5.97005</v>
      </c>
      <c r="HT355">
        <v>20.2422</v>
      </c>
      <c r="HU355">
        <v>5.22103</v>
      </c>
      <c r="HV355">
        <v>12.0159</v>
      </c>
      <c r="HW355">
        <v>4.99095</v>
      </c>
      <c r="HX355">
        <v>3.28845</v>
      </c>
      <c r="HY355">
        <v>9999</v>
      </c>
      <c r="HZ355">
        <v>9999</v>
      </c>
      <c r="IA355">
        <v>9999</v>
      </c>
      <c r="IB355">
        <v>999.9</v>
      </c>
      <c r="IC355">
        <v>4.97288</v>
      </c>
      <c r="ID355">
        <v>1.86661</v>
      </c>
      <c r="IE355">
        <v>1.86596</v>
      </c>
      <c r="IF355">
        <v>1.86586</v>
      </c>
      <c r="IG355">
        <v>1.86771</v>
      </c>
      <c r="IH355">
        <v>1.87014</v>
      </c>
      <c r="II355">
        <v>1.86879</v>
      </c>
      <c r="IJ355">
        <v>1.87027</v>
      </c>
      <c r="IK355">
        <v>0</v>
      </c>
      <c r="IL355">
        <v>0</v>
      </c>
      <c r="IM355">
        <v>0</v>
      </c>
      <c r="IN355">
        <v>0</v>
      </c>
      <c r="IO355" t="s">
        <v>441</v>
      </c>
      <c r="IP355" t="s">
        <v>442</v>
      </c>
      <c r="IQ355" t="s">
        <v>443</v>
      </c>
      <c r="IR355" t="s">
        <v>443</v>
      </c>
      <c r="IS355" t="s">
        <v>443</v>
      </c>
      <c r="IT355" t="s">
        <v>443</v>
      </c>
      <c r="IU355">
        <v>0</v>
      </c>
      <c r="IV355">
        <v>100</v>
      </c>
      <c r="IW355">
        <v>100</v>
      </c>
      <c r="IX355">
        <v>-3.053</v>
      </c>
      <c r="IY355">
        <v>0.0045</v>
      </c>
      <c r="IZ355">
        <v>-1.414774939843471</v>
      </c>
      <c r="JA355">
        <v>-0.002262605230658699</v>
      </c>
      <c r="JB355">
        <v>4.117972070868355E-07</v>
      </c>
      <c r="JC355">
        <v>-1.535053720392113E-10</v>
      </c>
      <c r="JD355">
        <v>-0.05773197212917025</v>
      </c>
      <c r="JE355">
        <v>-0.004387372397949352</v>
      </c>
      <c r="JF355">
        <v>0.001148265067849212</v>
      </c>
      <c r="JG355">
        <v>-2.372704636287677E-05</v>
      </c>
      <c r="JH355">
        <v>4</v>
      </c>
      <c r="JI355">
        <v>2346</v>
      </c>
      <c r="JJ355">
        <v>1</v>
      </c>
      <c r="JK355">
        <v>24</v>
      </c>
      <c r="JL355">
        <v>21661.9</v>
      </c>
      <c r="JM355">
        <v>29358510.5</v>
      </c>
      <c r="JN355">
        <v>1.82129</v>
      </c>
      <c r="JO355">
        <v>2.25586</v>
      </c>
      <c r="JP355">
        <v>1.39771</v>
      </c>
      <c r="JQ355">
        <v>2.35474</v>
      </c>
      <c r="JR355">
        <v>1.49536</v>
      </c>
      <c r="JS355">
        <v>2.68311</v>
      </c>
      <c r="JT355">
        <v>36.4107</v>
      </c>
      <c r="JU355">
        <v>24.0262</v>
      </c>
      <c r="JV355">
        <v>18</v>
      </c>
      <c r="JW355">
        <v>483.674</v>
      </c>
      <c r="JX355">
        <v>434.829</v>
      </c>
      <c r="JY355">
        <v>11.2701</v>
      </c>
      <c r="JZ355">
        <v>25.9145</v>
      </c>
      <c r="KA355">
        <v>29.9997</v>
      </c>
      <c r="KB355">
        <v>25.7299</v>
      </c>
      <c r="KC355">
        <v>25.66</v>
      </c>
      <c r="KD355">
        <v>36.4541</v>
      </c>
      <c r="KE355">
        <v>20.2465</v>
      </c>
      <c r="KF355">
        <v>5.26473</v>
      </c>
      <c r="KG355">
        <v>11.2772</v>
      </c>
      <c r="KH355">
        <v>854.754</v>
      </c>
      <c r="KI355">
        <v>10.82</v>
      </c>
      <c r="KJ355">
        <v>101.645</v>
      </c>
      <c r="KK355">
        <v>100.956</v>
      </c>
    </row>
    <row r="356" spans="1:297">
      <c r="A356">
        <v>340</v>
      </c>
      <c r="B356">
        <v>1761510637.5</v>
      </c>
      <c r="C356">
        <v>3427</v>
      </c>
      <c r="D356" t="s">
        <v>1126</v>
      </c>
      <c r="E356" t="s">
        <v>1127</v>
      </c>
      <c r="F356">
        <v>5</v>
      </c>
      <c r="G356" t="s">
        <v>1025</v>
      </c>
      <c r="H356" t="s">
        <v>436</v>
      </c>
      <c r="I356">
        <v>1761510635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852.7269610220728</v>
      </c>
      <c r="AK356">
        <v>828.3457757575758</v>
      </c>
      <c r="AL356">
        <v>3.379997141278107</v>
      </c>
      <c r="AM356">
        <v>65.59163496858086</v>
      </c>
      <c r="AN356">
        <f>(AP356 - AO356 + DY356*1E3/(8.314*(EA356+273.15)) * AR356/DX356 * AQ356) * DX356/(100*DL356) * 1000/(1000 - AP356)</f>
        <v>0</v>
      </c>
      <c r="AO356">
        <v>10.78762746003311</v>
      </c>
      <c r="AP356">
        <v>11.25290242424242</v>
      </c>
      <c r="AQ356">
        <v>-8.636027948813002E-05</v>
      </c>
      <c r="AR356">
        <v>106.5412186172679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437</v>
      </c>
      <c r="AY356" t="s">
        <v>437</v>
      </c>
      <c r="AZ356">
        <v>0</v>
      </c>
      <c r="BA356">
        <v>0</v>
      </c>
      <c r="BB356">
        <f>1-AZ356/BA356</f>
        <v>0</v>
      </c>
      <c r="BC356">
        <v>0</v>
      </c>
      <c r="BD356" t="s">
        <v>437</v>
      </c>
      <c r="BE356" t="s">
        <v>437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437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BZ356">
        <v>2020</v>
      </c>
      <c r="CA356">
        <v>290.0000000000001</v>
      </c>
      <c r="CB356">
        <v>1590.42</v>
      </c>
      <c r="CC356">
        <v>295</v>
      </c>
      <c r="CD356">
        <v>5220.67</v>
      </c>
      <c r="CE356">
        <v>1591.29</v>
      </c>
      <c r="CF356">
        <v>-0.87</v>
      </c>
      <c r="CG356">
        <v>300.0000000000001</v>
      </c>
      <c r="CH356">
        <v>23.8</v>
      </c>
      <c r="CI356">
        <v>1650.734719841875</v>
      </c>
      <c r="CJ356">
        <v>2.032994541366527</v>
      </c>
      <c r="CK356">
        <v>-31.03478562282126</v>
      </c>
      <c r="CL356">
        <v>0.9198548094063967</v>
      </c>
      <c r="CM356">
        <v>0.9759925733019913</v>
      </c>
      <c r="CN356">
        <v>-0.00431141668520578</v>
      </c>
      <c r="CO356">
        <v>289.9999999999999</v>
      </c>
      <c r="CP356">
        <v>1590.91</v>
      </c>
      <c r="CQ356">
        <v>765</v>
      </c>
      <c r="CR356">
        <v>5219.32</v>
      </c>
      <c r="CS356">
        <v>1591.27</v>
      </c>
      <c r="CT356">
        <v>-0.36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438</v>
      </c>
      <c r="DO356">
        <v>2</v>
      </c>
      <c r="DP356" t="b">
        <v>1</v>
      </c>
      <c r="DQ356">
        <v>1761510635</v>
      </c>
      <c r="DR356">
        <v>812.3468888888889</v>
      </c>
      <c r="DS356">
        <v>845.1252222222222</v>
      </c>
      <c r="DT356">
        <v>11.25538888888889</v>
      </c>
      <c r="DU356">
        <v>10.78742222222222</v>
      </c>
      <c r="DV356">
        <v>815.4161111111111</v>
      </c>
      <c r="DW356">
        <v>11.25091111111111</v>
      </c>
      <c r="DX356">
        <v>500.0046666666667</v>
      </c>
      <c r="DY356">
        <v>90.29149999999998</v>
      </c>
      <c r="DZ356">
        <v>0.1000056111111111</v>
      </c>
      <c r="EA356">
        <v>17.76546666666666</v>
      </c>
      <c r="EB356">
        <v>18.02833333333333</v>
      </c>
      <c r="EC356">
        <v>999.9000000000001</v>
      </c>
      <c r="ED356">
        <v>0</v>
      </c>
      <c r="EE356">
        <v>0</v>
      </c>
      <c r="EF356">
        <v>9987.565555555555</v>
      </c>
      <c r="EG356">
        <v>0</v>
      </c>
      <c r="EH356">
        <v>1050.748888888889</v>
      </c>
      <c r="EI356">
        <v>-32.7782</v>
      </c>
      <c r="EJ356">
        <v>821.5943333333333</v>
      </c>
      <c r="EK356">
        <v>854.3412222222221</v>
      </c>
      <c r="EL356">
        <v>0.4679712222222222</v>
      </c>
      <c r="EM356">
        <v>845.1252222222222</v>
      </c>
      <c r="EN356">
        <v>10.78742222222222</v>
      </c>
      <c r="EO356">
        <v>1.016265555555556</v>
      </c>
      <c r="EP356">
        <v>0.9740125555555557</v>
      </c>
      <c r="EQ356">
        <v>7.15169</v>
      </c>
      <c r="ER356">
        <v>6.533326666666667</v>
      </c>
      <c r="ES356">
        <v>1999.983333333334</v>
      </c>
      <c r="ET356">
        <v>0.9799979999999999</v>
      </c>
      <c r="EU356">
        <v>0.0200021</v>
      </c>
      <c r="EV356">
        <v>0</v>
      </c>
      <c r="EW356">
        <v>1300.114444444444</v>
      </c>
      <c r="EX356">
        <v>5.00097</v>
      </c>
      <c r="EY356">
        <v>26042.97777777778</v>
      </c>
      <c r="EZ356">
        <v>16707.42222222222</v>
      </c>
      <c r="FA356">
        <v>37.562</v>
      </c>
      <c r="FB356">
        <v>38.75</v>
      </c>
      <c r="FC356">
        <v>37.875</v>
      </c>
      <c r="FD356">
        <v>37.812</v>
      </c>
      <c r="FE356">
        <v>37.375</v>
      </c>
      <c r="FF356">
        <v>1955.083333333333</v>
      </c>
      <c r="FG356">
        <v>39.9</v>
      </c>
      <c r="FH356">
        <v>0</v>
      </c>
      <c r="FI356">
        <v>5508.200000047684</v>
      </c>
      <c r="FJ356">
        <v>0</v>
      </c>
      <c r="FK356">
        <v>1300.65</v>
      </c>
      <c r="FL356">
        <v>-3.60136753283646</v>
      </c>
      <c r="FM356">
        <v>-62.14358976382879</v>
      </c>
      <c r="FN356">
        <v>26051.73461538462</v>
      </c>
      <c r="FO356">
        <v>15</v>
      </c>
      <c r="FP356">
        <v>0</v>
      </c>
      <c r="FQ356" t="s">
        <v>439</v>
      </c>
      <c r="FR356">
        <v>1760210915.6</v>
      </c>
      <c r="FS356">
        <v>0</v>
      </c>
      <c r="FT356">
        <v>0</v>
      </c>
      <c r="FU356">
        <v>-0.215</v>
      </c>
      <c r="FV356">
        <v>0</v>
      </c>
      <c r="FW356">
        <v>-0.6919999999999999</v>
      </c>
      <c r="FX356">
        <v>0</v>
      </c>
      <c r="FY356">
        <v>400</v>
      </c>
      <c r="FZ356">
        <v>0</v>
      </c>
      <c r="GA356">
        <v>0.15</v>
      </c>
      <c r="GB356">
        <v>0</v>
      </c>
      <c r="GC356">
        <v>-32.59430975609756</v>
      </c>
      <c r="GD356">
        <v>-1.459187456445946</v>
      </c>
      <c r="GE356">
        <v>0.1768088313168988</v>
      </c>
      <c r="GF356">
        <v>0</v>
      </c>
      <c r="GG356">
        <v>1300.468235294118</v>
      </c>
      <c r="GH356">
        <v>1.676699762701724</v>
      </c>
      <c r="GI356">
        <v>0.5519509280630157</v>
      </c>
      <c r="GJ356">
        <v>0</v>
      </c>
      <c r="GK356">
        <v>0.4822575365853658</v>
      </c>
      <c r="GL356">
        <v>-0.1499442648083613</v>
      </c>
      <c r="GM356">
        <v>0.01590422052912073</v>
      </c>
      <c r="GN356">
        <v>0</v>
      </c>
      <c r="GO356">
        <v>0</v>
      </c>
      <c r="GP356">
        <v>3</v>
      </c>
      <c r="GQ356" t="s">
        <v>455</v>
      </c>
      <c r="GR356">
        <v>3.1339</v>
      </c>
      <c r="GS356">
        <v>2.76019</v>
      </c>
      <c r="GT356">
        <v>0.151879</v>
      </c>
      <c r="GU356">
        <v>0.153993</v>
      </c>
      <c r="GV356">
        <v>0.061767</v>
      </c>
      <c r="GW356">
        <v>0.059248</v>
      </c>
      <c r="GX356">
        <v>27150.6</v>
      </c>
      <c r="GY356">
        <v>27064.3</v>
      </c>
      <c r="GZ356">
        <v>29740.8</v>
      </c>
      <c r="HA356">
        <v>29550.6</v>
      </c>
      <c r="HB356">
        <v>36883.2</v>
      </c>
      <c r="HC356">
        <v>36842.2</v>
      </c>
      <c r="HD356">
        <v>41851.2</v>
      </c>
      <c r="HE356">
        <v>41983.6</v>
      </c>
      <c r="HF356">
        <v>1.9509</v>
      </c>
      <c r="HG356">
        <v>1.88762</v>
      </c>
      <c r="HH356">
        <v>0.0239164</v>
      </c>
      <c r="HI356">
        <v>0</v>
      </c>
      <c r="HJ356">
        <v>17.6045</v>
      </c>
      <c r="HK356">
        <v>999.9</v>
      </c>
      <c r="HL356">
        <v>26.4</v>
      </c>
      <c r="HM356">
        <v>31.7</v>
      </c>
      <c r="HN356">
        <v>13.7258</v>
      </c>
      <c r="HO356">
        <v>61.9525</v>
      </c>
      <c r="HP356">
        <v>32.5</v>
      </c>
      <c r="HQ356">
        <v>1</v>
      </c>
      <c r="HR356">
        <v>-0.117218</v>
      </c>
      <c r="HS356">
        <v>6.06858</v>
      </c>
      <c r="HT356">
        <v>20.2381</v>
      </c>
      <c r="HU356">
        <v>5.22103</v>
      </c>
      <c r="HV356">
        <v>12.0159</v>
      </c>
      <c r="HW356">
        <v>4.99065</v>
      </c>
      <c r="HX356">
        <v>3.28835</v>
      </c>
      <c r="HY356">
        <v>9999</v>
      </c>
      <c r="HZ356">
        <v>9999</v>
      </c>
      <c r="IA356">
        <v>9999</v>
      </c>
      <c r="IB356">
        <v>999.9</v>
      </c>
      <c r="IC356">
        <v>4.97284</v>
      </c>
      <c r="ID356">
        <v>1.8666</v>
      </c>
      <c r="IE356">
        <v>1.86595</v>
      </c>
      <c r="IF356">
        <v>1.86585</v>
      </c>
      <c r="IG356">
        <v>1.8677</v>
      </c>
      <c r="IH356">
        <v>1.87014</v>
      </c>
      <c r="II356">
        <v>1.8688</v>
      </c>
      <c r="IJ356">
        <v>1.87027</v>
      </c>
      <c r="IK356">
        <v>0</v>
      </c>
      <c r="IL356">
        <v>0</v>
      </c>
      <c r="IM356">
        <v>0</v>
      </c>
      <c r="IN356">
        <v>0</v>
      </c>
      <c r="IO356" t="s">
        <v>441</v>
      </c>
      <c r="IP356" t="s">
        <v>442</v>
      </c>
      <c r="IQ356" t="s">
        <v>443</v>
      </c>
      <c r="IR356" t="s">
        <v>443</v>
      </c>
      <c r="IS356" t="s">
        <v>443</v>
      </c>
      <c r="IT356" t="s">
        <v>443</v>
      </c>
      <c r="IU356">
        <v>0</v>
      </c>
      <c r="IV356">
        <v>100</v>
      </c>
      <c r="IW356">
        <v>100</v>
      </c>
      <c r="IX356">
        <v>-3.084</v>
      </c>
      <c r="IY356">
        <v>0.0044</v>
      </c>
      <c r="IZ356">
        <v>-1.414774939843471</v>
      </c>
      <c r="JA356">
        <v>-0.002262605230658699</v>
      </c>
      <c r="JB356">
        <v>4.117972070868355E-07</v>
      </c>
      <c r="JC356">
        <v>-1.535053720392113E-10</v>
      </c>
      <c r="JD356">
        <v>-0.05773197212917025</v>
      </c>
      <c r="JE356">
        <v>-0.004387372397949352</v>
      </c>
      <c r="JF356">
        <v>0.001148265067849212</v>
      </c>
      <c r="JG356">
        <v>-2.372704636287677E-05</v>
      </c>
      <c r="JH356">
        <v>4</v>
      </c>
      <c r="JI356">
        <v>2346</v>
      </c>
      <c r="JJ356">
        <v>1</v>
      </c>
      <c r="JK356">
        <v>24</v>
      </c>
      <c r="JL356">
        <v>21662</v>
      </c>
      <c r="JM356">
        <v>29358510.6</v>
      </c>
      <c r="JN356">
        <v>1.85181</v>
      </c>
      <c r="JO356">
        <v>2.24731</v>
      </c>
      <c r="JP356">
        <v>1.39771</v>
      </c>
      <c r="JQ356">
        <v>2.35229</v>
      </c>
      <c r="JR356">
        <v>1.49536</v>
      </c>
      <c r="JS356">
        <v>2.67456</v>
      </c>
      <c r="JT356">
        <v>36.4107</v>
      </c>
      <c r="JU356">
        <v>24.0175</v>
      </c>
      <c r="JV356">
        <v>18</v>
      </c>
      <c r="JW356">
        <v>483.49</v>
      </c>
      <c r="JX356">
        <v>434.942</v>
      </c>
      <c r="JY356">
        <v>11.2623</v>
      </c>
      <c r="JZ356">
        <v>25.9166</v>
      </c>
      <c r="KA356">
        <v>29.9999</v>
      </c>
      <c r="KB356">
        <v>25.732</v>
      </c>
      <c r="KC356">
        <v>25.6611</v>
      </c>
      <c r="KD356">
        <v>37.0651</v>
      </c>
      <c r="KE356">
        <v>20.2465</v>
      </c>
      <c r="KF356">
        <v>5.26473</v>
      </c>
      <c r="KG356">
        <v>11.2468</v>
      </c>
      <c r="KH356">
        <v>874.789</v>
      </c>
      <c r="KI356">
        <v>10.8355</v>
      </c>
      <c r="KJ356">
        <v>101.646</v>
      </c>
      <c r="KK356">
        <v>100.956</v>
      </c>
    </row>
    <row r="357" spans="1:297">
      <c r="A357">
        <v>341</v>
      </c>
      <c r="B357">
        <v>1761510642.5</v>
      </c>
      <c r="C357">
        <v>3432</v>
      </c>
      <c r="D357" t="s">
        <v>1128</v>
      </c>
      <c r="E357" t="s">
        <v>1129</v>
      </c>
      <c r="F357">
        <v>5</v>
      </c>
      <c r="G357" t="s">
        <v>1025</v>
      </c>
      <c r="H357" t="s">
        <v>436</v>
      </c>
      <c r="I357">
        <v>1761510639.7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869.4328760527065</v>
      </c>
      <c r="AK357">
        <v>845.157006060606</v>
      </c>
      <c r="AL357">
        <v>3.375570840306811</v>
      </c>
      <c r="AM357">
        <v>65.59163496858086</v>
      </c>
      <c r="AN357">
        <f>(AP357 - AO357 + DY357*1E3/(8.314*(EA357+273.15)) * AR357/DX357 * AQ357) * DX357/(100*DL357) * 1000/(1000 - AP357)</f>
        <v>0</v>
      </c>
      <c r="AO357">
        <v>10.78359330123864</v>
      </c>
      <c r="AP357">
        <v>11.24937939393939</v>
      </c>
      <c r="AQ357">
        <v>-9.243721555435145E-05</v>
      </c>
      <c r="AR357">
        <v>106.5412186172679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437</v>
      </c>
      <c r="AY357" t="s">
        <v>437</v>
      </c>
      <c r="AZ357">
        <v>0</v>
      </c>
      <c r="BA357">
        <v>0</v>
      </c>
      <c r="BB357">
        <f>1-AZ357/BA357</f>
        <v>0</v>
      </c>
      <c r="BC357">
        <v>0</v>
      </c>
      <c r="BD357" t="s">
        <v>437</v>
      </c>
      <c r="BE357" t="s">
        <v>437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437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BZ357">
        <v>2020</v>
      </c>
      <c r="CA357">
        <v>290.0000000000001</v>
      </c>
      <c r="CB357">
        <v>1590.42</v>
      </c>
      <c r="CC357">
        <v>295</v>
      </c>
      <c r="CD357">
        <v>5220.67</v>
      </c>
      <c r="CE357">
        <v>1591.29</v>
      </c>
      <c r="CF357">
        <v>-0.87</v>
      </c>
      <c r="CG357">
        <v>300.0000000000001</v>
      </c>
      <c r="CH357">
        <v>23.8</v>
      </c>
      <c r="CI357">
        <v>1650.734719841875</v>
      </c>
      <c r="CJ357">
        <v>2.032994541366527</v>
      </c>
      <c r="CK357">
        <v>-31.03478562282126</v>
      </c>
      <c r="CL357">
        <v>0.9198548094063967</v>
      </c>
      <c r="CM357">
        <v>0.9759925733019913</v>
      </c>
      <c r="CN357">
        <v>-0.00431141668520578</v>
      </c>
      <c r="CO357">
        <v>289.9999999999999</v>
      </c>
      <c r="CP357">
        <v>1590.91</v>
      </c>
      <c r="CQ357">
        <v>765</v>
      </c>
      <c r="CR357">
        <v>5219.32</v>
      </c>
      <c r="CS357">
        <v>1591.27</v>
      </c>
      <c r="CT357">
        <v>-0.36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438</v>
      </c>
      <c r="DO357">
        <v>2</v>
      </c>
      <c r="DP357" t="b">
        <v>1</v>
      </c>
      <c r="DQ357">
        <v>1761510639.7</v>
      </c>
      <c r="DR357">
        <v>827.9539000000001</v>
      </c>
      <c r="DS357">
        <v>860.7019</v>
      </c>
      <c r="DT357">
        <v>11.25054</v>
      </c>
      <c r="DU357">
        <v>10.78371</v>
      </c>
      <c r="DV357">
        <v>831.0527</v>
      </c>
      <c r="DW357">
        <v>11.24613</v>
      </c>
      <c r="DX357">
        <v>499.9893</v>
      </c>
      <c r="DY357">
        <v>90.29079</v>
      </c>
      <c r="DZ357">
        <v>0.09991417</v>
      </c>
      <c r="EA357">
        <v>17.79471</v>
      </c>
      <c r="EB357">
        <v>17.96318</v>
      </c>
      <c r="EC357">
        <v>999.9</v>
      </c>
      <c r="ED357">
        <v>0</v>
      </c>
      <c r="EE357">
        <v>0</v>
      </c>
      <c r="EF357">
        <v>9997.873000000001</v>
      </c>
      <c r="EG357">
        <v>0</v>
      </c>
      <c r="EH357">
        <v>1050.748</v>
      </c>
      <c r="EI357">
        <v>-32.74810000000001</v>
      </c>
      <c r="EJ357">
        <v>837.3747</v>
      </c>
      <c r="EK357">
        <v>870.0848</v>
      </c>
      <c r="EL357">
        <v>0.4668116999999999</v>
      </c>
      <c r="EM357">
        <v>860.7019</v>
      </c>
      <c r="EN357">
        <v>10.78371</v>
      </c>
      <c r="EO357">
        <v>1.015818</v>
      </c>
      <c r="EP357">
        <v>0.9736705000000001</v>
      </c>
      <c r="EQ357">
        <v>7.145270999999999</v>
      </c>
      <c r="ER357">
        <v>6.528231</v>
      </c>
      <c r="ES357">
        <v>2000.005</v>
      </c>
      <c r="ET357">
        <v>0.9799979999999999</v>
      </c>
      <c r="EU357">
        <v>0.0200021</v>
      </c>
      <c r="EV357">
        <v>0</v>
      </c>
      <c r="EW357">
        <v>1299.315</v>
      </c>
      <c r="EX357">
        <v>5.000970000000001</v>
      </c>
      <c r="EY357">
        <v>26021.08</v>
      </c>
      <c r="EZ357">
        <v>16707.6</v>
      </c>
      <c r="FA357">
        <v>37.5496</v>
      </c>
      <c r="FB357">
        <v>38.6996</v>
      </c>
      <c r="FC357">
        <v>37.8498</v>
      </c>
      <c r="FD357">
        <v>37.812</v>
      </c>
      <c r="FE357">
        <v>37.3246</v>
      </c>
      <c r="FF357">
        <v>1955.1</v>
      </c>
      <c r="FG357">
        <v>39.89999999999999</v>
      </c>
      <c r="FH357">
        <v>0</v>
      </c>
      <c r="FI357">
        <v>5513.600000143051</v>
      </c>
      <c r="FJ357">
        <v>0</v>
      </c>
      <c r="FK357">
        <v>1300.0792</v>
      </c>
      <c r="FL357">
        <v>-10.23153847578314</v>
      </c>
      <c r="FM357">
        <v>-228.6615384694728</v>
      </c>
      <c r="FN357">
        <v>26039.012</v>
      </c>
      <c r="FO357">
        <v>15</v>
      </c>
      <c r="FP357">
        <v>0</v>
      </c>
      <c r="FQ357" t="s">
        <v>439</v>
      </c>
      <c r="FR357">
        <v>1760210915.6</v>
      </c>
      <c r="FS357">
        <v>0</v>
      </c>
      <c r="FT357">
        <v>0</v>
      </c>
      <c r="FU357">
        <v>-0.215</v>
      </c>
      <c r="FV357">
        <v>0</v>
      </c>
      <c r="FW357">
        <v>-0.6919999999999999</v>
      </c>
      <c r="FX357">
        <v>0</v>
      </c>
      <c r="FY357">
        <v>400</v>
      </c>
      <c r="FZ357">
        <v>0</v>
      </c>
      <c r="GA357">
        <v>0.15</v>
      </c>
      <c r="GB357">
        <v>0</v>
      </c>
      <c r="GC357">
        <v>-32.684715</v>
      </c>
      <c r="GD357">
        <v>-0.7954153846153139</v>
      </c>
      <c r="GE357">
        <v>0.1352573187483767</v>
      </c>
      <c r="GF357">
        <v>0</v>
      </c>
      <c r="GG357">
        <v>1300.323823529412</v>
      </c>
      <c r="GH357">
        <v>-6.028877015029741</v>
      </c>
      <c r="GI357">
        <v>0.7296212341542208</v>
      </c>
      <c r="GJ357">
        <v>0</v>
      </c>
      <c r="GK357">
        <v>0.471447775</v>
      </c>
      <c r="GL357">
        <v>-0.05469686679174623</v>
      </c>
      <c r="GM357">
        <v>0.006216390111984207</v>
      </c>
      <c r="GN357">
        <v>1</v>
      </c>
      <c r="GO357">
        <v>1</v>
      </c>
      <c r="GP357">
        <v>3</v>
      </c>
      <c r="GQ357" t="s">
        <v>446</v>
      </c>
      <c r="GR357">
        <v>3.13383</v>
      </c>
      <c r="GS357">
        <v>2.76025</v>
      </c>
      <c r="GT357">
        <v>0.153905</v>
      </c>
      <c r="GU357">
        <v>0.155982</v>
      </c>
      <c r="GV357">
        <v>0.0617491</v>
      </c>
      <c r="GW357">
        <v>0.0592317</v>
      </c>
      <c r="GX357">
        <v>27086</v>
      </c>
      <c r="GY357">
        <v>27000.7</v>
      </c>
      <c r="GZ357">
        <v>29741</v>
      </c>
      <c r="HA357">
        <v>29550.7</v>
      </c>
      <c r="HB357">
        <v>36884.2</v>
      </c>
      <c r="HC357">
        <v>36842.9</v>
      </c>
      <c r="HD357">
        <v>41851.6</v>
      </c>
      <c r="HE357">
        <v>41983.7</v>
      </c>
      <c r="HF357">
        <v>1.951</v>
      </c>
      <c r="HG357">
        <v>1.8879</v>
      </c>
      <c r="HH357">
        <v>0.0187084</v>
      </c>
      <c r="HI357">
        <v>0</v>
      </c>
      <c r="HJ357">
        <v>17.6023</v>
      </c>
      <c r="HK357">
        <v>999.9</v>
      </c>
      <c r="HL357">
        <v>26.4</v>
      </c>
      <c r="HM357">
        <v>31.7</v>
      </c>
      <c r="HN357">
        <v>13.7273</v>
      </c>
      <c r="HO357">
        <v>62.2625</v>
      </c>
      <c r="HP357">
        <v>32.484</v>
      </c>
      <c r="HQ357">
        <v>1</v>
      </c>
      <c r="HR357">
        <v>-0.116865</v>
      </c>
      <c r="HS357">
        <v>6.06669</v>
      </c>
      <c r="HT357">
        <v>20.2382</v>
      </c>
      <c r="HU357">
        <v>5.22163</v>
      </c>
      <c r="HV357">
        <v>12.0159</v>
      </c>
      <c r="HW357">
        <v>4.99055</v>
      </c>
      <c r="HX357">
        <v>3.28865</v>
      </c>
      <c r="HY357">
        <v>9999</v>
      </c>
      <c r="HZ357">
        <v>9999</v>
      </c>
      <c r="IA357">
        <v>9999</v>
      </c>
      <c r="IB357">
        <v>999.9</v>
      </c>
      <c r="IC357">
        <v>4.97284</v>
      </c>
      <c r="ID357">
        <v>1.86661</v>
      </c>
      <c r="IE357">
        <v>1.86596</v>
      </c>
      <c r="IF357">
        <v>1.86586</v>
      </c>
      <c r="IG357">
        <v>1.86769</v>
      </c>
      <c r="IH357">
        <v>1.87014</v>
      </c>
      <c r="II357">
        <v>1.8688</v>
      </c>
      <c r="IJ357">
        <v>1.87027</v>
      </c>
      <c r="IK357">
        <v>0</v>
      </c>
      <c r="IL357">
        <v>0</v>
      </c>
      <c r="IM357">
        <v>0</v>
      </c>
      <c r="IN357">
        <v>0</v>
      </c>
      <c r="IO357" t="s">
        <v>441</v>
      </c>
      <c r="IP357" t="s">
        <v>442</v>
      </c>
      <c r="IQ357" t="s">
        <v>443</v>
      </c>
      <c r="IR357" t="s">
        <v>443</v>
      </c>
      <c r="IS357" t="s">
        <v>443</v>
      </c>
      <c r="IT357" t="s">
        <v>443</v>
      </c>
      <c r="IU357">
        <v>0</v>
      </c>
      <c r="IV357">
        <v>100</v>
      </c>
      <c r="IW357">
        <v>100</v>
      </c>
      <c r="IX357">
        <v>-3.116</v>
      </c>
      <c r="IY357">
        <v>0.0044</v>
      </c>
      <c r="IZ357">
        <v>-1.414774939843471</v>
      </c>
      <c r="JA357">
        <v>-0.002262605230658699</v>
      </c>
      <c r="JB357">
        <v>4.117972070868355E-07</v>
      </c>
      <c r="JC357">
        <v>-1.535053720392113E-10</v>
      </c>
      <c r="JD357">
        <v>-0.05773197212917025</v>
      </c>
      <c r="JE357">
        <v>-0.004387372397949352</v>
      </c>
      <c r="JF357">
        <v>0.001148265067849212</v>
      </c>
      <c r="JG357">
        <v>-2.372704636287677E-05</v>
      </c>
      <c r="JH357">
        <v>4</v>
      </c>
      <c r="JI357">
        <v>2346</v>
      </c>
      <c r="JJ357">
        <v>1</v>
      </c>
      <c r="JK357">
        <v>24</v>
      </c>
      <c r="JL357">
        <v>21662.1</v>
      </c>
      <c r="JM357">
        <v>29358510.7</v>
      </c>
      <c r="JN357">
        <v>1.87866</v>
      </c>
      <c r="JO357">
        <v>2.24854</v>
      </c>
      <c r="JP357">
        <v>1.39771</v>
      </c>
      <c r="JQ357">
        <v>2.35107</v>
      </c>
      <c r="JR357">
        <v>1.49536</v>
      </c>
      <c r="JS357">
        <v>2.65869</v>
      </c>
      <c r="JT357">
        <v>36.4107</v>
      </c>
      <c r="JU357">
        <v>24.0175</v>
      </c>
      <c r="JV357">
        <v>18</v>
      </c>
      <c r="JW357">
        <v>483.561</v>
      </c>
      <c r="JX357">
        <v>435.117</v>
      </c>
      <c r="JY357">
        <v>11.242</v>
      </c>
      <c r="JZ357">
        <v>25.9187</v>
      </c>
      <c r="KA357">
        <v>30.0002</v>
      </c>
      <c r="KB357">
        <v>25.733</v>
      </c>
      <c r="KC357">
        <v>25.6624</v>
      </c>
      <c r="KD357">
        <v>37.6107</v>
      </c>
      <c r="KE357">
        <v>20.2465</v>
      </c>
      <c r="KF357">
        <v>5.26473</v>
      </c>
      <c r="KG357">
        <v>11.2362</v>
      </c>
      <c r="KH357">
        <v>888.146</v>
      </c>
      <c r="KI357">
        <v>10.8453</v>
      </c>
      <c r="KJ357">
        <v>101.646</v>
      </c>
      <c r="KK357">
        <v>100.956</v>
      </c>
    </row>
    <row r="358" spans="1:297">
      <c r="A358">
        <v>342</v>
      </c>
      <c r="B358">
        <v>1761510647.5</v>
      </c>
      <c r="C358">
        <v>3437</v>
      </c>
      <c r="D358" t="s">
        <v>1130</v>
      </c>
      <c r="E358" t="s">
        <v>1131</v>
      </c>
      <c r="F358">
        <v>5</v>
      </c>
      <c r="G358" t="s">
        <v>1025</v>
      </c>
      <c r="H358" t="s">
        <v>436</v>
      </c>
      <c r="I358">
        <v>1761510645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886.3491994175121</v>
      </c>
      <c r="AK358">
        <v>861.9480424242425</v>
      </c>
      <c r="AL358">
        <v>3.353481278201429</v>
      </c>
      <c r="AM358">
        <v>65.59163496858086</v>
      </c>
      <c r="AN358">
        <f>(AP358 - AO358 + DY358*1E3/(8.314*(EA358+273.15)) * AR358/DX358 * AQ358) * DX358/(100*DL358) * 1000/(1000 - AP358)</f>
        <v>0</v>
      </c>
      <c r="AO358">
        <v>10.77995854218863</v>
      </c>
      <c r="AP358">
        <v>11.24043515151515</v>
      </c>
      <c r="AQ358">
        <v>-0.0001445790469820001</v>
      </c>
      <c r="AR358">
        <v>106.5412186172679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437</v>
      </c>
      <c r="AY358" t="s">
        <v>437</v>
      </c>
      <c r="AZ358">
        <v>0</v>
      </c>
      <c r="BA358">
        <v>0</v>
      </c>
      <c r="BB358">
        <f>1-AZ358/BA358</f>
        <v>0</v>
      </c>
      <c r="BC358">
        <v>0</v>
      </c>
      <c r="BD358" t="s">
        <v>437</v>
      </c>
      <c r="BE358" t="s">
        <v>437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437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BZ358">
        <v>2020</v>
      </c>
      <c r="CA358">
        <v>290.0000000000001</v>
      </c>
      <c r="CB358">
        <v>1590.42</v>
      </c>
      <c r="CC358">
        <v>295</v>
      </c>
      <c r="CD358">
        <v>5220.67</v>
      </c>
      <c r="CE358">
        <v>1591.29</v>
      </c>
      <c r="CF358">
        <v>-0.87</v>
      </c>
      <c r="CG358">
        <v>300.0000000000001</v>
      </c>
      <c r="CH358">
        <v>23.8</v>
      </c>
      <c r="CI358">
        <v>1650.734719841875</v>
      </c>
      <c r="CJ358">
        <v>2.032994541366527</v>
      </c>
      <c r="CK358">
        <v>-31.03478562282126</v>
      </c>
      <c r="CL358">
        <v>0.9198548094063967</v>
      </c>
      <c r="CM358">
        <v>0.9759925733019913</v>
      </c>
      <c r="CN358">
        <v>-0.00431141668520578</v>
      </c>
      <c r="CO358">
        <v>289.9999999999999</v>
      </c>
      <c r="CP358">
        <v>1590.91</v>
      </c>
      <c r="CQ358">
        <v>765</v>
      </c>
      <c r="CR358">
        <v>5219.32</v>
      </c>
      <c r="CS358">
        <v>1591.27</v>
      </c>
      <c r="CT358">
        <v>-0.36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438</v>
      </c>
      <c r="DO358">
        <v>2</v>
      </c>
      <c r="DP358" t="b">
        <v>1</v>
      </c>
      <c r="DQ358">
        <v>1761510645</v>
      </c>
      <c r="DR358">
        <v>845.6262222222222</v>
      </c>
      <c r="DS358">
        <v>878.4653333333333</v>
      </c>
      <c r="DT358">
        <v>11.24422222222222</v>
      </c>
      <c r="DU358">
        <v>10.77963333333333</v>
      </c>
      <c r="DV358">
        <v>848.7586666666667</v>
      </c>
      <c r="DW358">
        <v>11.23988888888889</v>
      </c>
      <c r="DX358">
        <v>500.0443333333334</v>
      </c>
      <c r="DY358">
        <v>90.28765555555556</v>
      </c>
      <c r="DZ358">
        <v>0.1000502222222222</v>
      </c>
      <c r="EA358">
        <v>17.79946666666667</v>
      </c>
      <c r="EB358">
        <v>17.89615555555556</v>
      </c>
      <c r="EC358">
        <v>999.9000000000001</v>
      </c>
      <c r="ED358">
        <v>0</v>
      </c>
      <c r="EE358">
        <v>0</v>
      </c>
      <c r="EF358">
        <v>9995.908888888887</v>
      </c>
      <c r="EG358">
        <v>0</v>
      </c>
      <c r="EH358">
        <v>1050.766666666667</v>
      </c>
      <c r="EI358">
        <v>-32.83904444444444</v>
      </c>
      <c r="EJ358">
        <v>855.2427777777779</v>
      </c>
      <c r="EK358">
        <v>888.0377777777778</v>
      </c>
      <c r="EL358">
        <v>0.4646178888888889</v>
      </c>
      <c r="EM358">
        <v>878.4653333333333</v>
      </c>
      <c r="EN358">
        <v>10.77963333333333</v>
      </c>
      <c r="EO358">
        <v>1.015213333333334</v>
      </c>
      <c r="EP358">
        <v>0.9732660000000001</v>
      </c>
      <c r="EQ358">
        <v>7.136587777777777</v>
      </c>
      <c r="ER358">
        <v>6.522195555555556</v>
      </c>
      <c r="ES358">
        <v>2000.041111111111</v>
      </c>
      <c r="ET358">
        <v>0.9799979999999999</v>
      </c>
      <c r="EU358">
        <v>0.0200021</v>
      </c>
      <c r="EV358">
        <v>0</v>
      </c>
      <c r="EW358">
        <v>1298.637777777778</v>
      </c>
      <c r="EX358">
        <v>5.00097</v>
      </c>
      <c r="EY358">
        <v>26007.91111111111</v>
      </c>
      <c r="EZ358">
        <v>16707.91111111111</v>
      </c>
      <c r="FA358">
        <v>37.5</v>
      </c>
      <c r="FB358">
        <v>38.687</v>
      </c>
      <c r="FC358">
        <v>37.812</v>
      </c>
      <c r="FD358">
        <v>37.812</v>
      </c>
      <c r="FE358">
        <v>37.312</v>
      </c>
      <c r="FF358">
        <v>1955.131111111111</v>
      </c>
      <c r="FG358">
        <v>39.90444444444444</v>
      </c>
      <c r="FH358">
        <v>0</v>
      </c>
      <c r="FI358">
        <v>5518.400000095367</v>
      </c>
      <c r="FJ358">
        <v>0</v>
      </c>
      <c r="FK358">
        <v>1299.3404</v>
      </c>
      <c r="FL358">
        <v>-8.128461528721628</v>
      </c>
      <c r="FM358">
        <v>-208.3538458752591</v>
      </c>
      <c r="FN358">
        <v>26022.892</v>
      </c>
      <c r="FO358">
        <v>15</v>
      </c>
      <c r="FP358">
        <v>0</v>
      </c>
      <c r="FQ358" t="s">
        <v>439</v>
      </c>
      <c r="FR358">
        <v>1760210915.6</v>
      </c>
      <c r="FS358">
        <v>0</v>
      </c>
      <c r="FT358">
        <v>0</v>
      </c>
      <c r="FU358">
        <v>-0.215</v>
      </c>
      <c r="FV358">
        <v>0</v>
      </c>
      <c r="FW358">
        <v>-0.6919999999999999</v>
      </c>
      <c r="FX358">
        <v>0</v>
      </c>
      <c r="FY358">
        <v>400</v>
      </c>
      <c r="FZ358">
        <v>0</v>
      </c>
      <c r="GA358">
        <v>0.15</v>
      </c>
      <c r="GB358">
        <v>0</v>
      </c>
      <c r="GC358">
        <v>-32.75035</v>
      </c>
      <c r="GD358">
        <v>-0.6431392120074066</v>
      </c>
      <c r="GE358">
        <v>0.1279097220699038</v>
      </c>
      <c r="GF358">
        <v>0</v>
      </c>
      <c r="GG358">
        <v>1299.830882352941</v>
      </c>
      <c r="GH358">
        <v>-8.83987776246785</v>
      </c>
      <c r="GI358">
        <v>0.9157875673495897</v>
      </c>
      <c r="GJ358">
        <v>0</v>
      </c>
      <c r="GK358">
        <v>0.467408175</v>
      </c>
      <c r="GL358">
        <v>-0.02132358348968152</v>
      </c>
      <c r="GM358">
        <v>0.002260431152319174</v>
      </c>
      <c r="GN358">
        <v>1</v>
      </c>
      <c r="GO358">
        <v>1</v>
      </c>
      <c r="GP358">
        <v>3</v>
      </c>
      <c r="GQ358" t="s">
        <v>446</v>
      </c>
      <c r="GR358">
        <v>3.13397</v>
      </c>
      <c r="GS358">
        <v>2.76025</v>
      </c>
      <c r="GT358">
        <v>0.1559</v>
      </c>
      <c r="GU358">
        <v>0.157942</v>
      </c>
      <c r="GV358">
        <v>0.0617123</v>
      </c>
      <c r="GW358">
        <v>0.0592105</v>
      </c>
      <c r="GX358">
        <v>27021.4</v>
      </c>
      <c r="GY358">
        <v>26937.8</v>
      </c>
      <c r="GZ358">
        <v>29740.2</v>
      </c>
      <c r="HA358">
        <v>29550.5</v>
      </c>
      <c r="HB358">
        <v>36884.6</v>
      </c>
      <c r="HC358">
        <v>36843.4</v>
      </c>
      <c r="HD358">
        <v>41850.3</v>
      </c>
      <c r="HE358">
        <v>41983.2</v>
      </c>
      <c r="HF358">
        <v>1.95112</v>
      </c>
      <c r="HG358">
        <v>1.88795</v>
      </c>
      <c r="HH358">
        <v>0.0167638</v>
      </c>
      <c r="HI358">
        <v>0</v>
      </c>
      <c r="HJ358">
        <v>17.6003</v>
      </c>
      <c r="HK358">
        <v>999.9</v>
      </c>
      <c r="HL358">
        <v>26.4</v>
      </c>
      <c r="HM358">
        <v>31.7</v>
      </c>
      <c r="HN358">
        <v>13.7282</v>
      </c>
      <c r="HO358">
        <v>62.4525</v>
      </c>
      <c r="HP358">
        <v>32.4079</v>
      </c>
      <c r="HQ358">
        <v>1</v>
      </c>
      <c r="HR358">
        <v>-0.116961</v>
      </c>
      <c r="HS358">
        <v>5.94031</v>
      </c>
      <c r="HT358">
        <v>20.2432</v>
      </c>
      <c r="HU358">
        <v>5.22193</v>
      </c>
      <c r="HV358">
        <v>12.0159</v>
      </c>
      <c r="HW358">
        <v>4.99145</v>
      </c>
      <c r="HX358">
        <v>3.28865</v>
      </c>
      <c r="HY358">
        <v>9999</v>
      </c>
      <c r="HZ358">
        <v>9999</v>
      </c>
      <c r="IA358">
        <v>9999</v>
      </c>
      <c r="IB358">
        <v>999.9</v>
      </c>
      <c r="IC358">
        <v>4.97286</v>
      </c>
      <c r="ID358">
        <v>1.8666</v>
      </c>
      <c r="IE358">
        <v>1.86596</v>
      </c>
      <c r="IF358">
        <v>1.86585</v>
      </c>
      <c r="IG358">
        <v>1.86768</v>
      </c>
      <c r="IH358">
        <v>1.87012</v>
      </c>
      <c r="II358">
        <v>1.86879</v>
      </c>
      <c r="IJ358">
        <v>1.87027</v>
      </c>
      <c r="IK358">
        <v>0</v>
      </c>
      <c r="IL358">
        <v>0</v>
      </c>
      <c r="IM358">
        <v>0</v>
      </c>
      <c r="IN358">
        <v>0</v>
      </c>
      <c r="IO358" t="s">
        <v>441</v>
      </c>
      <c r="IP358" t="s">
        <v>442</v>
      </c>
      <c r="IQ358" t="s">
        <v>443</v>
      </c>
      <c r="IR358" t="s">
        <v>443</v>
      </c>
      <c r="IS358" t="s">
        <v>443</v>
      </c>
      <c r="IT358" t="s">
        <v>443</v>
      </c>
      <c r="IU358">
        <v>0</v>
      </c>
      <c r="IV358">
        <v>100</v>
      </c>
      <c r="IW358">
        <v>100</v>
      </c>
      <c r="IX358">
        <v>-3.148</v>
      </c>
      <c r="IY358">
        <v>0.0043</v>
      </c>
      <c r="IZ358">
        <v>-1.414774939843471</v>
      </c>
      <c r="JA358">
        <v>-0.002262605230658699</v>
      </c>
      <c r="JB358">
        <v>4.117972070868355E-07</v>
      </c>
      <c r="JC358">
        <v>-1.535053720392113E-10</v>
      </c>
      <c r="JD358">
        <v>-0.05773197212917025</v>
      </c>
      <c r="JE358">
        <v>-0.004387372397949352</v>
      </c>
      <c r="JF358">
        <v>0.001148265067849212</v>
      </c>
      <c r="JG358">
        <v>-2.372704636287677E-05</v>
      </c>
      <c r="JH358">
        <v>4</v>
      </c>
      <c r="JI358">
        <v>2346</v>
      </c>
      <c r="JJ358">
        <v>1</v>
      </c>
      <c r="JK358">
        <v>24</v>
      </c>
      <c r="JL358">
        <v>21662.2</v>
      </c>
      <c r="JM358">
        <v>29358510.8</v>
      </c>
      <c r="JN358">
        <v>1.90918</v>
      </c>
      <c r="JO358">
        <v>2.24854</v>
      </c>
      <c r="JP358">
        <v>1.39771</v>
      </c>
      <c r="JQ358">
        <v>2.35107</v>
      </c>
      <c r="JR358">
        <v>1.49536</v>
      </c>
      <c r="JS358">
        <v>2.66724</v>
      </c>
      <c r="JT358">
        <v>36.4107</v>
      </c>
      <c r="JU358">
        <v>24.0175</v>
      </c>
      <c r="JV358">
        <v>18</v>
      </c>
      <c r="JW358">
        <v>483.648</v>
      </c>
      <c r="JX358">
        <v>435.161</v>
      </c>
      <c r="JY358">
        <v>11.2373</v>
      </c>
      <c r="JZ358">
        <v>25.9204</v>
      </c>
      <c r="KA358">
        <v>30</v>
      </c>
      <c r="KB358">
        <v>25.7342</v>
      </c>
      <c r="KC358">
        <v>25.6643</v>
      </c>
      <c r="KD358">
        <v>38.2136</v>
      </c>
      <c r="KE358">
        <v>20.2465</v>
      </c>
      <c r="KF358">
        <v>5.26473</v>
      </c>
      <c r="KG358">
        <v>11.2573</v>
      </c>
      <c r="KH358">
        <v>908.181</v>
      </c>
      <c r="KI358">
        <v>10.8614</v>
      </c>
      <c r="KJ358">
        <v>101.643</v>
      </c>
      <c r="KK358">
        <v>100.955</v>
      </c>
    </row>
    <row r="359" spans="1:297">
      <c r="A359">
        <v>343</v>
      </c>
      <c r="B359">
        <v>1761510652.5</v>
      </c>
      <c r="C359">
        <v>3442</v>
      </c>
      <c r="D359" t="s">
        <v>1132</v>
      </c>
      <c r="E359" t="s">
        <v>1133</v>
      </c>
      <c r="F359">
        <v>5</v>
      </c>
      <c r="G359" t="s">
        <v>1025</v>
      </c>
      <c r="H359" t="s">
        <v>436</v>
      </c>
      <c r="I359">
        <v>1761510649.7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903.2360316853251</v>
      </c>
      <c r="AK359">
        <v>878.8810727272726</v>
      </c>
      <c r="AL359">
        <v>3.383875033324748</v>
      </c>
      <c r="AM359">
        <v>65.59163496858086</v>
      </c>
      <c r="AN359">
        <f>(AP359 - AO359 + DY359*1E3/(8.314*(EA359+273.15)) * AR359/DX359 * AQ359) * DX359/(100*DL359) * 1000/(1000 - AP359)</f>
        <v>0</v>
      </c>
      <c r="AO359">
        <v>10.77498446249299</v>
      </c>
      <c r="AP359">
        <v>11.24201696969696</v>
      </c>
      <c r="AQ359">
        <v>3.425883217118112E-05</v>
      </c>
      <c r="AR359">
        <v>106.5412186172679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437</v>
      </c>
      <c r="AY359" t="s">
        <v>437</v>
      </c>
      <c r="AZ359">
        <v>0</v>
      </c>
      <c r="BA359">
        <v>0</v>
      </c>
      <c r="BB359">
        <f>1-AZ359/BA359</f>
        <v>0</v>
      </c>
      <c r="BC359">
        <v>0</v>
      </c>
      <c r="BD359" t="s">
        <v>437</v>
      </c>
      <c r="BE359" t="s">
        <v>437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437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BZ359">
        <v>2020</v>
      </c>
      <c r="CA359">
        <v>290.0000000000001</v>
      </c>
      <c r="CB359">
        <v>1590.42</v>
      </c>
      <c r="CC359">
        <v>295</v>
      </c>
      <c r="CD359">
        <v>5220.67</v>
      </c>
      <c r="CE359">
        <v>1591.29</v>
      </c>
      <c r="CF359">
        <v>-0.87</v>
      </c>
      <c r="CG359">
        <v>300.0000000000001</v>
      </c>
      <c r="CH359">
        <v>23.8</v>
      </c>
      <c r="CI359">
        <v>1650.734719841875</v>
      </c>
      <c r="CJ359">
        <v>2.032994541366527</v>
      </c>
      <c r="CK359">
        <v>-31.03478562282126</v>
      </c>
      <c r="CL359">
        <v>0.9198548094063967</v>
      </c>
      <c r="CM359">
        <v>0.9759925733019913</v>
      </c>
      <c r="CN359">
        <v>-0.00431141668520578</v>
      </c>
      <c r="CO359">
        <v>289.9999999999999</v>
      </c>
      <c r="CP359">
        <v>1590.91</v>
      </c>
      <c r="CQ359">
        <v>765</v>
      </c>
      <c r="CR359">
        <v>5219.32</v>
      </c>
      <c r="CS359">
        <v>1591.27</v>
      </c>
      <c r="CT359">
        <v>-0.36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438</v>
      </c>
      <c r="DO359">
        <v>2</v>
      </c>
      <c r="DP359" t="b">
        <v>1</v>
      </c>
      <c r="DQ359">
        <v>1761510649.7</v>
      </c>
      <c r="DR359">
        <v>861.3014999999999</v>
      </c>
      <c r="DS359">
        <v>894.1924000000001</v>
      </c>
      <c r="DT359">
        <v>11.24078</v>
      </c>
      <c r="DU359">
        <v>10.77738</v>
      </c>
      <c r="DV359">
        <v>864.4637999999999</v>
      </c>
      <c r="DW359">
        <v>11.23649</v>
      </c>
      <c r="DX359">
        <v>499.9964</v>
      </c>
      <c r="DY359">
        <v>90.2859</v>
      </c>
      <c r="DZ359">
        <v>0.09994823999999999</v>
      </c>
      <c r="EA359">
        <v>17.79573</v>
      </c>
      <c r="EB359">
        <v>17.86641</v>
      </c>
      <c r="EC359">
        <v>999.9</v>
      </c>
      <c r="ED359">
        <v>0</v>
      </c>
      <c r="EE359">
        <v>0</v>
      </c>
      <c r="EF359">
        <v>10005.735</v>
      </c>
      <c r="EG359">
        <v>0</v>
      </c>
      <c r="EH359">
        <v>1050.77</v>
      </c>
      <c r="EI359">
        <v>-32.89092</v>
      </c>
      <c r="EJ359">
        <v>871.0933000000001</v>
      </c>
      <c r="EK359">
        <v>903.9343000000001</v>
      </c>
      <c r="EL359">
        <v>0.4634232000000001</v>
      </c>
      <c r="EM359">
        <v>894.1924000000001</v>
      </c>
      <c r="EN359">
        <v>10.77738</v>
      </c>
      <c r="EO359">
        <v>1.014885</v>
      </c>
      <c r="EP359">
        <v>0.9730447</v>
      </c>
      <c r="EQ359">
        <v>7.131842999999999</v>
      </c>
      <c r="ER359">
        <v>6.518891999999999</v>
      </c>
      <c r="ES359">
        <v>2000.009</v>
      </c>
      <c r="ET359">
        <v>0.9799974</v>
      </c>
      <c r="EU359">
        <v>0.0200027</v>
      </c>
      <c r="EV359">
        <v>0</v>
      </c>
      <c r="EW359">
        <v>1298.447</v>
      </c>
      <c r="EX359">
        <v>5.000970000000001</v>
      </c>
      <c r="EY359">
        <v>26001.34</v>
      </c>
      <c r="EZ359">
        <v>16707.65</v>
      </c>
      <c r="FA359">
        <v>37.4811</v>
      </c>
      <c r="FB359">
        <v>38.687</v>
      </c>
      <c r="FC359">
        <v>37.812</v>
      </c>
      <c r="FD359">
        <v>37.7934</v>
      </c>
      <c r="FE359">
        <v>37.312</v>
      </c>
      <c r="FF359">
        <v>1955.099</v>
      </c>
      <c r="FG359">
        <v>39.90999999999999</v>
      </c>
      <c r="FH359">
        <v>0</v>
      </c>
      <c r="FI359">
        <v>5523.200000047684</v>
      </c>
      <c r="FJ359">
        <v>0</v>
      </c>
      <c r="FK359">
        <v>1298.79</v>
      </c>
      <c r="FL359">
        <v>-4.552307700044458</v>
      </c>
      <c r="FM359">
        <v>-115.6307693329346</v>
      </c>
      <c r="FN359">
        <v>26009.556</v>
      </c>
      <c r="FO359">
        <v>15</v>
      </c>
      <c r="FP359">
        <v>0</v>
      </c>
      <c r="FQ359" t="s">
        <v>439</v>
      </c>
      <c r="FR359">
        <v>1760210915.6</v>
      </c>
      <c r="FS359">
        <v>0</v>
      </c>
      <c r="FT359">
        <v>0</v>
      </c>
      <c r="FU359">
        <v>-0.215</v>
      </c>
      <c r="FV359">
        <v>0</v>
      </c>
      <c r="FW359">
        <v>-0.6919999999999999</v>
      </c>
      <c r="FX359">
        <v>0</v>
      </c>
      <c r="FY359">
        <v>400</v>
      </c>
      <c r="FZ359">
        <v>0</v>
      </c>
      <c r="GA359">
        <v>0.15</v>
      </c>
      <c r="GB359">
        <v>0</v>
      </c>
      <c r="GC359">
        <v>-32.8091325</v>
      </c>
      <c r="GD359">
        <v>-0.3919103189493929</v>
      </c>
      <c r="GE359">
        <v>0.1104505757963714</v>
      </c>
      <c r="GF359">
        <v>1</v>
      </c>
      <c r="GG359">
        <v>1299.303235294117</v>
      </c>
      <c r="GH359">
        <v>-8.154469066498617</v>
      </c>
      <c r="GI359">
        <v>0.8564554883122423</v>
      </c>
      <c r="GJ359">
        <v>0</v>
      </c>
      <c r="GK359">
        <v>0.466102225</v>
      </c>
      <c r="GL359">
        <v>-0.01552402626641732</v>
      </c>
      <c r="GM359">
        <v>0.001774021244059662</v>
      </c>
      <c r="GN359">
        <v>1</v>
      </c>
      <c r="GO359">
        <v>2</v>
      </c>
      <c r="GP359">
        <v>3</v>
      </c>
      <c r="GQ359" t="s">
        <v>440</v>
      </c>
      <c r="GR359">
        <v>3.13389</v>
      </c>
      <c r="GS359">
        <v>2.76038</v>
      </c>
      <c r="GT359">
        <v>0.157898</v>
      </c>
      <c r="GU359">
        <v>0.159884</v>
      </c>
      <c r="GV359">
        <v>0.0617203</v>
      </c>
      <c r="GW359">
        <v>0.0592548</v>
      </c>
      <c r="GX359">
        <v>26957.2</v>
      </c>
      <c r="GY359">
        <v>26875.8</v>
      </c>
      <c r="GZ359">
        <v>29739.9</v>
      </c>
      <c r="HA359">
        <v>29550.6</v>
      </c>
      <c r="HB359">
        <v>36883.5</v>
      </c>
      <c r="HC359">
        <v>36841.8</v>
      </c>
      <c r="HD359">
        <v>41849.4</v>
      </c>
      <c r="HE359">
        <v>41983.4</v>
      </c>
      <c r="HF359">
        <v>1.9506</v>
      </c>
      <c r="HG359">
        <v>1.88797</v>
      </c>
      <c r="HH359">
        <v>0.0157952</v>
      </c>
      <c r="HI359">
        <v>0</v>
      </c>
      <c r="HJ359">
        <v>17.5998</v>
      </c>
      <c r="HK359">
        <v>999.9</v>
      </c>
      <c r="HL359">
        <v>26.3</v>
      </c>
      <c r="HM359">
        <v>31.7</v>
      </c>
      <c r="HN359">
        <v>13.6745</v>
      </c>
      <c r="HO359">
        <v>62.2825</v>
      </c>
      <c r="HP359">
        <v>32.3037</v>
      </c>
      <c r="HQ359">
        <v>1</v>
      </c>
      <c r="HR359">
        <v>-0.117812</v>
      </c>
      <c r="HS359">
        <v>5.61281</v>
      </c>
      <c r="HT359">
        <v>20.2547</v>
      </c>
      <c r="HU359">
        <v>5.22133</v>
      </c>
      <c r="HV359">
        <v>12.0159</v>
      </c>
      <c r="HW359">
        <v>4.9911</v>
      </c>
      <c r="HX359">
        <v>3.2886</v>
      </c>
      <c r="HY359">
        <v>9999</v>
      </c>
      <c r="HZ359">
        <v>9999</v>
      </c>
      <c r="IA359">
        <v>9999</v>
      </c>
      <c r="IB359">
        <v>999.9</v>
      </c>
      <c r="IC359">
        <v>4.97283</v>
      </c>
      <c r="ID359">
        <v>1.86661</v>
      </c>
      <c r="IE359">
        <v>1.86592</v>
      </c>
      <c r="IF359">
        <v>1.86586</v>
      </c>
      <c r="IG359">
        <v>1.86769</v>
      </c>
      <c r="IH359">
        <v>1.87012</v>
      </c>
      <c r="II359">
        <v>1.86878</v>
      </c>
      <c r="IJ359">
        <v>1.87027</v>
      </c>
      <c r="IK359">
        <v>0</v>
      </c>
      <c r="IL359">
        <v>0</v>
      </c>
      <c r="IM359">
        <v>0</v>
      </c>
      <c r="IN359">
        <v>0</v>
      </c>
      <c r="IO359" t="s">
        <v>441</v>
      </c>
      <c r="IP359" t="s">
        <v>442</v>
      </c>
      <c r="IQ359" t="s">
        <v>443</v>
      </c>
      <c r="IR359" t="s">
        <v>443</v>
      </c>
      <c r="IS359" t="s">
        <v>443</v>
      </c>
      <c r="IT359" t="s">
        <v>443</v>
      </c>
      <c r="IU359">
        <v>0</v>
      </c>
      <c r="IV359">
        <v>100</v>
      </c>
      <c r="IW359">
        <v>100</v>
      </c>
      <c r="IX359">
        <v>-3.18</v>
      </c>
      <c r="IY359">
        <v>0.0043</v>
      </c>
      <c r="IZ359">
        <v>-1.414774939843471</v>
      </c>
      <c r="JA359">
        <v>-0.002262605230658699</v>
      </c>
      <c r="JB359">
        <v>4.117972070868355E-07</v>
      </c>
      <c r="JC359">
        <v>-1.535053720392113E-10</v>
      </c>
      <c r="JD359">
        <v>-0.05773197212917025</v>
      </c>
      <c r="JE359">
        <v>-0.004387372397949352</v>
      </c>
      <c r="JF359">
        <v>0.001148265067849212</v>
      </c>
      <c r="JG359">
        <v>-2.372704636287677E-05</v>
      </c>
      <c r="JH359">
        <v>4</v>
      </c>
      <c r="JI359">
        <v>2346</v>
      </c>
      <c r="JJ359">
        <v>1</v>
      </c>
      <c r="JK359">
        <v>24</v>
      </c>
      <c r="JL359">
        <v>21662.3</v>
      </c>
      <c r="JM359">
        <v>29358510.9</v>
      </c>
      <c r="JN359">
        <v>1.93604</v>
      </c>
      <c r="JO359">
        <v>2.25952</v>
      </c>
      <c r="JP359">
        <v>1.39648</v>
      </c>
      <c r="JQ359">
        <v>2.34741</v>
      </c>
      <c r="JR359">
        <v>1.49536</v>
      </c>
      <c r="JS359">
        <v>2.54272</v>
      </c>
      <c r="JT359">
        <v>36.4107</v>
      </c>
      <c r="JU359">
        <v>24.0262</v>
      </c>
      <c r="JV359">
        <v>18</v>
      </c>
      <c r="JW359">
        <v>483.342</v>
      </c>
      <c r="JX359">
        <v>435.18</v>
      </c>
      <c r="JY359">
        <v>11.2699</v>
      </c>
      <c r="JZ359">
        <v>25.922</v>
      </c>
      <c r="KA359">
        <v>29.9997</v>
      </c>
      <c r="KB359">
        <v>25.7363</v>
      </c>
      <c r="KC359">
        <v>25.6649</v>
      </c>
      <c r="KD359">
        <v>38.7544</v>
      </c>
      <c r="KE359">
        <v>19.952</v>
      </c>
      <c r="KF359">
        <v>5.26473</v>
      </c>
      <c r="KG359">
        <v>11.3386</v>
      </c>
      <c r="KH359">
        <v>921.539</v>
      </c>
      <c r="KI359">
        <v>10.8733</v>
      </c>
      <c r="KJ359">
        <v>101.642</v>
      </c>
      <c r="KK359">
        <v>100.955</v>
      </c>
    </row>
    <row r="360" spans="1:297">
      <c r="A360">
        <v>344</v>
      </c>
      <c r="B360">
        <v>1761510657</v>
      </c>
      <c r="C360">
        <v>3446.5</v>
      </c>
      <c r="D360" t="s">
        <v>1134</v>
      </c>
      <c r="E360" t="s">
        <v>1135</v>
      </c>
      <c r="F360">
        <v>5</v>
      </c>
      <c r="G360" t="s">
        <v>1025</v>
      </c>
      <c r="H360" t="s">
        <v>436</v>
      </c>
      <c r="I360">
        <v>1761510654.15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918.4856869876182</v>
      </c>
      <c r="AK360">
        <v>894.0571515151514</v>
      </c>
      <c r="AL360">
        <v>3.368608468269165</v>
      </c>
      <c r="AM360">
        <v>65.59163496858086</v>
      </c>
      <c r="AN360">
        <f>(AP360 - AO360 + DY360*1E3/(8.314*(EA360+273.15)) * AR360/DX360 * AQ360) * DX360/(100*DL360) * 1000/(1000 - AP360)</f>
        <v>0</v>
      </c>
      <c r="AO360">
        <v>10.80573519616235</v>
      </c>
      <c r="AP360">
        <v>11.25478909090909</v>
      </c>
      <c r="AQ360">
        <v>0.0001088066521757547</v>
      </c>
      <c r="AR360">
        <v>106.5412186172679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437</v>
      </c>
      <c r="AY360" t="s">
        <v>437</v>
      </c>
      <c r="AZ360">
        <v>0</v>
      </c>
      <c r="BA360">
        <v>0</v>
      </c>
      <c r="BB360">
        <f>1-AZ360/BA360</f>
        <v>0</v>
      </c>
      <c r="BC360">
        <v>0</v>
      </c>
      <c r="BD360" t="s">
        <v>437</v>
      </c>
      <c r="BE360" t="s">
        <v>437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437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BZ360">
        <v>2020</v>
      </c>
      <c r="CA360">
        <v>290.0000000000001</v>
      </c>
      <c r="CB360">
        <v>1590.42</v>
      </c>
      <c r="CC360">
        <v>295</v>
      </c>
      <c r="CD360">
        <v>5220.67</v>
      </c>
      <c r="CE360">
        <v>1591.29</v>
      </c>
      <c r="CF360">
        <v>-0.87</v>
      </c>
      <c r="CG360">
        <v>300.0000000000001</v>
      </c>
      <c r="CH360">
        <v>23.8</v>
      </c>
      <c r="CI360">
        <v>1650.734719841875</v>
      </c>
      <c r="CJ360">
        <v>2.032994541366527</v>
      </c>
      <c r="CK360">
        <v>-31.03478562282126</v>
      </c>
      <c r="CL360">
        <v>0.9198548094063967</v>
      </c>
      <c r="CM360">
        <v>0.9759925733019913</v>
      </c>
      <c r="CN360">
        <v>-0.00431141668520578</v>
      </c>
      <c r="CO360">
        <v>289.9999999999999</v>
      </c>
      <c r="CP360">
        <v>1590.91</v>
      </c>
      <c r="CQ360">
        <v>765</v>
      </c>
      <c r="CR360">
        <v>5219.32</v>
      </c>
      <c r="CS360">
        <v>1591.27</v>
      </c>
      <c r="CT360">
        <v>-0.36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438</v>
      </c>
      <c r="DO360">
        <v>2</v>
      </c>
      <c r="DP360" t="b">
        <v>1</v>
      </c>
      <c r="DQ360">
        <v>1761510654.15</v>
      </c>
      <c r="DR360">
        <v>876.1628000000001</v>
      </c>
      <c r="DS360">
        <v>909.0982</v>
      </c>
      <c r="DT360">
        <v>11.24605</v>
      </c>
      <c r="DU360">
        <v>10.80257</v>
      </c>
      <c r="DV360">
        <v>879.3534</v>
      </c>
      <c r="DW360">
        <v>11.24169</v>
      </c>
      <c r="DX360">
        <v>499.9868</v>
      </c>
      <c r="DY360">
        <v>90.28834999999999</v>
      </c>
      <c r="DZ360">
        <v>0.09999146</v>
      </c>
      <c r="EA360">
        <v>17.79333</v>
      </c>
      <c r="EB360">
        <v>17.85588</v>
      </c>
      <c r="EC360">
        <v>999.9</v>
      </c>
      <c r="ED360">
        <v>0</v>
      </c>
      <c r="EE360">
        <v>0</v>
      </c>
      <c r="EF360">
        <v>10009.75</v>
      </c>
      <c r="EG360">
        <v>0</v>
      </c>
      <c r="EH360">
        <v>1050.792</v>
      </c>
      <c r="EI360">
        <v>-32.93507999999999</v>
      </c>
      <c r="EJ360">
        <v>886.1284000000002</v>
      </c>
      <c r="EK360">
        <v>919.0258</v>
      </c>
      <c r="EL360">
        <v>0.4434853</v>
      </c>
      <c r="EM360">
        <v>909.0982</v>
      </c>
      <c r="EN360">
        <v>10.80257</v>
      </c>
      <c r="EO360">
        <v>1.015386</v>
      </c>
      <c r="EP360">
        <v>0.9753457000000001</v>
      </c>
      <c r="EQ360">
        <v>7.139059999999999</v>
      </c>
      <c r="ER360">
        <v>6.553192</v>
      </c>
      <c r="ES360">
        <v>2000.029</v>
      </c>
      <c r="ET360">
        <v>0.9799974</v>
      </c>
      <c r="EU360">
        <v>0.0200027</v>
      </c>
      <c r="EV360">
        <v>0</v>
      </c>
      <c r="EW360">
        <v>1298.315</v>
      </c>
      <c r="EX360">
        <v>5.000970000000001</v>
      </c>
      <c r="EY360">
        <v>25997.16</v>
      </c>
      <c r="EZ360">
        <v>16707.83</v>
      </c>
      <c r="FA360">
        <v>37.437</v>
      </c>
      <c r="FB360">
        <v>38.687</v>
      </c>
      <c r="FC360">
        <v>37.781</v>
      </c>
      <c r="FD360">
        <v>37.75</v>
      </c>
      <c r="FE360">
        <v>37.2872</v>
      </c>
      <c r="FF360">
        <v>1955.119</v>
      </c>
      <c r="FG360">
        <v>39.90999999999999</v>
      </c>
      <c r="FH360">
        <v>0</v>
      </c>
      <c r="FI360">
        <v>5528</v>
      </c>
      <c r="FJ360">
        <v>0</v>
      </c>
      <c r="FK360">
        <v>1298.4732</v>
      </c>
      <c r="FL360">
        <v>-2.12692307999585</v>
      </c>
      <c r="FM360">
        <v>-71.91538462001648</v>
      </c>
      <c r="FN360">
        <v>26001.888</v>
      </c>
      <c r="FO360">
        <v>15</v>
      </c>
      <c r="FP360">
        <v>0</v>
      </c>
      <c r="FQ360" t="s">
        <v>439</v>
      </c>
      <c r="FR360">
        <v>1760210915.6</v>
      </c>
      <c r="FS360">
        <v>0</v>
      </c>
      <c r="FT360">
        <v>0</v>
      </c>
      <c r="FU360">
        <v>-0.215</v>
      </c>
      <c r="FV360">
        <v>0</v>
      </c>
      <c r="FW360">
        <v>-0.6919999999999999</v>
      </c>
      <c r="FX360">
        <v>0</v>
      </c>
      <c r="FY360">
        <v>400</v>
      </c>
      <c r="FZ360">
        <v>0</v>
      </c>
      <c r="GA360">
        <v>0.15</v>
      </c>
      <c r="GB360">
        <v>0</v>
      </c>
      <c r="GC360">
        <v>-32.83673414634146</v>
      </c>
      <c r="GD360">
        <v>-0.9585177700348986</v>
      </c>
      <c r="GE360">
        <v>0.1107630598141509</v>
      </c>
      <c r="GF360">
        <v>0</v>
      </c>
      <c r="GG360">
        <v>1298.732352941176</v>
      </c>
      <c r="GH360">
        <v>-4.290297937510098</v>
      </c>
      <c r="GI360">
        <v>0.4989757675568895</v>
      </c>
      <c r="GJ360">
        <v>0</v>
      </c>
      <c r="GK360">
        <v>0.4597986829268292</v>
      </c>
      <c r="GL360">
        <v>-0.08500739372822182</v>
      </c>
      <c r="GM360">
        <v>0.01062599426955134</v>
      </c>
      <c r="GN360">
        <v>1</v>
      </c>
      <c r="GO360">
        <v>1</v>
      </c>
      <c r="GP360">
        <v>3</v>
      </c>
      <c r="GQ360" t="s">
        <v>446</v>
      </c>
      <c r="GR360">
        <v>3.13395</v>
      </c>
      <c r="GS360">
        <v>2.76035</v>
      </c>
      <c r="GT360">
        <v>0.159674</v>
      </c>
      <c r="GU360">
        <v>0.161629</v>
      </c>
      <c r="GV360">
        <v>0.0617877</v>
      </c>
      <c r="GW360">
        <v>0.0593757</v>
      </c>
      <c r="GX360">
        <v>26900.9</v>
      </c>
      <c r="GY360">
        <v>26819.8</v>
      </c>
      <c r="GZ360">
        <v>29740.5</v>
      </c>
      <c r="HA360">
        <v>29550.4</v>
      </c>
      <c r="HB360">
        <v>36882.2</v>
      </c>
      <c r="HC360">
        <v>36836.9</v>
      </c>
      <c r="HD360">
        <v>41850.9</v>
      </c>
      <c r="HE360">
        <v>41983.3</v>
      </c>
      <c r="HF360">
        <v>1.95055</v>
      </c>
      <c r="HG360">
        <v>1.88787</v>
      </c>
      <c r="HH360">
        <v>0.01508</v>
      </c>
      <c r="HI360">
        <v>0</v>
      </c>
      <c r="HJ360">
        <v>17.5991</v>
      </c>
      <c r="HK360">
        <v>999.9</v>
      </c>
      <c r="HL360">
        <v>26.3</v>
      </c>
      <c r="HM360">
        <v>31.7</v>
      </c>
      <c r="HN360">
        <v>13.6749</v>
      </c>
      <c r="HO360">
        <v>62.0825</v>
      </c>
      <c r="HP360">
        <v>32.2676</v>
      </c>
      <c r="HQ360">
        <v>1</v>
      </c>
      <c r="HR360">
        <v>-0.119035</v>
      </c>
      <c r="HS360">
        <v>5.34624</v>
      </c>
      <c r="HT360">
        <v>20.2632</v>
      </c>
      <c r="HU360">
        <v>5.22118</v>
      </c>
      <c r="HV360">
        <v>12.0159</v>
      </c>
      <c r="HW360">
        <v>4.9909</v>
      </c>
      <c r="HX360">
        <v>3.28855</v>
      </c>
      <c r="HY360">
        <v>9999</v>
      </c>
      <c r="HZ360">
        <v>9999</v>
      </c>
      <c r="IA360">
        <v>9999</v>
      </c>
      <c r="IB360">
        <v>999.9</v>
      </c>
      <c r="IC360">
        <v>4.97287</v>
      </c>
      <c r="ID360">
        <v>1.86661</v>
      </c>
      <c r="IE360">
        <v>1.86589</v>
      </c>
      <c r="IF360">
        <v>1.86586</v>
      </c>
      <c r="IG360">
        <v>1.86768</v>
      </c>
      <c r="IH360">
        <v>1.87013</v>
      </c>
      <c r="II360">
        <v>1.86877</v>
      </c>
      <c r="IJ360">
        <v>1.87027</v>
      </c>
      <c r="IK360">
        <v>0</v>
      </c>
      <c r="IL360">
        <v>0</v>
      </c>
      <c r="IM360">
        <v>0</v>
      </c>
      <c r="IN360">
        <v>0</v>
      </c>
      <c r="IO360" t="s">
        <v>441</v>
      </c>
      <c r="IP360" t="s">
        <v>442</v>
      </c>
      <c r="IQ360" t="s">
        <v>443</v>
      </c>
      <c r="IR360" t="s">
        <v>443</v>
      </c>
      <c r="IS360" t="s">
        <v>443</v>
      </c>
      <c r="IT360" t="s">
        <v>443</v>
      </c>
      <c r="IU360">
        <v>0</v>
      </c>
      <c r="IV360">
        <v>100</v>
      </c>
      <c r="IW360">
        <v>100</v>
      </c>
      <c r="IX360">
        <v>-3.209</v>
      </c>
      <c r="IY360">
        <v>0.0045</v>
      </c>
      <c r="IZ360">
        <v>-1.414774939843471</v>
      </c>
      <c r="JA360">
        <v>-0.002262605230658699</v>
      </c>
      <c r="JB360">
        <v>4.117972070868355E-07</v>
      </c>
      <c r="JC360">
        <v>-1.535053720392113E-10</v>
      </c>
      <c r="JD360">
        <v>-0.05773197212917025</v>
      </c>
      <c r="JE360">
        <v>-0.004387372397949352</v>
      </c>
      <c r="JF360">
        <v>0.001148265067849212</v>
      </c>
      <c r="JG360">
        <v>-2.372704636287677E-05</v>
      </c>
      <c r="JH360">
        <v>4</v>
      </c>
      <c r="JI360">
        <v>2346</v>
      </c>
      <c r="JJ360">
        <v>1</v>
      </c>
      <c r="JK360">
        <v>24</v>
      </c>
      <c r="JL360">
        <v>21662.4</v>
      </c>
      <c r="JM360">
        <v>29358510.9</v>
      </c>
      <c r="JN360">
        <v>1.96045</v>
      </c>
      <c r="JO360">
        <v>2.25586</v>
      </c>
      <c r="JP360">
        <v>1.39648</v>
      </c>
      <c r="JQ360">
        <v>2.35107</v>
      </c>
      <c r="JR360">
        <v>1.49536</v>
      </c>
      <c r="JS360">
        <v>2.70142</v>
      </c>
      <c r="JT360">
        <v>36.4107</v>
      </c>
      <c r="JU360">
        <v>24.035</v>
      </c>
      <c r="JV360">
        <v>18</v>
      </c>
      <c r="JW360">
        <v>483.317</v>
      </c>
      <c r="JX360">
        <v>435.135</v>
      </c>
      <c r="JY360">
        <v>11.3415</v>
      </c>
      <c r="JZ360">
        <v>25.9233</v>
      </c>
      <c r="KA360">
        <v>29.999</v>
      </c>
      <c r="KB360">
        <v>25.737</v>
      </c>
      <c r="KC360">
        <v>25.6667</v>
      </c>
      <c r="KD360">
        <v>39.2448</v>
      </c>
      <c r="KE360">
        <v>19.952</v>
      </c>
      <c r="KF360">
        <v>5.26473</v>
      </c>
      <c r="KG360">
        <v>11.4361</v>
      </c>
      <c r="KH360">
        <v>941.571</v>
      </c>
      <c r="KI360">
        <v>10.8617</v>
      </c>
      <c r="KJ360">
        <v>101.645</v>
      </c>
      <c r="KK360">
        <v>100.955</v>
      </c>
    </row>
    <row r="361" spans="1:297">
      <c r="A361">
        <v>345</v>
      </c>
      <c r="B361">
        <v>1761510662.5</v>
      </c>
      <c r="C361">
        <v>3452</v>
      </c>
      <c r="D361" t="s">
        <v>1136</v>
      </c>
      <c r="E361" t="s">
        <v>1137</v>
      </c>
      <c r="F361">
        <v>5</v>
      </c>
      <c r="G361" t="s">
        <v>1025</v>
      </c>
      <c r="H361" t="s">
        <v>436</v>
      </c>
      <c r="I361">
        <v>1761510659.75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937.3355942113443</v>
      </c>
      <c r="AK361">
        <v>912.7612727272723</v>
      </c>
      <c r="AL361">
        <v>3.39527929626561</v>
      </c>
      <c r="AM361">
        <v>65.59163496858086</v>
      </c>
      <c r="AN361">
        <f>(AP361 - AO361 + DY361*1E3/(8.314*(EA361+273.15)) * AR361/DX361 * AQ361) * DX361/(100*DL361) * 1000/(1000 - AP361)</f>
        <v>0</v>
      </c>
      <c r="AO361">
        <v>10.81706776181921</v>
      </c>
      <c r="AP361">
        <v>11.28140303030303</v>
      </c>
      <c r="AQ361">
        <v>0.002668236369199826</v>
      </c>
      <c r="AR361">
        <v>106.5412186172679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437</v>
      </c>
      <c r="AY361" t="s">
        <v>437</v>
      </c>
      <c r="AZ361">
        <v>0</v>
      </c>
      <c r="BA361">
        <v>0</v>
      </c>
      <c r="BB361">
        <f>1-AZ361/BA361</f>
        <v>0</v>
      </c>
      <c r="BC361">
        <v>0</v>
      </c>
      <c r="BD361" t="s">
        <v>437</v>
      </c>
      <c r="BE361" t="s">
        <v>437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437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BZ361">
        <v>2020</v>
      </c>
      <c r="CA361">
        <v>290.0000000000001</v>
      </c>
      <c r="CB361">
        <v>1590.42</v>
      </c>
      <c r="CC361">
        <v>295</v>
      </c>
      <c r="CD361">
        <v>5220.67</v>
      </c>
      <c r="CE361">
        <v>1591.29</v>
      </c>
      <c r="CF361">
        <v>-0.87</v>
      </c>
      <c r="CG361">
        <v>300.0000000000001</v>
      </c>
      <c r="CH361">
        <v>23.8</v>
      </c>
      <c r="CI361">
        <v>1650.734719841875</v>
      </c>
      <c r="CJ361">
        <v>2.032994541366527</v>
      </c>
      <c r="CK361">
        <v>-31.03478562282126</v>
      </c>
      <c r="CL361">
        <v>0.9198548094063967</v>
      </c>
      <c r="CM361">
        <v>0.9759925733019913</v>
      </c>
      <c r="CN361">
        <v>-0.00431141668520578</v>
      </c>
      <c r="CO361">
        <v>289.9999999999999</v>
      </c>
      <c r="CP361">
        <v>1590.91</v>
      </c>
      <c r="CQ361">
        <v>765</v>
      </c>
      <c r="CR361">
        <v>5219.32</v>
      </c>
      <c r="CS361">
        <v>1591.27</v>
      </c>
      <c r="CT361">
        <v>-0.36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438</v>
      </c>
      <c r="DO361">
        <v>2</v>
      </c>
      <c r="DP361" t="b">
        <v>1</v>
      </c>
      <c r="DQ361">
        <v>1761510659.75</v>
      </c>
      <c r="DR361">
        <v>894.9384</v>
      </c>
      <c r="DS361">
        <v>928.0400999999999</v>
      </c>
      <c r="DT361">
        <v>11.27108</v>
      </c>
      <c r="DU361">
        <v>10.81676</v>
      </c>
      <c r="DV361">
        <v>898.1645000000001</v>
      </c>
      <c r="DW361">
        <v>11.26641</v>
      </c>
      <c r="DX361">
        <v>500.0192</v>
      </c>
      <c r="DY361">
        <v>90.28891</v>
      </c>
      <c r="DZ361">
        <v>0.09998973999999999</v>
      </c>
      <c r="EA361">
        <v>17.79748</v>
      </c>
      <c r="EB361">
        <v>17.84759</v>
      </c>
      <c r="EC361">
        <v>999.9</v>
      </c>
      <c r="ED361">
        <v>0</v>
      </c>
      <c r="EE361">
        <v>0</v>
      </c>
      <c r="EF361">
        <v>10010.75</v>
      </c>
      <c r="EG361">
        <v>0</v>
      </c>
      <c r="EH361">
        <v>1050.795</v>
      </c>
      <c r="EI361">
        <v>-33.1017</v>
      </c>
      <c r="EJ361">
        <v>905.1403</v>
      </c>
      <c r="EK361">
        <v>938.1881000000001</v>
      </c>
      <c r="EL361">
        <v>0.4543136</v>
      </c>
      <c r="EM361">
        <v>928.0400999999999</v>
      </c>
      <c r="EN361">
        <v>10.81676</v>
      </c>
      <c r="EO361">
        <v>1.017651</v>
      </c>
      <c r="EP361">
        <v>0.9766333999999999</v>
      </c>
      <c r="EQ361">
        <v>7.171595999999999</v>
      </c>
      <c r="ER361">
        <v>6.572371</v>
      </c>
      <c r="ES361">
        <v>2000.062</v>
      </c>
      <c r="ET361">
        <v>0.9799974</v>
      </c>
      <c r="EU361">
        <v>0.0200027</v>
      </c>
      <c r="EV361">
        <v>0</v>
      </c>
      <c r="EW361">
        <v>1298.154</v>
      </c>
      <c r="EX361">
        <v>5.000970000000001</v>
      </c>
      <c r="EY361">
        <v>25993.14</v>
      </c>
      <c r="EZ361">
        <v>16708.1</v>
      </c>
      <c r="FA361">
        <v>37.437</v>
      </c>
      <c r="FB361">
        <v>38.625</v>
      </c>
      <c r="FC361">
        <v>37.75</v>
      </c>
      <c r="FD361">
        <v>37.75</v>
      </c>
      <c r="FE361">
        <v>37.25</v>
      </c>
      <c r="FF361">
        <v>1955.152</v>
      </c>
      <c r="FG361">
        <v>39.90999999999999</v>
      </c>
      <c r="FH361">
        <v>0</v>
      </c>
      <c r="FI361">
        <v>5533.400000095367</v>
      </c>
      <c r="FJ361">
        <v>0</v>
      </c>
      <c r="FK361">
        <v>1298.281923076923</v>
      </c>
      <c r="FL361">
        <v>-1.365128212935656</v>
      </c>
      <c r="FM361">
        <v>-52.98803402007004</v>
      </c>
      <c r="FN361">
        <v>25996.65</v>
      </c>
      <c r="FO361">
        <v>15</v>
      </c>
      <c r="FP361">
        <v>0</v>
      </c>
      <c r="FQ361" t="s">
        <v>439</v>
      </c>
      <c r="FR361">
        <v>1760210915.6</v>
      </c>
      <c r="FS361">
        <v>0</v>
      </c>
      <c r="FT361">
        <v>0</v>
      </c>
      <c r="FU361">
        <v>-0.215</v>
      </c>
      <c r="FV361">
        <v>0</v>
      </c>
      <c r="FW361">
        <v>-0.6919999999999999</v>
      </c>
      <c r="FX361">
        <v>0</v>
      </c>
      <c r="FY361">
        <v>400</v>
      </c>
      <c r="FZ361">
        <v>0</v>
      </c>
      <c r="GA361">
        <v>0.15</v>
      </c>
      <c r="GB361">
        <v>0</v>
      </c>
      <c r="GC361">
        <v>-32.9306243902439</v>
      </c>
      <c r="GD361">
        <v>-1.023514285714223</v>
      </c>
      <c r="GE361">
        <v>0.1097255862739634</v>
      </c>
      <c r="GF361">
        <v>0</v>
      </c>
      <c r="GG361">
        <v>1298.449705882353</v>
      </c>
      <c r="GH361">
        <v>-2.737509552919157</v>
      </c>
      <c r="GI361">
        <v>0.3681710383705037</v>
      </c>
      <c r="GJ361">
        <v>0</v>
      </c>
      <c r="GK361">
        <v>0.456133</v>
      </c>
      <c r="GL361">
        <v>-0.06942370034843245</v>
      </c>
      <c r="GM361">
        <v>0.01071175084411234</v>
      </c>
      <c r="GN361">
        <v>1</v>
      </c>
      <c r="GO361">
        <v>1</v>
      </c>
      <c r="GP361">
        <v>3</v>
      </c>
      <c r="GQ361" t="s">
        <v>446</v>
      </c>
      <c r="GR361">
        <v>3.13399</v>
      </c>
      <c r="GS361">
        <v>2.76026</v>
      </c>
      <c r="GT361">
        <v>0.16184</v>
      </c>
      <c r="GU361">
        <v>0.163752</v>
      </c>
      <c r="GV361">
        <v>0.0618994</v>
      </c>
      <c r="GW361">
        <v>0.0593695</v>
      </c>
      <c r="GX361">
        <v>26831.6</v>
      </c>
      <c r="GY361">
        <v>26752.4</v>
      </c>
      <c r="GZ361">
        <v>29740.6</v>
      </c>
      <c r="HA361">
        <v>29550.8</v>
      </c>
      <c r="HB361">
        <v>36877.5</v>
      </c>
      <c r="HC361">
        <v>36837.6</v>
      </c>
      <c r="HD361">
        <v>41850.6</v>
      </c>
      <c r="HE361">
        <v>41983.7</v>
      </c>
      <c r="HF361">
        <v>1.95075</v>
      </c>
      <c r="HG361">
        <v>1.8878</v>
      </c>
      <c r="HH361">
        <v>0.014849</v>
      </c>
      <c r="HI361">
        <v>0</v>
      </c>
      <c r="HJ361">
        <v>17.5983</v>
      </c>
      <c r="HK361">
        <v>999.9</v>
      </c>
      <c r="HL361">
        <v>26.3</v>
      </c>
      <c r="HM361">
        <v>31.7</v>
      </c>
      <c r="HN361">
        <v>13.6752</v>
      </c>
      <c r="HO361">
        <v>62.2125</v>
      </c>
      <c r="HP361">
        <v>32.2997</v>
      </c>
      <c r="HQ361">
        <v>1</v>
      </c>
      <c r="HR361">
        <v>-0.120534</v>
      </c>
      <c r="HS361">
        <v>5.07966</v>
      </c>
      <c r="HT361">
        <v>20.2716</v>
      </c>
      <c r="HU361">
        <v>5.22043</v>
      </c>
      <c r="HV361">
        <v>12.0159</v>
      </c>
      <c r="HW361">
        <v>4.9907</v>
      </c>
      <c r="HX361">
        <v>3.2885</v>
      </c>
      <c r="HY361">
        <v>9999</v>
      </c>
      <c r="HZ361">
        <v>9999</v>
      </c>
      <c r="IA361">
        <v>9999</v>
      </c>
      <c r="IB361">
        <v>999.9</v>
      </c>
      <c r="IC361">
        <v>4.97286</v>
      </c>
      <c r="ID361">
        <v>1.86661</v>
      </c>
      <c r="IE361">
        <v>1.86587</v>
      </c>
      <c r="IF361">
        <v>1.86584</v>
      </c>
      <c r="IG361">
        <v>1.86768</v>
      </c>
      <c r="IH361">
        <v>1.87013</v>
      </c>
      <c r="II361">
        <v>1.86878</v>
      </c>
      <c r="IJ361">
        <v>1.87027</v>
      </c>
      <c r="IK361">
        <v>0</v>
      </c>
      <c r="IL361">
        <v>0</v>
      </c>
      <c r="IM361">
        <v>0</v>
      </c>
      <c r="IN361">
        <v>0</v>
      </c>
      <c r="IO361" t="s">
        <v>441</v>
      </c>
      <c r="IP361" t="s">
        <v>442</v>
      </c>
      <c r="IQ361" t="s">
        <v>443</v>
      </c>
      <c r="IR361" t="s">
        <v>443</v>
      </c>
      <c r="IS361" t="s">
        <v>443</v>
      </c>
      <c r="IT361" t="s">
        <v>443</v>
      </c>
      <c r="IU361">
        <v>0</v>
      </c>
      <c r="IV361">
        <v>100</v>
      </c>
      <c r="IW361">
        <v>100</v>
      </c>
      <c r="IX361">
        <v>-3.243</v>
      </c>
      <c r="IY361">
        <v>0.0048</v>
      </c>
      <c r="IZ361">
        <v>-1.414774939843471</v>
      </c>
      <c r="JA361">
        <v>-0.002262605230658699</v>
      </c>
      <c r="JB361">
        <v>4.117972070868355E-07</v>
      </c>
      <c r="JC361">
        <v>-1.535053720392113E-10</v>
      </c>
      <c r="JD361">
        <v>-0.05773197212917025</v>
      </c>
      <c r="JE361">
        <v>-0.004387372397949352</v>
      </c>
      <c r="JF361">
        <v>0.001148265067849212</v>
      </c>
      <c r="JG361">
        <v>-2.372704636287677E-05</v>
      </c>
      <c r="JH361">
        <v>4</v>
      </c>
      <c r="JI361">
        <v>2346</v>
      </c>
      <c r="JJ361">
        <v>1</v>
      </c>
      <c r="JK361">
        <v>24</v>
      </c>
      <c r="JL361">
        <v>21662.4</v>
      </c>
      <c r="JM361">
        <v>29358511</v>
      </c>
      <c r="JN361">
        <v>1.99219</v>
      </c>
      <c r="JO361">
        <v>2.24854</v>
      </c>
      <c r="JP361">
        <v>1.39648</v>
      </c>
      <c r="JQ361">
        <v>2.35352</v>
      </c>
      <c r="JR361">
        <v>1.49536</v>
      </c>
      <c r="JS361">
        <v>2.56104</v>
      </c>
      <c r="JT361">
        <v>36.4107</v>
      </c>
      <c r="JU361">
        <v>24.035</v>
      </c>
      <c r="JV361">
        <v>18</v>
      </c>
      <c r="JW361">
        <v>483.454</v>
      </c>
      <c r="JX361">
        <v>435.101</v>
      </c>
      <c r="JY361">
        <v>11.4638</v>
      </c>
      <c r="JZ361">
        <v>25.9254</v>
      </c>
      <c r="KA361">
        <v>29.999</v>
      </c>
      <c r="KB361">
        <v>25.7385</v>
      </c>
      <c r="KC361">
        <v>25.6681</v>
      </c>
      <c r="KD361">
        <v>39.8811</v>
      </c>
      <c r="KE361">
        <v>19.952</v>
      </c>
      <c r="KF361">
        <v>5.26473</v>
      </c>
      <c r="KG361">
        <v>11.5397</v>
      </c>
      <c r="KH361">
        <v>954.938</v>
      </c>
      <c r="KI361">
        <v>10.8554</v>
      </c>
      <c r="KJ361">
        <v>101.644</v>
      </c>
      <c r="KK361">
        <v>100.956</v>
      </c>
    </row>
    <row r="362" spans="1:297">
      <c r="A362">
        <v>346</v>
      </c>
      <c r="B362">
        <v>1761510667</v>
      </c>
      <c r="C362">
        <v>3456.5</v>
      </c>
      <c r="D362" t="s">
        <v>1138</v>
      </c>
      <c r="E362" t="s">
        <v>1139</v>
      </c>
      <c r="F362">
        <v>5</v>
      </c>
      <c r="G362" t="s">
        <v>1025</v>
      </c>
      <c r="H362" t="s">
        <v>436</v>
      </c>
      <c r="I362">
        <v>1761510664.15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952.5353416594095</v>
      </c>
      <c r="AK362">
        <v>927.9220969696963</v>
      </c>
      <c r="AL362">
        <v>3.369993894968638</v>
      </c>
      <c r="AM362">
        <v>65.59163496858086</v>
      </c>
      <c r="AN362">
        <f>(AP362 - AO362 + DY362*1E3/(8.314*(EA362+273.15)) * AR362/DX362 * AQ362) * DX362/(100*DL362) * 1000/(1000 - AP362)</f>
        <v>0</v>
      </c>
      <c r="AO362">
        <v>10.81462759166345</v>
      </c>
      <c r="AP362">
        <v>11.30566727272728</v>
      </c>
      <c r="AQ362">
        <v>0.005722797407837992</v>
      </c>
      <c r="AR362">
        <v>106.5412186172679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437</v>
      </c>
      <c r="AY362" t="s">
        <v>437</v>
      </c>
      <c r="AZ362">
        <v>0</v>
      </c>
      <c r="BA362">
        <v>0</v>
      </c>
      <c r="BB362">
        <f>1-AZ362/BA362</f>
        <v>0</v>
      </c>
      <c r="BC362">
        <v>0</v>
      </c>
      <c r="BD362" t="s">
        <v>437</v>
      </c>
      <c r="BE362" t="s">
        <v>437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437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BZ362">
        <v>2020</v>
      </c>
      <c r="CA362">
        <v>290.0000000000001</v>
      </c>
      <c r="CB362">
        <v>1590.42</v>
      </c>
      <c r="CC362">
        <v>295</v>
      </c>
      <c r="CD362">
        <v>5220.67</v>
      </c>
      <c r="CE362">
        <v>1591.29</v>
      </c>
      <c r="CF362">
        <v>-0.87</v>
      </c>
      <c r="CG362">
        <v>300.0000000000001</v>
      </c>
      <c r="CH362">
        <v>23.8</v>
      </c>
      <c r="CI362">
        <v>1650.734719841875</v>
      </c>
      <c r="CJ362">
        <v>2.032994541366527</v>
      </c>
      <c r="CK362">
        <v>-31.03478562282126</v>
      </c>
      <c r="CL362">
        <v>0.9198548094063967</v>
      </c>
      <c r="CM362">
        <v>0.9759925733019913</v>
      </c>
      <c r="CN362">
        <v>-0.00431141668520578</v>
      </c>
      <c r="CO362">
        <v>289.9999999999999</v>
      </c>
      <c r="CP362">
        <v>1590.91</v>
      </c>
      <c r="CQ362">
        <v>765</v>
      </c>
      <c r="CR362">
        <v>5219.32</v>
      </c>
      <c r="CS362">
        <v>1591.27</v>
      </c>
      <c r="CT362">
        <v>-0.36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438</v>
      </c>
      <c r="DO362">
        <v>2</v>
      </c>
      <c r="DP362" t="b">
        <v>1</v>
      </c>
      <c r="DQ362">
        <v>1761510664.15</v>
      </c>
      <c r="DR362">
        <v>909.6218999999999</v>
      </c>
      <c r="DS362">
        <v>942.7204000000002</v>
      </c>
      <c r="DT362">
        <v>11.2936</v>
      </c>
      <c r="DU362">
        <v>10.81465</v>
      </c>
      <c r="DV362">
        <v>912.8756999999999</v>
      </c>
      <c r="DW362">
        <v>11.28867</v>
      </c>
      <c r="DX362">
        <v>500.0053</v>
      </c>
      <c r="DY362">
        <v>90.29008</v>
      </c>
      <c r="DZ362">
        <v>0.10005692</v>
      </c>
      <c r="EA362">
        <v>17.80389</v>
      </c>
      <c r="EB362">
        <v>17.84536</v>
      </c>
      <c r="EC362">
        <v>999.9</v>
      </c>
      <c r="ED362">
        <v>0</v>
      </c>
      <c r="EE362">
        <v>0</v>
      </c>
      <c r="EF362">
        <v>9998.437</v>
      </c>
      <c r="EG362">
        <v>0</v>
      </c>
      <c r="EH362">
        <v>1050.793</v>
      </c>
      <c r="EI362">
        <v>-33.09846</v>
      </c>
      <c r="EJ362">
        <v>920.0120999999999</v>
      </c>
      <c r="EK362">
        <v>953.027</v>
      </c>
      <c r="EL362">
        <v>0.4789446</v>
      </c>
      <c r="EM362">
        <v>942.7204000000002</v>
      </c>
      <c r="EN362">
        <v>10.81465</v>
      </c>
      <c r="EO362">
        <v>1.019701</v>
      </c>
      <c r="EP362">
        <v>0.9764559</v>
      </c>
      <c r="EQ362">
        <v>7.200934000000001</v>
      </c>
      <c r="ER362">
        <v>6.569728</v>
      </c>
      <c r="ES362">
        <v>1999.996</v>
      </c>
      <c r="ET362">
        <v>0.9799965</v>
      </c>
      <c r="EU362">
        <v>0.0200036</v>
      </c>
      <c r="EV362">
        <v>0</v>
      </c>
      <c r="EW362">
        <v>1297.942</v>
      </c>
      <c r="EX362">
        <v>5.000970000000001</v>
      </c>
      <c r="EY362">
        <v>25988.01</v>
      </c>
      <c r="EZ362">
        <v>16707.53</v>
      </c>
      <c r="FA362">
        <v>37.4246</v>
      </c>
      <c r="FB362">
        <v>38.625</v>
      </c>
      <c r="FC362">
        <v>37.7248</v>
      </c>
      <c r="FD362">
        <v>37.7437</v>
      </c>
      <c r="FE362">
        <v>37.2185</v>
      </c>
      <c r="FF362">
        <v>1955.086</v>
      </c>
      <c r="FG362">
        <v>39.90999999999999</v>
      </c>
      <c r="FH362">
        <v>0</v>
      </c>
      <c r="FI362">
        <v>5538.200000047684</v>
      </c>
      <c r="FJ362">
        <v>0</v>
      </c>
      <c r="FK362">
        <v>1298.115</v>
      </c>
      <c r="FL362">
        <v>-2.149401715613363</v>
      </c>
      <c r="FM362">
        <v>-57.71282039836768</v>
      </c>
      <c r="FN362">
        <v>25992.20384615384</v>
      </c>
      <c r="FO362">
        <v>15</v>
      </c>
      <c r="FP362">
        <v>0</v>
      </c>
      <c r="FQ362" t="s">
        <v>439</v>
      </c>
      <c r="FR362">
        <v>1760210915.6</v>
      </c>
      <c r="FS362">
        <v>0</v>
      </c>
      <c r="FT362">
        <v>0</v>
      </c>
      <c r="FU362">
        <v>-0.215</v>
      </c>
      <c r="FV362">
        <v>0</v>
      </c>
      <c r="FW362">
        <v>-0.6919999999999999</v>
      </c>
      <c r="FX362">
        <v>0</v>
      </c>
      <c r="FY362">
        <v>400</v>
      </c>
      <c r="FZ362">
        <v>0</v>
      </c>
      <c r="GA362">
        <v>0.15</v>
      </c>
      <c r="GB362">
        <v>0</v>
      </c>
      <c r="GC362">
        <v>-33.00320975609756</v>
      </c>
      <c r="GD362">
        <v>-0.8813602787456034</v>
      </c>
      <c r="GE362">
        <v>0.1006593841235665</v>
      </c>
      <c r="GF362">
        <v>0</v>
      </c>
      <c r="GG362">
        <v>1298.225</v>
      </c>
      <c r="GH362">
        <v>-2.018181821194455</v>
      </c>
      <c r="GI362">
        <v>0.2970467382515382</v>
      </c>
      <c r="GJ362">
        <v>0</v>
      </c>
      <c r="GK362">
        <v>0.459553243902439</v>
      </c>
      <c r="GL362">
        <v>0.06288970034843241</v>
      </c>
      <c r="GM362">
        <v>0.01525363082691876</v>
      </c>
      <c r="GN362">
        <v>1</v>
      </c>
      <c r="GO362">
        <v>1</v>
      </c>
      <c r="GP362">
        <v>3</v>
      </c>
      <c r="GQ362" t="s">
        <v>446</v>
      </c>
      <c r="GR362">
        <v>3.1339</v>
      </c>
      <c r="GS362">
        <v>2.76029</v>
      </c>
      <c r="GT362">
        <v>0.163571</v>
      </c>
      <c r="GU362">
        <v>0.165421</v>
      </c>
      <c r="GV362">
        <v>0.0619951</v>
      </c>
      <c r="GW362">
        <v>0.0593581</v>
      </c>
      <c r="GX362">
        <v>26776.5</v>
      </c>
      <c r="GY362">
        <v>26699.1</v>
      </c>
      <c r="GZ362">
        <v>29740.9</v>
      </c>
      <c r="HA362">
        <v>29550.9</v>
      </c>
      <c r="HB362">
        <v>36874.3</v>
      </c>
      <c r="HC362">
        <v>36838.3</v>
      </c>
      <c r="HD362">
        <v>41851.2</v>
      </c>
      <c r="HE362">
        <v>41984</v>
      </c>
      <c r="HF362">
        <v>1.95088</v>
      </c>
      <c r="HG362">
        <v>1.88803</v>
      </c>
      <c r="HH362">
        <v>0.0147596</v>
      </c>
      <c r="HI362">
        <v>0</v>
      </c>
      <c r="HJ362">
        <v>17.5983</v>
      </c>
      <c r="HK362">
        <v>999.9</v>
      </c>
      <c r="HL362">
        <v>26.3</v>
      </c>
      <c r="HM362">
        <v>31.7</v>
      </c>
      <c r="HN362">
        <v>13.6765</v>
      </c>
      <c r="HO362">
        <v>62.2525</v>
      </c>
      <c r="HP362">
        <v>32.3718</v>
      </c>
      <c r="HQ362">
        <v>1</v>
      </c>
      <c r="HR362">
        <v>-0.121344</v>
      </c>
      <c r="HS362">
        <v>4.93794</v>
      </c>
      <c r="HT362">
        <v>20.2759</v>
      </c>
      <c r="HU362">
        <v>5.22058</v>
      </c>
      <c r="HV362">
        <v>12.0159</v>
      </c>
      <c r="HW362">
        <v>4.9907</v>
      </c>
      <c r="HX362">
        <v>3.2885</v>
      </c>
      <c r="HY362">
        <v>9999</v>
      </c>
      <c r="HZ362">
        <v>9999</v>
      </c>
      <c r="IA362">
        <v>9999</v>
      </c>
      <c r="IB362">
        <v>999.9</v>
      </c>
      <c r="IC362">
        <v>4.97287</v>
      </c>
      <c r="ID362">
        <v>1.86661</v>
      </c>
      <c r="IE362">
        <v>1.86596</v>
      </c>
      <c r="IF362">
        <v>1.86584</v>
      </c>
      <c r="IG362">
        <v>1.86771</v>
      </c>
      <c r="IH362">
        <v>1.87014</v>
      </c>
      <c r="II362">
        <v>1.86881</v>
      </c>
      <c r="IJ362">
        <v>1.87027</v>
      </c>
      <c r="IK362">
        <v>0</v>
      </c>
      <c r="IL362">
        <v>0</v>
      </c>
      <c r="IM362">
        <v>0</v>
      </c>
      <c r="IN362">
        <v>0</v>
      </c>
      <c r="IO362" t="s">
        <v>441</v>
      </c>
      <c r="IP362" t="s">
        <v>442</v>
      </c>
      <c r="IQ362" t="s">
        <v>443</v>
      </c>
      <c r="IR362" t="s">
        <v>443</v>
      </c>
      <c r="IS362" t="s">
        <v>443</v>
      </c>
      <c r="IT362" t="s">
        <v>443</v>
      </c>
      <c r="IU362">
        <v>0</v>
      </c>
      <c r="IV362">
        <v>100</v>
      </c>
      <c r="IW362">
        <v>100</v>
      </c>
      <c r="IX362">
        <v>-3.271</v>
      </c>
      <c r="IY362">
        <v>0.0052</v>
      </c>
      <c r="IZ362">
        <v>-1.414774939843471</v>
      </c>
      <c r="JA362">
        <v>-0.002262605230658699</v>
      </c>
      <c r="JB362">
        <v>4.117972070868355E-07</v>
      </c>
      <c r="JC362">
        <v>-1.535053720392113E-10</v>
      </c>
      <c r="JD362">
        <v>-0.05773197212917025</v>
      </c>
      <c r="JE362">
        <v>-0.004387372397949352</v>
      </c>
      <c r="JF362">
        <v>0.001148265067849212</v>
      </c>
      <c r="JG362">
        <v>-2.372704636287677E-05</v>
      </c>
      <c r="JH362">
        <v>4</v>
      </c>
      <c r="JI362">
        <v>2346</v>
      </c>
      <c r="JJ362">
        <v>1</v>
      </c>
      <c r="JK362">
        <v>24</v>
      </c>
      <c r="JL362">
        <v>21662.5</v>
      </c>
      <c r="JM362">
        <v>29358511.1</v>
      </c>
      <c r="JN362">
        <v>2.0166</v>
      </c>
      <c r="JO362">
        <v>2.25464</v>
      </c>
      <c r="JP362">
        <v>1.39648</v>
      </c>
      <c r="JQ362">
        <v>2.35352</v>
      </c>
      <c r="JR362">
        <v>1.49536</v>
      </c>
      <c r="JS362">
        <v>2.57812</v>
      </c>
      <c r="JT362">
        <v>36.4107</v>
      </c>
      <c r="JU362">
        <v>24.035</v>
      </c>
      <c r="JV362">
        <v>18</v>
      </c>
      <c r="JW362">
        <v>483.549</v>
      </c>
      <c r="JX362">
        <v>435.242</v>
      </c>
      <c r="JY362">
        <v>11.5678</v>
      </c>
      <c r="JZ362">
        <v>25.9276</v>
      </c>
      <c r="KA362">
        <v>29.9991</v>
      </c>
      <c r="KB362">
        <v>25.7407</v>
      </c>
      <c r="KC362">
        <v>25.6689</v>
      </c>
      <c r="KD362">
        <v>40.3712</v>
      </c>
      <c r="KE362">
        <v>19.952</v>
      </c>
      <c r="KF362">
        <v>5.26473</v>
      </c>
      <c r="KG362">
        <v>11.6481</v>
      </c>
      <c r="KH362">
        <v>974.984</v>
      </c>
      <c r="KI362">
        <v>10.8554</v>
      </c>
      <c r="KJ362">
        <v>101.646</v>
      </c>
      <c r="KK362">
        <v>100.957</v>
      </c>
    </row>
    <row r="363" spans="1:297">
      <c r="A363">
        <v>347</v>
      </c>
      <c r="B363">
        <v>1761510672.5</v>
      </c>
      <c r="C363">
        <v>3462</v>
      </c>
      <c r="D363" t="s">
        <v>1140</v>
      </c>
      <c r="E363" t="s">
        <v>1141</v>
      </c>
      <c r="F363">
        <v>5</v>
      </c>
      <c r="G363" t="s">
        <v>1025</v>
      </c>
      <c r="H363" t="s">
        <v>436</v>
      </c>
      <c r="I363">
        <v>1761510669.75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970.9370972327972</v>
      </c>
      <c r="AK363">
        <v>946.3708363636357</v>
      </c>
      <c r="AL363">
        <v>3.377628047736219</v>
      </c>
      <c r="AM363">
        <v>65.59163496858086</v>
      </c>
      <c r="AN363">
        <f>(AP363 - AO363 + DY363*1E3/(8.314*(EA363+273.15)) * AR363/DX363 * AQ363) * DX363/(100*DL363) * 1000/(1000 - AP363)</f>
        <v>0</v>
      </c>
      <c r="AO363">
        <v>10.81031027853368</v>
      </c>
      <c r="AP363">
        <v>11.32853393939394</v>
      </c>
      <c r="AQ363">
        <v>0.0014043901242451</v>
      </c>
      <c r="AR363">
        <v>106.5412186172679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437</v>
      </c>
      <c r="AY363" t="s">
        <v>437</v>
      </c>
      <c r="AZ363">
        <v>0</v>
      </c>
      <c r="BA363">
        <v>0</v>
      </c>
      <c r="BB363">
        <f>1-AZ363/BA363</f>
        <v>0</v>
      </c>
      <c r="BC363">
        <v>0</v>
      </c>
      <c r="BD363" t="s">
        <v>437</v>
      </c>
      <c r="BE363" t="s">
        <v>437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437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BZ363">
        <v>2020</v>
      </c>
      <c r="CA363">
        <v>290.0000000000001</v>
      </c>
      <c r="CB363">
        <v>1590.42</v>
      </c>
      <c r="CC363">
        <v>295</v>
      </c>
      <c r="CD363">
        <v>5220.67</v>
      </c>
      <c r="CE363">
        <v>1591.29</v>
      </c>
      <c r="CF363">
        <v>-0.87</v>
      </c>
      <c r="CG363">
        <v>300.0000000000001</v>
      </c>
      <c r="CH363">
        <v>23.8</v>
      </c>
      <c r="CI363">
        <v>1650.734719841875</v>
      </c>
      <c r="CJ363">
        <v>2.032994541366527</v>
      </c>
      <c r="CK363">
        <v>-31.03478562282126</v>
      </c>
      <c r="CL363">
        <v>0.9198548094063967</v>
      </c>
      <c r="CM363">
        <v>0.9759925733019913</v>
      </c>
      <c r="CN363">
        <v>-0.00431141668520578</v>
      </c>
      <c r="CO363">
        <v>289.9999999999999</v>
      </c>
      <c r="CP363">
        <v>1590.91</v>
      </c>
      <c r="CQ363">
        <v>765</v>
      </c>
      <c r="CR363">
        <v>5219.32</v>
      </c>
      <c r="CS363">
        <v>1591.27</v>
      </c>
      <c r="CT363">
        <v>-0.36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438</v>
      </c>
      <c r="DO363">
        <v>2</v>
      </c>
      <c r="DP363" t="b">
        <v>1</v>
      </c>
      <c r="DQ363">
        <v>1761510669.75</v>
      </c>
      <c r="DR363">
        <v>928.1443999999999</v>
      </c>
      <c r="DS363">
        <v>961.3104000000001</v>
      </c>
      <c r="DT363">
        <v>11.31947</v>
      </c>
      <c r="DU363">
        <v>10.81036</v>
      </c>
      <c r="DV363">
        <v>931.4334000000002</v>
      </c>
      <c r="DW363">
        <v>11.31425</v>
      </c>
      <c r="DX363">
        <v>499.9962</v>
      </c>
      <c r="DY363">
        <v>90.28864999999999</v>
      </c>
      <c r="DZ363">
        <v>0.09999390999999999</v>
      </c>
      <c r="EA363">
        <v>17.80862</v>
      </c>
      <c r="EB363">
        <v>17.85503</v>
      </c>
      <c r="EC363">
        <v>999.9</v>
      </c>
      <c r="ED363">
        <v>0</v>
      </c>
      <c r="EE363">
        <v>0</v>
      </c>
      <c r="EF363">
        <v>10005.45</v>
      </c>
      <c r="EG363">
        <v>0</v>
      </c>
      <c r="EH363">
        <v>1050.79</v>
      </c>
      <c r="EI363">
        <v>-33.16608</v>
      </c>
      <c r="EJ363">
        <v>938.7707</v>
      </c>
      <c r="EK363">
        <v>971.8161</v>
      </c>
      <c r="EL363">
        <v>0.5091137</v>
      </c>
      <c r="EM363">
        <v>961.3104000000001</v>
      </c>
      <c r="EN363">
        <v>10.81036</v>
      </c>
      <c r="EO363">
        <v>1.022022</v>
      </c>
      <c r="EP363">
        <v>0.9760539999999999</v>
      </c>
      <c r="EQ363">
        <v>7.234148999999999</v>
      </c>
      <c r="ER363">
        <v>6.563749</v>
      </c>
      <c r="ES363">
        <v>2000.05</v>
      </c>
      <c r="ET363">
        <v>0.9799968</v>
      </c>
      <c r="EU363">
        <v>0.02000332</v>
      </c>
      <c r="EV363">
        <v>0</v>
      </c>
      <c r="EW363">
        <v>1297.664</v>
      </c>
      <c r="EX363">
        <v>5.000970000000001</v>
      </c>
      <c r="EY363">
        <v>25982.13</v>
      </c>
      <c r="EZ363">
        <v>16707.97</v>
      </c>
      <c r="FA363">
        <v>37.375</v>
      </c>
      <c r="FB363">
        <v>38.625</v>
      </c>
      <c r="FC363">
        <v>37.687</v>
      </c>
      <c r="FD363">
        <v>37.6996</v>
      </c>
      <c r="FE363">
        <v>37.187</v>
      </c>
      <c r="FF363">
        <v>1955.14</v>
      </c>
      <c r="FG363">
        <v>39.90999999999999</v>
      </c>
      <c r="FH363">
        <v>0</v>
      </c>
      <c r="FI363">
        <v>5543.600000143051</v>
      </c>
      <c r="FJ363">
        <v>0</v>
      </c>
      <c r="FK363">
        <v>1297.864</v>
      </c>
      <c r="FL363">
        <v>-3.375384614101383</v>
      </c>
      <c r="FM363">
        <v>-65.85384604869172</v>
      </c>
      <c r="FN363">
        <v>25986.492</v>
      </c>
      <c r="FO363">
        <v>15</v>
      </c>
      <c r="FP363">
        <v>0</v>
      </c>
      <c r="FQ363" t="s">
        <v>439</v>
      </c>
      <c r="FR363">
        <v>1760210915.6</v>
      </c>
      <c r="FS363">
        <v>0</v>
      </c>
      <c r="FT363">
        <v>0</v>
      </c>
      <c r="FU363">
        <v>-0.215</v>
      </c>
      <c r="FV363">
        <v>0</v>
      </c>
      <c r="FW363">
        <v>-0.6919999999999999</v>
      </c>
      <c r="FX363">
        <v>0</v>
      </c>
      <c r="FY363">
        <v>400</v>
      </c>
      <c r="FZ363">
        <v>0</v>
      </c>
      <c r="GA363">
        <v>0.15</v>
      </c>
      <c r="GB363">
        <v>0</v>
      </c>
      <c r="GC363">
        <v>-33.0778725</v>
      </c>
      <c r="GD363">
        <v>-0.7634600375234049</v>
      </c>
      <c r="GE363">
        <v>0.09260863887213808</v>
      </c>
      <c r="GF363">
        <v>0</v>
      </c>
      <c r="GG363">
        <v>1298.009411764706</v>
      </c>
      <c r="GH363">
        <v>-2.445225365632669</v>
      </c>
      <c r="GI363">
        <v>0.3166919191048213</v>
      </c>
      <c r="GJ363">
        <v>0</v>
      </c>
      <c r="GK363">
        <v>0.4717199500000001</v>
      </c>
      <c r="GL363">
        <v>0.2738022439024381</v>
      </c>
      <c r="GM363">
        <v>0.02727569202325579</v>
      </c>
      <c r="GN363">
        <v>0</v>
      </c>
      <c r="GO363">
        <v>0</v>
      </c>
      <c r="GP363">
        <v>3</v>
      </c>
      <c r="GQ363" t="s">
        <v>455</v>
      </c>
      <c r="GR363">
        <v>3.13396</v>
      </c>
      <c r="GS363">
        <v>2.76031</v>
      </c>
      <c r="GT363">
        <v>0.165671</v>
      </c>
      <c r="GU363">
        <v>0.167493</v>
      </c>
      <c r="GV363">
        <v>0.0620831</v>
      </c>
      <c r="GW363">
        <v>0.0593415</v>
      </c>
      <c r="GX363">
        <v>26709.9</v>
      </c>
      <c r="GY363">
        <v>26632.9</v>
      </c>
      <c r="GZ363">
        <v>29741.5</v>
      </c>
      <c r="HA363">
        <v>29551</v>
      </c>
      <c r="HB363">
        <v>36871.6</v>
      </c>
      <c r="HC363">
        <v>36838.9</v>
      </c>
      <c r="HD363">
        <v>41852</v>
      </c>
      <c r="HE363">
        <v>41983.9</v>
      </c>
      <c r="HF363">
        <v>1.95075</v>
      </c>
      <c r="HG363">
        <v>1.88818</v>
      </c>
      <c r="HH363">
        <v>0.0163168</v>
      </c>
      <c r="HI363">
        <v>0</v>
      </c>
      <c r="HJ363">
        <v>17.5983</v>
      </c>
      <c r="HK363">
        <v>999.9</v>
      </c>
      <c r="HL363">
        <v>26.3</v>
      </c>
      <c r="HM363">
        <v>31.7</v>
      </c>
      <c r="HN363">
        <v>13.6761</v>
      </c>
      <c r="HO363">
        <v>62.2625</v>
      </c>
      <c r="HP363">
        <v>32.2997</v>
      </c>
      <c r="HQ363">
        <v>1</v>
      </c>
      <c r="HR363">
        <v>-0.121974</v>
      </c>
      <c r="HS363">
        <v>4.8067</v>
      </c>
      <c r="HT363">
        <v>20.2795</v>
      </c>
      <c r="HU363">
        <v>5.21939</v>
      </c>
      <c r="HV363">
        <v>12.0159</v>
      </c>
      <c r="HW363">
        <v>4.99095</v>
      </c>
      <c r="HX363">
        <v>3.2885</v>
      </c>
      <c r="HY363">
        <v>9999</v>
      </c>
      <c r="HZ363">
        <v>9999</v>
      </c>
      <c r="IA363">
        <v>9999</v>
      </c>
      <c r="IB363">
        <v>999.9</v>
      </c>
      <c r="IC363">
        <v>4.97286</v>
      </c>
      <c r="ID363">
        <v>1.86661</v>
      </c>
      <c r="IE363">
        <v>1.86597</v>
      </c>
      <c r="IF363">
        <v>1.86586</v>
      </c>
      <c r="IG363">
        <v>1.86771</v>
      </c>
      <c r="IH363">
        <v>1.87013</v>
      </c>
      <c r="II363">
        <v>1.86876</v>
      </c>
      <c r="IJ363">
        <v>1.87027</v>
      </c>
      <c r="IK363">
        <v>0</v>
      </c>
      <c r="IL363">
        <v>0</v>
      </c>
      <c r="IM363">
        <v>0</v>
      </c>
      <c r="IN363">
        <v>0</v>
      </c>
      <c r="IO363" t="s">
        <v>441</v>
      </c>
      <c r="IP363" t="s">
        <v>442</v>
      </c>
      <c r="IQ363" t="s">
        <v>443</v>
      </c>
      <c r="IR363" t="s">
        <v>443</v>
      </c>
      <c r="IS363" t="s">
        <v>443</v>
      </c>
      <c r="IT363" t="s">
        <v>443</v>
      </c>
      <c r="IU363">
        <v>0</v>
      </c>
      <c r="IV363">
        <v>100</v>
      </c>
      <c r="IW363">
        <v>100</v>
      </c>
      <c r="IX363">
        <v>-3.306</v>
      </c>
      <c r="IY363">
        <v>0.0054</v>
      </c>
      <c r="IZ363">
        <v>-1.414774939843471</v>
      </c>
      <c r="JA363">
        <v>-0.002262605230658699</v>
      </c>
      <c r="JB363">
        <v>4.117972070868355E-07</v>
      </c>
      <c r="JC363">
        <v>-1.535053720392113E-10</v>
      </c>
      <c r="JD363">
        <v>-0.05773197212917025</v>
      </c>
      <c r="JE363">
        <v>-0.004387372397949352</v>
      </c>
      <c r="JF363">
        <v>0.001148265067849212</v>
      </c>
      <c r="JG363">
        <v>-2.372704636287677E-05</v>
      </c>
      <c r="JH363">
        <v>4</v>
      </c>
      <c r="JI363">
        <v>2346</v>
      </c>
      <c r="JJ363">
        <v>1</v>
      </c>
      <c r="JK363">
        <v>24</v>
      </c>
      <c r="JL363">
        <v>21662.6</v>
      </c>
      <c r="JM363">
        <v>29358511.2</v>
      </c>
      <c r="JN363">
        <v>2.04834</v>
      </c>
      <c r="JO363">
        <v>2.2583</v>
      </c>
      <c r="JP363">
        <v>1.39648</v>
      </c>
      <c r="JQ363">
        <v>2.35596</v>
      </c>
      <c r="JR363">
        <v>1.49536</v>
      </c>
      <c r="JS363">
        <v>2.58423</v>
      </c>
      <c r="JT363">
        <v>36.4107</v>
      </c>
      <c r="JU363">
        <v>24.0262</v>
      </c>
      <c r="JV363">
        <v>18</v>
      </c>
      <c r="JW363">
        <v>483.484</v>
      </c>
      <c r="JX363">
        <v>435.348</v>
      </c>
      <c r="JY363">
        <v>11.7004</v>
      </c>
      <c r="JZ363">
        <v>25.9297</v>
      </c>
      <c r="KA363">
        <v>29.9995</v>
      </c>
      <c r="KB363">
        <v>25.7422</v>
      </c>
      <c r="KC363">
        <v>25.671</v>
      </c>
      <c r="KD363">
        <v>41.0129</v>
      </c>
      <c r="KE363">
        <v>19.952</v>
      </c>
      <c r="KF363">
        <v>5.26473</v>
      </c>
      <c r="KG363">
        <v>11.756</v>
      </c>
      <c r="KH363">
        <v>988.3440000000001</v>
      </c>
      <c r="KI363">
        <v>10.8554</v>
      </c>
      <c r="KJ363">
        <v>101.648</v>
      </c>
      <c r="KK363">
        <v>100.957</v>
      </c>
    </row>
    <row r="364" spans="1:297">
      <c r="A364">
        <v>348</v>
      </c>
      <c r="B364">
        <v>1761510677</v>
      </c>
      <c r="C364">
        <v>3466.5</v>
      </c>
      <c r="D364" t="s">
        <v>1142</v>
      </c>
      <c r="E364" t="s">
        <v>1143</v>
      </c>
      <c r="F364">
        <v>5</v>
      </c>
      <c r="G364" t="s">
        <v>1025</v>
      </c>
      <c r="H364" t="s">
        <v>436</v>
      </c>
      <c r="I364">
        <v>1761510674.15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986.2358729528002</v>
      </c>
      <c r="AK364">
        <v>961.6952303030301</v>
      </c>
      <c r="AL364">
        <v>3.409360491712718</v>
      </c>
      <c r="AM364">
        <v>65.59163496858086</v>
      </c>
      <c r="AN364">
        <f>(AP364 - AO364 + DY364*1E3/(8.314*(EA364+273.15)) * AR364/DX364 * AQ364) * DX364/(100*DL364) * 1000/(1000 - AP364)</f>
        <v>0</v>
      </c>
      <c r="AO364">
        <v>10.80814947584586</v>
      </c>
      <c r="AP364">
        <v>11.34178848484848</v>
      </c>
      <c r="AQ364">
        <v>0.0005451118986436944</v>
      </c>
      <c r="AR364">
        <v>106.5412186172679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437</v>
      </c>
      <c r="AY364" t="s">
        <v>437</v>
      </c>
      <c r="AZ364">
        <v>0</v>
      </c>
      <c r="BA364">
        <v>0</v>
      </c>
      <c r="BB364">
        <f>1-AZ364/BA364</f>
        <v>0</v>
      </c>
      <c r="BC364">
        <v>0</v>
      </c>
      <c r="BD364" t="s">
        <v>437</v>
      </c>
      <c r="BE364" t="s">
        <v>437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437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BZ364">
        <v>2020</v>
      </c>
      <c r="CA364">
        <v>290.0000000000001</v>
      </c>
      <c r="CB364">
        <v>1590.42</v>
      </c>
      <c r="CC364">
        <v>295</v>
      </c>
      <c r="CD364">
        <v>5220.67</v>
      </c>
      <c r="CE364">
        <v>1591.29</v>
      </c>
      <c r="CF364">
        <v>-0.87</v>
      </c>
      <c r="CG364">
        <v>300.0000000000001</v>
      </c>
      <c r="CH364">
        <v>23.8</v>
      </c>
      <c r="CI364">
        <v>1650.734719841875</v>
      </c>
      <c r="CJ364">
        <v>2.032994541366527</v>
      </c>
      <c r="CK364">
        <v>-31.03478562282126</v>
      </c>
      <c r="CL364">
        <v>0.9198548094063967</v>
      </c>
      <c r="CM364">
        <v>0.9759925733019913</v>
      </c>
      <c r="CN364">
        <v>-0.00431141668520578</v>
      </c>
      <c r="CO364">
        <v>289.9999999999999</v>
      </c>
      <c r="CP364">
        <v>1590.91</v>
      </c>
      <c r="CQ364">
        <v>765</v>
      </c>
      <c r="CR364">
        <v>5219.32</v>
      </c>
      <c r="CS364">
        <v>1591.27</v>
      </c>
      <c r="CT364">
        <v>-0.36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438</v>
      </c>
      <c r="DO364">
        <v>2</v>
      </c>
      <c r="DP364" t="b">
        <v>1</v>
      </c>
      <c r="DQ364">
        <v>1761510674.15</v>
      </c>
      <c r="DR364">
        <v>942.8786000000002</v>
      </c>
      <c r="DS364">
        <v>976.0655999999999</v>
      </c>
      <c r="DT364">
        <v>11.3346</v>
      </c>
      <c r="DU364">
        <v>10.80793</v>
      </c>
      <c r="DV364">
        <v>946.1955999999998</v>
      </c>
      <c r="DW364">
        <v>11.32917</v>
      </c>
      <c r="DX364">
        <v>499.9887</v>
      </c>
      <c r="DY364">
        <v>90.28774999999999</v>
      </c>
      <c r="DZ364">
        <v>0.09996614</v>
      </c>
      <c r="EA364">
        <v>17.81855</v>
      </c>
      <c r="EB364">
        <v>17.86354</v>
      </c>
      <c r="EC364">
        <v>999.9</v>
      </c>
      <c r="ED364">
        <v>0</v>
      </c>
      <c r="EE364">
        <v>0</v>
      </c>
      <c r="EF364">
        <v>10000.75</v>
      </c>
      <c r="EG364">
        <v>0</v>
      </c>
      <c r="EH364">
        <v>1050.77</v>
      </c>
      <c r="EI364">
        <v>-33.18702</v>
      </c>
      <c r="EJ364">
        <v>953.6883</v>
      </c>
      <c r="EK364">
        <v>986.7301</v>
      </c>
      <c r="EL364">
        <v>0.526689</v>
      </c>
      <c r="EM364">
        <v>976.0655999999999</v>
      </c>
      <c r="EN364">
        <v>10.80793</v>
      </c>
      <c r="EO364">
        <v>1.023375</v>
      </c>
      <c r="EP364">
        <v>0.9758231000000001</v>
      </c>
      <c r="EQ364">
        <v>7.253513</v>
      </c>
      <c r="ER364">
        <v>6.560309000000001</v>
      </c>
      <c r="ES364">
        <v>2000.025</v>
      </c>
      <c r="ET364">
        <v>0.9799961999999999</v>
      </c>
      <c r="EU364">
        <v>0.0200039</v>
      </c>
      <c r="EV364">
        <v>0</v>
      </c>
      <c r="EW364">
        <v>1297.576</v>
      </c>
      <c r="EX364">
        <v>5.000970000000001</v>
      </c>
      <c r="EY364">
        <v>25977.68</v>
      </c>
      <c r="EZ364">
        <v>16707.77</v>
      </c>
      <c r="FA364">
        <v>37.375</v>
      </c>
      <c r="FB364">
        <v>38.5935</v>
      </c>
      <c r="FC364">
        <v>37.687</v>
      </c>
      <c r="FD364">
        <v>37.687</v>
      </c>
      <c r="FE364">
        <v>37.187</v>
      </c>
      <c r="FF364">
        <v>1955.115</v>
      </c>
      <c r="FG364">
        <v>39.90999999999999</v>
      </c>
      <c r="FH364">
        <v>0</v>
      </c>
      <c r="FI364">
        <v>5548.400000095367</v>
      </c>
      <c r="FJ364">
        <v>0</v>
      </c>
      <c r="FK364">
        <v>1297.6816</v>
      </c>
      <c r="FL364">
        <v>-1.9576923019619</v>
      </c>
      <c r="FM364">
        <v>-63.80769208636265</v>
      </c>
      <c r="FN364">
        <v>25981.348</v>
      </c>
      <c r="FO364">
        <v>15</v>
      </c>
      <c r="FP364">
        <v>0</v>
      </c>
      <c r="FQ364" t="s">
        <v>439</v>
      </c>
      <c r="FR364">
        <v>1760210915.6</v>
      </c>
      <c r="FS364">
        <v>0</v>
      </c>
      <c r="FT364">
        <v>0</v>
      </c>
      <c r="FU364">
        <v>-0.215</v>
      </c>
      <c r="FV364">
        <v>0</v>
      </c>
      <c r="FW364">
        <v>-0.6919999999999999</v>
      </c>
      <c r="FX364">
        <v>0</v>
      </c>
      <c r="FY364">
        <v>400</v>
      </c>
      <c r="FZ364">
        <v>0</v>
      </c>
      <c r="GA364">
        <v>0.15</v>
      </c>
      <c r="GB364">
        <v>0</v>
      </c>
      <c r="GC364">
        <v>-33.1300475</v>
      </c>
      <c r="GD364">
        <v>-0.4235133208254294</v>
      </c>
      <c r="GE364">
        <v>0.07012940890774698</v>
      </c>
      <c r="GF364">
        <v>1</v>
      </c>
      <c r="GG364">
        <v>1297.852352941176</v>
      </c>
      <c r="GH364">
        <v>-3.042933540392426</v>
      </c>
      <c r="GI364">
        <v>0.3594854069158804</v>
      </c>
      <c r="GJ364">
        <v>0</v>
      </c>
      <c r="GK364">
        <v>0.4888442749999999</v>
      </c>
      <c r="GL364">
        <v>0.305141189493433</v>
      </c>
      <c r="GM364">
        <v>0.02944004676625658</v>
      </c>
      <c r="GN364">
        <v>0</v>
      </c>
      <c r="GO364">
        <v>1</v>
      </c>
      <c r="GP364">
        <v>3</v>
      </c>
      <c r="GQ364" t="s">
        <v>446</v>
      </c>
      <c r="GR364">
        <v>3.13394</v>
      </c>
      <c r="GS364">
        <v>2.76037</v>
      </c>
      <c r="GT364">
        <v>0.167396</v>
      </c>
      <c r="GU364">
        <v>0.169154</v>
      </c>
      <c r="GV364">
        <v>0.0621399</v>
      </c>
      <c r="GW364">
        <v>0.0593301</v>
      </c>
      <c r="GX364">
        <v>26654.6</v>
      </c>
      <c r="GY364">
        <v>26579.8</v>
      </c>
      <c r="GZ364">
        <v>29741.4</v>
      </c>
      <c r="HA364">
        <v>29551</v>
      </c>
      <c r="HB364">
        <v>36869</v>
      </c>
      <c r="HC364">
        <v>36839.6</v>
      </c>
      <c r="HD364">
        <v>41851.6</v>
      </c>
      <c r="HE364">
        <v>41984.1</v>
      </c>
      <c r="HF364">
        <v>1.9508</v>
      </c>
      <c r="HG364">
        <v>1.88822</v>
      </c>
      <c r="HH364">
        <v>0.015974</v>
      </c>
      <c r="HI364">
        <v>0</v>
      </c>
      <c r="HJ364">
        <v>17.5983</v>
      </c>
      <c r="HK364">
        <v>999.9</v>
      </c>
      <c r="HL364">
        <v>26.3</v>
      </c>
      <c r="HM364">
        <v>31.7</v>
      </c>
      <c r="HN364">
        <v>13.6747</v>
      </c>
      <c r="HO364">
        <v>62.1525</v>
      </c>
      <c r="HP364">
        <v>32.2636</v>
      </c>
      <c r="HQ364">
        <v>1</v>
      </c>
      <c r="HR364">
        <v>-0.122238</v>
      </c>
      <c r="HS364">
        <v>4.76174</v>
      </c>
      <c r="HT364">
        <v>20.2803</v>
      </c>
      <c r="HU364">
        <v>5.21969</v>
      </c>
      <c r="HV364">
        <v>12.0159</v>
      </c>
      <c r="HW364">
        <v>4.9907</v>
      </c>
      <c r="HX364">
        <v>3.2885</v>
      </c>
      <c r="HY364">
        <v>9999</v>
      </c>
      <c r="HZ364">
        <v>9999</v>
      </c>
      <c r="IA364">
        <v>9999</v>
      </c>
      <c r="IB364">
        <v>999.9</v>
      </c>
      <c r="IC364">
        <v>4.97285</v>
      </c>
      <c r="ID364">
        <v>1.86661</v>
      </c>
      <c r="IE364">
        <v>1.86592</v>
      </c>
      <c r="IF364">
        <v>1.86585</v>
      </c>
      <c r="IG364">
        <v>1.86769</v>
      </c>
      <c r="IH364">
        <v>1.87014</v>
      </c>
      <c r="II364">
        <v>1.86878</v>
      </c>
      <c r="IJ364">
        <v>1.87027</v>
      </c>
      <c r="IK364">
        <v>0</v>
      </c>
      <c r="IL364">
        <v>0</v>
      </c>
      <c r="IM364">
        <v>0</v>
      </c>
      <c r="IN364">
        <v>0</v>
      </c>
      <c r="IO364" t="s">
        <v>441</v>
      </c>
      <c r="IP364" t="s">
        <v>442</v>
      </c>
      <c r="IQ364" t="s">
        <v>443</v>
      </c>
      <c r="IR364" t="s">
        <v>443</v>
      </c>
      <c r="IS364" t="s">
        <v>443</v>
      </c>
      <c r="IT364" t="s">
        <v>443</v>
      </c>
      <c r="IU364">
        <v>0</v>
      </c>
      <c r="IV364">
        <v>100</v>
      </c>
      <c r="IW364">
        <v>100</v>
      </c>
      <c r="IX364">
        <v>-3.336</v>
      </c>
      <c r="IY364">
        <v>0.0055</v>
      </c>
      <c r="IZ364">
        <v>-1.414774939843471</v>
      </c>
      <c r="JA364">
        <v>-0.002262605230658699</v>
      </c>
      <c r="JB364">
        <v>4.117972070868355E-07</v>
      </c>
      <c r="JC364">
        <v>-1.535053720392113E-10</v>
      </c>
      <c r="JD364">
        <v>-0.05773197212917025</v>
      </c>
      <c r="JE364">
        <v>-0.004387372397949352</v>
      </c>
      <c r="JF364">
        <v>0.001148265067849212</v>
      </c>
      <c r="JG364">
        <v>-2.372704636287677E-05</v>
      </c>
      <c r="JH364">
        <v>4</v>
      </c>
      <c r="JI364">
        <v>2346</v>
      </c>
      <c r="JJ364">
        <v>1</v>
      </c>
      <c r="JK364">
        <v>24</v>
      </c>
      <c r="JL364">
        <v>21662.7</v>
      </c>
      <c r="JM364">
        <v>29358511.3</v>
      </c>
      <c r="JN364">
        <v>2.07275</v>
      </c>
      <c r="JO364">
        <v>2.24609</v>
      </c>
      <c r="JP364">
        <v>1.39648</v>
      </c>
      <c r="JQ364">
        <v>2.35107</v>
      </c>
      <c r="JR364">
        <v>1.49536</v>
      </c>
      <c r="JS364">
        <v>2.63672</v>
      </c>
      <c r="JT364">
        <v>36.4107</v>
      </c>
      <c r="JU364">
        <v>24.035</v>
      </c>
      <c r="JV364">
        <v>18</v>
      </c>
      <c r="JW364">
        <v>483.521</v>
      </c>
      <c r="JX364">
        <v>435.382</v>
      </c>
      <c r="JY364">
        <v>11.7988</v>
      </c>
      <c r="JZ364">
        <v>25.931</v>
      </c>
      <c r="KA364">
        <v>29.9997</v>
      </c>
      <c r="KB364">
        <v>25.7429</v>
      </c>
      <c r="KC364">
        <v>25.6715</v>
      </c>
      <c r="KD364">
        <v>41.5002</v>
      </c>
      <c r="KE364">
        <v>19.952</v>
      </c>
      <c r="KF364">
        <v>5.26473</v>
      </c>
      <c r="KG364">
        <v>11.8517</v>
      </c>
      <c r="KH364">
        <v>1008.38</v>
      </c>
      <c r="KI364">
        <v>10.8428</v>
      </c>
      <c r="KJ364">
        <v>101.647</v>
      </c>
      <c r="KK364">
        <v>100.957</v>
      </c>
    </row>
    <row r="365" spans="1:297">
      <c r="A365">
        <v>349</v>
      </c>
      <c r="B365">
        <v>1761510682.5</v>
      </c>
      <c r="C365">
        <v>3472</v>
      </c>
      <c r="D365" t="s">
        <v>1144</v>
      </c>
      <c r="E365" t="s">
        <v>1145</v>
      </c>
      <c r="F365">
        <v>5</v>
      </c>
      <c r="G365" t="s">
        <v>1025</v>
      </c>
      <c r="H365" t="s">
        <v>436</v>
      </c>
      <c r="I365">
        <v>1761510679.75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1004.854395867156</v>
      </c>
      <c r="AK365">
        <v>980.3142303030303</v>
      </c>
      <c r="AL365">
        <v>3.386164964161026</v>
      </c>
      <c r="AM365">
        <v>65.59163496858086</v>
      </c>
      <c r="AN365">
        <f>(AP365 - AO365 + DY365*1E3/(8.314*(EA365+273.15)) * AR365/DX365 * AQ365) * DX365/(100*DL365) * 1000/(1000 - AP365)</f>
        <v>0</v>
      </c>
      <c r="AO365">
        <v>10.80527148620349</v>
      </c>
      <c r="AP365">
        <v>11.35231272727273</v>
      </c>
      <c r="AQ365">
        <v>0.0002104210100638308</v>
      </c>
      <c r="AR365">
        <v>106.5412186172679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437</v>
      </c>
      <c r="AY365" t="s">
        <v>437</v>
      </c>
      <c r="AZ365">
        <v>0</v>
      </c>
      <c r="BA365">
        <v>0</v>
      </c>
      <c r="BB365">
        <f>1-AZ365/BA365</f>
        <v>0</v>
      </c>
      <c r="BC365">
        <v>0</v>
      </c>
      <c r="BD365" t="s">
        <v>437</v>
      </c>
      <c r="BE365" t="s">
        <v>437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437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BZ365">
        <v>2020</v>
      </c>
      <c r="CA365">
        <v>290.0000000000001</v>
      </c>
      <c r="CB365">
        <v>1590.42</v>
      </c>
      <c r="CC365">
        <v>295</v>
      </c>
      <c r="CD365">
        <v>5220.67</v>
      </c>
      <c r="CE365">
        <v>1591.29</v>
      </c>
      <c r="CF365">
        <v>-0.87</v>
      </c>
      <c r="CG365">
        <v>300.0000000000001</v>
      </c>
      <c r="CH365">
        <v>23.8</v>
      </c>
      <c r="CI365">
        <v>1650.734719841875</v>
      </c>
      <c r="CJ365">
        <v>2.032994541366527</v>
      </c>
      <c r="CK365">
        <v>-31.03478562282126</v>
      </c>
      <c r="CL365">
        <v>0.9198548094063967</v>
      </c>
      <c r="CM365">
        <v>0.9759925733019913</v>
      </c>
      <c r="CN365">
        <v>-0.00431141668520578</v>
      </c>
      <c r="CO365">
        <v>289.9999999999999</v>
      </c>
      <c r="CP365">
        <v>1590.91</v>
      </c>
      <c r="CQ365">
        <v>765</v>
      </c>
      <c r="CR365">
        <v>5219.32</v>
      </c>
      <c r="CS365">
        <v>1591.27</v>
      </c>
      <c r="CT365">
        <v>-0.36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438</v>
      </c>
      <c r="DO365">
        <v>2</v>
      </c>
      <c r="DP365" t="b">
        <v>1</v>
      </c>
      <c r="DQ365">
        <v>1761510679.75</v>
      </c>
      <c r="DR365">
        <v>961.6637000000001</v>
      </c>
      <c r="DS365">
        <v>994.8230999999998</v>
      </c>
      <c r="DT365">
        <v>11.34963</v>
      </c>
      <c r="DU365">
        <v>10.80485</v>
      </c>
      <c r="DV365">
        <v>965.0164000000001</v>
      </c>
      <c r="DW365">
        <v>11.34403</v>
      </c>
      <c r="DX365">
        <v>500.0271000000001</v>
      </c>
      <c r="DY365">
        <v>90.28682000000001</v>
      </c>
      <c r="DZ365">
        <v>0.1000731</v>
      </c>
      <c r="EA365">
        <v>17.83077</v>
      </c>
      <c r="EB365">
        <v>17.87128</v>
      </c>
      <c r="EC365">
        <v>999.9</v>
      </c>
      <c r="ED365">
        <v>0</v>
      </c>
      <c r="EE365">
        <v>0</v>
      </c>
      <c r="EF365">
        <v>9991.316999999999</v>
      </c>
      <c r="EG365">
        <v>0</v>
      </c>
      <c r="EH365">
        <v>1050.788</v>
      </c>
      <c r="EI365">
        <v>-33.15917</v>
      </c>
      <c r="EJ365">
        <v>972.7034</v>
      </c>
      <c r="EK365">
        <v>1005.6902</v>
      </c>
      <c r="EL365">
        <v>0.5447857</v>
      </c>
      <c r="EM365">
        <v>994.8230999999998</v>
      </c>
      <c r="EN365">
        <v>10.80485</v>
      </c>
      <c r="EO365">
        <v>1.024723</v>
      </c>
      <c r="EP365">
        <v>0.9755355999999999</v>
      </c>
      <c r="EQ365">
        <v>7.272714000000001</v>
      </c>
      <c r="ER365">
        <v>6.556028</v>
      </c>
      <c r="ES365">
        <v>1999.965</v>
      </c>
      <c r="ET365">
        <v>0.9799953</v>
      </c>
      <c r="EU365">
        <v>0.0200048</v>
      </c>
      <c r="EV365">
        <v>0</v>
      </c>
      <c r="EW365">
        <v>1297.368</v>
      </c>
      <c r="EX365">
        <v>5.000970000000001</v>
      </c>
      <c r="EY365">
        <v>25970.97</v>
      </c>
      <c r="EZ365">
        <v>16707.25</v>
      </c>
      <c r="FA365">
        <v>37.3309</v>
      </c>
      <c r="FB365">
        <v>38.562</v>
      </c>
      <c r="FC365">
        <v>37.6374</v>
      </c>
      <c r="FD365">
        <v>37.6684</v>
      </c>
      <c r="FE365">
        <v>37.187</v>
      </c>
      <c r="FF365">
        <v>1955.055</v>
      </c>
      <c r="FG365">
        <v>39.90999999999999</v>
      </c>
      <c r="FH365">
        <v>0</v>
      </c>
      <c r="FI365">
        <v>5553.200000047684</v>
      </c>
      <c r="FJ365">
        <v>0</v>
      </c>
      <c r="FK365">
        <v>1297.5152</v>
      </c>
      <c r="FL365">
        <v>-1.481538474567088</v>
      </c>
      <c r="FM365">
        <v>-65.15384621178666</v>
      </c>
      <c r="FN365">
        <v>25976.168</v>
      </c>
      <c r="FO365">
        <v>15</v>
      </c>
      <c r="FP365">
        <v>0</v>
      </c>
      <c r="FQ365" t="s">
        <v>439</v>
      </c>
      <c r="FR365">
        <v>1760210915.6</v>
      </c>
      <c r="FS365">
        <v>0</v>
      </c>
      <c r="FT365">
        <v>0</v>
      </c>
      <c r="FU365">
        <v>-0.215</v>
      </c>
      <c r="FV365">
        <v>0</v>
      </c>
      <c r="FW365">
        <v>-0.6919999999999999</v>
      </c>
      <c r="FX365">
        <v>0</v>
      </c>
      <c r="FY365">
        <v>400</v>
      </c>
      <c r="FZ365">
        <v>0</v>
      </c>
      <c r="GA365">
        <v>0.15</v>
      </c>
      <c r="GB365">
        <v>0</v>
      </c>
      <c r="GC365">
        <v>-33.14317250000001</v>
      </c>
      <c r="GD365">
        <v>-0.1830472795496089</v>
      </c>
      <c r="GE365">
        <v>0.0665486475726592</v>
      </c>
      <c r="GF365">
        <v>1</v>
      </c>
      <c r="GG365">
        <v>1297.660588235294</v>
      </c>
      <c r="GH365">
        <v>-2.444308635108325</v>
      </c>
      <c r="GI365">
        <v>0.3401897496162318</v>
      </c>
      <c r="GJ365">
        <v>0</v>
      </c>
      <c r="GK365">
        <v>0.5120619</v>
      </c>
      <c r="GL365">
        <v>0.260780803001875</v>
      </c>
      <c r="GM365">
        <v>0.02530628672267032</v>
      </c>
      <c r="GN365">
        <v>0</v>
      </c>
      <c r="GO365">
        <v>1</v>
      </c>
      <c r="GP365">
        <v>3</v>
      </c>
      <c r="GQ365" t="s">
        <v>446</v>
      </c>
      <c r="GR365">
        <v>3.13396</v>
      </c>
      <c r="GS365">
        <v>2.7602</v>
      </c>
      <c r="GT365">
        <v>0.169474</v>
      </c>
      <c r="GU365">
        <v>0.171191</v>
      </c>
      <c r="GV365">
        <v>0.0621778</v>
      </c>
      <c r="GW365">
        <v>0.0593136</v>
      </c>
      <c r="GX365">
        <v>26587.6</v>
      </c>
      <c r="GY365">
        <v>26514.2</v>
      </c>
      <c r="GZ365">
        <v>29740.8</v>
      </c>
      <c r="HA365">
        <v>29550.5</v>
      </c>
      <c r="HB365">
        <v>36866.6</v>
      </c>
      <c r="HC365">
        <v>36839.6</v>
      </c>
      <c r="HD365">
        <v>41850.6</v>
      </c>
      <c r="HE365">
        <v>41983.3</v>
      </c>
      <c r="HF365">
        <v>1.95085</v>
      </c>
      <c r="HG365">
        <v>1.888</v>
      </c>
      <c r="HH365">
        <v>0.0168458</v>
      </c>
      <c r="HI365">
        <v>0</v>
      </c>
      <c r="HJ365">
        <v>17.5996</v>
      </c>
      <c r="HK365">
        <v>999.9</v>
      </c>
      <c r="HL365">
        <v>26.3</v>
      </c>
      <c r="HM365">
        <v>31.7</v>
      </c>
      <c r="HN365">
        <v>13.6744</v>
      </c>
      <c r="HO365">
        <v>62.3125</v>
      </c>
      <c r="HP365">
        <v>32.4119</v>
      </c>
      <c r="HQ365">
        <v>1</v>
      </c>
      <c r="HR365">
        <v>-0.122485</v>
      </c>
      <c r="HS365">
        <v>4.70591</v>
      </c>
      <c r="HT365">
        <v>20.2818</v>
      </c>
      <c r="HU365">
        <v>5.21894</v>
      </c>
      <c r="HV365">
        <v>12.0159</v>
      </c>
      <c r="HW365">
        <v>4.9906</v>
      </c>
      <c r="HX365">
        <v>3.2885</v>
      </c>
      <c r="HY365">
        <v>9999</v>
      </c>
      <c r="HZ365">
        <v>9999</v>
      </c>
      <c r="IA365">
        <v>9999</v>
      </c>
      <c r="IB365">
        <v>999.9</v>
      </c>
      <c r="IC365">
        <v>4.97287</v>
      </c>
      <c r="ID365">
        <v>1.8666</v>
      </c>
      <c r="IE365">
        <v>1.8659</v>
      </c>
      <c r="IF365">
        <v>1.86586</v>
      </c>
      <c r="IG365">
        <v>1.86771</v>
      </c>
      <c r="IH365">
        <v>1.87015</v>
      </c>
      <c r="II365">
        <v>1.86878</v>
      </c>
      <c r="IJ365">
        <v>1.87027</v>
      </c>
      <c r="IK365">
        <v>0</v>
      </c>
      <c r="IL365">
        <v>0</v>
      </c>
      <c r="IM365">
        <v>0</v>
      </c>
      <c r="IN365">
        <v>0</v>
      </c>
      <c r="IO365" t="s">
        <v>441</v>
      </c>
      <c r="IP365" t="s">
        <v>442</v>
      </c>
      <c r="IQ365" t="s">
        <v>443</v>
      </c>
      <c r="IR365" t="s">
        <v>443</v>
      </c>
      <c r="IS365" t="s">
        <v>443</v>
      </c>
      <c r="IT365" t="s">
        <v>443</v>
      </c>
      <c r="IU365">
        <v>0</v>
      </c>
      <c r="IV365">
        <v>100</v>
      </c>
      <c r="IW365">
        <v>100</v>
      </c>
      <c r="IX365">
        <v>-3.37</v>
      </c>
      <c r="IY365">
        <v>0.0057</v>
      </c>
      <c r="IZ365">
        <v>-1.414774939843471</v>
      </c>
      <c r="JA365">
        <v>-0.002262605230658699</v>
      </c>
      <c r="JB365">
        <v>4.117972070868355E-07</v>
      </c>
      <c r="JC365">
        <v>-1.535053720392113E-10</v>
      </c>
      <c r="JD365">
        <v>-0.05773197212917025</v>
      </c>
      <c r="JE365">
        <v>-0.004387372397949352</v>
      </c>
      <c r="JF365">
        <v>0.001148265067849212</v>
      </c>
      <c r="JG365">
        <v>-2.372704636287677E-05</v>
      </c>
      <c r="JH365">
        <v>4</v>
      </c>
      <c r="JI365">
        <v>2346</v>
      </c>
      <c r="JJ365">
        <v>1</v>
      </c>
      <c r="JK365">
        <v>24</v>
      </c>
      <c r="JL365">
        <v>21662.8</v>
      </c>
      <c r="JM365">
        <v>29358511.4</v>
      </c>
      <c r="JN365">
        <v>2.10571</v>
      </c>
      <c r="JO365">
        <v>2.2522</v>
      </c>
      <c r="JP365">
        <v>1.39648</v>
      </c>
      <c r="JQ365">
        <v>2.35107</v>
      </c>
      <c r="JR365">
        <v>1.49536</v>
      </c>
      <c r="JS365">
        <v>2.66235</v>
      </c>
      <c r="JT365">
        <v>36.4107</v>
      </c>
      <c r="JU365">
        <v>24.035</v>
      </c>
      <c r="JV365">
        <v>18</v>
      </c>
      <c r="JW365">
        <v>483.57</v>
      </c>
      <c r="JX365">
        <v>435.26</v>
      </c>
      <c r="JY365">
        <v>11.9096</v>
      </c>
      <c r="JZ365">
        <v>25.9319</v>
      </c>
      <c r="KA365">
        <v>30</v>
      </c>
      <c r="KB365">
        <v>25.745</v>
      </c>
      <c r="KC365">
        <v>25.6731</v>
      </c>
      <c r="KD365">
        <v>42.138</v>
      </c>
      <c r="KE365">
        <v>19.952</v>
      </c>
      <c r="KF365">
        <v>5.26473</v>
      </c>
      <c r="KG365">
        <v>11.9465</v>
      </c>
      <c r="KH365">
        <v>1021.75</v>
      </c>
      <c r="KI365">
        <v>10.8331</v>
      </c>
      <c r="KJ365">
        <v>101.645</v>
      </c>
      <c r="KK365">
        <v>100.955</v>
      </c>
    </row>
    <row r="366" spans="1:297">
      <c r="A366">
        <v>350</v>
      </c>
      <c r="B366">
        <v>1761510687</v>
      </c>
      <c r="C366">
        <v>3476.5</v>
      </c>
      <c r="D366" t="s">
        <v>1146</v>
      </c>
      <c r="E366" t="s">
        <v>1147</v>
      </c>
      <c r="F366">
        <v>5</v>
      </c>
      <c r="G366" t="s">
        <v>1025</v>
      </c>
      <c r="H366" t="s">
        <v>436</v>
      </c>
      <c r="I366">
        <v>1761510684.15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1020.031808073899</v>
      </c>
      <c r="AK366">
        <v>995.432739393939</v>
      </c>
      <c r="AL366">
        <v>3.355074544126118</v>
      </c>
      <c r="AM366">
        <v>65.59163496858086</v>
      </c>
      <c r="AN366">
        <f>(AP366 - AO366 + DY366*1E3/(8.314*(EA366+273.15)) * AR366/DX366 * AQ366) * DX366/(100*DL366) * 1000/(1000 - AP366)</f>
        <v>0</v>
      </c>
      <c r="AO366">
        <v>10.80123142828721</v>
      </c>
      <c r="AP366">
        <v>11.35744484848485</v>
      </c>
      <c r="AQ366">
        <v>0.0001233208769602154</v>
      </c>
      <c r="AR366">
        <v>106.5412186172679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437</v>
      </c>
      <c r="AY366" t="s">
        <v>437</v>
      </c>
      <c r="AZ366">
        <v>0</v>
      </c>
      <c r="BA366">
        <v>0</v>
      </c>
      <c r="BB366">
        <f>1-AZ366/BA366</f>
        <v>0</v>
      </c>
      <c r="BC366">
        <v>0</v>
      </c>
      <c r="BD366" t="s">
        <v>437</v>
      </c>
      <c r="BE366" t="s">
        <v>437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437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BZ366">
        <v>2020</v>
      </c>
      <c r="CA366">
        <v>290.0000000000001</v>
      </c>
      <c r="CB366">
        <v>1590.42</v>
      </c>
      <c r="CC366">
        <v>295</v>
      </c>
      <c r="CD366">
        <v>5220.67</v>
      </c>
      <c r="CE366">
        <v>1591.29</v>
      </c>
      <c r="CF366">
        <v>-0.87</v>
      </c>
      <c r="CG366">
        <v>300.0000000000001</v>
      </c>
      <c r="CH366">
        <v>23.8</v>
      </c>
      <c r="CI366">
        <v>1650.734719841875</v>
      </c>
      <c r="CJ366">
        <v>2.032994541366527</v>
      </c>
      <c r="CK366">
        <v>-31.03478562282126</v>
      </c>
      <c r="CL366">
        <v>0.9198548094063967</v>
      </c>
      <c r="CM366">
        <v>0.9759925733019913</v>
      </c>
      <c r="CN366">
        <v>-0.00431141668520578</v>
      </c>
      <c r="CO366">
        <v>289.9999999999999</v>
      </c>
      <c r="CP366">
        <v>1590.91</v>
      </c>
      <c r="CQ366">
        <v>765</v>
      </c>
      <c r="CR366">
        <v>5219.32</v>
      </c>
      <c r="CS366">
        <v>1591.27</v>
      </c>
      <c r="CT366">
        <v>-0.36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438</v>
      </c>
      <c r="DO366">
        <v>2</v>
      </c>
      <c r="DP366" t="b">
        <v>1</v>
      </c>
      <c r="DQ366">
        <v>1761510684.15</v>
      </c>
      <c r="DR366">
        <v>976.3224</v>
      </c>
      <c r="DS366">
        <v>1009.567</v>
      </c>
      <c r="DT366">
        <v>11.35498</v>
      </c>
      <c r="DU366">
        <v>10.80136</v>
      </c>
      <c r="DV366">
        <v>979.7028999999999</v>
      </c>
      <c r="DW366">
        <v>11.34931</v>
      </c>
      <c r="DX366">
        <v>500.0073</v>
      </c>
      <c r="DY366">
        <v>90.28811</v>
      </c>
      <c r="DZ366">
        <v>0.09996274999999999</v>
      </c>
      <c r="EA366">
        <v>17.84298</v>
      </c>
      <c r="EB366">
        <v>17.8863</v>
      </c>
      <c r="EC366">
        <v>999.9</v>
      </c>
      <c r="ED366">
        <v>0</v>
      </c>
      <c r="EE366">
        <v>0</v>
      </c>
      <c r="EF366">
        <v>9997.073</v>
      </c>
      <c r="EG366">
        <v>0</v>
      </c>
      <c r="EH366">
        <v>1050.78</v>
      </c>
      <c r="EI366">
        <v>-33.24288</v>
      </c>
      <c r="EJ366">
        <v>987.5358</v>
      </c>
      <c r="EK366">
        <v>1020.59</v>
      </c>
      <c r="EL366">
        <v>0.5536213</v>
      </c>
      <c r="EM366">
        <v>1009.567</v>
      </c>
      <c r="EN366">
        <v>10.80136</v>
      </c>
      <c r="EO366">
        <v>1.025221</v>
      </c>
      <c r="EP366">
        <v>0.9752346</v>
      </c>
      <c r="EQ366">
        <v>7.279808000000001</v>
      </c>
      <c r="ER366">
        <v>6.551546999999999</v>
      </c>
      <c r="ES366">
        <v>1999.957</v>
      </c>
      <c r="ET366">
        <v>0.9799950000000001</v>
      </c>
      <c r="EU366">
        <v>0.0200051</v>
      </c>
      <c r="EV366">
        <v>0</v>
      </c>
      <c r="EW366">
        <v>1297.135</v>
      </c>
      <c r="EX366">
        <v>5.000970000000001</v>
      </c>
      <c r="EY366">
        <v>25965.43</v>
      </c>
      <c r="EZ366">
        <v>16707.22</v>
      </c>
      <c r="FA366">
        <v>37.312</v>
      </c>
      <c r="FB366">
        <v>38.562</v>
      </c>
      <c r="FC366">
        <v>37.625</v>
      </c>
      <c r="FD366">
        <v>37.6312</v>
      </c>
      <c r="FE366">
        <v>37.156</v>
      </c>
      <c r="FF366">
        <v>1955.047</v>
      </c>
      <c r="FG366">
        <v>39.90999999999999</v>
      </c>
      <c r="FH366">
        <v>0</v>
      </c>
      <c r="FI366">
        <v>5558</v>
      </c>
      <c r="FJ366">
        <v>0</v>
      </c>
      <c r="FK366">
        <v>1297.3632</v>
      </c>
      <c r="FL366">
        <v>-1.619230781454856</v>
      </c>
      <c r="FM366">
        <v>-69.13846155361179</v>
      </c>
      <c r="FN366">
        <v>25970.84</v>
      </c>
      <c r="FO366">
        <v>15</v>
      </c>
      <c r="FP366">
        <v>0</v>
      </c>
      <c r="FQ366" t="s">
        <v>439</v>
      </c>
      <c r="FR366">
        <v>1760210915.6</v>
      </c>
      <c r="FS366">
        <v>0</v>
      </c>
      <c r="FT366">
        <v>0</v>
      </c>
      <c r="FU366">
        <v>-0.215</v>
      </c>
      <c r="FV366">
        <v>0</v>
      </c>
      <c r="FW366">
        <v>-0.6919999999999999</v>
      </c>
      <c r="FX366">
        <v>0</v>
      </c>
      <c r="FY366">
        <v>400</v>
      </c>
      <c r="FZ366">
        <v>0</v>
      </c>
      <c r="GA366">
        <v>0.15</v>
      </c>
      <c r="GB366">
        <v>0</v>
      </c>
      <c r="GC366">
        <v>-33.17661463414634</v>
      </c>
      <c r="GD366">
        <v>-0.3887895470383829</v>
      </c>
      <c r="GE366">
        <v>0.0830817774067289</v>
      </c>
      <c r="GF366">
        <v>1</v>
      </c>
      <c r="GG366">
        <v>1297.456470588235</v>
      </c>
      <c r="GH366">
        <v>-1.861879298976264</v>
      </c>
      <c r="GI366">
        <v>0.3155563001220396</v>
      </c>
      <c r="GJ366">
        <v>0</v>
      </c>
      <c r="GK366">
        <v>0.5317735365853659</v>
      </c>
      <c r="GL366">
        <v>0.1928832334494766</v>
      </c>
      <c r="GM366">
        <v>0.01930673656739553</v>
      </c>
      <c r="GN366">
        <v>0</v>
      </c>
      <c r="GO366">
        <v>1</v>
      </c>
      <c r="GP366">
        <v>3</v>
      </c>
      <c r="GQ366" t="s">
        <v>446</v>
      </c>
      <c r="GR366">
        <v>3.13389</v>
      </c>
      <c r="GS366">
        <v>2.76023</v>
      </c>
      <c r="GT366">
        <v>0.171148</v>
      </c>
      <c r="GU366">
        <v>0.172848</v>
      </c>
      <c r="GV366">
        <v>0.0621973</v>
      </c>
      <c r="GW366">
        <v>0.0593063</v>
      </c>
      <c r="GX366">
        <v>26533.8</v>
      </c>
      <c r="GY366">
        <v>26461.2</v>
      </c>
      <c r="GZ366">
        <v>29740.5</v>
      </c>
      <c r="HA366">
        <v>29550.5</v>
      </c>
      <c r="HB366">
        <v>36865.8</v>
      </c>
      <c r="HC366">
        <v>36839.9</v>
      </c>
      <c r="HD366">
        <v>41850.5</v>
      </c>
      <c r="HE366">
        <v>41983.3</v>
      </c>
      <c r="HF366">
        <v>1.95045</v>
      </c>
      <c r="HG366">
        <v>1.888</v>
      </c>
      <c r="HH366">
        <v>0.0179559</v>
      </c>
      <c r="HI366">
        <v>0</v>
      </c>
      <c r="HJ366">
        <v>17.601</v>
      </c>
      <c r="HK366">
        <v>999.9</v>
      </c>
      <c r="HL366">
        <v>26.3</v>
      </c>
      <c r="HM366">
        <v>31.7</v>
      </c>
      <c r="HN366">
        <v>13.6758</v>
      </c>
      <c r="HO366">
        <v>62.2625</v>
      </c>
      <c r="HP366">
        <v>32.4079</v>
      </c>
      <c r="HQ366">
        <v>1</v>
      </c>
      <c r="HR366">
        <v>-0.122518</v>
      </c>
      <c r="HS366">
        <v>4.67904</v>
      </c>
      <c r="HT366">
        <v>20.2824</v>
      </c>
      <c r="HU366">
        <v>5.21834</v>
      </c>
      <c r="HV366">
        <v>12.0159</v>
      </c>
      <c r="HW366">
        <v>4.9907</v>
      </c>
      <c r="HX366">
        <v>3.28845</v>
      </c>
      <c r="HY366">
        <v>9999</v>
      </c>
      <c r="HZ366">
        <v>9999</v>
      </c>
      <c r="IA366">
        <v>9999</v>
      </c>
      <c r="IB366">
        <v>999.9</v>
      </c>
      <c r="IC366">
        <v>4.97285</v>
      </c>
      <c r="ID366">
        <v>1.8666</v>
      </c>
      <c r="IE366">
        <v>1.8659</v>
      </c>
      <c r="IF366">
        <v>1.86584</v>
      </c>
      <c r="IG366">
        <v>1.86769</v>
      </c>
      <c r="IH366">
        <v>1.87014</v>
      </c>
      <c r="II366">
        <v>1.86877</v>
      </c>
      <c r="IJ366">
        <v>1.87027</v>
      </c>
      <c r="IK366">
        <v>0</v>
      </c>
      <c r="IL366">
        <v>0</v>
      </c>
      <c r="IM366">
        <v>0</v>
      </c>
      <c r="IN366">
        <v>0</v>
      </c>
      <c r="IO366" t="s">
        <v>441</v>
      </c>
      <c r="IP366" t="s">
        <v>442</v>
      </c>
      <c r="IQ366" t="s">
        <v>443</v>
      </c>
      <c r="IR366" t="s">
        <v>443</v>
      </c>
      <c r="IS366" t="s">
        <v>443</v>
      </c>
      <c r="IT366" t="s">
        <v>443</v>
      </c>
      <c r="IU366">
        <v>0</v>
      </c>
      <c r="IV366">
        <v>100</v>
      </c>
      <c r="IW366">
        <v>100</v>
      </c>
      <c r="IX366">
        <v>-3.399</v>
      </c>
      <c r="IY366">
        <v>0.0057</v>
      </c>
      <c r="IZ366">
        <v>-1.414774939843471</v>
      </c>
      <c r="JA366">
        <v>-0.002262605230658699</v>
      </c>
      <c r="JB366">
        <v>4.117972070868355E-07</v>
      </c>
      <c r="JC366">
        <v>-1.535053720392113E-10</v>
      </c>
      <c r="JD366">
        <v>-0.05773197212917025</v>
      </c>
      <c r="JE366">
        <v>-0.004387372397949352</v>
      </c>
      <c r="JF366">
        <v>0.001148265067849212</v>
      </c>
      <c r="JG366">
        <v>-2.372704636287677E-05</v>
      </c>
      <c r="JH366">
        <v>4</v>
      </c>
      <c r="JI366">
        <v>2346</v>
      </c>
      <c r="JJ366">
        <v>1</v>
      </c>
      <c r="JK366">
        <v>24</v>
      </c>
      <c r="JL366">
        <v>21662.9</v>
      </c>
      <c r="JM366">
        <v>29358511.4</v>
      </c>
      <c r="JN366">
        <v>2.12891</v>
      </c>
      <c r="JO366">
        <v>2.24487</v>
      </c>
      <c r="JP366">
        <v>1.39648</v>
      </c>
      <c r="JQ366">
        <v>2.35107</v>
      </c>
      <c r="JR366">
        <v>1.49536</v>
      </c>
      <c r="JS366">
        <v>2.67456</v>
      </c>
      <c r="JT366">
        <v>36.4107</v>
      </c>
      <c r="JU366">
        <v>24.0437</v>
      </c>
      <c r="JV366">
        <v>18</v>
      </c>
      <c r="JW366">
        <v>483.333</v>
      </c>
      <c r="JX366">
        <v>435.272</v>
      </c>
      <c r="JY366">
        <v>11.9928</v>
      </c>
      <c r="JZ366">
        <v>25.9341</v>
      </c>
      <c r="KA366">
        <v>30</v>
      </c>
      <c r="KB366">
        <v>25.7462</v>
      </c>
      <c r="KC366">
        <v>25.6747</v>
      </c>
      <c r="KD366">
        <v>42.6127</v>
      </c>
      <c r="KE366">
        <v>19.952</v>
      </c>
      <c r="KF366">
        <v>5.26473</v>
      </c>
      <c r="KG366">
        <v>12.0326</v>
      </c>
      <c r="KH366">
        <v>1041.79</v>
      </c>
      <c r="KI366">
        <v>10.8255</v>
      </c>
      <c r="KJ366">
        <v>101.644</v>
      </c>
      <c r="KK366">
        <v>100.955</v>
      </c>
    </row>
    <row r="367" spans="1:297">
      <c r="A367">
        <v>351</v>
      </c>
      <c r="B367">
        <v>1761510692.5</v>
      </c>
      <c r="C367">
        <v>3482</v>
      </c>
      <c r="D367" t="s">
        <v>1148</v>
      </c>
      <c r="E367" t="s">
        <v>1149</v>
      </c>
      <c r="F367">
        <v>5</v>
      </c>
      <c r="G367" t="s">
        <v>1025</v>
      </c>
      <c r="H367" t="s">
        <v>436</v>
      </c>
      <c r="I367">
        <v>1761510689.75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1038.788434049888</v>
      </c>
      <c r="AK367">
        <v>1013.975333333333</v>
      </c>
      <c r="AL367">
        <v>3.358583508140136</v>
      </c>
      <c r="AM367">
        <v>65.59163496858086</v>
      </c>
      <c r="AN367">
        <f>(AP367 - AO367 + DY367*1E3/(8.314*(EA367+273.15)) * AR367/DX367 * AQ367) * DX367/(100*DL367) * 1000/(1000 - AP367)</f>
        <v>0</v>
      </c>
      <c r="AO367">
        <v>10.79875222852523</v>
      </c>
      <c r="AP367">
        <v>11.36055272727272</v>
      </c>
      <c r="AQ367">
        <v>7.596645243761444E-05</v>
      </c>
      <c r="AR367">
        <v>106.5412186172679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437</v>
      </c>
      <c r="AY367" t="s">
        <v>437</v>
      </c>
      <c r="AZ367">
        <v>0</v>
      </c>
      <c r="BA367">
        <v>0</v>
      </c>
      <c r="BB367">
        <f>1-AZ367/BA367</f>
        <v>0</v>
      </c>
      <c r="BC367">
        <v>0</v>
      </c>
      <c r="BD367" t="s">
        <v>437</v>
      </c>
      <c r="BE367" t="s">
        <v>437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437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BZ367">
        <v>2020</v>
      </c>
      <c r="CA367">
        <v>290.0000000000001</v>
      </c>
      <c r="CB367">
        <v>1590.42</v>
      </c>
      <c r="CC367">
        <v>295</v>
      </c>
      <c r="CD367">
        <v>5220.67</v>
      </c>
      <c r="CE367">
        <v>1591.29</v>
      </c>
      <c r="CF367">
        <v>-0.87</v>
      </c>
      <c r="CG367">
        <v>300.0000000000001</v>
      </c>
      <c r="CH367">
        <v>23.8</v>
      </c>
      <c r="CI367">
        <v>1650.734719841875</v>
      </c>
      <c r="CJ367">
        <v>2.032994541366527</v>
      </c>
      <c r="CK367">
        <v>-31.03478562282126</v>
      </c>
      <c r="CL367">
        <v>0.9198548094063967</v>
      </c>
      <c r="CM367">
        <v>0.9759925733019913</v>
      </c>
      <c r="CN367">
        <v>-0.00431141668520578</v>
      </c>
      <c r="CO367">
        <v>289.9999999999999</v>
      </c>
      <c r="CP367">
        <v>1590.91</v>
      </c>
      <c r="CQ367">
        <v>765</v>
      </c>
      <c r="CR367">
        <v>5219.32</v>
      </c>
      <c r="CS367">
        <v>1591.27</v>
      </c>
      <c r="CT367">
        <v>-0.36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438</v>
      </c>
      <c r="DO367">
        <v>2</v>
      </c>
      <c r="DP367" t="b">
        <v>1</v>
      </c>
      <c r="DQ367">
        <v>1761510689.75</v>
      </c>
      <c r="DR367">
        <v>994.9991</v>
      </c>
      <c r="DS367">
        <v>1028.44</v>
      </c>
      <c r="DT367">
        <v>11.36014</v>
      </c>
      <c r="DU367">
        <v>10.79834</v>
      </c>
      <c r="DV367">
        <v>998.4153999999999</v>
      </c>
      <c r="DW367">
        <v>11.35437</v>
      </c>
      <c r="DX367">
        <v>500.009</v>
      </c>
      <c r="DY367">
        <v>90.28795</v>
      </c>
      <c r="DZ367">
        <v>0.10004722</v>
      </c>
      <c r="EA367">
        <v>17.86467</v>
      </c>
      <c r="EB367">
        <v>17.91995</v>
      </c>
      <c r="EC367">
        <v>999.9</v>
      </c>
      <c r="ED367">
        <v>0</v>
      </c>
      <c r="EE367">
        <v>0</v>
      </c>
      <c r="EF367">
        <v>9984.807999999999</v>
      </c>
      <c r="EG367">
        <v>0</v>
      </c>
      <c r="EH367">
        <v>1050.76</v>
      </c>
      <c r="EI367">
        <v>-33.44023</v>
      </c>
      <c r="EJ367">
        <v>1006.4309</v>
      </c>
      <c r="EK367">
        <v>1039.666</v>
      </c>
      <c r="EL367">
        <v>0.5617865</v>
      </c>
      <c r="EM367">
        <v>1028.44</v>
      </c>
      <c r="EN367">
        <v>10.79834</v>
      </c>
      <c r="EO367">
        <v>1.025684</v>
      </c>
      <c r="EP367">
        <v>0.9749603</v>
      </c>
      <c r="EQ367">
        <v>7.286401999999998</v>
      </c>
      <c r="ER367">
        <v>6.547460000000001</v>
      </c>
      <c r="ES367">
        <v>2000.015</v>
      </c>
      <c r="ET367">
        <v>0.9799953</v>
      </c>
      <c r="EU367">
        <v>0.0200048</v>
      </c>
      <c r="EV367">
        <v>0</v>
      </c>
      <c r="EW367">
        <v>1296.804</v>
      </c>
      <c r="EX367">
        <v>5.000970000000001</v>
      </c>
      <c r="EY367">
        <v>25959.01</v>
      </c>
      <c r="EZ367">
        <v>16707.65</v>
      </c>
      <c r="FA367">
        <v>37.2686</v>
      </c>
      <c r="FB367">
        <v>38.53099999999999</v>
      </c>
      <c r="FC367">
        <v>37.6061</v>
      </c>
      <c r="FD367">
        <v>37.625</v>
      </c>
      <c r="FE367">
        <v>37.125</v>
      </c>
      <c r="FF367">
        <v>1955.105</v>
      </c>
      <c r="FG367">
        <v>39.90999999999999</v>
      </c>
      <c r="FH367">
        <v>0</v>
      </c>
      <c r="FI367">
        <v>5563.400000095367</v>
      </c>
      <c r="FJ367">
        <v>0</v>
      </c>
      <c r="FK367">
        <v>1297.135384615385</v>
      </c>
      <c r="FL367">
        <v>-2.912136754113909</v>
      </c>
      <c r="FM367">
        <v>-73.37435885808512</v>
      </c>
      <c r="FN367">
        <v>25964.86153846154</v>
      </c>
      <c r="FO367">
        <v>15</v>
      </c>
      <c r="FP367">
        <v>0</v>
      </c>
      <c r="FQ367" t="s">
        <v>439</v>
      </c>
      <c r="FR367">
        <v>1760210915.6</v>
      </c>
      <c r="FS367">
        <v>0</v>
      </c>
      <c r="FT367">
        <v>0</v>
      </c>
      <c r="FU367">
        <v>-0.215</v>
      </c>
      <c r="FV367">
        <v>0</v>
      </c>
      <c r="FW367">
        <v>-0.6919999999999999</v>
      </c>
      <c r="FX367">
        <v>0</v>
      </c>
      <c r="FY367">
        <v>400</v>
      </c>
      <c r="FZ367">
        <v>0</v>
      </c>
      <c r="GA367">
        <v>0.15</v>
      </c>
      <c r="GB367">
        <v>0</v>
      </c>
      <c r="GC367">
        <v>-33.258695</v>
      </c>
      <c r="GD367">
        <v>-1.093897936210021</v>
      </c>
      <c r="GE367">
        <v>0.1350777645469455</v>
      </c>
      <c r="GF367">
        <v>0</v>
      </c>
      <c r="GG367">
        <v>1297.255294117647</v>
      </c>
      <c r="GH367">
        <v>-2.410695187485496</v>
      </c>
      <c r="GI367">
        <v>0.3592658797023908</v>
      </c>
      <c r="GJ367">
        <v>0</v>
      </c>
      <c r="GK367">
        <v>0.5474737500000001</v>
      </c>
      <c r="GL367">
        <v>0.1307331332082541</v>
      </c>
      <c r="GM367">
        <v>0.01287861456980136</v>
      </c>
      <c r="GN367">
        <v>0</v>
      </c>
      <c r="GO367">
        <v>0</v>
      </c>
      <c r="GP367">
        <v>3</v>
      </c>
      <c r="GQ367" t="s">
        <v>455</v>
      </c>
      <c r="GR367">
        <v>3.13404</v>
      </c>
      <c r="GS367">
        <v>2.76018</v>
      </c>
      <c r="GT367">
        <v>0.173191</v>
      </c>
      <c r="GU367">
        <v>0.174854</v>
      </c>
      <c r="GV367">
        <v>0.0622081</v>
      </c>
      <c r="GW367">
        <v>0.0592893</v>
      </c>
      <c r="GX367">
        <v>26468.3</v>
      </c>
      <c r="GY367">
        <v>26396.8</v>
      </c>
      <c r="GZ367">
        <v>29740.5</v>
      </c>
      <c r="HA367">
        <v>29550.2</v>
      </c>
      <c r="HB367">
        <v>36865.2</v>
      </c>
      <c r="HC367">
        <v>36840</v>
      </c>
      <c r="HD367">
        <v>41850.3</v>
      </c>
      <c r="HE367">
        <v>41982.6</v>
      </c>
      <c r="HF367">
        <v>1.9508</v>
      </c>
      <c r="HG367">
        <v>1.888</v>
      </c>
      <c r="HH367">
        <v>0.0194088</v>
      </c>
      <c r="HI367">
        <v>0</v>
      </c>
      <c r="HJ367">
        <v>17.6042</v>
      </c>
      <c r="HK367">
        <v>999.9</v>
      </c>
      <c r="HL367">
        <v>26.3</v>
      </c>
      <c r="HM367">
        <v>31.7</v>
      </c>
      <c r="HN367">
        <v>13.6733</v>
      </c>
      <c r="HO367">
        <v>62.0325</v>
      </c>
      <c r="HP367">
        <v>32.2316</v>
      </c>
      <c r="HQ367">
        <v>1</v>
      </c>
      <c r="HR367">
        <v>-0.122348</v>
      </c>
      <c r="HS367">
        <v>4.6834</v>
      </c>
      <c r="HT367">
        <v>20.282</v>
      </c>
      <c r="HU367">
        <v>5.21819</v>
      </c>
      <c r="HV367">
        <v>12.0159</v>
      </c>
      <c r="HW367">
        <v>4.99115</v>
      </c>
      <c r="HX367">
        <v>3.28863</v>
      </c>
      <c r="HY367">
        <v>9999</v>
      </c>
      <c r="HZ367">
        <v>9999</v>
      </c>
      <c r="IA367">
        <v>9999</v>
      </c>
      <c r="IB367">
        <v>999.9</v>
      </c>
      <c r="IC367">
        <v>4.97286</v>
      </c>
      <c r="ID367">
        <v>1.8666</v>
      </c>
      <c r="IE367">
        <v>1.8659</v>
      </c>
      <c r="IF367">
        <v>1.86585</v>
      </c>
      <c r="IG367">
        <v>1.86771</v>
      </c>
      <c r="IH367">
        <v>1.87014</v>
      </c>
      <c r="II367">
        <v>1.86875</v>
      </c>
      <c r="IJ367">
        <v>1.87027</v>
      </c>
      <c r="IK367">
        <v>0</v>
      </c>
      <c r="IL367">
        <v>0</v>
      </c>
      <c r="IM367">
        <v>0</v>
      </c>
      <c r="IN367">
        <v>0</v>
      </c>
      <c r="IO367" t="s">
        <v>441</v>
      </c>
      <c r="IP367" t="s">
        <v>442</v>
      </c>
      <c r="IQ367" t="s">
        <v>443</v>
      </c>
      <c r="IR367" t="s">
        <v>443</v>
      </c>
      <c r="IS367" t="s">
        <v>443</v>
      </c>
      <c r="IT367" t="s">
        <v>443</v>
      </c>
      <c r="IU367">
        <v>0</v>
      </c>
      <c r="IV367">
        <v>100</v>
      </c>
      <c r="IW367">
        <v>100</v>
      </c>
      <c r="IX367">
        <v>-3.43</v>
      </c>
      <c r="IY367">
        <v>0.0057</v>
      </c>
      <c r="IZ367">
        <v>-1.414774939843471</v>
      </c>
      <c r="JA367">
        <v>-0.002262605230658699</v>
      </c>
      <c r="JB367">
        <v>4.117972070868355E-07</v>
      </c>
      <c r="JC367">
        <v>-1.535053720392113E-10</v>
      </c>
      <c r="JD367">
        <v>-0.05773197212917025</v>
      </c>
      <c r="JE367">
        <v>-0.004387372397949352</v>
      </c>
      <c r="JF367">
        <v>0.001148265067849212</v>
      </c>
      <c r="JG367">
        <v>-2.372704636287677E-05</v>
      </c>
      <c r="JH367">
        <v>4</v>
      </c>
      <c r="JI367">
        <v>2346</v>
      </c>
      <c r="JJ367">
        <v>1</v>
      </c>
      <c r="JK367">
        <v>24</v>
      </c>
      <c r="JL367">
        <v>21662.9</v>
      </c>
      <c r="JM367">
        <v>29358511.5</v>
      </c>
      <c r="JN367">
        <v>2.16064</v>
      </c>
      <c r="JO367">
        <v>2.25464</v>
      </c>
      <c r="JP367">
        <v>1.39771</v>
      </c>
      <c r="JQ367">
        <v>2.35352</v>
      </c>
      <c r="JR367">
        <v>1.49536</v>
      </c>
      <c r="JS367">
        <v>2.5354</v>
      </c>
      <c r="JT367">
        <v>36.4107</v>
      </c>
      <c r="JU367">
        <v>24.035</v>
      </c>
      <c r="JV367">
        <v>18</v>
      </c>
      <c r="JW367">
        <v>483.557</v>
      </c>
      <c r="JX367">
        <v>435.279</v>
      </c>
      <c r="JY367">
        <v>12.0825</v>
      </c>
      <c r="JZ367">
        <v>25.9351</v>
      </c>
      <c r="KA367">
        <v>30.0002</v>
      </c>
      <c r="KB367">
        <v>25.7472</v>
      </c>
      <c r="KC367">
        <v>25.6756</v>
      </c>
      <c r="KD367">
        <v>43.2469</v>
      </c>
      <c r="KE367">
        <v>19.952</v>
      </c>
      <c r="KF367">
        <v>5.26473</v>
      </c>
      <c r="KG367">
        <v>12.1026</v>
      </c>
      <c r="KH367">
        <v>1055.16</v>
      </c>
      <c r="KI367">
        <v>10.8154</v>
      </c>
      <c r="KJ367">
        <v>101.644</v>
      </c>
      <c r="KK367">
        <v>100.954</v>
      </c>
    </row>
    <row r="368" spans="1:297">
      <c r="A368">
        <v>352</v>
      </c>
      <c r="B368">
        <v>1761510697</v>
      </c>
      <c r="C368">
        <v>3486.5</v>
      </c>
      <c r="D368" t="s">
        <v>1150</v>
      </c>
      <c r="E368" t="s">
        <v>1151</v>
      </c>
      <c r="F368">
        <v>5</v>
      </c>
      <c r="G368" t="s">
        <v>1025</v>
      </c>
      <c r="H368" t="s">
        <v>436</v>
      </c>
      <c r="I368">
        <v>1761510694.15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1054.111531246371</v>
      </c>
      <c r="AK368">
        <v>1029.32503030303</v>
      </c>
      <c r="AL368">
        <v>3.407899625244237</v>
      </c>
      <c r="AM368">
        <v>65.59163496858086</v>
      </c>
      <c r="AN368">
        <f>(AP368 - AO368 + DY368*1E3/(8.314*(EA368+273.15)) * AR368/DX368 * AQ368) * DX368/(100*DL368) * 1000/(1000 - AP368)</f>
        <v>0</v>
      </c>
      <c r="AO368">
        <v>10.79506258458419</v>
      </c>
      <c r="AP368">
        <v>11.36000424242424</v>
      </c>
      <c r="AQ368">
        <v>-1.398657058507224E-06</v>
      </c>
      <c r="AR368">
        <v>106.5412186172679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437</v>
      </c>
      <c r="AY368" t="s">
        <v>437</v>
      </c>
      <c r="AZ368">
        <v>0</v>
      </c>
      <c r="BA368">
        <v>0</v>
      </c>
      <c r="BB368">
        <f>1-AZ368/BA368</f>
        <v>0</v>
      </c>
      <c r="BC368">
        <v>0</v>
      </c>
      <c r="BD368" t="s">
        <v>437</v>
      </c>
      <c r="BE368" t="s">
        <v>437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437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BZ368">
        <v>2020</v>
      </c>
      <c r="CA368">
        <v>290.0000000000001</v>
      </c>
      <c r="CB368">
        <v>1590.42</v>
      </c>
      <c r="CC368">
        <v>295</v>
      </c>
      <c r="CD368">
        <v>5220.67</v>
      </c>
      <c r="CE368">
        <v>1591.29</v>
      </c>
      <c r="CF368">
        <v>-0.87</v>
      </c>
      <c r="CG368">
        <v>300.0000000000001</v>
      </c>
      <c r="CH368">
        <v>23.8</v>
      </c>
      <c r="CI368">
        <v>1650.734719841875</v>
      </c>
      <c r="CJ368">
        <v>2.032994541366527</v>
      </c>
      <c r="CK368">
        <v>-31.03478562282126</v>
      </c>
      <c r="CL368">
        <v>0.9198548094063967</v>
      </c>
      <c r="CM368">
        <v>0.9759925733019913</v>
      </c>
      <c r="CN368">
        <v>-0.00431141668520578</v>
      </c>
      <c r="CO368">
        <v>289.9999999999999</v>
      </c>
      <c r="CP368">
        <v>1590.91</v>
      </c>
      <c r="CQ368">
        <v>765</v>
      </c>
      <c r="CR368">
        <v>5219.32</v>
      </c>
      <c r="CS368">
        <v>1591.27</v>
      </c>
      <c r="CT368">
        <v>-0.36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438</v>
      </c>
      <c r="DO368">
        <v>2</v>
      </c>
      <c r="DP368" t="b">
        <v>1</v>
      </c>
      <c r="DQ368">
        <v>1761510694.15</v>
      </c>
      <c r="DR368">
        <v>1009.724</v>
      </c>
      <c r="DS368">
        <v>1043.235</v>
      </c>
      <c r="DT368">
        <v>11.36034</v>
      </c>
      <c r="DU368">
        <v>10.79489</v>
      </c>
      <c r="DV368">
        <v>1013.169</v>
      </c>
      <c r="DW368">
        <v>11.35457</v>
      </c>
      <c r="DX368">
        <v>500.0013000000001</v>
      </c>
      <c r="DY368">
        <v>90.29010000000001</v>
      </c>
      <c r="DZ368">
        <v>0.1000168</v>
      </c>
      <c r="EA368">
        <v>17.87535</v>
      </c>
      <c r="EB368">
        <v>17.93014</v>
      </c>
      <c r="EC368">
        <v>999.9</v>
      </c>
      <c r="ED368">
        <v>0</v>
      </c>
      <c r="EE368">
        <v>0</v>
      </c>
      <c r="EF368">
        <v>9990.556999999999</v>
      </c>
      <c r="EG368">
        <v>0</v>
      </c>
      <c r="EH368">
        <v>1050.771</v>
      </c>
      <c r="EI368">
        <v>-33.51133</v>
      </c>
      <c r="EJ368">
        <v>1021.326</v>
      </c>
      <c r="EK368">
        <v>1054.619</v>
      </c>
      <c r="EL368">
        <v>0.5654393</v>
      </c>
      <c r="EM368">
        <v>1043.235</v>
      </c>
      <c r="EN368">
        <v>10.79489</v>
      </c>
      <c r="EO368">
        <v>1.025725</v>
      </c>
      <c r="EP368">
        <v>0.9746715</v>
      </c>
      <c r="EQ368">
        <v>7.287006</v>
      </c>
      <c r="ER368">
        <v>6.543158000000001</v>
      </c>
      <c r="ES368">
        <v>2000.009</v>
      </c>
      <c r="ET368">
        <v>0.9799950000000001</v>
      </c>
      <c r="EU368">
        <v>0.0200051</v>
      </c>
      <c r="EV368">
        <v>0</v>
      </c>
      <c r="EW368">
        <v>1296.769</v>
      </c>
      <c r="EX368">
        <v>5.000970000000001</v>
      </c>
      <c r="EY368">
        <v>25953.42</v>
      </c>
      <c r="EZ368">
        <v>16707.63</v>
      </c>
      <c r="FA368">
        <v>37.25</v>
      </c>
      <c r="FB368">
        <v>38.5</v>
      </c>
      <c r="FC368">
        <v>37.562</v>
      </c>
      <c r="FD368">
        <v>37.625</v>
      </c>
      <c r="FE368">
        <v>37.125</v>
      </c>
      <c r="FF368">
        <v>1955.099</v>
      </c>
      <c r="FG368">
        <v>39.90999999999999</v>
      </c>
      <c r="FH368">
        <v>0</v>
      </c>
      <c r="FI368">
        <v>5568.200000047684</v>
      </c>
      <c r="FJ368">
        <v>0</v>
      </c>
      <c r="FK368">
        <v>1297.014230769231</v>
      </c>
      <c r="FL368">
        <v>-2.388717947542434</v>
      </c>
      <c r="FM368">
        <v>-65.71623938415169</v>
      </c>
      <c r="FN368">
        <v>25959.33076923076</v>
      </c>
      <c r="FO368">
        <v>15</v>
      </c>
      <c r="FP368">
        <v>0</v>
      </c>
      <c r="FQ368" t="s">
        <v>439</v>
      </c>
      <c r="FR368">
        <v>1760210915.6</v>
      </c>
      <c r="FS368">
        <v>0</v>
      </c>
      <c r="FT368">
        <v>0</v>
      </c>
      <c r="FU368">
        <v>-0.215</v>
      </c>
      <c r="FV368">
        <v>0</v>
      </c>
      <c r="FW368">
        <v>-0.6919999999999999</v>
      </c>
      <c r="FX368">
        <v>0</v>
      </c>
      <c r="FY368">
        <v>400</v>
      </c>
      <c r="FZ368">
        <v>0</v>
      </c>
      <c r="GA368">
        <v>0.15</v>
      </c>
      <c r="GB368">
        <v>0</v>
      </c>
      <c r="GC368">
        <v>-33.30887804878049</v>
      </c>
      <c r="GD368">
        <v>-1.578668989547031</v>
      </c>
      <c r="GE368">
        <v>0.1645096683528313</v>
      </c>
      <c r="GF368">
        <v>0</v>
      </c>
      <c r="GG368">
        <v>1297.158823529412</v>
      </c>
      <c r="GH368">
        <v>-2.468449196541624</v>
      </c>
      <c r="GI368">
        <v>0.3650927739137117</v>
      </c>
      <c r="GJ368">
        <v>0</v>
      </c>
      <c r="GK368">
        <v>0.5537936341463415</v>
      </c>
      <c r="GL368">
        <v>0.0992929756097567</v>
      </c>
      <c r="GM368">
        <v>0.01010705882951238</v>
      </c>
      <c r="GN368">
        <v>1</v>
      </c>
      <c r="GO368">
        <v>1</v>
      </c>
      <c r="GP368">
        <v>3</v>
      </c>
      <c r="GQ368" t="s">
        <v>446</v>
      </c>
      <c r="GR368">
        <v>3.13401</v>
      </c>
      <c r="GS368">
        <v>2.76014</v>
      </c>
      <c r="GT368">
        <v>0.17486</v>
      </c>
      <c r="GU368">
        <v>0.176465</v>
      </c>
      <c r="GV368">
        <v>0.0622062</v>
      </c>
      <c r="GW368">
        <v>0.0592831</v>
      </c>
      <c r="GX368">
        <v>26414.8</v>
      </c>
      <c r="GY368">
        <v>26345.4</v>
      </c>
      <c r="GZ368">
        <v>29740.4</v>
      </c>
      <c r="HA368">
        <v>29550.3</v>
      </c>
      <c r="HB368">
        <v>36865.1</v>
      </c>
      <c r="HC368">
        <v>36840.9</v>
      </c>
      <c r="HD368">
        <v>41850.1</v>
      </c>
      <c r="HE368">
        <v>41983.4</v>
      </c>
      <c r="HF368">
        <v>1.9509</v>
      </c>
      <c r="HG368">
        <v>1.88832</v>
      </c>
      <c r="HH368">
        <v>0.020057</v>
      </c>
      <c r="HI368">
        <v>0</v>
      </c>
      <c r="HJ368">
        <v>17.6076</v>
      </c>
      <c r="HK368">
        <v>999.9</v>
      </c>
      <c r="HL368">
        <v>26.3</v>
      </c>
      <c r="HM368">
        <v>31.7</v>
      </c>
      <c r="HN368">
        <v>13.674</v>
      </c>
      <c r="HO368">
        <v>62.1625</v>
      </c>
      <c r="HP368">
        <v>32.2716</v>
      </c>
      <c r="HQ368">
        <v>1</v>
      </c>
      <c r="HR368">
        <v>-0.122134</v>
      </c>
      <c r="HS368">
        <v>4.72211</v>
      </c>
      <c r="HT368">
        <v>20.2805</v>
      </c>
      <c r="HU368">
        <v>5.21684</v>
      </c>
      <c r="HV368">
        <v>12.0159</v>
      </c>
      <c r="HW368">
        <v>4.9901</v>
      </c>
      <c r="HX368">
        <v>3.2883</v>
      </c>
      <c r="HY368">
        <v>9999</v>
      </c>
      <c r="HZ368">
        <v>9999</v>
      </c>
      <c r="IA368">
        <v>9999</v>
      </c>
      <c r="IB368">
        <v>999.9</v>
      </c>
      <c r="IC368">
        <v>4.97285</v>
      </c>
      <c r="ID368">
        <v>1.8666</v>
      </c>
      <c r="IE368">
        <v>1.86591</v>
      </c>
      <c r="IF368">
        <v>1.86585</v>
      </c>
      <c r="IG368">
        <v>1.8677</v>
      </c>
      <c r="IH368">
        <v>1.87014</v>
      </c>
      <c r="II368">
        <v>1.86876</v>
      </c>
      <c r="IJ368">
        <v>1.87027</v>
      </c>
      <c r="IK368">
        <v>0</v>
      </c>
      <c r="IL368">
        <v>0</v>
      </c>
      <c r="IM368">
        <v>0</v>
      </c>
      <c r="IN368">
        <v>0</v>
      </c>
      <c r="IO368" t="s">
        <v>441</v>
      </c>
      <c r="IP368" t="s">
        <v>442</v>
      </c>
      <c r="IQ368" t="s">
        <v>443</v>
      </c>
      <c r="IR368" t="s">
        <v>443</v>
      </c>
      <c r="IS368" t="s">
        <v>443</v>
      </c>
      <c r="IT368" t="s">
        <v>443</v>
      </c>
      <c r="IU368">
        <v>0</v>
      </c>
      <c r="IV368">
        <v>100</v>
      </c>
      <c r="IW368">
        <v>100</v>
      </c>
      <c r="IX368">
        <v>-3.46</v>
      </c>
      <c r="IY368">
        <v>0.0057</v>
      </c>
      <c r="IZ368">
        <v>-1.414774939843471</v>
      </c>
      <c r="JA368">
        <v>-0.002262605230658699</v>
      </c>
      <c r="JB368">
        <v>4.117972070868355E-07</v>
      </c>
      <c r="JC368">
        <v>-1.535053720392113E-10</v>
      </c>
      <c r="JD368">
        <v>-0.05773197212917025</v>
      </c>
      <c r="JE368">
        <v>-0.004387372397949352</v>
      </c>
      <c r="JF368">
        <v>0.001148265067849212</v>
      </c>
      <c r="JG368">
        <v>-2.372704636287677E-05</v>
      </c>
      <c r="JH368">
        <v>4</v>
      </c>
      <c r="JI368">
        <v>2346</v>
      </c>
      <c r="JJ368">
        <v>1</v>
      </c>
      <c r="JK368">
        <v>24</v>
      </c>
      <c r="JL368">
        <v>21663</v>
      </c>
      <c r="JM368">
        <v>29358511.6</v>
      </c>
      <c r="JN368">
        <v>2.18506</v>
      </c>
      <c r="JO368">
        <v>2.2522</v>
      </c>
      <c r="JP368">
        <v>1.39771</v>
      </c>
      <c r="JQ368">
        <v>2.35107</v>
      </c>
      <c r="JR368">
        <v>1.49536</v>
      </c>
      <c r="JS368">
        <v>2.66235</v>
      </c>
      <c r="JT368">
        <v>36.4107</v>
      </c>
      <c r="JU368">
        <v>24.035</v>
      </c>
      <c r="JV368">
        <v>18</v>
      </c>
      <c r="JW368">
        <v>483.637</v>
      </c>
      <c r="JX368">
        <v>435.487</v>
      </c>
      <c r="JY368">
        <v>12.1407</v>
      </c>
      <c r="JZ368">
        <v>25.9363</v>
      </c>
      <c r="KA368">
        <v>30.0003</v>
      </c>
      <c r="KB368">
        <v>25.7493</v>
      </c>
      <c r="KC368">
        <v>25.6774</v>
      </c>
      <c r="KD368">
        <v>43.7234</v>
      </c>
      <c r="KE368">
        <v>19.952</v>
      </c>
      <c r="KF368">
        <v>5.26473</v>
      </c>
      <c r="KG368">
        <v>12.1541</v>
      </c>
      <c r="KH368">
        <v>1075.2</v>
      </c>
      <c r="KI368">
        <v>10.8276</v>
      </c>
      <c r="KJ368">
        <v>101.643</v>
      </c>
      <c r="KK368">
        <v>100.955</v>
      </c>
    </row>
    <row r="369" spans="1:297">
      <c r="A369">
        <v>353</v>
      </c>
      <c r="B369">
        <v>1761510702.5</v>
      </c>
      <c r="C369">
        <v>3492</v>
      </c>
      <c r="D369" t="s">
        <v>1152</v>
      </c>
      <c r="E369" t="s">
        <v>1153</v>
      </c>
      <c r="F369">
        <v>5</v>
      </c>
      <c r="G369" t="s">
        <v>1025</v>
      </c>
      <c r="H369" t="s">
        <v>436</v>
      </c>
      <c r="I369">
        <v>1761510699.75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1072.447030151971</v>
      </c>
      <c r="AK369">
        <v>1047.814909090909</v>
      </c>
      <c r="AL369">
        <v>3.351735785611194</v>
      </c>
      <c r="AM369">
        <v>65.59163496858086</v>
      </c>
      <c r="AN369">
        <f>(AP369 - AO369 + DY369*1E3/(8.314*(EA369+273.15)) * AR369/DX369 * AQ369) * DX369/(100*DL369) * 1000/(1000 - AP369)</f>
        <v>0</v>
      </c>
      <c r="AO369">
        <v>10.79267736387385</v>
      </c>
      <c r="AP369">
        <v>11.35429272727273</v>
      </c>
      <c r="AQ369">
        <v>-4.231767590407167E-05</v>
      </c>
      <c r="AR369">
        <v>106.5412186172679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437</v>
      </c>
      <c r="AY369" t="s">
        <v>437</v>
      </c>
      <c r="AZ369">
        <v>0</v>
      </c>
      <c r="BA369">
        <v>0</v>
      </c>
      <c r="BB369">
        <f>1-AZ369/BA369</f>
        <v>0</v>
      </c>
      <c r="BC369">
        <v>0</v>
      </c>
      <c r="BD369" t="s">
        <v>437</v>
      </c>
      <c r="BE369" t="s">
        <v>437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437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BZ369">
        <v>2020</v>
      </c>
      <c r="CA369">
        <v>290.0000000000001</v>
      </c>
      <c r="CB369">
        <v>1590.42</v>
      </c>
      <c r="CC369">
        <v>295</v>
      </c>
      <c r="CD369">
        <v>5220.67</v>
      </c>
      <c r="CE369">
        <v>1591.29</v>
      </c>
      <c r="CF369">
        <v>-0.87</v>
      </c>
      <c r="CG369">
        <v>300.0000000000001</v>
      </c>
      <c r="CH369">
        <v>23.8</v>
      </c>
      <c r="CI369">
        <v>1650.734719841875</v>
      </c>
      <c r="CJ369">
        <v>2.032994541366527</v>
      </c>
      <c r="CK369">
        <v>-31.03478562282126</v>
      </c>
      <c r="CL369">
        <v>0.9198548094063967</v>
      </c>
      <c r="CM369">
        <v>0.9759925733019913</v>
      </c>
      <c r="CN369">
        <v>-0.00431141668520578</v>
      </c>
      <c r="CO369">
        <v>289.9999999999999</v>
      </c>
      <c r="CP369">
        <v>1590.91</v>
      </c>
      <c r="CQ369">
        <v>765</v>
      </c>
      <c r="CR369">
        <v>5219.32</v>
      </c>
      <c r="CS369">
        <v>1591.27</v>
      </c>
      <c r="CT369">
        <v>-0.36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438</v>
      </c>
      <c r="DO369">
        <v>2</v>
      </c>
      <c r="DP369" t="b">
        <v>1</v>
      </c>
      <c r="DQ369">
        <v>1761510699.75</v>
      </c>
      <c r="DR369">
        <v>1028.464</v>
      </c>
      <c r="DS369">
        <v>1061.776</v>
      </c>
      <c r="DT369">
        <v>11.35715</v>
      </c>
      <c r="DU369">
        <v>10.79258</v>
      </c>
      <c r="DV369">
        <v>1031.945</v>
      </c>
      <c r="DW369">
        <v>11.35142</v>
      </c>
      <c r="DX369">
        <v>499.9375</v>
      </c>
      <c r="DY369">
        <v>90.29177999999999</v>
      </c>
      <c r="DZ369">
        <v>0.09990462999999999</v>
      </c>
      <c r="EA369">
        <v>17.87489</v>
      </c>
      <c r="EB369">
        <v>17.97523</v>
      </c>
      <c r="EC369">
        <v>999.9</v>
      </c>
      <c r="ED369">
        <v>0</v>
      </c>
      <c r="EE369">
        <v>0</v>
      </c>
      <c r="EF369">
        <v>9981.438</v>
      </c>
      <c r="EG369">
        <v>0</v>
      </c>
      <c r="EH369">
        <v>1050.76</v>
      </c>
      <c r="EI369">
        <v>-33.31277</v>
      </c>
      <c r="EJ369">
        <v>1040.281</v>
      </c>
      <c r="EK369">
        <v>1073.362</v>
      </c>
      <c r="EL369">
        <v>0.5645445</v>
      </c>
      <c r="EM369">
        <v>1061.776</v>
      </c>
      <c r="EN369">
        <v>10.79258</v>
      </c>
      <c r="EO369">
        <v>1.025456</v>
      </c>
      <c r="EP369">
        <v>0.9744826999999999</v>
      </c>
      <c r="EQ369">
        <v>7.283174</v>
      </c>
      <c r="ER369">
        <v>6.540343</v>
      </c>
      <c r="ES369">
        <v>2000.019</v>
      </c>
      <c r="ET369">
        <v>0.9799947</v>
      </c>
      <c r="EU369">
        <v>0.0200054</v>
      </c>
      <c r="EV369">
        <v>0</v>
      </c>
      <c r="EW369">
        <v>1297.605</v>
      </c>
      <c r="EX369">
        <v>5.000970000000001</v>
      </c>
      <c r="EY369">
        <v>25970.18</v>
      </c>
      <c r="EZ369">
        <v>16707.71</v>
      </c>
      <c r="FA369">
        <v>37.25</v>
      </c>
      <c r="FB369">
        <v>38.5</v>
      </c>
      <c r="FC369">
        <v>37.562</v>
      </c>
      <c r="FD369">
        <v>37.625</v>
      </c>
      <c r="FE369">
        <v>37.0683</v>
      </c>
      <c r="FF369">
        <v>1955.109</v>
      </c>
      <c r="FG369">
        <v>39.90999999999999</v>
      </c>
      <c r="FH369">
        <v>0</v>
      </c>
      <c r="FI369">
        <v>5573.600000143051</v>
      </c>
      <c r="FJ369">
        <v>0</v>
      </c>
      <c r="FK369">
        <v>1297.1968</v>
      </c>
      <c r="FL369">
        <v>5.826923067444728</v>
      </c>
      <c r="FM369">
        <v>81.47692309584912</v>
      </c>
      <c r="FN369">
        <v>25961.48</v>
      </c>
      <c r="FO369">
        <v>15</v>
      </c>
      <c r="FP369">
        <v>0</v>
      </c>
      <c r="FQ369" t="s">
        <v>439</v>
      </c>
      <c r="FR369">
        <v>1760210915.6</v>
      </c>
      <c r="FS369">
        <v>0</v>
      </c>
      <c r="FT369">
        <v>0</v>
      </c>
      <c r="FU369">
        <v>-0.215</v>
      </c>
      <c r="FV369">
        <v>0</v>
      </c>
      <c r="FW369">
        <v>-0.6919999999999999</v>
      </c>
      <c r="FX369">
        <v>0</v>
      </c>
      <c r="FY369">
        <v>400</v>
      </c>
      <c r="FZ369">
        <v>0</v>
      </c>
      <c r="GA369">
        <v>0.15</v>
      </c>
      <c r="GB369">
        <v>0</v>
      </c>
      <c r="GC369">
        <v>-33.3673225</v>
      </c>
      <c r="GD369">
        <v>-0.387247654784176</v>
      </c>
      <c r="GE369">
        <v>0.1252320176462471</v>
      </c>
      <c r="GF369">
        <v>1</v>
      </c>
      <c r="GG369">
        <v>1297.152941176471</v>
      </c>
      <c r="GH369">
        <v>0.7810542396960526</v>
      </c>
      <c r="GI369">
        <v>0.4338102689897713</v>
      </c>
      <c r="GJ369">
        <v>1</v>
      </c>
      <c r="GK369">
        <v>0.5608954</v>
      </c>
      <c r="GL369">
        <v>0.04932972607879776</v>
      </c>
      <c r="GM369">
        <v>0.005408727672937512</v>
      </c>
      <c r="GN369">
        <v>1</v>
      </c>
      <c r="GO369">
        <v>3</v>
      </c>
      <c r="GP369">
        <v>3</v>
      </c>
      <c r="GQ369" t="s">
        <v>950</v>
      </c>
      <c r="GR369">
        <v>3.13387</v>
      </c>
      <c r="GS369">
        <v>2.76009</v>
      </c>
      <c r="GT369">
        <v>0.17686</v>
      </c>
      <c r="GU369">
        <v>0.178425</v>
      </c>
      <c r="GV369">
        <v>0.0621839</v>
      </c>
      <c r="GW369">
        <v>0.0592594</v>
      </c>
      <c r="GX369">
        <v>26350.3</v>
      </c>
      <c r="GY369">
        <v>26282.6</v>
      </c>
      <c r="GZ369">
        <v>29739.7</v>
      </c>
      <c r="HA369">
        <v>29550.1</v>
      </c>
      <c r="HB369">
        <v>36865.3</v>
      </c>
      <c r="HC369">
        <v>36841.2</v>
      </c>
      <c r="HD369">
        <v>41849.2</v>
      </c>
      <c r="HE369">
        <v>41982.6</v>
      </c>
      <c r="HF369">
        <v>1.95037</v>
      </c>
      <c r="HG369">
        <v>1.88822</v>
      </c>
      <c r="HH369">
        <v>0.0247285</v>
      </c>
      <c r="HI369">
        <v>0</v>
      </c>
      <c r="HJ369">
        <v>17.6129</v>
      </c>
      <c r="HK369">
        <v>999.9</v>
      </c>
      <c r="HL369">
        <v>26.3</v>
      </c>
      <c r="HM369">
        <v>31.7</v>
      </c>
      <c r="HN369">
        <v>13.673</v>
      </c>
      <c r="HO369">
        <v>62.0825</v>
      </c>
      <c r="HP369">
        <v>32.3598</v>
      </c>
      <c r="HQ369">
        <v>1</v>
      </c>
      <c r="HR369">
        <v>-0.12154</v>
      </c>
      <c r="HS369">
        <v>4.77115</v>
      </c>
      <c r="HT369">
        <v>20.2791</v>
      </c>
      <c r="HU369">
        <v>5.21744</v>
      </c>
      <c r="HV369">
        <v>12.0159</v>
      </c>
      <c r="HW369">
        <v>4.98905</v>
      </c>
      <c r="HX369">
        <v>3.28863</v>
      </c>
      <c r="HY369">
        <v>9999</v>
      </c>
      <c r="HZ369">
        <v>9999</v>
      </c>
      <c r="IA369">
        <v>9999</v>
      </c>
      <c r="IB369">
        <v>999.9</v>
      </c>
      <c r="IC369">
        <v>4.97284</v>
      </c>
      <c r="ID369">
        <v>1.86661</v>
      </c>
      <c r="IE369">
        <v>1.8659</v>
      </c>
      <c r="IF369">
        <v>1.86586</v>
      </c>
      <c r="IG369">
        <v>1.8677</v>
      </c>
      <c r="IH369">
        <v>1.87012</v>
      </c>
      <c r="II369">
        <v>1.86879</v>
      </c>
      <c r="IJ369">
        <v>1.87027</v>
      </c>
      <c r="IK369">
        <v>0</v>
      </c>
      <c r="IL369">
        <v>0</v>
      </c>
      <c r="IM369">
        <v>0</v>
      </c>
      <c r="IN369">
        <v>0</v>
      </c>
      <c r="IO369" t="s">
        <v>441</v>
      </c>
      <c r="IP369" t="s">
        <v>442</v>
      </c>
      <c r="IQ369" t="s">
        <v>443</v>
      </c>
      <c r="IR369" t="s">
        <v>443</v>
      </c>
      <c r="IS369" t="s">
        <v>443</v>
      </c>
      <c r="IT369" t="s">
        <v>443</v>
      </c>
      <c r="IU369">
        <v>0</v>
      </c>
      <c r="IV369">
        <v>100</v>
      </c>
      <c r="IW369">
        <v>100</v>
      </c>
      <c r="IX369">
        <v>-3.5</v>
      </c>
      <c r="IY369">
        <v>0.0056</v>
      </c>
      <c r="IZ369">
        <v>-1.414774939843471</v>
      </c>
      <c r="JA369">
        <v>-0.002262605230658699</v>
      </c>
      <c r="JB369">
        <v>4.117972070868355E-07</v>
      </c>
      <c r="JC369">
        <v>-1.535053720392113E-10</v>
      </c>
      <c r="JD369">
        <v>-0.05773197212917025</v>
      </c>
      <c r="JE369">
        <v>-0.004387372397949352</v>
      </c>
      <c r="JF369">
        <v>0.001148265067849212</v>
      </c>
      <c r="JG369">
        <v>-2.372704636287677E-05</v>
      </c>
      <c r="JH369">
        <v>4</v>
      </c>
      <c r="JI369">
        <v>2346</v>
      </c>
      <c r="JJ369">
        <v>1</v>
      </c>
      <c r="JK369">
        <v>24</v>
      </c>
      <c r="JL369">
        <v>21663.1</v>
      </c>
      <c r="JM369">
        <v>29358511.7</v>
      </c>
      <c r="JN369">
        <v>2.2168</v>
      </c>
      <c r="JO369">
        <v>2.25952</v>
      </c>
      <c r="JP369">
        <v>1.39648</v>
      </c>
      <c r="JQ369">
        <v>2.34985</v>
      </c>
      <c r="JR369">
        <v>1.49536</v>
      </c>
      <c r="JS369">
        <v>2.5647</v>
      </c>
      <c r="JT369">
        <v>36.4107</v>
      </c>
      <c r="JU369">
        <v>24.035</v>
      </c>
      <c r="JV369">
        <v>18</v>
      </c>
      <c r="JW369">
        <v>483.326</v>
      </c>
      <c r="JX369">
        <v>435.442</v>
      </c>
      <c r="JY369">
        <v>12.192</v>
      </c>
      <c r="JZ369">
        <v>25.9373</v>
      </c>
      <c r="KA369">
        <v>30.0004</v>
      </c>
      <c r="KB369">
        <v>25.7508</v>
      </c>
      <c r="KC369">
        <v>25.6794</v>
      </c>
      <c r="KD369">
        <v>44.3561</v>
      </c>
      <c r="KE369">
        <v>19.952</v>
      </c>
      <c r="KF369">
        <v>5.26473</v>
      </c>
      <c r="KG369">
        <v>12.1955</v>
      </c>
      <c r="KH369">
        <v>1088.58</v>
      </c>
      <c r="KI369">
        <v>10.8276</v>
      </c>
      <c r="KJ369">
        <v>101.641</v>
      </c>
      <c r="KK369">
        <v>100.954</v>
      </c>
    </row>
    <row r="370" spans="1:297">
      <c r="A370">
        <v>354</v>
      </c>
      <c r="B370">
        <v>1761510707</v>
      </c>
      <c r="C370">
        <v>3496.5</v>
      </c>
      <c r="D370" t="s">
        <v>1154</v>
      </c>
      <c r="E370" t="s">
        <v>1155</v>
      </c>
      <c r="F370">
        <v>5</v>
      </c>
      <c r="G370" t="s">
        <v>1025</v>
      </c>
      <c r="H370" t="s">
        <v>436</v>
      </c>
      <c r="I370">
        <v>1761510704.15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1087.768702743371</v>
      </c>
      <c r="AK370">
        <v>1063.084787878788</v>
      </c>
      <c r="AL370">
        <v>3.402225335145433</v>
      </c>
      <c r="AM370">
        <v>65.59163496858086</v>
      </c>
      <c r="AN370">
        <f>(AP370 - AO370 + DY370*1E3/(8.314*(EA370+273.15)) * AR370/DX370 * AQ370) * DX370/(100*DL370) * 1000/(1000 - AP370)</f>
        <v>0</v>
      </c>
      <c r="AO370">
        <v>10.78896175431342</v>
      </c>
      <c r="AP370">
        <v>11.34723515151514</v>
      </c>
      <c r="AQ370">
        <v>-5.094083066494688E-05</v>
      </c>
      <c r="AR370">
        <v>106.5412186172679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437</v>
      </c>
      <c r="AY370" t="s">
        <v>437</v>
      </c>
      <c r="AZ370">
        <v>0</v>
      </c>
      <c r="BA370">
        <v>0</v>
      </c>
      <c r="BB370">
        <f>1-AZ370/BA370</f>
        <v>0</v>
      </c>
      <c r="BC370">
        <v>0</v>
      </c>
      <c r="BD370" t="s">
        <v>437</v>
      </c>
      <c r="BE370" t="s">
        <v>437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437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BZ370">
        <v>2020</v>
      </c>
      <c r="CA370">
        <v>290.0000000000001</v>
      </c>
      <c r="CB370">
        <v>1590.42</v>
      </c>
      <c r="CC370">
        <v>295</v>
      </c>
      <c r="CD370">
        <v>5220.67</v>
      </c>
      <c r="CE370">
        <v>1591.29</v>
      </c>
      <c r="CF370">
        <v>-0.87</v>
      </c>
      <c r="CG370">
        <v>300.0000000000001</v>
      </c>
      <c r="CH370">
        <v>23.8</v>
      </c>
      <c r="CI370">
        <v>1650.734719841875</v>
      </c>
      <c r="CJ370">
        <v>2.032994541366527</v>
      </c>
      <c r="CK370">
        <v>-31.03478562282126</v>
      </c>
      <c r="CL370">
        <v>0.9198548094063967</v>
      </c>
      <c r="CM370">
        <v>0.9759925733019913</v>
      </c>
      <c r="CN370">
        <v>-0.00431141668520578</v>
      </c>
      <c r="CO370">
        <v>289.9999999999999</v>
      </c>
      <c r="CP370">
        <v>1590.91</v>
      </c>
      <c r="CQ370">
        <v>765</v>
      </c>
      <c r="CR370">
        <v>5219.32</v>
      </c>
      <c r="CS370">
        <v>1591.27</v>
      </c>
      <c r="CT370">
        <v>-0.36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438</v>
      </c>
      <c r="DO370">
        <v>2</v>
      </c>
      <c r="DP370" t="b">
        <v>1</v>
      </c>
      <c r="DQ370">
        <v>1761510704.15</v>
      </c>
      <c r="DR370">
        <v>1043.129</v>
      </c>
      <c r="DS370">
        <v>1076.53</v>
      </c>
      <c r="DT370">
        <v>11.35153</v>
      </c>
      <c r="DU370">
        <v>10.78931</v>
      </c>
      <c r="DV370">
        <v>1046.634</v>
      </c>
      <c r="DW370">
        <v>11.34587</v>
      </c>
      <c r="DX370">
        <v>500.0737999999999</v>
      </c>
      <c r="DY370">
        <v>90.29289</v>
      </c>
      <c r="DZ370">
        <v>0.10009401</v>
      </c>
      <c r="EA370">
        <v>17.86667</v>
      </c>
      <c r="EB370">
        <v>18.04845</v>
      </c>
      <c r="EC370">
        <v>999.9</v>
      </c>
      <c r="ED370">
        <v>0</v>
      </c>
      <c r="EE370">
        <v>0</v>
      </c>
      <c r="EF370">
        <v>9989.751999999999</v>
      </c>
      <c r="EG370">
        <v>0</v>
      </c>
      <c r="EH370">
        <v>1050.782</v>
      </c>
      <c r="EI370">
        <v>-33.40301</v>
      </c>
      <c r="EJ370">
        <v>1055.104</v>
      </c>
      <c r="EK370">
        <v>1088.273</v>
      </c>
      <c r="EL370">
        <v>0.5622126999999999</v>
      </c>
      <c r="EM370">
        <v>1076.53</v>
      </c>
      <c r="EN370">
        <v>10.78931</v>
      </c>
      <c r="EO370">
        <v>1.024963</v>
      </c>
      <c r="EP370">
        <v>0.9741986</v>
      </c>
      <c r="EQ370">
        <v>7.276132</v>
      </c>
      <c r="ER370">
        <v>6.536104999999999</v>
      </c>
      <c r="ES370">
        <v>1999.957</v>
      </c>
      <c r="ET370">
        <v>0.9799937999999999</v>
      </c>
      <c r="EU370">
        <v>0.02000629</v>
      </c>
      <c r="EV370">
        <v>0</v>
      </c>
      <c r="EW370">
        <v>1298.07</v>
      </c>
      <c r="EX370">
        <v>5.000970000000001</v>
      </c>
      <c r="EY370">
        <v>25978.34</v>
      </c>
      <c r="EZ370">
        <v>16707.18</v>
      </c>
      <c r="FA370">
        <v>37.2311</v>
      </c>
      <c r="FB370">
        <v>38.4874</v>
      </c>
      <c r="FC370">
        <v>37.5558</v>
      </c>
      <c r="FD370">
        <v>37.5746</v>
      </c>
      <c r="FE370">
        <v>37.062</v>
      </c>
      <c r="FF370">
        <v>1955.047</v>
      </c>
      <c r="FG370">
        <v>39.90999999999999</v>
      </c>
      <c r="FH370">
        <v>0</v>
      </c>
      <c r="FI370">
        <v>5578.400000095367</v>
      </c>
      <c r="FJ370">
        <v>0</v>
      </c>
      <c r="FK370">
        <v>1297.64</v>
      </c>
      <c r="FL370">
        <v>7.326153818685331</v>
      </c>
      <c r="FM370">
        <v>149.1846151699894</v>
      </c>
      <c r="FN370">
        <v>25968.368</v>
      </c>
      <c r="FO370">
        <v>15</v>
      </c>
      <c r="FP370">
        <v>0</v>
      </c>
      <c r="FQ370" t="s">
        <v>439</v>
      </c>
      <c r="FR370">
        <v>1760210915.6</v>
      </c>
      <c r="FS370">
        <v>0</v>
      </c>
      <c r="FT370">
        <v>0</v>
      </c>
      <c r="FU370">
        <v>-0.215</v>
      </c>
      <c r="FV370">
        <v>0</v>
      </c>
      <c r="FW370">
        <v>-0.6919999999999999</v>
      </c>
      <c r="FX370">
        <v>0</v>
      </c>
      <c r="FY370">
        <v>400</v>
      </c>
      <c r="FZ370">
        <v>0</v>
      </c>
      <c r="GA370">
        <v>0.15</v>
      </c>
      <c r="GB370">
        <v>0</v>
      </c>
      <c r="GC370">
        <v>-33.41259756097561</v>
      </c>
      <c r="GD370">
        <v>0.2974494773519774</v>
      </c>
      <c r="GE370">
        <v>0.09381573659613505</v>
      </c>
      <c r="GF370">
        <v>1</v>
      </c>
      <c r="GG370">
        <v>1297.366470588235</v>
      </c>
      <c r="GH370">
        <v>4.479755533364139</v>
      </c>
      <c r="GI370">
        <v>0.5937611044308613</v>
      </c>
      <c r="GJ370">
        <v>0</v>
      </c>
      <c r="GK370">
        <v>0.5632375365853658</v>
      </c>
      <c r="GL370">
        <v>0.006529986062717327</v>
      </c>
      <c r="GM370">
        <v>0.002769031829548331</v>
      </c>
      <c r="GN370">
        <v>1</v>
      </c>
      <c r="GO370">
        <v>2</v>
      </c>
      <c r="GP370">
        <v>3</v>
      </c>
      <c r="GQ370" t="s">
        <v>440</v>
      </c>
      <c r="GR370">
        <v>3.13411</v>
      </c>
      <c r="GS370">
        <v>2.76028</v>
      </c>
      <c r="GT370">
        <v>0.178496</v>
      </c>
      <c r="GU370">
        <v>0.180017</v>
      </c>
      <c r="GV370">
        <v>0.0621472</v>
      </c>
      <c r="GW370">
        <v>0.0592576</v>
      </c>
      <c r="GX370">
        <v>26297.7</v>
      </c>
      <c r="GY370">
        <v>26231.6</v>
      </c>
      <c r="GZ370">
        <v>29739.5</v>
      </c>
      <c r="HA370">
        <v>29550.1</v>
      </c>
      <c r="HB370">
        <v>36866.5</v>
      </c>
      <c r="HC370">
        <v>36841.3</v>
      </c>
      <c r="HD370">
        <v>41848.9</v>
      </c>
      <c r="HE370">
        <v>41982.6</v>
      </c>
      <c r="HF370">
        <v>1.951</v>
      </c>
      <c r="HG370">
        <v>1.88822</v>
      </c>
      <c r="HH370">
        <v>0.02864</v>
      </c>
      <c r="HI370">
        <v>0</v>
      </c>
      <c r="HJ370">
        <v>17.6169</v>
      </c>
      <c r="HK370">
        <v>999.9</v>
      </c>
      <c r="HL370">
        <v>26.3</v>
      </c>
      <c r="HM370">
        <v>31.7</v>
      </c>
      <c r="HN370">
        <v>13.6747</v>
      </c>
      <c r="HO370">
        <v>62.2425</v>
      </c>
      <c r="HP370">
        <v>32.2436</v>
      </c>
      <c r="HQ370">
        <v>1</v>
      </c>
      <c r="HR370">
        <v>-0.117823</v>
      </c>
      <c r="HS370">
        <v>6.55642</v>
      </c>
      <c r="HT370">
        <v>20.2141</v>
      </c>
      <c r="HU370">
        <v>5.21939</v>
      </c>
      <c r="HV370">
        <v>12.0159</v>
      </c>
      <c r="HW370">
        <v>4.99065</v>
      </c>
      <c r="HX370">
        <v>3.28845</v>
      </c>
      <c r="HY370">
        <v>9999</v>
      </c>
      <c r="HZ370">
        <v>9999</v>
      </c>
      <c r="IA370">
        <v>9999</v>
      </c>
      <c r="IB370">
        <v>999.9</v>
      </c>
      <c r="IC370">
        <v>4.97284</v>
      </c>
      <c r="ID370">
        <v>1.86661</v>
      </c>
      <c r="IE370">
        <v>1.86589</v>
      </c>
      <c r="IF370">
        <v>1.86586</v>
      </c>
      <c r="IG370">
        <v>1.86769</v>
      </c>
      <c r="IH370">
        <v>1.87013</v>
      </c>
      <c r="II370">
        <v>1.86878</v>
      </c>
      <c r="IJ370">
        <v>1.87027</v>
      </c>
      <c r="IK370">
        <v>0</v>
      </c>
      <c r="IL370">
        <v>0</v>
      </c>
      <c r="IM370">
        <v>0</v>
      </c>
      <c r="IN370">
        <v>0</v>
      </c>
      <c r="IO370" t="s">
        <v>441</v>
      </c>
      <c r="IP370" t="s">
        <v>442</v>
      </c>
      <c r="IQ370" t="s">
        <v>443</v>
      </c>
      <c r="IR370" t="s">
        <v>443</v>
      </c>
      <c r="IS370" t="s">
        <v>443</v>
      </c>
      <c r="IT370" t="s">
        <v>443</v>
      </c>
      <c r="IU370">
        <v>0</v>
      </c>
      <c r="IV370">
        <v>100</v>
      </c>
      <c r="IW370">
        <v>100</v>
      </c>
      <c r="IX370">
        <v>-3.53</v>
      </c>
      <c r="IY370">
        <v>0.0055</v>
      </c>
      <c r="IZ370">
        <v>-1.414774939843471</v>
      </c>
      <c r="JA370">
        <v>-0.002262605230658699</v>
      </c>
      <c r="JB370">
        <v>4.117972070868355E-07</v>
      </c>
      <c r="JC370">
        <v>-1.535053720392113E-10</v>
      </c>
      <c r="JD370">
        <v>-0.05773197212917025</v>
      </c>
      <c r="JE370">
        <v>-0.004387372397949352</v>
      </c>
      <c r="JF370">
        <v>0.001148265067849212</v>
      </c>
      <c r="JG370">
        <v>-2.372704636287677E-05</v>
      </c>
      <c r="JH370">
        <v>4</v>
      </c>
      <c r="JI370">
        <v>2346</v>
      </c>
      <c r="JJ370">
        <v>1</v>
      </c>
      <c r="JK370">
        <v>24</v>
      </c>
      <c r="JL370">
        <v>21663.2</v>
      </c>
      <c r="JM370">
        <v>29358511.8</v>
      </c>
      <c r="JN370">
        <v>2.23999</v>
      </c>
      <c r="JO370">
        <v>2.24121</v>
      </c>
      <c r="JP370">
        <v>1.39648</v>
      </c>
      <c r="JQ370">
        <v>2.35229</v>
      </c>
      <c r="JR370">
        <v>1.49536</v>
      </c>
      <c r="JS370">
        <v>2.68188</v>
      </c>
      <c r="JT370">
        <v>36.4107</v>
      </c>
      <c r="JU370">
        <v>24.0087</v>
      </c>
      <c r="JV370">
        <v>18</v>
      </c>
      <c r="JW370">
        <v>483.716</v>
      </c>
      <c r="JX370">
        <v>435.445</v>
      </c>
      <c r="JY370">
        <v>12.1419</v>
      </c>
      <c r="JZ370">
        <v>25.9385</v>
      </c>
      <c r="KA370">
        <v>30.0031</v>
      </c>
      <c r="KB370">
        <v>25.7515</v>
      </c>
      <c r="KC370">
        <v>25.6796</v>
      </c>
      <c r="KD370">
        <v>44.834</v>
      </c>
      <c r="KE370">
        <v>19.952</v>
      </c>
      <c r="KF370">
        <v>5.26473</v>
      </c>
      <c r="KG370">
        <v>11.7311</v>
      </c>
      <c r="KH370">
        <v>1108.61</v>
      </c>
      <c r="KI370">
        <v>10.8276</v>
      </c>
      <c r="KJ370">
        <v>101.64</v>
      </c>
      <c r="KK370">
        <v>100.954</v>
      </c>
    </row>
    <row r="371" spans="1:297">
      <c r="A371">
        <v>355</v>
      </c>
      <c r="B371">
        <v>1761510712.5</v>
      </c>
      <c r="C371">
        <v>3502</v>
      </c>
      <c r="D371" t="s">
        <v>1156</v>
      </c>
      <c r="E371" t="s">
        <v>1157</v>
      </c>
      <c r="F371">
        <v>5</v>
      </c>
      <c r="G371" t="s">
        <v>1025</v>
      </c>
      <c r="H371" t="s">
        <v>436</v>
      </c>
      <c r="I371">
        <v>1761510709.75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1106.528385803703</v>
      </c>
      <c r="AK371">
        <v>1081.713393939394</v>
      </c>
      <c r="AL371">
        <v>3.403175909849981</v>
      </c>
      <c r="AM371">
        <v>65.59163496858086</v>
      </c>
      <c r="AN371">
        <f>(AP371 - AO371 + DY371*1E3/(8.314*(EA371+273.15)) * AR371/DX371 * AQ371) * DX371/(100*DL371) * 1000/(1000 - AP371)</f>
        <v>0</v>
      </c>
      <c r="AO371">
        <v>10.78557552655991</v>
      </c>
      <c r="AP371">
        <v>11.28776787878788</v>
      </c>
      <c r="AQ371">
        <v>-0.01164739353052055</v>
      </c>
      <c r="AR371">
        <v>106.5412186172679</v>
      </c>
      <c r="AS371">
        <v>1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437</v>
      </c>
      <c r="AY371" t="s">
        <v>437</v>
      </c>
      <c r="AZ371">
        <v>0</v>
      </c>
      <c r="BA371">
        <v>0</v>
      </c>
      <c r="BB371">
        <f>1-AZ371/BA371</f>
        <v>0</v>
      </c>
      <c r="BC371">
        <v>0</v>
      </c>
      <c r="BD371" t="s">
        <v>437</v>
      </c>
      <c r="BE371" t="s">
        <v>437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437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BZ371">
        <v>2020</v>
      </c>
      <c r="CA371">
        <v>290.0000000000001</v>
      </c>
      <c r="CB371">
        <v>1590.42</v>
      </c>
      <c r="CC371">
        <v>295</v>
      </c>
      <c r="CD371">
        <v>5220.67</v>
      </c>
      <c r="CE371">
        <v>1591.29</v>
      </c>
      <c r="CF371">
        <v>-0.87</v>
      </c>
      <c r="CG371">
        <v>300.0000000000001</v>
      </c>
      <c r="CH371">
        <v>23.8</v>
      </c>
      <c r="CI371">
        <v>1650.734719841875</v>
      </c>
      <c r="CJ371">
        <v>2.032994541366527</v>
      </c>
      <c r="CK371">
        <v>-31.03478562282126</v>
      </c>
      <c r="CL371">
        <v>0.9198548094063967</v>
      </c>
      <c r="CM371">
        <v>0.9759925733019913</v>
      </c>
      <c r="CN371">
        <v>-0.00431141668520578</v>
      </c>
      <c r="CO371">
        <v>289.9999999999999</v>
      </c>
      <c r="CP371">
        <v>1590.91</v>
      </c>
      <c r="CQ371">
        <v>765</v>
      </c>
      <c r="CR371">
        <v>5219.32</v>
      </c>
      <c r="CS371">
        <v>1591.27</v>
      </c>
      <c r="CT371">
        <v>-0.36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438</v>
      </c>
      <c r="DO371">
        <v>2</v>
      </c>
      <c r="DP371" t="b">
        <v>1</v>
      </c>
      <c r="DQ371">
        <v>1761510709.75</v>
      </c>
      <c r="DR371">
        <v>1061.88</v>
      </c>
      <c r="DS371">
        <v>1095.382</v>
      </c>
      <c r="DT371">
        <v>11.31672</v>
      </c>
      <c r="DU371">
        <v>10.78574</v>
      </c>
      <c r="DV371">
        <v>1065.424</v>
      </c>
      <c r="DW371">
        <v>11.31151</v>
      </c>
      <c r="DX371">
        <v>500.0305</v>
      </c>
      <c r="DY371">
        <v>90.29239</v>
      </c>
      <c r="DZ371">
        <v>0.09996754999999999</v>
      </c>
      <c r="EA371">
        <v>17.86404</v>
      </c>
      <c r="EB371">
        <v>18.11922</v>
      </c>
      <c r="EC371">
        <v>999.9</v>
      </c>
      <c r="ED371">
        <v>0</v>
      </c>
      <c r="EE371">
        <v>0</v>
      </c>
      <c r="EF371">
        <v>9999.495000000001</v>
      </c>
      <c r="EG371">
        <v>0</v>
      </c>
      <c r="EH371">
        <v>1050.805</v>
      </c>
      <c r="EI371">
        <v>-33.50367</v>
      </c>
      <c r="EJ371">
        <v>1074.033</v>
      </c>
      <c r="EK371">
        <v>1107.326</v>
      </c>
      <c r="EL371">
        <v>0.5309508000000001</v>
      </c>
      <c r="EM371">
        <v>1095.382</v>
      </c>
      <c r="EN371">
        <v>10.78574</v>
      </c>
      <c r="EO371">
        <v>1.021813</v>
      </c>
      <c r="EP371">
        <v>0.9738721</v>
      </c>
      <c r="EQ371">
        <v>7.231159000000001</v>
      </c>
      <c r="ER371">
        <v>6.531241</v>
      </c>
      <c r="ES371">
        <v>1999.964</v>
      </c>
      <c r="ET371">
        <v>0.9799935</v>
      </c>
      <c r="EU371">
        <v>0.02000658</v>
      </c>
      <c r="EV371">
        <v>0</v>
      </c>
      <c r="EW371">
        <v>1298.485</v>
      </c>
      <c r="EX371">
        <v>5.000970000000001</v>
      </c>
      <c r="EY371">
        <v>25979.5</v>
      </c>
      <c r="EZ371">
        <v>16707.24</v>
      </c>
      <c r="FA371">
        <v>37.1996</v>
      </c>
      <c r="FB371">
        <v>38.437</v>
      </c>
      <c r="FC371">
        <v>37.5124</v>
      </c>
      <c r="FD371">
        <v>37.562</v>
      </c>
      <c r="FE371">
        <v>37.062</v>
      </c>
      <c r="FF371">
        <v>1955.054</v>
      </c>
      <c r="FG371">
        <v>39.90999999999999</v>
      </c>
      <c r="FH371">
        <v>0</v>
      </c>
      <c r="FI371">
        <v>5583.200000047684</v>
      </c>
      <c r="FJ371">
        <v>0</v>
      </c>
      <c r="FK371">
        <v>1298.1288</v>
      </c>
      <c r="FL371">
        <v>4.363846153734698</v>
      </c>
      <c r="FM371">
        <v>51.43846169754134</v>
      </c>
      <c r="FN371">
        <v>25976.576</v>
      </c>
      <c r="FO371">
        <v>15</v>
      </c>
      <c r="FP371">
        <v>0</v>
      </c>
      <c r="FQ371" t="s">
        <v>439</v>
      </c>
      <c r="FR371">
        <v>1760210915.6</v>
      </c>
      <c r="FS371">
        <v>0</v>
      </c>
      <c r="FT371">
        <v>0</v>
      </c>
      <c r="FU371">
        <v>-0.215</v>
      </c>
      <c r="FV371">
        <v>0</v>
      </c>
      <c r="FW371">
        <v>-0.6919999999999999</v>
      </c>
      <c r="FX371">
        <v>0</v>
      </c>
      <c r="FY371">
        <v>400</v>
      </c>
      <c r="FZ371">
        <v>0</v>
      </c>
      <c r="GA371">
        <v>0.15</v>
      </c>
      <c r="GB371">
        <v>0</v>
      </c>
      <c r="GC371">
        <v>-33.43033</v>
      </c>
      <c r="GD371">
        <v>-0.05605553470904111</v>
      </c>
      <c r="GE371">
        <v>0.1082126845614682</v>
      </c>
      <c r="GF371">
        <v>1</v>
      </c>
      <c r="GG371">
        <v>1297.803529411765</v>
      </c>
      <c r="GH371">
        <v>5.937051183542274</v>
      </c>
      <c r="GI371">
        <v>0.673392999286364</v>
      </c>
      <c r="GJ371">
        <v>0</v>
      </c>
      <c r="GK371">
        <v>0.55568815</v>
      </c>
      <c r="GL371">
        <v>-0.1319088405253289</v>
      </c>
      <c r="GM371">
        <v>0.01645085470963439</v>
      </c>
      <c r="GN371">
        <v>0</v>
      </c>
      <c r="GO371">
        <v>1</v>
      </c>
      <c r="GP371">
        <v>3</v>
      </c>
      <c r="GQ371" t="s">
        <v>446</v>
      </c>
      <c r="GR371">
        <v>3.13395</v>
      </c>
      <c r="GS371">
        <v>2.76018</v>
      </c>
      <c r="GT371">
        <v>0.180476</v>
      </c>
      <c r="GU371">
        <v>0.181942</v>
      </c>
      <c r="GV371">
        <v>0.0618882</v>
      </c>
      <c r="GW371">
        <v>0.0592365</v>
      </c>
      <c r="GX371">
        <v>26233.6</v>
      </c>
      <c r="GY371">
        <v>26169.1</v>
      </c>
      <c r="GZ371">
        <v>29738.6</v>
      </c>
      <c r="HA371">
        <v>29549</v>
      </c>
      <c r="HB371">
        <v>36875.5</v>
      </c>
      <c r="HC371">
        <v>36840.8</v>
      </c>
      <c r="HD371">
        <v>41847.5</v>
      </c>
      <c r="HE371">
        <v>41981</v>
      </c>
      <c r="HF371">
        <v>1.95015</v>
      </c>
      <c r="HG371">
        <v>1.88822</v>
      </c>
      <c r="HH371">
        <v>0.0309944</v>
      </c>
      <c r="HI371">
        <v>0</v>
      </c>
      <c r="HJ371">
        <v>17.6222</v>
      </c>
      <c r="HK371">
        <v>999.9</v>
      </c>
      <c r="HL371">
        <v>26.3</v>
      </c>
      <c r="HM371">
        <v>31.7</v>
      </c>
      <c r="HN371">
        <v>13.6741</v>
      </c>
      <c r="HO371">
        <v>62.3425</v>
      </c>
      <c r="HP371">
        <v>32.2676</v>
      </c>
      <c r="HQ371">
        <v>1</v>
      </c>
      <c r="HR371">
        <v>-0.110373</v>
      </c>
      <c r="HS371">
        <v>6.8158</v>
      </c>
      <c r="HT371">
        <v>20.2064</v>
      </c>
      <c r="HU371">
        <v>5.21879</v>
      </c>
      <c r="HV371">
        <v>12.0159</v>
      </c>
      <c r="HW371">
        <v>4.9907</v>
      </c>
      <c r="HX371">
        <v>3.28845</v>
      </c>
      <c r="HY371">
        <v>9999</v>
      </c>
      <c r="HZ371">
        <v>9999</v>
      </c>
      <c r="IA371">
        <v>9999</v>
      </c>
      <c r="IB371">
        <v>999.9</v>
      </c>
      <c r="IC371">
        <v>4.97281</v>
      </c>
      <c r="ID371">
        <v>1.86661</v>
      </c>
      <c r="IE371">
        <v>1.86588</v>
      </c>
      <c r="IF371">
        <v>1.86585</v>
      </c>
      <c r="IG371">
        <v>1.86768</v>
      </c>
      <c r="IH371">
        <v>1.87014</v>
      </c>
      <c r="II371">
        <v>1.86878</v>
      </c>
      <c r="IJ371">
        <v>1.87027</v>
      </c>
      <c r="IK371">
        <v>0</v>
      </c>
      <c r="IL371">
        <v>0</v>
      </c>
      <c r="IM371">
        <v>0</v>
      </c>
      <c r="IN371">
        <v>0</v>
      </c>
      <c r="IO371" t="s">
        <v>441</v>
      </c>
      <c r="IP371" t="s">
        <v>442</v>
      </c>
      <c r="IQ371" t="s">
        <v>443</v>
      </c>
      <c r="IR371" t="s">
        <v>443</v>
      </c>
      <c r="IS371" t="s">
        <v>443</v>
      </c>
      <c r="IT371" t="s">
        <v>443</v>
      </c>
      <c r="IU371">
        <v>0</v>
      </c>
      <c r="IV371">
        <v>100</v>
      </c>
      <c r="IW371">
        <v>100</v>
      </c>
      <c r="IX371">
        <v>-3.56</v>
      </c>
      <c r="IY371">
        <v>0.0048</v>
      </c>
      <c r="IZ371">
        <v>-1.414774939843471</v>
      </c>
      <c r="JA371">
        <v>-0.002262605230658699</v>
      </c>
      <c r="JB371">
        <v>4.117972070868355E-07</v>
      </c>
      <c r="JC371">
        <v>-1.535053720392113E-10</v>
      </c>
      <c r="JD371">
        <v>-0.05773197212917025</v>
      </c>
      <c r="JE371">
        <v>-0.004387372397949352</v>
      </c>
      <c r="JF371">
        <v>0.001148265067849212</v>
      </c>
      <c r="JG371">
        <v>-2.372704636287677E-05</v>
      </c>
      <c r="JH371">
        <v>4</v>
      </c>
      <c r="JI371">
        <v>2346</v>
      </c>
      <c r="JJ371">
        <v>1</v>
      </c>
      <c r="JK371">
        <v>24</v>
      </c>
      <c r="JL371">
        <v>21663.3</v>
      </c>
      <c r="JM371">
        <v>29358511.9</v>
      </c>
      <c r="JN371">
        <v>2.27051</v>
      </c>
      <c r="JO371">
        <v>2.24609</v>
      </c>
      <c r="JP371">
        <v>1.39648</v>
      </c>
      <c r="JQ371">
        <v>2.35352</v>
      </c>
      <c r="JR371">
        <v>1.49536</v>
      </c>
      <c r="JS371">
        <v>2.55493</v>
      </c>
      <c r="JT371">
        <v>36.4107</v>
      </c>
      <c r="JU371">
        <v>24.0087</v>
      </c>
      <c r="JV371">
        <v>18</v>
      </c>
      <c r="JW371">
        <v>483.21</v>
      </c>
      <c r="JX371">
        <v>435.461</v>
      </c>
      <c r="JY371">
        <v>11.7615</v>
      </c>
      <c r="JZ371">
        <v>25.9389</v>
      </c>
      <c r="KA371">
        <v>30.0045</v>
      </c>
      <c r="KB371">
        <v>25.7535</v>
      </c>
      <c r="KC371">
        <v>25.6817</v>
      </c>
      <c r="KD371">
        <v>45.4597</v>
      </c>
      <c r="KE371">
        <v>19.6365</v>
      </c>
      <c r="KF371">
        <v>5.26473</v>
      </c>
      <c r="KG371">
        <v>11.6438</v>
      </c>
      <c r="KH371">
        <v>1121.99</v>
      </c>
      <c r="KI371">
        <v>10.8916</v>
      </c>
      <c r="KJ371">
        <v>101.637</v>
      </c>
      <c r="KK371">
        <v>100.95</v>
      </c>
    </row>
    <row r="372" spans="1:297">
      <c r="A372">
        <v>356</v>
      </c>
      <c r="B372">
        <v>1761510717</v>
      </c>
      <c r="C372">
        <v>3506.5</v>
      </c>
      <c r="D372" t="s">
        <v>1158</v>
      </c>
      <c r="E372" t="s">
        <v>1159</v>
      </c>
      <c r="F372">
        <v>5</v>
      </c>
      <c r="G372" t="s">
        <v>1025</v>
      </c>
      <c r="H372" t="s">
        <v>436</v>
      </c>
      <c r="I372">
        <v>1761510714.15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1121.695428254782</v>
      </c>
      <c r="AK372">
        <v>1096.801939393939</v>
      </c>
      <c r="AL372">
        <v>3.350227304510283</v>
      </c>
      <c r="AM372">
        <v>65.59163496858086</v>
      </c>
      <c r="AN372">
        <f>(AP372 - AO372 + DY372*1E3/(8.314*(EA372+273.15)) * AR372/DX372 * AQ372) * DX372/(100*DL372) * 1000/(1000 - AP372)</f>
        <v>0</v>
      </c>
      <c r="AO372">
        <v>10.78722673995883</v>
      </c>
      <c r="AP372">
        <v>11.24345696969696</v>
      </c>
      <c r="AQ372">
        <v>-0.0107178495285984</v>
      </c>
      <c r="AR372">
        <v>106.5412186172679</v>
      </c>
      <c r="AS372">
        <v>1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437</v>
      </c>
      <c r="AY372" t="s">
        <v>437</v>
      </c>
      <c r="AZ372">
        <v>0</v>
      </c>
      <c r="BA372">
        <v>0</v>
      </c>
      <c r="BB372">
        <f>1-AZ372/BA372</f>
        <v>0</v>
      </c>
      <c r="BC372">
        <v>0</v>
      </c>
      <c r="BD372" t="s">
        <v>437</v>
      </c>
      <c r="BE372" t="s">
        <v>437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437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BZ372">
        <v>2020</v>
      </c>
      <c r="CA372">
        <v>290.0000000000001</v>
      </c>
      <c r="CB372">
        <v>1590.42</v>
      </c>
      <c r="CC372">
        <v>295</v>
      </c>
      <c r="CD372">
        <v>5220.67</v>
      </c>
      <c r="CE372">
        <v>1591.29</v>
      </c>
      <c r="CF372">
        <v>-0.87</v>
      </c>
      <c r="CG372">
        <v>300.0000000000001</v>
      </c>
      <c r="CH372">
        <v>23.8</v>
      </c>
      <c r="CI372">
        <v>1650.734719841875</v>
      </c>
      <c r="CJ372">
        <v>2.032994541366527</v>
      </c>
      <c r="CK372">
        <v>-31.03478562282126</v>
      </c>
      <c r="CL372">
        <v>0.9198548094063967</v>
      </c>
      <c r="CM372">
        <v>0.9759925733019913</v>
      </c>
      <c r="CN372">
        <v>-0.00431141668520578</v>
      </c>
      <c r="CO372">
        <v>289.9999999999999</v>
      </c>
      <c r="CP372">
        <v>1590.91</v>
      </c>
      <c r="CQ372">
        <v>765</v>
      </c>
      <c r="CR372">
        <v>5219.32</v>
      </c>
      <c r="CS372">
        <v>1591.27</v>
      </c>
      <c r="CT372">
        <v>-0.36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438</v>
      </c>
      <c r="DO372">
        <v>2</v>
      </c>
      <c r="DP372" t="b">
        <v>1</v>
      </c>
      <c r="DQ372">
        <v>1761510714.15</v>
      </c>
      <c r="DR372">
        <v>1076.657</v>
      </c>
      <c r="DS372">
        <v>1110.086</v>
      </c>
      <c r="DT372">
        <v>11.26567</v>
      </c>
      <c r="DU372">
        <v>10.78965</v>
      </c>
      <c r="DV372">
        <v>1080.23</v>
      </c>
      <c r="DW372">
        <v>11.2611</v>
      </c>
      <c r="DX372">
        <v>500.0473</v>
      </c>
      <c r="DY372">
        <v>90.29105000000001</v>
      </c>
      <c r="DZ372">
        <v>0.10002567</v>
      </c>
      <c r="EA372">
        <v>17.85113</v>
      </c>
      <c r="EB372">
        <v>18.14557</v>
      </c>
      <c r="EC372">
        <v>999.9</v>
      </c>
      <c r="ED372">
        <v>0</v>
      </c>
      <c r="EE372">
        <v>0</v>
      </c>
      <c r="EF372">
        <v>9987.625</v>
      </c>
      <c r="EG372">
        <v>0</v>
      </c>
      <c r="EH372">
        <v>1050.8</v>
      </c>
      <c r="EI372">
        <v>-33.4287</v>
      </c>
      <c r="EJ372">
        <v>1088.926</v>
      </c>
      <c r="EK372">
        <v>1122.194</v>
      </c>
      <c r="EL372">
        <v>0.4760249</v>
      </c>
      <c r="EM372">
        <v>1110.086</v>
      </c>
      <c r="EN372">
        <v>10.78965</v>
      </c>
      <c r="EO372">
        <v>1.017191</v>
      </c>
      <c r="EP372">
        <v>0.9742097000000001</v>
      </c>
      <c r="EQ372">
        <v>7.164950999999999</v>
      </c>
      <c r="ER372">
        <v>6.536274000000001</v>
      </c>
      <c r="ES372">
        <v>2000.043</v>
      </c>
      <c r="ET372">
        <v>0.9799940999999999</v>
      </c>
      <c r="EU372">
        <v>0.02000602</v>
      </c>
      <c r="EV372">
        <v>0</v>
      </c>
      <c r="EW372">
        <v>1298.319</v>
      </c>
      <c r="EX372">
        <v>5.000970000000001</v>
      </c>
      <c r="EY372">
        <v>25979.05</v>
      </c>
      <c r="EZ372">
        <v>16707.91</v>
      </c>
      <c r="FA372">
        <v>37.187</v>
      </c>
      <c r="FB372">
        <v>38.437</v>
      </c>
      <c r="FC372">
        <v>37.5</v>
      </c>
      <c r="FD372">
        <v>37.562</v>
      </c>
      <c r="FE372">
        <v>37.0434</v>
      </c>
      <c r="FF372">
        <v>1955.133</v>
      </c>
      <c r="FG372">
        <v>39.90999999999999</v>
      </c>
      <c r="FH372">
        <v>0</v>
      </c>
      <c r="FI372">
        <v>5588</v>
      </c>
      <c r="FJ372">
        <v>0</v>
      </c>
      <c r="FK372">
        <v>1298.302</v>
      </c>
      <c r="FL372">
        <v>0.5438461598466198</v>
      </c>
      <c r="FM372">
        <v>-5.853846113018981</v>
      </c>
      <c r="FN372">
        <v>25979.248</v>
      </c>
      <c r="FO372">
        <v>15</v>
      </c>
      <c r="FP372">
        <v>0</v>
      </c>
      <c r="FQ372" t="s">
        <v>439</v>
      </c>
      <c r="FR372">
        <v>1760210915.6</v>
      </c>
      <c r="FS372">
        <v>0</v>
      </c>
      <c r="FT372">
        <v>0</v>
      </c>
      <c r="FU372">
        <v>-0.215</v>
      </c>
      <c r="FV372">
        <v>0</v>
      </c>
      <c r="FW372">
        <v>-0.6919999999999999</v>
      </c>
      <c r="FX372">
        <v>0</v>
      </c>
      <c r="FY372">
        <v>400</v>
      </c>
      <c r="FZ372">
        <v>0</v>
      </c>
      <c r="GA372">
        <v>0.15</v>
      </c>
      <c r="GB372">
        <v>0</v>
      </c>
      <c r="GC372">
        <v>-33.4123625</v>
      </c>
      <c r="GD372">
        <v>-0.4620078799249632</v>
      </c>
      <c r="GE372">
        <v>0.1031455880963886</v>
      </c>
      <c r="GF372">
        <v>1</v>
      </c>
      <c r="GG372">
        <v>1298.047352941177</v>
      </c>
      <c r="GH372">
        <v>3.991902205926779</v>
      </c>
      <c r="GI372">
        <v>0.5557629034438039</v>
      </c>
      <c r="GJ372">
        <v>0</v>
      </c>
      <c r="GK372">
        <v>0.5376548000000001</v>
      </c>
      <c r="GL372">
        <v>-0.3281091106941854</v>
      </c>
      <c r="GM372">
        <v>0.03564136277992187</v>
      </c>
      <c r="GN372">
        <v>0</v>
      </c>
      <c r="GO372">
        <v>1</v>
      </c>
      <c r="GP372">
        <v>3</v>
      </c>
      <c r="GQ372" t="s">
        <v>446</v>
      </c>
      <c r="GR372">
        <v>3.13385</v>
      </c>
      <c r="GS372">
        <v>2.76014</v>
      </c>
      <c r="GT372">
        <v>0.182074</v>
      </c>
      <c r="GU372">
        <v>0.183515</v>
      </c>
      <c r="GV372">
        <v>0.0617151</v>
      </c>
      <c r="GW372">
        <v>0.0593347</v>
      </c>
      <c r="GX372">
        <v>26182.3</v>
      </c>
      <c r="GY372">
        <v>26118.2</v>
      </c>
      <c r="GZ372">
        <v>29738.4</v>
      </c>
      <c r="HA372">
        <v>29548.2</v>
      </c>
      <c r="HB372">
        <v>36882.5</v>
      </c>
      <c r="HC372">
        <v>36836</v>
      </c>
      <c r="HD372">
        <v>41847.5</v>
      </c>
      <c r="HE372">
        <v>41979.9</v>
      </c>
      <c r="HF372">
        <v>1.95002</v>
      </c>
      <c r="HG372">
        <v>1.88867</v>
      </c>
      <c r="HH372">
        <v>0.0316799</v>
      </c>
      <c r="HI372">
        <v>0</v>
      </c>
      <c r="HJ372">
        <v>17.6263</v>
      </c>
      <c r="HK372">
        <v>999.9</v>
      </c>
      <c r="HL372">
        <v>26.3</v>
      </c>
      <c r="HM372">
        <v>31.7</v>
      </c>
      <c r="HN372">
        <v>13.6741</v>
      </c>
      <c r="HO372">
        <v>62.2625</v>
      </c>
      <c r="HP372">
        <v>32.3397</v>
      </c>
      <c r="HQ372">
        <v>1</v>
      </c>
      <c r="HR372">
        <v>-0.109929</v>
      </c>
      <c r="HS372">
        <v>6.80699</v>
      </c>
      <c r="HT372">
        <v>20.2072</v>
      </c>
      <c r="HU372">
        <v>5.21954</v>
      </c>
      <c r="HV372">
        <v>12.0159</v>
      </c>
      <c r="HW372">
        <v>4.9907</v>
      </c>
      <c r="HX372">
        <v>3.28845</v>
      </c>
      <c r="HY372">
        <v>9999</v>
      </c>
      <c r="HZ372">
        <v>9999</v>
      </c>
      <c r="IA372">
        <v>9999</v>
      </c>
      <c r="IB372">
        <v>999.9</v>
      </c>
      <c r="IC372">
        <v>4.97284</v>
      </c>
      <c r="ID372">
        <v>1.86661</v>
      </c>
      <c r="IE372">
        <v>1.86588</v>
      </c>
      <c r="IF372">
        <v>1.86585</v>
      </c>
      <c r="IG372">
        <v>1.8677</v>
      </c>
      <c r="IH372">
        <v>1.87014</v>
      </c>
      <c r="II372">
        <v>1.86879</v>
      </c>
      <c r="IJ372">
        <v>1.87027</v>
      </c>
      <c r="IK372">
        <v>0</v>
      </c>
      <c r="IL372">
        <v>0</v>
      </c>
      <c r="IM372">
        <v>0</v>
      </c>
      <c r="IN372">
        <v>0</v>
      </c>
      <c r="IO372" t="s">
        <v>441</v>
      </c>
      <c r="IP372" t="s">
        <v>442</v>
      </c>
      <c r="IQ372" t="s">
        <v>443</v>
      </c>
      <c r="IR372" t="s">
        <v>443</v>
      </c>
      <c r="IS372" t="s">
        <v>443</v>
      </c>
      <c r="IT372" t="s">
        <v>443</v>
      </c>
      <c r="IU372">
        <v>0</v>
      </c>
      <c r="IV372">
        <v>100</v>
      </c>
      <c r="IW372">
        <v>100</v>
      </c>
      <c r="IX372">
        <v>-3.59</v>
      </c>
      <c r="IY372">
        <v>0.0043</v>
      </c>
      <c r="IZ372">
        <v>-1.414774939843471</v>
      </c>
      <c r="JA372">
        <v>-0.002262605230658699</v>
      </c>
      <c r="JB372">
        <v>4.117972070868355E-07</v>
      </c>
      <c r="JC372">
        <v>-1.535053720392113E-10</v>
      </c>
      <c r="JD372">
        <v>-0.05773197212917025</v>
      </c>
      <c r="JE372">
        <v>-0.004387372397949352</v>
      </c>
      <c r="JF372">
        <v>0.001148265067849212</v>
      </c>
      <c r="JG372">
        <v>-2.372704636287677E-05</v>
      </c>
      <c r="JH372">
        <v>4</v>
      </c>
      <c r="JI372">
        <v>2346</v>
      </c>
      <c r="JJ372">
        <v>1</v>
      </c>
      <c r="JK372">
        <v>24</v>
      </c>
      <c r="JL372">
        <v>21663.4</v>
      </c>
      <c r="JM372">
        <v>29358511.9</v>
      </c>
      <c r="JN372">
        <v>2.29492</v>
      </c>
      <c r="JO372">
        <v>2.24121</v>
      </c>
      <c r="JP372">
        <v>1.39648</v>
      </c>
      <c r="JQ372">
        <v>2.34985</v>
      </c>
      <c r="JR372">
        <v>1.49536</v>
      </c>
      <c r="JS372">
        <v>2.59521</v>
      </c>
      <c r="JT372">
        <v>36.4107</v>
      </c>
      <c r="JU372">
        <v>24.0087</v>
      </c>
      <c r="JV372">
        <v>18</v>
      </c>
      <c r="JW372">
        <v>483.135</v>
      </c>
      <c r="JX372">
        <v>435.739</v>
      </c>
      <c r="JY372">
        <v>11.595</v>
      </c>
      <c r="JZ372">
        <v>25.9407</v>
      </c>
      <c r="KA372">
        <v>30.0021</v>
      </c>
      <c r="KB372">
        <v>25.7536</v>
      </c>
      <c r="KC372">
        <v>25.6828</v>
      </c>
      <c r="KD372">
        <v>45.9322</v>
      </c>
      <c r="KE372">
        <v>19.0363</v>
      </c>
      <c r="KF372">
        <v>5.26473</v>
      </c>
      <c r="KG372">
        <v>11.5116</v>
      </c>
      <c r="KH372">
        <v>1142.02</v>
      </c>
      <c r="KI372">
        <v>10.9445</v>
      </c>
      <c r="KJ372">
        <v>101.637</v>
      </c>
      <c r="KK372">
        <v>100.947</v>
      </c>
    </row>
    <row r="373" spans="1:297">
      <c r="A373">
        <v>357</v>
      </c>
      <c r="B373">
        <v>1761510722</v>
      </c>
      <c r="C373">
        <v>3511.5</v>
      </c>
      <c r="D373" t="s">
        <v>1160</v>
      </c>
      <c r="E373" t="s">
        <v>1161</v>
      </c>
      <c r="F373">
        <v>5</v>
      </c>
      <c r="G373" t="s">
        <v>1025</v>
      </c>
      <c r="H373" t="s">
        <v>436</v>
      </c>
      <c r="I373">
        <v>1761510719.5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1138.58890170568</v>
      </c>
      <c r="AK373">
        <v>1113.669212121212</v>
      </c>
      <c r="AL373">
        <v>3.363643288315199</v>
      </c>
      <c r="AM373">
        <v>65.59163496858086</v>
      </c>
      <c r="AN373">
        <f>(AP373 - AO373 + DY373*1E3/(8.314*(EA373+273.15)) * AR373/DX373 * AQ373) * DX373/(100*DL373) * 1000/(1000 - AP373)</f>
        <v>0</v>
      </c>
      <c r="AO373">
        <v>10.83383353341475</v>
      </c>
      <c r="AP373">
        <v>11.22228727272727</v>
      </c>
      <c r="AQ373">
        <v>-0.003944535012739832</v>
      </c>
      <c r="AR373">
        <v>106.5412186172679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437</v>
      </c>
      <c r="AY373" t="s">
        <v>437</v>
      </c>
      <c r="AZ373">
        <v>0</v>
      </c>
      <c r="BA373">
        <v>0</v>
      </c>
      <c r="BB373">
        <f>1-AZ373/BA373</f>
        <v>0</v>
      </c>
      <c r="BC373">
        <v>0</v>
      </c>
      <c r="BD373" t="s">
        <v>437</v>
      </c>
      <c r="BE373" t="s">
        <v>437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437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BZ373">
        <v>2020</v>
      </c>
      <c r="CA373">
        <v>290.0000000000001</v>
      </c>
      <c r="CB373">
        <v>1590.42</v>
      </c>
      <c r="CC373">
        <v>295</v>
      </c>
      <c r="CD373">
        <v>5220.67</v>
      </c>
      <c r="CE373">
        <v>1591.29</v>
      </c>
      <c r="CF373">
        <v>-0.87</v>
      </c>
      <c r="CG373">
        <v>300.0000000000001</v>
      </c>
      <c r="CH373">
        <v>23.8</v>
      </c>
      <c r="CI373">
        <v>1650.734719841875</v>
      </c>
      <c r="CJ373">
        <v>2.032994541366527</v>
      </c>
      <c r="CK373">
        <v>-31.03478562282126</v>
      </c>
      <c r="CL373">
        <v>0.9198548094063967</v>
      </c>
      <c r="CM373">
        <v>0.9759925733019913</v>
      </c>
      <c r="CN373">
        <v>-0.00431141668520578</v>
      </c>
      <c r="CO373">
        <v>289.9999999999999</v>
      </c>
      <c r="CP373">
        <v>1590.91</v>
      </c>
      <c r="CQ373">
        <v>765</v>
      </c>
      <c r="CR373">
        <v>5219.32</v>
      </c>
      <c r="CS373">
        <v>1591.27</v>
      </c>
      <c r="CT373">
        <v>-0.36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438</v>
      </c>
      <c r="DO373">
        <v>2</v>
      </c>
      <c r="DP373" t="b">
        <v>1</v>
      </c>
      <c r="DQ373">
        <v>1761510719.5</v>
      </c>
      <c r="DR373">
        <v>1094.524444444444</v>
      </c>
      <c r="DS373">
        <v>1128.006666666667</v>
      </c>
      <c r="DT373">
        <v>11.22826666666667</v>
      </c>
      <c r="DU373">
        <v>10.83635555555555</v>
      </c>
      <c r="DV373">
        <v>1098.131111111111</v>
      </c>
      <c r="DW373">
        <v>11.22413333333333</v>
      </c>
      <c r="DX373">
        <v>499.9841111111111</v>
      </c>
      <c r="DY373">
        <v>90.28965555555556</v>
      </c>
      <c r="DZ373">
        <v>0.09994687777777778</v>
      </c>
      <c r="EA373">
        <v>17.84218888888889</v>
      </c>
      <c r="EB373">
        <v>18.14925555555556</v>
      </c>
      <c r="EC373">
        <v>999.9000000000001</v>
      </c>
      <c r="ED373">
        <v>0</v>
      </c>
      <c r="EE373">
        <v>0</v>
      </c>
      <c r="EF373">
        <v>9990.415555555555</v>
      </c>
      <c r="EG373">
        <v>0</v>
      </c>
      <c r="EH373">
        <v>1050.803333333333</v>
      </c>
      <c r="EI373">
        <v>-33.4802</v>
      </c>
      <c r="EJ373">
        <v>1106.955555555556</v>
      </c>
      <c r="EK373">
        <v>1140.364444444444</v>
      </c>
      <c r="EL373">
        <v>0.3919055555555555</v>
      </c>
      <c r="EM373">
        <v>1128.006666666667</v>
      </c>
      <c r="EN373">
        <v>10.83635555555555</v>
      </c>
      <c r="EO373">
        <v>1.013796666666667</v>
      </c>
      <c r="EP373">
        <v>0.9784117777777779</v>
      </c>
      <c r="EQ373">
        <v>7.116183333333333</v>
      </c>
      <c r="ER373">
        <v>6.598793333333333</v>
      </c>
      <c r="ES373">
        <v>1999.926666666667</v>
      </c>
      <c r="ET373">
        <v>0.9799926666666666</v>
      </c>
      <c r="EU373">
        <v>0.02000743333333333</v>
      </c>
      <c r="EV373">
        <v>0</v>
      </c>
      <c r="EW373">
        <v>1298.37</v>
      </c>
      <c r="EX373">
        <v>5.00097</v>
      </c>
      <c r="EY373">
        <v>25971.98888888889</v>
      </c>
      <c r="EZ373">
        <v>16706.92222222222</v>
      </c>
      <c r="FA373">
        <v>37.17322222222222</v>
      </c>
      <c r="FB373">
        <v>38.43011111111111</v>
      </c>
      <c r="FC373">
        <v>37.465</v>
      </c>
      <c r="FD373">
        <v>37.54133333333333</v>
      </c>
      <c r="FE373">
        <v>37</v>
      </c>
      <c r="FF373">
        <v>1955.016666666667</v>
      </c>
      <c r="FG373">
        <v>39.91</v>
      </c>
      <c r="FH373">
        <v>0</v>
      </c>
      <c r="FI373">
        <v>5592.800000190735</v>
      </c>
      <c r="FJ373">
        <v>0</v>
      </c>
      <c r="FK373">
        <v>1298.3464</v>
      </c>
      <c r="FL373">
        <v>-1.771538459969432</v>
      </c>
      <c r="FM373">
        <v>-44.7846153369025</v>
      </c>
      <c r="FN373">
        <v>25976.88</v>
      </c>
      <c r="FO373">
        <v>15</v>
      </c>
      <c r="FP373">
        <v>0</v>
      </c>
      <c r="FQ373" t="s">
        <v>439</v>
      </c>
      <c r="FR373">
        <v>1760210915.6</v>
      </c>
      <c r="FS373">
        <v>0</v>
      </c>
      <c r="FT373">
        <v>0</v>
      </c>
      <c r="FU373">
        <v>-0.215</v>
      </c>
      <c r="FV373">
        <v>0</v>
      </c>
      <c r="FW373">
        <v>-0.6919999999999999</v>
      </c>
      <c r="FX373">
        <v>0</v>
      </c>
      <c r="FY373">
        <v>400</v>
      </c>
      <c r="FZ373">
        <v>0</v>
      </c>
      <c r="GA373">
        <v>0.15</v>
      </c>
      <c r="GB373">
        <v>0</v>
      </c>
      <c r="GC373">
        <v>-33.44815999999999</v>
      </c>
      <c r="GD373">
        <v>-0.1028172607880375</v>
      </c>
      <c r="GE373">
        <v>0.09661124365207152</v>
      </c>
      <c r="GF373">
        <v>1</v>
      </c>
      <c r="GG373">
        <v>1298.289705882353</v>
      </c>
      <c r="GH373">
        <v>0.5908326972228679</v>
      </c>
      <c r="GI373">
        <v>0.2622917694445283</v>
      </c>
      <c r="GJ373">
        <v>1</v>
      </c>
      <c r="GK373">
        <v>0.4973396</v>
      </c>
      <c r="GL373">
        <v>-0.6413484652908076</v>
      </c>
      <c r="GM373">
        <v>0.06387620411303414</v>
      </c>
      <c r="GN373">
        <v>0</v>
      </c>
      <c r="GO373">
        <v>2</v>
      </c>
      <c r="GP373">
        <v>3</v>
      </c>
      <c r="GQ373" t="s">
        <v>440</v>
      </c>
      <c r="GR373">
        <v>3.13398</v>
      </c>
      <c r="GS373">
        <v>2.76025</v>
      </c>
      <c r="GT373">
        <v>0.183828</v>
      </c>
      <c r="GU373">
        <v>0.185266</v>
      </c>
      <c r="GV373">
        <v>0.0616376</v>
      </c>
      <c r="GW373">
        <v>0.0595587</v>
      </c>
      <c r="GX373">
        <v>26125.6</v>
      </c>
      <c r="GY373">
        <v>26062.3</v>
      </c>
      <c r="GZ373">
        <v>29737.8</v>
      </c>
      <c r="HA373">
        <v>29548.3</v>
      </c>
      <c r="HB373">
        <v>36885.1</v>
      </c>
      <c r="HC373">
        <v>36827.4</v>
      </c>
      <c r="HD373">
        <v>41846.9</v>
      </c>
      <c r="HE373">
        <v>41980.1</v>
      </c>
      <c r="HF373">
        <v>1.9504</v>
      </c>
      <c r="HG373">
        <v>1.88892</v>
      </c>
      <c r="HH373">
        <v>0.030674</v>
      </c>
      <c r="HI373">
        <v>0</v>
      </c>
      <c r="HJ373">
        <v>17.6301</v>
      </c>
      <c r="HK373">
        <v>999.9</v>
      </c>
      <c r="HL373">
        <v>26.3</v>
      </c>
      <c r="HM373">
        <v>31.7</v>
      </c>
      <c r="HN373">
        <v>13.6757</v>
      </c>
      <c r="HO373">
        <v>62.4225</v>
      </c>
      <c r="HP373">
        <v>32.4159</v>
      </c>
      <c r="HQ373">
        <v>1</v>
      </c>
      <c r="HR373">
        <v>-0.109865</v>
      </c>
      <c r="HS373">
        <v>6.84296</v>
      </c>
      <c r="HT373">
        <v>20.2061</v>
      </c>
      <c r="HU373">
        <v>5.21969</v>
      </c>
      <c r="HV373">
        <v>12.0159</v>
      </c>
      <c r="HW373">
        <v>4.99085</v>
      </c>
      <c r="HX373">
        <v>3.2885</v>
      </c>
      <c r="HY373">
        <v>9999</v>
      </c>
      <c r="HZ373">
        <v>9999</v>
      </c>
      <c r="IA373">
        <v>9999</v>
      </c>
      <c r="IB373">
        <v>999.9</v>
      </c>
      <c r="IC373">
        <v>4.97286</v>
      </c>
      <c r="ID373">
        <v>1.86661</v>
      </c>
      <c r="IE373">
        <v>1.86591</v>
      </c>
      <c r="IF373">
        <v>1.86586</v>
      </c>
      <c r="IG373">
        <v>1.86769</v>
      </c>
      <c r="IH373">
        <v>1.87013</v>
      </c>
      <c r="II373">
        <v>1.86877</v>
      </c>
      <c r="IJ373">
        <v>1.87027</v>
      </c>
      <c r="IK373">
        <v>0</v>
      </c>
      <c r="IL373">
        <v>0</v>
      </c>
      <c r="IM373">
        <v>0</v>
      </c>
      <c r="IN373">
        <v>0</v>
      </c>
      <c r="IO373" t="s">
        <v>441</v>
      </c>
      <c r="IP373" t="s">
        <v>442</v>
      </c>
      <c r="IQ373" t="s">
        <v>443</v>
      </c>
      <c r="IR373" t="s">
        <v>443</v>
      </c>
      <c r="IS373" t="s">
        <v>443</v>
      </c>
      <c r="IT373" t="s">
        <v>443</v>
      </c>
      <c r="IU373">
        <v>0</v>
      </c>
      <c r="IV373">
        <v>100</v>
      </c>
      <c r="IW373">
        <v>100</v>
      </c>
      <c r="IX373">
        <v>-3.62</v>
      </c>
      <c r="IY373">
        <v>0.0041</v>
      </c>
      <c r="IZ373">
        <v>-1.414774939843471</v>
      </c>
      <c r="JA373">
        <v>-0.002262605230658699</v>
      </c>
      <c r="JB373">
        <v>4.117972070868355E-07</v>
      </c>
      <c r="JC373">
        <v>-1.535053720392113E-10</v>
      </c>
      <c r="JD373">
        <v>-0.05773197212917025</v>
      </c>
      <c r="JE373">
        <v>-0.004387372397949352</v>
      </c>
      <c r="JF373">
        <v>0.001148265067849212</v>
      </c>
      <c r="JG373">
        <v>-2.372704636287677E-05</v>
      </c>
      <c r="JH373">
        <v>4</v>
      </c>
      <c r="JI373">
        <v>2346</v>
      </c>
      <c r="JJ373">
        <v>1</v>
      </c>
      <c r="JK373">
        <v>24</v>
      </c>
      <c r="JL373">
        <v>21663.4</v>
      </c>
      <c r="JM373">
        <v>29358512</v>
      </c>
      <c r="JN373">
        <v>2.32422</v>
      </c>
      <c r="JO373">
        <v>2.23755</v>
      </c>
      <c r="JP373">
        <v>1.39648</v>
      </c>
      <c r="JQ373">
        <v>2.35474</v>
      </c>
      <c r="JR373">
        <v>1.49536</v>
      </c>
      <c r="JS373">
        <v>2.68799</v>
      </c>
      <c r="JT373">
        <v>36.4107</v>
      </c>
      <c r="JU373">
        <v>24.0087</v>
      </c>
      <c r="JV373">
        <v>18</v>
      </c>
      <c r="JW373">
        <v>483.383</v>
      </c>
      <c r="JX373">
        <v>435.896</v>
      </c>
      <c r="JY373">
        <v>11.4395</v>
      </c>
      <c r="JZ373">
        <v>25.9407</v>
      </c>
      <c r="KA373">
        <v>30.0009</v>
      </c>
      <c r="KB373">
        <v>25.7558</v>
      </c>
      <c r="KC373">
        <v>25.6838</v>
      </c>
      <c r="KD373">
        <v>46.5143</v>
      </c>
      <c r="KE373">
        <v>18.4398</v>
      </c>
      <c r="KF373">
        <v>5.26473</v>
      </c>
      <c r="KG373">
        <v>11.3598</v>
      </c>
      <c r="KH373">
        <v>1155.38</v>
      </c>
      <c r="KI373">
        <v>10.9906</v>
      </c>
      <c r="KJ373">
        <v>101.635</v>
      </c>
      <c r="KK373">
        <v>100.948</v>
      </c>
    </row>
    <row r="374" spans="1:297">
      <c r="A374">
        <v>358</v>
      </c>
      <c r="B374">
        <v>1761510727</v>
      </c>
      <c r="C374">
        <v>3516.5</v>
      </c>
      <c r="D374" t="s">
        <v>1162</v>
      </c>
      <c r="E374" t="s">
        <v>1163</v>
      </c>
      <c r="F374">
        <v>5</v>
      </c>
      <c r="G374" t="s">
        <v>1025</v>
      </c>
      <c r="H374" t="s">
        <v>436</v>
      </c>
      <c r="I374">
        <v>1761510724.2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1155.77189748909</v>
      </c>
      <c r="AK374">
        <v>1130.665696969696</v>
      </c>
      <c r="AL374">
        <v>3.401158185565547</v>
      </c>
      <c r="AM374">
        <v>65.59163496858086</v>
      </c>
      <c r="AN374">
        <f>(AP374 - AO374 + DY374*1E3/(8.314*(EA374+273.15)) * AR374/DX374 * AQ374) * DX374/(100*DL374) * 1000/(1000 - AP374)</f>
        <v>0</v>
      </c>
      <c r="AO374">
        <v>10.87639955905869</v>
      </c>
      <c r="AP374">
        <v>11.22114424242424</v>
      </c>
      <c r="AQ374">
        <v>-0.0001263125792556476</v>
      </c>
      <c r="AR374">
        <v>106.5412186172679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437</v>
      </c>
      <c r="AY374" t="s">
        <v>437</v>
      </c>
      <c r="AZ374">
        <v>0</v>
      </c>
      <c r="BA374">
        <v>0</v>
      </c>
      <c r="BB374">
        <f>1-AZ374/BA374</f>
        <v>0</v>
      </c>
      <c r="BC374">
        <v>0</v>
      </c>
      <c r="BD374" t="s">
        <v>437</v>
      </c>
      <c r="BE374" t="s">
        <v>437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437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BZ374">
        <v>2020</v>
      </c>
      <c r="CA374">
        <v>290.0000000000001</v>
      </c>
      <c r="CB374">
        <v>1590.42</v>
      </c>
      <c r="CC374">
        <v>295</v>
      </c>
      <c r="CD374">
        <v>5220.67</v>
      </c>
      <c r="CE374">
        <v>1591.29</v>
      </c>
      <c r="CF374">
        <v>-0.87</v>
      </c>
      <c r="CG374">
        <v>300.0000000000001</v>
      </c>
      <c r="CH374">
        <v>23.8</v>
      </c>
      <c r="CI374">
        <v>1650.734719841875</v>
      </c>
      <c r="CJ374">
        <v>2.032994541366527</v>
      </c>
      <c r="CK374">
        <v>-31.03478562282126</v>
      </c>
      <c r="CL374">
        <v>0.9198548094063967</v>
      </c>
      <c r="CM374">
        <v>0.9759925733019913</v>
      </c>
      <c r="CN374">
        <v>-0.00431141668520578</v>
      </c>
      <c r="CO374">
        <v>289.9999999999999</v>
      </c>
      <c r="CP374">
        <v>1590.91</v>
      </c>
      <c r="CQ374">
        <v>765</v>
      </c>
      <c r="CR374">
        <v>5219.32</v>
      </c>
      <c r="CS374">
        <v>1591.27</v>
      </c>
      <c r="CT374">
        <v>-0.36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438</v>
      </c>
      <c r="DO374">
        <v>2</v>
      </c>
      <c r="DP374" t="b">
        <v>1</v>
      </c>
      <c r="DQ374">
        <v>1761510724.2</v>
      </c>
      <c r="DR374">
        <v>1110.236</v>
      </c>
      <c r="DS374">
        <v>1143.904</v>
      </c>
      <c r="DT374">
        <v>11.22138</v>
      </c>
      <c r="DU374">
        <v>10.87803</v>
      </c>
      <c r="DV374">
        <v>1113.875</v>
      </c>
      <c r="DW374">
        <v>11.21736</v>
      </c>
      <c r="DX374">
        <v>500.0235</v>
      </c>
      <c r="DY374">
        <v>90.28769</v>
      </c>
      <c r="DZ374">
        <v>0.10000736</v>
      </c>
      <c r="EA374">
        <v>17.85587</v>
      </c>
      <c r="EB374">
        <v>18.10473</v>
      </c>
      <c r="EC374">
        <v>999.9</v>
      </c>
      <c r="ED374">
        <v>0</v>
      </c>
      <c r="EE374">
        <v>0</v>
      </c>
      <c r="EF374">
        <v>9994.627999999999</v>
      </c>
      <c r="EG374">
        <v>0</v>
      </c>
      <c r="EH374">
        <v>1050.775</v>
      </c>
      <c r="EI374">
        <v>-33.66513</v>
      </c>
      <c r="EJ374">
        <v>1122.836</v>
      </c>
      <c r="EK374">
        <v>1156.483</v>
      </c>
      <c r="EL374">
        <v>0.3433732</v>
      </c>
      <c r="EM374">
        <v>1143.904</v>
      </c>
      <c r="EN374">
        <v>10.87803</v>
      </c>
      <c r="EO374">
        <v>1.013153</v>
      </c>
      <c r="EP374">
        <v>0.9821512999999999</v>
      </c>
      <c r="EQ374">
        <v>7.106921</v>
      </c>
      <c r="ER374">
        <v>6.654246000000001</v>
      </c>
      <c r="ES374">
        <v>1999.938</v>
      </c>
      <c r="ET374">
        <v>0.9799925999999999</v>
      </c>
      <c r="EU374">
        <v>0.02000749</v>
      </c>
      <c r="EV374">
        <v>0</v>
      </c>
      <c r="EW374">
        <v>1297.084</v>
      </c>
      <c r="EX374">
        <v>5.000970000000001</v>
      </c>
      <c r="EY374">
        <v>25947.01</v>
      </c>
      <c r="EZ374">
        <v>16707.03</v>
      </c>
      <c r="FA374">
        <v>37.125</v>
      </c>
      <c r="FB374">
        <v>38.3812</v>
      </c>
      <c r="FC374">
        <v>37.4433</v>
      </c>
      <c r="FD374">
        <v>37.5</v>
      </c>
      <c r="FE374">
        <v>37</v>
      </c>
      <c r="FF374">
        <v>1955.028</v>
      </c>
      <c r="FG374">
        <v>39.90999999999999</v>
      </c>
      <c r="FH374">
        <v>0</v>
      </c>
      <c r="FI374">
        <v>5598.200000047684</v>
      </c>
      <c r="FJ374">
        <v>0</v>
      </c>
      <c r="FK374">
        <v>1297.798846153846</v>
      </c>
      <c r="FL374">
        <v>-8.062564124881485</v>
      </c>
      <c r="FM374">
        <v>-194.2905984133185</v>
      </c>
      <c r="FN374">
        <v>25964.9</v>
      </c>
      <c r="FO374">
        <v>15</v>
      </c>
      <c r="FP374">
        <v>0</v>
      </c>
      <c r="FQ374" t="s">
        <v>439</v>
      </c>
      <c r="FR374">
        <v>1760210915.6</v>
      </c>
      <c r="FS374">
        <v>0</v>
      </c>
      <c r="FT374">
        <v>0</v>
      </c>
      <c r="FU374">
        <v>-0.215</v>
      </c>
      <c r="FV374">
        <v>0</v>
      </c>
      <c r="FW374">
        <v>-0.6919999999999999</v>
      </c>
      <c r="FX374">
        <v>0</v>
      </c>
      <c r="FY374">
        <v>400</v>
      </c>
      <c r="FZ374">
        <v>0</v>
      </c>
      <c r="GA374">
        <v>0.15</v>
      </c>
      <c r="GB374">
        <v>0</v>
      </c>
      <c r="GC374">
        <v>-33.51740975609756</v>
      </c>
      <c r="GD374">
        <v>-0.6990229965156994</v>
      </c>
      <c r="GE374">
        <v>0.13538463868779</v>
      </c>
      <c r="GF374">
        <v>0</v>
      </c>
      <c r="GG374">
        <v>1297.989705882353</v>
      </c>
      <c r="GH374">
        <v>-5.364553101997585</v>
      </c>
      <c r="GI374">
        <v>0.6975059995277052</v>
      </c>
      <c r="GJ374">
        <v>0</v>
      </c>
      <c r="GK374">
        <v>0.4404441951219513</v>
      </c>
      <c r="GL374">
        <v>-0.7804638815330993</v>
      </c>
      <c r="GM374">
        <v>0.07729313382221921</v>
      </c>
      <c r="GN374">
        <v>0</v>
      </c>
      <c r="GO374">
        <v>0</v>
      </c>
      <c r="GP374">
        <v>3</v>
      </c>
      <c r="GQ374" t="s">
        <v>455</v>
      </c>
      <c r="GR374">
        <v>3.13397</v>
      </c>
      <c r="GS374">
        <v>2.7603</v>
      </c>
      <c r="GT374">
        <v>0.185595</v>
      </c>
      <c r="GU374">
        <v>0.18697</v>
      </c>
      <c r="GV374">
        <v>0.0616379</v>
      </c>
      <c r="GW374">
        <v>0.0597293</v>
      </c>
      <c r="GX374">
        <v>26069</v>
      </c>
      <c r="GY374">
        <v>26008.1</v>
      </c>
      <c r="GZ374">
        <v>29737.7</v>
      </c>
      <c r="HA374">
        <v>29548.6</v>
      </c>
      <c r="HB374">
        <v>36884.8</v>
      </c>
      <c r="HC374">
        <v>36820.9</v>
      </c>
      <c r="HD374">
        <v>41846.6</v>
      </c>
      <c r="HE374">
        <v>41980.4</v>
      </c>
      <c r="HF374">
        <v>1.95033</v>
      </c>
      <c r="HG374">
        <v>1.88878</v>
      </c>
      <c r="HH374">
        <v>0.0249967</v>
      </c>
      <c r="HI374">
        <v>0</v>
      </c>
      <c r="HJ374">
        <v>17.6328</v>
      </c>
      <c r="HK374">
        <v>999.9</v>
      </c>
      <c r="HL374">
        <v>26.3</v>
      </c>
      <c r="HM374">
        <v>31.7</v>
      </c>
      <c r="HN374">
        <v>13.6745</v>
      </c>
      <c r="HO374">
        <v>62.4025</v>
      </c>
      <c r="HP374">
        <v>32.3838</v>
      </c>
      <c r="HQ374">
        <v>1</v>
      </c>
      <c r="HR374">
        <v>-0.109464</v>
      </c>
      <c r="HS374">
        <v>6.96373</v>
      </c>
      <c r="HT374">
        <v>20.2017</v>
      </c>
      <c r="HU374">
        <v>5.21984</v>
      </c>
      <c r="HV374">
        <v>12.0159</v>
      </c>
      <c r="HW374">
        <v>4.99055</v>
      </c>
      <c r="HX374">
        <v>3.28842</v>
      </c>
      <c r="HY374">
        <v>9999</v>
      </c>
      <c r="HZ374">
        <v>9999</v>
      </c>
      <c r="IA374">
        <v>9999</v>
      </c>
      <c r="IB374">
        <v>999.9</v>
      </c>
      <c r="IC374">
        <v>4.97287</v>
      </c>
      <c r="ID374">
        <v>1.86661</v>
      </c>
      <c r="IE374">
        <v>1.86594</v>
      </c>
      <c r="IF374">
        <v>1.86585</v>
      </c>
      <c r="IG374">
        <v>1.86771</v>
      </c>
      <c r="IH374">
        <v>1.87012</v>
      </c>
      <c r="II374">
        <v>1.86879</v>
      </c>
      <c r="IJ374">
        <v>1.87028</v>
      </c>
      <c r="IK374">
        <v>0</v>
      </c>
      <c r="IL374">
        <v>0</v>
      </c>
      <c r="IM374">
        <v>0</v>
      </c>
      <c r="IN374">
        <v>0</v>
      </c>
      <c r="IO374" t="s">
        <v>441</v>
      </c>
      <c r="IP374" t="s">
        <v>442</v>
      </c>
      <c r="IQ374" t="s">
        <v>443</v>
      </c>
      <c r="IR374" t="s">
        <v>443</v>
      </c>
      <c r="IS374" t="s">
        <v>443</v>
      </c>
      <c r="IT374" t="s">
        <v>443</v>
      </c>
      <c r="IU374">
        <v>0</v>
      </c>
      <c r="IV374">
        <v>100</v>
      </c>
      <c r="IW374">
        <v>100</v>
      </c>
      <c r="IX374">
        <v>-3.66</v>
      </c>
      <c r="IY374">
        <v>0.0041</v>
      </c>
      <c r="IZ374">
        <v>-1.414774939843471</v>
      </c>
      <c r="JA374">
        <v>-0.002262605230658699</v>
      </c>
      <c r="JB374">
        <v>4.117972070868355E-07</v>
      </c>
      <c r="JC374">
        <v>-1.535053720392113E-10</v>
      </c>
      <c r="JD374">
        <v>-0.05773197212917025</v>
      </c>
      <c r="JE374">
        <v>-0.004387372397949352</v>
      </c>
      <c r="JF374">
        <v>0.001148265067849212</v>
      </c>
      <c r="JG374">
        <v>-2.372704636287677E-05</v>
      </c>
      <c r="JH374">
        <v>4</v>
      </c>
      <c r="JI374">
        <v>2346</v>
      </c>
      <c r="JJ374">
        <v>1</v>
      </c>
      <c r="JK374">
        <v>24</v>
      </c>
      <c r="JL374">
        <v>21663.5</v>
      </c>
      <c r="JM374">
        <v>29358512.1</v>
      </c>
      <c r="JN374">
        <v>2.34985</v>
      </c>
      <c r="JO374">
        <v>2.24609</v>
      </c>
      <c r="JP374">
        <v>1.39648</v>
      </c>
      <c r="JQ374">
        <v>2.35352</v>
      </c>
      <c r="JR374">
        <v>1.49536</v>
      </c>
      <c r="JS374">
        <v>2.66846</v>
      </c>
      <c r="JT374">
        <v>36.4107</v>
      </c>
      <c r="JU374">
        <v>23.9999</v>
      </c>
      <c r="JV374">
        <v>18</v>
      </c>
      <c r="JW374">
        <v>483.343</v>
      </c>
      <c r="JX374">
        <v>435.823</v>
      </c>
      <c r="JY374">
        <v>11.288</v>
      </c>
      <c r="JZ374">
        <v>25.9425</v>
      </c>
      <c r="KA374">
        <v>30.0006</v>
      </c>
      <c r="KB374">
        <v>25.7565</v>
      </c>
      <c r="KC374">
        <v>25.6859</v>
      </c>
      <c r="KD374">
        <v>47.0088</v>
      </c>
      <c r="KE374">
        <v>18.1421</v>
      </c>
      <c r="KF374">
        <v>5.26473</v>
      </c>
      <c r="KG374">
        <v>11.2217</v>
      </c>
      <c r="KH374">
        <v>1168.74</v>
      </c>
      <c r="KI374">
        <v>11.0305</v>
      </c>
      <c r="KJ374">
        <v>101.635</v>
      </c>
      <c r="KK374">
        <v>100.948</v>
      </c>
    </row>
    <row r="375" spans="1:297">
      <c r="A375">
        <v>359</v>
      </c>
      <c r="B375">
        <v>1761510732</v>
      </c>
      <c r="C375">
        <v>3521.5</v>
      </c>
      <c r="D375" t="s">
        <v>1164</v>
      </c>
      <c r="E375" t="s">
        <v>1165</v>
      </c>
      <c r="F375">
        <v>5</v>
      </c>
      <c r="G375" t="s">
        <v>1025</v>
      </c>
      <c r="H375" t="s">
        <v>436</v>
      </c>
      <c r="I375">
        <v>1761510729.5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1172.709997485551</v>
      </c>
      <c r="AK375">
        <v>1147.645757575757</v>
      </c>
      <c r="AL375">
        <v>3.390812782015516</v>
      </c>
      <c r="AM375">
        <v>65.59163496858086</v>
      </c>
      <c r="AN375">
        <f>(AP375 - AO375 + DY375*1E3/(8.314*(EA375+273.15)) * AR375/DX375 * AQ375) * DX375/(100*DL375) * 1000/(1000 - AP375)</f>
        <v>0</v>
      </c>
      <c r="AO375">
        <v>10.92215878571379</v>
      </c>
      <c r="AP375">
        <v>11.23116363636364</v>
      </c>
      <c r="AQ375">
        <v>0.0002465143307726395</v>
      </c>
      <c r="AR375">
        <v>106.5412186172679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437</v>
      </c>
      <c r="AY375" t="s">
        <v>437</v>
      </c>
      <c r="AZ375">
        <v>0</v>
      </c>
      <c r="BA375">
        <v>0</v>
      </c>
      <c r="BB375">
        <f>1-AZ375/BA375</f>
        <v>0</v>
      </c>
      <c r="BC375">
        <v>0</v>
      </c>
      <c r="BD375" t="s">
        <v>437</v>
      </c>
      <c r="BE375" t="s">
        <v>437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437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BZ375">
        <v>2020</v>
      </c>
      <c r="CA375">
        <v>290.0000000000001</v>
      </c>
      <c r="CB375">
        <v>1590.42</v>
      </c>
      <c r="CC375">
        <v>295</v>
      </c>
      <c r="CD375">
        <v>5220.67</v>
      </c>
      <c r="CE375">
        <v>1591.29</v>
      </c>
      <c r="CF375">
        <v>-0.87</v>
      </c>
      <c r="CG375">
        <v>300.0000000000001</v>
      </c>
      <c r="CH375">
        <v>23.8</v>
      </c>
      <c r="CI375">
        <v>1650.734719841875</v>
      </c>
      <c r="CJ375">
        <v>2.032994541366527</v>
      </c>
      <c r="CK375">
        <v>-31.03478562282126</v>
      </c>
      <c r="CL375">
        <v>0.9198548094063967</v>
      </c>
      <c r="CM375">
        <v>0.9759925733019913</v>
      </c>
      <c r="CN375">
        <v>-0.00431141668520578</v>
      </c>
      <c r="CO375">
        <v>289.9999999999999</v>
      </c>
      <c r="CP375">
        <v>1590.91</v>
      </c>
      <c r="CQ375">
        <v>765</v>
      </c>
      <c r="CR375">
        <v>5219.32</v>
      </c>
      <c r="CS375">
        <v>1591.27</v>
      </c>
      <c r="CT375">
        <v>-0.36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438</v>
      </c>
      <c r="DO375">
        <v>2</v>
      </c>
      <c r="DP375" t="b">
        <v>1</v>
      </c>
      <c r="DQ375">
        <v>1761510729.5</v>
      </c>
      <c r="DR375">
        <v>1128.075555555555</v>
      </c>
      <c r="DS375">
        <v>1161.546666666666</v>
      </c>
      <c r="DT375">
        <v>11.22628888888889</v>
      </c>
      <c r="DU375">
        <v>10.92491111111111</v>
      </c>
      <c r="DV375">
        <v>1131.746666666667</v>
      </c>
      <c r="DW375">
        <v>11.22217777777778</v>
      </c>
      <c r="DX375">
        <v>499.9763333333333</v>
      </c>
      <c r="DY375">
        <v>90.28657777777779</v>
      </c>
      <c r="DZ375">
        <v>0.0999852</v>
      </c>
      <c r="EA375">
        <v>17.85672222222222</v>
      </c>
      <c r="EB375">
        <v>18.00531111111111</v>
      </c>
      <c r="EC375">
        <v>999.9000000000001</v>
      </c>
      <c r="ED375">
        <v>0</v>
      </c>
      <c r="EE375">
        <v>0</v>
      </c>
      <c r="EF375">
        <v>10001.8</v>
      </c>
      <c r="EG375">
        <v>0</v>
      </c>
      <c r="EH375">
        <v>1050.747777777778</v>
      </c>
      <c r="EI375">
        <v>-33.47064444444445</v>
      </c>
      <c r="EJ375">
        <v>1140.881111111111</v>
      </c>
      <c r="EK375">
        <v>1174.375555555555</v>
      </c>
      <c r="EL375">
        <v>0.3013784444444444</v>
      </c>
      <c r="EM375">
        <v>1161.546666666666</v>
      </c>
      <c r="EN375">
        <v>10.92491111111111</v>
      </c>
      <c r="EO375">
        <v>1.013582222222222</v>
      </c>
      <c r="EP375">
        <v>0.9863716666666664</v>
      </c>
      <c r="EQ375">
        <v>7.113092222222223</v>
      </c>
      <c r="ER375">
        <v>6.716606666666666</v>
      </c>
      <c r="ES375">
        <v>2000.066666666667</v>
      </c>
      <c r="ET375">
        <v>0.9799936666666665</v>
      </c>
      <c r="EU375">
        <v>0.02000645555555556</v>
      </c>
      <c r="EV375">
        <v>0</v>
      </c>
      <c r="EW375">
        <v>1296.077777777778</v>
      </c>
      <c r="EX375">
        <v>5.00097</v>
      </c>
      <c r="EY375">
        <v>25930.2</v>
      </c>
      <c r="EZ375">
        <v>16708.11111111111</v>
      </c>
      <c r="FA375">
        <v>37.125</v>
      </c>
      <c r="FB375">
        <v>38.375</v>
      </c>
      <c r="FC375">
        <v>37.437</v>
      </c>
      <c r="FD375">
        <v>37.5</v>
      </c>
      <c r="FE375">
        <v>37</v>
      </c>
      <c r="FF375">
        <v>1955.152222222222</v>
      </c>
      <c r="FG375">
        <v>39.91</v>
      </c>
      <c r="FH375">
        <v>0</v>
      </c>
      <c r="FI375">
        <v>5603</v>
      </c>
      <c r="FJ375">
        <v>0</v>
      </c>
      <c r="FK375">
        <v>1297.071538461539</v>
      </c>
      <c r="FL375">
        <v>-12.30700855813538</v>
      </c>
      <c r="FM375">
        <v>-246.338461566899</v>
      </c>
      <c r="FN375">
        <v>25949.59230769231</v>
      </c>
      <c r="FO375">
        <v>15</v>
      </c>
      <c r="FP375">
        <v>0</v>
      </c>
      <c r="FQ375" t="s">
        <v>439</v>
      </c>
      <c r="FR375">
        <v>1760210915.6</v>
      </c>
      <c r="FS375">
        <v>0</v>
      </c>
      <c r="FT375">
        <v>0</v>
      </c>
      <c r="FU375">
        <v>-0.215</v>
      </c>
      <c r="FV375">
        <v>0</v>
      </c>
      <c r="FW375">
        <v>-0.6919999999999999</v>
      </c>
      <c r="FX375">
        <v>0</v>
      </c>
      <c r="FY375">
        <v>400</v>
      </c>
      <c r="FZ375">
        <v>0</v>
      </c>
      <c r="GA375">
        <v>0.15</v>
      </c>
      <c r="GB375">
        <v>0</v>
      </c>
      <c r="GC375">
        <v>-33.51679268292683</v>
      </c>
      <c r="GD375">
        <v>-0.5964083623694602</v>
      </c>
      <c r="GE375">
        <v>0.1327143923862837</v>
      </c>
      <c r="GF375">
        <v>0</v>
      </c>
      <c r="GG375">
        <v>1297.604117647059</v>
      </c>
      <c r="GH375">
        <v>-8.216042782504836</v>
      </c>
      <c r="GI375">
        <v>0.9198820821076238</v>
      </c>
      <c r="GJ375">
        <v>0</v>
      </c>
      <c r="GK375">
        <v>0.3936246341463415</v>
      </c>
      <c r="GL375">
        <v>-0.7173131916376317</v>
      </c>
      <c r="GM375">
        <v>0.07152802380979391</v>
      </c>
      <c r="GN375">
        <v>0</v>
      </c>
      <c r="GO375">
        <v>0</v>
      </c>
      <c r="GP375">
        <v>3</v>
      </c>
      <c r="GQ375" t="s">
        <v>455</v>
      </c>
      <c r="GR375">
        <v>3.13394</v>
      </c>
      <c r="GS375">
        <v>2.7602</v>
      </c>
      <c r="GT375">
        <v>0.187339</v>
      </c>
      <c r="GU375">
        <v>0.188651</v>
      </c>
      <c r="GV375">
        <v>0.0616802</v>
      </c>
      <c r="GW375">
        <v>0.059907</v>
      </c>
      <c r="GX375">
        <v>26012.8</v>
      </c>
      <c r="GY375">
        <v>25954.3</v>
      </c>
      <c r="GZ375">
        <v>29737.2</v>
      </c>
      <c r="HA375">
        <v>29548.6</v>
      </c>
      <c r="HB375">
        <v>36882.3</v>
      </c>
      <c r="HC375">
        <v>36814</v>
      </c>
      <c r="HD375">
        <v>41845.6</v>
      </c>
      <c r="HE375">
        <v>41980.5</v>
      </c>
      <c r="HF375">
        <v>1.95012</v>
      </c>
      <c r="HG375">
        <v>1.88883</v>
      </c>
      <c r="HH375">
        <v>0.0202097</v>
      </c>
      <c r="HI375">
        <v>0</v>
      </c>
      <c r="HJ375">
        <v>17.6348</v>
      </c>
      <c r="HK375">
        <v>999.9</v>
      </c>
      <c r="HL375">
        <v>26.3</v>
      </c>
      <c r="HM375">
        <v>31.7</v>
      </c>
      <c r="HN375">
        <v>13.6748</v>
      </c>
      <c r="HO375">
        <v>62.3525</v>
      </c>
      <c r="HP375">
        <v>32.476</v>
      </c>
      <c r="HQ375">
        <v>1</v>
      </c>
      <c r="HR375">
        <v>-0.109685</v>
      </c>
      <c r="HS375">
        <v>6.7406</v>
      </c>
      <c r="HT375">
        <v>20.2114</v>
      </c>
      <c r="HU375">
        <v>5.22028</v>
      </c>
      <c r="HV375">
        <v>12.0159</v>
      </c>
      <c r="HW375">
        <v>4.9906</v>
      </c>
      <c r="HX375">
        <v>3.28848</v>
      </c>
      <c r="HY375">
        <v>9999</v>
      </c>
      <c r="HZ375">
        <v>9999</v>
      </c>
      <c r="IA375">
        <v>9999</v>
      </c>
      <c r="IB375">
        <v>999.9</v>
      </c>
      <c r="IC375">
        <v>4.97284</v>
      </c>
      <c r="ID375">
        <v>1.86661</v>
      </c>
      <c r="IE375">
        <v>1.8659</v>
      </c>
      <c r="IF375">
        <v>1.86585</v>
      </c>
      <c r="IG375">
        <v>1.8677</v>
      </c>
      <c r="IH375">
        <v>1.87013</v>
      </c>
      <c r="II375">
        <v>1.8688</v>
      </c>
      <c r="IJ375">
        <v>1.87027</v>
      </c>
      <c r="IK375">
        <v>0</v>
      </c>
      <c r="IL375">
        <v>0</v>
      </c>
      <c r="IM375">
        <v>0</v>
      </c>
      <c r="IN375">
        <v>0</v>
      </c>
      <c r="IO375" t="s">
        <v>441</v>
      </c>
      <c r="IP375" t="s">
        <v>442</v>
      </c>
      <c r="IQ375" t="s">
        <v>443</v>
      </c>
      <c r="IR375" t="s">
        <v>443</v>
      </c>
      <c r="IS375" t="s">
        <v>443</v>
      </c>
      <c r="IT375" t="s">
        <v>443</v>
      </c>
      <c r="IU375">
        <v>0</v>
      </c>
      <c r="IV375">
        <v>100</v>
      </c>
      <c r="IW375">
        <v>100</v>
      </c>
      <c r="IX375">
        <v>-3.69</v>
      </c>
      <c r="IY375">
        <v>0.0042</v>
      </c>
      <c r="IZ375">
        <v>-1.414774939843471</v>
      </c>
      <c r="JA375">
        <v>-0.002262605230658699</v>
      </c>
      <c r="JB375">
        <v>4.117972070868355E-07</v>
      </c>
      <c r="JC375">
        <v>-1.535053720392113E-10</v>
      </c>
      <c r="JD375">
        <v>-0.05773197212917025</v>
      </c>
      <c r="JE375">
        <v>-0.004387372397949352</v>
      </c>
      <c r="JF375">
        <v>0.001148265067849212</v>
      </c>
      <c r="JG375">
        <v>-2.372704636287677E-05</v>
      </c>
      <c r="JH375">
        <v>4</v>
      </c>
      <c r="JI375">
        <v>2346</v>
      </c>
      <c r="JJ375">
        <v>1</v>
      </c>
      <c r="JK375">
        <v>24</v>
      </c>
      <c r="JL375">
        <v>21663.6</v>
      </c>
      <c r="JM375">
        <v>29358512.2</v>
      </c>
      <c r="JN375">
        <v>2.37915</v>
      </c>
      <c r="JO375">
        <v>2.23633</v>
      </c>
      <c r="JP375">
        <v>1.39771</v>
      </c>
      <c r="JQ375">
        <v>2.35352</v>
      </c>
      <c r="JR375">
        <v>1.49536</v>
      </c>
      <c r="JS375">
        <v>2.69897</v>
      </c>
      <c r="JT375">
        <v>36.4107</v>
      </c>
      <c r="JU375">
        <v>24.0087</v>
      </c>
      <c r="JV375">
        <v>18</v>
      </c>
      <c r="JW375">
        <v>483.233</v>
      </c>
      <c r="JX375">
        <v>435.861</v>
      </c>
      <c r="JY375">
        <v>11.1645</v>
      </c>
      <c r="JZ375">
        <v>25.9429</v>
      </c>
      <c r="KA375">
        <v>30</v>
      </c>
      <c r="KB375">
        <v>25.758</v>
      </c>
      <c r="KC375">
        <v>25.6871</v>
      </c>
      <c r="KD375">
        <v>47.5992</v>
      </c>
      <c r="KE375">
        <v>17.848</v>
      </c>
      <c r="KF375">
        <v>5.26473</v>
      </c>
      <c r="KG375">
        <v>11.1668</v>
      </c>
      <c r="KH375">
        <v>1188.78</v>
      </c>
      <c r="KI375">
        <v>11.0562</v>
      </c>
      <c r="KJ375">
        <v>101.633</v>
      </c>
      <c r="KK375">
        <v>100.949</v>
      </c>
    </row>
    <row r="376" spans="1:297">
      <c r="A376">
        <v>360</v>
      </c>
      <c r="B376">
        <v>1761510737</v>
      </c>
      <c r="C376">
        <v>3526.5</v>
      </c>
      <c r="D376" t="s">
        <v>1166</v>
      </c>
      <c r="E376" t="s">
        <v>1167</v>
      </c>
      <c r="F376">
        <v>5</v>
      </c>
      <c r="G376" t="s">
        <v>1025</v>
      </c>
      <c r="H376" t="s">
        <v>436</v>
      </c>
      <c r="I376">
        <v>1761510734.2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1189.562312482434</v>
      </c>
      <c r="AK376">
        <v>1164.424545454545</v>
      </c>
      <c r="AL376">
        <v>3.344502827033498</v>
      </c>
      <c r="AM376">
        <v>65.59163496858086</v>
      </c>
      <c r="AN376">
        <f>(AP376 - AO376 + DY376*1E3/(8.314*(EA376+273.15)) * AR376/DX376 * AQ376) * DX376/(100*DL376) * 1000/(1000 - AP376)</f>
        <v>0</v>
      </c>
      <c r="AO376">
        <v>10.96887783330976</v>
      </c>
      <c r="AP376">
        <v>11.25725757575758</v>
      </c>
      <c r="AQ376">
        <v>0.0005218724323789197</v>
      </c>
      <c r="AR376">
        <v>106.5412186172679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437</v>
      </c>
      <c r="AY376" t="s">
        <v>437</v>
      </c>
      <c r="AZ376">
        <v>0</v>
      </c>
      <c r="BA376">
        <v>0</v>
      </c>
      <c r="BB376">
        <f>1-AZ376/BA376</f>
        <v>0</v>
      </c>
      <c r="BC376">
        <v>0</v>
      </c>
      <c r="BD376" t="s">
        <v>437</v>
      </c>
      <c r="BE376" t="s">
        <v>437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437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BZ376">
        <v>2020</v>
      </c>
      <c r="CA376">
        <v>290.0000000000001</v>
      </c>
      <c r="CB376">
        <v>1590.42</v>
      </c>
      <c r="CC376">
        <v>295</v>
      </c>
      <c r="CD376">
        <v>5220.67</v>
      </c>
      <c r="CE376">
        <v>1591.29</v>
      </c>
      <c r="CF376">
        <v>-0.87</v>
      </c>
      <c r="CG376">
        <v>300.0000000000001</v>
      </c>
      <c r="CH376">
        <v>23.8</v>
      </c>
      <c r="CI376">
        <v>1650.734719841875</v>
      </c>
      <c r="CJ376">
        <v>2.032994541366527</v>
      </c>
      <c r="CK376">
        <v>-31.03478562282126</v>
      </c>
      <c r="CL376">
        <v>0.9198548094063967</v>
      </c>
      <c r="CM376">
        <v>0.9759925733019913</v>
      </c>
      <c r="CN376">
        <v>-0.00431141668520578</v>
      </c>
      <c r="CO376">
        <v>289.9999999999999</v>
      </c>
      <c r="CP376">
        <v>1590.91</v>
      </c>
      <c r="CQ376">
        <v>765</v>
      </c>
      <c r="CR376">
        <v>5219.32</v>
      </c>
      <c r="CS376">
        <v>1591.27</v>
      </c>
      <c r="CT376">
        <v>-0.36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438</v>
      </c>
      <c r="DO376">
        <v>2</v>
      </c>
      <c r="DP376" t="b">
        <v>1</v>
      </c>
      <c r="DQ376">
        <v>1761510734.2</v>
      </c>
      <c r="DR376">
        <v>1143.722</v>
      </c>
      <c r="DS376">
        <v>1177.192</v>
      </c>
      <c r="DT376">
        <v>11.24371</v>
      </c>
      <c r="DU376">
        <v>10.96691</v>
      </c>
      <c r="DV376">
        <v>1147.423</v>
      </c>
      <c r="DW376">
        <v>11.23939</v>
      </c>
      <c r="DX376">
        <v>499.9898000000001</v>
      </c>
      <c r="DY376">
        <v>90.28700999999998</v>
      </c>
      <c r="DZ376">
        <v>0.09995865</v>
      </c>
      <c r="EA376">
        <v>17.84293</v>
      </c>
      <c r="EB376">
        <v>17.94657</v>
      </c>
      <c r="EC376">
        <v>999.9</v>
      </c>
      <c r="ED376">
        <v>0</v>
      </c>
      <c r="EE376">
        <v>0</v>
      </c>
      <c r="EF376">
        <v>9998.615000000002</v>
      </c>
      <c r="EG376">
        <v>0</v>
      </c>
      <c r="EH376">
        <v>1050.766</v>
      </c>
      <c r="EI376">
        <v>-33.46994</v>
      </c>
      <c r="EJ376">
        <v>1156.73</v>
      </c>
      <c r="EK376">
        <v>1190.247</v>
      </c>
      <c r="EL376">
        <v>0.2767952</v>
      </c>
      <c r="EM376">
        <v>1177.192</v>
      </c>
      <c r="EN376">
        <v>10.96691</v>
      </c>
      <c r="EO376">
        <v>1.015162</v>
      </c>
      <c r="EP376">
        <v>0.9901704</v>
      </c>
      <c r="EQ376">
        <v>7.135812</v>
      </c>
      <c r="ER376">
        <v>6.772529</v>
      </c>
      <c r="ES376">
        <v>1999.971</v>
      </c>
      <c r="ET376">
        <v>0.9799986000000001</v>
      </c>
      <c r="EU376">
        <v>0.02000134</v>
      </c>
      <c r="EV376">
        <v>0</v>
      </c>
      <c r="EW376">
        <v>1295.768</v>
      </c>
      <c r="EX376">
        <v>5.000970000000001</v>
      </c>
      <c r="EY376">
        <v>25919.67</v>
      </c>
      <c r="EZ376">
        <v>16707.34</v>
      </c>
      <c r="FA376">
        <v>37.1187</v>
      </c>
      <c r="FB376">
        <v>38.375</v>
      </c>
      <c r="FC376">
        <v>37.4246</v>
      </c>
      <c r="FD376">
        <v>37.5</v>
      </c>
      <c r="FE376">
        <v>36.9559</v>
      </c>
      <c r="FF376">
        <v>1955.067</v>
      </c>
      <c r="FG376">
        <v>39.898</v>
      </c>
      <c r="FH376">
        <v>0</v>
      </c>
      <c r="FI376">
        <v>5607.800000190735</v>
      </c>
      <c r="FJ376">
        <v>0</v>
      </c>
      <c r="FK376">
        <v>1296.292307692308</v>
      </c>
      <c r="FL376">
        <v>-7.323760682203628</v>
      </c>
      <c r="FM376">
        <v>-167.5076921948857</v>
      </c>
      <c r="FN376">
        <v>25932.62307692308</v>
      </c>
      <c r="FO376">
        <v>15</v>
      </c>
      <c r="FP376">
        <v>0</v>
      </c>
      <c r="FQ376" t="s">
        <v>439</v>
      </c>
      <c r="FR376">
        <v>1760210915.6</v>
      </c>
      <c r="FS376">
        <v>0</v>
      </c>
      <c r="FT376">
        <v>0</v>
      </c>
      <c r="FU376">
        <v>-0.215</v>
      </c>
      <c r="FV376">
        <v>0</v>
      </c>
      <c r="FW376">
        <v>-0.6919999999999999</v>
      </c>
      <c r="FX376">
        <v>0</v>
      </c>
      <c r="FY376">
        <v>400</v>
      </c>
      <c r="FZ376">
        <v>0</v>
      </c>
      <c r="GA376">
        <v>0.15</v>
      </c>
      <c r="GB376">
        <v>0</v>
      </c>
      <c r="GC376">
        <v>-33.52395121951219</v>
      </c>
      <c r="GD376">
        <v>0.1690452961671674</v>
      </c>
      <c r="GE376">
        <v>0.13134964904175</v>
      </c>
      <c r="GF376">
        <v>1</v>
      </c>
      <c r="GG376">
        <v>1296.838823529412</v>
      </c>
      <c r="GH376">
        <v>-9.8129870168094</v>
      </c>
      <c r="GI376">
        <v>1.044914194917693</v>
      </c>
      <c r="GJ376">
        <v>0</v>
      </c>
      <c r="GK376">
        <v>0.3323708292682927</v>
      </c>
      <c r="GL376">
        <v>-0.4919784668989541</v>
      </c>
      <c r="GM376">
        <v>0.04964189597453406</v>
      </c>
      <c r="GN376">
        <v>0</v>
      </c>
      <c r="GO376">
        <v>1</v>
      </c>
      <c r="GP376">
        <v>3</v>
      </c>
      <c r="GQ376" t="s">
        <v>446</v>
      </c>
      <c r="GR376">
        <v>3.13396</v>
      </c>
      <c r="GS376">
        <v>2.76039</v>
      </c>
      <c r="GT376">
        <v>0.189052</v>
      </c>
      <c r="GU376">
        <v>0.190354</v>
      </c>
      <c r="GV376">
        <v>0.0617978</v>
      </c>
      <c r="GW376">
        <v>0.0600662</v>
      </c>
      <c r="GX376">
        <v>25957.9</v>
      </c>
      <c r="GY376">
        <v>25900.1</v>
      </c>
      <c r="GZ376">
        <v>29737.2</v>
      </c>
      <c r="HA376">
        <v>29548.8</v>
      </c>
      <c r="HB376">
        <v>36877.7</v>
      </c>
      <c r="HC376">
        <v>36808.1</v>
      </c>
      <c r="HD376">
        <v>41845.7</v>
      </c>
      <c r="HE376">
        <v>41980.9</v>
      </c>
      <c r="HF376">
        <v>1.95025</v>
      </c>
      <c r="HG376">
        <v>1.88875</v>
      </c>
      <c r="HH376">
        <v>0.0176094</v>
      </c>
      <c r="HI376">
        <v>0</v>
      </c>
      <c r="HJ376">
        <v>17.6363</v>
      </c>
      <c r="HK376">
        <v>999.9</v>
      </c>
      <c r="HL376">
        <v>26.3</v>
      </c>
      <c r="HM376">
        <v>31.7</v>
      </c>
      <c r="HN376">
        <v>13.677</v>
      </c>
      <c r="HO376">
        <v>62.3625</v>
      </c>
      <c r="HP376">
        <v>32.4359</v>
      </c>
      <c r="HQ376">
        <v>1</v>
      </c>
      <c r="HR376">
        <v>-0.112978</v>
      </c>
      <c r="HS376">
        <v>5.4597</v>
      </c>
      <c r="HT376">
        <v>20.2579</v>
      </c>
      <c r="HU376">
        <v>5.21954</v>
      </c>
      <c r="HV376">
        <v>12.0159</v>
      </c>
      <c r="HW376">
        <v>4.99055</v>
      </c>
      <c r="HX376">
        <v>3.28853</v>
      </c>
      <c r="HY376">
        <v>9999</v>
      </c>
      <c r="HZ376">
        <v>9999</v>
      </c>
      <c r="IA376">
        <v>9999</v>
      </c>
      <c r="IB376">
        <v>999.9</v>
      </c>
      <c r="IC376">
        <v>4.97284</v>
      </c>
      <c r="ID376">
        <v>1.86661</v>
      </c>
      <c r="IE376">
        <v>1.86592</v>
      </c>
      <c r="IF376">
        <v>1.86585</v>
      </c>
      <c r="IG376">
        <v>1.86769</v>
      </c>
      <c r="IH376">
        <v>1.87013</v>
      </c>
      <c r="II376">
        <v>1.86877</v>
      </c>
      <c r="IJ376">
        <v>1.87027</v>
      </c>
      <c r="IK376">
        <v>0</v>
      </c>
      <c r="IL376">
        <v>0</v>
      </c>
      <c r="IM376">
        <v>0</v>
      </c>
      <c r="IN376">
        <v>0</v>
      </c>
      <c r="IO376" t="s">
        <v>441</v>
      </c>
      <c r="IP376" t="s">
        <v>442</v>
      </c>
      <c r="IQ376" t="s">
        <v>443</v>
      </c>
      <c r="IR376" t="s">
        <v>443</v>
      </c>
      <c r="IS376" t="s">
        <v>443</v>
      </c>
      <c r="IT376" t="s">
        <v>443</v>
      </c>
      <c r="IU376">
        <v>0</v>
      </c>
      <c r="IV376">
        <v>100</v>
      </c>
      <c r="IW376">
        <v>100</v>
      </c>
      <c r="IX376">
        <v>-3.72</v>
      </c>
      <c r="IY376">
        <v>0.0046</v>
      </c>
      <c r="IZ376">
        <v>-1.414774939843471</v>
      </c>
      <c r="JA376">
        <v>-0.002262605230658699</v>
      </c>
      <c r="JB376">
        <v>4.117972070868355E-07</v>
      </c>
      <c r="JC376">
        <v>-1.535053720392113E-10</v>
      </c>
      <c r="JD376">
        <v>-0.05773197212917025</v>
      </c>
      <c r="JE376">
        <v>-0.004387372397949352</v>
      </c>
      <c r="JF376">
        <v>0.001148265067849212</v>
      </c>
      <c r="JG376">
        <v>-2.372704636287677E-05</v>
      </c>
      <c r="JH376">
        <v>4</v>
      </c>
      <c r="JI376">
        <v>2346</v>
      </c>
      <c r="JJ376">
        <v>1</v>
      </c>
      <c r="JK376">
        <v>24</v>
      </c>
      <c r="JL376">
        <v>21663.7</v>
      </c>
      <c r="JM376">
        <v>29358512.3</v>
      </c>
      <c r="JN376">
        <v>2.40356</v>
      </c>
      <c r="JO376">
        <v>2.24243</v>
      </c>
      <c r="JP376">
        <v>1.39648</v>
      </c>
      <c r="JQ376">
        <v>2.35229</v>
      </c>
      <c r="JR376">
        <v>1.49536</v>
      </c>
      <c r="JS376">
        <v>2.69287</v>
      </c>
      <c r="JT376">
        <v>36.4107</v>
      </c>
      <c r="JU376">
        <v>24.035</v>
      </c>
      <c r="JV376">
        <v>18</v>
      </c>
      <c r="JW376">
        <v>483.32</v>
      </c>
      <c r="JX376">
        <v>435.825</v>
      </c>
      <c r="JY376">
        <v>11.158</v>
      </c>
      <c r="JZ376">
        <v>25.9447</v>
      </c>
      <c r="KA376">
        <v>29.9975</v>
      </c>
      <c r="KB376">
        <v>25.7592</v>
      </c>
      <c r="KC376">
        <v>25.6881</v>
      </c>
      <c r="KD376">
        <v>48.0984</v>
      </c>
      <c r="KE376">
        <v>17.5751</v>
      </c>
      <c r="KF376">
        <v>5.26473</v>
      </c>
      <c r="KG376">
        <v>11.433</v>
      </c>
      <c r="KH376">
        <v>1202.14</v>
      </c>
      <c r="KI376">
        <v>11.0604</v>
      </c>
      <c r="KJ376">
        <v>101.633</v>
      </c>
      <c r="KK376">
        <v>100.949</v>
      </c>
    </row>
    <row r="377" spans="1:297">
      <c r="A377">
        <v>361</v>
      </c>
      <c r="B377">
        <v>1761510742</v>
      </c>
      <c r="C377">
        <v>3531.5</v>
      </c>
      <c r="D377" t="s">
        <v>1168</v>
      </c>
      <c r="E377" t="s">
        <v>1169</v>
      </c>
      <c r="F377">
        <v>5</v>
      </c>
      <c r="G377" t="s">
        <v>1025</v>
      </c>
      <c r="H377" t="s">
        <v>436</v>
      </c>
      <c r="I377">
        <v>1761510739.5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1206.694725742242</v>
      </c>
      <c r="AK377">
        <v>1181.372363636364</v>
      </c>
      <c r="AL377">
        <v>3.39528117659048</v>
      </c>
      <c r="AM377">
        <v>65.59163496858086</v>
      </c>
      <c r="AN377">
        <f>(AP377 - AO377 + DY377*1E3/(8.314*(EA377+273.15)) * AR377/DX377 * AQ377) * DX377/(100*DL377) * 1000/(1000 - AP377)</f>
        <v>0</v>
      </c>
      <c r="AO377">
        <v>10.99388187640837</v>
      </c>
      <c r="AP377">
        <v>11.31946727272727</v>
      </c>
      <c r="AQ377">
        <v>0.01261806782357108</v>
      </c>
      <c r="AR377">
        <v>106.5412186172679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437</v>
      </c>
      <c r="AY377" t="s">
        <v>437</v>
      </c>
      <c r="AZ377">
        <v>0</v>
      </c>
      <c r="BA377">
        <v>0</v>
      </c>
      <c r="BB377">
        <f>1-AZ377/BA377</f>
        <v>0</v>
      </c>
      <c r="BC377">
        <v>0</v>
      </c>
      <c r="BD377" t="s">
        <v>437</v>
      </c>
      <c r="BE377" t="s">
        <v>437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437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BZ377">
        <v>2020</v>
      </c>
      <c r="CA377">
        <v>290.0000000000001</v>
      </c>
      <c r="CB377">
        <v>1590.42</v>
      </c>
      <c r="CC377">
        <v>295</v>
      </c>
      <c r="CD377">
        <v>5220.67</v>
      </c>
      <c r="CE377">
        <v>1591.29</v>
      </c>
      <c r="CF377">
        <v>-0.87</v>
      </c>
      <c r="CG377">
        <v>300.0000000000001</v>
      </c>
      <c r="CH377">
        <v>23.8</v>
      </c>
      <c r="CI377">
        <v>1650.734719841875</v>
      </c>
      <c r="CJ377">
        <v>2.032994541366527</v>
      </c>
      <c r="CK377">
        <v>-31.03478562282126</v>
      </c>
      <c r="CL377">
        <v>0.9198548094063967</v>
      </c>
      <c r="CM377">
        <v>0.9759925733019913</v>
      </c>
      <c r="CN377">
        <v>-0.00431141668520578</v>
      </c>
      <c r="CO377">
        <v>289.9999999999999</v>
      </c>
      <c r="CP377">
        <v>1590.91</v>
      </c>
      <c r="CQ377">
        <v>765</v>
      </c>
      <c r="CR377">
        <v>5219.32</v>
      </c>
      <c r="CS377">
        <v>1591.27</v>
      </c>
      <c r="CT377">
        <v>-0.36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438</v>
      </c>
      <c r="DO377">
        <v>2</v>
      </c>
      <c r="DP377" t="b">
        <v>1</v>
      </c>
      <c r="DQ377">
        <v>1761510739.5</v>
      </c>
      <c r="DR377">
        <v>1161.323333333333</v>
      </c>
      <c r="DS377">
        <v>1195.082222222222</v>
      </c>
      <c r="DT377">
        <v>11.29176666666667</v>
      </c>
      <c r="DU377">
        <v>10.99331111111111</v>
      </c>
      <c r="DV377">
        <v>1165.06</v>
      </c>
      <c r="DW377">
        <v>11.28684444444444</v>
      </c>
      <c r="DX377">
        <v>499.9988888888889</v>
      </c>
      <c r="DY377">
        <v>90.28622222222221</v>
      </c>
      <c r="DZ377">
        <v>0.09996140000000001</v>
      </c>
      <c r="EA377">
        <v>17.8309</v>
      </c>
      <c r="EB377">
        <v>17.91128888888889</v>
      </c>
      <c r="EC377">
        <v>999.9000000000001</v>
      </c>
      <c r="ED377">
        <v>0</v>
      </c>
      <c r="EE377">
        <v>0</v>
      </c>
      <c r="EF377">
        <v>10004.36444444444</v>
      </c>
      <c r="EG377">
        <v>0</v>
      </c>
      <c r="EH377">
        <v>1050.798888888889</v>
      </c>
      <c r="EI377">
        <v>-33.75876666666667</v>
      </c>
      <c r="EJ377">
        <v>1174.588888888889</v>
      </c>
      <c r="EK377">
        <v>1208.367777777778</v>
      </c>
      <c r="EL377">
        <v>0.2984462222222222</v>
      </c>
      <c r="EM377">
        <v>1195.082222222222</v>
      </c>
      <c r="EN377">
        <v>10.99331111111111</v>
      </c>
      <c r="EO377">
        <v>1.019491111111111</v>
      </c>
      <c r="EP377">
        <v>0.9925451111111112</v>
      </c>
      <c r="EQ377">
        <v>7.197926666666667</v>
      </c>
      <c r="ER377">
        <v>6.807403333333333</v>
      </c>
      <c r="ES377">
        <v>1999.982222222222</v>
      </c>
      <c r="ET377">
        <v>0.9799973333333332</v>
      </c>
      <c r="EU377">
        <v>0.0200027</v>
      </c>
      <c r="EV377">
        <v>0</v>
      </c>
      <c r="EW377">
        <v>1295.541111111111</v>
      </c>
      <c r="EX377">
        <v>5.00097</v>
      </c>
      <c r="EY377">
        <v>25912.12222222222</v>
      </c>
      <c r="EZ377">
        <v>16707.41111111111</v>
      </c>
      <c r="FA377">
        <v>37.09</v>
      </c>
      <c r="FB377">
        <v>38.34</v>
      </c>
      <c r="FC377">
        <v>37.375</v>
      </c>
      <c r="FD377">
        <v>37.5</v>
      </c>
      <c r="FE377">
        <v>36.937</v>
      </c>
      <c r="FF377">
        <v>1955.072222222222</v>
      </c>
      <c r="FG377">
        <v>39.90666666666667</v>
      </c>
      <c r="FH377">
        <v>0</v>
      </c>
      <c r="FI377">
        <v>5613.200000047684</v>
      </c>
      <c r="FJ377">
        <v>0</v>
      </c>
      <c r="FK377">
        <v>1295.7332</v>
      </c>
      <c r="FL377">
        <v>-2.938461534973479</v>
      </c>
      <c r="FM377">
        <v>-103.7769231758618</v>
      </c>
      <c r="FN377">
        <v>25919.56</v>
      </c>
      <c r="FO377">
        <v>15</v>
      </c>
      <c r="FP377">
        <v>0</v>
      </c>
      <c r="FQ377" t="s">
        <v>439</v>
      </c>
      <c r="FR377">
        <v>1760210915.6</v>
      </c>
      <c r="FS377">
        <v>0</v>
      </c>
      <c r="FT377">
        <v>0</v>
      </c>
      <c r="FU377">
        <v>-0.215</v>
      </c>
      <c r="FV377">
        <v>0</v>
      </c>
      <c r="FW377">
        <v>-0.6919999999999999</v>
      </c>
      <c r="FX377">
        <v>0</v>
      </c>
      <c r="FY377">
        <v>400</v>
      </c>
      <c r="FZ377">
        <v>0</v>
      </c>
      <c r="GA377">
        <v>0.15</v>
      </c>
      <c r="GB377">
        <v>0</v>
      </c>
      <c r="GC377">
        <v>-33.59161</v>
      </c>
      <c r="GD377">
        <v>-0.09072720450273955</v>
      </c>
      <c r="GE377">
        <v>0.1420283295684355</v>
      </c>
      <c r="GF377">
        <v>1</v>
      </c>
      <c r="GG377">
        <v>1296.207941176471</v>
      </c>
      <c r="GH377">
        <v>-6.208861732763296</v>
      </c>
      <c r="GI377">
        <v>0.72988226049607</v>
      </c>
      <c r="GJ377">
        <v>0</v>
      </c>
      <c r="GK377">
        <v>0.30569875</v>
      </c>
      <c r="GL377">
        <v>-0.2289971482176372</v>
      </c>
      <c r="GM377">
        <v>0.02806883971573282</v>
      </c>
      <c r="GN377">
        <v>0</v>
      </c>
      <c r="GO377">
        <v>1</v>
      </c>
      <c r="GP377">
        <v>3</v>
      </c>
      <c r="GQ377" t="s">
        <v>446</v>
      </c>
      <c r="GR377">
        <v>3.13397</v>
      </c>
      <c r="GS377">
        <v>2.76028</v>
      </c>
      <c r="GT377">
        <v>0.190769</v>
      </c>
      <c r="GU377">
        <v>0.192036</v>
      </c>
      <c r="GV377">
        <v>0.0620675</v>
      </c>
      <c r="GW377">
        <v>0.0601095</v>
      </c>
      <c r="GX377">
        <v>25903.9</v>
      </c>
      <c r="GY377">
        <v>25847</v>
      </c>
      <c r="GZ377">
        <v>29738.2</v>
      </c>
      <c r="HA377">
        <v>29549.7</v>
      </c>
      <c r="HB377">
        <v>36868.2</v>
      </c>
      <c r="HC377">
        <v>36807.5</v>
      </c>
      <c r="HD377">
        <v>41847</v>
      </c>
      <c r="HE377">
        <v>41982.1</v>
      </c>
      <c r="HF377">
        <v>1.95063</v>
      </c>
      <c r="HG377">
        <v>1.8891</v>
      </c>
      <c r="HH377">
        <v>0.0156201</v>
      </c>
      <c r="HI377">
        <v>0</v>
      </c>
      <c r="HJ377">
        <v>17.6371</v>
      </c>
      <c r="HK377">
        <v>999.9</v>
      </c>
      <c r="HL377">
        <v>26.3</v>
      </c>
      <c r="HM377">
        <v>31.7</v>
      </c>
      <c r="HN377">
        <v>13.675</v>
      </c>
      <c r="HO377">
        <v>62.2525</v>
      </c>
      <c r="HP377">
        <v>32.3077</v>
      </c>
      <c r="HQ377">
        <v>1</v>
      </c>
      <c r="HR377">
        <v>-0.118211</v>
      </c>
      <c r="HS377">
        <v>5.16672</v>
      </c>
      <c r="HT377">
        <v>20.2689</v>
      </c>
      <c r="HU377">
        <v>5.22014</v>
      </c>
      <c r="HV377">
        <v>12.0159</v>
      </c>
      <c r="HW377">
        <v>4.99045</v>
      </c>
      <c r="HX377">
        <v>3.2885</v>
      </c>
      <c r="HY377">
        <v>9999</v>
      </c>
      <c r="HZ377">
        <v>9999</v>
      </c>
      <c r="IA377">
        <v>9999</v>
      </c>
      <c r="IB377">
        <v>999.9</v>
      </c>
      <c r="IC377">
        <v>4.97287</v>
      </c>
      <c r="ID377">
        <v>1.86661</v>
      </c>
      <c r="IE377">
        <v>1.86592</v>
      </c>
      <c r="IF377">
        <v>1.86585</v>
      </c>
      <c r="IG377">
        <v>1.86771</v>
      </c>
      <c r="IH377">
        <v>1.87015</v>
      </c>
      <c r="II377">
        <v>1.86882</v>
      </c>
      <c r="IJ377">
        <v>1.87027</v>
      </c>
      <c r="IK377">
        <v>0</v>
      </c>
      <c r="IL377">
        <v>0</v>
      </c>
      <c r="IM377">
        <v>0</v>
      </c>
      <c r="IN377">
        <v>0</v>
      </c>
      <c r="IO377" t="s">
        <v>441</v>
      </c>
      <c r="IP377" t="s">
        <v>442</v>
      </c>
      <c r="IQ377" t="s">
        <v>443</v>
      </c>
      <c r="IR377" t="s">
        <v>443</v>
      </c>
      <c r="IS377" t="s">
        <v>443</v>
      </c>
      <c r="IT377" t="s">
        <v>443</v>
      </c>
      <c r="IU377">
        <v>0</v>
      </c>
      <c r="IV377">
        <v>100</v>
      </c>
      <c r="IW377">
        <v>100</v>
      </c>
      <c r="IX377">
        <v>-3.75</v>
      </c>
      <c r="IY377">
        <v>0.0054</v>
      </c>
      <c r="IZ377">
        <v>-1.414774939843471</v>
      </c>
      <c r="JA377">
        <v>-0.002262605230658699</v>
      </c>
      <c r="JB377">
        <v>4.117972070868355E-07</v>
      </c>
      <c r="JC377">
        <v>-1.535053720392113E-10</v>
      </c>
      <c r="JD377">
        <v>-0.05773197212917025</v>
      </c>
      <c r="JE377">
        <v>-0.004387372397949352</v>
      </c>
      <c r="JF377">
        <v>0.001148265067849212</v>
      </c>
      <c r="JG377">
        <v>-2.372704636287677E-05</v>
      </c>
      <c r="JH377">
        <v>4</v>
      </c>
      <c r="JI377">
        <v>2346</v>
      </c>
      <c r="JJ377">
        <v>1</v>
      </c>
      <c r="JK377">
        <v>24</v>
      </c>
      <c r="JL377">
        <v>21663.8</v>
      </c>
      <c r="JM377">
        <v>29358512.4</v>
      </c>
      <c r="JN377">
        <v>2.43286</v>
      </c>
      <c r="JO377">
        <v>2.23877</v>
      </c>
      <c r="JP377">
        <v>1.39648</v>
      </c>
      <c r="JQ377">
        <v>2.34619</v>
      </c>
      <c r="JR377">
        <v>1.49536</v>
      </c>
      <c r="JS377">
        <v>2.58057</v>
      </c>
      <c r="JT377">
        <v>36.4107</v>
      </c>
      <c r="JU377">
        <v>24.0262</v>
      </c>
      <c r="JV377">
        <v>18</v>
      </c>
      <c r="JW377">
        <v>483.559</v>
      </c>
      <c r="JX377">
        <v>436.051</v>
      </c>
      <c r="JY377">
        <v>11.3664</v>
      </c>
      <c r="JZ377">
        <v>25.9451</v>
      </c>
      <c r="KA377">
        <v>29.9965</v>
      </c>
      <c r="KB377">
        <v>25.7603</v>
      </c>
      <c r="KC377">
        <v>25.6903</v>
      </c>
      <c r="KD377">
        <v>48.6763</v>
      </c>
      <c r="KE377">
        <v>17.5751</v>
      </c>
      <c r="KF377">
        <v>5.26473</v>
      </c>
      <c r="KG377">
        <v>11.4827</v>
      </c>
      <c r="KH377">
        <v>1222.17</v>
      </c>
      <c r="KI377">
        <v>11.0225</v>
      </c>
      <c r="KJ377">
        <v>101.636</v>
      </c>
      <c r="KK377">
        <v>100.952</v>
      </c>
    </row>
    <row r="378" spans="1:297">
      <c r="A378">
        <v>362</v>
      </c>
      <c r="B378">
        <v>1761510747</v>
      </c>
      <c r="C378">
        <v>3536.5</v>
      </c>
      <c r="D378" t="s">
        <v>1170</v>
      </c>
      <c r="E378" t="s">
        <v>1171</v>
      </c>
      <c r="F378">
        <v>5</v>
      </c>
      <c r="G378" t="s">
        <v>1025</v>
      </c>
      <c r="H378" t="s">
        <v>436</v>
      </c>
      <c r="I378">
        <v>1761510744.2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1223.299968519875</v>
      </c>
      <c r="AK378">
        <v>1198.190242424242</v>
      </c>
      <c r="AL378">
        <v>3.347213772983349</v>
      </c>
      <c r="AM378">
        <v>65.59163496858086</v>
      </c>
      <c r="AN378">
        <f>(AP378 - AO378 + DY378*1E3/(8.314*(EA378+273.15)) * AR378/DX378 * AQ378) * DX378/(100*DL378) * 1000/(1000 - AP378)</f>
        <v>0</v>
      </c>
      <c r="AO378">
        <v>10.99673843573846</v>
      </c>
      <c r="AP378">
        <v>11.38421454545455</v>
      </c>
      <c r="AQ378">
        <v>0.01345665775484523</v>
      </c>
      <c r="AR378">
        <v>106.5412186172679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437</v>
      </c>
      <c r="AY378" t="s">
        <v>437</v>
      </c>
      <c r="AZ378">
        <v>0</v>
      </c>
      <c r="BA378">
        <v>0</v>
      </c>
      <c r="BB378">
        <f>1-AZ378/BA378</f>
        <v>0</v>
      </c>
      <c r="BC378">
        <v>0</v>
      </c>
      <c r="BD378" t="s">
        <v>437</v>
      </c>
      <c r="BE378" t="s">
        <v>437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437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BZ378">
        <v>2020</v>
      </c>
      <c r="CA378">
        <v>290.0000000000001</v>
      </c>
      <c r="CB378">
        <v>1590.42</v>
      </c>
      <c r="CC378">
        <v>295</v>
      </c>
      <c r="CD378">
        <v>5220.67</v>
      </c>
      <c r="CE378">
        <v>1591.29</v>
      </c>
      <c r="CF378">
        <v>-0.87</v>
      </c>
      <c r="CG378">
        <v>300.0000000000001</v>
      </c>
      <c r="CH378">
        <v>23.8</v>
      </c>
      <c r="CI378">
        <v>1650.734719841875</v>
      </c>
      <c r="CJ378">
        <v>2.032994541366527</v>
      </c>
      <c r="CK378">
        <v>-31.03478562282126</v>
      </c>
      <c r="CL378">
        <v>0.9198548094063967</v>
      </c>
      <c r="CM378">
        <v>0.9759925733019913</v>
      </c>
      <c r="CN378">
        <v>-0.00431141668520578</v>
      </c>
      <c r="CO378">
        <v>289.9999999999999</v>
      </c>
      <c r="CP378">
        <v>1590.91</v>
      </c>
      <c r="CQ378">
        <v>765</v>
      </c>
      <c r="CR378">
        <v>5219.32</v>
      </c>
      <c r="CS378">
        <v>1591.27</v>
      </c>
      <c r="CT378">
        <v>-0.36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438</v>
      </c>
      <c r="DO378">
        <v>2</v>
      </c>
      <c r="DP378" t="b">
        <v>1</v>
      </c>
      <c r="DQ378">
        <v>1761510744.2</v>
      </c>
      <c r="DR378">
        <v>1176.968</v>
      </c>
      <c r="DS378">
        <v>1210.625</v>
      </c>
      <c r="DT378">
        <v>11.35554</v>
      </c>
      <c r="DU378">
        <v>10.99644</v>
      </c>
      <c r="DV378">
        <v>1180.733</v>
      </c>
      <c r="DW378">
        <v>11.34984</v>
      </c>
      <c r="DX378">
        <v>499.9902999999999</v>
      </c>
      <c r="DY378">
        <v>90.28757</v>
      </c>
      <c r="DZ378">
        <v>0.10003548</v>
      </c>
      <c r="EA378">
        <v>17.83209</v>
      </c>
      <c r="EB378">
        <v>17.89897</v>
      </c>
      <c r="EC378">
        <v>999.9</v>
      </c>
      <c r="ED378">
        <v>0</v>
      </c>
      <c r="EE378">
        <v>0</v>
      </c>
      <c r="EF378">
        <v>9999.936</v>
      </c>
      <c r="EG378">
        <v>0</v>
      </c>
      <c r="EH378">
        <v>1050.783</v>
      </c>
      <c r="EI378">
        <v>-33.65722</v>
      </c>
      <c r="EJ378">
        <v>1190.488</v>
      </c>
      <c r="EK378">
        <v>1224.087</v>
      </c>
      <c r="EL378">
        <v>0.3591004</v>
      </c>
      <c r="EM378">
        <v>1210.625</v>
      </c>
      <c r="EN378">
        <v>10.99644</v>
      </c>
      <c r="EO378">
        <v>1.025266</v>
      </c>
      <c r="EP378">
        <v>0.9928427</v>
      </c>
      <c r="EQ378">
        <v>7.280427999999999</v>
      </c>
      <c r="ER378">
        <v>6.811766</v>
      </c>
      <c r="ES378">
        <v>2000.027</v>
      </c>
      <c r="ET378">
        <v>0.9799955999999999</v>
      </c>
      <c r="EU378">
        <v>0.02000443</v>
      </c>
      <c r="EV378">
        <v>0</v>
      </c>
      <c r="EW378">
        <v>1295.566</v>
      </c>
      <c r="EX378">
        <v>5.000970000000001</v>
      </c>
      <c r="EY378">
        <v>25915.06</v>
      </c>
      <c r="EZ378">
        <v>16707.77</v>
      </c>
      <c r="FA378">
        <v>37.062</v>
      </c>
      <c r="FB378">
        <v>38.312</v>
      </c>
      <c r="FC378">
        <v>37.375</v>
      </c>
      <c r="FD378">
        <v>37.46850000000001</v>
      </c>
      <c r="FE378">
        <v>36.937</v>
      </c>
      <c r="FF378">
        <v>1955.113</v>
      </c>
      <c r="FG378">
        <v>39.91200000000001</v>
      </c>
      <c r="FH378">
        <v>0</v>
      </c>
      <c r="FI378">
        <v>5618</v>
      </c>
      <c r="FJ378">
        <v>0</v>
      </c>
      <c r="FK378">
        <v>1295.6644</v>
      </c>
      <c r="FL378">
        <v>0.4723077034690087</v>
      </c>
      <c r="FM378">
        <v>-3.738461559144269</v>
      </c>
      <c r="FN378">
        <v>25916.01600000001</v>
      </c>
      <c r="FO378">
        <v>15</v>
      </c>
      <c r="FP378">
        <v>0</v>
      </c>
      <c r="FQ378" t="s">
        <v>439</v>
      </c>
      <c r="FR378">
        <v>1760210915.6</v>
      </c>
      <c r="FS378">
        <v>0</v>
      </c>
      <c r="FT378">
        <v>0</v>
      </c>
      <c r="FU378">
        <v>-0.215</v>
      </c>
      <c r="FV378">
        <v>0</v>
      </c>
      <c r="FW378">
        <v>-0.6919999999999999</v>
      </c>
      <c r="FX378">
        <v>0</v>
      </c>
      <c r="FY378">
        <v>400</v>
      </c>
      <c r="FZ378">
        <v>0</v>
      </c>
      <c r="GA378">
        <v>0.15</v>
      </c>
      <c r="GB378">
        <v>0</v>
      </c>
      <c r="GC378">
        <v>-33.58820975609756</v>
      </c>
      <c r="GD378">
        <v>-0.8990445993031433</v>
      </c>
      <c r="GE378">
        <v>0.1548075387413677</v>
      </c>
      <c r="GF378">
        <v>0</v>
      </c>
      <c r="GG378">
        <v>1295.777941176471</v>
      </c>
      <c r="GH378">
        <v>-2.138273483940429</v>
      </c>
      <c r="GI378">
        <v>0.4585063949247112</v>
      </c>
      <c r="GJ378">
        <v>0</v>
      </c>
      <c r="GK378">
        <v>0.3092282682926829</v>
      </c>
      <c r="GL378">
        <v>0.205375128919861</v>
      </c>
      <c r="GM378">
        <v>0.03327216058584068</v>
      </c>
      <c r="GN378">
        <v>0</v>
      </c>
      <c r="GO378">
        <v>0</v>
      </c>
      <c r="GP378">
        <v>3</v>
      </c>
      <c r="GQ378" t="s">
        <v>455</v>
      </c>
      <c r="GR378">
        <v>3.13394</v>
      </c>
      <c r="GS378">
        <v>2.76028</v>
      </c>
      <c r="GT378">
        <v>0.192447</v>
      </c>
      <c r="GU378">
        <v>0.19371</v>
      </c>
      <c r="GV378">
        <v>0.0623231</v>
      </c>
      <c r="GW378">
        <v>0.0601079</v>
      </c>
      <c r="GX378">
        <v>25851.1</v>
      </c>
      <c r="GY378">
        <v>25793.9</v>
      </c>
      <c r="GZ378">
        <v>29739.1</v>
      </c>
      <c r="HA378">
        <v>29550.1</v>
      </c>
      <c r="HB378">
        <v>36859.4</v>
      </c>
      <c r="HC378">
        <v>36808.1</v>
      </c>
      <c r="HD378">
        <v>41848.5</v>
      </c>
      <c r="HE378">
        <v>41982.6</v>
      </c>
      <c r="HF378">
        <v>1.95055</v>
      </c>
      <c r="HG378">
        <v>1.8886</v>
      </c>
      <c r="HH378">
        <v>0.0170879</v>
      </c>
      <c r="HI378">
        <v>0</v>
      </c>
      <c r="HJ378">
        <v>17.6371</v>
      </c>
      <c r="HK378">
        <v>999.9</v>
      </c>
      <c r="HL378">
        <v>26.3</v>
      </c>
      <c r="HM378">
        <v>31.7</v>
      </c>
      <c r="HN378">
        <v>13.6752</v>
      </c>
      <c r="HO378">
        <v>62.3825</v>
      </c>
      <c r="HP378">
        <v>32.4038</v>
      </c>
      <c r="HQ378">
        <v>1</v>
      </c>
      <c r="HR378">
        <v>-0.119017</v>
      </c>
      <c r="HS378">
        <v>5.11658</v>
      </c>
      <c r="HT378">
        <v>20.2705</v>
      </c>
      <c r="HU378">
        <v>5.22073</v>
      </c>
      <c r="HV378">
        <v>12.0159</v>
      </c>
      <c r="HW378">
        <v>4.9904</v>
      </c>
      <c r="HX378">
        <v>3.28853</v>
      </c>
      <c r="HY378">
        <v>9999</v>
      </c>
      <c r="HZ378">
        <v>9999</v>
      </c>
      <c r="IA378">
        <v>9999</v>
      </c>
      <c r="IB378">
        <v>999.9</v>
      </c>
      <c r="IC378">
        <v>4.97286</v>
      </c>
      <c r="ID378">
        <v>1.86661</v>
      </c>
      <c r="IE378">
        <v>1.86594</v>
      </c>
      <c r="IF378">
        <v>1.86584</v>
      </c>
      <c r="IG378">
        <v>1.86771</v>
      </c>
      <c r="IH378">
        <v>1.87015</v>
      </c>
      <c r="II378">
        <v>1.86879</v>
      </c>
      <c r="IJ378">
        <v>1.87027</v>
      </c>
      <c r="IK378">
        <v>0</v>
      </c>
      <c r="IL378">
        <v>0</v>
      </c>
      <c r="IM378">
        <v>0</v>
      </c>
      <c r="IN378">
        <v>0</v>
      </c>
      <c r="IO378" t="s">
        <v>441</v>
      </c>
      <c r="IP378" t="s">
        <v>442</v>
      </c>
      <c r="IQ378" t="s">
        <v>443</v>
      </c>
      <c r="IR378" t="s">
        <v>443</v>
      </c>
      <c r="IS378" t="s">
        <v>443</v>
      </c>
      <c r="IT378" t="s">
        <v>443</v>
      </c>
      <c r="IU378">
        <v>0</v>
      </c>
      <c r="IV378">
        <v>100</v>
      </c>
      <c r="IW378">
        <v>100</v>
      </c>
      <c r="IX378">
        <v>-3.79</v>
      </c>
      <c r="IY378">
        <v>0.0062</v>
      </c>
      <c r="IZ378">
        <v>-1.414774939843471</v>
      </c>
      <c r="JA378">
        <v>-0.002262605230658699</v>
      </c>
      <c r="JB378">
        <v>4.117972070868355E-07</v>
      </c>
      <c r="JC378">
        <v>-1.535053720392113E-10</v>
      </c>
      <c r="JD378">
        <v>-0.05773197212917025</v>
      </c>
      <c r="JE378">
        <v>-0.004387372397949352</v>
      </c>
      <c r="JF378">
        <v>0.001148265067849212</v>
      </c>
      <c r="JG378">
        <v>-2.372704636287677E-05</v>
      </c>
      <c r="JH378">
        <v>4</v>
      </c>
      <c r="JI378">
        <v>2346</v>
      </c>
      <c r="JJ378">
        <v>1</v>
      </c>
      <c r="JK378">
        <v>24</v>
      </c>
      <c r="JL378">
        <v>21663.9</v>
      </c>
      <c r="JM378">
        <v>29358512.4</v>
      </c>
      <c r="JN378">
        <v>2.45728</v>
      </c>
      <c r="JO378">
        <v>2.23267</v>
      </c>
      <c r="JP378">
        <v>1.39648</v>
      </c>
      <c r="JQ378">
        <v>2.35474</v>
      </c>
      <c r="JR378">
        <v>1.49536</v>
      </c>
      <c r="JS378">
        <v>2.69287</v>
      </c>
      <c r="JT378">
        <v>36.3871</v>
      </c>
      <c r="JU378">
        <v>24.035</v>
      </c>
      <c r="JV378">
        <v>18</v>
      </c>
      <c r="JW378">
        <v>483.53</v>
      </c>
      <c r="JX378">
        <v>435.753</v>
      </c>
      <c r="JY378">
        <v>11.4876</v>
      </c>
      <c r="JZ378">
        <v>25.9472</v>
      </c>
      <c r="KA378">
        <v>29.9983</v>
      </c>
      <c r="KB378">
        <v>25.7623</v>
      </c>
      <c r="KC378">
        <v>25.6903</v>
      </c>
      <c r="KD378">
        <v>49.1695</v>
      </c>
      <c r="KE378">
        <v>17.5751</v>
      </c>
      <c r="KF378">
        <v>5.26473</v>
      </c>
      <c r="KG378">
        <v>11.5536</v>
      </c>
      <c r="KH378">
        <v>1235.53</v>
      </c>
      <c r="KI378">
        <v>11.0196</v>
      </c>
      <c r="KJ378">
        <v>101.639</v>
      </c>
      <c r="KK378">
        <v>100.954</v>
      </c>
    </row>
    <row r="379" spans="1:297">
      <c r="A379">
        <v>363</v>
      </c>
      <c r="B379">
        <v>1761510752</v>
      </c>
      <c r="C379">
        <v>3541.5</v>
      </c>
      <c r="D379" t="s">
        <v>1172</v>
      </c>
      <c r="E379" t="s">
        <v>1173</v>
      </c>
      <c r="F379">
        <v>5</v>
      </c>
      <c r="G379" t="s">
        <v>1025</v>
      </c>
      <c r="H379" t="s">
        <v>436</v>
      </c>
      <c r="I379">
        <v>1761510749.5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1240.580418168878</v>
      </c>
      <c r="AK379">
        <v>1215.071575757575</v>
      </c>
      <c r="AL379">
        <v>3.378670097341106</v>
      </c>
      <c r="AM379">
        <v>65.59163496858086</v>
      </c>
      <c r="AN379">
        <f>(AP379 - AO379 + DY379*1E3/(8.314*(EA379+273.15)) * AR379/DX379 * AQ379) * DX379/(100*DL379) * 1000/(1000 - AP379)</f>
        <v>0</v>
      </c>
      <c r="AO379">
        <v>10.99510467555965</v>
      </c>
      <c r="AP379">
        <v>11.42647393939394</v>
      </c>
      <c r="AQ379">
        <v>0.008586202999071731</v>
      </c>
      <c r="AR379">
        <v>106.5412186172679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437</v>
      </c>
      <c r="AY379" t="s">
        <v>437</v>
      </c>
      <c r="AZ379">
        <v>0</v>
      </c>
      <c r="BA379">
        <v>0</v>
      </c>
      <c r="BB379">
        <f>1-AZ379/BA379</f>
        <v>0</v>
      </c>
      <c r="BC379">
        <v>0</v>
      </c>
      <c r="BD379" t="s">
        <v>437</v>
      </c>
      <c r="BE379" t="s">
        <v>437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437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BZ379">
        <v>2020</v>
      </c>
      <c r="CA379">
        <v>290.0000000000001</v>
      </c>
      <c r="CB379">
        <v>1590.42</v>
      </c>
      <c r="CC379">
        <v>295</v>
      </c>
      <c r="CD379">
        <v>5220.67</v>
      </c>
      <c r="CE379">
        <v>1591.29</v>
      </c>
      <c r="CF379">
        <v>-0.87</v>
      </c>
      <c r="CG379">
        <v>300.0000000000001</v>
      </c>
      <c r="CH379">
        <v>23.8</v>
      </c>
      <c r="CI379">
        <v>1650.734719841875</v>
      </c>
      <c r="CJ379">
        <v>2.032994541366527</v>
      </c>
      <c r="CK379">
        <v>-31.03478562282126</v>
      </c>
      <c r="CL379">
        <v>0.9198548094063967</v>
      </c>
      <c r="CM379">
        <v>0.9759925733019913</v>
      </c>
      <c r="CN379">
        <v>-0.00431141668520578</v>
      </c>
      <c r="CO379">
        <v>289.9999999999999</v>
      </c>
      <c r="CP379">
        <v>1590.91</v>
      </c>
      <c r="CQ379">
        <v>765</v>
      </c>
      <c r="CR379">
        <v>5219.32</v>
      </c>
      <c r="CS379">
        <v>1591.27</v>
      </c>
      <c r="CT379">
        <v>-0.36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438</v>
      </c>
      <c r="DO379">
        <v>2</v>
      </c>
      <c r="DP379" t="b">
        <v>1</v>
      </c>
      <c r="DQ379">
        <v>1761510749.5</v>
      </c>
      <c r="DR379">
        <v>1194.547777777778</v>
      </c>
      <c r="DS379">
        <v>1228.433333333333</v>
      </c>
      <c r="DT379">
        <v>11.41126666666667</v>
      </c>
      <c r="DU379">
        <v>10.99486666666667</v>
      </c>
      <c r="DV379">
        <v>1198.345555555556</v>
      </c>
      <c r="DW379">
        <v>11.40488888888889</v>
      </c>
      <c r="DX379">
        <v>500.0031111111111</v>
      </c>
      <c r="DY379">
        <v>90.28702222222222</v>
      </c>
      <c r="DZ379">
        <v>0.1000286333333333</v>
      </c>
      <c r="EA379">
        <v>17.80451111111111</v>
      </c>
      <c r="EB379">
        <v>17.96597777777778</v>
      </c>
      <c r="EC379">
        <v>999.9000000000001</v>
      </c>
      <c r="ED379">
        <v>0</v>
      </c>
      <c r="EE379">
        <v>0</v>
      </c>
      <c r="EF379">
        <v>9999.162222222223</v>
      </c>
      <c r="EG379">
        <v>0</v>
      </c>
      <c r="EH379">
        <v>1050.765555555555</v>
      </c>
      <c r="EI379">
        <v>-33.88622222222222</v>
      </c>
      <c r="EJ379">
        <v>1208.336666666667</v>
      </c>
      <c r="EK379">
        <v>1242.088888888889</v>
      </c>
      <c r="EL379">
        <v>0.4163823333333334</v>
      </c>
      <c r="EM379">
        <v>1228.433333333333</v>
      </c>
      <c r="EN379">
        <v>10.99486666666667</v>
      </c>
      <c r="EO379">
        <v>1.03029</v>
      </c>
      <c r="EP379">
        <v>0.9926954444444446</v>
      </c>
      <c r="EQ379">
        <v>7.351896666666666</v>
      </c>
      <c r="ER379">
        <v>6.809608888888889</v>
      </c>
      <c r="ES379">
        <v>2000</v>
      </c>
      <c r="ET379">
        <v>0.9799919999999999</v>
      </c>
      <c r="EU379">
        <v>0.0200081</v>
      </c>
      <c r="EV379">
        <v>0</v>
      </c>
      <c r="EW379">
        <v>1296.646666666667</v>
      </c>
      <c r="EX379">
        <v>5.00097</v>
      </c>
      <c r="EY379">
        <v>25934.74444444444</v>
      </c>
      <c r="EZ379">
        <v>16707.51111111111</v>
      </c>
      <c r="FA379">
        <v>37.062</v>
      </c>
      <c r="FB379">
        <v>38.312</v>
      </c>
      <c r="FC379">
        <v>37.368</v>
      </c>
      <c r="FD379">
        <v>37.437</v>
      </c>
      <c r="FE379">
        <v>36.88877777777778</v>
      </c>
      <c r="FF379">
        <v>1955.08</v>
      </c>
      <c r="FG379">
        <v>39.92</v>
      </c>
      <c r="FH379">
        <v>0</v>
      </c>
      <c r="FI379">
        <v>5622.800000190735</v>
      </c>
      <c r="FJ379">
        <v>0</v>
      </c>
      <c r="FK379">
        <v>1295.948</v>
      </c>
      <c r="FL379">
        <v>6.735384609043839</v>
      </c>
      <c r="FM379">
        <v>133.1230766556518</v>
      </c>
      <c r="FN379">
        <v>25921.14</v>
      </c>
      <c r="FO379">
        <v>15</v>
      </c>
      <c r="FP379">
        <v>0</v>
      </c>
      <c r="FQ379" t="s">
        <v>439</v>
      </c>
      <c r="FR379">
        <v>1760210915.6</v>
      </c>
      <c r="FS379">
        <v>0</v>
      </c>
      <c r="FT379">
        <v>0</v>
      </c>
      <c r="FU379">
        <v>-0.215</v>
      </c>
      <c r="FV379">
        <v>0</v>
      </c>
      <c r="FW379">
        <v>-0.6919999999999999</v>
      </c>
      <c r="FX379">
        <v>0</v>
      </c>
      <c r="FY379">
        <v>400</v>
      </c>
      <c r="FZ379">
        <v>0</v>
      </c>
      <c r="GA379">
        <v>0.15</v>
      </c>
      <c r="GB379">
        <v>0</v>
      </c>
      <c r="GC379">
        <v>-33.67802682926829</v>
      </c>
      <c r="GD379">
        <v>-1.822273170731789</v>
      </c>
      <c r="GE379">
        <v>0.2275304439821778</v>
      </c>
      <c r="GF379">
        <v>0</v>
      </c>
      <c r="GG379">
        <v>1295.827058823529</v>
      </c>
      <c r="GH379">
        <v>2.426585185432691</v>
      </c>
      <c r="GI379">
        <v>0.4831059402252832</v>
      </c>
      <c r="GJ379">
        <v>0</v>
      </c>
      <c r="GK379">
        <v>0.3288358780487805</v>
      </c>
      <c r="GL379">
        <v>0.4907165853658529</v>
      </c>
      <c r="GM379">
        <v>0.0520343657788727</v>
      </c>
      <c r="GN379">
        <v>0</v>
      </c>
      <c r="GO379">
        <v>0</v>
      </c>
      <c r="GP379">
        <v>3</v>
      </c>
      <c r="GQ379" t="s">
        <v>455</v>
      </c>
      <c r="GR379">
        <v>3.13391</v>
      </c>
      <c r="GS379">
        <v>2.76026</v>
      </c>
      <c r="GT379">
        <v>0.194136</v>
      </c>
      <c r="GU379">
        <v>0.195281</v>
      </c>
      <c r="GV379">
        <v>0.0624891</v>
      </c>
      <c r="GW379">
        <v>0.0600989</v>
      </c>
      <c r="GX379">
        <v>25797.6</v>
      </c>
      <c r="GY379">
        <v>25744.3</v>
      </c>
      <c r="GZ379">
        <v>29739.8</v>
      </c>
      <c r="HA379">
        <v>29550.9</v>
      </c>
      <c r="HB379">
        <v>36853.6</v>
      </c>
      <c r="HC379">
        <v>36809.5</v>
      </c>
      <c r="HD379">
        <v>41849.4</v>
      </c>
      <c r="HE379">
        <v>41983.8</v>
      </c>
      <c r="HF379">
        <v>1.9505</v>
      </c>
      <c r="HG379">
        <v>1.88853</v>
      </c>
      <c r="HH379">
        <v>0.0223517</v>
      </c>
      <c r="HI379">
        <v>0</v>
      </c>
      <c r="HJ379">
        <v>17.6371</v>
      </c>
      <c r="HK379">
        <v>999.9</v>
      </c>
      <c r="HL379">
        <v>26.3</v>
      </c>
      <c r="HM379">
        <v>31.7</v>
      </c>
      <c r="HN379">
        <v>13.6744</v>
      </c>
      <c r="HO379">
        <v>62.2725</v>
      </c>
      <c r="HP379">
        <v>32.476</v>
      </c>
      <c r="HQ379">
        <v>1</v>
      </c>
      <c r="HR379">
        <v>-0.119088</v>
      </c>
      <c r="HS379">
        <v>5.17238</v>
      </c>
      <c r="HT379">
        <v>20.2685</v>
      </c>
      <c r="HU379">
        <v>5.21969</v>
      </c>
      <c r="HV379">
        <v>12.0159</v>
      </c>
      <c r="HW379">
        <v>4.9897</v>
      </c>
      <c r="HX379">
        <v>3.28833</v>
      </c>
      <c r="HY379">
        <v>9999</v>
      </c>
      <c r="HZ379">
        <v>9999</v>
      </c>
      <c r="IA379">
        <v>9999</v>
      </c>
      <c r="IB379">
        <v>999.9</v>
      </c>
      <c r="IC379">
        <v>4.97287</v>
      </c>
      <c r="ID379">
        <v>1.8666</v>
      </c>
      <c r="IE379">
        <v>1.86592</v>
      </c>
      <c r="IF379">
        <v>1.86584</v>
      </c>
      <c r="IG379">
        <v>1.86771</v>
      </c>
      <c r="IH379">
        <v>1.87014</v>
      </c>
      <c r="II379">
        <v>1.86877</v>
      </c>
      <c r="IJ379">
        <v>1.87027</v>
      </c>
      <c r="IK379">
        <v>0</v>
      </c>
      <c r="IL379">
        <v>0</v>
      </c>
      <c r="IM379">
        <v>0</v>
      </c>
      <c r="IN379">
        <v>0</v>
      </c>
      <c r="IO379" t="s">
        <v>441</v>
      </c>
      <c r="IP379" t="s">
        <v>442</v>
      </c>
      <c r="IQ379" t="s">
        <v>443</v>
      </c>
      <c r="IR379" t="s">
        <v>443</v>
      </c>
      <c r="IS379" t="s">
        <v>443</v>
      </c>
      <c r="IT379" t="s">
        <v>443</v>
      </c>
      <c r="IU379">
        <v>0</v>
      </c>
      <c r="IV379">
        <v>100</v>
      </c>
      <c r="IW379">
        <v>100</v>
      </c>
      <c r="IX379">
        <v>-3.82</v>
      </c>
      <c r="IY379">
        <v>0.0066</v>
      </c>
      <c r="IZ379">
        <v>-1.414774939843471</v>
      </c>
      <c r="JA379">
        <v>-0.002262605230658699</v>
      </c>
      <c r="JB379">
        <v>4.117972070868355E-07</v>
      </c>
      <c r="JC379">
        <v>-1.535053720392113E-10</v>
      </c>
      <c r="JD379">
        <v>-0.05773197212917025</v>
      </c>
      <c r="JE379">
        <v>-0.004387372397949352</v>
      </c>
      <c r="JF379">
        <v>0.001148265067849212</v>
      </c>
      <c r="JG379">
        <v>-2.372704636287677E-05</v>
      </c>
      <c r="JH379">
        <v>4</v>
      </c>
      <c r="JI379">
        <v>2346</v>
      </c>
      <c r="JJ379">
        <v>1</v>
      </c>
      <c r="JK379">
        <v>24</v>
      </c>
      <c r="JL379">
        <v>21663.9</v>
      </c>
      <c r="JM379">
        <v>29358512.5</v>
      </c>
      <c r="JN379">
        <v>2.48291</v>
      </c>
      <c r="JO379">
        <v>2.23633</v>
      </c>
      <c r="JP379">
        <v>1.39771</v>
      </c>
      <c r="JQ379">
        <v>2.35229</v>
      </c>
      <c r="JR379">
        <v>1.49536</v>
      </c>
      <c r="JS379">
        <v>2.71606</v>
      </c>
      <c r="JT379">
        <v>36.3871</v>
      </c>
      <c r="JU379">
        <v>24.035</v>
      </c>
      <c r="JV379">
        <v>18</v>
      </c>
      <c r="JW379">
        <v>483.514</v>
      </c>
      <c r="JX379">
        <v>435.724</v>
      </c>
      <c r="JY379">
        <v>11.5833</v>
      </c>
      <c r="JZ379">
        <v>25.9479</v>
      </c>
      <c r="KA379">
        <v>29.9996</v>
      </c>
      <c r="KB379">
        <v>25.7641</v>
      </c>
      <c r="KC379">
        <v>25.6924</v>
      </c>
      <c r="KD379">
        <v>49.697</v>
      </c>
      <c r="KE379">
        <v>17.5751</v>
      </c>
      <c r="KF379">
        <v>5.26473</v>
      </c>
      <c r="KG379">
        <v>11.6087</v>
      </c>
      <c r="KH379">
        <v>1255.57</v>
      </c>
      <c r="KI379">
        <v>10.9876</v>
      </c>
      <c r="KJ379">
        <v>101.642</v>
      </c>
      <c r="KK379">
        <v>100.956</v>
      </c>
    </row>
    <row r="380" spans="1:297">
      <c r="A380">
        <v>364</v>
      </c>
      <c r="B380">
        <v>1761510757</v>
      </c>
      <c r="C380">
        <v>3546.5</v>
      </c>
      <c r="D380" t="s">
        <v>1174</v>
      </c>
      <c r="E380" t="s">
        <v>1175</v>
      </c>
      <c r="F380">
        <v>5</v>
      </c>
      <c r="G380" t="s">
        <v>1025</v>
      </c>
      <c r="H380" t="s">
        <v>436</v>
      </c>
      <c r="I380">
        <v>1761510754.2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1255.952798180455</v>
      </c>
      <c r="AK380">
        <v>1231.349454545455</v>
      </c>
      <c r="AL380">
        <v>3.247242805402287</v>
      </c>
      <c r="AM380">
        <v>65.59163496858086</v>
      </c>
      <c r="AN380">
        <f>(AP380 - AO380 + DY380*1E3/(8.314*(EA380+273.15)) * AR380/DX380 * AQ380) * DX380/(100*DL380) * 1000/(1000 - AP380)</f>
        <v>0</v>
      </c>
      <c r="AO380">
        <v>10.99201304967126</v>
      </c>
      <c r="AP380">
        <v>11.45208848484848</v>
      </c>
      <c r="AQ380">
        <v>0.005490718573189461</v>
      </c>
      <c r="AR380">
        <v>106.5412186172679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437</v>
      </c>
      <c r="AY380" t="s">
        <v>437</v>
      </c>
      <c r="AZ380">
        <v>0</v>
      </c>
      <c r="BA380">
        <v>0</v>
      </c>
      <c r="BB380">
        <f>1-AZ380/BA380</f>
        <v>0</v>
      </c>
      <c r="BC380">
        <v>0</v>
      </c>
      <c r="BD380" t="s">
        <v>437</v>
      </c>
      <c r="BE380" t="s">
        <v>437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437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BZ380">
        <v>2020</v>
      </c>
      <c r="CA380">
        <v>290.0000000000001</v>
      </c>
      <c r="CB380">
        <v>1590.42</v>
      </c>
      <c r="CC380">
        <v>295</v>
      </c>
      <c r="CD380">
        <v>5220.67</v>
      </c>
      <c r="CE380">
        <v>1591.29</v>
      </c>
      <c r="CF380">
        <v>-0.87</v>
      </c>
      <c r="CG380">
        <v>300.0000000000001</v>
      </c>
      <c r="CH380">
        <v>23.8</v>
      </c>
      <c r="CI380">
        <v>1650.734719841875</v>
      </c>
      <c r="CJ380">
        <v>2.032994541366527</v>
      </c>
      <c r="CK380">
        <v>-31.03478562282126</v>
      </c>
      <c r="CL380">
        <v>0.9198548094063967</v>
      </c>
      <c r="CM380">
        <v>0.9759925733019913</v>
      </c>
      <c r="CN380">
        <v>-0.00431141668520578</v>
      </c>
      <c r="CO380">
        <v>289.9999999999999</v>
      </c>
      <c r="CP380">
        <v>1590.91</v>
      </c>
      <c r="CQ380">
        <v>765</v>
      </c>
      <c r="CR380">
        <v>5219.32</v>
      </c>
      <c r="CS380">
        <v>1591.27</v>
      </c>
      <c r="CT380">
        <v>-0.36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438</v>
      </c>
      <c r="DO380">
        <v>2</v>
      </c>
      <c r="DP380" t="b">
        <v>1</v>
      </c>
      <c r="DQ380">
        <v>1761510754.2</v>
      </c>
      <c r="DR380">
        <v>1209.872</v>
      </c>
      <c r="DS380">
        <v>1242.955</v>
      </c>
      <c r="DT380">
        <v>11.44162</v>
      </c>
      <c r="DU380">
        <v>10.99201</v>
      </c>
      <c r="DV380">
        <v>1213.701</v>
      </c>
      <c r="DW380">
        <v>11.43485</v>
      </c>
      <c r="DX380">
        <v>499.9836</v>
      </c>
      <c r="DY380">
        <v>90.28921</v>
      </c>
      <c r="DZ380">
        <v>0.09997204</v>
      </c>
      <c r="EA380">
        <v>17.79946</v>
      </c>
      <c r="EB380">
        <v>18.03342</v>
      </c>
      <c r="EC380">
        <v>999.9</v>
      </c>
      <c r="ED380">
        <v>0</v>
      </c>
      <c r="EE380">
        <v>0</v>
      </c>
      <c r="EF380">
        <v>9993.561</v>
      </c>
      <c r="EG380">
        <v>0</v>
      </c>
      <c r="EH380">
        <v>1050.765</v>
      </c>
      <c r="EI380">
        <v>-33.08235000000001</v>
      </c>
      <c r="EJ380">
        <v>1223.875</v>
      </c>
      <c r="EK380">
        <v>1256.77</v>
      </c>
      <c r="EL380">
        <v>0.4496338000000001</v>
      </c>
      <c r="EM380">
        <v>1242.955</v>
      </c>
      <c r="EN380">
        <v>10.99201</v>
      </c>
      <c r="EO380">
        <v>1.033055</v>
      </c>
      <c r="EP380">
        <v>0.9924581</v>
      </c>
      <c r="EQ380">
        <v>7.391103000000001</v>
      </c>
      <c r="ER380">
        <v>6.806125</v>
      </c>
      <c r="ES380">
        <v>2000.016</v>
      </c>
      <c r="ET380">
        <v>0.9799965</v>
      </c>
      <c r="EU380">
        <v>0.02000352</v>
      </c>
      <c r="EV380">
        <v>0</v>
      </c>
      <c r="EW380">
        <v>1297.112</v>
      </c>
      <c r="EX380">
        <v>5.000970000000001</v>
      </c>
      <c r="EY380">
        <v>25938.13</v>
      </c>
      <c r="EZ380">
        <v>16707.69</v>
      </c>
      <c r="FA380">
        <v>37.031</v>
      </c>
      <c r="FB380">
        <v>38.312</v>
      </c>
      <c r="FC380">
        <v>37.3246</v>
      </c>
      <c r="FD380">
        <v>37.437</v>
      </c>
      <c r="FE380">
        <v>36.875</v>
      </c>
      <c r="FF380">
        <v>1955.105</v>
      </c>
      <c r="FG380">
        <v>39.911</v>
      </c>
      <c r="FH380">
        <v>0</v>
      </c>
      <c r="FI380">
        <v>5628.200000047684</v>
      </c>
      <c r="FJ380">
        <v>0</v>
      </c>
      <c r="FK380">
        <v>1296.46</v>
      </c>
      <c r="FL380">
        <v>8.179145319273054</v>
      </c>
      <c r="FM380">
        <v>126.4752137670396</v>
      </c>
      <c r="FN380">
        <v>25929.79230769231</v>
      </c>
      <c r="FO380">
        <v>15</v>
      </c>
      <c r="FP380">
        <v>0</v>
      </c>
      <c r="FQ380" t="s">
        <v>439</v>
      </c>
      <c r="FR380">
        <v>1760210915.6</v>
      </c>
      <c r="FS380">
        <v>0</v>
      </c>
      <c r="FT380">
        <v>0</v>
      </c>
      <c r="FU380">
        <v>-0.215</v>
      </c>
      <c r="FV380">
        <v>0</v>
      </c>
      <c r="FW380">
        <v>-0.6919999999999999</v>
      </c>
      <c r="FX380">
        <v>0</v>
      </c>
      <c r="FY380">
        <v>400</v>
      </c>
      <c r="FZ380">
        <v>0</v>
      </c>
      <c r="GA380">
        <v>0.15</v>
      </c>
      <c r="GB380">
        <v>0</v>
      </c>
      <c r="GC380">
        <v>-33.59100975609756</v>
      </c>
      <c r="GD380">
        <v>1.90192682926832</v>
      </c>
      <c r="GE380">
        <v>0.3506939196374416</v>
      </c>
      <c r="GF380">
        <v>0</v>
      </c>
      <c r="GG380">
        <v>1296.212352941177</v>
      </c>
      <c r="GH380">
        <v>6.439419412411359</v>
      </c>
      <c r="GI380">
        <v>0.7374680803602155</v>
      </c>
      <c r="GJ380">
        <v>0</v>
      </c>
      <c r="GK380">
        <v>0.3774444390243902</v>
      </c>
      <c r="GL380">
        <v>0.6157599303135886</v>
      </c>
      <c r="GM380">
        <v>0.06124801734453553</v>
      </c>
      <c r="GN380">
        <v>0</v>
      </c>
      <c r="GO380">
        <v>0</v>
      </c>
      <c r="GP380">
        <v>3</v>
      </c>
      <c r="GQ380" t="s">
        <v>455</v>
      </c>
      <c r="GR380">
        <v>3.13398</v>
      </c>
      <c r="GS380">
        <v>2.76022</v>
      </c>
      <c r="GT380">
        <v>0.195746</v>
      </c>
      <c r="GU380">
        <v>0.196874</v>
      </c>
      <c r="GV380">
        <v>0.062588</v>
      </c>
      <c r="GW380">
        <v>0.0600875</v>
      </c>
      <c r="GX380">
        <v>25745.9</v>
      </c>
      <c r="GY380">
        <v>25693.3</v>
      </c>
      <c r="GZ380">
        <v>29739.6</v>
      </c>
      <c r="HA380">
        <v>29550.7</v>
      </c>
      <c r="HB380">
        <v>36849.5</v>
      </c>
      <c r="HC380">
        <v>36809.7</v>
      </c>
      <c r="HD380">
        <v>41849.1</v>
      </c>
      <c r="HE380">
        <v>41983.6</v>
      </c>
      <c r="HF380">
        <v>1.95063</v>
      </c>
      <c r="HG380">
        <v>1.8887</v>
      </c>
      <c r="HH380">
        <v>0.0257753</v>
      </c>
      <c r="HI380">
        <v>0</v>
      </c>
      <c r="HJ380">
        <v>17.6371</v>
      </c>
      <c r="HK380">
        <v>999.9</v>
      </c>
      <c r="HL380">
        <v>26.3</v>
      </c>
      <c r="HM380">
        <v>31.7</v>
      </c>
      <c r="HN380">
        <v>13.675</v>
      </c>
      <c r="HO380">
        <v>62.3725</v>
      </c>
      <c r="HP380">
        <v>32.3558</v>
      </c>
      <c r="HQ380">
        <v>1</v>
      </c>
      <c r="HR380">
        <v>-0.117685</v>
      </c>
      <c r="HS380">
        <v>5.70873</v>
      </c>
      <c r="HT380">
        <v>20.2508</v>
      </c>
      <c r="HU380">
        <v>5.22073</v>
      </c>
      <c r="HV380">
        <v>12.0159</v>
      </c>
      <c r="HW380">
        <v>4.9898</v>
      </c>
      <c r="HX380">
        <v>3.2885</v>
      </c>
      <c r="HY380">
        <v>9999</v>
      </c>
      <c r="HZ380">
        <v>9999</v>
      </c>
      <c r="IA380">
        <v>9999</v>
      </c>
      <c r="IB380">
        <v>999.9</v>
      </c>
      <c r="IC380">
        <v>4.97288</v>
      </c>
      <c r="ID380">
        <v>1.86661</v>
      </c>
      <c r="IE380">
        <v>1.86589</v>
      </c>
      <c r="IF380">
        <v>1.86584</v>
      </c>
      <c r="IG380">
        <v>1.8677</v>
      </c>
      <c r="IH380">
        <v>1.87012</v>
      </c>
      <c r="II380">
        <v>1.86876</v>
      </c>
      <c r="IJ380">
        <v>1.87027</v>
      </c>
      <c r="IK380">
        <v>0</v>
      </c>
      <c r="IL380">
        <v>0</v>
      </c>
      <c r="IM380">
        <v>0</v>
      </c>
      <c r="IN380">
        <v>0</v>
      </c>
      <c r="IO380" t="s">
        <v>441</v>
      </c>
      <c r="IP380" t="s">
        <v>442</v>
      </c>
      <c r="IQ380" t="s">
        <v>443</v>
      </c>
      <c r="IR380" t="s">
        <v>443</v>
      </c>
      <c r="IS380" t="s">
        <v>443</v>
      </c>
      <c r="IT380" t="s">
        <v>443</v>
      </c>
      <c r="IU380">
        <v>0</v>
      </c>
      <c r="IV380">
        <v>100</v>
      </c>
      <c r="IW380">
        <v>100</v>
      </c>
      <c r="IX380">
        <v>-3.85</v>
      </c>
      <c r="IY380">
        <v>0.0069</v>
      </c>
      <c r="IZ380">
        <v>-1.414774939843471</v>
      </c>
      <c r="JA380">
        <v>-0.002262605230658699</v>
      </c>
      <c r="JB380">
        <v>4.117972070868355E-07</v>
      </c>
      <c r="JC380">
        <v>-1.535053720392113E-10</v>
      </c>
      <c r="JD380">
        <v>-0.05773197212917025</v>
      </c>
      <c r="JE380">
        <v>-0.004387372397949352</v>
      </c>
      <c r="JF380">
        <v>0.001148265067849212</v>
      </c>
      <c r="JG380">
        <v>-2.372704636287677E-05</v>
      </c>
      <c r="JH380">
        <v>4</v>
      </c>
      <c r="JI380">
        <v>2346</v>
      </c>
      <c r="JJ380">
        <v>1</v>
      </c>
      <c r="JK380">
        <v>24</v>
      </c>
      <c r="JL380">
        <v>21664</v>
      </c>
      <c r="JM380">
        <v>29358512.6</v>
      </c>
      <c r="JN380">
        <v>2.50977</v>
      </c>
      <c r="JO380">
        <v>2.24487</v>
      </c>
      <c r="JP380">
        <v>1.39771</v>
      </c>
      <c r="JQ380">
        <v>2.35229</v>
      </c>
      <c r="JR380">
        <v>1.49536</v>
      </c>
      <c r="JS380">
        <v>2.63794</v>
      </c>
      <c r="JT380">
        <v>36.4107</v>
      </c>
      <c r="JU380">
        <v>24.0175</v>
      </c>
      <c r="JV380">
        <v>18</v>
      </c>
      <c r="JW380">
        <v>483.594</v>
      </c>
      <c r="JX380">
        <v>435.833</v>
      </c>
      <c r="JY380">
        <v>11.623</v>
      </c>
      <c r="JZ380">
        <v>25.9494</v>
      </c>
      <c r="KA380">
        <v>30.0009</v>
      </c>
      <c r="KB380">
        <v>25.7644</v>
      </c>
      <c r="KC380">
        <v>25.693</v>
      </c>
      <c r="KD380">
        <v>50.2114</v>
      </c>
      <c r="KE380">
        <v>17.5751</v>
      </c>
      <c r="KF380">
        <v>5.26473</v>
      </c>
      <c r="KG380">
        <v>11.5236</v>
      </c>
      <c r="KH380">
        <v>1269.04</v>
      </c>
      <c r="KI380">
        <v>10.956</v>
      </c>
      <c r="KJ380">
        <v>101.641</v>
      </c>
      <c r="KK380">
        <v>100.956</v>
      </c>
    </row>
    <row r="381" spans="1:297">
      <c r="A381">
        <v>365</v>
      </c>
      <c r="B381">
        <v>1761510762</v>
      </c>
      <c r="C381">
        <v>3551.5</v>
      </c>
      <c r="D381" t="s">
        <v>1176</v>
      </c>
      <c r="E381" t="s">
        <v>1177</v>
      </c>
      <c r="F381">
        <v>5</v>
      </c>
      <c r="G381" t="s">
        <v>1025</v>
      </c>
      <c r="H381" t="s">
        <v>436</v>
      </c>
      <c r="I381">
        <v>1761510759.5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1273.267134522374</v>
      </c>
      <c r="AK381">
        <v>1248.122787878787</v>
      </c>
      <c r="AL381">
        <v>3.373628549505687</v>
      </c>
      <c r="AM381">
        <v>65.59163496858086</v>
      </c>
      <c r="AN381">
        <f>(AP381 - AO381 + DY381*1E3/(8.314*(EA381+273.15)) * AR381/DX381 * AQ381) * DX381/(100*DL381) * 1000/(1000 - AP381)</f>
        <v>0</v>
      </c>
      <c r="AO381">
        <v>10.99060441773263</v>
      </c>
      <c r="AP381">
        <v>11.45118303030303</v>
      </c>
      <c r="AQ381">
        <v>0.0001046214421808267</v>
      </c>
      <c r="AR381">
        <v>106.5412186172679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437</v>
      </c>
      <c r="AY381" t="s">
        <v>437</v>
      </c>
      <c r="AZ381">
        <v>0</v>
      </c>
      <c r="BA381">
        <v>0</v>
      </c>
      <c r="BB381">
        <f>1-AZ381/BA381</f>
        <v>0</v>
      </c>
      <c r="BC381">
        <v>0</v>
      </c>
      <c r="BD381" t="s">
        <v>437</v>
      </c>
      <c r="BE381" t="s">
        <v>437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437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BZ381">
        <v>2020</v>
      </c>
      <c r="CA381">
        <v>290.0000000000001</v>
      </c>
      <c r="CB381">
        <v>1590.42</v>
      </c>
      <c r="CC381">
        <v>295</v>
      </c>
      <c r="CD381">
        <v>5220.67</v>
      </c>
      <c r="CE381">
        <v>1591.29</v>
      </c>
      <c r="CF381">
        <v>-0.87</v>
      </c>
      <c r="CG381">
        <v>300.0000000000001</v>
      </c>
      <c r="CH381">
        <v>23.8</v>
      </c>
      <c r="CI381">
        <v>1650.734719841875</v>
      </c>
      <c r="CJ381">
        <v>2.032994541366527</v>
      </c>
      <c r="CK381">
        <v>-31.03478562282126</v>
      </c>
      <c r="CL381">
        <v>0.9198548094063967</v>
      </c>
      <c r="CM381">
        <v>0.9759925733019913</v>
      </c>
      <c r="CN381">
        <v>-0.00431141668520578</v>
      </c>
      <c r="CO381">
        <v>289.9999999999999</v>
      </c>
      <c r="CP381">
        <v>1590.91</v>
      </c>
      <c r="CQ381">
        <v>765</v>
      </c>
      <c r="CR381">
        <v>5219.32</v>
      </c>
      <c r="CS381">
        <v>1591.27</v>
      </c>
      <c r="CT381">
        <v>-0.36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438</v>
      </c>
      <c r="DO381">
        <v>2</v>
      </c>
      <c r="DP381" t="b">
        <v>1</v>
      </c>
      <c r="DQ381">
        <v>1761510759.5</v>
      </c>
      <c r="DR381">
        <v>1227.136666666667</v>
      </c>
      <c r="DS381">
        <v>1260.887777777778</v>
      </c>
      <c r="DT381">
        <v>11.45451111111111</v>
      </c>
      <c r="DU381">
        <v>10.99036666666667</v>
      </c>
      <c r="DV381">
        <v>1231</v>
      </c>
      <c r="DW381">
        <v>11.4476</v>
      </c>
      <c r="DX381">
        <v>500.0034444444444</v>
      </c>
      <c r="DY381">
        <v>90.28810000000001</v>
      </c>
      <c r="DZ381">
        <v>0.09996252222222224</v>
      </c>
      <c r="EA381">
        <v>17.80184444444445</v>
      </c>
      <c r="EB381">
        <v>18.08226666666667</v>
      </c>
      <c r="EC381">
        <v>999.9000000000001</v>
      </c>
      <c r="ED381">
        <v>0</v>
      </c>
      <c r="EE381">
        <v>0</v>
      </c>
      <c r="EF381">
        <v>9991.105555555558</v>
      </c>
      <c r="EG381">
        <v>0</v>
      </c>
      <c r="EH381">
        <v>1050.771111111111</v>
      </c>
      <c r="EI381">
        <v>-33.75177777777778</v>
      </c>
      <c r="EJ381">
        <v>1241.353333333333</v>
      </c>
      <c r="EK381">
        <v>1274.9</v>
      </c>
      <c r="EL381">
        <v>0.4641526666666666</v>
      </c>
      <c r="EM381">
        <v>1260.887777777778</v>
      </c>
      <c r="EN381">
        <v>10.99036666666667</v>
      </c>
      <c r="EO381">
        <v>1.034207777777778</v>
      </c>
      <c r="EP381">
        <v>0.9922991111111111</v>
      </c>
      <c r="EQ381">
        <v>7.407401111111112</v>
      </c>
      <c r="ER381">
        <v>6.803795555555555</v>
      </c>
      <c r="ES381">
        <v>2000.017777777778</v>
      </c>
      <c r="ET381">
        <v>0.980007</v>
      </c>
      <c r="EU381">
        <v>0.0199927</v>
      </c>
      <c r="EV381">
        <v>0</v>
      </c>
      <c r="EW381">
        <v>1296.936666666667</v>
      </c>
      <c r="EX381">
        <v>5.00097</v>
      </c>
      <c r="EY381">
        <v>25935.88888888889</v>
      </c>
      <c r="EZ381">
        <v>16707.77777777778</v>
      </c>
      <c r="FA381">
        <v>37</v>
      </c>
      <c r="FB381">
        <v>38.26377777777778</v>
      </c>
      <c r="FC381">
        <v>37.312</v>
      </c>
      <c r="FD381">
        <v>37.437</v>
      </c>
      <c r="FE381">
        <v>36.875</v>
      </c>
      <c r="FF381">
        <v>1955.127777777778</v>
      </c>
      <c r="FG381">
        <v>39.89</v>
      </c>
      <c r="FH381">
        <v>0</v>
      </c>
      <c r="FI381">
        <v>5633</v>
      </c>
      <c r="FJ381">
        <v>0</v>
      </c>
      <c r="FK381">
        <v>1296.867692307692</v>
      </c>
      <c r="FL381">
        <v>1.753846156910524</v>
      </c>
      <c r="FM381">
        <v>10.54017098841191</v>
      </c>
      <c r="FN381">
        <v>25935.99615384615</v>
      </c>
      <c r="FO381">
        <v>15</v>
      </c>
      <c r="FP381">
        <v>0</v>
      </c>
      <c r="FQ381" t="s">
        <v>439</v>
      </c>
      <c r="FR381">
        <v>1760210915.6</v>
      </c>
      <c r="FS381">
        <v>0</v>
      </c>
      <c r="FT381">
        <v>0</v>
      </c>
      <c r="FU381">
        <v>-0.215</v>
      </c>
      <c r="FV381">
        <v>0</v>
      </c>
      <c r="FW381">
        <v>-0.6919999999999999</v>
      </c>
      <c r="FX381">
        <v>0</v>
      </c>
      <c r="FY381">
        <v>400</v>
      </c>
      <c r="FZ381">
        <v>0</v>
      </c>
      <c r="GA381">
        <v>0.15</v>
      </c>
      <c r="GB381">
        <v>0</v>
      </c>
      <c r="GC381">
        <v>-33.59284146341464</v>
      </c>
      <c r="GD381">
        <v>0.996386759581933</v>
      </c>
      <c r="GE381">
        <v>0.3554776566513658</v>
      </c>
      <c r="GF381">
        <v>0</v>
      </c>
      <c r="GG381">
        <v>1296.441764705882</v>
      </c>
      <c r="GH381">
        <v>6.098395725161987</v>
      </c>
      <c r="GI381">
        <v>0.7234739337888967</v>
      </c>
      <c r="GJ381">
        <v>0</v>
      </c>
      <c r="GK381">
        <v>0.4123279268292683</v>
      </c>
      <c r="GL381">
        <v>0.4770502996515686</v>
      </c>
      <c r="GM381">
        <v>0.04855823647618983</v>
      </c>
      <c r="GN381">
        <v>0</v>
      </c>
      <c r="GO381">
        <v>0</v>
      </c>
      <c r="GP381">
        <v>3</v>
      </c>
      <c r="GQ381" t="s">
        <v>455</v>
      </c>
      <c r="GR381">
        <v>3.13395</v>
      </c>
      <c r="GS381">
        <v>2.76022</v>
      </c>
      <c r="GT381">
        <v>0.1974</v>
      </c>
      <c r="GU381">
        <v>0.198512</v>
      </c>
      <c r="GV381">
        <v>0.0625709</v>
      </c>
      <c r="GW381">
        <v>0.0600807</v>
      </c>
      <c r="GX381">
        <v>25692.5</v>
      </c>
      <c r="GY381">
        <v>25640.4</v>
      </c>
      <c r="GZ381">
        <v>29739</v>
      </c>
      <c r="HA381">
        <v>29550.1</v>
      </c>
      <c r="HB381">
        <v>36849.4</v>
      </c>
      <c r="HC381">
        <v>36809.4</v>
      </c>
      <c r="HD381">
        <v>41848.2</v>
      </c>
      <c r="HE381">
        <v>41982.8</v>
      </c>
      <c r="HF381">
        <v>1.9507</v>
      </c>
      <c r="HG381">
        <v>1.88867</v>
      </c>
      <c r="HH381">
        <v>0.0271425</v>
      </c>
      <c r="HI381">
        <v>0</v>
      </c>
      <c r="HJ381">
        <v>17.637</v>
      </c>
      <c r="HK381">
        <v>999.9</v>
      </c>
      <c r="HL381">
        <v>26.3</v>
      </c>
      <c r="HM381">
        <v>31.7</v>
      </c>
      <c r="HN381">
        <v>13.6755</v>
      </c>
      <c r="HO381">
        <v>62.1425</v>
      </c>
      <c r="HP381">
        <v>32.4679</v>
      </c>
      <c r="HQ381">
        <v>1</v>
      </c>
      <c r="HR381">
        <v>-0.114967</v>
      </c>
      <c r="HS381">
        <v>6.05117</v>
      </c>
      <c r="HT381">
        <v>20.238</v>
      </c>
      <c r="HU381">
        <v>5.22014</v>
      </c>
      <c r="HV381">
        <v>12.0159</v>
      </c>
      <c r="HW381">
        <v>4.98985</v>
      </c>
      <c r="HX381">
        <v>3.2884</v>
      </c>
      <c r="HY381">
        <v>9999</v>
      </c>
      <c r="HZ381">
        <v>9999</v>
      </c>
      <c r="IA381">
        <v>9999</v>
      </c>
      <c r="IB381">
        <v>999.9</v>
      </c>
      <c r="IC381">
        <v>4.97287</v>
      </c>
      <c r="ID381">
        <v>1.86661</v>
      </c>
      <c r="IE381">
        <v>1.86592</v>
      </c>
      <c r="IF381">
        <v>1.86585</v>
      </c>
      <c r="IG381">
        <v>1.8677</v>
      </c>
      <c r="IH381">
        <v>1.87014</v>
      </c>
      <c r="II381">
        <v>1.86878</v>
      </c>
      <c r="IJ381">
        <v>1.87027</v>
      </c>
      <c r="IK381">
        <v>0</v>
      </c>
      <c r="IL381">
        <v>0</v>
      </c>
      <c r="IM381">
        <v>0</v>
      </c>
      <c r="IN381">
        <v>0</v>
      </c>
      <c r="IO381" t="s">
        <v>441</v>
      </c>
      <c r="IP381" t="s">
        <v>442</v>
      </c>
      <c r="IQ381" t="s">
        <v>443</v>
      </c>
      <c r="IR381" t="s">
        <v>443</v>
      </c>
      <c r="IS381" t="s">
        <v>443</v>
      </c>
      <c r="IT381" t="s">
        <v>443</v>
      </c>
      <c r="IU381">
        <v>0</v>
      </c>
      <c r="IV381">
        <v>100</v>
      </c>
      <c r="IW381">
        <v>100</v>
      </c>
      <c r="IX381">
        <v>-3.88</v>
      </c>
      <c r="IY381">
        <v>0.0068</v>
      </c>
      <c r="IZ381">
        <v>-1.414774939843471</v>
      </c>
      <c r="JA381">
        <v>-0.002262605230658699</v>
      </c>
      <c r="JB381">
        <v>4.117972070868355E-07</v>
      </c>
      <c r="JC381">
        <v>-1.535053720392113E-10</v>
      </c>
      <c r="JD381">
        <v>-0.05773197212917025</v>
      </c>
      <c r="JE381">
        <v>-0.004387372397949352</v>
      </c>
      <c r="JF381">
        <v>0.001148265067849212</v>
      </c>
      <c r="JG381">
        <v>-2.372704636287677E-05</v>
      </c>
      <c r="JH381">
        <v>4</v>
      </c>
      <c r="JI381">
        <v>2346</v>
      </c>
      <c r="JJ381">
        <v>1</v>
      </c>
      <c r="JK381">
        <v>24</v>
      </c>
      <c r="JL381">
        <v>21664.1</v>
      </c>
      <c r="JM381">
        <v>29358512.7</v>
      </c>
      <c r="JN381">
        <v>2.53784</v>
      </c>
      <c r="JO381">
        <v>2.24365</v>
      </c>
      <c r="JP381">
        <v>1.39771</v>
      </c>
      <c r="JQ381">
        <v>2.35229</v>
      </c>
      <c r="JR381">
        <v>1.49536</v>
      </c>
      <c r="JS381">
        <v>2.68555</v>
      </c>
      <c r="JT381">
        <v>36.3871</v>
      </c>
      <c r="JU381">
        <v>24.0175</v>
      </c>
      <c r="JV381">
        <v>18</v>
      </c>
      <c r="JW381">
        <v>483.659</v>
      </c>
      <c r="JX381">
        <v>435.831</v>
      </c>
      <c r="JY381">
        <v>11.5524</v>
      </c>
      <c r="JZ381">
        <v>25.9512</v>
      </c>
      <c r="KA381">
        <v>30.0019</v>
      </c>
      <c r="KB381">
        <v>25.7666</v>
      </c>
      <c r="KC381">
        <v>25.6945</v>
      </c>
      <c r="KD381">
        <v>50.7731</v>
      </c>
      <c r="KE381">
        <v>17.5751</v>
      </c>
      <c r="KF381">
        <v>5.26473</v>
      </c>
      <c r="KG381">
        <v>11.4623</v>
      </c>
      <c r="KH381">
        <v>1289.32</v>
      </c>
      <c r="KI381">
        <v>10.9432</v>
      </c>
      <c r="KJ381">
        <v>101.639</v>
      </c>
      <c r="KK381">
        <v>100.954</v>
      </c>
    </row>
    <row r="382" spans="1:297">
      <c r="A382">
        <v>366</v>
      </c>
      <c r="B382">
        <v>1761510767</v>
      </c>
      <c r="C382">
        <v>3556.5</v>
      </c>
      <c r="D382" t="s">
        <v>1178</v>
      </c>
      <c r="E382" t="s">
        <v>1179</v>
      </c>
      <c r="F382">
        <v>5</v>
      </c>
      <c r="G382" t="s">
        <v>1025</v>
      </c>
      <c r="H382" t="s">
        <v>436</v>
      </c>
      <c r="I382">
        <v>1761510764.2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1290.014333091469</v>
      </c>
      <c r="AK382">
        <v>1264.982727272726</v>
      </c>
      <c r="AL382">
        <v>3.369435169398766</v>
      </c>
      <c r="AM382">
        <v>65.59163496858086</v>
      </c>
      <c r="AN382">
        <f>(AP382 - AO382 + DY382*1E3/(8.314*(EA382+273.15)) * AR382/DX382 * AQ382) * DX382/(100*DL382) * 1000/(1000 - AP382)</f>
        <v>0</v>
      </c>
      <c r="AO382">
        <v>10.9886291608856</v>
      </c>
      <c r="AP382">
        <v>11.43554545454546</v>
      </c>
      <c r="AQ382">
        <v>-0.0005416423158624441</v>
      </c>
      <c r="AR382">
        <v>106.5412186172679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437</v>
      </c>
      <c r="AY382" t="s">
        <v>437</v>
      </c>
      <c r="AZ382">
        <v>0</v>
      </c>
      <c r="BA382">
        <v>0</v>
      </c>
      <c r="BB382">
        <f>1-AZ382/BA382</f>
        <v>0</v>
      </c>
      <c r="BC382">
        <v>0</v>
      </c>
      <c r="BD382" t="s">
        <v>437</v>
      </c>
      <c r="BE382" t="s">
        <v>437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437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BZ382">
        <v>2020</v>
      </c>
      <c r="CA382">
        <v>290.0000000000001</v>
      </c>
      <c r="CB382">
        <v>1590.42</v>
      </c>
      <c r="CC382">
        <v>295</v>
      </c>
      <c r="CD382">
        <v>5220.67</v>
      </c>
      <c r="CE382">
        <v>1591.29</v>
      </c>
      <c r="CF382">
        <v>-0.87</v>
      </c>
      <c r="CG382">
        <v>300.0000000000001</v>
      </c>
      <c r="CH382">
        <v>23.8</v>
      </c>
      <c r="CI382">
        <v>1650.734719841875</v>
      </c>
      <c r="CJ382">
        <v>2.032994541366527</v>
      </c>
      <c r="CK382">
        <v>-31.03478562282126</v>
      </c>
      <c r="CL382">
        <v>0.9198548094063967</v>
      </c>
      <c r="CM382">
        <v>0.9759925733019913</v>
      </c>
      <c r="CN382">
        <v>-0.00431141668520578</v>
      </c>
      <c r="CO382">
        <v>289.9999999999999</v>
      </c>
      <c r="CP382">
        <v>1590.91</v>
      </c>
      <c r="CQ382">
        <v>765</v>
      </c>
      <c r="CR382">
        <v>5219.32</v>
      </c>
      <c r="CS382">
        <v>1591.27</v>
      </c>
      <c r="CT382">
        <v>-0.36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438</v>
      </c>
      <c r="DO382">
        <v>2</v>
      </c>
      <c r="DP382" t="b">
        <v>1</v>
      </c>
      <c r="DQ382">
        <v>1761510764.2</v>
      </c>
      <c r="DR382">
        <v>1242.859</v>
      </c>
      <c r="DS382">
        <v>1276.507</v>
      </c>
      <c r="DT382">
        <v>11.44308</v>
      </c>
      <c r="DU382">
        <v>10.98866</v>
      </c>
      <c r="DV382">
        <v>1246.752</v>
      </c>
      <c r="DW382">
        <v>11.4363</v>
      </c>
      <c r="DX382">
        <v>500.0403</v>
      </c>
      <c r="DY382">
        <v>90.28855000000001</v>
      </c>
      <c r="DZ382">
        <v>0.10005595</v>
      </c>
      <c r="EA382">
        <v>17.79996</v>
      </c>
      <c r="EB382">
        <v>18.0926</v>
      </c>
      <c r="EC382">
        <v>999.9</v>
      </c>
      <c r="ED382">
        <v>0</v>
      </c>
      <c r="EE382">
        <v>0</v>
      </c>
      <c r="EF382">
        <v>9990.625</v>
      </c>
      <c r="EG382">
        <v>0</v>
      </c>
      <c r="EH382">
        <v>1050.792</v>
      </c>
      <c r="EI382">
        <v>-33.6479</v>
      </c>
      <c r="EJ382">
        <v>1257.245</v>
      </c>
      <c r="EK382">
        <v>1290.69</v>
      </c>
      <c r="EL382">
        <v>0.4544273</v>
      </c>
      <c r="EM382">
        <v>1276.507</v>
      </c>
      <c r="EN382">
        <v>10.98866</v>
      </c>
      <c r="EO382">
        <v>1.03318</v>
      </c>
      <c r="EP382">
        <v>0.9921501999999999</v>
      </c>
      <c r="EQ382">
        <v>7.392868</v>
      </c>
      <c r="ER382">
        <v>6.801610000000001</v>
      </c>
      <c r="ES382">
        <v>2000.045</v>
      </c>
      <c r="ET382">
        <v>0.980007</v>
      </c>
      <c r="EU382">
        <v>0.0199927</v>
      </c>
      <c r="EV382">
        <v>0</v>
      </c>
      <c r="EW382">
        <v>1296.696</v>
      </c>
      <c r="EX382">
        <v>5.000970000000001</v>
      </c>
      <c r="EY382">
        <v>25931.52</v>
      </c>
      <c r="EZ382">
        <v>16708</v>
      </c>
      <c r="FA382">
        <v>37</v>
      </c>
      <c r="FB382">
        <v>38.25</v>
      </c>
      <c r="FC382">
        <v>37.312</v>
      </c>
      <c r="FD382">
        <v>37.40599999999999</v>
      </c>
      <c r="FE382">
        <v>36.875</v>
      </c>
      <c r="FF382">
        <v>1955.155</v>
      </c>
      <c r="FG382">
        <v>39.89</v>
      </c>
      <c r="FH382">
        <v>0</v>
      </c>
      <c r="FI382">
        <v>5637.800000190735</v>
      </c>
      <c r="FJ382">
        <v>0</v>
      </c>
      <c r="FK382">
        <v>1296.885769230769</v>
      </c>
      <c r="FL382">
        <v>-2.385299146613248</v>
      </c>
      <c r="FM382">
        <v>-42.36923084552222</v>
      </c>
      <c r="FN382">
        <v>25934.97307692307</v>
      </c>
      <c r="FO382">
        <v>15</v>
      </c>
      <c r="FP382">
        <v>0</v>
      </c>
      <c r="FQ382" t="s">
        <v>439</v>
      </c>
      <c r="FR382">
        <v>1760210915.6</v>
      </c>
      <c r="FS382">
        <v>0</v>
      </c>
      <c r="FT382">
        <v>0</v>
      </c>
      <c r="FU382">
        <v>-0.215</v>
      </c>
      <c r="FV382">
        <v>0</v>
      </c>
      <c r="FW382">
        <v>-0.6919999999999999</v>
      </c>
      <c r="FX382">
        <v>0</v>
      </c>
      <c r="FY382">
        <v>400</v>
      </c>
      <c r="FZ382">
        <v>0</v>
      </c>
      <c r="GA382">
        <v>0.15</v>
      </c>
      <c r="GB382">
        <v>0</v>
      </c>
      <c r="GC382">
        <v>-33.59175853658537</v>
      </c>
      <c r="GD382">
        <v>0.3489219512195301</v>
      </c>
      <c r="GE382">
        <v>0.348921783097315</v>
      </c>
      <c r="GF382">
        <v>1</v>
      </c>
      <c r="GG382">
        <v>1296.813529411765</v>
      </c>
      <c r="GH382">
        <v>0.4103896126643615</v>
      </c>
      <c r="GI382">
        <v>0.3035368216149935</v>
      </c>
      <c r="GJ382">
        <v>1</v>
      </c>
      <c r="GK382">
        <v>0.4442005853658537</v>
      </c>
      <c r="GL382">
        <v>0.17455312891986</v>
      </c>
      <c r="GM382">
        <v>0.02207720626764573</v>
      </c>
      <c r="GN382">
        <v>0</v>
      </c>
      <c r="GO382">
        <v>2</v>
      </c>
      <c r="GP382">
        <v>3</v>
      </c>
      <c r="GQ382" t="s">
        <v>440</v>
      </c>
      <c r="GR382">
        <v>3.134</v>
      </c>
      <c r="GS382">
        <v>2.76013</v>
      </c>
      <c r="GT382">
        <v>0.199055</v>
      </c>
      <c r="GU382">
        <v>0.20013</v>
      </c>
      <c r="GV382">
        <v>0.06250790000000001</v>
      </c>
      <c r="GW382">
        <v>0.0600739</v>
      </c>
      <c r="GX382">
        <v>25639.8</v>
      </c>
      <c r="GY382">
        <v>25587.7</v>
      </c>
      <c r="GZ382">
        <v>29739.2</v>
      </c>
      <c r="HA382">
        <v>29549</v>
      </c>
      <c r="HB382">
        <v>36851.9</v>
      </c>
      <c r="HC382">
        <v>36808.6</v>
      </c>
      <c r="HD382">
        <v>41848.2</v>
      </c>
      <c r="HE382">
        <v>41981.6</v>
      </c>
      <c r="HF382">
        <v>1.95053</v>
      </c>
      <c r="HG382">
        <v>1.88885</v>
      </c>
      <c r="HH382">
        <v>0.0277646</v>
      </c>
      <c r="HI382">
        <v>0</v>
      </c>
      <c r="HJ382">
        <v>17.6355</v>
      </c>
      <c r="HK382">
        <v>999.9</v>
      </c>
      <c r="HL382">
        <v>26.3</v>
      </c>
      <c r="HM382">
        <v>31.7</v>
      </c>
      <c r="HN382">
        <v>13.6745</v>
      </c>
      <c r="HO382">
        <v>62.1825</v>
      </c>
      <c r="HP382">
        <v>32.4399</v>
      </c>
      <c r="HQ382">
        <v>1</v>
      </c>
      <c r="HR382">
        <v>-0.113135</v>
      </c>
      <c r="HS382">
        <v>6.33278</v>
      </c>
      <c r="HT382">
        <v>20.2273</v>
      </c>
      <c r="HU382">
        <v>5.22088</v>
      </c>
      <c r="HV382">
        <v>12.0159</v>
      </c>
      <c r="HW382">
        <v>4.9898</v>
      </c>
      <c r="HX382">
        <v>3.2885</v>
      </c>
      <c r="HY382">
        <v>9999</v>
      </c>
      <c r="HZ382">
        <v>9999</v>
      </c>
      <c r="IA382">
        <v>9999</v>
      </c>
      <c r="IB382">
        <v>999.9</v>
      </c>
      <c r="IC382">
        <v>4.97287</v>
      </c>
      <c r="ID382">
        <v>1.86661</v>
      </c>
      <c r="IE382">
        <v>1.86589</v>
      </c>
      <c r="IF382">
        <v>1.86586</v>
      </c>
      <c r="IG382">
        <v>1.86772</v>
      </c>
      <c r="IH382">
        <v>1.87014</v>
      </c>
      <c r="II382">
        <v>1.86875</v>
      </c>
      <c r="IJ382">
        <v>1.87027</v>
      </c>
      <c r="IK382">
        <v>0</v>
      </c>
      <c r="IL382">
        <v>0</v>
      </c>
      <c r="IM382">
        <v>0</v>
      </c>
      <c r="IN382">
        <v>0</v>
      </c>
      <c r="IO382" t="s">
        <v>441</v>
      </c>
      <c r="IP382" t="s">
        <v>442</v>
      </c>
      <c r="IQ382" t="s">
        <v>443</v>
      </c>
      <c r="IR382" t="s">
        <v>443</v>
      </c>
      <c r="IS382" t="s">
        <v>443</v>
      </c>
      <c r="IT382" t="s">
        <v>443</v>
      </c>
      <c r="IU382">
        <v>0</v>
      </c>
      <c r="IV382">
        <v>100</v>
      </c>
      <c r="IW382">
        <v>100</v>
      </c>
      <c r="IX382">
        <v>-3.91</v>
      </c>
      <c r="IY382">
        <v>0.0067</v>
      </c>
      <c r="IZ382">
        <v>-1.414774939843471</v>
      </c>
      <c r="JA382">
        <v>-0.002262605230658699</v>
      </c>
      <c r="JB382">
        <v>4.117972070868355E-07</v>
      </c>
      <c r="JC382">
        <v>-1.535053720392113E-10</v>
      </c>
      <c r="JD382">
        <v>-0.05773197212917025</v>
      </c>
      <c r="JE382">
        <v>-0.004387372397949352</v>
      </c>
      <c r="JF382">
        <v>0.001148265067849212</v>
      </c>
      <c r="JG382">
        <v>-2.372704636287677E-05</v>
      </c>
      <c r="JH382">
        <v>4</v>
      </c>
      <c r="JI382">
        <v>2346</v>
      </c>
      <c r="JJ382">
        <v>1</v>
      </c>
      <c r="JK382">
        <v>24</v>
      </c>
      <c r="JL382">
        <v>21664.2</v>
      </c>
      <c r="JM382">
        <v>29358512.8</v>
      </c>
      <c r="JN382">
        <v>2.56226</v>
      </c>
      <c r="JO382">
        <v>2.23511</v>
      </c>
      <c r="JP382">
        <v>1.39648</v>
      </c>
      <c r="JQ382">
        <v>2.35107</v>
      </c>
      <c r="JR382">
        <v>1.49536</v>
      </c>
      <c r="JS382">
        <v>2.68433</v>
      </c>
      <c r="JT382">
        <v>36.3871</v>
      </c>
      <c r="JU382">
        <v>24.0175</v>
      </c>
      <c r="JV382">
        <v>18</v>
      </c>
      <c r="JW382">
        <v>483.552</v>
      </c>
      <c r="JX382">
        <v>435.948</v>
      </c>
      <c r="JY382">
        <v>11.4657</v>
      </c>
      <c r="JZ382">
        <v>25.9516</v>
      </c>
      <c r="KA382">
        <v>30.0019</v>
      </c>
      <c r="KB382">
        <v>25.7667</v>
      </c>
      <c r="KC382">
        <v>25.6962</v>
      </c>
      <c r="KD382">
        <v>51.2709</v>
      </c>
      <c r="KE382">
        <v>17.5751</v>
      </c>
      <c r="KF382">
        <v>5.26473</v>
      </c>
      <c r="KG382">
        <v>11.3735</v>
      </c>
      <c r="KH382">
        <v>1302.7</v>
      </c>
      <c r="KI382">
        <v>10.9454</v>
      </c>
      <c r="KJ382">
        <v>101.639</v>
      </c>
      <c r="KK382">
        <v>100.951</v>
      </c>
    </row>
    <row r="383" spans="1:297">
      <c r="A383">
        <v>367</v>
      </c>
      <c r="B383">
        <v>1761510772</v>
      </c>
      <c r="C383">
        <v>3561.5</v>
      </c>
      <c r="D383" t="s">
        <v>1180</v>
      </c>
      <c r="E383" t="s">
        <v>1181</v>
      </c>
      <c r="F383">
        <v>5</v>
      </c>
      <c r="G383" t="s">
        <v>1025</v>
      </c>
      <c r="H383" t="s">
        <v>436</v>
      </c>
      <c r="I383">
        <v>1761510769.5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1306.718694254022</v>
      </c>
      <c r="AK383">
        <v>1281.64103030303</v>
      </c>
      <c r="AL383">
        <v>3.322553014411442</v>
      </c>
      <c r="AM383">
        <v>65.59163496858086</v>
      </c>
      <c r="AN383">
        <f>(AP383 - AO383 + DY383*1E3/(8.314*(EA383+273.15)) * AR383/DX383 * AQ383) * DX383/(100*DL383) * 1000/(1000 - AP383)</f>
        <v>0</v>
      </c>
      <c r="AO383">
        <v>10.98525422415336</v>
      </c>
      <c r="AP383">
        <v>11.41591272727272</v>
      </c>
      <c r="AQ383">
        <v>-0.0004410912180990264</v>
      </c>
      <c r="AR383">
        <v>106.5412186172679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437</v>
      </c>
      <c r="AY383" t="s">
        <v>437</v>
      </c>
      <c r="AZ383">
        <v>0</v>
      </c>
      <c r="BA383">
        <v>0</v>
      </c>
      <c r="BB383">
        <f>1-AZ383/BA383</f>
        <v>0</v>
      </c>
      <c r="BC383">
        <v>0</v>
      </c>
      <c r="BD383" t="s">
        <v>437</v>
      </c>
      <c r="BE383" t="s">
        <v>437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437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BZ383">
        <v>2020</v>
      </c>
      <c r="CA383">
        <v>290.0000000000001</v>
      </c>
      <c r="CB383">
        <v>1590.42</v>
      </c>
      <c r="CC383">
        <v>295</v>
      </c>
      <c r="CD383">
        <v>5220.67</v>
      </c>
      <c r="CE383">
        <v>1591.29</v>
      </c>
      <c r="CF383">
        <v>-0.87</v>
      </c>
      <c r="CG383">
        <v>300.0000000000001</v>
      </c>
      <c r="CH383">
        <v>23.8</v>
      </c>
      <c r="CI383">
        <v>1650.734719841875</v>
      </c>
      <c r="CJ383">
        <v>2.032994541366527</v>
      </c>
      <c r="CK383">
        <v>-31.03478562282126</v>
      </c>
      <c r="CL383">
        <v>0.9198548094063967</v>
      </c>
      <c r="CM383">
        <v>0.9759925733019913</v>
      </c>
      <c r="CN383">
        <v>-0.00431141668520578</v>
      </c>
      <c r="CO383">
        <v>289.9999999999999</v>
      </c>
      <c r="CP383">
        <v>1590.91</v>
      </c>
      <c r="CQ383">
        <v>765</v>
      </c>
      <c r="CR383">
        <v>5219.32</v>
      </c>
      <c r="CS383">
        <v>1591.27</v>
      </c>
      <c r="CT383">
        <v>-0.36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438</v>
      </c>
      <c r="DO383">
        <v>2</v>
      </c>
      <c r="DP383" t="b">
        <v>1</v>
      </c>
      <c r="DQ383">
        <v>1761510769.5</v>
      </c>
      <c r="DR383">
        <v>1260.428888888889</v>
      </c>
      <c r="DS383">
        <v>1294.09</v>
      </c>
      <c r="DT383">
        <v>11.42444444444444</v>
      </c>
      <c r="DU383">
        <v>10.98528888888889</v>
      </c>
      <c r="DV383">
        <v>1264.355555555556</v>
      </c>
      <c r="DW383">
        <v>11.41792222222222</v>
      </c>
      <c r="DX383">
        <v>499.9482222222222</v>
      </c>
      <c r="DY383">
        <v>90.2878</v>
      </c>
      <c r="DZ383">
        <v>0.09994984444444444</v>
      </c>
      <c r="EA383">
        <v>17.79287777777778</v>
      </c>
      <c r="EB383">
        <v>18.10122222222222</v>
      </c>
      <c r="EC383">
        <v>999.9000000000001</v>
      </c>
      <c r="ED383">
        <v>0</v>
      </c>
      <c r="EE383">
        <v>0</v>
      </c>
      <c r="EF383">
        <v>10004.92222222222</v>
      </c>
      <c r="EG383">
        <v>0</v>
      </c>
      <c r="EH383">
        <v>1050.78</v>
      </c>
      <c r="EI383">
        <v>-33.66373333333333</v>
      </c>
      <c r="EJ383">
        <v>1274.994444444445</v>
      </c>
      <c r="EK383">
        <v>1308.466666666667</v>
      </c>
      <c r="EL383">
        <v>0.4391737777777778</v>
      </c>
      <c r="EM383">
        <v>1294.09</v>
      </c>
      <c r="EN383">
        <v>10.98528888888889</v>
      </c>
      <c r="EO383">
        <v>1.03149</v>
      </c>
      <c r="EP383">
        <v>0.9918374444444444</v>
      </c>
      <c r="EQ383">
        <v>7.368922222222222</v>
      </c>
      <c r="ER383">
        <v>6.797022222222222</v>
      </c>
      <c r="ES383">
        <v>2000.001111111111</v>
      </c>
      <c r="ET383">
        <v>0.9800063333333333</v>
      </c>
      <c r="EU383">
        <v>0.01999336666666666</v>
      </c>
      <c r="EV383">
        <v>0</v>
      </c>
      <c r="EW383">
        <v>1296.452222222222</v>
      </c>
      <c r="EX383">
        <v>5.00097</v>
      </c>
      <c r="EY383">
        <v>25925.32222222222</v>
      </c>
      <c r="EZ383">
        <v>16707.62222222223</v>
      </c>
      <c r="FA383">
        <v>36.95099999999999</v>
      </c>
      <c r="FB383">
        <v>38.25</v>
      </c>
      <c r="FC383">
        <v>37.25</v>
      </c>
      <c r="FD383">
        <v>37.375</v>
      </c>
      <c r="FE383">
        <v>36.82599999999999</v>
      </c>
      <c r="FF383">
        <v>1955.111111111111</v>
      </c>
      <c r="FG383">
        <v>39.89</v>
      </c>
      <c r="FH383">
        <v>0</v>
      </c>
      <c r="FI383">
        <v>5643.200000047684</v>
      </c>
      <c r="FJ383">
        <v>0</v>
      </c>
      <c r="FK383">
        <v>1296.6704</v>
      </c>
      <c r="FL383">
        <v>-2.618461552820642</v>
      </c>
      <c r="FM383">
        <v>-65.21538472669457</v>
      </c>
      <c r="FN383">
        <v>25930.124</v>
      </c>
      <c r="FO383">
        <v>15</v>
      </c>
      <c r="FP383">
        <v>0</v>
      </c>
      <c r="FQ383" t="s">
        <v>439</v>
      </c>
      <c r="FR383">
        <v>1760210915.6</v>
      </c>
      <c r="FS383">
        <v>0</v>
      </c>
      <c r="FT383">
        <v>0</v>
      </c>
      <c r="FU383">
        <v>-0.215</v>
      </c>
      <c r="FV383">
        <v>0</v>
      </c>
      <c r="FW383">
        <v>-0.6919999999999999</v>
      </c>
      <c r="FX383">
        <v>0</v>
      </c>
      <c r="FY383">
        <v>400</v>
      </c>
      <c r="FZ383">
        <v>0</v>
      </c>
      <c r="GA383">
        <v>0.15</v>
      </c>
      <c r="GB383">
        <v>0</v>
      </c>
      <c r="GC383">
        <v>-33.52019756097561</v>
      </c>
      <c r="GD383">
        <v>-1.932388850174236</v>
      </c>
      <c r="GE383">
        <v>0.2828106929428795</v>
      </c>
      <c r="GF383">
        <v>0</v>
      </c>
      <c r="GG383">
        <v>1296.784411764706</v>
      </c>
      <c r="GH383">
        <v>-2.471352180802098</v>
      </c>
      <c r="GI383">
        <v>0.3242746763839865</v>
      </c>
      <c r="GJ383">
        <v>0</v>
      </c>
      <c r="GK383">
        <v>0.4516076341463414</v>
      </c>
      <c r="GL383">
        <v>-0.03458418815330942</v>
      </c>
      <c r="GM383">
        <v>0.01039760286340921</v>
      </c>
      <c r="GN383">
        <v>1</v>
      </c>
      <c r="GO383">
        <v>1</v>
      </c>
      <c r="GP383">
        <v>3</v>
      </c>
      <c r="GQ383" t="s">
        <v>446</v>
      </c>
      <c r="GR383">
        <v>3.13383</v>
      </c>
      <c r="GS383">
        <v>2.76022</v>
      </c>
      <c r="GT383">
        <v>0.200673</v>
      </c>
      <c r="GU383">
        <v>0.201741</v>
      </c>
      <c r="GV383">
        <v>0.0624264</v>
      </c>
      <c r="GW383">
        <v>0.0600601</v>
      </c>
      <c r="GX383">
        <v>25587.2</v>
      </c>
      <c r="GY383">
        <v>25536.1</v>
      </c>
      <c r="GZ383">
        <v>29738.4</v>
      </c>
      <c r="HA383">
        <v>29548.9</v>
      </c>
      <c r="HB383">
        <v>36854.2</v>
      </c>
      <c r="HC383">
        <v>36808.8</v>
      </c>
      <c r="HD383">
        <v>41847.1</v>
      </c>
      <c r="HE383">
        <v>41981.1</v>
      </c>
      <c r="HF383">
        <v>1.94998</v>
      </c>
      <c r="HG383">
        <v>1.88867</v>
      </c>
      <c r="HH383">
        <v>0.0278093</v>
      </c>
      <c r="HI383">
        <v>0</v>
      </c>
      <c r="HJ383">
        <v>17.634</v>
      </c>
      <c r="HK383">
        <v>999.9</v>
      </c>
      <c r="HL383">
        <v>26.3</v>
      </c>
      <c r="HM383">
        <v>31.7</v>
      </c>
      <c r="HN383">
        <v>13.6748</v>
      </c>
      <c r="HO383">
        <v>62.1625</v>
      </c>
      <c r="HP383">
        <v>32.488</v>
      </c>
      <c r="HQ383">
        <v>1</v>
      </c>
      <c r="HR383">
        <v>-0.111494</v>
      </c>
      <c r="HS383">
        <v>6.54428</v>
      </c>
      <c r="HT383">
        <v>20.2191</v>
      </c>
      <c r="HU383">
        <v>5.21984</v>
      </c>
      <c r="HV383">
        <v>12.0159</v>
      </c>
      <c r="HW383">
        <v>4.9897</v>
      </c>
      <c r="HX383">
        <v>3.28838</v>
      </c>
      <c r="HY383">
        <v>9999</v>
      </c>
      <c r="HZ383">
        <v>9999</v>
      </c>
      <c r="IA383">
        <v>9999</v>
      </c>
      <c r="IB383">
        <v>999.9</v>
      </c>
      <c r="IC383">
        <v>4.97285</v>
      </c>
      <c r="ID383">
        <v>1.86661</v>
      </c>
      <c r="IE383">
        <v>1.86589</v>
      </c>
      <c r="IF383">
        <v>1.86584</v>
      </c>
      <c r="IG383">
        <v>1.8677</v>
      </c>
      <c r="IH383">
        <v>1.87012</v>
      </c>
      <c r="II383">
        <v>1.86877</v>
      </c>
      <c r="IJ383">
        <v>1.87027</v>
      </c>
      <c r="IK383">
        <v>0</v>
      </c>
      <c r="IL383">
        <v>0</v>
      </c>
      <c r="IM383">
        <v>0</v>
      </c>
      <c r="IN383">
        <v>0</v>
      </c>
      <c r="IO383" t="s">
        <v>441</v>
      </c>
      <c r="IP383" t="s">
        <v>442</v>
      </c>
      <c r="IQ383" t="s">
        <v>443</v>
      </c>
      <c r="IR383" t="s">
        <v>443</v>
      </c>
      <c r="IS383" t="s">
        <v>443</v>
      </c>
      <c r="IT383" t="s">
        <v>443</v>
      </c>
      <c r="IU383">
        <v>0</v>
      </c>
      <c r="IV383">
        <v>100</v>
      </c>
      <c r="IW383">
        <v>100</v>
      </c>
      <c r="IX383">
        <v>-3.95</v>
      </c>
      <c r="IY383">
        <v>0.0064</v>
      </c>
      <c r="IZ383">
        <v>-1.414774939843471</v>
      </c>
      <c r="JA383">
        <v>-0.002262605230658699</v>
      </c>
      <c r="JB383">
        <v>4.117972070868355E-07</v>
      </c>
      <c r="JC383">
        <v>-1.535053720392113E-10</v>
      </c>
      <c r="JD383">
        <v>-0.05773197212917025</v>
      </c>
      <c r="JE383">
        <v>-0.004387372397949352</v>
      </c>
      <c r="JF383">
        <v>0.001148265067849212</v>
      </c>
      <c r="JG383">
        <v>-2.372704636287677E-05</v>
      </c>
      <c r="JH383">
        <v>4</v>
      </c>
      <c r="JI383">
        <v>2346</v>
      </c>
      <c r="JJ383">
        <v>1</v>
      </c>
      <c r="JK383">
        <v>24</v>
      </c>
      <c r="JL383">
        <v>21664.3</v>
      </c>
      <c r="JM383">
        <v>29358512.9</v>
      </c>
      <c r="JN383">
        <v>2.59033</v>
      </c>
      <c r="JO383">
        <v>2.23633</v>
      </c>
      <c r="JP383">
        <v>1.39771</v>
      </c>
      <c r="JQ383">
        <v>2.35107</v>
      </c>
      <c r="JR383">
        <v>1.49536</v>
      </c>
      <c r="JS383">
        <v>2.69165</v>
      </c>
      <c r="JT383">
        <v>36.3871</v>
      </c>
      <c r="JU383">
        <v>24.0087</v>
      </c>
      <c r="JV383">
        <v>18</v>
      </c>
      <c r="JW383">
        <v>483.231</v>
      </c>
      <c r="JX383">
        <v>435.848</v>
      </c>
      <c r="JY383">
        <v>11.3594</v>
      </c>
      <c r="JZ383">
        <v>25.9538</v>
      </c>
      <c r="KA383">
        <v>30.0016</v>
      </c>
      <c r="KB383">
        <v>25.7688</v>
      </c>
      <c r="KC383">
        <v>25.6968</v>
      </c>
      <c r="KD383">
        <v>51.8305</v>
      </c>
      <c r="KE383">
        <v>17.5751</v>
      </c>
      <c r="KF383">
        <v>5.63587</v>
      </c>
      <c r="KG383">
        <v>11.2769</v>
      </c>
      <c r="KH383">
        <v>1322.77</v>
      </c>
      <c r="KI383">
        <v>10.9541</v>
      </c>
      <c r="KJ383">
        <v>101.636</v>
      </c>
      <c r="KK383">
        <v>100.95</v>
      </c>
    </row>
    <row r="384" spans="1:297">
      <c r="A384">
        <v>368</v>
      </c>
      <c r="B384">
        <v>1761510777</v>
      </c>
      <c r="C384">
        <v>3566.5</v>
      </c>
      <c r="D384" t="s">
        <v>1182</v>
      </c>
      <c r="E384" t="s">
        <v>1183</v>
      </c>
      <c r="F384">
        <v>5</v>
      </c>
      <c r="G384" t="s">
        <v>1025</v>
      </c>
      <c r="H384" t="s">
        <v>436</v>
      </c>
      <c r="I384">
        <v>1761510774.2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1323.882218009028</v>
      </c>
      <c r="AK384">
        <v>1298.579818181818</v>
      </c>
      <c r="AL384">
        <v>3.400124960389727</v>
      </c>
      <c r="AM384">
        <v>65.59163496858086</v>
      </c>
      <c r="AN384">
        <f>(AP384 - AO384 + DY384*1E3/(8.314*(EA384+273.15)) * AR384/DX384 * AQ384) * DX384/(100*DL384) * 1000/(1000 - AP384)</f>
        <v>0</v>
      </c>
      <c r="AO384">
        <v>10.98625518969498</v>
      </c>
      <c r="AP384">
        <v>11.39656606060606</v>
      </c>
      <c r="AQ384">
        <v>-0.0003660554213724587</v>
      </c>
      <c r="AR384">
        <v>106.5412186172679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437</v>
      </c>
      <c r="AY384" t="s">
        <v>437</v>
      </c>
      <c r="AZ384">
        <v>0</v>
      </c>
      <c r="BA384">
        <v>0</v>
      </c>
      <c r="BB384">
        <f>1-AZ384/BA384</f>
        <v>0</v>
      </c>
      <c r="BC384">
        <v>0</v>
      </c>
      <c r="BD384" t="s">
        <v>437</v>
      </c>
      <c r="BE384" t="s">
        <v>437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437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BZ384">
        <v>2020</v>
      </c>
      <c r="CA384">
        <v>290.0000000000001</v>
      </c>
      <c r="CB384">
        <v>1590.42</v>
      </c>
      <c r="CC384">
        <v>295</v>
      </c>
      <c r="CD384">
        <v>5220.67</v>
      </c>
      <c r="CE384">
        <v>1591.29</v>
      </c>
      <c r="CF384">
        <v>-0.87</v>
      </c>
      <c r="CG384">
        <v>300.0000000000001</v>
      </c>
      <c r="CH384">
        <v>23.8</v>
      </c>
      <c r="CI384">
        <v>1650.734719841875</v>
      </c>
      <c r="CJ384">
        <v>2.032994541366527</v>
      </c>
      <c r="CK384">
        <v>-31.03478562282126</v>
      </c>
      <c r="CL384">
        <v>0.9198548094063967</v>
      </c>
      <c r="CM384">
        <v>0.9759925733019913</v>
      </c>
      <c r="CN384">
        <v>-0.00431141668520578</v>
      </c>
      <c r="CO384">
        <v>289.9999999999999</v>
      </c>
      <c r="CP384">
        <v>1590.91</v>
      </c>
      <c r="CQ384">
        <v>765</v>
      </c>
      <c r="CR384">
        <v>5219.32</v>
      </c>
      <c r="CS384">
        <v>1591.27</v>
      </c>
      <c r="CT384">
        <v>-0.36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438</v>
      </c>
      <c r="DO384">
        <v>2</v>
      </c>
      <c r="DP384" t="b">
        <v>1</v>
      </c>
      <c r="DQ384">
        <v>1761510774.2</v>
      </c>
      <c r="DR384">
        <v>1276.057</v>
      </c>
      <c r="DS384">
        <v>1309.992</v>
      </c>
      <c r="DT384">
        <v>11.40502</v>
      </c>
      <c r="DU384">
        <v>10.99264</v>
      </c>
      <c r="DV384">
        <v>1280.016</v>
      </c>
      <c r="DW384">
        <v>11.39871</v>
      </c>
      <c r="DX384">
        <v>500.0284</v>
      </c>
      <c r="DY384">
        <v>90.29040999999999</v>
      </c>
      <c r="DZ384">
        <v>0.10005046</v>
      </c>
      <c r="EA384">
        <v>17.78229</v>
      </c>
      <c r="EB384">
        <v>18.09207</v>
      </c>
      <c r="EC384">
        <v>999.9</v>
      </c>
      <c r="ED384">
        <v>0</v>
      </c>
      <c r="EE384">
        <v>0</v>
      </c>
      <c r="EF384">
        <v>9996.119000000001</v>
      </c>
      <c r="EG384">
        <v>0</v>
      </c>
      <c r="EH384">
        <v>1050.79</v>
      </c>
      <c r="EI384">
        <v>-33.93425999999999</v>
      </c>
      <c r="EJ384">
        <v>1290.779</v>
      </c>
      <c r="EK384">
        <v>1324.551</v>
      </c>
      <c r="EL384">
        <v>0.4123765</v>
      </c>
      <c r="EM384">
        <v>1309.992</v>
      </c>
      <c r="EN384">
        <v>10.99264</v>
      </c>
      <c r="EO384">
        <v>1.029766</v>
      </c>
      <c r="EP384">
        <v>0.9925319</v>
      </c>
      <c r="EQ384">
        <v>7.344465000000001</v>
      </c>
      <c r="ER384">
        <v>6.807204</v>
      </c>
      <c r="ES384">
        <v>2000.057</v>
      </c>
      <c r="ET384">
        <v>0.9800067</v>
      </c>
      <c r="EU384">
        <v>0.019993</v>
      </c>
      <c r="EV384">
        <v>0</v>
      </c>
      <c r="EW384">
        <v>1296.249</v>
      </c>
      <c r="EX384">
        <v>5.000970000000001</v>
      </c>
      <c r="EY384">
        <v>25921.51</v>
      </c>
      <c r="EZ384">
        <v>16708.11</v>
      </c>
      <c r="FA384">
        <v>36.937</v>
      </c>
      <c r="FB384">
        <v>38.2437</v>
      </c>
      <c r="FC384">
        <v>37.25</v>
      </c>
      <c r="FD384">
        <v>37.375</v>
      </c>
      <c r="FE384">
        <v>36.8498</v>
      </c>
      <c r="FF384">
        <v>1955.167</v>
      </c>
      <c r="FG384">
        <v>39.89</v>
      </c>
      <c r="FH384">
        <v>0</v>
      </c>
      <c r="FI384">
        <v>5648</v>
      </c>
      <c r="FJ384">
        <v>0</v>
      </c>
      <c r="FK384">
        <v>1296.4396</v>
      </c>
      <c r="FL384">
        <v>-2.410769236854019</v>
      </c>
      <c r="FM384">
        <v>-61.79999999999512</v>
      </c>
      <c r="FN384">
        <v>25925.292</v>
      </c>
      <c r="FO384">
        <v>15</v>
      </c>
      <c r="FP384">
        <v>0</v>
      </c>
      <c r="FQ384" t="s">
        <v>439</v>
      </c>
      <c r="FR384">
        <v>1760210915.6</v>
      </c>
      <c r="FS384">
        <v>0</v>
      </c>
      <c r="FT384">
        <v>0</v>
      </c>
      <c r="FU384">
        <v>-0.215</v>
      </c>
      <c r="FV384">
        <v>0</v>
      </c>
      <c r="FW384">
        <v>-0.6919999999999999</v>
      </c>
      <c r="FX384">
        <v>0</v>
      </c>
      <c r="FY384">
        <v>400</v>
      </c>
      <c r="FZ384">
        <v>0</v>
      </c>
      <c r="GA384">
        <v>0.15</v>
      </c>
      <c r="GB384">
        <v>0</v>
      </c>
      <c r="GC384">
        <v>-33.7284225</v>
      </c>
      <c r="GD384">
        <v>-0.9675208255159091</v>
      </c>
      <c r="GE384">
        <v>0.1573867012925485</v>
      </c>
      <c r="GF384">
        <v>0</v>
      </c>
      <c r="GG384">
        <v>1296.601176470588</v>
      </c>
      <c r="GH384">
        <v>-2.734912145306681</v>
      </c>
      <c r="GI384">
        <v>0.3246062293799086</v>
      </c>
      <c r="GJ384">
        <v>0</v>
      </c>
      <c r="GK384">
        <v>0.444666325</v>
      </c>
      <c r="GL384">
        <v>-0.1870208893058174</v>
      </c>
      <c r="GM384">
        <v>0.01919104320820979</v>
      </c>
      <c r="GN384">
        <v>0</v>
      </c>
      <c r="GO384">
        <v>0</v>
      </c>
      <c r="GP384">
        <v>3</v>
      </c>
      <c r="GQ384" t="s">
        <v>455</v>
      </c>
      <c r="GR384">
        <v>3.13412</v>
      </c>
      <c r="GS384">
        <v>2.76031</v>
      </c>
      <c r="GT384">
        <v>0.202313</v>
      </c>
      <c r="GU384">
        <v>0.203348</v>
      </c>
      <c r="GV384">
        <v>0.0623509</v>
      </c>
      <c r="GW384">
        <v>0.0602287</v>
      </c>
      <c r="GX384">
        <v>25534</v>
      </c>
      <c r="GY384">
        <v>25484.1</v>
      </c>
      <c r="GZ384">
        <v>29737.5</v>
      </c>
      <c r="HA384">
        <v>29548.1</v>
      </c>
      <c r="HB384">
        <v>36856.4</v>
      </c>
      <c r="HC384">
        <v>36801.1</v>
      </c>
      <c r="HD384">
        <v>41846.2</v>
      </c>
      <c r="HE384">
        <v>41980</v>
      </c>
      <c r="HF384">
        <v>1.9504</v>
      </c>
      <c r="HG384">
        <v>1.88862</v>
      </c>
      <c r="HH384">
        <v>0.0278577</v>
      </c>
      <c r="HI384">
        <v>0</v>
      </c>
      <c r="HJ384">
        <v>17.6327</v>
      </c>
      <c r="HK384">
        <v>999.9</v>
      </c>
      <c r="HL384">
        <v>26.3</v>
      </c>
      <c r="HM384">
        <v>31.7</v>
      </c>
      <c r="HN384">
        <v>13.674</v>
      </c>
      <c r="HO384">
        <v>62.4125</v>
      </c>
      <c r="HP384">
        <v>32.2516</v>
      </c>
      <c r="HQ384">
        <v>1</v>
      </c>
      <c r="HR384">
        <v>-0.110244</v>
      </c>
      <c r="HS384">
        <v>6.68596</v>
      </c>
      <c r="HT384">
        <v>20.2138</v>
      </c>
      <c r="HU384">
        <v>5.22118</v>
      </c>
      <c r="HV384">
        <v>12.0159</v>
      </c>
      <c r="HW384">
        <v>4.9903</v>
      </c>
      <c r="HX384">
        <v>3.28853</v>
      </c>
      <c r="HY384">
        <v>9999</v>
      </c>
      <c r="HZ384">
        <v>9999</v>
      </c>
      <c r="IA384">
        <v>9999</v>
      </c>
      <c r="IB384">
        <v>999.9</v>
      </c>
      <c r="IC384">
        <v>4.97287</v>
      </c>
      <c r="ID384">
        <v>1.86661</v>
      </c>
      <c r="IE384">
        <v>1.86591</v>
      </c>
      <c r="IF384">
        <v>1.86585</v>
      </c>
      <c r="IG384">
        <v>1.86773</v>
      </c>
      <c r="IH384">
        <v>1.87015</v>
      </c>
      <c r="II384">
        <v>1.86878</v>
      </c>
      <c r="IJ384">
        <v>1.87027</v>
      </c>
      <c r="IK384">
        <v>0</v>
      </c>
      <c r="IL384">
        <v>0</v>
      </c>
      <c r="IM384">
        <v>0</v>
      </c>
      <c r="IN384">
        <v>0</v>
      </c>
      <c r="IO384" t="s">
        <v>441</v>
      </c>
      <c r="IP384" t="s">
        <v>442</v>
      </c>
      <c r="IQ384" t="s">
        <v>443</v>
      </c>
      <c r="IR384" t="s">
        <v>443</v>
      </c>
      <c r="IS384" t="s">
        <v>443</v>
      </c>
      <c r="IT384" t="s">
        <v>443</v>
      </c>
      <c r="IU384">
        <v>0</v>
      </c>
      <c r="IV384">
        <v>100</v>
      </c>
      <c r="IW384">
        <v>100</v>
      </c>
      <c r="IX384">
        <v>-3.97</v>
      </c>
      <c r="IY384">
        <v>0.0062</v>
      </c>
      <c r="IZ384">
        <v>-1.414774939843471</v>
      </c>
      <c r="JA384">
        <v>-0.002262605230658699</v>
      </c>
      <c r="JB384">
        <v>4.117972070868355E-07</v>
      </c>
      <c r="JC384">
        <v>-1.535053720392113E-10</v>
      </c>
      <c r="JD384">
        <v>-0.05773197212917025</v>
      </c>
      <c r="JE384">
        <v>-0.004387372397949352</v>
      </c>
      <c r="JF384">
        <v>0.001148265067849212</v>
      </c>
      <c r="JG384">
        <v>-2.372704636287677E-05</v>
      </c>
      <c r="JH384">
        <v>4</v>
      </c>
      <c r="JI384">
        <v>2346</v>
      </c>
      <c r="JJ384">
        <v>1</v>
      </c>
      <c r="JK384">
        <v>24</v>
      </c>
      <c r="JL384">
        <v>21664.4</v>
      </c>
      <c r="JM384">
        <v>29358512.9</v>
      </c>
      <c r="JN384">
        <v>2.61475</v>
      </c>
      <c r="JO384">
        <v>2.24976</v>
      </c>
      <c r="JP384">
        <v>1.39648</v>
      </c>
      <c r="JQ384">
        <v>2.35352</v>
      </c>
      <c r="JR384">
        <v>1.49536</v>
      </c>
      <c r="JS384">
        <v>2.56226</v>
      </c>
      <c r="JT384">
        <v>36.4107</v>
      </c>
      <c r="JU384">
        <v>23.9999</v>
      </c>
      <c r="JV384">
        <v>18</v>
      </c>
      <c r="JW384">
        <v>483.502</v>
      </c>
      <c r="JX384">
        <v>435.834</v>
      </c>
      <c r="JY384">
        <v>11.2492</v>
      </c>
      <c r="JZ384">
        <v>25.9545</v>
      </c>
      <c r="KA384">
        <v>30.0014</v>
      </c>
      <c r="KB384">
        <v>25.77</v>
      </c>
      <c r="KC384">
        <v>25.6989</v>
      </c>
      <c r="KD384">
        <v>52.3234</v>
      </c>
      <c r="KE384">
        <v>17.9156</v>
      </c>
      <c r="KF384">
        <v>5.63587</v>
      </c>
      <c r="KG384">
        <v>11.1807</v>
      </c>
      <c r="KH384">
        <v>1336.15</v>
      </c>
      <c r="KI384">
        <v>10.9006</v>
      </c>
      <c r="KJ384">
        <v>101.634</v>
      </c>
      <c r="KK384">
        <v>100.947</v>
      </c>
    </row>
    <row r="385" spans="1:297">
      <c r="A385">
        <v>369</v>
      </c>
      <c r="B385">
        <v>1761510782</v>
      </c>
      <c r="C385">
        <v>3571.5</v>
      </c>
      <c r="D385" t="s">
        <v>1184</v>
      </c>
      <c r="E385" t="s">
        <v>1185</v>
      </c>
      <c r="F385">
        <v>5</v>
      </c>
      <c r="G385" t="s">
        <v>1025</v>
      </c>
      <c r="H385" t="s">
        <v>436</v>
      </c>
      <c r="I385">
        <v>1761510779.5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1340.834842819474</v>
      </c>
      <c r="AK385">
        <v>1315.302787878788</v>
      </c>
      <c r="AL385">
        <v>3.354418207197309</v>
      </c>
      <c r="AM385">
        <v>65.59163496858086</v>
      </c>
      <c r="AN385">
        <f>(AP385 - AO385 + DY385*1E3/(8.314*(EA385+273.15)) * AR385/DX385 * AQ385) * DX385/(100*DL385) * 1000/(1000 - AP385)</f>
        <v>0</v>
      </c>
      <c r="AO385">
        <v>11.0415312284044</v>
      </c>
      <c r="AP385">
        <v>11.39292727272727</v>
      </c>
      <c r="AQ385">
        <v>-4.089719971981715E-05</v>
      </c>
      <c r="AR385">
        <v>106.5412186172679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437</v>
      </c>
      <c r="AY385" t="s">
        <v>437</v>
      </c>
      <c r="AZ385">
        <v>0</v>
      </c>
      <c r="BA385">
        <v>0</v>
      </c>
      <c r="BB385">
        <f>1-AZ385/BA385</f>
        <v>0</v>
      </c>
      <c r="BC385">
        <v>0</v>
      </c>
      <c r="BD385" t="s">
        <v>437</v>
      </c>
      <c r="BE385" t="s">
        <v>437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437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BZ385">
        <v>2020</v>
      </c>
      <c r="CA385">
        <v>290.0000000000001</v>
      </c>
      <c r="CB385">
        <v>1590.42</v>
      </c>
      <c r="CC385">
        <v>295</v>
      </c>
      <c r="CD385">
        <v>5220.67</v>
      </c>
      <c r="CE385">
        <v>1591.29</v>
      </c>
      <c r="CF385">
        <v>-0.87</v>
      </c>
      <c r="CG385">
        <v>300.0000000000001</v>
      </c>
      <c r="CH385">
        <v>23.8</v>
      </c>
      <c r="CI385">
        <v>1650.734719841875</v>
      </c>
      <c r="CJ385">
        <v>2.032994541366527</v>
      </c>
      <c r="CK385">
        <v>-31.03478562282126</v>
      </c>
      <c r="CL385">
        <v>0.9198548094063967</v>
      </c>
      <c r="CM385">
        <v>0.9759925733019913</v>
      </c>
      <c r="CN385">
        <v>-0.00431141668520578</v>
      </c>
      <c r="CO385">
        <v>289.9999999999999</v>
      </c>
      <c r="CP385">
        <v>1590.91</v>
      </c>
      <c r="CQ385">
        <v>765</v>
      </c>
      <c r="CR385">
        <v>5219.32</v>
      </c>
      <c r="CS385">
        <v>1591.27</v>
      </c>
      <c r="CT385">
        <v>-0.36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438</v>
      </c>
      <c r="DO385">
        <v>2</v>
      </c>
      <c r="DP385" t="b">
        <v>1</v>
      </c>
      <c r="DQ385">
        <v>1761510779.5</v>
      </c>
      <c r="DR385">
        <v>1293.68</v>
      </c>
      <c r="DS385">
        <v>1327.725555555556</v>
      </c>
      <c r="DT385">
        <v>11.39328888888889</v>
      </c>
      <c r="DU385">
        <v>11.03507777777778</v>
      </c>
      <c r="DV385">
        <v>1297.673333333333</v>
      </c>
      <c r="DW385">
        <v>11.38712222222222</v>
      </c>
      <c r="DX385">
        <v>500.0063333333333</v>
      </c>
      <c r="DY385">
        <v>90.29116666666668</v>
      </c>
      <c r="DZ385">
        <v>0.09996606666666667</v>
      </c>
      <c r="EA385">
        <v>17.76623333333333</v>
      </c>
      <c r="EB385">
        <v>18.1017</v>
      </c>
      <c r="EC385">
        <v>999.9000000000001</v>
      </c>
      <c r="ED385">
        <v>0</v>
      </c>
      <c r="EE385">
        <v>0</v>
      </c>
      <c r="EF385">
        <v>9994.658888888889</v>
      </c>
      <c r="EG385">
        <v>0</v>
      </c>
      <c r="EH385">
        <v>1050.78</v>
      </c>
      <c r="EI385">
        <v>-34.04387777777778</v>
      </c>
      <c r="EJ385">
        <v>1308.588888888889</v>
      </c>
      <c r="EK385">
        <v>1342.538888888889</v>
      </c>
      <c r="EL385">
        <v>0.3582292222222222</v>
      </c>
      <c r="EM385">
        <v>1327.725555555556</v>
      </c>
      <c r="EN385">
        <v>11.03507777777778</v>
      </c>
      <c r="EO385">
        <v>1.028712222222222</v>
      </c>
      <c r="EP385">
        <v>0.9963684444444445</v>
      </c>
      <c r="EQ385">
        <v>7.329523333333333</v>
      </c>
      <c r="ER385">
        <v>6.863382222222223</v>
      </c>
      <c r="ES385">
        <v>2000.043333333333</v>
      </c>
      <c r="ET385">
        <v>0.9800063333333333</v>
      </c>
      <c r="EU385">
        <v>0.01999338888888889</v>
      </c>
      <c r="EV385">
        <v>0</v>
      </c>
      <c r="EW385">
        <v>1296.203333333333</v>
      </c>
      <c r="EX385">
        <v>5.00097</v>
      </c>
      <c r="EY385">
        <v>25916.77777777778</v>
      </c>
      <c r="EZ385">
        <v>16707.95555555556</v>
      </c>
      <c r="FA385">
        <v>36.937</v>
      </c>
      <c r="FB385">
        <v>38.20099999999999</v>
      </c>
      <c r="FC385">
        <v>37.25</v>
      </c>
      <c r="FD385">
        <v>37.375</v>
      </c>
      <c r="FE385">
        <v>36.812</v>
      </c>
      <c r="FF385">
        <v>1955.153333333333</v>
      </c>
      <c r="FG385">
        <v>39.89</v>
      </c>
      <c r="FH385">
        <v>0</v>
      </c>
      <c r="FI385">
        <v>5652.800000190735</v>
      </c>
      <c r="FJ385">
        <v>0</v>
      </c>
      <c r="FK385">
        <v>1296.3036</v>
      </c>
      <c r="FL385">
        <v>-1.488461531525882</v>
      </c>
      <c r="FM385">
        <v>-53.32307666466234</v>
      </c>
      <c r="FN385">
        <v>25920.828</v>
      </c>
      <c r="FO385">
        <v>15</v>
      </c>
      <c r="FP385">
        <v>0</v>
      </c>
      <c r="FQ385" t="s">
        <v>439</v>
      </c>
      <c r="FR385">
        <v>1760210915.6</v>
      </c>
      <c r="FS385">
        <v>0</v>
      </c>
      <c r="FT385">
        <v>0</v>
      </c>
      <c r="FU385">
        <v>-0.215</v>
      </c>
      <c r="FV385">
        <v>0</v>
      </c>
      <c r="FW385">
        <v>-0.6919999999999999</v>
      </c>
      <c r="FX385">
        <v>0</v>
      </c>
      <c r="FY385">
        <v>400</v>
      </c>
      <c r="FZ385">
        <v>0</v>
      </c>
      <c r="GA385">
        <v>0.15</v>
      </c>
      <c r="GB385">
        <v>0</v>
      </c>
      <c r="GC385">
        <v>-33.81021</v>
      </c>
      <c r="GD385">
        <v>-1.631635272044962</v>
      </c>
      <c r="GE385">
        <v>0.1758011117712282</v>
      </c>
      <c r="GF385">
        <v>0</v>
      </c>
      <c r="GG385">
        <v>1296.416764705882</v>
      </c>
      <c r="GH385">
        <v>-2.017570663357708</v>
      </c>
      <c r="GI385">
        <v>0.2775281712063699</v>
      </c>
      <c r="GJ385">
        <v>0</v>
      </c>
      <c r="GK385">
        <v>0.4187723999999999</v>
      </c>
      <c r="GL385">
        <v>-0.3655676848030035</v>
      </c>
      <c r="GM385">
        <v>0.03739054817450528</v>
      </c>
      <c r="GN385">
        <v>0</v>
      </c>
      <c r="GO385">
        <v>0</v>
      </c>
      <c r="GP385">
        <v>3</v>
      </c>
      <c r="GQ385" t="s">
        <v>455</v>
      </c>
      <c r="GR385">
        <v>3.13403</v>
      </c>
      <c r="GS385">
        <v>2.76026</v>
      </c>
      <c r="GT385">
        <v>0.203918</v>
      </c>
      <c r="GU385">
        <v>0.204935</v>
      </c>
      <c r="GV385">
        <v>0.0623354</v>
      </c>
      <c r="GW385">
        <v>0.0601885</v>
      </c>
      <c r="GX385">
        <v>25482.2</v>
      </c>
      <c r="GY385">
        <v>25433.2</v>
      </c>
      <c r="GZ385">
        <v>29736.9</v>
      </c>
      <c r="HA385">
        <v>29548</v>
      </c>
      <c r="HB385">
        <v>36856.6</v>
      </c>
      <c r="HC385">
        <v>36802.6</v>
      </c>
      <c r="HD385">
        <v>41845.6</v>
      </c>
      <c r="HE385">
        <v>41979.8</v>
      </c>
      <c r="HF385">
        <v>1.95055</v>
      </c>
      <c r="HG385">
        <v>1.88895</v>
      </c>
      <c r="HH385">
        <v>0.0280738</v>
      </c>
      <c r="HI385">
        <v>0</v>
      </c>
      <c r="HJ385">
        <v>17.6311</v>
      </c>
      <c r="HK385">
        <v>999.9</v>
      </c>
      <c r="HL385">
        <v>26.3</v>
      </c>
      <c r="HM385">
        <v>31.7</v>
      </c>
      <c r="HN385">
        <v>13.675</v>
      </c>
      <c r="HO385">
        <v>62.2125</v>
      </c>
      <c r="HP385">
        <v>32.2716</v>
      </c>
      <c r="HQ385">
        <v>1</v>
      </c>
      <c r="HR385">
        <v>-0.109393</v>
      </c>
      <c r="HS385">
        <v>6.78802</v>
      </c>
      <c r="HT385">
        <v>20.2099</v>
      </c>
      <c r="HU385">
        <v>5.22133</v>
      </c>
      <c r="HV385">
        <v>12.0159</v>
      </c>
      <c r="HW385">
        <v>4.99055</v>
      </c>
      <c r="HX385">
        <v>3.28853</v>
      </c>
      <c r="HY385">
        <v>9999</v>
      </c>
      <c r="HZ385">
        <v>9999</v>
      </c>
      <c r="IA385">
        <v>9999</v>
      </c>
      <c r="IB385">
        <v>999.9</v>
      </c>
      <c r="IC385">
        <v>4.97287</v>
      </c>
      <c r="ID385">
        <v>1.86661</v>
      </c>
      <c r="IE385">
        <v>1.8659</v>
      </c>
      <c r="IF385">
        <v>1.86586</v>
      </c>
      <c r="IG385">
        <v>1.8677</v>
      </c>
      <c r="IH385">
        <v>1.87014</v>
      </c>
      <c r="II385">
        <v>1.86878</v>
      </c>
      <c r="IJ385">
        <v>1.87027</v>
      </c>
      <c r="IK385">
        <v>0</v>
      </c>
      <c r="IL385">
        <v>0</v>
      </c>
      <c r="IM385">
        <v>0</v>
      </c>
      <c r="IN385">
        <v>0</v>
      </c>
      <c r="IO385" t="s">
        <v>441</v>
      </c>
      <c r="IP385" t="s">
        <v>442</v>
      </c>
      <c r="IQ385" t="s">
        <v>443</v>
      </c>
      <c r="IR385" t="s">
        <v>443</v>
      </c>
      <c r="IS385" t="s">
        <v>443</v>
      </c>
      <c r="IT385" t="s">
        <v>443</v>
      </c>
      <c r="IU385">
        <v>0</v>
      </c>
      <c r="IV385">
        <v>100</v>
      </c>
      <c r="IW385">
        <v>100</v>
      </c>
      <c r="IX385">
        <v>-4.01</v>
      </c>
      <c r="IY385">
        <v>0.0062</v>
      </c>
      <c r="IZ385">
        <v>-1.414774939843471</v>
      </c>
      <c r="JA385">
        <v>-0.002262605230658699</v>
      </c>
      <c r="JB385">
        <v>4.117972070868355E-07</v>
      </c>
      <c r="JC385">
        <v>-1.535053720392113E-10</v>
      </c>
      <c r="JD385">
        <v>-0.05773197212917025</v>
      </c>
      <c r="JE385">
        <v>-0.004387372397949352</v>
      </c>
      <c r="JF385">
        <v>0.001148265067849212</v>
      </c>
      <c r="JG385">
        <v>-2.372704636287677E-05</v>
      </c>
      <c r="JH385">
        <v>4</v>
      </c>
      <c r="JI385">
        <v>2346</v>
      </c>
      <c r="JJ385">
        <v>1</v>
      </c>
      <c r="JK385">
        <v>24</v>
      </c>
      <c r="JL385">
        <v>21664.4</v>
      </c>
      <c r="JM385">
        <v>29358513</v>
      </c>
      <c r="JN385">
        <v>2.64282</v>
      </c>
      <c r="JO385">
        <v>2.24243</v>
      </c>
      <c r="JP385">
        <v>1.39771</v>
      </c>
      <c r="JQ385">
        <v>2.35107</v>
      </c>
      <c r="JR385">
        <v>1.49536</v>
      </c>
      <c r="JS385">
        <v>2.5354</v>
      </c>
      <c r="JT385">
        <v>36.3871</v>
      </c>
      <c r="JU385">
        <v>23.9999</v>
      </c>
      <c r="JV385">
        <v>18</v>
      </c>
      <c r="JW385">
        <v>483.603</v>
      </c>
      <c r="JX385">
        <v>436.042</v>
      </c>
      <c r="JY385">
        <v>11.143</v>
      </c>
      <c r="JZ385">
        <v>25.956</v>
      </c>
      <c r="KA385">
        <v>30.001</v>
      </c>
      <c r="KB385">
        <v>25.7709</v>
      </c>
      <c r="KC385">
        <v>25.7005</v>
      </c>
      <c r="KD385">
        <v>52.8786</v>
      </c>
      <c r="KE385">
        <v>18.5617</v>
      </c>
      <c r="KF385">
        <v>5.63587</v>
      </c>
      <c r="KG385">
        <v>11.0846</v>
      </c>
      <c r="KH385">
        <v>1356.23</v>
      </c>
      <c r="KI385">
        <v>10.888</v>
      </c>
      <c r="KJ385">
        <v>101.632</v>
      </c>
      <c r="KK385">
        <v>100.947</v>
      </c>
    </row>
    <row r="386" spans="1:297">
      <c r="A386">
        <v>370</v>
      </c>
      <c r="B386">
        <v>1761510787</v>
      </c>
      <c r="C386">
        <v>3576.5</v>
      </c>
      <c r="D386" t="s">
        <v>1186</v>
      </c>
      <c r="E386" t="s">
        <v>1187</v>
      </c>
      <c r="F386">
        <v>5</v>
      </c>
      <c r="G386" t="s">
        <v>1025</v>
      </c>
      <c r="H386" t="s">
        <v>436</v>
      </c>
      <c r="I386">
        <v>1761510784.2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1357.678849177662</v>
      </c>
      <c r="AK386">
        <v>1332.231939393939</v>
      </c>
      <c r="AL386">
        <v>3.399678736883563</v>
      </c>
      <c r="AM386">
        <v>65.59163496858086</v>
      </c>
      <c r="AN386">
        <f>(AP386 - AO386 + DY386*1E3/(8.314*(EA386+273.15)) * AR386/DX386 * AQ386) * DX386/(100*DL386) * 1000/(1000 - AP386)</f>
        <v>0</v>
      </c>
      <c r="AO386">
        <v>10.98221046236266</v>
      </c>
      <c r="AP386">
        <v>11.37538606060606</v>
      </c>
      <c r="AQ386">
        <v>-0.0002250999510379028</v>
      </c>
      <c r="AR386">
        <v>106.5412186172679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437</v>
      </c>
      <c r="AY386" t="s">
        <v>437</v>
      </c>
      <c r="AZ386">
        <v>0</v>
      </c>
      <c r="BA386">
        <v>0</v>
      </c>
      <c r="BB386">
        <f>1-AZ386/BA386</f>
        <v>0</v>
      </c>
      <c r="BC386">
        <v>0</v>
      </c>
      <c r="BD386" t="s">
        <v>437</v>
      </c>
      <c r="BE386" t="s">
        <v>437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437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BZ386">
        <v>2020</v>
      </c>
      <c r="CA386">
        <v>290.0000000000001</v>
      </c>
      <c r="CB386">
        <v>1590.42</v>
      </c>
      <c r="CC386">
        <v>295</v>
      </c>
      <c r="CD386">
        <v>5220.67</v>
      </c>
      <c r="CE386">
        <v>1591.29</v>
      </c>
      <c r="CF386">
        <v>-0.87</v>
      </c>
      <c r="CG386">
        <v>300.0000000000001</v>
      </c>
      <c r="CH386">
        <v>23.8</v>
      </c>
      <c r="CI386">
        <v>1650.734719841875</v>
      </c>
      <c r="CJ386">
        <v>2.032994541366527</v>
      </c>
      <c r="CK386">
        <v>-31.03478562282126</v>
      </c>
      <c r="CL386">
        <v>0.9198548094063967</v>
      </c>
      <c r="CM386">
        <v>0.9759925733019913</v>
      </c>
      <c r="CN386">
        <v>-0.00431141668520578</v>
      </c>
      <c r="CO386">
        <v>289.9999999999999</v>
      </c>
      <c r="CP386">
        <v>1590.91</v>
      </c>
      <c r="CQ386">
        <v>765</v>
      </c>
      <c r="CR386">
        <v>5219.32</v>
      </c>
      <c r="CS386">
        <v>1591.27</v>
      </c>
      <c r="CT386">
        <v>-0.36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438</v>
      </c>
      <c r="DO386">
        <v>2</v>
      </c>
      <c r="DP386" t="b">
        <v>1</v>
      </c>
      <c r="DQ386">
        <v>1761510784.2</v>
      </c>
      <c r="DR386">
        <v>1309.319</v>
      </c>
      <c r="DS386">
        <v>1343.456</v>
      </c>
      <c r="DT386">
        <v>11.38482</v>
      </c>
      <c r="DU386">
        <v>10.98521</v>
      </c>
      <c r="DV386">
        <v>1313.342</v>
      </c>
      <c r="DW386">
        <v>11.37874</v>
      </c>
      <c r="DX386">
        <v>500.0312</v>
      </c>
      <c r="DY386">
        <v>90.29107999999999</v>
      </c>
      <c r="DZ386">
        <v>0.10002321</v>
      </c>
      <c r="EA386">
        <v>17.75094</v>
      </c>
      <c r="EB386">
        <v>18.09083</v>
      </c>
      <c r="EC386">
        <v>999.9</v>
      </c>
      <c r="ED386">
        <v>0</v>
      </c>
      <c r="EE386">
        <v>0</v>
      </c>
      <c r="EF386">
        <v>9992.821000000002</v>
      </c>
      <c r="EG386">
        <v>0</v>
      </c>
      <c r="EH386">
        <v>1050.768</v>
      </c>
      <c r="EI386">
        <v>-34.13792</v>
      </c>
      <c r="EJ386">
        <v>1324.395</v>
      </c>
      <c r="EK386">
        <v>1358.378</v>
      </c>
      <c r="EL386">
        <v>0.3995998</v>
      </c>
      <c r="EM386">
        <v>1343.456</v>
      </c>
      <c r="EN386">
        <v>10.98521</v>
      </c>
      <c r="EO386">
        <v>1.027948</v>
      </c>
      <c r="EP386">
        <v>0.9918663999999999</v>
      </c>
      <c r="EQ386">
        <v>7.318623</v>
      </c>
      <c r="ER386">
        <v>6.797426</v>
      </c>
      <c r="ES386">
        <v>2000.034</v>
      </c>
      <c r="ET386">
        <v>0.9800061000000001</v>
      </c>
      <c r="EU386">
        <v>0.0199936</v>
      </c>
      <c r="EV386">
        <v>0</v>
      </c>
      <c r="EW386">
        <v>1296.198</v>
      </c>
      <c r="EX386">
        <v>5.000970000000001</v>
      </c>
      <c r="EY386">
        <v>25911.88</v>
      </c>
      <c r="EZ386">
        <v>16707.9</v>
      </c>
      <c r="FA386">
        <v>36.9308</v>
      </c>
      <c r="FB386">
        <v>38.187</v>
      </c>
      <c r="FC386">
        <v>37.2059</v>
      </c>
      <c r="FD386">
        <v>37.3183</v>
      </c>
      <c r="FE386">
        <v>36.812</v>
      </c>
      <c r="FF386">
        <v>1955.144</v>
      </c>
      <c r="FG386">
        <v>39.89</v>
      </c>
      <c r="FH386">
        <v>0</v>
      </c>
      <c r="FI386">
        <v>5658.200000047684</v>
      </c>
      <c r="FJ386">
        <v>0</v>
      </c>
      <c r="FK386">
        <v>1296.176538461539</v>
      </c>
      <c r="FL386">
        <v>-1.342564103812856</v>
      </c>
      <c r="FM386">
        <v>-60.84102561685758</v>
      </c>
      <c r="FN386">
        <v>25915.97692307693</v>
      </c>
      <c r="FO386">
        <v>15</v>
      </c>
      <c r="FP386">
        <v>0</v>
      </c>
      <c r="FQ386" t="s">
        <v>439</v>
      </c>
      <c r="FR386">
        <v>1760210915.6</v>
      </c>
      <c r="FS386">
        <v>0</v>
      </c>
      <c r="FT386">
        <v>0</v>
      </c>
      <c r="FU386">
        <v>-0.215</v>
      </c>
      <c r="FV386">
        <v>0</v>
      </c>
      <c r="FW386">
        <v>-0.6919999999999999</v>
      </c>
      <c r="FX386">
        <v>0</v>
      </c>
      <c r="FY386">
        <v>400</v>
      </c>
      <c r="FZ386">
        <v>0</v>
      </c>
      <c r="GA386">
        <v>0.15</v>
      </c>
      <c r="GB386">
        <v>0</v>
      </c>
      <c r="GC386">
        <v>-33.93716341463414</v>
      </c>
      <c r="GD386">
        <v>-1.763736585365887</v>
      </c>
      <c r="GE386">
        <v>0.1892522626163644</v>
      </c>
      <c r="GF386">
        <v>0</v>
      </c>
      <c r="GG386">
        <v>1296.264117647059</v>
      </c>
      <c r="GH386">
        <v>-1.294728804637549</v>
      </c>
      <c r="GI386">
        <v>0.2587085306019961</v>
      </c>
      <c r="GJ386">
        <v>0</v>
      </c>
      <c r="GK386">
        <v>0.404059975609756</v>
      </c>
      <c r="GL386">
        <v>-0.2031004181184663</v>
      </c>
      <c r="GM386">
        <v>0.03140201753459971</v>
      </c>
      <c r="GN386">
        <v>0</v>
      </c>
      <c r="GO386">
        <v>0</v>
      </c>
      <c r="GP386">
        <v>3</v>
      </c>
      <c r="GQ386" t="s">
        <v>455</v>
      </c>
      <c r="GR386">
        <v>3.13396</v>
      </c>
      <c r="GS386">
        <v>2.76012</v>
      </c>
      <c r="GT386">
        <v>0.20553</v>
      </c>
      <c r="GU386">
        <v>0.206509</v>
      </c>
      <c r="GV386">
        <v>0.0622568</v>
      </c>
      <c r="GW386">
        <v>0.0599659</v>
      </c>
      <c r="GX386">
        <v>25430.8</v>
      </c>
      <c r="GY386">
        <v>25382.9</v>
      </c>
      <c r="GZ386">
        <v>29737.1</v>
      </c>
      <c r="HA386">
        <v>29548</v>
      </c>
      <c r="HB386">
        <v>36859.7</v>
      </c>
      <c r="HC386">
        <v>36811.4</v>
      </c>
      <c r="HD386">
        <v>41845.6</v>
      </c>
      <c r="HE386">
        <v>41979.8</v>
      </c>
      <c r="HF386">
        <v>1.9507</v>
      </c>
      <c r="HG386">
        <v>1.88897</v>
      </c>
      <c r="HH386">
        <v>0.0275485</v>
      </c>
      <c r="HI386">
        <v>0</v>
      </c>
      <c r="HJ386">
        <v>17.6285</v>
      </c>
      <c r="HK386">
        <v>999.9</v>
      </c>
      <c r="HL386">
        <v>26.3</v>
      </c>
      <c r="HM386">
        <v>31.7</v>
      </c>
      <c r="HN386">
        <v>13.6739</v>
      </c>
      <c r="HO386">
        <v>62.2825</v>
      </c>
      <c r="HP386">
        <v>32.476</v>
      </c>
      <c r="HQ386">
        <v>1</v>
      </c>
      <c r="HR386">
        <v>-0.109129</v>
      </c>
      <c r="HS386">
        <v>6.88708</v>
      </c>
      <c r="HT386">
        <v>20.2062</v>
      </c>
      <c r="HU386">
        <v>5.22118</v>
      </c>
      <c r="HV386">
        <v>12.0161</v>
      </c>
      <c r="HW386">
        <v>4.9905</v>
      </c>
      <c r="HX386">
        <v>3.2885</v>
      </c>
      <c r="HY386">
        <v>9999</v>
      </c>
      <c r="HZ386">
        <v>9999</v>
      </c>
      <c r="IA386">
        <v>9999</v>
      </c>
      <c r="IB386">
        <v>999.9</v>
      </c>
      <c r="IC386">
        <v>4.97286</v>
      </c>
      <c r="ID386">
        <v>1.86661</v>
      </c>
      <c r="IE386">
        <v>1.86593</v>
      </c>
      <c r="IF386">
        <v>1.86586</v>
      </c>
      <c r="IG386">
        <v>1.8677</v>
      </c>
      <c r="IH386">
        <v>1.87012</v>
      </c>
      <c r="II386">
        <v>1.86877</v>
      </c>
      <c r="IJ386">
        <v>1.87027</v>
      </c>
      <c r="IK386">
        <v>0</v>
      </c>
      <c r="IL386">
        <v>0</v>
      </c>
      <c r="IM386">
        <v>0</v>
      </c>
      <c r="IN386">
        <v>0</v>
      </c>
      <c r="IO386" t="s">
        <v>441</v>
      </c>
      <c r="IP386" t="s">
        <v>442</v>
      </c>
      <c r="IQ386" t="s">
        <v>443</v>
      </c>
      <c r="IR386" t="s">
        <v>443</v>
      </c>
      <c r="IS386" t="s">
        <v>443</v>
      </c>
      <c r="IT386" t="s">
        <v>443</v>
      </c>
      <c r="IU386">
        <v>0</v>
      </c>
      <c r="IV386">
        <v>100</v>
      </c>
      <c r="IW386">
        <v>100</v>
      </c>
      <c r="IX386">
        <v>-4.04</v>
      </c>
      <c r="IY386">
        <v>0.0059</v>
      </c>
      <c r="IZ386">
        <v>-1.414774939843471</v>
      </c>
      <c r="JA386">
        <v>-0.002262605230658699</v>
      </c>
      <c r="JB386">
        <v>4.117972070868355E-07</v>
      </c>
      <c r="JC386">
        <v>-1.535053720392113E-10</v>
      </c>
      <c r="JD386">
        <v>-0.05773197212917025</v>
      </c>
      <c r="JE386">
        <v>-0.004387372397949352</v>
      </c>
      <c r="JF386">
        <v>0.001148265067849212</v>
      </c>
      <c r="JG386">
        <v>-2.372704636287677E-05</v>
      </c>
      <c r="JH386">
        <v>4</v>
      </c>
      <c r="JI386">
        <v>2346</v>
      </c>
      <c r="JJ386">
        <v>1</v>
      </c>
      <c r="JK386">
        <v>24</v>
      </c>
      <c r="JL386">
        <v>21664.5</v>
      </c>
      <c r="JM386">
        <v>29358513.1</v>
      </c>
      <c r="JN386">
        <v>2.66724</v>
      </c>
      <c r="JO386">
        <v>2.23511</v>
      </c>
      <c r="JP386">
        <v>1.39771</v>
      </c>
      <c r="JQ386">
        <v>2.34863</v>
      </c>
      <c r="JR386">
        <v>1.49536</v>
      </c>
      <c r="JS386">
        <v>2.69531</v>
      </c>
      <c r="JT386">
        <v>36.3871</v>
      </c>
      <c r="JU386">
        <v>24.0087</v>
      </c>
      <c r="JV386">
        <v>18</v>
      </c>
      <c r="JW386">
        <v>483.71</v>
      </c>
      <c r="JX386">
        <v>436.061</v>
      </c>
      <c r="JY386">
        <v>11.0417</v>
      </c>
      <c r="JZ386">
        <v>25.9578</v>
      </c>
      <c r="KA386">
        <v>30.0005</v>
      </c>
      <c r="KB386">
        <v>25.7727</v>
      </c>
      <c r="KC386">
        <v>25.701</v>
      </c>
      <c r="KD386">
        <v>53.373</v>
      </c>
      <c r="KE386">
        <v>18.5617</v>
      </c>
      <c r="KF386">
        <v>5.63587</v>
      </c>
      <c r="KG386">
        <v>10.9867</v>
      </c>
      <c r="KH386">
        <v>1369.63</v>
      </c>
      <c r="KI386">
        <v>10.8879</v>
      </c>
      <c r="KJ386">
        <v>101.632</v>
      </c>
      <c r="KK386">
        <v>100.947</v>
      </c>
    </row>
    <row r="387" spans="1:297">
      <c r="A387">
        <v>371</v>
      </c>
      <c r="B387">
        <v>1761510792</v>
      </c>
      <c r="C387">
        <v>3581.5</v>
      </c>
      <c r="D387" t="s">
        <v>1188</v>
      </c>
      <c r="E387" t="s">
        <v>1189</v>
      </c>
      <c r="F387">
        <v>5</v>
      </c>
      <c r="G387" t="s">
        <v>1025</v>
      </c>
      <c r="H387" t="s">
        <v>436</v>
      </c>
      <c r="I387">
        <v>1761510789.5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1374.645574756287</v>
      </c>
      <c r="AK387">
        <v>1348.993999999999</v>
      </c>
      <c r="AL387">
        <v>3.348934311730089</v>
      </c>
      <c r="AM387">
        <v>65.59163496858086</v>
      </c>
      <c r="AN387">
        <f>(AP387 - AO387 + DY387*1E3/(8.314*(EA387+273.15)) * AR387/DX387 * AQ387) * DX387/(100*DL387) * 1000/(1000 - AP387)</f>
        <v>0</v>
      </c>
      <c r="AO387">
        <v>10.95708149298517</v>
      </c>
      <c r="AP387">
        <v>11.35293515151515</v>
      </c>
      <c r="AQ387">
        <v>-0.0002519541113486639</v>
      </c>
      <c r="AR387">
        <v>106.5412186172679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437</v>
      </c>
      <c r="AY387" t="s">
        <v>437</v>
      </c>
      <c r="AZ387">
        <v>0</v>
      </c>
      <c r="BA387">
        <v>0</v>
      </c>
      <c r="BB387">
        <f>1-AZ387/BA387</f>
        <v>0</v>
      </c>
      <c r="BC387">
        <v>0</v>
      </c>
      <c r="BD387" t="s">
        <v>437</v>
      </c>
      <c r="BE387" t="s">
        <v>437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437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BZ387">
        <v>2020</v>
      </c>
      <c r="CA387">
        <v>290.0000000000001</v>
      </c>
      <c r="CB387">
        <v>1590.42</v>
      </c>
      <c r="CC387">
        <v>295</v>
      </c>
      <c r="CD387">
        <v>5220.67</v>
      </c>
      <c r="CE387">
        <v>1591.29</v>
      </c>
      <c r="CF387">
        <v>-0.87</v>
      </c>
      <c r="CG387">
        <v>300.0000000000001</v>
      </c>
      <c r="CH387">
        <v>23.8</v>
      </c>
      <c r="CI387">
        <v>1650.734719841875</v>
      </c>
      <c r="CJ387">
        <v>2.032994541366527</v>
      </c>
      <c r="CK387">
        <v>-31.03478562282126</v>
      </c>
      <c r="CL387">
        <v>0.9198548094063967</v>
      </c>
      <c r="CM387">
        <v>0.9759925733019913</v>
      </c>
      <c r="CN387">
        <v>-0.00431141668520578</v>
      </c>
      <c r="CO387">
        <v>289.9999999999999</v>
      </c>
      <c r="CP387">
        <v>1590.91</v>
      </c>
      <c r="CQ387">
        <v>765</v>
      </c>
      <c r="CR387">
        <v>5219.32</v>
      </c>
      <c r="CS387">
        <v>1591.27</v>
      </c>
      <c r="CT387">
        <v>-0.36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438</v>
      </c>
      <c r="DO387">
        <v>2</v>
      </c>
      <c r="DP387" t="b">
        <v>1</v>
      </c>
      <c r="DQ387">
        <v>1761510789.5</v>
      </c>
      <c r="DR387">
        <v>1327.055555555556</v>
      </c>
      <c r="DS387">
        <v>1361.277777777778</v>
      </c>
      <c r="DT387">
        <v>11.36167777777778</v>
      </c>
      <c r="DU387">
        <v>10.95692222222222</v>
      </c>
      <c r="DV387">
        <v>1331.114444444444</v>
      </c>
      <c r="DW387">
        <v>11.35591111111111</v>
      </c>
      <c r="DX387">
        <v>499.9711111111111</v>
      </c>
      <c r="DY387">
        <v>90.28912222222222</v>
      </c>
      <c r="DZ387">
        <v>0.1000101111111111</v>
      </c>
      <c r="EA387">
        <v>17.73928888888889</v>
      </c>
      <c r="EB387">
        <v>18.07907777777778</v>
      </c>
      <c r="EC387">
        <v>999.9000000000001</v>
      </c>
      <c r="ED387">
        <v>0</v>
      </c>
      <c r="EE387">
        <v>0</v>
      </c>
      <c r="EF387">
        <v>9999.844444444443</v>
      </c>
      <c r="EG387">
        <v>0</v>
      </c>
      <c r="EH387">
        <v>1050.763333333333</v>
      </c>
      <c r="EI387">
        <v>-34.22148888888889</v>
      </c>
      <c r="EJ387">
        <v>1342.305555555556</v>
      </c>
      <c r="EK387">
        <v>1376.356666666667</v>
      </c>
      <c r="EL387">
        <v>0.4047553333333334</v>
      </c>
      <c r="EM387">
        <v>1361.277777777778</v>
      </c>
      <c r="EN387">
        <v>10.95692222222222</v>
      </c>
      <c r="EO387">
        <v>1.025835555555556</v>
      </c>
      <c r="EP387">
        <v>0.9892908888888888</v>
      </c>
      <c r="EQ387">
        <v>7.28858111111111</v>
      </c>
      <c r="ER387">
        <v>6.759606666666667</v>
      </c>
      <c r="ES387">
        <v>2000.014444444445</v>
      </c>
      <c r="ET387">
        <v>0.9800056666666666</v>
      </c>
      <c r="EU387">
        <v>0.01999404444444445</v>
      </c>
      <c r="EV387">
        <v>0</v>
      </c>
      <c r="EW387">
        <v>1295.923333333333</v>
      </c>
      <c r="EX387">
        <v>5.00097</v>
      </c>
      <c r="EY387">
        <v>25906.54444444444</v>
      </c>
      <c r="EZ387">
        <v>16707.73333333333</v>
      </c>
      <c r="FA387">
        <v>36.88877777777778</v>
      </c>
      <c r="FB387">
        <v>38.187</v>
      </c>
      <c r="FC387">
        <v>37.187</v>
      </c>
      <c r="FD387">
        <v>37.312</v>
      </c>
      <c r="FE387">
        <v>36.80511111111111</v>
      </c>
      <c r="FF387">
        <v>1955.124444444444</v>
      </c>
      <c r="FG387">
        <v>39.89</v>
      </c>
      <c r="FH387">
        <v>0</v>
      </c>
      <c r="FI387">
        <v>5663</v>
      </c>
      <c r="FJ387">
        <v>0</v>
      </c>
      <c r="FK387">
        <v>1296.049615384615</v>
      </c>
      <c r="FL387">
        <v>-2.430427344400729</v>
      </c>
      <c r="FM387">
        <v>-60.31452991667483</v>
      </c>
      <c r="FN387">
        <v>25911.26153846153</v>
      </c>
      <c r="FO387">
        <v>15</v>
      </c>
      <c r="FP387">
        <v>0</v>
      </c>
      <c r="FQ387" t="s">
        <v>439</v>
      </c>
      <c r="FR387">
        <v>1760210915.6</v>
      </c>
      <c r="FS387">
        <v>0</v>
      </c>
      <c r="FT387">
        <v>0</v>
      </c>
      <c r="FU387">
        <v>-0.215</v>
      </c>
      <c r="FV387">
        <v>0</v>
      </c>
      <c r="FW387">
        <v>-0.6919999999999999</v>
      </c>
      <c r="FX387">
        <v>0</v>
      </c>
      <c r="FY387">
        <v>400</v>
      </c>
      <c r="FZ387">
        <v>0</v>
      </c>
      <c r="GA387">
        <v>0.15</v>
      </c>
      <c r="GB387">
        <v>0</v>
      </c>
      <c r="GC387">
        <v>-34.07455609756097</v>
      </c>
      <c r="GD387">
        <v>-1.098110801393707</v>
      </c>
      <c r="GE387">
        <v>0.117204020676851</v>
      </c>
      <c r="GF387">
        <v>0</v>
      </c>
      <c r="GG387">
        <v>1296.123235294117</v>
      </c>
      <c r="GH387">
        <v>-1.57173414578895</v>
      </c>
      <c r="GI387">
        <v>0.2897435030813824</v>
      </c>
      <c r="GJ387">
        <v>0</v>
      </c>
      <c r="GK387">
        <v>0.3952689268292682</v>
      </c>
      <c r="GL387">
        <v>0.001120181184668385</v>
      </c>
      <c r="GM387">
        <v>0.02381521806497792</v>
      </c>
      <c r="GN387">
        <v>1</v>
      </c>
      <c r="GO387">
        <v>1</v>
      </c>
      <c r="GP387">
        <v>3</v>
      </c>
      <c r="GQ387" t="s">
        <v>446</v>
      </c>
      <c r="GR387">
        <v>3.13409</v>
      </c>
      <c r="GS387">
        <v>2.76044</v>
      </c>
      <c r="GT387">
        <v>0.207112</v>
      </c>
      <c r="GU387">
        <v>0.208078</v>
      </c>
      <c r="GV387">
        <v>0.0621661</v>
      </c>
      <c r="GW387">
        <v>0.0599397</v>
      </c>
      <c r="GX387">
        <v>25380.1</v>
      </c>
      <c r="GY387">
        <v>25332.8</v>
      </c>
      <c r="GZ387">
        <v>29737.1</v>
      </c>
      <c r="HA387">
        <v>29548.1</v>
      </c>
      <c r="HB387">
        <v>36863.7</v>
      </c>
      <c r="HC387">
        <v>36812.7</v>
      </c>
      <c r="HD387">
        <v>41846</v>
      </c>
      <c r="HE387">
        <v>41980.1</v>
      </c>
      <c r="HF387">
        <v>1.95063</v>
      </c>
      <c r="HG387">
        <v>1.88853</v>
      </c>
      <c r="HH387">
        <v>0.0266843</v>
      </c>
      <c r="HI387">
        <v>0</v>
      </c>
      <c r="HJ387">
        <v>17.6258</v>
      </c>
      <c r="HK387">
        <v>999.9</v>
      </c>
      <c r="HL387">
        <v>26.3</v>
      </c>
      <c r="HM387">
        <v>31.7</v>
      </c>
      <c r="HN387">
        <v>13.6744</v>
      </c>
      <c r="HO387">
        <v>62.2925</v>
      </c>
      <c r="HP387">
        <v>32.3718</v>
      </c>
      <c r="HQ387">
        <v>1</v>
      </c>
      <c r="HR387">
        <v>-0.108727</v>
      </c>
      <c r="HS387">
        <v>6.94373</v>
      </c>
      <c r="HT387">
        <v>20.204</v>
      </c>
      <c r="HU387">
        <v>5.22103</v>
      </c>
      <c r="HV387">
        <v>12.0159</v>
      </c>
      <c r="HW387">
        <v>4.9908</v>
      </c>
      <c r="HX387">
        <v>3.2885</v>
      </c>
      <c r="HY387">
        <v>9999</v>
      </c>
      <c r="HZ387">
        <v>9999</v>
      </c>
      <c r="IA387">
        <v>9999</v>
      </c>
      <c r="IB387">
        <v>999.9</v>
      </c>
      <c r="IC387">
        <v>4.97286</v>
      </c>
      <c r="ID387">
        <v>1.86661</v>
      </c>
      <c r="IE387">
        <v>1.86589</v>
      </c>
      <c r="IF387">
        <v>1.86584</v>
      </c>
      <c r="IG387">
        <v>1.86769</v>
      </c>
      <c r="IH387">
        <v>1.87013</v>
      </c>
      <c r="II387">
        <v>1.86878</v>
      </c>
      <c r="IJ387">
        <v>1.87027</v>
      </c>
      <c r="IK387">
        <v>0</v>
      </c>
      <c r="IL387">
        <v>0</v>
      </c>
      <c r="IM387">
        <v>0</v>
      </c>
      <c r="IN387">
        <v>0</v>
      </c>
      <c r="IO387" t="s">
        <v>441</v>
      </c>
      <c r="IP387" t="s">
        <v>442</v>
      </c>
      <c r="IQ387" t="s">
        <v>443</v>
      </c>
      <c r="IR387" t="s">
        <v>443</v>
      </c>
      <c r="IS387" t="s">
        <v>443</v>
      </c>
      <c r="IT387" t="s">
        <v>443</v>
      </c>
      <c r="IU387">
        <v>0</v>
      </c>
      <c r="IV387">
        <v>100</v>
      </c>
      <c r="IW387">
        <v>100</v>
      </c>
      <c r="IX387">
        <v>-4.08</v>
      </c>
      <c r="IY387">
        <v>0.0056</v>
      </c>
      <c r="IZ387">
        <v>-1.414774939843471</v>
      </c>
      <c r="JA387">
        <v>-0.002262605230658699</v>
      </c>
      <c r="JB387">
        <v>4.117972070868355E-07</v>
      </c>
      <c r="JC387">
        <v>-1.535053720392113E-10</v>
      </c>
      <c r="JD387">
        <v>-0.05773197212917025</v>
      </c>
      <c r="JE387">
        <v>-0.004387372397949352</v>
      </c>
      <c r="JF387">
        <v>0.001148265067849212</v>
      </c>
      <c r="JG387">
        <v>-2.372704636287677E-05</v>
      </c>
      <c r="JH387">
        <v>4</v>
      </c>
      <c r="JI387">
        <v>2346</v>
      </c>
      <c r="JJ387">
        <v>1</v>
      </c>
      <c r="JK387">
        <v>24</v>
      </c>
      <c r="JL387">
        <v>21664.6</v>
      </c>
      <c r="JM387">
        <v>29358513.2</v>
      </c>
      <c r="JN387">
        <v>2.69409</v>
      </c>
      <c r="JO387">
        <v>2.23022</v>
      </c>
      <c r="JP387">
        <v>1.39648</v>
      </c>
      <c r="JQ387">
        <v>2.34985</v>
      </c>
      <c r="JR387">
        <v>1.49536</v>
      </c>
      <c r="JS387">
        <v>2.66479</v>
      </c>
      <c r="JT387">
        <v>36.3871</v>
      </c>
      <c r="JU387">
        <v>24.0087</v>
      </c>
      <c r="JV387">
        <v>18</v>
      </c>
      <c r="JW387">
        <v>483.668</v>
      </c>
      <c r="JX387">
        <v>435.808</v>
      </c>
      <c r="JY387">
        <v>10.9446</v>
      </c>
      <c r="JZ387">
        <v>25.9589</v>
      </c>
      <c r="KA387">
        <v>30.0006</v>
      </c>
      <c r="KB387">
        <v>25.7733</v>
      </c>
      <c r="KC387">
        <v>25.7031</v>
      </c>
      <c r="KD387">
        <v>53.92</v>
      </c>
      <c r="KE387">
        <v>18.851</v>
      </c>
      <c r="KF387">
        <v>5.63587</v>
      </c>
      <c r="KG387">
        <v>10.9011</v>
      </c>
      <c r="KH387">
        <v>1389.72</v>
      </c>
      <c r="KI387">
        <v>10.8953</v>
      </c>
      <c r="KJ387">
        <v>101.633</v>
      </c>
      <c r="KK387">
        <v>100.947</v>
      </c>
    </row>
    <row r="388" spans="1:297">
      <c r="A388">
        <v>372</v>
      </c>
      <c r="B388">
        <v>1761510797</v>
      </c>
      <c r="C388">
        <v>3586.5</v>
      </c>
      <c r="D388" t="s">
        <v>1190</v>
      </c>
      <c r="E388" t="s">
        <v>1191</v>
      </c>
      <c r="F388">
        <v>5</v>
      </c>
      <c r="G388" t="s">
        <v>1025</v>
      </c>
      <c r="H388" t="s">
        <v>436</v>
      </c>
      <c r="I388">
        <v>1761510794.2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1391.45224762354</v>
      </c>
      <c r="AK388">
        <v>1365.862969696969</v>
      </c>
      <c r="AL388">
        <v>3.361508481100859</v>
      </c>
      <c r="AM388">
        <v>65.59163496858086</v>
      </c>
      <c r="AN388">
        <f>(AP388 - AO388 + DY388*1E3/(8.314*(EA388+273.15)) * AR388/DX388 * AQ388) * DX388/(100*DL388) * 1000/(1000 - AP388)</f>
        <v>0</v>
      </c>
      <c r="AO388">
        <v>10.9530077023602</v>
      </c>
      <c r="AP388">
        <v>11.33496787878788</v>
      </c>
      <c r="AQ388">
        <v>-0.0001758155212090383</v>
      </c>
      <c r="AR388">
        <v>106.5412186172679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437</v>
      </c>
      <c r="AY388" t="s">
        <v>437</v>
      </c>
      <c r="AZ388">
        <v>0</v>
      </c>
      <c r="BA388">
        <v>0</v>
      </c>
      <c r="BB388">
        <f>1-AZ388/BA388</f>
        <v>0</v>
      </c>
      <c r="BC388">
        <v>0</v>
      </c>
      <c r="BD388" t="s">
        <v>437</v>
      </c>
      <c r="BE388" t="s">
        <v>437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437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BZ388">
        <v>2020</v>
      </c>
      <c r="CA388">
        <v>290.0000000000001</v>
      </c>
      <c r="CB388">
        <v>1590.42</v>
      </c>
      <c r="CC388">
        <v>295</v>
      </c>
      <c r="CD388">
        <v>5220.67</v>
      </c>
      <c r="CE388">
        <v>1591.29</v>
      </c>
      <c r="CF388">
        <v>-0.87</v>
      </c>
      <c r="CG388">
        <v>300.0000000000001</v>
      </c>
      <c r="CH388">
        <v>23.8</v>
      </c>
      <c r="CI388">
        <v>1650.734719841875</v>
      </c>
      <c r="CJ388">
        <v>2.032994541366527</v>
      </c>
      <c r="CK388">
        <v>-31.03478562282126</v>
      </c>
      <c r="CL388">
        <v>0.9198548094063967</v>
      </c>
      <c r="CM388">
        <v>0.9759925733019913</v>
      </c>
      <c r="CN388">
        <v>-0.00431141668520578</v>
      </c>
      <c r="CO388">
        <v>289.9999999999999</v>
      </c>
      <c r="CP388">
        <v>1590.91</v>
      </c>
      <c r="CQ388">
        <v>765</v>
      </c>
      <c r="CR388">
        <v>5219.32</v>
      </c>
      <c r="CS388">
        <v>1591.27</v>
      </c>
      <c r="CT388">
        <v>-0.36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438</v>
      </c>
      <c r="DO388">
        <v>2</v>
      </c>
      <c r="DP388" t="b">
        <v>1</v>
      </c>
      <c r="DQ388">
        <v>1761510794.2</v>
      </c>
      <c r="DR388">
        <v>1342.735</v>
      </c>
      <c r="DS388">
        <v>1376.937</v>
      </c>
      <c r="DT388">
        <v>11.34243</v>
      </c>
      <c r="DU388">
        <v>10.95113</v>
      </c>
      <c r="DV388">
        <v>1346.823</v>
      </c>
      <c r="DW388">
        <v>11.33691</v>
      </c>
      <c r="DX388">
        <v>500.0392</v>
      </c>
      <c r="DY388">
        <v>90.28884000000001</v>
      </c>
      <c r="DZ388">
        <v>0.10001682</v>
      </c>
      <c r="EA388">
        <v>17.72166</v>
      </c>
      <c r="EB388">
        <v>18.05742</v>
      </c>
      <c r="EC388">
        <v>999.9</v>
      </c>
      <c r="ED388">
        <v>0</v>
      </c>
      <c r="EE388">
        <v>0</v>
      </c>
      <c r="EF388">
        <v>9998.118</v>
      </c>
      <c r="EG388">
        <v>0</v>
      </c>
      <c r="EH388">
        <v>1050.752</v>
      </c>
      <c r="EI388">
        <v>-34.20318</v>
      </c>
      <c r="EJ388">
        <v>1358.136</v>
      </c>
      <c r="EK388">
        <v>1392.183</v>
      </c>
      <c r="EL388">
        <v>0.3913079</v>
      </c>
      <c r="EM388">
        <v>1376.937</v>
      </c>
      <c r="EN388">
        <v>10.95113</v>
      </c>
      <c r="EO388">
        <v>1.024097</v>
      </c>
      <c r="EP388">
        <v>0.9887648</v>
      </c>
      <c r="EQ388">
        <v>7.263769000000001</v>
      </c>
      <c r="ER388">
        <v>6.751866</v>
      </c>
      <c r="ES388">
        <v>1999.996</v>
      </c>
      <c r="ET388">
        <v>0.9800051999999999</v>
      </c>
      <c r="EU388">
        <v>0.01999451</v>
      </c>
      <c r="EV388">
        <v>0</v>
      </c>
      <c r="EW388">
        <v>1295.69</v>
      </c>
      <c r="EX388">
        <v>5.000970000000001</v>
      </c>
      <c r="EY388">
        <v>25902.65</v>
      </c>
      <c r="EZ388">
        <v>16707.59</v>
      </c>
      <c r="FA388">
        <v>36.875</v>
      </c>
      <c r="FB388">
        <v>38.187</v>
      </c>
      <c r="FC388">
        <v>37.187</v>
      </c>
      <c r="FD388">
        <v>37.312</v>
      </c>
      <c r="FE388">
        <v>36.7624</v>
      </c>
      <c r="FF388">
        <v>1955.106</v>
      </c>
      <c r="FG388">
        <v>39.89</v>
      </c>
      <c r="FH388">
        <v>0</v>
      </c>
      <c r="FI388">
        <v>5667.800000190735</v>
      </c>
      <c r="FJ388">
        <v>0</v>
      </c>
      <c r="FK388">
        <v>1295.908076923077</v>
      </c>
      <c r="FL388">
        <v>-2.047521358316594</v>
      </c>
      <c r="FM388">
        <v>-52.15384625081359</v>
      </c>
      <c r="FN388">
        <v>25906.97307692307</v>
      </c>
      <c r="FO388">
        <v>15</v>
      </c>
      <c r="FP388">
        <v>0</v>
      </c>
      <c r="FQ388" t="s">
        <v>439</v>
      </c>
      <c r="FR388">
        <v>1760210915.6</v>
      </c>
      <c r="FS388">
        <v>0</v>
      </c>
      <c r="FT388">
        <v>0</v>
      </c>
      <c r="FU388">
        <v>-0.215</v>
      </c>
      <c r="FV388">
        <v>0</v>
      </c>
      <c r="FW388">
        <v>-0.6919999999999999</v>
      </c>
      <c r="FX388">
        <v>0</v>
      </c>
      <c r="FY388">
        <v>400</v>
      </c>
      <c r="FZ388">
        <v>0</v>
      </c>
      <c r="GA388">
        <v>0.15</v>
      </c>
      <c r="GB388">
        <v>0</v>
      </c>
      <c r="GC388">
        <v>-34.12309512195122</v>
      </c>
      <c r="GD388">
        <v>-0.8466731707317224</v>
      </c>
      <c r="GE388">
        <v>0.1029679702773334</v>
      </c>
      <c r="GF388">
        <v>0</v>
      </c>
      <c r="GG388">
        <v>1296.01</v>
      </c>
      <c r="GH388">
        <v>-2.212681433551379</v>
      </c>
      <c r="GI388">
        <v>0.3176013038942167</v>
      </c>
      <c r="GJ388">
        <v>0</v>
      </c>
      <c r="GK388">
        <v>0.3889781219512194</v>
      </c>
      <c r="GL388">
        <v>0.1057367247386763</v>
      </c>
      <c r="GM388">
        <v>0.0192128944762589</v>
      </c>
      <c r="GN388">
        <v>0</v>
      </c>
      <c r="GO388">
        <v>0</v>
      </c>
      <c r="GP388">
        <v>3</v>
      </c>
      <c r="GQ388" t="s">
        <v>455</v>
      </c>
      <c r="GR388">
        <v>3.13383</v>
      </c>
      <c r="GS388">
        <v>2.76018</v>
      </c>
      <c r="GT388">
        <v>0.208696</v>
      </c>
      <c r="GU388">
        <v>0.209626</v>
      </c>
      <c r="GV388">
        <v>0.062095</v>
      </c>
      <c r="GW388">
        <v>0.0598788</v>
      </c>
      <c r="GX388">
        <v>25329.9</v>
      </c>
      <c r="GY388">
        <v>25283.2</v>
      </c>
      <c r="GZ388">
        <v>29737.6</v>
      </c>
      <c r="HA388">
        <v>29547.9</v>
      </c>
      <c r="HB388">
        <v>36866.9</v>
      </c>
      <c r="HC388">
        <v>36815</v>
      </c>
      <c r="HD388">
        <v>41846.4</v>
      </c>
      <c r="HE388">
        <v>41979.9</v>
      </c>
      <c r="HF388">
        <v>1.95018</v>
      </c>
      <c r="HG388">
        <v>1.88875</v>
      </c>
      <c r="HH388">
        <v>0.0258349</v>
      </c>
      <c r="HI388">
        <v>0</v>
      </c>
      <c r="HJ388">
        <v>17.623</v>
      </c>
      <c r="HK388">
        <v>999.9</v>
      </c>
      <c r="HL388">
        <v>26.3</v>
      </c>
      <c r="HM388">
        <v>31.7</v>
      </c>
      <c r="HN388">
        <v>13.6754</v>
      </c>
      <c r="HO388">
        <v>62.2125</v>
      </c>
      <c r="HP388">
        <v>32.4279</v>
      </c>
      <c r="HQ388">
        <v>1</v>
      </c>
      <c r="HR388">
        <v>-0.108674</v>
      </c>
      <c r="HS388">
        <v>6.93904</v>
      </c>
      <c r="HT388">
        <v>20.2045</v>
      </c>
      <c r="HU388">
        <v>5.22073</v>
      </c>
      <c r="HV388">
        <v>12.0159</v>
      </c>
      <c r="HW388">
        <v>4.9907</v>
      </c>
      <c r="HX388">
        <v>3.28842</v>
      </c>
      <c r="HY388">
        <v>9999</v>
      </c>
      <c r="HZ388">
        <v>9999</v>
      </c>
      <c r="IA388">
        <v>9999</v>
      </c>
      <c r="IB388">
        <v>999.9</v>
      </c>
      <c r="IC388">
        <v>4.97286</v>
      </c>
      <c r="ID388">
        <v>1.86661</v>
      </c>
      <c r="IE388">
        <v>1.86589</v>
      </c>
      <c r="IF388">
        <v>1.86584</v>
      </c>
      <c r="IG388">
        <v>1.86769</v>
      </c>
      <c r="IH388">
        <v>1.87013</v>
      </c>
      <c r="II388">
        <v>1.86876</v>
      </c>
      <c r="IJ388">
        <v>1.87027</v>
      </c>
      <c r="IK388">
        <v>0</v>
      </c>
      <c r="IL388">
        <v>0</v>
      </c>
      <c r="IM388">
        <v>0</v>
      </c>
      <c r="IN388">
        <v>0</v>
      </c>
      <c r="IO388" t="s">
        <v>441</v>
      </c>
      <c r="IP388" t="s">
        <v>442</v>
      </c>
      <c r="IQ388" t="s">
        <v>443</v>
      </c>
      <c r="IR388" t="s">
        <v>443</v>
      </c>
      <c r="IS388" t="s">
        <v>443</v>
      </c>
      <c r="IT388" t="s">
        <v>443</v>
      </c>
      <c r="IU388">
        <v>0</v>
      </c>
      <c r="IV388">
        <v>100</v>
      </c>
      <c r="IW388">
        <v>100</v>
      </c>
      <c r="IX388">
        <v>-4.11</v>
      </c>
      <c r="IY388">
        <v>0.0054</v>
      </c>
      <c r="IZ388">
        <v>-1.414774939843471</v>
      </c>
      <c r="JA388">
        <v>-0.002262605230658699</v>
      </c>
      <c r="JB388">
        <v>4.117972070868355E-07</v>
      </c>
      <c r="JC388">
        <v>-1.535053720392113E-10</v>
      </c>
      <c r="JD388">
        <v>-0.05773197212917025</v>
      </c>
      <c r="JE388">
        <v>-0.004387372397949352</v>
      </c>
      <c r="JF388">
        <v>0.001148265067849212</v>
      </c>
      <c r="JG388">
        <v>-2.372704636287677E-05</v>
      </c>
      <c r="JH388">
        <v>4</v>
      </c>
      <c r="JI388">
        <v>2346</v>
      </c>
      <c r="JJ388">
        <v>1</v>
      </c>
      <c r="JK388">
        <v>24</v>
      </c>
      <c r="JL388">
        <v>21664.7</v>
      </c>
      <c r="JM388">
        <v>29358513.3</v>
      </c>
      <c r="JN388">
        <v>2.71973</v>
      </c>
      <c r="JO388">
        <v>2.23145</v>
      </c>
      <c r="JP388">
        <v>1.39648</v>
      </c>
      <c r="JQ388">
        <v>2.35352</v>
      </c>
      <c r="JR388">
        <v>1.49536</v>
      </c>
      <c r="JS388">
        <v>2.677</v>
      </c>
      <c r="JT388">
        <v>36.3871</v>
      </c>
      <c r="JU388">
        <v>24.0175</v>
      </c>
      <c r="JV388">
        <v>18</v>
      </c>
      <c r="JW388">
        <v>483.408</v>
      </c>
      <c r="JX388">
        <v>435.947</v>
      </c>
      <c r="JY388">
        <v>10.8592</v>
      </c>
      <c r="JZ388">
        <v>25.9605</v>
      </c>
      <c r="KA388">
        <v>30.0002</v>
      </c>
      <c r="KB388">
        <v>25.7752</v>
      </c>
      <c r="KC388">
        <v>25.7037</v>
      </c>
      <c r="KD388">
        <v>54.4181</v>
      </c>
      <c r="KE388">
        <v>18.851</v>
      </c>
      <c r="KF388">
        <v>5.63587</v>
      </c>
      <c r="KG388">
        <v>10.8325</v>
      </c>
      <c r="KH388">
        <v>1403.08</v>
      </c>
      <c r="KI388">
        <v>10.9028</v>
      </c>
      <c r="KJ388">
        <v>101.634</v>
      </c>
      <c r="KK388">
        <v>100.947</v>
      </c>
    </row>
    <row r="389" spans="1:297">
      <c r="A389">
        <v>373</v>
      </c>
      <c r="B389">
        <v>1761510802</v>
      </c>
      <c r="C389">
        <v>3591.5</v>
      </c>
      <c r="D389" t="s">
        <v>1192</v>
      </c>
      <c r="E389" t="s">
        <v>1193</v>
      </c>
      <c r="F389">
        <v>5</v>
      </c>
      <c r="G389" t="s">
        <v>1025</v>
      </c>
      <c r="H389" t="s">
        <v>436</v>
      </c>
      <c r="I389">
        <v>1761510799.5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1408.387165853993</v>
      </c>
      <c r="AK389">
        <v>1382.665454545454</v>
      </c>
      <c r="AL389">
        <v>3.36577809552913</v>
      </c>
      <c r="AM389">
        <v>65.59163496858086</v>
      </c>
      <c r="AN389">
        <f>(AP389 - AO389 + DY389*1E3/(8.314*(EA389+273.15)) * AR389/DX389 * AQ389) * DX389/(100*DL389) * 1000/(1000 - AP389)</f>
        <v>0</v>
      </c>
      <c r="AO389">
        <v>10.93366507034263</v>
      </c>
      <c r="AP389">
        <v>11.3188103030303</v>
      </c>
      <c r="AQ389">
        <v>-0.0001582722963927991</v>
      </c>
      <c r="AR389">
        <v>106.5412186172679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437</v>
      </c>
      <c r="AY389" t="s">
        <v>437</v>
      </c>
      <c r="AZ389">
        <v>0</v>
      </c>
      <c r="BA389">
        <v>0</v>
      </c>
      <c r="BB389">
        <f>1-AZ389/BA389</f>
        <v>0</v>
      </c>
      <c r="BC389">
        <v>0</v>
      </c>
      <c r="BD389" t="s">
        <v>437</v>
      </c>
      <c r="BE389" t="s">
        <v>437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437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BZ389">
        <v>2020</v>
      </c>
      <c r="CA389">
        <v>290.0000000000001</v>
      </c>
      <c r="CB389">
        <v>1590.42</v>
      </c>
      <c r="CC389">
        <v>295</v>
      </c>
      <c r="CD389">
        <v>5220.67</v>
      </c>
      <c r="CE389">
        <v>1591.29</v>
      </c>
      <c r="CF389">
        <v>-0.87</v>
      </c>
      <c r="CG389">
        <v>300.0000000000001</v>
      </c>
      <c r="CH389">
        <v>23.8</v>
      </c>
      <c r="CI389">
        <v>1650.734719841875</v>
      </c>
      <c r="CJ389">
        <v>2.032994541366527</v>
      </c>
      <c r="CK389">
        <v>-31.03478562282126</v>
      </c>
      <c r="CL389">
        <v>0.9198548094063967</v>
      </c>
      <c r="CM389">
        <v>0.9759925733019913</v>
      </c>
      <c r="CN389">
        <v>-0.00431141668520578</v>
      </c>
      <c r="CO389">
        <v>289.9999999999999</v>
      </c>
      <c r="CP389">
        <v>1590.91</v>
      </c>
      <c r="CQ389">
        <v>765</v>
      </c>
      <c r="CR389">
        <v>5219.32</v>
      </c>
      <c r="CS389">
        <v>1591.27</v>
      </c>
      <c r="CT389">
        <v>-0.36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438</v>
      </c>
      <c r="DO389">
        <v>2</v>
      </c>
      <c r="DP389" t="b">
        <v>1</v>
      </c>
      <c r="DQ389">
        <v>1761510799.5</v>
      </c>
      <c r="DR389">
        <v>1360.367777777778</v>
      </c>
      <c r="DS389">
        <v>1394.666666666667</v>
      </c>
      <c r="DT389">
        <v>11.32514444444444</v>
      </c>
      <c r="DU389">
        <v>10.93354444444444</v>
      </c>
      <c r="DV389">
        <v>1364.494444444445</v>
      </c>
      <c r="DW389">
        <v>11.31981111111111</v>
      </c>
      <c r="DX389">
        <v>499.9153333333334</v>
      </c>
      <c r="DY389">
        <v>90.29051111111113</v>
      </c>
      <c r="DZ389">
        <v>0.0998879</v>
      </c>
      <c r="EA389">
        <v>17.70065555555555</v>
      </c>
      <c r="EB389">
        <v>18.03574444444445</v>
      </c>
      <c r="EC389">
        <v>999.9000000000001</v>
      </c>
      <c r="ED389">
        <v>0</v>
      </c>
      <c r="EE389">
        <v>0</v>
      </c>
      <c r="EF389">
        <v>9997.427777777779</v>
      </c>
      <c r="EG389">
        <v>0</v>
      </c>
      <c r="EH389">
        <v>1050.778888888889</v>
      </c>
      <c r="EI389">
        <v>-34.29713333333333</v>
      </c>
      <c r="EJ389">
        <v>1375.951111111111</v>
      </c>
      <c r="EK389">
        <v>1410.083333333333</v>
      </c>
      <c r="EL389">
        <v>0.3916033333333334</v>
      </c>
      <c r="EM389">
        <v>1394.666666666667</v>
      </c>
      <c r="EN389">
        <v>10.93354444444444</v>
      </c>
      <c r="EO389">
        <v>1.022552222222222</v>
      </c>
      <c r="EP389">
        <v>0.9871951111111112</v>
      </c>
      <c r="EQ389">
        <v>7.241750000000001</v>
      </c>
      <c r="ER389">
        <v>6.728753333333334</v>
      </c>
      <c r="ES389">
        <v>2000.067777777778</v>
      </c>
      <c r="ET389">
        <v>0.9800056666666666</v>
      </c>
      <c r="EU389">
        <v>0.01999405555555556</v>
      </c>
      <c r="EV389">
        <v>0</v>
      </c>
      <c r="EW389">
        <v>1295.557777777778</v>
      </c>
      <c r="EX389">
        <v>5.00097</v>
      </c>
      <c r="EY389">
        <v>25898.07777777778</v>
      </c>
      <c r="EZ389">
        <v>16708.16666666667</v>
      </c>
      <c r="FA389">
        <v>36.875</v>
      </c>
      <c r="FB389">
        <v>38.125</v>
      </c>
      <c r="FC389">
        <v>37.17322222222222</v>
      </c>
      <c r="FD389">
        <v>37.312</v>
      </c>
      <c r="FE389">
        <v>36.75</v>
      </c>
      <c r="FF389">
        <v>1955.177777777778</v>
      </c>
      <c r="FG389">
        <v>39.89</v>
      </c>
      <c r="FH389">
        <v>0</v>
      </c>
      <c r="FI389">
        <v>5673.200000047684</v>
      </c>
      <c r="FJ389">
        <v>0</v>
      </c>
      <c r="FK389">
        <v>1295.7056</v>
      </c>
      <c r="FL389">
        <v>-1.76307690395055</v>
      </c>
      <c r="FM389">
        <v>-48.23846163210469</v>
      </c>
      <c r="FN389">
        <v>25902.008</v>
      </c>
      <c r="FO389">
        <v>15</v>
      </c>
      <c r="FP389">
        <v>0</v>
      </c>
      <c r="FQ389" t="s">
        <v>439</v>
      </c>
      <c r="FR389">
        <v>1760210915.6</v>
      </c>
      <c r="FS389">
        <v>0</v>
      </c>
      <c r="FT389">
        <v>0</v>
      </c>
      <c r="FU389">
        <v>-0.215</v>
      </c>
      <c r="FV389">
        <v>0</v>
      </c>
      <c r="FW389">
        <v>-0.6919999999999999</v>
      </c>
      <c r="FX389">
        <v>0</v>
      </c>
      <c r="FY389">
        <v>400</v>
      </c>
      <c r="FZ389">
        <v>0</v>
      </c>
      <c r="GA389">
        <v>0.15</v>
      </c>
      <c r="GB389">
        <v>0</v>
      </c>
      <c r="GC389">
        <v>-34.2058175</v>
      </c>
      <c r="GD389">
        <v>-0.5495808630393919</v>
      </c>
      <c r="GE389">
        <v>0.0779661493454048</v>
      </c>
      <c r="GF389">
        <v>0</v>
      </c>
      <c r="GG389">
        <v>1295.846176470588</v>
      </c>
      <c r="GH389">
        <v>-2.120855612340766</v>
      </c>
      <c r="GI389">
        <v>0.3344619446028901</v>
      </c>
      <c r="GJ389">
        <v>0</v>
      </c>
      <c r="GK389">
        <v>0.396715275</v>
      </c>
      <c r="GL389">
        <v>-0.0263131744840527</v>
      </c>
      <c r="GM389">
        <v>0.009769126176346329</v>
      </c>
      <c r="GN389">
        <v>1</v>
      </c>
      <c r="GO389">
        <v>1</v>
      </c>
      <c r="GP389">
        <v>3</v>
      </c>
      <c r="GQ389" t="s">
        <v>446</v>
      </c>
      <c r="GR389">
        <v>3.13396</v>
      </c>
      <c r="GS389">
        <v>2.76023</v>
      </c>
      <c r="GT389">
        <v>0.21027</v>
      </c>
      <c r="GU389">
        <v>0.211165</v>
      </c>
      <c r="GV389">
        <v>0.062031</v>
      </c>
      <c r="GW389">
        <v>0.059839</v>
      </c>
      <c r="GX389">
        <v>25279.4</v>
      </c>
      <c r="GY389">
        <v>25234</v>
      </c>
      <c r="GZ389">
        <v>29737.5</v>
      </c>
      <c r="HA389">
        <v>29547.9</v>
      </c>
      <c r="HB389">
        <v>36869.3</v>
      </c>
      <c r="HC389">
        <v>36816.6</v>
      </c>
      <c r="HD389">
        <v>41846.2</v>
      </c>
      <c r="HE389">
        <v>41980</v>
      </c>
      <c r="HF389">
        <v>1.9504</v>
      </c>
      <c r="HG389">
        <v>1.88897</v>
      </c>
      <c r="HH389">
        <v>0.0240766</v>
      </c>
      <c r="HI389">
        <v>0</v>
      </c>
      <c r="HJ389">
        <v>17.6191</v>
      </c>
      <c r="HK389">
        <v>999.9</v>
      </c>
      <c r="HL389">
        <v>26.4</v>
      </c>
      <c r="HM389">
        <v>31.7</v>
      </c>
      <c r="HN389">
        <v>13.7275</v>
      </c>
      <c r="HO389">
        <v>62.4625</v>
      </c>
      <c r="HP389">
        <v>32.2636</v>
      </c>
      <c r="HQ389">
        <v>1</v>
      </c>
      <c r="HR389">
        <v>-0.108567</v>
      </c>
      <c r="HS389">
        <v>6.88322</v>
      </c>
      <c r="HT389">
        <v>20.2067</v>
      </c>
      <c r="HU389">
        <v>5.21834</v>
      </c>
      <c r="HV389">
        <v>12.0159</v>
      </c>
      <c r="HW389">
        <v>4.98975</v>
      </c>
      <c r="HX389">
        <v>3.28778</v>
      </c>
      <c r="HY389">
        <v>9999</v>
      </c>
      <c r="HZ389">
        <v>9999</v>
      </c>
      <c r="IA389">
        <v>9999</v>
      </c>
      <c r="IB389">
        <v>999.9</v>
      </c>
      <c r="IC389">
        <v>4.97288</v>
      </c>
      <c r="ID389">
        <v>1.86661</v>
      </c>
      <c r="IE389">
        <v>1.86589</v>
      </c>
      <c r="IF389">
        <v>1.86584</v>
      </c>
      <c r="IG389">
        <v>1.86769</v>
      </c>
      <c r="IH389">
        <v>1.87012</v>
      </c>
      <c r="II389">
        <v>1.86877</v>
      </c>
      <c r="IJ389">
        <v>1.87027</v>
      </c>
      <c r="IK389">
        <v>0</v>
      </c>
      <c r="IL389">
        <v>0</v>
      </c>
      <c r="IM389">
        <v>0</v>
      </c>
      <c r="IN389">
        <v>0</v>
      </c>
      <c r="IO389" t="s">
        <v>441</v>
      </c>
      <c r="IP389" t="s">
        <v>442</v>
      </c>
      <c r="IQ389" t="s">
        <v>443</v>
      </c>
      <c r="IR389" t="s">
        <v>443</v>
      </c>
      <c r="IS389" t="s">
        <v>443</v>
      </c>
      <c r="IT389" t="s">
        <v>443</v>
      </c>
      <c r="IU389">
        <v>0</v>
      </c>
      <c r="IV389">
        <v>100</v>
      </c>
      <c r="IW389">
        <v>100</v>
      </c>
      <c r="IX389">
        <v>-4.14</v>
      </c>
      <c r="IY389">
        <v>0.0052</v>
      </c>
      <c r="IZ389">
        <v>-1.414774939843471</v>
      </c>
      <c r="JA389">
        <v>-0.002262605230658699</v>
      </c>
      <c r="JB389">
        <v>4.117972070868355E-07</v>
      </c>
      <c r="JC389">
        <v>-1.535053720392113E-10</v>
      </c>
      <c r="JD389">
        <v>-0.05773197212917025</v>
      </c>
      <c r="JE389">
        <v>-0.004387372397949352</v>
      </c>
      <c r="JF389">
        <v>0.001148265067849212</v>
      </c>
      <c r="JG389">
        <v>-2.372704636287677E-05</v>
      </c>
      <c r="JH389">
        <v>4</v>
      </c>
      <c r="JI389">
        <v>2346</v>
      </c>
      <c r="JJ389">
        <v>1</v>
      </c>
      <c r="JK389">
        <v>24</v>
      </c>
      <c r="JL389">
        <v>21664.8</v>
      </c>
      <c r="JM389">
        <v>29358513.4</v>
      </c>
      <c r="JN389">
        <v>2.74658</v>
      </c>
      <c r="JO389">
        <v>2.23389</v>
      </c>
      <c r="JP389">
        <v>1.39771</v>
      </c>
      <c r="JQ389">
        <v>2.35229</v>
      </c>
      <c r="JR389">
        <v>1.49536</v>
      </c>
      <c r="JS389">
        <v>2.56104</v>
      </c>
      <c r="JT389">
        <v>36.3871</v>
      </c>
      <c r="JU389">
        <v>24.0087</v>
      </c>
      <c r="JV389">
        <v>18</v>
      </c>
      <c r="JW389">
        <v>483.557</v>
      </c>
      <c r="JX389">
        <v>436.094</v>
      </c>
      <c r="JY389">
        <v>10.793</v>
      </c>
      <c r="JZ389">
        <v>25.9626</v>
      </c>
      <c r="KA389">
        <v>29.9999</v>
      </c>
      <c r="KB389">
        <v>25.7765</v>
      </c>
      <c r="KC389">
        <v>25.7052</v>
      </c>
      <c r="KD389">
        <v>54.9696</v>
      </c>
      <c r="KE389">
        <v>18.851</v>
      </c>
      <c r="KF389">
        <v>5.63587</v>
      </c>
      <c r="KG389">
        <v>10.7831</v>
      </c>
      <c r="KH389">
        <v>1423.12</v>
      </c>
      <c r="KI389">
        <v>10.8649</v>
      </c>
      <c r="KJ389">
        <v>101.634</v>
      </c>
      <c r="KK389">
        <v>100.947</v>
      </c>
    </row>
    <row r="390" spans="1:297">
      <c r="A390">
        <v>374</v>
      </c>
      <c r="B390">
        <v>1761510807</v>
      </c>
      <c r="C390">
        <v>3596.5</v>
      </c>
      <c r="D390" t="s">
        <v>1194</v>
      </c>
      <c r="E390" t="s">
        <v>1195</v>
      </c>
      <c r="F390">
        <v>5</v>
      </c>
      <c r="G390" t="s">
        <v>1025</v>
      </c>
      <c r="H390" t="s">
        <v>436</v>
      </c>
      <c r="I390">
        <v>1761510804.2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1425.41663947598</v>
      </c>
      <c r="AK390">
        <v>1399.698060606061</v>
      </c>
      <c r="AL390">
        <v>3.414364589144344</v>
      </c>
      <c r="AM390">
        <v>65.59163496858086</v>
      </c>
      <c r="AN390">
        <f>(AP390 - AO390 + DY390*1E3/(8.314*(EA390+273.15)) * AR390/DX390 * AQ390) * DX390/(100*DL390) * 1000/(1000 - AP390)</f>
        <v>0</v>
      </c>
      <c r="AO390">
        <v>10.92855664918072</v>
      </c>
      <c r="AP390">
        <v>11.31226727272727</v>
      </c>
      <c r="AQ390">
        <v>-5.262995066502519E-05</v>
      </c>
      <c r="AR390">
        <v>106.5412186172679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437</v>
      </c>
      <c r="AY390" t="s">
        <v>437</v>
      </c>
      <c r="AZ390">
        <v>0</v>
      </c>
      <c r="BA390">
        <v>0</v>
      </c>
      <c r="BB390">
        <f>1-AZ390/BA390</f>
        <v>0</v>
      </c>
      <c r="BC390">
        <v>0</v>
      </c>
      <c r="BD390" t="s">
        <v>437</v>
      </c>
      <c r="BE390" t="s">
        <v>437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437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BZ390">
        <v>2020</v>
      </c>
      <c r="CA390">
        <v>290.0000000000001</v>
      </c>
      <c r="CB390">
        <v>1590.42</v>
      </c>
      <c r="CC390">
        <v>295</v>
      </c>
      <c r="CD390">
        <v>5220.67</v>
      </c>
      <c r="CE390">
        <v>1591.29</v>
      </c>
      <c r="CF390">
        <v>-0.87</v>
      </c>
      <c r="CG390">
        <v>300.0000000000001</v>
      </c>
      <c r="CH390">
        <v>23.8</v>
      </c>
      <c r="CI390">
        <v>1650.734719841875</v>
      </c>
      <c r="CJ390">
        <v>2.032994541366527</v>
      </c>
      <c r="CK390">
        <v>-31.03478562282126</v>
      </c>
      <c r="CL390">
        <v>0.9198548094063967</v>
      </c>
      <c r="CM390">
        <v>0.9759925733019913</v>
      </c>
      <c r="CN390">
        <v>-0.00431141668520578</v>
      </c>
      <c r="CO390">
        <v>289.9999999999999</v>
      </c>
      <c r="CP390">
        <v>1590.91</v>
      </c>
      <c r="CQ390">
        <v>765</v>
      </c>
      <c r="CR390">
        <v>5219.32</v>
      </c>
      <c r="CS390">
        <v>1591.27</v>
      </c>
      <c r="CT390">
        <v>-0.36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438</v>
      </c>
      <c r="DO390">
        <v>2</v>
      </c>
      <c r="DP390" t="b">
        <v>1</v>
      </c>
      <c r="DQ390">
        <v>1761510804.2</v>
      </c>
      <c r="DR390">
        <v>1376.081</v>
      </c>
      <c r="DS390">
        <v>1410.549</v>
      </c>
      <c r="DT390">
        <v>11.31473</v>
      </c>
      <c r="DU390">
        <v>10.92882</v>
      </c>
      <c r="DV390">
        <v>1380.239</v>
      </c>
      <c r="DW390">
        <v>11.30954</v>
      </c>
      <c r="DX390">
        <v>500.052</v>
      </c>
      <c r="DY390">
        <v>90.28909000000002</v>
      </c>
      <c r="DZ390">
        <v>0.1001035</v>
      </c>
      <c r="EA390">
        <v>17.68551</v>
      </c>
      <c r="EB390">
        <v>18.01394</v>
      </c>
      <c r="EC390">
        <v>999.9</v>
      </c>
      <c r="ED390">
        <v>0</v>
      </c>
      <c r="EE390">
        <v>0</v>
      </c>
      <c r="EF390">
        <v>9992.871999999999</v>
      </c>
      <c r="EG390">
        <v>0</v>
      </c>
      <c r="EH390">
        <v>1050.793</v>
      </c>
      <c r="EI390">
        <v>-34.46726</v>
      </c>
      <c r="EJ390">
        <v>1391.829</v>
      </c>
      <c r="EK390">
        <v>1426.135</v>
      </c>
      <c r="EL390">
        <v>0.3859016</v>
      </c>
      <c r="EM390">
        <v>1410.549</v>
      </c>
      <c r="EN390">
        <v>10.92882</v>
      </c>
      <c r="EO390">
        <v>1.021595</v>
      </c>
      <c r="EP390">
        <v>0.9867535000000001</v>
      </c>
      <c r="EQ390">
        <v>7.228072</v>
      </c>
      <c r="ER390">
        <v>6.722242</v>
      </c>
      <c r="ES390">
        <v>2000.007</v>
      </c>
      <c r="ET390">
        <v>0.9800048999999997</v>
      </c>
      <c r="EU390">
        <v>0.01999481</v>
      </c>
      <c r="EV390">
        <v>0</v>
      </c>
      <c r="EW390">
        <v>1295.439</v>
      </c>
      <c r="EX390">
        <v>5.000970000000001</v>
      </c>
      <c r="EY390">
        <v>25893.08</v>
      </c>
      <c r="EZ390">
        <v>16707.7</v>
      </c>
      <c r="FA390">
        <v>36.8687</v>
      </c>
      <c r="FB390">
        <v>38.125</v>
      </c>
      <c r="FC390">
        <v>37.1436</v>
      </c>
      <c r="FD390">
        <v>37.2996</v>
      </c>
      <c r="FE390">
        <v>36.75</v>
      </c>
      <c r="FF390">
        <v>1955.117</v>
      </c>
      <c r="FG390">
        <v>39.89</v>
      </c>
      <c r="FH390">
        <v>0</v>
      </c>
      <c r="FI390">
        <v>5678</v>
      </c>
      <c r="FJ390">
        <v>0</v>
      </c>
      <c r="FK390">
        <v>1295.5432</v>
      </c>
      <c r="FL390">
        <v>-2.4676922915769</v>
      </c>
      <c r="FM390">
        <v>-61.15384630288849</v>
      </c>
      <c r="FN390">
        <v>25897.484</v>
      </c>
      <c r="FO390">
        <v>15</v>
      </c>
      <c r="FP390">
        <v>0</v>
      </c>
      <c r="FQ390" t="s">
        <v>439</v>
      </c>
      <c r="FR390">
        <v>1760210915.6</v>
      </c>
      <c r="FS390">
        <v>0</v>
      </c>
      <c r="FT390">
        <v>0</v>
      </c>
      <c r="FU390">
        <v>-0.215</v>
      </c>
      <c r="FV390">
        <v>0</v>
      </c>
      <c r="FW390">
        <v>-0.6919999999999999</v>
      </c>
      <c r="FX390">
        <v>0</v>
      </c>
      <c r="FY390">
        <v>400</v>
      </c>
      <c r="FZ390">
        <v>0</v>
      </c>
      <c r="GA390">
        <v>0.15</v>
      </c>
      <c r="GB390">
        <v>0</v>
      </c>
      <c r="GC390">
        <v>-34.28677073170732</v>
      </c>
      <c r="GD390">
        <v>-1.07108362369348</v>
      </c>
      <c r="GE390">
        <v>0.1346399955869713</v>
      </c>
      <c r="GF390">
        <v>0</v>
      </c>
      <c r="GG390">
        <v>1295.640588235294</v>
      </c>
      <c r="GH390">
        <v>-1.653781501677384</v>
      </c>
      <c r="GI390">
        <v>0.3153424019218369</v>
      </c>
      <c r="GJ390">
        <v>0</v>
      </c>
      <c r="GK390">
        <v>0.3940322439024391</v>
      </c>
      <c r="GL390">
        <v>-0.07414835540069674</v>
      </c>
      <c r="GM390">
        <v>0.008240004181802417</v>
      </c>
      <c r="GN390">
        <v>1</v>
      </c>
      <c r="GO390">
        <v>1</v>
      </c>
      <c r="GP390">
        <v>3</v>
      </c>
      <c r="GQ390" t="s">
        <v>446</v>
      </c>
      <c r="GR390">
        <v>3.13395</v>
      </c>
      <c r="GS390">
        <v>2.76016</v>
      </c>
      <c r="GT390">
        <v>0.211837</v>
      </c>
      <c r="GU390">
        <v>0.212733</v>
      </c>
      <c r="GV390">
        <v>0.0620009</v>
      </c>
      <c r="GW390">
        <v>0.0598258</v>
      </c>
      <c r="GX390">
        <v>25229.3</v>
      </c>
      <c r="GY390">
        <v>25183.8</v>
      </c>
      <c r="GZ390">
        <v>29737.5</v>
      </c>
      <c r="HA390">
        <v>29547.8</v>
      </c>
      <c r="HB390">
        <v>36870.4</v>
      </c>
      <c r="HC390">
        <v>36817.1</v>
      </c>
      <c r="HD390">
        <v>41846.1</v>
      </c>
      <c r="HE390">
        <v>41979.9</v>
      </c>
      <c r="HF390">
        <v>1.9508</v>
      </c>
      <c r="HG390">
        <v>1.88873</v>
      </c>
      <c r="HH390">
        <v>0.0236593</v>
      </c>
      <c r="HI390">
        <v>0</v>
      </c>
      <c r="HJ390">
        <v>17.6148</v>
      </c>
      <c r="HK390">
        <v>999.9</v>
      </c>
      <c r="HL390">
        <v>26.4</v>
      </c>
      <c r="HM390">
        <v>31.7</v>
      </c>
      <c r="HN390">
        <v>13.7272</v>
      </c>
      <c r="HO390">
        <v>62.4425</v>
      </c>
      <c r="HP390">
        <v>32.4159</v>
      </c>
      <c r="HQ390">
        <v>1</v>
      </c>
      <c r="HR390">
        <v>-0.109093</v>
      </c>
      <c r="HS390">
        <v>6.76418</v>
      </c>
      <c r="HT390">
        <v>20.2119</v>
      </c>
      <c r="HU390">
        <v>5.22148</v>
      </c>
      <c r="HV390">
        <v>12.0161</v>
      </c>
      <c r="HW390">
        <v>4.991</v>
      </c>
      <c r="HX390">
        <v>3.28858</v>
      </c>
      <c r="HY390">
        <v>9999</v>
      </c>
      <c r="HZ390">
        <v>9999</v>
      </c>
      <c r="IA390">
        <v>9999</v>
      </c>
      <c r="IB390">
        <v>999.9</v>
      </c>
      <c r="IC390">
        <v>4.97287</v>
      </c>
      <c r="ID390">
        <v>1.86661</v>
      </c>
      <c r="IE390">
        <v>1.86589</v>
      </c>
      <c r="IF390">
        <v>1.86585</v>
      </c>
      <c r="IG390">
        <v>1.8677</v>
      </c>
      <c r="IH390">
        <v>1.87013</v>
      </c>
      <c r="II390">
        <v>1.86877</v>
      </c>
      <c r="IJ390">
        <v>1.87027</v>
      </c>
      <c r="IK390">
        <v>0</v>
      </c>
      <c r="IL390">
        <v>0</v>
      </c>
      <c r="IM390">
        <v>0</v>
      </c>
      <c r="IN390">
        <v>0</v>
      </c>
      <c r="IO390" t="s">
        <v>441</v>
      </c>
      <c r="IP390" t="s">
        <v>442</v>
      </c>
      <c r="IQ390" t="s">
        <v>443</v>
      </c>
      <c r="IR390" t="s">
        <v>443</v>
      </c>
      <c r="IS390" t="s">
        <v>443</v>
      </c>
      <c r="IT390" t="s">
        <v>443</v>
      </c>
      <c r="IU390">
        <v>0</v>
      </c>
      <c r="IV390">
        <v>100</v>
      </c>
      <c r="IW390">
        <v>100</v>
      </c>
      <c r="IX390">
        <v>-4.17</v>
      </c>
      <c r="IY390">
        <v>0.0051</v>
      </c>
      <c r="IZ390">
        <v>-1.414774939843471</v>
      </c>
      <c r="JA390">
        <v>-0.002262605230658699</v>
      </c>
      <c r="JB390">
        <v>4.117972070868355E-07</v>
      </c>
      <c r="JC390">
        <v>-1.535053720392113E-10</v>
      </c>
      <c r="JD390">
        <v>-0.05773197212917025</v>
      </c>
      <c r="JE390">
        <v>-0.004387372397949352</v>
      </c>
      <c r="JF390">
        <v>0.001148265067849212</v>
      </c>
      <c r="JG390">
        <v>-2.372704636287677E-05</v>
      </c>
      <c r="JH390">
        <v>4</v>
      </c>
      <c r="JI390">
        <v>2346</v>
      </c>
      <c r="JJ390">
        <v>1</v>
      </c>
      <c r="JK390">
        <v>24</v>
      </c>
      <c r="JL390">
        <v>21664.9</v>
      </c>
      <c r="JM390">
        <v>29358513.4</v>
      </c>
      <c r="JN390">
        <v>2.771</v>
      </c>
      <c r="JO390">
        <v>2.23511</v>
      </c>
      <c r="JP390">
        <v>1.39648</v>
      </c>
      <c r="JQ390">
        <v>2.35474</v>
      </c>
      <c r="JR390">
        <v>1.49536</v>
      </c>
      <c r="JS390">
        <v>2.68433</v>
      </c>
      <c r="JT390">
        <v>36.3871</v>
      </c>
      <c r="JU390">
        <v>24.0087</v>
      </c>
      <c r="JV390">
        <v>18</v>
      </c>
      <c r="JW390">
        <v>483.811</v>
      </c>
      <c r="JX390">
        <v>435.957</v>
      </c>
      <c r="JY390">
        <v>10.7487</v>
      </c>
      <c r="JZ390">
        <v>25.9644</v>
      </c>
      <c r="KA390">
        <v>30</v>
      </c>
      <c r="KB390">
        <v>25.7774</v>
      </c>
      <c r="KC390">
        <v>25.7069</v>
      </c>
      <c r="KD390">
        <v>55.4459</v>
      </c>
      <c r="KE390">
        <v>18.851</v>
      </c>
      <c r="KF390">
        <v>5.63587</v>
      </c>
      <c r="KG390">
        <v>10.7601</v>
      </c>
      <c r="KH390">
        <v>1436.48</v>
      </c>
      <c r="KI390">
        <v>10.8547</v>
      </c>
      <c r="KJ390">
        <v>101.634</v>
      </c>
      <c r="KK390">
        <v>100.947</v>
      </c>
    </row>
    <row r="391" spans="1:297">
      <c r="A391">
        <v>375</v>
      </c>
      <c r="B391">
        <v>1761510812</v>
      </c>
      <c r="C391">
        <v>3601.5</v>
      </c>
      <c r="D391" t="s">
        <v>1196</v>
      </c>
      <c r="E391" t="s">
        <v>1197</v>
      </c>
      <c r="F391">
        <v>5</v>
      </c>
      <c r="G391" t="s">
        <v>1025</v>
      </c>
      <c r="H391" t="s">
        <v>436</v>
      </c>
      <c r="I391">
        <v>1761510809.5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1442.45696081032</v>
      </c>
      <c r="AK391">
        <v>1416.568</v>
      </c>
      <c r="AL391">
        <v>3.361175401795248</v>
      </c>
      <c r="AM391">
        <v>65.59163496858086</v>
      </c>
      <c r="AN391">
        <f>(AP391 - AO391 + DY391*1E3/(8.314*(EA391+273.15)) * AR391/DX391 * AQ391) * DX391/(100*DL391) * 1000/(1000 - AP391)</f>
        <v>0</v>
      </c>
      <c r="AO391">
        <v>10.92663522615668</v>
      </c>
      <c r="AP391">
        <v>11.30884303030303</v>
      </c>
      <c r="AQ391">
        <v>-2.40503780201788E-05</v>
      </c>
      <c r="AR391">
        <v>106.5412186172679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437</v>
      </c>
      <c r="AY391" t="s">
        <v>437</v>
      </c>
      <c r="AZ391">
        <v>0</v>
      </c>
      <c r="BA391">
        <v>0</v>
      </c>
      <c r="BB391">
        <f>1-AZ391/BA391</f>
        <v>0</v>
      </c>
      <c r="BC391">
        <v>0</v>
      </c>
      <c r="BD391" t="s">
        <v>437</v>
      </c>
      <c r="BE391" t="s">
        <v>437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437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BZ391">
        <v>2020</v>
      </c>
      <c r="CA391">
        <v>290.0000000000001</v>
      </c>
      <c r="CB391">
        <v>1590.42</v>
      </c>
      <c r="CC391">
        <v>295</v>
      </c>
      <c r="CD391">
        <v>5220.67</v>
      </c>
      <c r="CE391">
        <v>1591.29</v>
      </c>
      <c r="CF391">
        <v>-0.87</v>
      </c>
      <c r="CG391">
        <v>300.0000000000001</v>
      </c>
      <c r="CH391">
        <v>23.8</v>
      </c>
      <c r="CI391">
        <v>1650.734719841875</v>
      </c>
      <c r="CJ391">
        <v>2.032994541366527</v>
      </c>
      <c r="CK391">
        <v>-31.03478562282126</v>
      </c>
      <c r="CL391">
        <v>0.9198548094063967</v>
      </c>
      <c r="CM391">
        <v>0.9759925733019913</v>
      </c>
      <c r="CN391">
        <v>-0.00431141668520578</v>
      </c>
      <c r="CO391">
        <v>289.9999999999999</v>
      </c>
      <c r="CP391">
        <v>1590.91</v>
      </c>
      <c r="CQ391">
        <v>765</v>
      </c>
      <c r="CR391">
        <v>5219.32</v>
      </c>
      <c r="CS391">
        <v>1591.27</v>
      </c>
      <c r="CT391">
        <v>-0.36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438</v>
      </c>
      <c r="DO391">
        <v>2</v>
      </c>
      <c r="DP391" t="b">
        <v>1</v>
      </c>
      <c r="DQ391">
        <v>1761510809.5</v>
      </c>
      <c r="DR391">
        <v>1393.896666666667</v>
      </c>
      <c r="DS391">
        <v>1428.312222222222</v>
      </c>
      <c r="DT391">
        <v>11.30945555555556</v>
      </c>
      <c r="DU391">
        <v>10.92555555555555</v>
      </c>
      <c r="DV391">
        <v>1398.088888888889</v>
      </c>
      <c r="DW391">
        <v>11.30433333333333</v>
      </c>
      <c r="DX391">
        <v>500.0027777777777</v>
      </c>
      <c r="DY391">
        <v>90.28713333333333</v>
      </c>
      <c r="DZ391">
        <v>0.09998173333333334</v>
      </c>
      <c r="EA391">
        <v>17.66948888888889</v>
      </c>
      <c r="EB391">
        <v>18.00066666666666</v>
      </c>
      <c r="EC391">
        <v>999.9000000000001</v>
      </c>
      <c r="ED391">
        <v>0</v>
      </c>
      <c r="EE391">
        <v>0</v>
      </c>
      <c r="EF391">
        <v>9995.077777777778</v>
      </c>
      <c r="EG391">
        <v>0</v>
      </c>
      <c r="EH391">
        <v>1050.791111111111</v>
      </c>
      <c r="EI391">
        <v>-34.41477777777778</v>
      </c>
      <c r="EJ391">
        <v>1409.842222222222</v>
      </c>
      <c r="EK391">
        <v>1444.09</v>
      </c>
      <c r="EL391">
        <v>0.3838995555555555</v>
      </c>
      <c r="EM391">
        <v>1428.312222222222</v>
      </c>
      <c r="EN391">
        <v>10.92555555555555</v>
      </c>
      <c r="EO391">
        <v>1.021098888888889</v>
      </c>
      <c r="EP391">
        <v>0.9864371111111111</v>
      </c>
      <c r="EQ391">
        <v>7.220955555555556</v>
      </c>
      <c r="ER391">
        <v>6.717577777777778</v>
      </c>
      <c r="ES391">
        <v>2000.013333333333</v>
      </c>
      <c r="ET391">
        <v>0.9800046666666665</v>
      </c>
      <c r="EU391">
        <v>0.01999503333333334</v>
      </c>
      <c r="EV391">
        <v>0</v>
      </c>
      <c r="EW391">
        <v>1295.136666666667</v>
      </c>
      <c r="EX391">
        <v>5.00097</v>
      </c>
      <c r="EY391">
        <v>25888.57777777778</v>
      </c>
      <c r="EZ391">
        <v>16707.7</v>
      </c>
      <c r="FA391">
        <v>36.812</v>
      </c>
      <c r="FB391">
        <v>38.125</v>
      </c>
      <c r="FC391">
        <v>37.125</v>
      </c>
      <c r="FD391">
        <v>37.25</v>
      </c>
      <c r="FE391">
        <v>36.72900000000001</v>
      </c>
      <c r="FF391">
        <v>1955.123333333333</v>
      </c>
      <c r="FG391">
        <v>39.89</v>
      </c>
      <c r="FH391">
        <v>0</v>
      </c>
      <c r="FI391">
        <v>5682.800000190735</v>
      </c>
      <c r="FJ391">
        <v>0</v>
      </c>
      <c r="FK391">
        <v>1295.3408</v>
      </c>
      <c r="FL391">
        <v>-2.286923071273779</v>
      </c>
      <c r="FM391">
        <v>-59.59230762079337</v>
      </c>
      <c r="FN391">
        <v>25892.8</v>
      </c>
      <c r="FO391">
        <v>15</v>
      </c>
      <c r="FP391">
        <v>0</v>
      </c>
      <c r="FQ391" t="s">
        <v>439</v>
      </c>
      <c r="FR391">
        <v>1760210915.6</v>
      </c>
      <c r="FS391">
        <v>0</v>
      </c>
      <c r="FT391">
        <v>0</v>
      </c>
      <c r="FU391">
        <v>-0.215</v>
      </c>
      <c r="FV391">
        <v>0</v>
      </c>
      <c r="FW391">
        <v>-0.6919999999999999</v>
      </c>
      <c r="FX391">
        <v>0</v>
      </c>
      <c r="FY391">
        <v>400</v>
      </c>
      <c r="FZ391">
        <v>0</v>
      </c>
      <c r="GA391">
        <v>0.15</v>
      </c>
      <c r="GB391">
        <v>0</v>
      </c>
      <c r="GC391">
        <v>-34.34775853658537</v>
      </c>
      <c r="GD391">
        <v>-0.9029268292684192</v>
      </c>
      <c r="GE391">
        <v>0.1430846448709937</v>
      </c>
      <c r="GF391">
        <v>0</v>
      </c>
      <c r="GG391">
        <v>1295.445</v>
      </c>
      <c r="GH391">
        <v>-2.201527875669534</v>
      </c>
      <c r="GI391">
        <v>0.3598304339219676</v>
      </c>
      <c r="GJ391">
        <v>0</v>
      </c>
      <c r="GK391">
        <v>0.3884066341463414</v>
      </c>
      <c r="GL391">
        <v>-0.03508871080139302</v>
      </c>
      <c r="GM391">
        <v>0.004099065781465976</v>
      </c>
      <c r="GN391">
        <v>1</v>
      </c>
      <c r="GO391">
        <v>1</v>
      </c>
      <c r="GP391">
        <v>3</v>
      </c>
      <c r="GQ391" t="s">
        <v>446</v>
      </c>
      <c r="GR391">
        <v>3.13395</v>
      </c>
      <c r="GS391">
        <v>2.76029</v>
      </c>
      <c r="GT391">
        <v>0.213387</v>
      </c>
      <c r="GU391">
        <v>0.214217</v>
      </c>
      <c r="GV391">
        <v>0.0619923</v>
      </c>
      <c r="GW391">
        <v>0.0597854</v>
      </c>
      <c r="GX391">
        <v>25179.6</v>
      </c>
      <c r="GY391">
        <v>25136.5</v>
      </c>
      <c r="GZ391">
        <v>29737.4</v>
      </c>
      <c r="HA391">
        <v>29548</v>
      </c>
      <c r="HB391">
        <v>36870.8</v>
      </c>
      <c r="HC391">
        <v>36818.7</v>
      </c>
      <c r="HD391">
        <v>41846.1</v>
      </c>
      <c r="HE391">
        <v>41979.9</v>
      </c>
      <c r="HF391">
        <v>1.9507</v>
      </c>
      <c r="HG391">
        <v>1.8889</v>
      </c>
      <c r="HH391">
        <v>0.0235178</v>
      </c>
      <c r="HI391">
        <v>0</v>
      </c>
      <c r="HJ391">
        <v>17.6098</v>
      </c>
      <c r="HK391">
        <v>999.9</v>
      </c>
      <c r="HL391">
        <v>26.4</v>
      </c>
      <c r="HM391">
        <v>31.7</v>
      </c>
      <c r="HN391">
        <v>13.727</v>
      </c>
      <c r="HO391">
        <v>62.3625</v>
      </c>
      <c r="HP391">
        <v>32.4359</v>
      </c>
      <c r="HQ391">
        <v>1</v>
      </c>
      <c r="HR391">
        <v>-0.109263</v>
      </c>
      <c r="HS391">
        <v>6.63024</v>
      </c>
      <c r="HT391">
        <v>20.2181</v>
      </c>
      <c r="HU391">
        <v>5.22163</v>
      </c>
      <c r="HV391">
        <v>12.0161</v>
      </c>
      <c r="HW391">
        <v>4.99085</v>
      </c>
      <c r="HX391">
        <v>3.28855</v>
      </c>
      <c r="HY391">
        <v>9999</v>
      </c>
      <c r="HZ391">
        <v>9999</v>
      </c>
      <c r="IA391">
        <v>9999</v>
      </c>
      <c r="IB391">
        <v>999.9</v>
      </c>
      <c r="IC391">
        <v>4.97287</v>
      </c>
      <c r="ID391">
        <v>1.86661</v>
      </c>
      <c r="IE391">
        <v>1.86586</v>
      </c>
      <c r="IF391">
        <v>1.86584</v>
      </c>
      <c r="IG391">
        <v>1.86772</v>
      </c>
      <c r="IH391">
        <v>1.87013</v>
      </c>
      <c r="II391">
        <v>1.86879</v>
      </c>
      <c r="IJ391">
        <v>1.87027</v>
      </c>
      <c r="IK391">
        <v>0</v>
      </c>
      <c r="IL391">
        <v>0</v>
      </c>
      <c r="IM391">
        <v>0</v>
      </c>
      <c r="IN391">
        <v>0</v>
      </c>
      <c r="IO391" t="s">
        <v>441</v>
      </c>
      <c r="IP391" t="s">
        <v>442</v>
      </c>
      <c r="IQ391" t="s">
        <v>443</v>
      </c>
      <c r="IR391" t="s">
        <v>443</v>
      </c>
      <c r="IS391" t="s">
        <v>443</v>
      </c>
      <c r="IT391" t="s">
        <v>443</v>
      </c>
      <c r="IU391">
        <v>0</v>
      </c>
      <c r="IV391">
        <v>100</v>
      </c>
      <c r="IW391">
        <v>100</v>
      </c>
      <c r="IX391">
        <v>-4.21</v>
      </c>
      <c r="IY391">
        <v>0.0051</v>
      </c>
      <c r="IZ391">
        <v>-1.414774939843471</v>
      </c>
      <c r="JA391">
        <v>-0.002262605230658699</v>
      </c>
      <c r="JB391">
        <v>4.117972070868355E-07</v>
      </c>
      <c r="JC391">
        <v>-1.535053720392113E-10</v>
      </c>
      <c r="JD391">
        <v>-0.05773197212917025</v>
      </c>
      <c r="JE391">
        <v>-0.004387372397949352</v>
      </c>
      <c r="JF391">
        <v>0.001148265067849212</v>
      </c>
      <c r="JG391">
        <v>-2.372704636287677E-05</v>
      </c>
      <c r="JH391">
        <v>4</v>
      </c>
      <c r="JI391">
        <v>2346</v>
      </c>
      <c r="JJ391">
        <v>1</v>
      </c>
      <c r="JK391">
        <v>24</v>
      </c>
      <c r="JL391">
        <v>21664.9</v>
      </c>
      <c r="JM391">
        <v>29358513.5</v>
      </c>
      <c r="JN391">
        <v>2.79907</v>
      </c>
      <c r="JO391">
        <v>2.22656</v>
      </c>
      <c r="JP391">
        <v>1.39648</v>
      </c>
      <c r="JQ391">
        <v>2.34985</v>
      </c>
      <c r="JR391">
        <v>1.49536</v>
      </c>
      <c r="JS391">
        <v>2.69165</v>
      </c>
      <c r="JT391">
        <v>36.3871</v>
      </c>
      <c r="JU391">
        <v>24.0087</v>
      </c>
      <c r="JV391">
        <v>18</v>
      </c>
      <c r="JW391">
        <v>483.768</v>
      </c>
      <c r="JX391">
        <v>436.066</v>
      </c>
      <c r="JY391">
        <v>10.7302</v>
      </c>
      <c r="JZ391">
        <v>25.966</v>
      </c>
      <c r="KA391">
        <v>29.9998</v>
      </c>
      <c r="KB391">
        <v>25.7796</v>
      </c>
      <c r="KC391">
        <v>25.7075</v>
      </c>
      <c r="KD391">
        <v>55.9987</v>
      </c>
      <c r="KE391">
        <v>19.1346</v>
      </c>
      <c r="KF391">
        <v>5.63587</v>
      </c>
      <c r="KG391">
        <v>10.7527</v>
      </c>
      <c r="KH391">
        <v>1456.51</v>
      </c>
      <c r="KI391">
        <v>10.8482</v>
      </c>
      <c r="KJ391">
        <v>101.633</v>
      </c>
      <c r="KK391">
        <v>100.947</v>
      </c>
    </row>
    <row r="392" spans="1:297">
      <c r="A392">
        <v>376</v>
      </c>
      <c r="B392">
        <v>1761510817</v>
      </c>
      <c r="C392">
        <v>3606.5</v>
      </c>
      <c r="D392" t="s">
        <v>1198</v>
      </c>
      <c r="E392" t="s">
        <v>1199</v>
      </c>
      <c r="F392">
        <v>5</v>
      </c>
      <c r="G392" t="s">
        <v>1025</v>
      </c>
      <c r="H392" t="s">
        <v>436</v>
      </c>
      <c r="I392">
        <v>1761510814.2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1459.147684343507</v>
      </c>
      <c r="AK392">
        <v>1433.392606060606</v>
      </c>
      <c r="AL392">
        <v>3.367876500920306</v>
      </c>
      <c r="AM392">
        <v>65.59163496858086</v>
      </c>
      <c r="AN392">
        <f>(AP392 - AO392 + DY392*1E3/(8.314*(EA392+273.15)) * AR392/DX392 * AQ392) * DX392/(100*DL392) * 1000/(1000 - AP392)</f>
        <v>0</v>
      </c>
      <c r="AO392">
        <v>10.90146111888062</v>
      </c>
      <c r="AP392">
        <v>11.30938303030303</v>
      </c>
      <c r="AQ392">
        <v>-8.065536674855921E-06</v>
      </c>
      <c r="AR392">
        <v>106.5412186172679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437</v>
      </c>
      <c r="AY392" t="s">
        <v>437</v>
      </c>
      <c r="AZ392">
        <v>0</v>
      </c>
      <c r="BA392">
        <v>0</v>
      </c>
      <c r="BB392">
        <f>1-AZ392/BA392</f>
        <v>0</v>
      </c>
      <c r="BC392">
        <v>0</v>
      </c>
      <c r="BD392" t="s">
        <v>437</v>
      </c>
      <c r="BE392" t="s">
        <v>437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437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BZ392">
        <v>2020</v>
      </c>
      <c r="CA392">
        <v>290.0000000000001</v>
      </c>
      <c r="CB392">
        <v>1590.42</v>
      </c>
      <c r="CC392">
        <v>295</v>
      </c>
      <c r="CD392">
        <v>5220.67</v>
      </c>
      <c r="CE392">
        <v>1591.29</v>
      </c>
      <c r="CF392">
        <v>-0.87</v>
      </c>
      <c r="CG392">
        <v>300.0000000000001</v>
      </c>
      <c r="CH392">
        <v>23.8</v>
      </c>
      <c r="CI392">
        <v>1650.734719841875</v>
      </c>
      <c r="CJ392">
        <v>2.032994541366527</v>
      </c>
      <c r="CK392">
        <v>-31.03478562282126</v>
      </c>
      <c r="CL392">
        <v>0.9198548094063967</v>
      </c>
      <c r="CM392">
        <v>0.9759925733019913</v>
      </c>
      <c r="CN392">
        <v>-0.00431141668520578</v>
      </c>
      <c r="CO392">
        <v>289.9999999999999</v>
      </c>
      <c r="CP392">
        <v>1590.91</v>
      </c>
      <c r="CQ392">
        <v>765</v>
      </c>
      <c r="CR392">
        <v>5219.32</v>
      </c>
      <c r="CS392">
        <v>1591.27</v>
      </c>
      <c r="CT392">
        <v>-0.36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438</v>
      </c>
      <c r="DO392">
        <v>2</v>
      </c>
      <c r="DP392" t="b">
        <v>1</v>
      </c>
      <c r="DQ392">
        <v>1761510814.2</v>
      </c>
      <c r="DR392">
        <v>1409.534</v>
      </c>
      <c r="DS392">
        <v>1443.922</v>
      </c>
      <c r="DT392">
        <v>11.30894</v>
      </c>
      <c r="DU392">
        <v>10.90333</v>
      </c>
      <c r="DV392">
        <v>1413.757</v>
      </c>
      <c r="DW392">
        <v>11.30381</v>
      </c>
      <c r="DX392">
        <v>500.0147</v>
      </c>
      <c r="DY392">
        <v>90.28671</v>
      </c>
      <c r="DZ392">
        <v>0.09997133999999999</v>
      </c>
      <c r="EA392">
        <v>17.66991</v>
      </c>
      <c r="EB392">
        <v>17.97579</v>
      </c>
      <c r="EC392">
        <v>999.9</v>
      </c>
      <c r="ED392">
        <v>0</v>
      </c>
      <c r="EE392">
        <v>0</v>
      </c>
      <c r="EF392">
        <v>9985.937</v>
      </c>
      <c r="EG392">
        <v>0</v>
      </c>
      <c r="EH392">
        <v>1050.753</v>
      </c>
      <c r="EI392">
        <v>-34.38668</v>
      </c>
      <c r="EJ392">
        <v>1425.658</v>
      </c>
      <c r="EK392">
        <v>1459.838</v>
      </c>
      <c r="EL392">
        <v>0.4056127</v>
      </c>
      <c r="EM392">
        <v>1443.922</v>
      </c>
      <c r="EN392">
        <v>10.90333</v>
      </c>
      <c r="EO392">
        <v>1.021048</v>
      </c>
      <c r="EP392">
        <v>0.9844253000000001</v>
      </c>
      <c r="EQ392">
        <v>7.220219999999999</v>
      </c>
      <c r="ER392">
        <v>6.687881</v>
      </c>
      <c r="ES392">
        <v>1999.99</v>
      </c>
      <c r="ET392">
        <v>0.9800042999999998</v>
      </c>
      <c r="EU392">
        <v>0.0199954</v>
      </c>
      <c r="EV392">
        <v>0</v>
      </c>
      <c r="EW392">
        <v>1294.359</v>
      </c>
      <c r="EX392">
        <v>5.000970000000001</v>
      </c>
      <c r="EY392">
        <v>25869.49</v>
      </c>
      <c r="EZ392">
        <v>16707.52</v>
      </c>
      <c r="FA392">
        <v>36.812</v>
      </c>
      <c r="FB392">
        <v>38.125</v>
      </c>
      <c r="FC392">
        <v>37.125</v>
      </c>
      <c r="FD392">
        <v>37.25</v>
      </c>
      <c r="FE392">
        <v>36.687</v>
      </c>
      <c r="FF392">
        <v>1955.1</v>
      </c>
      <c r="FG392">
        <v>39.89</v>
      </c>
      <c r="FH392">
        <v>0</v>
      </c>
      <c r="FI392">
        <v>5688.200000047684</v>
      </c>
      <c r="FJ392">
        <v>0</v>
      </c>
      <c r="FK392">
        <v>1294.843846153846</v>
      </c>
      <c r="FL392">
        <v>-7.212307692523684</v>
      </c>
      <c r="FM392">
        <v>-162.4341881440248</v>
      </c>
      <c r="FN392">
        <v>25881.89230769231</v>
      </c>
      <c r="FO392">
        <v>15</v>
      </c>
      <c r="FP392">
        <v>0</v>
      </c>
      <c r="FQ392" t="s">
        <v>439</v>
      </c>
      <c r="FR392">
        <v>1760210915.6</v>
      </c>
      <c r="FS392">
        <v>0</v>
      </c>
      <c r="FT392">
        <v>0</v>
      </c>
      <c r="FU392">
        <v>-0.215</v>
      </c>
      <c r="FV392">
        <v>0</v>
      </c>
      <c r="FW392">
        <v>-0.6919999999999999</v>
      </c>
      <c r="FX392">
        <v>0</v>
      </c>
      <c r="FY392">
        <v>400</v>
      </c>
      <c r="FZ392">
        <v>0</v>
      </c>
      <c r="GA392">
        <v>0.15</v>
      </c>
      <c r="GB392">
        <v>0</v>
      </c>
      <c r="GC392">
        <v>-34.37687073170732</v>
      </c>
      <c r="GD392">
        <v>-0.383874564459931</v>
      </c>
      <c r="GE392">
        <v>0.1285904621200387</v>
      </c>
      <c r="GF392">
        <v>1</v>
      </c>
      <c r="GG392">
        <v>1295.239705882353</v>
      </c>
      <c r="GH392">
        <v>-4.030099312107082</v>
      </c>
      <c r="GI392">
        <v>0.5161992621078587</v>
      </c>
      <c r="GJ392">
        <v>0</v>
      </c>
      <c r="GK392">
        <v>0.3906457073170732</v>
      </c>
      <c r="GL392">
        <v>0.02545032752613211</v>
      </c>
      <c r="GM392">
        <v>0.007948618487860406</v>
      </c>
      <c r="GN392">
        <v>1</v>
      </c>
      <c r="GO392">
        <v>2</v>
      </c>
      <c r="GP392">
        <v>3</v>
      </c>
      <c r="GQ392" t="s">
        <v>440</v>
      </c>
      <c r="GR392">
        <v>3.13394</v>
      </c>
      <c r="GS392">
        <v>2.76006</v>
      </c>
      <c r="GT392">
        <v>0.214921</v>
      </c>
      <c r="GU392">
        <v>0.215747</v>
      </c>
      <c r="GV392">
        <v>0.0620002</v>
      </c>
      <c r="GW392">
        <v>0.0596797</v>
      </c>
      <c r="GX392">
        <v>25130.7</v>
      </c>
      <c r="GY392">
        <v>25087.5</v>
      </c>
      <c r="GZ392">
        <v>29737.6</v>
      </c>
      <c r="HA392">
        <v>29547.9</v>
      </c>
      <c r="HB392">
        <v>36870.8</v>
      </c>
      <c r="HC392">
        <v>36823</v>
      </c>
      <c r="HD392">
        <v>41846.4</v>
      </c>
      <c r="HE392">
        <v>41980</v>
      </c>
      <c r="HF392">
        <v>1.95042</v>
      </c>
      <c r="HG392">
        <v>1.88892</v>
      </c>
      <c r="HH392">
        <v>0.0191182</v>
      </c>
      <c r="HI392">
        <v>0</v>
      </c>
      <c r="HJ392">
        <v>17.6043</v>
      </c>
      <c r="HK392">
        <v>999.9</v>
      </c>
      <c r="HL392">
        <v>26.4</v>
      </c>
      <c r="HM392">
        <v>31.7</v>
      </c>
      <c r="HN392">
        <v>13.7266</v>
      </c>
      <c r="HO392">
        <v>62.2525</v>
      </c>
      <c r="HP392">
        <v>32.3878</v>
      </c>
      <c r="HQ392">
        <v>1</v>
      </c>
      <c r="HR392">
        <v>-0.11268</v>
      </c>
      <c r="HS392">
        <v>5.21281</v>
      </c>
      <c r="HT392">
        <v>20.2663</v>
      </c>
      <c r="HU392">
        <v>5.22118</v>
      </c>
      <c r="HV392">
        <v>12.0159</v>
      </c>
      <c r="HW392">
        <v>4.9908</v>
      </c>
      <c r="HX392">
        <v>3.28865</v>
      </c>
      <c r="HY392">
        <v>9999</v>
      </c>
      <c r="HZ392">
        <v>9999</v>
      </c>
      <c r="IA392">
        <v>9999</v>
      </c>
      <c r="IB392">
        <v>999.9</v>
      </c>
      <c r="IC392">
        <v>4.97289</v>
      </c>
      <c r="ID392">
        <v>1.86661</v>
      </c>
      <c r="IE392">
        <v>1.86593</v>
      </c>
      <c r="IF392">
        <v>1.86585</v>
      </c>
      <c r="IG392">
        <v>1.86771</v>
      </c>
      <c r="IH392">
        <v>1.87014</v>
      </c>
      <c r="II392">
        <v>1.86884</v>
      </c>
      <c r="IJ392">
        <v>1.87027</v>
      </c>
      <c r="IK392">
        <v>0</v>
      </c>
      <c r="IL392">
        <v>0</v>
      </c>
      <c r="IM392">
        <v>0</v>
      </c>
      <c r="IN392">
        <v>0</v>
      </c>
      <c r="IO392" t="s">
        <v>441</v>
      </c>
      <c r="IP392" t="s">
        <v>442</v>
      </c>
      <c r="IQ392" t="s">
        <v>443</v>
      </c>
      <c r="IR392" t="s">
        <v>443</v>
      </c>
      <c r="IS392" t="s">
        <v>443</v>
      </c>
      <c r="IT392" t="s">
        <v>443</v>
      </c>
      <c r="IU392">
        <v>0</v>
      </c>
      <c r="IV392">
        <v>100</v>
      </c>
      <c r="IW392">
        <v>100</v>
      </c>
      <c r="IX392">
        <v>-4.24</v>
      </c>
      <c r="IY392">
        <v>0.0051</v>
      </c>
      <c r="IZ392">
        <v>-1.414774939843471</v>
      </c>
      <c r="JA392">
        <v>-0.002262605230658699</v>
      </c>
      <c r="JB392">
        <v>4.117972070868355E-07</v>
      </c>
      <c r="JC392">
        <v>-1.535053720392113E-10</v>
      </c>
      <c r="JD392">
        <v>-0.05773197212917025</v>
      </c>
      <c r="JE392">
        <v>-0.004387372397949352</v>
      </c>
      <c r="JF392">
        <v>0.001148265067849212</v>
      </c>
      <c r="JG392">
        <v>-2.372704636287677E-05</v>
      </c>
      <c r="JH392">
        <v>4</v>
      </c>
      <c r="JI392">
        <v>2346</v>
      </c>
      <c r="JJ392">
        <v>1</v>
      </c>
      <c r="JK392">
        <v>24</v>
      </c>
      <c r="JL392">
        <v>21665</v>
      </c>
      <c r="JM392">
        <v>29358513.6</v>
      </c>
      <c r="JN392">
        <v>2.82349</v>
      </c>
      <c r="JO392">
        <v>2.23755</v>
      </c>
      <c r="JP392">
        <v>1.39771</v>
      </c>
      <c r="JQ392">
        <v>2.35229</v>
      </c>
      <c r="JR392">
        <v>1.49536</v>
      </c>
      <c r="JS392">
        <v>2.67212</v>
      </c>
      <c r="JT392">
        <v>36.3871</v>
      </c>
      <c r="JU392">
        <v>24.035</v>
      </c>
      <c r="JV392">
        <v>18</v>
      </c>
      <c r="JW392">
        <v>483.608</v>
      </c>
      <c r="JX392">
        <v>436.098</v>
      </c>
      <c r="JY392">
        <v>10.7965</v>
      </c>
      <c r="JZ392">
        <v>25.9682</v>
      </c>
      <c r="KA392">
        <v>29.9974</v>
      </c>
      <c r="KB392">
        <v>25.7808</v>
      </c>
      <c r="KC392">
        <v>25.7096</v>
      </c>
      <c r="KD392">
        <v>56.4813</v>
      </c>
      <c r="KE392">
        <v>19.1346</v>
      </c>
      <c r="KF392">
        <v>5.63587</v>
      </c>
      <c r="KG392">
        <v>11.1261</v>
      </c>
      <c r="KH392">
        <v>1469.87</v>
      </c>
      <c r="KI392">
        <v>10.8301</v>
      </c>
      <c r="KJ392">
        <v>101.634</v>
      </c>
      <c r="KK392">
        <v>100.947</v>
      </c>
    </row>
    <row r="393" spans="1:297">
      <c r="A393">
        <v>377</v>
      </c>
      <c r="B393">
        <v>1761510822</v>
      </c>
      <c r="C393">
        <v>3611.5</v>
      </c>
      <c r="D393" t="s">
        <v>1200</v>
      </c>
      <c r="E393" t="s">
        <v>1201</v>
      </c>
      <c r="F393">
        <v>5</v>
      </c>
      <c r="G393" t="s">
        <v>1025</v>
      </c>
      <c r="H393" t="s">
        <v>436</v>
      </c>
      <c r="I393">
        <v>1761510819.5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1476.119745135699</v>
      </c>
      <c r="AK393">
        <v>1450.358303030303</v>
      </c>
      <c r="AL393">
        <v>3.396999745972245</v>
      </c>
      <c r="AM393">
        <v>65.59163496858086</v>
      </c>
      <c r="AN393">
        <f>(AP393 - AO393 + DY393*1E3/(8.314*(EA393+273.15)) * AR393/DX393 * AQ393) * DX393/(100*DL393) * 1000/(1000 - AP393)</f>
        <v>0</v>
      </c>
      <c r="AO393">
        <v>10.89036540615588</v>
      </c>
      <c r="AP393">
        <v>11.35298363636363</v>
      </c>
      <c r="AQ393">
        <v>0.008233714588907677</v>
      </c>
      <c r="AR393">
        <v>106.5412186172679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437</v>
      </c>
      <c r="AY393" t="s">
        <v>437</v>
      </c>
      <c r="AZ393">
        <v>0</v>
      </c>
      <c r="BA393">
        <v>0</v>
      </c>
      <c r="BB393">
        <f>1-AZ393/BA393</f>
        <v>0</v>
      </c>
      <c r="BC393">
        <v>0</v>
      </c>
      <c r="BD393" t="s">
        <v>437</v>
      </c>
      <c r="BE393" t="s">
        <v>437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437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BZ393">
        <v>2020</v>
      </c>
      <c r="CA393">
        <v>290.0000000000001</v>
      </c>
      <c r="CB393">
        <v>1590.42</v>
      </c>
      <c r="CC393">
        <v>295</v>
      </c>
      <c r="CD393">
        <v>5220.67</v>
      </c>
      <c r="CE393">
        <v>1591.29</v>
      </c>
      <c r="CF393">
        <v>-0.87</v>
      </c>
      <c r="CG393">
        <v>300.0000000000001</v>
      </c>
      <c r="CH393">
        <v>23.8</v>
      </c>
      <c r="CI393">
        <v>1650.734719841875</v>
      </c>
      <c r="CJ393">
        <v>2.032994541366527</v>
      </c>
      <c r="CK393">
        <v>-31.03478562282126</v>
      </c>
      <c r="CL393">
        <v>0.9198548094063967</v>
      </c>
      <c r="CM393">
        <v>0.9759925733019913</v>
      </c>
      <c r="CN393">
        <v>-0.00431141668520578</v>
      </c>
      <c r="CO393">
        <v>289.9999999999999</v>
      </c>
      <c r="CP393">
        <v>1590.91</v>
      </c>
      <c r="CQ393">
        <v>765</v>
      </c>
      <c r="CR393">
        <v>5219.32</v>
      </c>
      <c r="CS393">
        <v>1591.27</v>
      </c>
      <c r="CT393">
        <v>-0.36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438</v>
      </c>
      <c r="DO393">
        <v>2</v>
      </c>
      <c r="DP393" t="b">
        <v>1</v>
      </c>
      <c r="DQ393">
        <v>1761510819.5</v>
      </c>
      <c r="DR393">
        <v>1427.22</v>
      </c>
      <c r="DS393">
        <v>1461.708888888889</v>
      </c>
      <c r="DT393">
        <v>11.3305</v>
      </c>
      <c r="DU393">
        <v>10.89014444444445</v>
      </c>
      <c r="DV393">
        <v>1431.478888888889</v>
      </c>
      <c r="DW393">
        <v>11.3251</v>
      </c>
      <c r="DX393">
        <v>499.9863333333334</v>
      </c>
      <c r="DY393">
        <v>90.28611111111111</v>
      </c>
      <c r="DZ393">
        <v>0.1000000777777778</v>
      </c>
      <c r="EA393">
        <v>17.69027777777778</v>
      </c>
      <c r="EB393">
        <v>17.88168888888889</v>
      </c>
      <c r="EC393">
        <v>999.9000000000001</v>
      </c>
      <c r="ED393">
        <v>0</v>
      </c>
      <c r="EE393">
        <v>0</v>
      </c>
      <c r="EF393">
        <v>9992.42888888889</v>
      </c>
      <c r="EG393">
        <v>0</v>
      </c>
      <c r="EH393">
        <v>1050.746666666667</v>
      </c>
      <c r="EI393">
        <v>-34.4864</v>
      </c>
      <c r="EJ393">
        <v>1443.577777777778</v>
      </c>
      <c r="EK393">
        <v>1477.8</v>
      </c>
      <c r="EL393">
        <v>0.4403633333333333</v>
      </c>
      <c r="EM393">
        <v>1461.708888888889</v>
      </c>
      <c r="EN393">
        <v>10.89014444444445</v>
      </c>
      <c r="EO393">
        <v>1.022986666666666</v>
      </c>
      <c r="EP393">
        <v>0.983228</v>
      </c>
      <c r="EQ393">
        <v>7.247935555555555</v>
      </c>
      <c r="ER393">
        <v>6.670190000000001</v>
      </c>
      <c r="ES393">
        <v>2000.042222222222</v>
      </c>
      <c r="ET393">
        <v>0.9800046666666665</v>
      </c>
      <c r="EU393">
        <v>0.01999504444444445</v>
      </c>
      <c r="EV393">
        <v>0</v>
      </c>
      <c r="EW393">
        <v>1292.961111111111</v>
      </c>
      <c r="EX393">
        <v>5.00097</v>
      </c>
      <c r="EY393">
        <v>25841.45555555555</v>
      </c>
      <c r="EZ393">
        <v>16707.96666666667</v>
      </c>
      <c r="FA393">
        <v>36.812</v>
      </c>
      <c r="FB393">
        <v>38.097</v>
      </c>
      <c r="FC393">
        <v>37.118</v>
      </c>
      <c r="FD393">
        <v>37.25</v>
      </c>
      <c r="FE393">
        <v>36.687</v>
      </c>
      <c r="FF393">
        <v>1955.152222222222</v>
      </c>
      <c r="FG393">
        <v>39.89</v>
      </c>
      <c r="FH393">
        <v>0</v>
      </c>
      <c r="FI393">
        <v>5693</v>
      </c>
      <c r="FJ393">
        <v>0</v>
      </c>
      <c r="FK393">
        <v>1294.089615384615</v>
      </c>
      <c r="FL393">
        <v>-12.17606837297525</v>
      </c>
      <c r="FM393">
        <v>-272.6290598221258</v>
      </c>
      <c r="FN393">
        <v>25865.59230769231</v>
      </c>
      <c r="FO393">
        <v>15</v>
      </c>
      <c r="FP393">
        <v>0</v>
      </c>
      <c r="FQ393" t="s">
        <v>439</v>
      </c>
      <c r="FR393">
        <v>1760210915.6</v>
      </c>
      <c r="FS393">
        <v>0</v>
      </c>
      <c r="FT393">
        <v>0</v>
      </c>
      <c r="FU393">
        <v>-0.215</v>
      </c>
      <c r="FV393">
        <v>0</v>
      </c>
      <c r="FW393">
        <v>-0.6919999999999999</v>
      </c>
      <c r="FX393">
        <v>0</v>
      </c>
      <c r="FY393">
        <v>400</v>
      </c>
      <c r="FZ393">
        <v>0</v>
      </c>
      <c r="GA393">
        <v>0.15</v>
      </c>
      <c r="GB393">
        <v>0</v>
      </c>
      <c r="GC393">
        <v>-34.44342</v>
      </c>
      <c r="GD393">
        <v>-0.1613425891181046</v>
      </c>
      <c r="GE393">
        <v>0.12269990464544</v>
      </c>
      <c r="GF393">
        <v>1</v>
      </c>
      <c r="GG393">
        <v>1294.574411764706</v>
      </c>
      <c r="GH393">
        <v>-8.749732611102315</v>
      </c>
      <c r="GI393">
        <v>0.9654538438307052</v>
      </c>
      <c r="GJ393">
        <v>0</v>
      </c>
      <c r="GK393">
        <v>0.4015904</v>
      </c>
      <c r="GL393">
        <v>0.1953814559099434</v>
      </c>
      <c r="GM393">
        <v>0.02149279114354392</v>
      </c>
      <c r="GN393">
        <v>0</v>
      </c>
      <c r="GO393">
        <v>1</v>
      </c>
      <c r="GP393">
        <v>3</v>
      </c>
      <c r="GQ393" t="s">
        <v>446</v>
      </c>
      <c r="GR393">
        <v>3.1339</v>
      </c>
      <c r="GS393">
        <v>2.76022</v>
      </c>
      <c r="GT393">
        <v>0.216454</v>
      </c>
      <c r="GU393">
        <v>0.217231</v>
      </c>
      <c r="GV393">
        <v>0.0621938</v>
      </c>
      <c r="GW393">
        <v>0.0596587</v>
      </c>
      <c r="GX393">
        <v>25082.1</v>
      </c>
      <c r="GY393">
        <v>25040.3</v>
      </c>
      <c r="GZ393">
        <v>29738.1</v>
      </c>
      <c r="HA393">
        <v>29548.2</v>
      </c>
      <c r="HB393">
        <v>36863.5</v>
      </c>
      <c r="HC393">
        <v>36824.1</v>
      </c>
      <c r="HD393">
        <v>41846.8</v>
      </c>
      <c r="HE393">
        <v>41980.3</v>
      </c>
      <c r="HF393">
        <v>1.95063</v>
      </c>
      <c r="HG393">
        <v>1.889</v>
      </c>
      <c r="HH393">
        <v>0.0149384</v>
      </c>
      <c r="HI393">
        <v>0</v>
      </c>
      <c r="HJ393">
        <v>17.5981</v>
      </c>
      <c r="HK393">
        <v>999.9</v>
      </c>
      <c r="HL393">
        <v>26.4</v>
      </c>
      <c r="HM393">
        <v>31.7</v>
      </c>
      <c r="HN393">
        <v>13.7263</v>
      </c>
      <c r="HO393">
        <v>62.4725</v>
      </c>
      <c r="HP393">
        <v>32.4319</v>
      </c>
      <c r="HQ393">
        <v>1</v>
      </c>
      <c r="HR393">
        <v>-0.117663</v>
      </c>
      <c r="HS393">
        <v>5.1515</v>
      </c>
      <c r="HT393">
        <v>20.2707</v>
      </c>
      <c r="HU393">
        <v>5.22133</v>
      </c>
      <c r="HV393">
        <v>12.0159</v>
      </c>
      <c r="HW393">
        <v>4.9908</v>
      </c>
      <c r="HX393">
        <v>3.2886</v>
      </c>
      <c r="HY393">
        <v>9999</v>
      </c>
      <c r="HZ393">
        <v>9999</v>
      </c>
      <c r="IA393">
        <v>9999</v>
      </c>
      <c r="IB393">
        <v>999.9</v>
      </c>
      <c r="IC393">
        <v>4.97288</v>
      </c>
      <c r="ID393">
        <v>1.86661</v>
      </c>
      <c r="IE393">
        <v>1.86595</v>
      </c>
      <c r="IF393">
        <v>1.86585</v>
      </c>
      <c r="IG393">
        <v>1.86773</v>
      </c>
      <c r="IH393">
        <v>1.87016</v>
      </c>
      <c r="II393">
        <v>1.86884</v>
      </c>
      <c r="IJ393">
        <v>1.87027</v>
      </c>
      <c r="IK393">
        <v>0</v>
      </c>
      <c r="IL393">
        <v>0</v>
      </c>
      <c r="IM393">
        <v>0</v>
      </c>
      <c r="IN393">
        <v>0</v>
      </c>
      <c r="IO393" t="s">
        <v>441</v>
      </c>
      <c r="IP393" t="s">
        <v>442</v>
      </c>
      <c r="IQ393" t="s">
        <v>443</v>
      </c>
      <c r="IR393" t="s">
        <v>443</v>
      </c>
      <c r="IS393" t="s">
        <v>443</v>
      </c>
      <c r="IT393" t="s">
        <v>443</v>
      </c>
      <c r="IU393">
        <v>0</v>
      </c>
      <c r="IV393">
        <v>100</v>
      </c>
      <c r="IW393">
        <v>100</v>
      </c>
      <c r="IX393">
        <v>-4.27</v>
      </c>
      <c r="IY393">
        <v>0.0057</v>
      </c>
      <c r="IZ393">
        <v>-1.414774939843471</v>
      </c>
      <c r="JA393">
        <v>-0.002262605230658699</v>
      </c>
      <c r="JB393">
        <v>4.117972070868355E-07</v>
      </c>
      <c r="JC393">
        <v>-1.535053720392113E-10</v>
      </c>
      <c r="JD393">
        <v>-0.05773197212917025</v>
      </c>
      <c r="JE393">
        <v>-0.004387372397949352</v>
      </c>
      <c r="JF393">
        <v>0.001148265067849212</v>
      </c>
      <c r="JG393">
        <v>-2.372704636287677E-05</v>
      </c>
      <c r="JH393">
        <v>4</v>
      </c>
      <c r="JI393">
        <v>2346</v>
      </c>
      <c r="JJ393">
        <v>1</v>
      </c>
      <c r="JK393">
        <v>24</v>
      </c>
      <c r="JL393">
        <v>21665.1</v>
      </c>
      <c r="JM393">
        <v>29358513.7</v>
      </c>
      <c r="JN393">
        <v>2.85034</v>
      </c>
      <c r="JO393">
        <v>2.23511</v>
      </c>
      <c r="JP393">
        <v>1.39648</v>
      </c>
      <c r="JQ393">
        <v>2.35229</v>
      </c>
      <c r="JR393">
        <v>1.49536</v>
      </c>
      <c r="JS393">
        <v>2.70264</v>
      </c>
      <c r="JT393">
        <v>36.3871</v>
      </c>
      <c r="JU393">
        <v>24.035</v>
      </c>
      <c r="JV393">
        <v>18</v>
      </c>
      <c r="JW393">
        <v>483.741</v>
      </c>
      <c r="JX393">
        <v>436.151</v>
      </c>
      <c r="JY393">
        <v>11.0847</v>
      </c>
      <c r="JZ393">
        <v>25.9699</v>
      </c>
      <c r="KA393">
        <v>29.9967</v>
      </c>
      <c r="KB393">
        <v>25.7819</v>
      </c>
      <c r="KC393">
        <v>25.7107</v>
      </c>
      <c r="KD393">
        <v>57.0283</v>
      </c>
      <c r="KE393">
        <v>19.4489</v>
      </c>
      <c r="KF393">
        <v>5.63587</v>
      </c>
      <c r="KG393">
        <v>11.1745</v>
      </c>
      <c r="KH393">
        <v>1489.93</v>
      </c>
      <c r="KI393">
        <v>10.7648</v>
      </c>
      <c r="KJ393">
        <v>101.635</v>
      </c>
      <c r="KK393">
        <v>100.948</v>
      </c>
    </row>
    <row r="394" spans="1:297">
      <c r="A394">
        <v>378</v>
      </c>
      <c r="B394">
        <v>1761510827</v>
      </c>
      <c r="C394">
        <v>3616.5</v>
      </c>
      <c r="D394" t="s">
        <v>1202</v>
      </c>
      <c r="E394" t="s">
        <v>1203</v>
      </c>
      <c r="F394">
        <v>5</v>
      </c>
      <c r="G394" t="s">
        <v>1025</v>
      </c>
      <c r="H394" t="s">
        <v>436</v>
      </c>
      <c r="I394">
        <v>1761510824.2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1492.956114487104</v>
      </c>
      <c r="AK394">
        <v>1467.179272727273</v>
      </c>
      <c r="AL394">
        <v>3.379898163934389</v>
      </c>
      <c r="AM394">
        <v>65.59163496858086</v>
      </c>
      <c r="AN394">
        <f>(AP394 - AO394 + DY394*1E3/(8.314*(EA394+273.15)) * AR394/DX394 * AQ394) * DX394/(100*DL394) * 1000/(1000 - AP394)</f>
        <v>0</v>
      </c>
      <c r="AO394">
        <v>10.87782344304023</v>
      </c>
      <c r="AP394">
        <v>11.39654787878788</v>
      </c>
      <c r="AQ394">
        <v>0.009582033033245514</v>
      </c>
      <c r="AR394">
        <v>106.5412186172679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437</v>
      </c>
      <c r="AY394" t="s">
        <v>437</v>
      </c>
      <c r="AZ394">
        <v>0</v>
      </c>
      <c r="BA394">
        <v>0</v>
      </c>
      <c r="BB394">
        <f>1-AZ394/BA394</f>
        <v>0</v>
      </c>
      <c r="BC394">
        <v>0</v>
      </c>
      <c r="BD394" t="s">
        <v>437</v>
      </c>
      <c r="BE394" t="s">
        <v>437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437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BZ394">
        <v>2020</v>
      </c>
      <c r="CA394">
        <v>290.0000000000001</v>
      </c>
      <c r="CB394">
        <v>1590.42</v>
      </c>
      <c r="CC394">
        <v>295</v>
      </c>
      <c r="CD394">
        <v>5220.67</v>
      </c>
      <c r="CE394">
        <v>1591.29</v>
      </c>
      <c r="CF394">
        <v>-0.87</v>
      </c>
      <c r="CG394">
        <v>300.0000000000001</v>
      </c>
      <c r="CH394">
        <v>23.8</v>
      </c>
      <c r="CI394">
        <v>1650.734719841875</v>
      </c>
      <c r="CJ394">
        <v>2.032994541366527</v>
      </c>
      <c r="CK394">
        <v>-31.03478562282126</v>
      </c>
      <c r="CL394">
        <v>0.9198548094063967</v>
      </c>
      <c r="CM394">
        <v>0.9759925733019913</v>
      </c>
      <c r="CN394">
        <v>-0.00431141668520578</v>
      </c>
      <c r="CO394">
        <v>289.9999999999999</v>
      </c>
      <c r="CP394">
        <v>1590.91</v>
      </c>
      <c r="CQ394">
        <v>765</v>
      </c>
      <c r="CR394">
        <v>5219.32</v>
      </c>
      <c r="CS394">
        <v>1591.27</v>
      </c>
      <c r="CT394">
        <v>-0.36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438</v>
      </c>
      <c r="DO394">
        <v>2</v>
      </c>
      <c r="DP394" t="b">
        <v>1</v>
      </c>
      <c r="DQ394">
        <v>1761510824.2</v>
      </c>
      <c r="DR394">
        <v>1442.791</v>
      </c>
      <c r="DS394">
        <v>1477.425</v>
      </c>
      <c r="DT394">
        <v>11.37924</v>
      </c>
      <c r="DU394">
        <v>10.87496</v>
      </c>
      <c r="DV394">
        <v>1447.083</v>
      </c>
      <c r="DW394">
        <v>11.37325</v>
      </c>
      <c r="DX394">
        <v>499.9915</v>
      </c>
      <c r="DY394">
        <v>90.28737000000001</v>
      </c>
      <c r="DZ394">
        <v>0.09991813999999999</v>
      </c>
      <c r="EA394">
        <v>17.69634</v>
      </c>
      <c r="EB394">
        <v>17.83438</v>
      </c>
      <c r="EC394">
        <v>999.9</v>
      </c>
      <c r="ED394">
        <v>0</v>
      </c>
      <c r="EE394">
        <v>0</v>
      </c>
      <c r="EF394">
        <v>10020.882</v>
      </c>
      <c r="EG394">
        <v>0</v>
      </c>
      <c r="EH394">
        <v>1050.767</v>
      </c>
      <c r="EI394">
        <v>-34.63292</v>
      </c>
      <c r="EJ394">
        <v>1459.398</v>
      </c>
      <c r="EK394">
        <v>1493.667</v>
      </c>
      <c r="EL394">
        <v>0.5042845</v>
      </c>
      <c r="EM394">
        <v>1477.425</v>
      </c>
      <c r="EN394">
        <v>10.87496</v>
      </c>
      <c r="EO394">
        <v>1.027402</v>
      </c>
      <c r="EP394">
        <v>0.9818707000000002</v>
      </c>
      <c r="EQ394">
        <v>7.310858000000001</v>
      </c>
      <c r="ER394">
        <v>6.650098</v>
      </c>
      <c r="ES394">
        <v>1999.998</v>
      </c>
      <c r="ET394">
        <v>0.9800039999999999</v>
      </c>
      <c r="EU394">
        <v>0.0199957</v>
      </c>
      <c r="EV394">
        <v>0</v>
      </c>
      <c r="EW394">
        <v>1292.156</v>
      </c>
      <c r="EX394">
        <v>5.000970000000001</v>
      </c>
      <c r="EY394">
        <v>25824.47</v>
      </c>
      <c r="EZ394">
        <v>16707.58</v>
      </c>
      <c r="FA394">
        <v>36.7934</v>
      </c>
      <c r="FB394">
        <v>38.0935</v>
      </c>
      <c r="FC394">
        <v>37.062</v>
      </c>
      <c r="FD394">
        <v>37.25</v>
      </c>
      <c r="FE394">
        <v>36.6808</v>
      </c>
      <c r="FF394">
        <v>1955.108</v>
      </c>
      <c r="FG394">
        <v>39.89</v>
      </c>
      <c r="FH394">
        <v>0</v>
      </c>
      <c r="FI394">
        <v>5697.800000190735</v>
      </c>
      <c r="FJ394">
        <v>0</v>
      </c>
      <c r="FK394">
        <v>1293.164615384615</v>
      </c>
      <c r="FL394">
        <v>-12.63658119712093</v>
      </c>
      <c r="FM394">
        <v>-271.4529914267828</v>
      </c>
      <c r="FN394">
        <v>25845.44615384615</v>
      </c>
      <c r="FO394">
        <v>15</v>
      </c>
      <c r="FP394">
        <v>0</v>
      </c>
      <c r="FQ394" t="s">
        <v>439</v>
      </c>
      <c r="FR394">
        <v>1760210915.6</v>
      </c>
      <c r="FS394">
        <v>0</v>
      </c>
      <c r="FT394">
        <v>0</v>
      </c>
      <c r="FU394">
        <v>-0.215</v>
      </c>
      <c r="FV394">
        <v>0</v>
      </c>
      <c r="FW394">
        <v>-0.6919999999999999</v>
      </c>
      <c r="FX394">
        <v>0</v>
      </c>
      <c r="FY394">
        <v>400</v>
      </c>
      <c r="FZ394">
        <v>0</v>
      </c>
      <c r="GA394">
        <v>0.15</v>
      </c>
      <c r="GB394">
        <v>0</v>
      </c>
      <c r="GC394">
        <v>-34.49236829268293</v>
      </c>
      <c r="GD394">
        <v>-0.6989644599303049</v>
      </c>
      <c r="GE394">
        <v>0.1505571594542712</v>
      </c>
      <c r="GF394">
        <v>0</v>
      </c>
      <c r="GG394">
        <v>1293.705</v>
      </c>
      <c r="GH394">
        <v>-11.49717341848949</v>
      </c>
      <c r="GI394">
        <v>1.19273597985768</v>
      </c>
      <c r="GJ394">
        <v>0</v>
      </c>
      <c r="GK394">
        <v>0.4320887804878049</v>
      </c>
      <c r="GL394">
        <v>0.4616829407665513</v>
      </c>
      <c r="GM394">
        <v>0.04782208366818042</v>
      </c>
      <c r="GN394">
        <v>0</v>
      </c>
      <c r="GO394">
        <v>0</v>
      </c>
      <c r="GP394">
        <v>3</v>
      </c>
      <c r="GQ394" t="s">
        <v>455</v>
      </c>
      <c r="GR394">
        <v>3.13403</v>
      </c>
      <c r="GS394">
        <v>2.76045</v>
      </c>
      <c r="GT394">
        <v>0.21797</v>
      </c>
      <c r="GU394">
        <v>0.218753</v>
      </c>
      <c r="GV394">
        <v>0.0623572</v>
      </c>
      <c r="GW394">
        <v>0.0595014</v>
      </c>
      <c r="GX394">
        <v>25033.9</v>
      </c>
      <c r="GY394">
        <v>24992.3</v>
      </c>
      <c r="GZ394">
        <v>29738.4</v>
      </c>
      <c r="HA394">
        <v>29549</v>
      </c>
      <c r="HB394">
        <v>36857.7</v>
      </c>
      <c r="HC394">
        <v>36831.3</v>
      </c>
      <c r="HD394">
        <v>41847.5</v>
      </c>
      <c r="HE394">
        <v>41981.4</v>
      </c>
      <c r="HF394">
        <v>1.95088</v>
      </c>
      <c r="HG394">
        <v>1.88902</v>
      </c>
      <c r="HH394">
        <v>0.0138357</v>
      </c>
      <c r="HI394">
        <v>0</v>
      </c>
      <c r="HJ394">
        <v>17.5931</v>
      </c>
      <c r="HK394">
        <v>999.9</v>
      </c>
      <c r="HL394">
        <v>26.4</v>
      </c>
      <c r="HM394">
        <v>31.7</v>
      </c>
      <c r="HN394">
        <v>13.7269</v>
      </c>
      <c r="HO394">
        <v>62.3925</v>
      </c>
      <c r="HP394">
        <v>32.4319</v>
      </c>
      <c r="HQ394">
        <v>1</v>
      </c>
      <c r="HR394">
        <v>-0.117449</v>
      </c>
      <c r="HS394">
        <v>5.17358</v>
      </c>
      <c r="HT394">
        <v>20.2699</v>
      </c>
      <c r="HU394">
        <v>5.22103</v>
      </c>
      <c r="HV394">
        <v>12.0159</v>
      </c>
      <c r="HW394">
        <v>4.99055</v>
      </c>
      <c r="HX394">
        <v>3.28848</v>
      </c>
      <c r="HY394">
        <v>9999</v>
      </c>
      <c r="HZ394">
        <v>9999</v>
      </c>
      <c r="IA394">
        <v>9999</v>
      </c>
      <c r="IB394">
        <v>999.9</v>
      </c>
      <c r="IC394">
        <v>4.97287</v>
      </c>
      <c r="ID394">
        <v>1.86661</v>
      </c>
      <c r="IE394">
        <v>1.86593</v>
      </c>
      <c r="IF394">
        <v>1.86585</v>
      </c>
      <c r="IG394">
        <v>1.8677</v>
      </c>
      <c r="IH394">
        <v>1.87014</v>
      </c>
      <c r="II394">
        <v>1.86879</v>
      </c>
      <c r="IJ394">
        <v>1.87027</v>
      </c>
      <c r="IK394">
        <v>0</v>
      </c>
      <c r="IL394">
        <v>0</v>
      </c>
      <c r="IM394">
        <v>0</v>
      </c>
      <c r="IN394">
        <v>0</v>
      </c>
      <c r="IO394" t="s">
        <v>441</v>
      </c>
      <c r="IP394" t="s">
        <v>442</v>
      </c>
      <c r="IQ394" t="s">
        <v>443</v>
      </c>
      <c r="IR394" t="s">
        <v>443</v>
      </c>
      <c r="IS394" t="s">
        <v>443</v>
      </c>
      <c r="IT394" t="s">
        <v>443</v>
      </c>
      <c r="IU394">
        <v>0</v>
      </c>
      <c r="IV394">
        <v>100</v>
      </c>
      <c r="IW394">
        <v>100</v>
      </c>
      <c r="IX394">
        <v>-4.31</v>
      </c>
      <c r="IY394">
        <v>0.0063</v>
      </c>
      <c r="IZ394">
        <v>-1.414774939843471</v>
      </c>
      <c r="JA394">
        <v>-0.002262605230658699</v>
      </c>
      <c r="JB394">
        <v>4.117972070868355E-07</v>
      </c>
      <c r="JC394">
        <v>-1.535053720392113E-10</v>
      </c>
      <c r="JD394">
        <v>-0.05773197212917025</v>
      </c>
      <c r="JE394">
        <v>-0.004387372397949352</v>
      </c>
      <c r="JF394">
        <v>0.001148265067849212</v>
      </c>
      <c r="JG394">
        <v>-2.372704636287677E-05</v>
      </c>
      <c r="JH394">
        <v>4</v>
      </c>
      <c r="JI394">
        <v>2346</v>
      </c>
      <c r="JJ394">
        <v>1</v>
      </c>
      <c r="JK394">
        <v>24</v>
      </c>
      <c r="JL394">
        <v>21665.2</v>
      </c>
      <c r="JM394">
        <v>29358513.8</v>
      </c>
      <c r="JN394">
        <v>2.87476</v>
      </c>
      <c r="JO394">
        <v>2.23999</v>
      </c>
      <c r="JP394">
        <v>1.39771</v>
      </c>
      <c r="JQ394">
        <v>2.35107</v>
      </c>
      <c r="JR394">
        <v>1.49536</v>
      </c>
      <c r="JS394">
        <v>2.62573</v>
      </c>
      <c r="JT394">
        <v>36.3871</v>
      </c>
      <c r="JU394">
        <v>24.0262</v>
      </c>
      <c r="JV394">
        <v>18</v>
      </c>
      <c r="JW394">
        <v>483.912</v>
      </c>
      <c r="JX394">
        <v>436.174</v>
      </c>
      <c r="JY394">
        <v>11.2189</v>
      </c>
      <c r="JZ394">
        <v>25.972</v>
      </c>
      <c r="KA394">
        <v>29.999</v>
      </c>
      <c r="KB394">
        <v>25.7839</v>
      </c>
      <c r="KC394">
        <v>25.7117</v>
      </c>
      <c r="KD394">
        <v>57.5008</v>
      </c>
      <c r="KE394">
        <v>20.0594</v>
      </c>
      <c r="KF394">
        <v>5.63587</v>
      </c>
      <c r="KG394">
        <v>11.2775</v>
      </c>
      <c r="KH394">
        <v>1503.3</v>
      </c>
      <c r="KI394">
        <v>10.7058</v>
      </c>
      <c r="KJ394">
        <v>101.637</v>
      </c>
      <c r="KK394">
        <v>100.95</v>
      </c>
    </row>
    <row r="395" spans="1:297">
      <c r="A395">
        <v>379</v>
      </c>
      <c r="B395">
        <v>1761510832</v>
      </c>
      <c r="C395">
        <v>3621.5</v>
      </c>
      <c r="D395" t="s">
        <v>1204</v>
      </c>
      <c r="E395" t="s">
        <v>1205</v>
      </c>
      <c r="F395">
        <v>5</v>
      </c>
      <c r="G395" t="s">
        <v>1025</v>
      </c>
      <c r="H395" t="s">
        <v>436</v>
      </c>
      <c r="I395">
        <v>1761510829.5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1509.94710563912</v>
      </c>
      <c r="AK395">
        <v>1484.230121212121</v>
      </c>
      <c r="AL395">
        <v>3.419229527902763</v>
      </c>
      <c r="AM395">
        <v>65.59163496858086</v>
      </c>
      <c r="AN395">
        <f>(AP395 - AO395 + DY395*1E3/(8.314*(EA395+273.15)) * AR395/DX395 * AQ395) * DX395/(100*DL395) * 1000/(1000 - AP395)</f>
        <v>0</v>
      </c>
      <c r="AO395">
        <v>10.81461845127285</v>
      </c>
      <c r="AP395">
        <v>11.4045406060606</v>
      </c>
      <c r="AQ395">
        <v>0.0008001005807476868</v>
      </c>
      <c r="AR395">
        <v>106.5412186172679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437</v>
      </c>
      <c r="AY395" t="s">
        <v>437</v>
      </c>
      <c r="AZ395">
        <v>0</v>
      </c>
      <c r="BA395">
        <v>0</v>
      </c>
      <c r="BB395">
        <f>1-AZ395/BA395</f>
        <v>0</v>
      </c>
      <c r="BC395">
        <v>0</v>
      </c>
      <c r="BD395" t="s">
        <v>437</v>
      </c>
      <c r="BE395" t="s">
        <v>437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437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BZ395">
        <v>2020</v>
      </c>
      <c r="CA395">
        <v>290.0000000000001</v>
      </c>
      <c r="CB395">
        <v>1590.42</v>
      </c>
      <c r="CC395">
        <v>295</v>
      </c>
      <c r="CD395">
        <v>5220.67</v>
      </c>
      <c r="CE395">
        <v>1591.29</v>
      </c>
      <c r="CF395">
        <v>-0.87</v>
      </c>
      <c r="CG395">
        <v>300.0000000000001</v>
      </c>
      <c r="CH395">
        <v>23.8</v>
      </c>
      <c r="CI395">
        <v>1650.734719841875</v>
      </c>
      <c r="CJ395">
        <v>2.032994541366527</v>
      </c>
      <c r="CK395">
        <v>-31.03478562282126</v>
      </c>
      <c r="CL395">
        <v>0.9198548094063967</v>
      </c>
      <c r="CM395">
        <v>0.9759925733019913</v>
      </c>
      <c r="CN395">
        <v>-0.00431141668520578</v>
      </c>
      <c r="CO395">
        <v>289.9999999999999</v>
      </c>
      <c r="CP395">
        <v>1590.91</v>
      </c>
      <c r="CQ395">
        <v>765</v>
      </c>
      <c r="CR395">
        <v>5219.32</v>
      </c>
      <c r="CS395">
        <v>1591.27</v>
      </c>
      <c r="CT395">
        <v>-0.36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438</v>
      </c>
      <c r="DO395">
        <v>2</v>
      </c>
      <c r="DP395" t="b">
        <v>1</v>
      </c>
      <c r="DQ395">
        <v>1761510829.5</v>
      </c>
      <c r="DR395">
        <v>1460.531111111111</v>
      </c>
      <c r="DS395">
        <v>1495.308888888889</v>
      </c>
      <c r="DT395">
        <v>11.40337777777778</v>
      </c>
      <c r="DU395">
        <v>10.81126666666667</v>
      </c>
      <c r="DV395">
        <v>1464.86</v>
      </c>
      <c r="DW395">
        <v>11.39706666666667</v>
      </c>
      <c r="DX395">
        <v>499.9872222222223</v>
      </c>
      <c r="DY395">
        <v>90.28734444444444</v>
      </c>
      <c r="DZ395">
        <v>0.1000619555555556</v>
      </c>
      <c r="EA395">
        <v>17.70547777777778</v>
      </c>
      <c r="EB395">
        <v>17.81526666666667</v>
      </c>
      <c r="EC395">
        <v>999.9000000000001</v>
      </c>
      <c r="ED395">
        <v>0</v>
      </c>
      <c r="EE395">
        <v>0</v>
      </c>
      <c r="EF395">
        <v>10003.53555555556</v>
      </c>
      <c r="EG395">
        <v>0</v>
      </c>
      <c r="EH395">
        <v>1050.782222222222</v>
      </c>
      <c r="EI395">
        <v>-34.77597777777778</v>
      </c>
      <c r="EJ395">
        <v>1477.378888888889</v>
      </c>
      <c r="EK395">
        <v>1511.651111111111</v>
      </c>
      <c r="EL395">
        <v>0.5920881111111113</v>
      </c>
      <c r="EM395">
        <v>1495.308888888889</v>
      </c>
      <c r="EN395">
        <v>10.81126666666667</v>
      </c>
      <c r="EO395">
        <v>1.029578888888889</v>
      </c>
      <c r="EP395">
        <v>0.9761216666666667</v>
      </c>
      <c r="EQ395">
        <v>7.341828888888888</v>
      </c>
      <c r="ER395">
        <v>6.564735555555555</v>
      </c>
      <c r="ES395">
        <v>2000.008888888889</v>
      </c>
      <c r="ET395">
        <v>0.980004</v>
      </c>
      <c r="EU395">
        <v>0.0199957</v>
      </c>
      <c r="EV395">
        <v>0</v>
      </c>
      <c r="EW395">
        <v>1291.516666666667</v>
      </c>
      <c r="EX395">
        <v>5.00097</v>
      </c>
      <c r="EY395">
        <v>25812.02222222222</v>
      </c>
      <c r="EZ395">
        <v>16707.66666666667</v>
      </c>
      <c r="FA395">
        <v>36.75</v>
      </c>
      <c r="FB395">
        <v>38.062</v>
      </c>
      <c r="FC395">
        <v>37.062</v>
      </c>
      <c r="FD395">
        <v>37.243</v>
      </c>
      <c r="FE395">
        <v>36.66633333333333</v>
      </c>
      <c r="FF395">
        <v>1955.118888888889</v>
      </c>
      <c r="FG395">
        <v>39.89</v>
      </c>
      <c r="FH395">
        <v>0</v>
      </c>
      <c r="FI395">
        <v>5703.200000047684</v>
      </c>
      <c r="FJ395">
        <v>0</v>
      </c>
      <c r="FK395">
        <v>1292.1376</v>
      </c>
      <c r="FL395">
        <v>-8.192307702556853</v>
      </c>
      <c r="FM395">
        <v>-168.6153849339685</v>
      </c>
      <c r="FN395">
        <v>25824.416</v>
      </c>
      <c r="FO395">
        <v>15</v>
      </c>
      <c r="FP395">
        <v>0</v>
      </c>
      <c r="FQ395" t="s">
        <v>439</v>
      </c>
      <c r="FR395">
        <v>1760210915.6</v>
      </c>
      <c r="FS395">
        <v>0</v>
      </c>
      <c r="FT395">
        <v>0</v>
      </c>
      <c r="FU395">
        <v>-0.215</v>
      </c>
      <c r="FV395">
        <v>0</v>
      </c>
      <c r="FW395">
        <v>-0.6919999999999999</v>
      </c>
      <c r="FX395">
        <v>0</v>
      </c>
      <c r="FY395">
        <v>400</v>
      </c>
      <c r="FZ395">
        <v>0</v>
      </c>
      <c r="GA395">
        <v>0.15</v>
      </c>
      <c r="GB395">
        <v>0</v>
      </c>
      <c r="GC395">
        <v>-34.56765609756098</v>
      </c>
      <c r="GD395">
        <v>-1.605604181184734</v>
      </c>
      <c r="GE395">
        <v>0.1854481165346104</v>
      </c>
      <c r="GF395">
        <v>0</v>
      </c>
      <c r="GG395">
        <v>1292.780294117647</v>
      </c>
      <c r="GH395">
        <v>-10.79679144734435</v>
      </c>
      <c r="GI395">
        <v>1.120993480838773</v>
      </c>
      <c r="GJ395">
        <v>0</v>
      </c>
      <c r="GK395">
        <v>0.4818940487804878</v>
      </c>
      <c r="GL395">
        <v>0.7211904459930324</v>
      </c>
      <c r="GM395">
        <v>0.07260427187020402</v>
      </c>
      <c r="GN395">
        <v>0</v>
      </c>
      <c r="GO395">
        <v>0</v>
      </c>
      <c r="GP395">
        <v>3</v>
      </c>
      <c r="GQ395" t="s">
        <v>455</v>
      </c>
      <c r="GR395">
        <v>3.13405</v>
      </c>
      <c r="GS395">
        <v>2.76034</v>
      </c>
      <c r="GT395">
        <v>0.219499</v>
      </c>
      <c r="GU395">
        <v>0.220229</v>
      </c>
      <c r="GV395">
        <v>0.0623792</v>
      </c>
      <c r="GW395">
        <v>0.0592143</v>
      </c>
      <c r="GX395">
        <v>24985.3</v>
      </c>
      <c r="GY395">
        <v>24945.3</v>
      </c>
      <c r="GZ395">
        <v>29738.9</v>
      </c>
      <c r="HA395">
        <v>29549.2</v>
      </c>
      <c r="HB395">
        <v>36856.9</v>
      </c>
      <c r="HC395">
        <v>36842.8</v>
      </c>
      <c r="HD395">
        <v>41847.6</v>
      </c>
      <c r="HE395">
        <v>41981.5</v>
      </c>
      <c r="HF395">
        <v>1.95103</v>
      </c>
      <c r="HG395">
        <v>1.8888</v>
      </c>
      <c r="HH395">
        <v>0.0135489</v>
      </c>
      <c r="HI395">
        <v>0</v>
      </c>
      <c r="HJ395">
        <v>17.5889</v>
      </c>
      <c r="HK395">
        <v>999.9</v>
      </c>
      <c r="HL395">
        <v>26.4</v>
      </c>
      <c r="HM395">
        <v>31.7</v>
      </c>
      <c r="HN395">
        <v>13.7251</v>
      </c>
      <c r="HO395">
        <v>62.3125</v>
      </c>
      <c r="HP395">
        <v>32.4079</v>
      </c>
      <c r="HQ395">
        <v>1</v>
      </c>
      <c r="HR395">
        <v>-0.117287</v>
      </c>
      <c r="HS395">
        <v>5.08952</v>
      </c>
      <c r="HT395">
        <v>20.2719</v>
      </c>
      <c r="HU395">
        <v>5.22073</v>
      </c>
      <c r="HV395">
        <v>12.0159</v>
      </c>
      <c r="HW395">
        <v>4.9908</v>
      </c>
      <c r="HX395">
        <v>3.28848</v>
      </c>
      <c r="HY395">
        <v>9999</v>
      </c>
      <c r="HZ395">
        <v>9999</v>
      </c>
      <c r="IA395">
        <v>9999</v>
      </c>
      <c r="IB395">
        <v>999.9</v>
      </c>
      <c r="IC395">
        <v>4.97286</v>
      </c>
      <c r="ID395">
        <v>1.86661</v>
      </c>
      <c r="IE395">
        <v>1.8659</v>
      </c>
      <c r="IF395">
        <v>1.86586</v>
      </c>
      <c r="IG395">
        <v>1.86772</v>
      </c>
      <c r="IH395">
        <v>1.87017</v>
      </c>
      <c r="II395">
        <v>1.86885</v>
      </c>
      <c r="IJ395">
        <v>1.87027</v>
      </c>
      <c r="IK395">
        <v>0</v>
      </c>
      <c r="IL395">
        <v>0</v>
      </c>
      <c r="IM395">
        <v>0</v>
      </c>
      <c r="IN395">
        <v>0</v>
      </c>
      <c r="IO395" t="s">
        <v>441</v>
      </c>
      <c r="IP395" t="s">
        <v>442</v>
      </c>
      <c r="IQ395" t="s">
        <v>443</v>
      </c>
      <c r="IR395" t="s">
        <v>443</v>
      </c>
      <c r="IS395" t="s">
        <v>443</v>
      </c>
      <c r="IT395" t="s">
        <v>443</v>
      </c>
      <c r="IU395">
        <v>0</v>
      </c>
      <c r="IV395">
        <v>100</v>
      </c>
      <c r="IW395">
        <v>100</v>
      </c>
      <c r="IX395">
        <v>-4.34</v>
      </c>
      <c r="IY395">
        <v>0.0063</v>
      </c>
      <c r="IZ395">
        <v>-1.414774939843471</v>
      </c>
      <c r="JA395">
        <v>-0.002262605230658699</v>
      </c>
      <c r="JB395">
        <v>4.117972070868355E-07</v>
      </c>
      <c r="JC395">
        <v>-1.535053720392113E-10</v>
      </c>
      <c r="JD395">
        <v>-0.05773197212917025</v>
      </c>
      <c r="JE395">
        <v>-0.004387372397949352</v>
      </c>
      <c r="JF395">
        <v>0.001148265067849212</v>
      </c>
      <c r="JG395">
        <v>-2.372704636287677E-05</v>
      </c>
      <c r="JH395">
        <v>4</v>
      </c>
      <c r="JI395">
        <v>2346</v>
      </c>
      <c r="JJ395">
        <v>1</v>
      </c>
      <c r="JK395">
        <v>24</v>
      </c>
      <c r="JL395">
        <v>21665.3</v>
      </c>
      <c r="JM395">
        <v>29358513.9</v>
      </c>
      <c r="JN395">
        <v>2.90161</v>
      </c>
      <c r="JO395">
        <v>2.23633</v>
      </c>
      <c r="JP395">
        <v>1.39648</v>
      </c>
      <c r="JQ395">
        <v>2.35352</v>
      </c>
      <c r="JR395">
        <v>1.49536</v>
      </c>
      <c r="JS395">
        <v>2.68188</v>
      </c>
      <c r="JT395">
        <v>36.3871</v>
      </c>
      <c r="JU395">
        <v>24.0262</v>
      </c>
      <c r="JV395">
        <v>18</v>
      </c>
      <c r="JW395">
        <v>484.018</v>
      </c>
      <c r="JX395">
        <v>436.056</v>
      </c>
      <c r="JY395">
        <v>11.3402</v>
      </c>
      <c r="JZ395">
        <v>25.9742</v>
      </c>
      <c r="KA395">
        <v>29.9997</v>
      </c>
      <c r="KB395">
        <v>25.7857</v>
      </c>
      <c r="KC395">
        <v>25.7138</v>
      </c>
      <c r="KD395">
        <v>58.0444</v>
      </c>
      <c r="KE395">
        <v>20.3537</v>
      </c>
      <c r="KF395">
        <v>5.63587</v>
      </c>
      <c r="KG395">
        <v>11.4019</v>
      </c>
      <c r="KH395">
        <v>1523.34</v>
      </c>
      <c r="KI395">
        <v>10.6661</v>
      </c>
      <c r="KJ395">
        <v>101.638</v>
      </c>
      <c r="KK395">
        <v>100.951</v>
      </c>
    </row>
    <row r="396" spans="1:297">
      <c r="A396">
        <v>380</v>
      </c>
      <c r="B396">
        <v>1761510837</v>
      </c>
      <c r="C396">
        <v>3626.5</v>
      </c>
      <c r="D396" t="s">
        <v>1206</v>
      </c>
      <c r="E396" t="s">
        <v>1207</v>
      </c>
      <c r="F396">
        <v>5</v>
      </c>
      <c r="G396" t="s">
        <v>1025</v>
      </c>
      <c r="H396" t="s">
        <v>436</v>
      </c>
      <c r="I396">
        <v>1761510834.2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1526.69746575227</v>
      </c>
      <c r="AK396">
        <v>1500.967454545454</v>
      </c>
      <c r="AL396">
        <v>3.329488787451527</v>
      </c>
      <c r="AM396">
        <v>65.59163496858086</v>
      </c>
      <c r="AN396">
        <f>(AP396 - AO396 + DY396*1E3/(8.314*(EA396+273.15)) * AR396/DX396 * AQ396) * DX396/(100*DL396) * 1000/(1000 - AP396)</f>
        <v>0</v>
      </c>
      <c r="AO396">
        <v>10.75906966894441</v>
      </c>
      <c r="AP396">
        <v>11.39306545454546</v>
      </c>
      <c r="AQ396">
        <v>-0.0004576322825115725</v>
      </c>
      <c r="AR396">
        <v>106.5412186172679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437</v>
      </c>
      <c r="AY396" t="s">
        <v>437</v>
      </c>
      <c r="AZ396">
        <v>0</v>
      </c>
      <c r="BA396">
        <v>0</v>
      </c>
      <c r="BB396">
        <f>1-AZ396/BA396</f>
        <v>0</v>
      </c>
      <c r="BC396">
        <v>0</v>
      </c>
      <c r="BD396" t="s">
        <v>437</v>
      </c>
      <c r="BE396" t="s">
        <v>437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437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BZ396">
        <v>2020</v>
      </c>
      <c r="CA396">
        <v>290.0000000000001</v>
      </c>
      <c r="CB396">
        <v>1590.42</v>
      </c>
      <c r="CC396">
        <v>295</v>
      </c>
      <c r="CD396">
        <v>5220.67</v>
      </c>
      <c r="CE396">
        <v>1591.29</v>
      </c>
      <c r="CF396">
        <v>-0.87</v>
      </c>
      <c r="CG396">
        <v>300.0000000000001</v>
      </c>
      <c r="CH396">
        <v>23.8</v>
      </c>
      <c r="CI396">
        <v>1650.734719841875</v>
      </c>
      <c r="CJ396">
        <v>2.032994541366527</v>
      </c>
      <c r="CK396">
        <v>-31.03478562282126</v>
      </c>
      <c r="CL396">
        <v>0.9198548094063967</v>
      </c>
      <c r="CM396">
        <v>0.9759925733019913</v>
      </c>
      <c r="CN396">
        <v>-0.00431141668520578</v>
      </c>
      <c r="CO396">
        <v>289.9999999999999</v>
      </c>
      <c r="CP396">
        <v>1590.91</v>
      </c>
      <c r="CQ396">
        <v>765</v>
      </c>
      <c r="CR396">
        <v>5219.32</v>
      </c>
      <c r="CS396">
        <v>1591.27</v>
      </c>
      <c r="CT396">
        <v>-0.36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438</v>
      </c>
      <c r="DO396">
        <v>2</v>
      </c>
      <c r="DP396" t="b">
        <v>1</v>
      </c>
      <c r="DQ396">
        <v>1761510834.2</v>
      </c>
      <c r="DR396">
        <v>1476.305</v>
      </c>
      <c r="DS396">
        <v>1510.959</v>
      </c>
      <c r="DT396">
        <v>11.39889</v>
      </c>
      <c r="DU396">
        <v>10.75759</v>
      </c>
      <c r="DV396">
        <v>1480.667</v>
      </c>
      <c r="DW396">
        <v>11.39263</v>
      </c>
      <c r="DX396">
        <v>499.9953</v>
      </c>
      <c r="DY396">
        <v>90.28574999999999</v>
      </c>
      <c r="DZ396">
        <v>0.09998456</v>
      </c>
      <c r="EA396">
        <v>17.70673</v>
      </c>
      <c r="EB396">
        <v>17.82315</v>
      </c>
      <c r="EC396">
        <v>999.9</v>
      </c>
      <c r="ED396">
        <v>0</v>
      </c>
      <c r="EE396">
        <v>0</v>
      </c>
      <c r="EF396">
        <v>10003.255</v>
      </c>
      <c r="EG396">
        <v>0</v>
      </c>
      <c r="EH396">
        <v>1050.762</v>
      </c>
      <c r="EI396">
        <v>-34.65169</v>
      </c>
      <c r="EJ396">
        <v>1493.329</v>
      </c>
      <c r="EK396">
        <v>1527.39</v>
      </c>
      <c r="EL396">
        <v>0.6412784</v>
      </c>
      <c r="EM396">
        <v>1510.959</v>
      </c>
      <c r="EN396">
        <v>10.75759</v>
      </c>
      <c r="EO396">
        <v>1.029157</v>
      </c>
      <c r="EP396">
        <v>0.9712574</v>
      </c>
      <c r="EQ396">
        <v>7.335808</v>
      </c>
      <c r="ER396">
        <v>6.492182</v>
      </c>
      <c r="ES396">
        <v>2000.032</v>
      </c>
      <c r="ET396">
        <v>0.9800039999999999</v>
      </c>
      <c r="EU396">
        <v>0.0199957</v>
      </c>
      <c r="EV396">
        <v>0</v>
      </c>
      <c r="EW396">
        <v>1291.96</v>
      </c>
      <c r="EX396">
        <v>5.000970000000001</v>
      </c>
      <c r="EY396">
        <v>25820.54</v>
      </c>
      <c r="EZ396">
        <v>16707.89</v>
      </c>
      <c r="FA396">
        <v>36.75</v>
      </c>
      <c r="FB396">
        <v>38.062</v>
      </c>
      <c r="FC396">
        <v>37.062</v>
      </c>
      <c r="FD396">
        <v>37.2122</v>
      </c>
      <c r="FE396">
        <v>36.6498</v>
      </c>
      <c r="FF396">
        <v>1955.142</v>
      </c>
      <c r="FG396">
        <v>39.89</v>
      </c>
      <c r="FH396">
        <v>0</v>
      </c>
      <c r="FI396">
        <v>5708</v>
      </c>
      <c r="FJ396">
        <v>0</v>
      </c>
      <c r="FK396">
        <v>1291.9016</v>
      </c>
      <c r="FL396">
        <v>0.8669230709510866</v>
      </c>
      <c r="FM396">
        <v>1.784615370468038</v>
      </c>
      <c r="FN396">
        <v>25819.264</v>
      </c>
      <c r="FO396">
        <v>15</v>
      </c>
      <c r="FP396">
        <v>0</v>
      </c>
      <c r="FQ396" t="s">
        <v>439</v>
      </c>
      <c r="FR396">
        <v>1760210915.6</v>
      </c>
      <c r="FS396">
        <v>0</v>
      </c>
      <c r="FT396">
        <v>0</v>
      </c>
      <c r="FU396">
        <v>-0.215</v>
      </c>
      <c r="FV396">
        <v>0</v>
      </c>
      <c r="FW396">
        <v>-0.6919999999999999</v>
      </c>
      <c r="FX396">
        <v>0</v>
      </c>
      <c r="FY396">
        <v>400</v>
      </c>
      <c r="FZ396">
        <v>0</v>
      </c>
      <c r="GA396">
        <v>0.15</v>
      </c>
      <c r="GB396">
        <v>0</v>
      </c>
      <c r="GC396">
        <v>-34.62865853658537</v>
      </c>
      <c r="GD396">
        <v>-0.7306076655052538</v>
      </c>
      <c r="GE396">
        <v>0.1371666068578015</v>
      </c>
      <c r="GF396">
        <v>0</v>
      </c>
      <c r="GG396">
        <v>1292.222941176471</v>
      </c>
      <c r="GH396">
        <v>-5.284950335639656</v>
      </c>
      <c r="GI396">
        <v>0.6781008488755031</v>
      </c>
      <c r="GJ396">
        <v>0</v>
      </c>
      <c r="GK396">
        <v>0.5281551707317074</v>
      </c>
      <c r="GL396">
        <v>0.8153593379790938</v>
      </c>
      <c r="GM396">
        <v>0.08087382947044583</v>
      </c>
      <c r="GN396">
        <v>0</v>
      </c>
      <c r="GO396">
        <v>0</v>
      </c>
      <c r="GP396">
        <v>3</v>
      </c>
      <c r="GQ396" t="s">
        <v>455</v>
      </c>
      <c r="GR396">
        <v>3.1339</v>
      </c>
      <c r="GS396">
        <v>2.76039</v>
      </c>
      <c r="GT396">
        <v>0.220983</v>
      </c>
      <c r="GU396">
        <v>0.221691</v>
      </c>
      <c r="GV396">
        <v>0.0623256</v>
      </c>
      <c r="GW396">
        <v>0.0589858</v>
      </c>
      <c r="GX396">
        <v>24937.5</v>
      </c>
      <c r="GY396">
        <v>24898.6</v>
      </c>
      <c r="GZ396">
        <v>29738.4</v>
      </c>
      <c r="HA396">
        <v>29549.3</v>
      </c>
      <c r="HB396">
        <v>36858.9</v>
      </c>
      <c r="HC396">
        <v>36851.8</v>
      </c>
      <c r="HD396">
        <v>41847.5</v>
      </c>
      <c r="HE396">
        <v>41981.5</v>
      </c>
      <c r="HF396">
        <v>1.9509</v>
      </c>
      <c r="HG396">
        <v>1.88888</v>
      </c>
      <c r="HH396">
        <v>0.0165813</v>
      </c>
      <c r="HI396">
        <v>0</v>
      </c>
      <c r="HJ396">
        <v>17.5858</v>
      </c>
      <c r="HK396">
        <v>999.9</v>
      </c>
      <c r="HL396">
        <v>26.4</v>
      </c>
      <c r="HM396">
        <v>31.7</v>
      </c>
      <c r="HN396">
        <v>13.726</v>
      </c>
      <c r="HO396">
        <v>62.4125</v>
      </c>
      <c r="HP396">
        <v>32.4399</v>
      </c>
      <c r="HQ396">
        <v>1</v>
      </c>
      <c r="HR396">
        <v>-0.117678</v>
      </c>
      <c r="HS396">
        <v>4.95815</v>
      </c>
      <c r="HT396">
        <v>20.2755</v>
      </c>
      <c r="HU396">
        <v>5.22073</v>
      </c>
      <c r="HV396">
        <v>12.0159</v>
      </c>
      <c r="HW396">
        <v>4.99095</v>
      </c>
      <c r="HX396">
        <v>3.28848</v>
      </c>
      <c r="HY396">
        <v>9999</v>
      </c>
      <c r="HZ396">
        <v>9999</v>
      </c>
      <c r="IA396">
        <v>9999</v>
      </c>
      <c r="IB396">
        <v>999.9</v>
      </c>
      <c r="IC396">
        <v>4.97288</v>
      </c>
      <c r="ID396">
        <v>1.86661</v>
      </c>
      <c r="IE396">
        <v>1.86591</v>
      </c>
      <c r="IF396">
        <v>1.86586</v>
      </c>
      <c r="IG396">
        <v>1.8677</v>
      </c>
      <c r="IH396">
        <v>1.87015</v>
      </c>
      <c r="II396">
        <v>1.86882</v>
      </c>
      <c r="IJ396">
        <v>1.87027</v>
      </c>
      <c r="IK396">
        <v>0</v>
      </c>
      <c r="IL396">
        <v>0</v>
      </c>
      <c r="IM396">
        <v>0</v>
      </c>
      <c r="IN396">
        <v>0</v>
      </c>
      <c r="IO396" t="s">
        <v>441</v>
      </c>
      <c r="IP396" t="s">
        <v>442</v>
      </c>
      <c r="IQ396" t="s">
        <v>443</v>
      </c>
      <c r="IR396" t="s">
        <v>443</v>
      </c>
      <c r="IS396" t="s">
        <v>443</v>
      </c>
      <c r="IT396" t="s">
        <v>443</v>
      </c>
      <c r="IU396">
        <v>0</v>
      </c>
      <c r="IV396">
        <v>100</v>
      </c>
      <c r="IW396">
        <v>100</v>
      </c>
      <c r="IX396">
        <v>-4.38</v>
      </c>
      <c r="IY396">
        <v>0.0061</v>
      </c>
      <c r="IZ396">
        <v>-1.414774939843471</v>
      </c>
      <c r="JA396">
        <v>-0.002262605230658699</v>
      </c>
      <c r="JB396">
        <v>4.117972070868355E-07</v>
      </c>
      <c r="JC396">
        <v>-1.535053720392113E-10</v>
      </c>
      <c r="JD396">
        <v>-0.05773197212917025</v>
      </c>
      <c r="JE396">
        <v>-0.004387372397949352</v>
      </c>
      <c r="JF396">
        <v>0.001148265067849212</v>
      </c>
      <c r="JG396">
        <v>-2.372704636287677E-05</v>
      </c>
      <c r="JH396">
        <v>4</v>
      </c>
      <c r="JI396">
        <v>2346</v>
      </c>
      <c r="JJ396">
        <v>1</v>
      </c>
      <c r="JK396">
        <v>24</v>
      </c>
      <c r="JL396">
        <v>21665.4</v>
      </c>
      <c r="JM396">
        <v>29358513.9</v>
      </c>
      <c r="JN396">
        <v>2.9248</v>
      </c>
      <c r="JO396">
        <v>2.229</v>
      </c>
      <c r="JP396">
        <v>1.39648</v>
      </c>
      <c r="JQ396">
        <v>2.35229</v>
      </c>
      <c r="JR396">
        <v>1.49536</v>
      </c>
      <c r="JS396">
        <v>2.68311</v>
      </c>
      <c r="JT396">
        <v>36.3871</v>
      </c>
      <c r="JU396">
        <v>24.035</v>
      </c>
      <c r="JV396">
        <v>18</v>
      </c>
      <c r="JW396">
        <v>483.951</v>
      </c>
      <c r="JX396">
        <v>436.105</v>
      </c>
      <c r="JY396">
        <v>11.4641</v>
      </c>
      <c r="JZ396">
        <v>25.9759</v>
      </c>
      <c r="KA396">
        <v>29.9999</v>
      </c>
      <c r="KB396">
        <v>25.7868</v>
      </c>
      <c r="KC396">
        <v>25.7144</v>
      </c>
      <c r="KD396">
        <v>58.5187</v>
      </c>
      <c r="KE396">
        <v>20.6431</v>
      </c>
      <c r="KF396">
        <v>5.63587</v>
      </c>
      <c r="KG396">
        <v>11.532</v>
      </c>
      <c r="KH396">
        <v>1536.7</v>
      </c>
      <c r="KI396">
        <v>10.6386</v>
      </c>
      <c r="KJ396">
        <v>101.637</v>
      </c>
      <c r="KK396">
        <v>100.951</v>
      </c>
    </row>
    <row r="397" spans="1:297">
      <c r="A397">
        <v>381</v>
      </c>
      <c r="B397">
        <v>1761510842</v>
      </c>
      <c r="C397">
        <v>3631.5</v>
      </c>
      <c r="D397" t="s">
        <v>1208</v>
      </c>
      <c r="E397" t="s">
        <v>1209</v>
      </c>
      <c r="F397">
        <v>5</v>
      </c>
      <c r="G397" t="s">
        <v>1025</v>
      </c>
      <c r="H397" t="s">
        <v>436</v>
      </c>
      <c r="I397">
        <v>1761510839.5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1543.570935059785</v>
      </c>
      <c r="AK397">
        <v>1517.779454545454</v>
      </c>
      <c r="AL397">
        <v>3.383374181941506</v>
      </c>
      <c r="AM397">
        <v>65.59163496858086</v>
      </c>
      <c r="AN397">
        <f>(AP397 - AO397 + DY397*1E3/(8.314*(EA397+273.15)) * AR397/DX397 * AQ397) * DX397/(100*DL397) * 1000/(1000 - AP397)</f>
        <v>0</v>
      </c>
      <c r="AO397">
        <v>10.70420706398394</v>
      </c>
      <c r="AP397">
        <v>11.36766121212121</v>
      </c>
      <c r="AQ397">
        <v>-0.005530887682049101</v>
      </c>
      <c r="AR397">
        <v>106.5412186172679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437</v>
      </c>
      <c r="AY397" t="s">
        <v>437</v>
      </c>
      <c r="AZ397">
        <v>0</v>
      </c>
      <c r="BA397">
        <v>0</v>
      </c>
      <c r="BB397">
        <f>1-AZ397/BA397</f>
        <v>0</v>
      </c>
      <c r="BC397">
        <v>0</v>
      </c>
      <c r="BD397" t="s">
        <v>437</v>
      </c>
      <c r="BE397" t="s">
        <v>437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437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BZ397">
        <v>2020</v>
      </c>
      <c r="CA397">
        <v>290.0000000000001</v>
      </c>
      <c r="CB397">
        <v>1590.42</v>
      </c>
      <c r="CC397">
        <v>295</v>
      </c>
      <c r="CD397">
        <v>5220.67</v>
      </c>
      <c r="CE397">
        <v>1591.29</v>
      </c>
      <c r="CF397">
        <v>-0.87</v>
      </c>
      <c r="CG397">
        <v>300.0000000000001</v>
      </c>
      <c r="CH397">
        <v>23.8</v>
      </c>
      <c r="CI397">
        <v>1650.734719841875</v>
      </c>
      <c r="CJ397">
        <v>2.032994541366527</v>
      </c>
      <c r="CK397">
        <v>-31.03478562282126</v>
      </c>
      <c r="CL397">
        <v>0.9198548094063967</v>
      </c>
      <c r="CM397">
        <v>0.9759925733019913</v>
      </c>
      <c r="CN397">
        <v>-0.00431141668520578</v>
      </c>
      <c r="CO397">
        <v>289.9999999999999</v>
      </c>
      <c r="CP397">
        <v>1590.91</v>
      </c>
      <c r="CQ397">
        <v>765</v>
      </c>
      <c r="CR397">
        <v>5219.32</v>
      </c>
      <c r="CS397">
        <v>1591.27</v>
      </c>
      <c r="CT397">
        <v>-0.36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438</v>
      </c>
      <c r="DO397">
        <v>2</v>
      </c>
      <c r="DP397" t="b">
        <v>1</v>
      </c>
      <c r="DQ397">
        <v>1761510839.5</v>
      </c>
      <c r="DR397">
        <v>1493.8</v>
      </c>
      <c r="DS397">
        <v>1528.727777777778</v>
      </c>
      <c r="DT397">
        <v>11.37754444444444</v>
      </c>
      <c r="DU397">
        <v>10.70506666666667</v>
      </c>
      <c r="DV397">
        <v>1498.196666666667</v>
      </c>
      <c r="DW397">
        <v>11.37158888888889</v>
      </c>
      <c r="DX397">
        <v>500.0136666666666</v>
      </c>
      <c r="DY397">
        <v>90.28627777777778</v>
      </c>
      <c r="DZ397">
        <v>0.09997701111111112</v>
      </c>
      <c r="EA397">
        <v>17.68335555555555</v>
      </c>
      <c r="EB397">
        <v>17.89836666666667</v>
      </c>
      <c r="EC397">
        <v>999.9000000000001</v>
      </c>
      <c r="ED397">
        <v>0</v>
      </c>
      <c r="EE397">
        <v>0</v>
      </c>
      <c r="EF397">
        <v>10006.04444444444</v>
      </c>
      <c r="EG397">
        <v>0</v>
      </c>
      <c r="EH397">
        <v>1050.77</v>
      </c>
      <c r="EI397">
        <v>-34.92822222222222</v>
      </c>
      <c r="EJ397">
        <v>1510.992222222222</v>
      </c>
      <c r="EK397">
        <v>1545.27</v>
      </c>
      <c r="EL397">
        <v>0.6724818888888888</v>
      </c>
      <c r="EM397">
        <v>1528.727777777778</v>
      </c>
      <c r="EN397">
        <v>10.70506666666667</v>
      </c>
      <c r="EO397">
        <v>1.027236666666667</v>
      </c>
      <c r="EP397">
        <v>0.9665213333333335</v>
      </c>
      <c r="EQ397">
        <v>7.308528888888889</v>
      </c>
      <c r="ER397">
        <v>6.421235555555556</v>
      </c>
      <c r="ES397">
        <v>1999.998888888889</v>
      </c>
      <c r="ET397">
        <v>0.9800033333333332</v>
      </c>
      <c r="EU397">
        <v>0.01999635555555555</v>
      </c>
      <c r="EV397">
        <v>0</v>
      </c>
      <c r="EW397">
        <v>1292.736666666666</v>
      </c>
      <c r="EX397">
        <v>5.00097</v>
      </c>
      <c r="EY397">
        <v>25832.68888888889</v>
      </c>
      <c r="EZ397">
        <v>16707.57777777778</v>
      </c>
      <c r="FA397">
        <v>36.75</v>
      </c>
      <c r="FB397">
        <v>38.05511111111111</v>
      </c>
      <c r="FC397">
        <v>37.02755555555555</v>
      </c>
      <c r="FD397">
        <v>37.187</v>
      </c>
      <c r="FE397">
        <v>36.625</v>
      </c>
      <c r="FF397">
        <v>1955.108888888889</v>
      </c>
      <c r="FG397">
        <v>39.89</v>
      </c>
      <c r="FH397">
        <v>0</v>
      </c>
      <c r="FI397">
        <v>5712.800000190735</v>
      </c>
      <c r="FJ397">
        <v>0</v>
      </c>
      <c r="FK397">
        <v>1292.1204</v>
      </c>
      <c r="FL397">
        <v>7.833076918699176</v>
      </c>
      <c r="FM397">
        <v>116.353845913858</v>
      </c>
      <c r="FN397">
        <v>25822.324</v>
      </c>
      <c r="FO397">
        <v>15</v>
      </c>
      <c r="FP397">
        <v>0</v>
      </c>
      <c r="FQ397" t="s">
        <v>439</v>
      </c>
      <c r="FR397">
        <v>1760210915.6</v>
      </c>
      <c r="FS397">
        <v>0</v>
      </c>
      <c r="FT397">
        <v>0</v>
      </c>
      <c r="FU397">
        <v>-0.215</v>
      </c>
      <c r="FV397">
        <v>0</v>
      </c>
      <c r="FW397">
        <v>-0.6919999999999999</v>
      </c>
      <c r="FX397">
        <v>0</v>
      </c>
      <c r="FY397">
        <v>400</v>
      </c>
      <c r="FZ397">
        <v>0</v>
      </c>
      <c r="GA397">
        <v>0.15</v>
      </c>
      <c r="GB397">
        <v>0</v>
      </c>
      <c r="GC397">
        <v>-34.73054</v>
      </c>
      <c r="GD397">
        <v>-0.9372742964352787</v>
      </c>
      <c r="GE397">
        <v>0.1497593866841076</v>
      </c>
      <c r="GF397">
        <v>0</v>
      </c>
      <c r="GG397">
        <v>1292.113823529412</v>
      </c>
      <c r="GH397">
        <v>2.171275780994243</v>
      </c>
      <c r="GI397">
        <v>0.5328724309641786</v>
      </c>
      <c r="GJ397">
        <v>0</v>
      </c>
      <c r="GK397">
        <v>0.5964513</v>
      </c>
      <c r="GL397">
        <v>0.6902547467166978</v>
      </c>
      <c r="GM397">
        <v>0.06810648726083295</v>
      </c>
      <c r="GN397">
        <v>0</v>
      </c>
      <c r="GO397">
        <v>0</v>
      </c>
      <c r="GP397">
        <v>3</v>
      </c>
      <c r="GQ397" t="s">
        <v>455</v>
      </c>
      <c r="GR397">
        <v>3.13389</v>
      </c>
      <c r="GS397">
        <v>2.76032</v>
      </c>
      <c r="GT397">
        <v>0.222473</v>
      </c>
      <c r="GU397">
        <v>0.22316</v>
      </c>
      <c r="GV397">
        <v>0.0622217</v>
      </c>
      <c r="GW397">
        <v>0.0588721</v>
      </c>
      <c r="GX397">
        <v>24889.4</v>
      </c>
      <c r="GY397">
        <v>24851.5</v>
      </c>
      <c r="GZ397">
        <v>29737.9</v>
      </c>
      <c r="HA397">
        <v>29549.1</v>
      </c>
      <c r="HB397">
        <v>36862.4</v>
      </c>
      <c r="HC397">
        <v>36856</v>
      </c>
      <c r="HD397">
        <v>41846.7</v>
      </c>
      <c r="HE397">
        <v>41981.1</v>
      </c>
      <c r="HF397">
        <v>1.95068</v>
      </c>
      <c r="HG397">
        <v>1.88895</v>
      </c>
      <c r="HH397">
        <v>0.0208244</v>
      </c>
      <c r="HI397">
        <v>0</v>
      </c>
      <c r="HJ397">
        <v>17.5843</v>
      </c>
      <c r="HK397">
        <v>999.9</v>
      </c>
      <c r="HL397">
        <v>26.4</v>
      </c>
      <c r="HM397">
        <v>31.7</v>
      </c>
      <c r="HN397">
        <v>13.7284</v>
      </c>
      <c r="HO397">
        <v>62.2125</v>
      </c>
      <c r="HP397">
        <v>32.3197</v>
      </c>
      <c r="HQ397">
        <v>1</v>
      </c>
      <c r="HR397">
        <v>-0.117731</v>
      </c>
      <c r="HS397">
        <v>4.92538</v>
      </c>
      <c r="HT397">
        <v>20.2763</v>
      </c>
      <c r="HU397">
        <v>5.22073</v>
      </c>
      <c r="HV397">
        <v>12.0159</v>
      </c>
      <c r="HW397">
        <v>4.99075</v>
      </c>
      <c r="HX397">
        <v>3.2884</v>
      </c>
      <c r="HY397">
        <v>9999</v>
      </c>
      <c r="HZ397">
        <v>9999</v>
      </c>
      <c r="IA397">
        <v>9999</v>
      </c>
      <c r="IB397">
        <v>999.9</v>
      </c>
      <c r="IC397">
        <v>4.97288</v>
      </c>
      <c r="ID397">
        <v>1.86661</v>
      </c>
      <c r="IE397">
        <v>1.8659</v>
      </c>
      <c r="IF397">
        <v>1.86584</v>
      </c>
      <c r="IG397">
        <v>1.86771</v>
      </c>
      <c r="IH397">
        <v>1.87013</v>
      </c>
      <c r="II397">
        <v>1.86882</v>
      </c>
      <c r="IJ397">
        <v>1.87027</v>
      </c>
      <c r="IK397">
        <v>0</v>
      </c>
      <c r="IL397">
        <v>0</v>
      </c>
      <c r="IM397">
        <v>0</v>
      </c>
      <c r="IN397">
        <v>0</v>
      </c>
      <c r="IO397" t="s">
        <v>441</v>
      </c>
      <c r="IP397" t="s">
        <v>442</v>
      </c>
      <c r="IQ397" t="s">
        <v>443</v>
      </c>
      <c r="IR397" t="s">
        <v>443</v>
      </c>
      <c r="IS397" t="s">
        <v>443</v>
      </c>
      <c r="IT397" t="s">
        <v>443</v>
      </c>
      <c r="IU397">
        <v>0</v>
      </c>
      <c r="IV397">
        <v>100</v>
      </c>
      <c r="IW397">
        <v>100</v>
      </c>
      <c r="IX397">
        <v>-4.41</v>
      </c>
      <c r="IY397">
        <v>0.0058</v>
      </c>
      <c r="IZ397">
        <v>-1.414774939843471</v>
      </c>
      <c r="JA397">
        <v>-0.002262605230658699</v>
      </c>
      <c r="JB397">
        <v>4.117972070868355E-07</v>
      </c>
      <c r="JC397">
        <v>-1.535053720392113E-10</v>
      </c>
      <c r="JD397">
        <v>-0.05773197212917025</v>
      </c>
      <c r="JE397">
        <v>-0.004387372397949352</v>
      </c>
      <c r="JF397">
        <v>0.001148265067849212</v>
      </c>
      <c r="JG397">
        <v>-2.372704636287677E-05</v>
      </c>
      <c r="JH397">
        <v>4</v>
      </c>
      <c r="JI397">
        <v>2346</v>
      </c>
      <c r="JJ397">
        <v>1</v>
      </c>
      <c r="JK397">
        <v>24</v>
      </c>
      <c r="JL397">
        <v>21665.4</v>
      </c>
      <c r="JM397">
        <v>29358514</v>
      </c>
      <c r="JN397">
        <v>2.95166</v>
      </c>
      <c r="JO397">
        <v>2.22778</v>
      </c>
      <c r="JP397">
        <v>1.39648</v>
      </c>
      <c r="JQ397">
        <v>2.34863</v>
      </c>
      <c r="JR397">
        <v>1.49536</v>
      </c>
      <c r="JS397">
        <v>2.62817</v>
      </c>
      <c r="JT397">
        <v>36.3871</v>
      </c>
      <c r="JU397">
        <v>24.035</v>
      </c>
      <c r="JV397">
        <v>18</v>
      </c>
      <c r="JW397">
        <v>483.825</v>
      </c>
      <c r="JX397">
        <v>436.163</v>
      </c>
      <c r="JY397">
        <v>11.5875</v>
      </c>
      <c r="JZ397">
        <v>25.978</v>
      </c>
      <c r="KA397">
        <v>29.9999</v>
      </c>
      <c r="KB397">
        <v>25.7882</v>
      </c>
      <c r="KC397">
        <v>25.7159</v>
      </c>
      <c r="KD397">
        <v>59.0585</v>
      </c>
      <c r="KE397">
        <v>20.9308</v>
      </c>
      <c r="KF397">
        <v>5.63587</v>
      </c>
      <c r="KG397">
        <v>11.6336</v>
      </c>
      <c r="KH397">
        <v>1556.73</v>
      </c>
      <c r="KI397">
        <v>10.6237</v>
      </c>
      <c r="KJ397">
        <v>101.635</v>
      </c>
      <c r="KK397">
        <v>100.95</v>
      </c>
    </row>
    <row r="398" spans="1:297">
      <c r="A398">
        <v>382</v>
      </c>
      <c r="B398">
        <v>1761510847</v>
      </c>
      <c r="C398">
        <v>3636.5</v>
      </c>
      <c r="D398" t="s">
        <v>1210</v>
      </c>
      <c r="E398" t="s">
        <v>1211</v>
      </c>
      <c r="F398">
        <v>5</v>
      </c>
      <c r="G398" t="s">
        <v>1025</v>
      </c>
      <c r="H398" t="s">
        <v>436</v>
      </c>
      <c r="I398">
        <v>1761510844.2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1560.40672895078</v>
      </c>
      <c r="AK398">
        <v>1534.509333333333</v>
      </c>
      <c r="AL398">
        <v>3.344666666666726</v>
      </c>
      <c r="AM398">
        <v>65.59163496858086</v>
      </c>
      <c r="AN398">
        <f>(AP398 - AO398 + DY398*1E3/(8.314*(EA398+273.15)) * AR398/DX398 * AQ398) * DX398/(100*DL398) * 1000/(1000 - AP398)</f>
        <v>0</v>
      </c>
      <c r="AO398">
        <v>10.68891726432062</v>
      </c>
      <c r="AP398">
        <v>11.34325757575757</v>
      </c>
      <c r="AQ398">
        <v>-0.001491654520157828</v>
      </c>
      <c r="AR398">
        <v>106.5412186172679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437</v>
      </c>
      <c r="AY398" t="s">
        <v>437</v>
      </c>
      <c r="AZ398">
        <v>0</v>
      </c>
      <c r="BA398">
        <v>0</v>
      </c>
      <c r="BB398">
        <f>1-AZ398/BA398</f>
        <v>0</v>
      </c>
      <c r="BC398">
        <v>0</v>
      </c>
      <c r="BD398" t="s">
        <v>437</v>
      </c>
      <c r="BE398" t="s">
        <v>437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437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BZ398">
        <v>2020</v>
      </c>
      <c r="CA398">
        <v>290.0000000000001</v>
      </c>
      <c r="CB398">
        <v>1590.42</v>
      </c>
      <c r="CC398">
        <v>295</v>
      </c>
      <c r="CD398">
        <v>5220.67</v>
      </c>
      <c r="CE398">
        <v>1591.29</v>
      </c>
      <c r="CF398">
        <v>-0.87</v>
      </c>
      <c r="CG398">
        <v>300.0000000000001</v>
      </c>
      <c r="CH398">
        <v>23.8</v>
      </c>
      <c r="CI398">
        <v>1650.734719841875</v>
      </c>
      <c r="CJ398">
        <v>2.032994541366527</v>
      </c>
      <c r="CK398">
        <v>-31.03478562282126</v>
      </c>
      <c r="CL398">
        <v>0.9198548094063967</v>
      </c>
      <c r="CM398">
        <v>0.9759925733019913</v>
      </c>
      <c r="CN398">
        <v>-0.00431141668520578</v>
      </c>
      <c r="CO398">
        <v>289.9999999999999</v>
      </c>
      <c r="CP398">
        <v>1590.91</v>
      </c>
      <c r="CQ398">
        <v>765</v>
      </c>
      <c r="CR398">
        <v>5219.32</v>
      </c>
      <c r="CS398">
        <v>1591.27</v>
      </c>
      <c r="CT398">
        <v>-0.36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438</v>
      </c>
      <c r="DO398">
        <v>2</v>
      </c>
      <c r="DP398" t="b">
        <v>1</v>
      </c>
      <c r="DQ398">
        <v>1761510844.2</v>
      </c>
      <c r="DR398">
        <v>1509.477</v>
      </c>
      <c r="DS398">
        <v>1544.474</v>
      </c>
      <c r="DT398">
        <v>11.35533</v>
      </c>
      <c r="DU398">
        <v>10.68787</v>
      </c>
      <c r="DV398">
        <v>1513.905</v>
      </c>
      <c r="DW398">
        <v>11.34963</v>
      </c>
      <c r="DX398">
        <v>500.0035</v>
      </c>
      <c r="DY398">
        <v>90.28647000000001</v>
      </c>
      <c r="DZ398">
        <v>0.10003665</v>
      </c>
      <c r="EA398">
        <v>17.68342</v>
      </c>
      <c r="EB398">
        <v>17.9526</v>
      </c>
      <c r="EC398">
        <v>999.9</v>
      </c>
      <c r="ED398">
        <v>0</v>
      </c>
      <c r="EE398">
        <v>0</v>
      </c>
      <c r="EF398">
        <v>9990.749000000002</v>
      </c>
      <c r="EG398">
        <v>0</v>
      </c>
      <c r="EH398">
        <v>1050.771</v>
      </c>
      <c r="EI398">
        <v>-34.99751999999999</v>
      </c>
      <c r="EJ398">
        <v>1526.814</v>
      </c>
      <c r="EK398">
        <v>1561.16</v>
      </c>
      <c r="EL398">
        <v>0.6674285999999999</v>
      </c>
      <c r="EM398">
        <v>1544.474</v>
      </c>
      <c r="EN398">
        <v>10.68787</v>
      </c>
      <c r="EO398">
        <v>1.025232</v>
      </c>
      <c r="EP398">
        <v>0.9649723</v>
      </c>
      <c r="EQ398">
        <v>7.279974999999999</v>
      </c>
      <c r="ER398">
        <v>6.397962</v>
      </c>
      <c r="ES398">
        <v>2000.018</v>
      </c>
      <c r="ET398">
        <v>0.9800033999999999</v>
      </c>
      <c r="EU398">
        <v>0.0199963</v>
      </c>
      <c r="EV398">
        <v>0</v>
      </c>
      <c r="EW398">
        <v>1292.606</v>
      </c>
      <c r="EX398">
        <v>5.000970000000001</v>
      </c>
      <c r="EY398">
        <v>25831.97</v>
      </c>
      <c r="EZ398">
        <v>16707.73</v>
      </c>
      <c r="FA398">
        <v>36.75</v>
      </c>
      <c r="FB398">
        <v>38</v>
      </c>
      <c r="FC398">
        <v>37.0248</v>
      </c>
      <c r="FD398">
        <v>37.187</v>
      </c>
      <c r="FE398">
        <v>36.625</v>
      </c>
      <c r="FF398">
        <v>1955.128</v>
      </c>
      <c r="FG398">
        <v>39.89</v>
      </c>
      <c r="FH398">
        <v>0</v>
      </c>
      <c r="FI398">
        <v>5718.200000047684</v>
      </c>
      <c r="FJ398">
        <v>0</v>
      </c>
      <c r="FK398">
        <v>1292.449230769231</v>
      </c>
      <c r="FL398">
        <v>3.70598291818388</v>
      </c>
      <c r="FM398">
        <v>57.22051285439546</v>
      </c>
      <c r="FN398">
        <v>25828.63461538461</v>
      </c>
      <c r="FO398">
        <v>15</v>
      </c>
      <c r="FP398">
        <v>0</v>
      </c>
      <c r="FQ398" t="s">
        <v>439</v>
      </c>
      <c r="FR398">
        <v>1760210915.6</v>
      </c>
      <c r="FS398">
        <v>0</v>
      </c>
      <c r="FT398">
        <v>0</v>
      </c>
      <c r="FU398">
        <v>-0.215</v>
      </c>
      <c r="FV398">
        <v>0</v>
      </c>
      <c r="FW398">
        <v>-0.6919999999999999</v>
      </c>
      <c r="FX398">
        <v>0</v>
      </c>
      <c r="FY398">
        <v>400</v>
      </c>
      <c r="FZ398">
        <v>0</v>
      </c>
      <c r="GA398">
        <v>0.15</v>
      </c>
      <c r="GB398">
        <v>0</v>
      </c>
      <c r="GC398">
        <v>-34.83350975609757</v>
      </c>
      <c r="GD398">
        <v>-1.010550522648131</v>
      </c>
      <c r="GE398">
        <v>0.1581538997381334</v>
      </c>
      <c r="GF398">
        <v>0</v>
      </c>
      <c r="GG398">
        <v>1292.214411764706</v>
      </c>
      <c r="GH398">
        <v>4.49427044471892</v>
      </c>
      <c r="GI398">
        <v>0.578741998681686</v>
      </c>
      <c r="GJ398">
        <v>0</v>
      </c>
      <c r="GK398">
        <v>0.6396889756097561</v>
      </c>
      <c r="GL398">
        <v>0.3444710801393731</v>
      </c>
      <c r="GM398">
        <v>0.03869660039740544</v>
      </c>
      <c r="GN398">
        <v>0</v>
      </c>
      <c r="GO398">
        <v>0</v>
      </c>
      <c r="GP398">
        <v>3</v>
      </c>
      <c r="GQ398" t="s">
        <v>455</v>
      </c>
      <c r="GR398">
        <v>3.13393</v>
      </c>
      <c r="GS398">
        <v>2.76023</v>
      </c>
      <c r="GT398">
        <v>0.223949</v>
      </c>
      <c r="GU398">
        <v>0.224643</v>
      </c>
      <c r="GV398">
        <v>0.0621162</v>
      </c>
      <c r="GW398">
        <v>0.0587704</v>
      </c>
      <c r="GX398">
        <v>24841.6</v>
      </c>
      <c r="GY398">
        <v>24803.9</v>
      </c>
      <c r="GZ398">
        <v>29737.2</v>
      </c>
      <c r="HA398">
        <v>29548.8</v>
      </c>
      <c r="HB398">
        <v>36865.8</v>
      </c>
      <c r="HC398">
        <v>36859.6</v>
      </c>
      <c r="HD398">
        <v>41845.8</v>
      </c>
      <c r="HE398">
        <v>41980.7</v>
      </c>
      <c r="HF398">
        <v>1.951</v>
      </c>
      <c r="HG398">
        <v>1.88853</v>
      </c>
      <c r="HH398">
        <v>0.0243559</v>
      </c>
      <c r="HI398">
        <v>0</v>
      </c>
      <c r="HJ398">
        <v>17.5831</v>
      </c>
      <c r="HK398">
        <v>999.9</v>
      </c>
      <c r="HL398">
        <v>26.4</v>
      </c>
      <c r="HM398">
        <v>31.7</v>
      </c>
      <c r="HN398">
        <v>13.7266</v>
      </c>
      <c r="HO398">
        <v>62.1025</v>
      </c>
      <c r="HP398">
        <v>32.3998</v>
      </c>
      <c r="HQ398">
        <v>1</v>
      </c>
      <c r="HR398">
        <v>-0.117459</v>
      </c>
      <c r="HS398">
        <v>5.05386</v>
      </c>
      <c r="HT398">
        <v>20.2723</v>
      </c>
      <c r="HU398">
        <v>5.22058</v>
      </c>
      <c r="HV398">
        <v>12.0159</v>
      </c>
      <c r="HW398">
        <v>4.99065</v>
      </c>
      <c r="HX398">
        <v>3.2884</v>
      </c>
      <c r="HY398">
        <v>9999</v>
      </c>
      <c r="HZ398">
        <v>9999</v>
      </c>
      <c r="IA398">
        <v>9999</v>
      </c>
      <c r="IB398">
        <v>999.9</v>
      </c>
      <c r="IC398">
        <v>4.97287</v>
      </c>
      <c r="ID398">
        <v>1.86661</v>
      </c>
      <c r="IE398">
        <v>1.86592</v>
      </c>
      <c r="IF398">
        <v>1.86586</v>
      </c>
      <c r="IG398">
        <v>1.86771</v>
      </c>
      <c r="IH398">
        <v>1.87016</v>
      </c>
      <c r="II398">
        <v>1.86881</v>
      </c>
      <c r="IJ398">
        <v>1.87027</v>
      </c>
      <c r="IK398">
        <v>0</v>
      </c>
      <c r="IL398">
        <v>0</v>
      </c>
      <c r="IM398">
        <v>0</v>
      </c>
      <c r="IN398">
        <v>0</v>
      </c>
      <c r="IO398" t="s">
        <v>441</v>
      </c>
      <c r="IP398" t="s">
        <v>442</v>
      </c>
      <c r="IQ398" t="s">
        <v>443</v>
      </c>
      <c r="IR398" t="s">
        <v>443</v>
      </c>
      <c r="IS398" t="s">
        <v>443</v>
      </c>
      <c r="IT398" t="s">
        <v>443</v>
      </c>
      <c r="IU398">
        <v>0</v>
      </c>
      <c r="IV398">
        <v>100</v>
      </c>
      <c r="IW398">
        <v>100</v>
      </c>
      <c r="IX398">
        <v>-4.45</v>
      </c>
      <c r="IY398">
        <v>0.0055</v>
      </c>
      <c r="IZ398">
        <v>-1.414774939843471</v>
      </c>
      <c r="JA398">
        <v>-0.002262605230658699</v>
      </c>
      <c r="JB398">
        <v>4.117972070868355E-07</v>
      </c>
      <c r="JC398">
        <v>-1.535053720392113E-10</v>
      </c>
      <c r="JD398">
        <v>-0.05773197212917025</v>
      </c>
      <c r="JE398">
        <v>-0.004387372397949352</v>
      </c>
      <c r="JF398">
        <v>0.001148265067849212</v>
      </c>
      <c r="JG398">
        <v>-2.372704636287677E-05</v>
      </c>
      <c r="JH398">
        <v>4</v>
      </c>
      <c r="JI398">
        <v>2346</v>
      </c>
      <c r="JJ398">
        <v>1</v>
      </c>
      <c r="JK398">
        <v>24</v>
      </c>
      <c r="JL398">
        <v>21665.5</v>
      </c>
      <c r="JM398">
        <v>29358514.1</v>
      </c>
      <c r="JN398">
        <v>2.97485</v>
      </c>
      <c r="JO398">
        <v>2.229</v>
      </c>
      <c r="JP398">
        <v>1.39648</v>
      </c>
      <c r="JQ398">
        <v>2.35474</v>
      </c>
      <c r="JR398">
        <v>1.49536</v>
      </c>
      <c r="JS398">
        <v>2.70142</v>
      </c>
      <c r="JT398">
        <v>36.3871</v>
      </c>
      <c r="JU398">
        <v>24.0262</v>
      </c>
      <c r="JV398">
        <v>18</v>
      </c>
      <c r="JW398">
        <v>484.043</v>
      </c>
      <c r="JX398">
        <v>435.925</v>
      </c>
      <c r="JY398">
        <v>11.6816</v>
      </c>
      <c r="JZ398">
        <v>25.9802</v>
      </c>
      <c r="KA398">
        <v>30.0002</v>
      </c>
      <c r="KB398">
        <v>25.7904</v>
      </c>
      <c r="KC398">
        <v>25.7181</v>
      </c>
      <c r="KD398">
        <v>59.5223</v>
      </c>
      <c r="KE398">
        <v>20.9308</v>
      </c>
      <c r="KF398">
        <v>5.63587</v>
      </c>
      <c r="KG398">
        <v>11.6854</v>
      </c>
      <c r="KH398">
        <v>1570.09</v>
      </c>
      <c r="KI398">
        <v>10.6217</v>
      </c>
      <c r="KJ398">
        <v>101.633</v>
      </c>
      <c r="KK398">
        <v>100.949</v>
      </c>
    </row>
    <row r="399" spans="1:297">
      <c r="A399">
        <v>383</v>
      </c>
      <c r="B399">
        <v>1761510852</v>
      </c>
      <c r="C399">
        <v>3641.5</v>
      </c>
      <c r="D399" t="s">
        <v>1212</v>
      </c>
      <c r="E399" t="s">
        <v>1213</v>
      </c>
      <c r="F399">
        <v>5</v>
      </c>
      <c r="G399" t="s">
        <v>1025</v>
      </c>
      <c r="H399" t="s">
        <v>436</v>
      </c>
      <c r="I399">
        <v>1761510849.5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1577.436001748016</v>
      </c>
      <c r="AK399">
        <v>1551.495636363636</v>
      </c>
      <c r="AL399">
        <v>3.408223365780054</v>
      </c>
      <c r="AM399">
        <v>65.59163496858086</v>
      </c>
      <c r="AN399">
        <f>(AP399 - AO399 + DY399*1E3/(8.314*(EA399+273.15)) * AR399/DX399 * AQ399) * DX399/(100*DL399) * 1000/(1000 - AP399)</f>
        <v>0</v>
      </c>
      <c r="AO399">
        <v>10.66856222389274</v>
      </c>
      <c r="AP399">
        <v>11.30946121212121</v>
      </c>
      <c r="AQ399">
        <v>-0.007363330569772371</v>
      </c>
      <c r="AR399">
        <v>106.5412186172679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437</v>
      </c>
      <c r="AY399" t="s">
        <v>437</v>
      </c>
      <c r="AZ399">
        <v>0</v>
      </c>
      <c r="BA399">
        <v>0</v>
      </c>
      <c r="BB399">
        <f>1-AZ399/BA399</f>
        <v>0</v>
      </c>
      <c r="BC399">
        <v>0</v>
      </c>
      <c r="BD399" t="s">
        <v>437</v>
      </c>
      <c r="BE399" t="s">
        <v>437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437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BZ399">
        <v>2020</v>
      </c>
      <c r="CA399">
        <v>290.0000000000001</v>
      </c>
      <c r="CB399">
        <v>1590.42</v>
      </c>
      <c r="CC399">
        <v>295</v>
      </c>
      <c r="CD399">
        <v>5220.67</v>
      </c>
      <c r="CE399">
        <v>1591.29</v>
      </c>
      <c r="CF399">
        <v>-0.87</v>
      </c>
      <c r="CG399">
        <v>300.0000000000001</v>
      </c>
      <c r="CH399">
        <v>23.8</v>
      </c>
      <c r="CI399">
        <v>1650.734719841875</v>
      </c>
      <c r="CJ399">
        <v>2.032994541366527</v>
      </c>
      <c r="CK399">
        <v>-31.03478562282126</v>
      </c>
      <c r="CL399">
        <v>0.9198548094063967</v>
      </c>
      <c r="CM399">
        <v>0.9759925733019913</v>
      </c>
      <c r="CN399">
        <v>-0.00431141668520578</v>
      </c>
      <c r="CO399">
        <v>289.9999999999999</v>
      </c>
      <c r="CP399">
        <v>1590.91</v>
      </c>
      <c r="CQ399">
        <v>765</v>
      </c>
      <c r="CR399">
        <v>5219.32</v>
      </c>
      <c r="CS399">
        <v>1591.27</v>
      </c>
      <c r="CT399">
        <v>-0.36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438</v>
      </c>
      <c r="DO399">
        <v>2</v>
      </c>
      <c r="DP399" t="b">
        <v>1</v>
      </c>
      <c r="DQ399">
        <v>1761510849.5</v>
      </c>
      <c r="DR399">
        <v>1527.198888888889</v>
      </c>
      <c r="DS399">
        <v>1562.257777777778</v>
      </c>
      <c r="DT399">
        <v>11.32247777777778</v>
      </c>
      <c r="DU399">
        <v>10.66835555555556</v>
      </c>
      <c r="DV399">
        <v>1531.666666666667</v>
      </c>
      <c r="DW399">
        <v>11.31717777777778</v>
      </c>
      <c r="DX399">
        <v>500.0016666666667</v>
      </c>
      <c r="DY399">
        <v>90.28704444444445</v>
      </c>
      <c r="DZ399">
        <v>0.09996062222222221</v>
      </c>
      <c r="EA399">
        <v>17.69536666666666</v>
      </c>
      <c r="EB399">
        <v>18.00438888888889</v>
      </c>
      <c r="EC399">
        <v>999.9000000000001</v>
      </c>
      <c r="ED399">
        <v>0</v>
      </c>
      <c r="EE399">
        <v>0</v>
      </c>
      <c r="EF399">
        <v>10003.52777777778</v>
      </c>
      <c r="EG399">
        <v>0</v>
      </c>
      <c r="EH399">
        <v>1050.791111111111</v>
      </c>
      <c r="EI399">
        <v>-35.05763333333334</v>
      </c>
      <c r="EJ399">
        <v>1544.686666666667</v>
      </c>
      <c r="EK399">
        <v>1579.101111111111</v>
      </c>
      <c r="EL399">
        <v>0.6541166666666666</v>
      </c>
      <c r="EM399">
        <v>1562.257777777778</v>
      </c>
      <c r="EN399">
        <v>10.66835555555556</v>
      </c>
      <c r="EO399">
        <v>1.022272222222222</v>
      </c>
      <c r="EP399">
        <v>0.963214888888889</v>
      </c>
      <c r="EQ399">
        <v>7.237745555555555</v>
      </c>
      <c r="ER399">
        <v>6.37152</v>
      </c>
      <c r="ES399">
        <v>1999.957777777778</v>
      </c>
      <c r="ET399">
        <v>0.9800026666666667</v>
      </c>
      <c r="EU399">
        <v>0.01999703333333333</v>
      </c>
      <c r="EV399">
        <v>0</v>
      </c>
      <c r="EW399">
        <v>1292.48</v>
      </c>
      <c r="EX399">
        <v>5.00097</v>
      </c>
      <c r="EY399">
        <v>25825.23333333333</v>
      </c>
      <c r="EZ399">
        <v>16707.24444444444</v>
      </c>
      <c r="FA399">
        <v>36.687</v>
      </c>
      <c r="FB399">
        <v>38</v>
      </c>
      <c r="FC399">
        <v>37</v>
      </c>
      <c r="FD399">
        <v>37.187</v>
      </c>
      <c r="FE399">
        <v>36.611</v>
      </c>
      <c r="FF399">
        <v>1955.067777777778</v>
      </c>
      <c r="FG399">
        <v>39.89</v>
      </c>
      <c r="FH399">
        <v>0</v>
      </c>
      <c r="FI399">
        <v>5723</v>
      </c>
      <c r="FJ399">
        <v>0</v>
      </c>
      <c r="FK399">
        <v>1292.598846153846</v>
      </c>
      <c r="FL399">
        <v>-1.799999986106498</v>
      </c>
      <c r="FM399">
        <v>-41.26495722272583</v>
      </c>
      <c r="FN399">
        <v>25829.78461538461</v>
      </c>
      <c r="FO399">
        <v>15</v>
      </c>
      <c r="FP399">
        <v>0</v>
      </c>
      <c r="FQ399" t="s">
        <v>439</v>
      </c>
      <c r="FR399">
        <v>1760210915.6</v>
      </c>
      <c r="FS399">
        <v>0</v>
      </c>
      <c r="FT399">
        <v>0</v>
      </c>
      <c r="FU399">
        <v>-0.215</v>
      </c>
      <c r="FV399">
        <v>0</v>
      </c>
      <c r="FW399">
        <v>-0.6919999999999999</v>
      </c>
      <c r="FX399">
        <v>0</v>
      </c>
      <c r="FY399">
        <v>400</v>
      </c>
      <c r="FZ399">
        <v>0</v>
      </c>
      <c r="GA399">
        <v>0.15</v>
      </c>
      <c r="GB399">
        <v>0</v>
      </c>
      <c r="GC399">
        <v>-34.90275365853658</v>
      </c>
      <c r="GD399">
        <v>-1.565502439024464</v>
      </c>
      <c r="GE399">
        <v>0.1979683136724721</v>
      </c>
      <c r="GF399">
        <v>0</v>
      </c>
      <c r="GG399">
        <v>1292.42</v>
      </c>
      <c r="GH399">
        <v>1.749427049375671</v>
      </c>
      <c r="GI399">
        <v>0.4588092003795799</v>
      </c>
      <c r="GJ399">
        <v>0</v>
      </c>
      <c r="GK399">
        <v>0.6581066341463414</v>
      </c>
      <c r="GL399">
        <v>0.05751146341463379</v>
      </c>
      <c r="GM399">
        <v>0.01492840543942025</v>
      </c>
      <c r="GN399">
        <v>1</v>
      </c>
      <c r="GO399">
        <v>1</v>
      </c>
      <c r="GP399">
        <v>3</v>
      </c>
      <c r="GQ399" t="s">
        <v>446</v>
      </c>
      <c r="GR399">
        <v>3.1339</v>
      </c>
      <c r="GS399">
        <v>2.76032</v>
      </c>
      <c r="GT399">
        <v>0.225431</v>
      </c>
      <c r="GU399">
        <v>0.226056</v>
      </c>
      <c r="GV399">
        <v>0.0619792</v>
      </c>
      <c r="GW399">
        <v>0.0587397</v>
      </c>
      <c r="GX399">
        <v>24793.7</v>
      </c>
      <c r="GY399">
        <v>24758.4</v>
      </c>
      <c r="GZ399">
        <v>29736.6</v>
      </c>
      <c r="HA399">
        <v>29548.5</v>
      </c>
      <c r="HB399">
        <v>36870.4</v>
      </c>
      <c r="HC399">
        <v>36860.3</v>
      </c>
      <c r="HD399">
        <v>41844.7</v>
      </c>
      <c r="HE399">
        <v>41980.1</v>
      </c>
      <c r="HF399">
        <v>1.9506</v>
      </c>
      <c r="HG399">
        <v>1.88878</v>
      </c>
      <c r="HH399">
        <v>0.0257455</v>
      </c>
      <c r="HI399">
        <v>0</v>
      </c>
      <c r="HJ399">
        <v>17.5828</v>
      </c>
      <c r="HK399">
        <v>999.9</v>
      </c>
      <c r="HL399">
        <v>26.4</v>
      </c>
      <c r="HM399">
        <v>31.7</v>
      </c>
      <c r="HN399">
        <v>13.7253</v>
      </c>
      <c r="HO399">
        <v>62.0825</v>
      </c>
      <c r="HP399">
        <v>32.4279</v>
      </c>
      <c r="HQ399">
        <v>1</v>
      </c>
      <c r="HR399">
        <v>-0.11611</v>
      </c>
      <c r="HS399">
        <v>5.26243</v>
      </c>
      <c r="HT399">
        <v>20.2657</v>
      </c>
      <c r="HU399">
        <v>5.22073</v>
      </c>
      <c r="HV399">
        <v>12.0159</v>
      </c>
      <c r="HW399">
        <v>4.9906</v>
      </c>
      <c r="HX399">
        <v>3.28848</v>
      </c>
      <c r="HY399">
        <v>9999</v>
      </c>
      <c r="HZ399">
        <v>9999</v>
      </c>
      <c r="IA399">
        <v>9999</v>
      </c>
      <c r="IB399">
        <v>999.9</v>
      </c>
      <c r="IC399">
        <v>4.97289</v>
      </c>
      <c r="ID399">
        <v>1.86661</v>
      </c>
      <c r="IE399">
        <v>1.86594</v>
      </c>
      <c r="IF399">
        <v>1.86586</v>
      </c>
      <c r="IG399">
        <v>1.86773</v>
      </c>
      <c r="IH399">
        <v>1.87015</v>
      </c>
      <c r="II399">
        <v>1.86884</v>
      </c>
      <c r="IJ399">
        <v>1.87027</v>
      </c>
      <c r="IK399">
        <v>0</v>
      </c>
      <c r="IL399">
        <v>0</v>
      </c>
      <c r="IM399">
        <v>0</v>
      </c>
      <c r="IN399">
        <v>0</v>
      </c>
      <c r="IO399" t="s">
        <v>441</v>
      </c>
      <c r="IP399" t="s">
        <v>442</v>
      </c>
      <c r="IQ399" t="s">
        <v>443</v>
      </c>
      <c r="IR399" t="s">
        <v>443</v>
      </c>
      <c r="IS399" t="s">
        <v>443</v>
      </c>
      <c r="IT399" t="s">
        <v>443</v>
      </c>
      <c r="IU399">
        <v>0</v>
      </c>
      <c r="IV399">
        <v>100</v>
      </c>
      <c r="IW399">
        <v>100</v>
      </c>
      <c r="IX399">
        <v>-4.49</v>
      </c>
      <c r="IY399">
        <v>0.0051</v>
      </c>
      <c r="IZ399">
        <v>-1.414774939843471</v>
      </c>
      <c r="JA399">
        <v>-0.002262605230658699</v>
      </c>
      <c r="JB399">
        <v>4.117972070868355E-07</v>
      </c>
      <c r="JC399">
        <v>-1.535053720392113E-10</v>
      </c>
      <c r="JD399">
        <v>-0.05773197212917025</v>
      </c>
      <c r="JE399">
        <v>-0.004387372397949352</v>
      </c>
      <c r="JF399">
        <v>0.001148265067849212</v>
      </c>
      <c r="JG399">
        <v>-2.372704636287677E-05</v>
      </c>
      <c r="JH399">
        <v>4</v>
      </c>
      <c r="JI399">
        <v>2346</v>
      </c>
      <c r="JJ399">
        <v>1</v>
      </c>
      <c r="JK399">
        <v>24</v>
      </c>
      <c r="JL399">
        <v>21665.6</v>
      </c>
      <c r="JM399">
        <v>29358514.2</v>
      </c>
      <c r="JN399">
        <v>3.00171</v>
      </c>
      <c r="JO399">
        <v>2.23022</v>
      </c>
      <c r="JP399">
        <v>1.39648</v>
      </c>
      <c r="JQ399">
        <v>2.35107</v>
      </c>
      <c r="JR399">
        <v>1.49536</v>
      </c>
      <c r="JS399">
        <v>2.70752</v>
      </c>
      <c r="JT399">
        <v>36.3871</v>
      </c>
      <c r="JU399">
        <v>24.0262</v>
      </c>
      <c r="JV399">
        <v>18</v>
      </c>
      <c r="JW399">
        <v>483.803</v>
      </c>
      <c r="JX399">
        <v>436.084</v>
      </c>
      <c r="JY399">
        <v>11.7267</v>
      </c>
      <c r="JZ399">
        <v>25.9823</v>
      </c>
      <c r="KA399">
        <v>30.0011</v>
      </c>
      <c r="KB399">
        <v>25.7911</v>
      </c>
      <c r="KC399">
        <v>25.7193</v>
      </c>
      <c r="KD399">
        <v>60.0642</v>
      </c>
      <c r="KE399">
        <v>20.9308</v>
      </c>
      <c r="KF399">
        <v>5.63587</v>
      </c>
      <c r="KG399">
        <v>11.6979</v>
      </c>
      <c r="KH399">
        <v>1590.13</v>
      </c>
      <c r="KI399">
        <v>10.6298</v>
      </c>
      <c r="KJ399">
        <v>101.63</v>
      </c>
      <c r="KK399">
        <v>100.948</v>
      </c>
    </row>
    <row r="400" spans="1:297">
      <c r="A400">
        <v>384</v>
      </c>
      <c r="B400">
        <v>1761510857</v>
      </c>
      <c r="C400">
        <v>3646.5</v>
      </c>
      <c r="D400" t="s">
        <v>1214</v>
      </c>
      <c r="E400" t="s">
        <v>1215</v>
      </c>
      <c r="F400">
        <v>5</v>
      </c>
      <c r="G400" t="s">
        <v>1025</v>
      </c>
      <c r="H400" t="s">
        <v>436</v>
      </c>
      <c r="I400">
        <v>1761510854.2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1594.173778304729</v>
      </c>
      <c r="AK400">
        <v>1568.263212121212</v>
      </c>
      <c r="AL400">
        <v>3.36738402876609</v>
      </c>
      <c r="AM400">
        <v>65.59163496858086</v>
      </c>
      <c r="AN400">
        <f>(AP400 - AO400 + DY400*1E3/(8.314*(EA400+273.15)) * AR400/DX400 * AQ400) * DX400/(100*DL400) * 1000/(1000 - AP400)</f>
        <v>0</v>
      </c>
      <c r="AO400">
        <v>10.66324244623324</v>
      </c>
      <c r="AP400">
        <v>11.27556303030303</v>
      </c>
      <c r="AQ400">
        <v>-0.006213357926384855</v>
      </c>
      <c r="AR400">
        <v>106.5412186172679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437</v>
      </c>
      <c r="AY400" t="s">
        <v>437</v>
      </c>
      <c r="AZ400">
        <v>0</v>
      </c>
      <c r="BA400">
        <v>0</v>
      </c>
      <c r="BB400">
        <f>1-AZ400/BA400</f>
        <v>0</v>
      </c>
      <c r="BC400">
        <v>0</v>
      </c>
      <c r="BD400" t="s">
        <v>437</v>
      </c>
      <c r="BE400" t="s">
        <v>437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437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BZ400">
        <v>2020</v>
      </c>
      <c r="CA400">
        <v>290.0000000000001</v>
      </c>
      <c r="CB400">
        <v>1590.42</v>
      </c>
      <c r="CC400">
        <v>295</v>
      </c>
      <c r="CD400">
        <v>5220.67</v>
      </c>
      <c r="CE400">
        <v>1591.29</v>
      </c>
      <c r="CF400">
        <v>-0.87</v>
      </c>
      <c r="CG400">
        <v>300.0000000000001</v>
      </c>
      <c r="CH400">
        <v>23.8</v>
      </c>
      <c r="CI400">
        <v>1650.734719841875</v>
      </c>
      <c r="CJ400">
        <v>2.032994541366527</v>
      </c>
      <c r="CK400">
        <v>-31.03478562282126</v>
      </c>
      <c r="CL400">
        <v>0.9198548094063967</v>
      </c>
      <c r="CM400">
        <v>0.9759925733019913</v>
      </c>
      <c r="CN400">
        <v>-0.00431141668520578</v>
      </c>
      <c r="CO400">
        <v>289.9999999999999</v>
      </c>
      <c r="CP400">
        <v>1590.91</v>
      </c>
      <c r="CQ400">
        <v>765</v>
      </c>
      <c r="CR400">
        <v>5219.32</v>
      </c>
      <c r="CS400">
        <v>1591.27</v>
      </c>
      <c r="CT400">
        <v>-0.36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438</v>
      </c>
      <c r="DO400">
        <v>2</v>
      </c>
      <c r="DP400" t="b">
        <v>1</v>
      </c>
      <c r="DQ400">
        <v>1761510854.2</v>
      </c>
      <c r="DR400">
        <v>1542.875</v>
      </c>
      <c r="DS400">
        <v>1577.875</v>
      </c>
      <c r="DT400">
        <v>11.29218</v>
      </c>
      <c r="DU400">
        <v>10.6635</v>
      </c>
      <c r="DV400">
        <v>1547.374</v>
      </c>
      <c r="DW400">
        <v>11.28729</v>
      </c>
      <c r="DX400">
        <v>500.0233999999999</v>
      </c>
      <c r="DY400">
        <v>90.28715</v>
      </c>
      <c r="DZ400">
        <v>0.1000546</v>
      </c>
      <c r="EA400">
        <v>17.70443</v>
      </c>
      <c r="EB400">
        <v>18.0209</v>
      </c>
      <c r="EC400">
        <v>999.9</v>
      </c>
      <c r="ED400">
        <v>0</v>
      </c>
      <c r="EE400">
        <v>0</v>
      </c>
      <c r="EF400">
        <v>9991.806</v>
      </c>
      <c r="EG400">
        <v>0</v>
      </c>
      <c r="EH400">
        <v>1050.801</v>
      </c>
      <c r="EI400">
        <v>-34.99893999999999</v>
      </c>
      <c r="EJ400">
        <v>1560.495</v>
      </c>
      <c r="EK400">
        <v>1594.88</v>
      </c>
      <c r="EL400">
        <v>0.6286970999999999</v>
      </c>
      <c r="EM400">
        <v>1577.875</v>
      </c>
      <c r="EN400">
        <v>10.6635</v>
      </c>
      <c r="EO400">
        <v>1.019541</v>
      </c>
      <c r="EP400">
        <v>0.9627768</v>
      </c>
      <c r="EQ400">
        <v>7.198644</v>
      </c>
      <c r="ER400">
        <v>6.364921</v>
      </c>
      <c r="ES400">
        <v>1999.986</v>
      </c>
      <c r="ET400">
        <v>0.9800028</v>
      </c>
      <c r="EU400">
        <v>0.01999689</v>
      </c>
      <c r="EV400">
        <v>0</v>
      </c>
      <c r="EW400">
        <v>1292.219</v>
      </c>
      <c r="EX400">
        <v>5.000970000000001</v>
      </c>
      <c r="EY400">
        <v>25817.88</v>
      </c>
      <c r="EZ400">
        <v>16707.5</v>
      </c>
      <c r="FA400">
        <v>36.687</v>
      </c>
      <c r="FB400">
        <v>38</v>
      </c>
      <c r="FC400">
        <v>37</v>
      </c>
      <c r="FD400">
        <v>37.1436</v>
      </c>
      <c r="FE400">
        <v>36.5809</v>
      </c>
      <c r="FF400">
        <v>1955.091</v>
      </c>
      <c r="FG400">
        <v>39.89</v>
      </c>
      <c r="FH400">
        <v>0</v>
      </c>
      <c r="FI400">
        <v>5727.800000190735</v>
      </c>
      <c r="FJ400">
        <v>0</v>
      </c>
      <c r="FK400">
        <v>1292.445</v>
      </c>
      <c r="FL400">
        <v>-2.115213663968005</v>
      </c>
      <c r="FM400">
        <v>-84.80683756740879</v>
      </c>
      <c r="FN400">
        <v>25825.12307692308</v>
      </c>
      <c r="FO400">
        <v>15</v>
      </c>
      <c r="FP400">
        <v>0</v>
      </c>
      <c r="FQ400" t="s">
        <v>439</v>
      </c>
      <c r="FR400">
        <v>1760210915.6</v>
      </c>
      <c r="FS400">
        <v>0</v>
      </c>
      <c r="FT400">
        <v>0</v>
      </c>
      <c r="FU400">
        <v>-0.215</v>
      </c>
      <c r="FV400">
        <v>0</v>
      </c>
      <c r="FW400">
        <v>-0.6919999999999999</v>
      </c>
      <c r="FX400">
        <v>0</v>
      </c>
      <c r="FY400">
        <v>400</v>
      </c>
      <c r="FZ400">
        <v>0</v>
      </c>
      <c r="GA400">
        <v>0.15</v>
      </c>
      <c r="GB400">
        <v>0</v>
      </c>
      <c r="GC400">
        <v>-34.96638292682927</v>
      </c>
      <c r="GD400">
        <v>-0.7590313588849723</v>
      </c>
      <c r="GE400">
        <v>0.1567400923113641</v>
      </c>
      <c r="GF400">
        <v>0</v>
      </c>
      <c r="GG400">
        <v>1292.536764705882</v>
      </c>
      <c r="GH400">
        <v>-1.316883112531759</v>
      </c>
      <c r="GI400">
        <v>0.3115588943308825</v>
      </c>
      <c r="GJ400">
        <v>0</v>
      </c>
      <c r="GK400">
        <v>0.6578119024390244</v>
      </c>
      <c r="GL400">
        <v>-0.1228025853658538</v>
      </c>
      <c r="GM400">
        <v>0.01519943966201591</v>
      </c>
      <c r="GN400">
        <v>0</v>
      </c>
      <c r="GO400">
        <v>0</v>
      </c>
      <c r="GP400">
        <v>3</v>
      </c>
      <c r="GQ400" t="s">
        <v>455</v>
      </c>
      <c r="GR400">
        <v>3.13398</v>
      </c>
      <c r="GS400">
        <v>2.76023</v>
      </c>
      <c r="GT400">
        <v>0.226891</v>
      </c>
      <c r="GU400">
        <v>0.227506</v>
      </c>
      <c r="GV400">
        <v>0.0618336</v>
      </c>
      <c r="GW400">
        <v>0.0587224</v>
      </c>
      <c r="GX400">
        <v>24747.2</v>
      </c>
      <c r="GY400">
        <v>24711.8</v>
      </c>
      <c r="GZ400">
        <v>29736.9</v>
      </c>
      <c r="HA400">
        <v>29548.1</v>
      </c>
      <c r="HB400">
        <v>36876.3</v>
      </c>
      <c r="HC400">
        <v>36861.2</v>
      </c>
      <c r="HD400">
        <v>41844.9</v>
      </c>
      <c r="HE400">
        <v>41980.3</v>
      </c>
      <c r="HF400">
        <v>1.95072</v>
      </c>
      <c r="HG400">
        <v>1.88888</v>
      </c>
      <c r="HH400">
        <v>0.0268966</v>
      </c>
      <c r="HI400">
        <v>0</v>
      </c>
      <c r="HJ400">
        <v>17.5828</v>
      </c>
      <c r="HK400">
        <v>999.9</v>
      </c>
      <c r="HL400">
        <v>26.4</v>
      </c>
      <c r="HM400">
        <v>31.7</v>
      </c>
      <c r="HN400">
        <v>13.7269</v>
      </c>
      <c r="HO400">
        <v>62.4225</v>
      </c>
      <c r="HP400">
        <v>32.4399</v>
      </c>
      <c r="HQ400">
        <v>1</v>
      </c>
      <c r="HR400">
        <v>-0.113074</v>
      </c>
      <c r="HS400">
        <v>6.39348</v>
      </c>
      <c r="HT400">
        <v>20.2242</v>
      </c>
      <c r="HU400">
        <v>5.22118</v>
      </c>
      <c r="HV400">
        <v>12.0159</v>
      </c>
      <c r="HW400">
        <v>4.9908</v>
      </c>
      <c r="HX400">
        <v>3.28865</v>
      </c>
      <c r="HY400">
        <v>9999</v>
      </c>
      <c r="HZ400">
        <v>9999</v>
      </c>
      <c r="IA400">
        <v>9999</v>
      </c>
      <c r="IB400">
        <v>999.9</v>
      </c>
      <c r="IC400">
        <v>4.97288</v>
      </c>
      <c r="ID400">
        <v>1.86661</v>
      </c>
      <c r="IE400">
        <v>1.8659</v>
      </c>
      <c r="IF400">
        <v>1.86585</v>
      </c>
      <c r="IG400">
        <v>1.86771</v>
      </c>
      <c r="IH400">
        <v>1.87015</v>
      </c>
      <c r="II400">
        <v>1.86881</v>
      </c>
      <c r="IJ400">
        <v>1.87028</v>
      </c>
      <c r="IK400">
        <v>0</v>
      </c>
      <c r="IL400">
        <v>0</v>
      </c>
      <c r="IM400">
        <v>0</v>
      </c>
      <c r="IN400">
        <v>0</v>
      </c>
      <c r="IO400" t="s">
        <v>441</v>
      </c>
      <c r="IP400" t="s">
        <v>442</v>
      </c>
      <c r="IQ400" t="s">
        <v>443</v>
      </c>
      <c r="IR400" t="s">
        <v>443</v>
      </c>
      <c r="IS400" t="s">
        <v>443</v>
      </c>
      <c r="IT400" t="s">
        <v>443</v>
      </c>
      <c r="IU400">
        <v>0</v>
      </c>
      <c r="IV400">
        <v>100</v>
      </c>
      <c r="IW400">
        <v>100</v>
      </c>
      <c r="IX400">
        <v>-4.51</v>
      </c>
      <c r="IY400">
        <v>0.0047</v>
      </c>
      <c r="IZ400">
        <v>-1.414774939843471</v>
      </c>
      <c r="JA400">
        <v>-0.002262605230658699</v>
      </c>
      <c r="JB400">
        <v>4.117972070868355E-07</v>
      </c>
      <c r="JC400">
        <v>-1.535053720392113E-10</v>
      </c>
      <c r="JD400">
        <v>-0.05773197212917025</v>
      </c>
      <c r="JE400">
        <v>-0.004387372397949352</v>
      </c>
      <c r="JF400">
        <v>0.001148265067849212</v>
      </c>
      <c r="JG400">
        <v>-2.372704636287677E-05</v>
      </c>
      <c r="JH400">
        <v>4</v>
      </c>
      <c r="JI400">
        <v>2346</v>
      </c>
      <c r="JJ400">
        <v>1</v>
      </c>
      <c r="JK400">
        <v>24</v>
      </c>
      <c r="JL400">
        <v>21665.7</v>
      </c>
      <c r="JM400">
        <v>29358514.3</v>
      </c>
      <c r="JN400">
        <v>3.02612</v>
      </c>
      <c r="JO400">
        <v>2.22534</v>
      </c>
      <c r="JP400">
        <v>1.39648</v>
      </c>
      <c r="JQ400">
        <v>2.35352</v>
      </c>
      <c r="JR400">
        <v>1.49536</v>
      </c>
      <c r="JS400">
        <v>2.70264</v>
      </c>
      <c r="JT400">
        <v>36.3871</v>
      </c>
      <c r="JU400">
        <v>24.0087</v>
      </c>
      <c r="JV400">
        <v>18</v>
      </c>
      <c r="JW400">
        <v>483.892</v>
      </c>
      <c r="JX400">
        <v>436.151</v>
      </c>
      <c r="JY400">
        <v>11.6861</v>
      </c>
      <c r="JZ400">
        <v>25.9841</v>
      </c>
      <c r="KA400">
        <v>30.0026</v>
      </c>
      <c r="KB400">
        <v>25.7925</v>
      </c>
      <c r="KC400">
        <v>25.7203</v>
      </c>
      <c r="KD400">
        <v>60.5306</v>
      </c>
      <c r="KE400">
        <v>20.9308</v>
      </c>
      <c r="KF400">
        <v>5.63587</v>
      </c>
      <c r="KG400">
        <v>11.4291</v>
      </c>
      <c r="KH400">
        <v>1603.48</v>
      </c>
      <c r="KI400">
        <v>10.6446</v>
      </c>
      <c r="KJ400">
        <v>101.631</v>
      </c>
      <c r="KK400">
        <v>100.948</v>
      </c>
    </row>
    <row r="401" spans="1:297">
      <c r="A401">
        <v>385</v>
      </c>
      <c r="B401">
        <v>1761512125.1</v>
      </c>
      <c r="C401">
        <v>4914.599999904633</v>
      </c>
      <c r="D401" t="s">
        <v>1216</v>
      </c>
      <c r="E401" t="s">
        <v>1217</v>
      </c>
      <c r="F401">
        <v>5</v>
      </c>
      <c r="G401" t="s">
        <v>1218</v>
      </c>
      <c r="H401" t="s">
        <v>436</v>
      </c>
      <c r="I401">
        <v>1761512122.1</v>
      </c>
      <c r="J401">
        <f>(K401)/1000</f>
        <v>0</v>
      </c>
      <c r="K401">
        <f>IF(DP401, AN401, AH401)</f>
        <v>0</v>
      </c>
      <c r="L401">
        <f>IF(DP401, AI401, AG401)</f>
        <v>0</v>
      </c>
      <c r="M401">
        <f>DR401 - IF(AU401&gt;1, L401*DL401*100.0/(AW401), 0)</f>
        <v>0</v>
      </c>
      <c r="N401">
        <f>((T401-J401/2)*M401-L401)/(T401+J401/2)</f>
        <v>0</v>
      </c>
      <c r="O401">
        <f>N401*(DY401+DZ401)/1000.0</f>
        <v>0</v>
      </c>
      <c r="P401">
        <f>(DR401 - IF(AU401&gt;1, L401*DL401*100.0/(AW401), 0))*(DY401+DZ401)/1000.0</f>
        <v>0</v>
      </c>
      <c r="Q401">
        <f>2.0/((1/S401-1/R401)+SIGN(S401)*SQRT((1/S401-1/R401)*(1/S401-1/R401) + 4*DM401/((DM401+1)*(DM401+1))*(2*1/S401*1/R401-1/R401*1/R401)))</f>
        <v>0</v>
      </c>
      <c r="R401">
        <f>IF(LEFT(DN401,1)&lt;&gt;"0",IF(LEFT(DN401,1)="1",3.0,DO401),$D$5+$E$5*(EF401*DY401/($K$5*1000))+$F$5*(EF401*DY401/($K$5*1000))*MAX(MIN(DL401,$J$5),$I$5)*MAX(MIN(DL401,$J$5),$I$5)+$G$5*MAX(MIN(DL401,$J$5),$I$5)*(EF401*DY401/($K$5*1000))+$H$5*(EF401*DY401/($K$5*1000))*(EF401*DY401/($K$5*1000)))</f>
        <v>0</v>
      </c>
      <c r="S401">
        <f>J401*(1000-(1000*0.61365*exp(17.502*W401/(240.97+W401))/(DY401+DZ401)+DT401)/2)/(1000*0.61365*exp(17.502*W401/(240.97+W401))/(DY401+DZ401)-DT401)</f>
        <v>0</v>
      </c>
      <c r="T401">
        <f>1/((DM401+1)/(Q401/1.6)+1/(R401/1.37)) + DM401/((DM401+1)/(Q401/1.6) + DM401/(R401/1.37))</f>
        <v>0</v>
      </c>
      <c r="U401">
        <f>(DH401*DK401)</f>
        <v>0</v>
      </c>
      <c r="V401">
        <f>(EA401+(U401+2*0.95*5.67E-8*(((EA401+$B$7)+273)^4-(EA401+273)^4)-44100*J401)/(1.84*29.3*R401+8*0.95*5.67E-8*(EA401+273)^3))</f>
        <v>0</v>
      </c>
      <c r="W401">
        <f>($C$7*EB401+$D$7*EC401+$E$7*V401)</f>
        <v>0</v>
      </c>
      <c r="X401">
        <f>0.61365*exp(17.502*W401/(240.97+W401))</f>
        <v>0</v>
      </c>
      <c r="Y401">
        <f>(Z401/AA401*100)</f>
        <v>0</v>
      </c>
      <c r="Z401">
        <f>DT401*(DY401+DZ401)/1000</f>
        <v>0</v>
      </c>
      <c r="AA401">
        <f>0.61365*exp(17.502*EA401/(240.97+EA401))</f>
        <v>0</v>
      </c>
      <c r="AB401">
        <f>(X401-DT401*(DY401+DZ401)/1000)</f>
        <v>0</v>
      </c>
      <c r="AC401">
        <f>(-J401*44100)</f>
        <v>0</v>
      </c>
      <c r="AD401">
        <f>2*29.3*R401*0.92*(EA401-W401)</f>
        <v>0</v>
      </c>
      <c r="AE401">
        <f>2*0.95*5.67E-8*(((EA401+$B$7)+273)^4-(W401+273)^4)</f>
        <v>0</v>
      </c>
      <c r="AF401">
        <f>U401+AE401+AC401+AD401</f>
        <v>0</v>
      </c>
      <c r="AG401">
        <f>DX401*AU401*(DS401-DR401*(1000-AU401*DU401)/(1000-AU401*DT401))/(100*DL401)</f>
        <v>0</v>
      </c>
      <c r="AH401">
        <f>1000*DX401*AU401*(DT401-DU401)/(100*DL401*(1000-AU401*DT401))</f>
        <v>0</v>
      </c>
      <c r="AI401">
        <f>(AJ401 - AK401 - DY401*1E3/(8.314*(EA401+273.15)) * AM401/DX401 * AL401) * DX401/(100*DL401) * (1000 - DU401)/1000</f>
        <v>0</v>
      </c>
      <c r="AJ401">
        <v>423.7803239774404</v>
      </c>
      <c r="AK401">
        <v>414.7571151515151</v>
      </c>
      <c r="AL401">
        <v>-0.001664524444702619</v>
      </c>
      <c r="AM401">
        <v>65.67833602409358</v>
      </c>
      <c r="AN401">
        <f>(AP401 - AO401 + DY401*1E3/(8.314*(EA401+273.15)) * AR401/DX401 * AQ401) * DX401/(100*DL401) * 1000/(1000 - AP401)</f>
        <v>0</v>
      </c>
      <c r="AO401">
        <v>8.974117335780637</v>
      </c>
      <c r="AP401">
        <v>11.89251939393939</v>
      </c>
      <c r="AQ401">
        <v>-0.001524758561376685</v>
      </c>
      <c r="AR401">
        <v>107.1786885899259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MAX(0,($B$13+$C$13*EF401)/(1+$D$13*EF401)*DY401/(EA401+273)*$E$13)</f>
        <v>0</v>
      </c>
      <c r="AX401" t="s">
        <v>437</v>
      </c>
      <c r="AY401" t="s">
        <v>437</v>
      </c>
      <c r="AZ401">
        <v>0</v>
      </c>
      <c r="BA401">
        <v>0</v>
      </c>
      <c r="BB401">
        <f>1-AZ401/BA401</f>
        <v>0</v>
      </c>
      <c r="BC401">
        <v>0</v>
      </c>
      <c r="BD401" t="s">
        <v>437</v>
      </c>
      <c r="BE401" t="s">
        <v>437</v>
      </c>
      <c r="BF401">
        <v>0</v>
      </c>
      <c r="BG401">
        <v>0</v>
      </c>
      <c r="BH401">
        <f>1-BF401/BG401</f>
        <v>0</v>
      </c>
      <c r="BI401">
        <v>0.5</v>
      </c>
      <c r="BJ401">
        <f>DI401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437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BZ401">
        <v>2020</v>
      </c>
      <c r="CA401">
        <v>290.0000000000001</v>
      </c>
      <c r="CB401">
        <v>1590.42</v>
      </c>
      <c r="CC401">
        <v>295</v>
      </c>
      <c r="CD401">
        <v>5220.67</v>
      </c>
      <c r="CE401">
        <v>1591.29</v>
      </c>
      <c r="CF401">
        <v>-0.87</v>
      </c>
      <c r="CG401">
        <v>300.0000000000001</v>
      </c>
      <c r="CH401">
        <v>23.8</v>
      </c>
      <c r="CI401">
        <v>1650.734719841875</v>
      </c>
      <c r="CJ401">
        <v>2.032994541366527</v>
      </c>
      <c r="CK401">
        <v>-31.03478562282126</v>
      </c>
      <c r="CL401">
        <v>0.9198548094063967</v>
      </c>
      <c r="CM401">
        <v>0.9759925733019913</v>
      </c>
      <c r="CN401">
        <v>-0.00431141668520578</v>
      </c>
      <c r="CO401">
        <v>289.9999999999999</v>
      </c>
      <c r="CP401">
        <v>1590.91</v>
      </c>
      <c r="CQ401">
        <v>765</v>
      </c>
      <c r="CR401">
        <v>5219.32</v>
      </c>
      <c r="CS401">
        <v>1591.27</v>
      </c>
      <c r="CT401">
        <v>-0.36</v>
      </c>
      <c r="DH401">
        <f>$B$11*EG401+$C$11*EH401+$F$11*ES401*(1-EV401)</f>
        <v>0</v>
      </c>
      <c r="DI401">
        <f>DH401*DJ401</f>
        <v>0</v>
      </c>
      <c r="DJ401">
        <f>($B$11*$D$9+$C$11*$D$9+$F$11*((FF401+EX401)/MAX(FF401+EX401+FG401, 0.1)*$I$9+FG401/MAX(FF401+EX401+FG401, 0.1)*$J$9))/($B$11+$C$11+$F$11)</f>
        <v>0</v>
      </c>
      <c r="DK401">
        <f>($B$11*$K$9+$C$11*$K$9+$F$11*((FF401+EX401)/MAX(FF401+EX401+FG401, 0.1)*$P$9+FG401/MAX(FF401+EX401+FG401, 0.1)*$Q$9))/($B$11+$C$11+$F$11)</f>
        <v>0</v>
      </c>
      <c r="DL401">
        <v>6</v>
      </c>
      <c r="DM401">
        <v>0.5</v>
      </c>
      <c r="DN401" t="s">
        <v>438</v>
      </c>
      <c r="DO401">
        <v>2</v>
      </c>
      <c r="DP401" t="b">
        <v>1</v>
      </c>
      <c r="DQ401">
        <v>1761512122.1</v>
      </c>
      <c r="DR401">
        <v>409.8364545454546</v>
      </c>
      <c r="DS401">
        <v>419.9610000000001</v>
      </c>
      <c r="DT401">
        <v>11.90137272727273</v>
      </c>
      <c r="DU401">
        <v>8.974423636363637</v>
      </c>
      <c r="DV401">
        <v>412.1244545454545</v>
      </c>
      <c r="DW401">
        <v>11.88881818181818</v>
      </c>
      <c r="DX401">
        <v>499.9568181818182</v>
      </c>
      <c r="DY401">
        <v>90.26614545454545</v>
      </c>
      <c r="DZ401">
        <v>0.09991193636363636</v>
      </c>
      <c r="EA401">
        <v>18.54770909090909</v>
      </c>
      <c r="EB401">
        <v>17.98001818181818</v>
      </c>
      <c r="EC401">
        <v>999.9</v>
      </c>
      <c r="ED401">
        <v>0</v>
      </c>
      <c r="EE401">
        <v>0</v>
      </c>
      <c r="EF401">
        <v>10001.24363636364</v>
      </c>
      <c r="EG401">
        <v>0</v>
      </c>
      <c r="EH401">
        <v>1076.953636363636</v>
      </c>
      <c r="EI401">
        <v>-10.12452727272727</v>
      </c>
      <c r="EJ401">
        <v>414.7728181818182</v>
      </c>
      <c r="EK401">
        <v>423.7641818181818</v>
      </c>
      <c r="EL401">
        <v>2.926935454545455</v>
      </c>
      <c r="EM401">
        <v>419.9610000000001</v>
      </c>
      <c r="EN401">
        <v>8.974423636363637</v>
      </c>
      <c r="EO401">
        <v>1.074289090909091</v>
      </c>
      <c r="EP401">
        <v>0.8100865454545456</v>
      </c>
      <c r="EQ401">
        <v>7.964861818181819</v>
      </c>
      <c r="ER401">
        <v>3.885288181818182</v>
      </c>
      <c r="ES401">
        <v>2000.042727272727</v>
      </c>
      <c r="ET401">
        <v>0.9799958181818184</v>
      </c>
      <c r="EU401">
        <v>0.02000428181818182</v>
      </c>
      <c r="EV401">
        <v>0</v>
      </c>
      <c r="EW401">
        <v>1335.257272727273</v>
      </c>
      <c r="EX401">
        <v>5.000970000000001</v>
      </c>
      <c r="EY401">
        <v>26659.74545454546</v>
      </c>
      <c r="EZ401">
        <v>16707.92727272727</v>
      </c>
      <c r="FA401">
        <v>37.125</v>
      </c>
      <c r="FB401">
        <v>38.187</v>
      </c>
      <c r="FC401">
        <v>37.375</v>
      </c>
      <c r="FD401">
        <v>37.437</v>
      </c>
      <c r="FE401">
        <v>37.062</v>
      </c>
      <c r="FF401">
        <v>1955.132727272728</v>
      </c>
      <c r="FG401">
        <v>39.90999999999999</v>
      </c>
      <c r="FH401">
        <v>0</v>
      </c>
      <c r="FI401">
        <v>6996.200000047684</v>
      </c>
      <c r="FJ401">
        <v>0</v>
      </c>
      <c r="FK401">
        <v>1335.578461538462</v>
      </c>
      <c r="FL401">
        <v>-4.773333325377902</v>
      </c>
      <c r="FM401">
        <v>-99.15897437866953</v>
      </c>
      <c r="FN401">
        <v>26666.66923076923</v>
      </c>
      <c r="FO401">
        <v>15</v>
      </c>
      <c r="FP401">
        <v>0</v>
      </c>
      <c r="FQ401" t="s">
        <v>439</v>
      </c>
      <c r="FR401">
        <v>1760210915.6</v>
      </c>
      <c r="FS401">
        <v>0</v>
      </c>
      <c r="FT401">
        <v>0</v>
      </c>
      <c r="FU401">
        <v>-0.215</v>
      </c>
      <c r="FV401">
        <v>0</v>
      </c>
      <c r="FW401">
        <v>-0.6919999999999999</v>
      </c>
      <c r="FX401">
        <v>0</v>
      </c>
      <c r="FY401">
        <v>400</v>
      </c>
      <c r="FZ401">
        <v>0</v>
      </c>
      <c r="GA401">
        <v>0.15</v>
      </c>
      <c r="GB401">
        <v>0</v>
      </c>
      <c r="GC401">
        <v>-10.18421463414634</v>
      </c>
      <c r="GD401">
        <v>0.2505407665505211</v>
      </c>
      <c r="GE401">
        <v>0.04635270698004969</v>
      </c>
      <c r="GF401">
        <v>1</v>
      </c>
      <c r="GG401">
        <v>1335.800882352941</v>
      </c>
      <c r="GH401">
        <v>-4.357372036364671</v>
      </c>
      <c r="GI401">
        <v>0.488667862946644</v>
      </c>
      <c r="GJ401">
        <v>0</v>
      </c>
      <c r="GK401">
        <v>2.88306</v>
      </c>
      <c r="GL401">
        <v>0.4197426480836254</v>
      </c>
      <c r="GM401">
        <v>0.04620119484253685</v>
      </c>
      <c r="GN401">
        <v>0</v>
      </c>
      <c r="GO401">
        <v>1</v>
      </c>
      <c r="GP401">
        <v>3</v>
      </c>
      <c r="GQ401" t="s">
        <v>446</v>
      </c>
      <c r="GR401">
        <v>3.1335</v>
      </c>
      <c r="GS401">
        <v>2.76013</v>
      </c>
      <c r="GT401">
        <v>0.09300799999999999</v>
      </c>
      <c r="GU401">
        <v>0.09342200000000001</v>
      </c>
      <c r="GV401">
        <v>0.06436219999999999</v>
      </c>
      <c r="GW401">
        <v>0.0514941</v>
      </c>
      <c r="GX401">
        <v>29038.5</v>
      </c>
      <c r="GY401">
        <v>29005.1</v>
      </c>
      <c r="GZ401">
        <v>29744.1</v>
      </c>
      <c r="HA401">
        <v>29554.2</v>
      </c>
      <c r="HB401">
        <v>36782</v>
      </c>
      <c r="HC401">
        <v>37152.8</v>
      </c>
      <c r="HD401">
        <v>41854.5</v>
      </c>
      <c r="HE401">
        <v>41990.7</v>
      </c>
      <c r="HF401">
        <v>1.958</v>
      </c>
      <c r="HG401">
        <v>1.8866</v>
      </c>
      <c r="HH401">
        <v>-0.0217631</v>
      </c>
      <c r="HI401">
        <v>0</v>
      </c>
      <c r="HJ401">
        <v>18.3479</v>
      </c>
      <c r="HK401">
        <v>999.9</v>
      </c>
      <c r="HL401">
        <v>25.9</v>
      </c>
      <c r="HM401">
        <v>31.6</v>
      </c>
      <c r="HN401">
        <v>13.3935</v>
      </c>
      <c r="HO401">
        <v>62.0427</v>
      </c>
      <c r="HP401">
        <v>32.3117</v>
      </c>
      <c r="HQ401">
        <v>1</v>
      </c>
      <c r="HR401">
        <v>-0.13157</v>
      </c>
      <c r="HS401">
        <v>5.00253</v>
      </c>
      <c r="HT401">
        <v>20.272</v>
      </c>
      <c r="HU401">
        <v>5.22358</v>
      </c>
      <c r="HV401">
        <v>12.0159</v>
      </c>
      <c r="HW401">
        <v>4.9916</v>
      </c>
      <c r="HX401">
        <v>3.28903</v>
      </c>
      <c r="HY401">
        <v>9999</v>
      </c>
      <c r="HZ401">
        <v>9999</v>
      </c>
      <c r="IA401">
        <v>9999</v>
      </c>
      <c r="IB401">
        <v>999.9</v>
      </c>
      <c r="IC401">
        <v>4.97284</v>
      </c>
      <c r="ID401">
        <v>1.86661</v>
      </c>
      <c r="IE401">
        <v>1.86587</v>
      </c>
      <c r="IF401">
        <v>1.86585</v>
      </c>
      <c r="IG401">
        <v>1.8677</v>
      </c>
      <c r="IH401">
        <v>1.87015</v>
      </c>
      <c r="II401">
        <v>1.86876</v>
      </c>
      <c r="IJ401">
        <v>1.87027</v>
      </c>
      <c r="IK401">
        <v>0</v>
      </c>
      <c r="IL401">
        <v>0</v>
      </c>
      <c r="IM401">
        <v>0</v>
      </c>
      <c r="IN401">
        <v>0</v>
      </c>
      <c r="IO401" t="s">
        <v>441</v>
      </c>
      <c r="IP401" t="s">
        <v>442</v>
      </c>
      <c r="IQ401" t="s">
        <v>443</v>
      </c>
      <c r="IR401" t="s">
        <v>443</v>
      </c>
      <c r="IS401" t="s">
        <v>443</v>
      </c>
      <c r="IT401" t="s">
        <v>443</v>
      </c>
      <c r="IU401">
        <v>0</v>
      </c>
      <c r="IV401">
        <v>100</v>
      </c>
      <c r="IW401">
        <v>100</v>
      </c>
      <c r="IX401">
        <v>-2.288</v>
      </c>
      <c r="IY401">
        <v>0.0124</v>
      </c>
      <c r="IZ401">
        <v>-1.414774939843471</v>
      </c>
      <c r="JA401">
        <v>-0.002262605230658699</v>
      </c>
      <c r="JB401">
        <v>4.117972070868355E-07</v>
      </c>
      <c r="JC401">
        <v>-1.535053720392113E-10</v>
      </c>
      <c r="JD401">
        <v>-0.05773197212917025</v>
      </c>
      <c r="JE401">
        <v>-0.004387372397949352</v>
      </c>
      <c r="JF401">
        <v>0.001148265067849212</v>
      </c>
      <c r="JG401">
        <v>-2.372704636287677E-05</v>
      </c>
      <c r="JH401">
        <v>4</v>
      </c>
      <c r="JI401">
        <v>2346</v>
      </c>
      <c r="JJ401">
        <v>1</v>
      </c>
      <c r="JK401">
        <v>24</v>
      </c>
      <c r="JL401">
        <v>21686.8</v>
      </c>
      <c r="JM401">
        <v>29358535.4</v>
      </c>
      <c r="JN401">
        <v>1.03271</v>
      </c>
      <c r="JO401">
        <v>2.26196</v>
      </c>
      <c r="JP401">
        <v>1.39648</v>
      </c>
      <c r="JQ401">
        <v>2.35352</v>
      </c>
      <c r="JR401">
        <v>1.49536</v>
      </c>
      <c r="JS401">
        <v>2.69775</v>
      </c>
      <c r="JT401">
        <v>36.3635</v>
      </c>
      <c r="JU401">
        <v>24.035</v>
      </c>
      <c r="JV401">
        <v>18</v>
      </c>
      <c r="JW401">
        <v>487.489</v>
      </c>
      <c r="JX401">
        <v>434.057</v>
      </c>
      <c r="JY401">
        <v>12.5682</v>
      </c>
      <c r="JZ401">
        <v>25.8077</v>
      </c>
      <c r="KA401">
        <v>30</v>
      </c>
      <c r="KB401">
        <v>25.6868</v>
      </c>
      <c r="KC401">
        <v>25.626</v>
      </c>
      <c r="KD401">
        <v>20.6135</v>
      </c>
      <c r="KE401">
        <v>30.6017</v>
      </c>
      <c r="KF401">
        <v>1.56696</v>
      </c>
      <c r="KG401">
        <v>12.5799</v>
      </c>
      <c r="KH401">
        <v>413.304</v>
      </c>
      <c r="KI401">
        <v>9.03468</v>
      </c>
      <c r="KJ401">
        <v>101.655</v>
      </c>
      <c r="KK401">
        <v>100.971</v>
      </c>
    </row>
    <row r="402" spans="1:297">
      <c r="A402">
        <v>386</v>
      </c>
      <c r="B402">
        <v>1761512130.1</v>
      </c>
      <c r="C402">
        <v>4919.599999904633</v>
      </c>
      <c r="D402" t="s">
        <v>1219</v>
      </c>
      <c r="E402" t="s">
        <v>1220</v>
      </c>
      <c r="F402">
        <v>5</v>
      </c>
      <c r="G402" t="s">
        <v>1218</v>
      </c>
      <c r="H402" t="s">
        <v>436</v>
      </c>
      <c r="I402">
        <v>1761512127.6</v>
      </c>
      <c r="J402">
        <f>(K402)/1000</f>
        <v>0</v>
      </c>
      <c r="K402">
        <f>IF(DP402, AN402, AH402)</f>
        <v>0</v>
      </c>
      <c r="L402">
        <f>IF(DP402, AI402, AG402)</f>
        <v>0</v>
      </c>
      <c r="M402">
        <f>DR402 - IF(AU402&gt;1, L402*DL402*100.0/(AW402), 0)</f>
        <v>0</v>
      </c>
      <c r="N402">
        <f>((T402-J402/2)*M402-L402)/(T402+J402/2)</f>
        <v>0</v>
      </c>
      <c r="O402">
        <f>N402*(DY402+DZ402)/1000.0</f>
        <v>0</v>
      </c>
      <c r="P402">
        <f>(DR402 - IF(AU402&gt;1, L402*DL402*100.0/(AW402), 0))*(DY402+DZ402)/1000.0</f>
        <v>0</v>
      </c>
      <c r="Q402">
        <f>2.0/((1/S402-1/R402)+SIGN(S402)*SQRT((1/S402-1/R402)*(1/S402-1/R402) + 4*DM402/((DM402+1)*(DM402+1))*(2*1/S402*1/R402-1/R402*1/R402)))</f>
        <v>0</v>
      </c>
      <c r="R402">
        <f>IF(LEFT(DN402,1)&lt;&gt;"0",IF(LEFT(DN402,1)="1",3.0,DO402),$D$5+$E$5*(EF402*DY402/($K$5*1000))+$F$5*(EF402*DY402/($K$5*1000))*MAX(MIN(DL402,$J$5),$I$5)*MAX(MIN(DL402,$J$5),$I$5)+$G$5*MAX(MIN(DL402,$J$5),$I$5)*(EF402*DY402/($K$5*1000))+$H$5*(EF402*DY402/($K$5*1000))*(EF402*DY402/($K$5*1000)))</f>
        <v>0</v>
      </c>
      <c r="S402">
        <f>J402*(1000-(1000*0.61365*exp(17.502*W402/(240.97+W402))/(DY402+DZ402)+DT402)/2)/(1000*0.61365*exp(17.502*W402/(240.97+W402))/(DY402+DZ402)-DT402)</f>
        <v>0</v>
      </c>
      <c r="T402">
        <f>1/((DM402+1)/(Q402/1.6)+1/(R402/1.37)) + DM402/((DM402+1)/(Q402/1.6) + DM402/(R402/1.37))</f>
        <v>0</v>
      </c>
      <c r="U402">
        <f>(DH402*DK402)</f>
        <v>0</v>
      </c>
      <c r="V402">
        <f>(EA402+(U402+2*0.95*5.67E-8*(((EA402+$B$7)+273)^4-(EA402+273)^4)-44100*J402)/(1.84*29.3*R402+8*0.95*5.67E-8*(EA402+273)^3))</f>
        <v>0</v>
      </c>
      <c r="W402">
        <f>($C$7*EB402+$D$7*EC402+$E$7*V402)</f>
        <v>0</v>
      </c>
      <c r="X402">
        <f>0.61365*exp(17.502*W402/(240.97+W402))</f>
        <v>0</v>
      </c>
      <c r="Y402">
        <f>(Z402/AA402*100)</f>
        <v>0</v>
      </c>
      <c r="Z402">
        <f>DT402*(DY402+DZ402)/1000</f>
        <v>0</v>
      </c>
      <c r="AA402">
        <f>0.61365*exp(17.502*EA402/(240.97+EA402))</f>
        <v>0</v>
      </c>
      <c r="AB402">
        <f>(X402-DT402*(DY402+DZ402)/1000)</f>
        <v>0</v>
      </c>
      <c r="AC402">
        <f>(-J402*44100)</f>
        <v>0</v>
      </c>
      <c r="AD402">
        <f>2*29.3*R402*0.92*(EA402-W402)</f>
        <v>0</v>
      </c>
      <c r="AE402">
        <f>2*0.95*5.67E-8*(((EA402+$B$7)+273)^4-(W402+273)^4)</f>
        <v>0</v>
      </c>
      <c r="AF402">
        <f>U402+AE402+AC402+AD402</f>
        <v>0</v>
      </c>
      <c r="AG402">
        <f>DX402*AU402*(DS402-DR402*(1000-AU402*DU402)/(1000-AU402*DT402))/(100*DL402)</f>
        <v>0</v>
      </c>
      <c r="AH402">
        <f>1000*DX402*AU402*(DT402-DU402)/(100*DL402*(1000-AU402*DT402))</f>
        <v>0</v>
      </c>
      <c r="AI402">
        <f>(AJ402 - AK402 - DY402*1E3/(8.314*(EA402+273.15)) * AM402/DX402 * AL402) * DX402/(100*DL402) * (1000 - DU402)/1000</f>
        <v>0</v>
      </c>
      <c r="AJ402">
        <v>423.7204500799914</v>
      </c>
      <c r="AK402">
        <v>414.5624666666664</v>
      </c>
      <c r="AL402">
        <v>-0.0376856215937843</v>
      </c>
      <c r="AM402">
        <v>65.67833602409358</v>
      </c>
      <c r="AN402">
        <f>(AP402 - AO402 + DY402*1E3/(8.314*(EA402+273.15)) * AR402/DX402 * AQ402) * DX402/(100*DL402) * 1000/(1000 - AP402)</f>
        <v>0</v>
      </c>
      <c r="AO402">
        <v>8.973402304711104</v>
      </c>
      <c r="AP402">
        <v>11.88097757575757</v>
      </c>
      <c r="AQ402">
        <v>-0.0004973505508721499</v>
      </c>
      <c r="AR402">
        <v>107.1786885899259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MAX(0,($B$13+$C$13*EF402)/(1+$D$13*EF402)*DY402/(EA402+273)*$E$13)</f>
        <v>0</v>
      </c>
      <c r="AX402" t="s">
        <v>437</v>
      </c>
      <c r="AY402" t="s">
        <v>437</v>
      </c>
      <c r="AZ402">
        <v>0</v>
      </c>
      <c r="BA402">
        <v>0</v>
      </c>
      <c r="BB402">
        <f>1-AZ402/BA402</f>
        <v>0</v>
      </c>
      <c r="BC402">
        <v>0</v>
      </c>
      <c r="BD402" t="s">
        <v>437</v>
      </c>
      <c r="BE402" t="s">
        <v>437</v>
      </c>
      <c r="BF402">
        <v>0</v>
      </c>
      <c r="BG402">
        <v>0</v>
      </c>
      <c r="BH402">
        <f>1-BF402/BG402</f>
        <v>0</v>
      </c>
      <c r="BI402">
        <v>0.5</v>
      </c>
      <c r="BJ402">
        <f>DI402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437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BZ402">
        <v>2020</v>
      </c>
      <c r="CA402">
        <v>290.0000000000001</v>
      </c>
      <c r="CB402">
        <v>1590.42</v>
      </c>
      <c r="CC402">
        <v>295</v>
      </c>
      <c r="CD402">
        <v>5220.67</v>
      </c>
      <c r="CE402">
        <v>1591.29</v>
      </c>
      <c r="CF402">
        <v>-0.87</v>
      </c>
      <c r="CG402">
        <v>300.0000000000001</v>
      </c>
      <c r="CH402">
        <v>23.8</v>
      </c>
      <c r="CI402">
        <v>1650.734719841875</v>
      </c>
      <c r="CJ402">
        <v>2.032994541366527</v>
      </c>
      <c r="CK402">
        <v>-31.03478562282126</v>
      </c>
      <c r="CL402">
        <v>0.9198548094063967</v>
      </c>
      <c r="CM402">
        <v>0.9759925733019913</v>
      </c>
      <c r="CN402">
        <v>-0.00431141668520578</v>
      </c>
      <c r="CO402">
        <v>289.9999999999999</v>
      </c>
      <c r="CP402">
        <v>1590.91</v>
      </c>
      <c r="CQ402">
        <v>765</v>
      </c>
      <c r="CR402">
        <v>5219.32</v>
      </c>
      <c r="CS402">
        <v>1591.27</v>
      </c>
      <c r="CT402">
        <v>-0.36</v>
      </c>
      <c r="DH402">
        <f>$B$11*EG402+$C$11*EH402+$F$11*ES402*(1-EV402)</f>
        <v>0</v>
      </c>
      <c r="DI402">
        <f>DH402*DJ402</f>
        <v>0</v>
      </c>
      <c r="DJ402">
        <f>($B$11*$D$9+$C$11*$D$9+$F$11*((FF402+EX402)/MAX(FF402+EX402+FG402, 0.1)*$I$9+FG402/MAX(FF402+EX402+FG402, 0.1)*$J$9))/($B$11+$C$11+$F$11)</f>
        <v>0</v>
      </c>
      <c r="DK402">
        <f>($B$11*$K$9+$C$11*$K$9+$F$11*((FF402+EX402)/MAX(FF402+EX402+FG402, 0.1)*$P$9+FG402/MAX(FF402+EX402+FG402, 0.1)*$Q$9))/($B$11+$C$11+$F$11)</f>
        <v>0</v>
      </c>
      <c r="DL402">
        <v>6</v>
      </c>
      <c r="DM402">
        <v>0.5</v>
      </c>
      <c r="DN402" t="s">
        <v>438</v>
      </c>
      <c r="DO402">
        <v>2</v>
      </c>
      <c r="DP402" t="b">
        <v>1</v>
      </c>
      <c r="DQ402">
        <v>1761512127.6</v>
      </c>
      <c r="DR402">
        <v>409.7191111111111</v>
      </c>
      <c r="DS402">
        <v>419.3987777777778</v>
      </c>
      <c r="DT402">
        <v>11.88427777777778</v>
      </c>
      <c r="DU402">
        <v>8.973742222222223</v>
      </c>
      <c r="DV402">
        <v>412.007</v>
      </c>
      <c r="DW402">
        <v>11.87194444444444</v>
      </c>
      <c r="DX402">
        <v>499.8973333333333</v>
      </c>
      <c r="DY402">
        <v>90.26645555555555</v>
      </c>
      <c r="DZ402">
        <v>0.09992301111111111</v>
      </c>
      <c r="EA402">
        <v>18.54961111111111</v>
      </c>
      <c r="EB402">
        <v>17.99437777777778</v>
      </c>
      <c r="EC402">
        <v>999.9000000000001</v>
      </c>
      <c r="ED402">
        <v>0</v>
      </c>
      <c r="EE402">
        <v>0</v>
      </c>
      <c r="EF402">
        <v>10016.30888888889</v>
      </c>
      <c r="EG402">
        <v>0</v>
      </c>
      <c r="EH402">
        <v>1076.966666666667</v>
      </c>
      <c r="EI402">
        <v>-9.679780000000001</v>
      </c>
      <c r="EJ402">
        <v>414.6467777777777</v>
      </c>
      <c r="EK402">
        <v>423.1964444444445</v>
      </c>
      <c r="EL402">
        <v>2.910531111111111</v>
      </c>
      <c r="EM402">
        <v>419.3987777777778</v>
      </c>
      <c r="EN402">
        <v>8.973742222222223</v>
      </c>
      <c r="EO402">
        <v>1.072751111111111</v>
      </c>
      <c r="EP402">
        <v>0.8100278888888889</v>
      </c>
      <c r="EQ402">
        <v>7.943808888888888</v>
      </c>
      <c r="ER402">
        <v>3.88426</v>
      </c>
      <c r="ES402">
        <v>1999.985555555555</v>
      </c>
      <c r="ET402">
        <v>0.9799950000000001</v>
      </c>
      <c r="EU402">
        <v>0.0200051</v>
      </c>
      <c r="EV402">
        <v>0</v>
      </c>
      <c r="EW402">
        <v>1335.038888888889</v>
      </c>
      <c r="EX402">
        <v>5.00097</v>
      </c>
      <c r="EY402">
        <v>26648.11111111111</v>
      </c>
      <c r="EZ402">
        <v>16707.43333333333</v>
      </c>
      <c r="FA402">
        <v>37.125</v>
      </c>
      <c r="FB402">
        <v>38.187</v>
      </c>
      <c r="FC402">
        <v>37.375</v>
      </c>
      <c r="FD402">
        <v>37.375</v>
      </c>
      <c r="FE402">
        <v>37.04133333333333</v>
      </c>
      <c r="FF402">
        <v>1955.075555555556</v>
      </c>
      <c r="FG402">
        <v>39.91</v>
      </c>
      <c r="FH402">
        <v>0</v>
      </c>
      <c r="FI402">
        <v>7001</v>
      </c>
      <c r="FJ402">
        <v>0</v>
      </c>
      <c r="FK402">
        <v>1335.269615384615</v>
      </c>
      <c r="FL402">
        <v>-4.269743573664005</v>
      </c>
      <c r="FM402">
        <v>-109.7094016975287</v>
      </c>
      <c r="FN402">
        <v>26657.94615384615</v>
      </c>
      <c r="FO402">
        <v>15</v>
      </c>
      <c r="FP402">
        <v>0</v>
      </c>
      <c r="FQ402" t="s">
        <v>439</v>
      </c>
      <c r="FR402">
        <v>1760210915.6</v>
      </c>
      <c r="FS402">
        <v>0</v>
      </c>
      <c r="FT402">
        <v>0</v>
      </c>
      <c r="FU402">
        <v>-0.215</v>
      </c>
      <c r="FV402">
        <v>0</v>
      </c>
      <c r="FW402">
        <v>-0.6919999999999999</v>
      </c>
      <c r="FX402">
        <v>0</v>
      </c>
      <c r="FY402">
        <v>400</v>
      </c>
      <c r="FZ402">
        <v>0</v>
      </c>
      <c r="GA402">
        <v>0.15</v>
      </c>
      <c r="GB402">
        <v>0</v>
      </c>
      <c r="GC402">
        <v>-10.11457675</v>
      </c>
      <c r="GD402">
        <v>1.408743151969995</v>
      </c>
      <c r="GE402">
        <v>0.2305222539624699</v>
      </c>
      <c r="GF402">
        <v>0</v>
      </c>
      <c r="GG402">
        <v>1335.526764705882</v>
      </c>
      <c r="GH402">
        <v>-4.311841090413861</v>
      </c>
      <c r="GI402">
        <v>0.484396049604016</v>
      </c>
      <c r="GJ402">
        <v>0</v>
      </c>
      <c r="GK402">
        <v>2.9027</v>
      </c>
      <c r="GL402">
        <v>0.2439802626641608</v>
      </c>
      <c r="GM402">
        <v>0.03601685778909652</v>
      </c>
      <c r="GN402">
        <v>0</v>
      </c>
      <c r="GO402">
        <v>0</v>
      </c>
      <c r="GP402">
        <v>3</v>
      </c>
      <c r="GQ402" t="s">
        <v>455</v>
      </c>
      <c r="GR402">
        <v>3.13351</v>
      </c>
      <c r="GS402">
        <v>2.76037</v>
      </c>
      <c r="GT402">
        <v>0.09296409999999999</v>
      </c>
      <c r="GU402">
        <v>0.0929548</v>
      </c>
      <c r="GV402">
        <v>0.0643219</v>
      </c>
      <c r="GW402">
        <v>0.0515032</v>
      </c>
      <c r="GX402">
        <v>29039.2</v>
      </c>
      <c r="GY402">
        <v>29020.1</v>
      </c>
      <c r="GZ402">
        <v>29743.5</v>
      </c>
      <c r="HA402">
        <v>29554.2</v>
      </c>
      <c r="HB402">
        <v>36782.7</v>
      </c>
      <c r="HC402">
        <v>37152.4</v>
      </c>
      <c r="HD402">
        <v>41853.6</v>
      </c>
      <c r="HE402">
        <v>41990.6</v>
      </c>
      <c r="HF402">
        <v>1.95785</v>
      </c>
      <c r="HG402">
        <v>1.88612</v>
      </c>
      <c r="HH402">
        <v>-0.021372</v>
      </c>
      <c r="HI402">
        <v>0</v>
      </c>
      <c r="HJ402">
        <v>18.3479</v>
      </c>
      <c r="HK402">
        <v>999.9</v>
      </c>
      <c r="HL402">
        <v>25.9</v>
      </c>
      <c r="HM402">
        <v>31.6</v>
      </c>
      <c r="HN402">
        <v>13.3938</v>
      </c>
      <c r="HO402">
        <v>62.3227</v>
      </c>
      <c r="HP402">
        <v>32.524</v>
      </c>
      <c r="HQ402">
        <v>1</v>
      </c>
      <c r="HR402">
        <v>-0.131684</v>
      </c>
      <c r="HS402">
        <v>4.98801</v>
      </c>
      <c r="HT402">
        <v>20.2721</v>
      </c>
      <c r="HU402">
        <v>5.22103</v>
      </c>
      <c r="HV402">
        <v>12.0159</v>
      </c>
      <c r="HW402">
        <v>4.9913</v>
      </c>
      <c r="HX402">
        <v>3.28845</v>
      </c>
      <c r="HY402">
        <v>9999</v>
      </c>
      <c r="HZ402">
        <v>9999</v>
      </c>
      <c r="IA402">
        <v>9999</v>
      </c>
      <c r="IB402">
        <v>999.9</v>
      </c>
      <c r="IC402">
        <v>4.97286</v>
      </c>
      <c r="ID402">
        <v>1.86661</v>
      </c>
      <c r="IE402">
        <v>1.86589</v>
      </c>
      <c r="IF402">
        <v>1.86586</v>
      </c>
      <c r="IG402">
        <v>1.8677</v>
      </c>
      <c r="IH402">
        <v>1.87016</v>
      </c>
      <c r="II402">
        <v>1.86878</v>
      </c>
      <c r="IJ402">
        <v>1.87027</v>
      </c>
      <c r="IK402">
        <v>0</v>
      </c>
      <c r="IL402">
        <v>0</v>
      </c>
      <c r="IM402">
        <v>0</v>
      </c>
      <c r="IN402">
        <v>0</v>
      </c>
      <c r="IO402" t="s">
        <v>441</v>
      </c>
      <c r="IP402" t="s">
        <v>442</v>
      </c>
      <c r="IQ402" t="s">
        <v>443</v>
      </c>
      <c r="IR402" t="s">
        <v>443</v>
      </c>
      <c r="IS402" t="s">
        <v>443</v>
      </c>
      <c r="IT402" t="s">
        <v>443</v>
      </c>
      <c r="IU402">
        <v>0</v>
      </c>
      <c r="IV402">
        <v>100</v>
      </c>
      <c r="IW402">
        <v>100</v>
      </c>
      <c r="IX402">
        <v>-2.287</v>
      </c>
      <c r="IY402">
        <v>0.0123</v>
      </c>
      <c r="IZ402">
        <v>-1.414774939843471</v>
      </c>
      <c r="JA402">
        <v>-0.002262605230658699</v>
      </c>
      <c r="JB402">
        <v>4.117972070868355E-07</v>
      </c>
      <c r="JC402">
        <v>-1.535053720392113E-10</v>
      </c>
      <c r="JD402">
        <v>-0.05773197212917025</v>
      </c>
      <c r="JE402">
        <v>-0.004387372397949352</v>
      </c>
      <c r="JF402">
        <v>0.001148265067849212</v>
      </c>
      <c r="JG402">
        <v>-2.372704636287677E-05</v>
      </c>
      <c r="JH402">
        <v>4</v>
      </c>
      <c r="JI402">
        <v>2346</v>
      </c>
      <c r="JJ402">
        <v>1</v>
      </c>
      <c r="JK402">
        <v>24</v>
      </c>
      <c r="JL402">
        <v>21686.9</v>
      </c>
      <c r="JM402">
        <v>29358535.5</v>
      </c>
      <c r="JN402">
        <v>1.00586</v>
      </c>
      <c r="JO402">
        <v>2.27173</v>
      </c>
      <c r="JP402">
        <v>1.39771</v>
      </c>
      <c r="JQ402">
        <v>2.35474</v>
      </c>
      <c r="JR402">
        <v>1.49536</v>
      </c>
      <c r="JS402">
        <v>2.57812</v>
      </c>
      <c r="JT402">
        <v>36.3635</v>
      </c>
      <c r="JU402">
        <v>24.035</v>
      </c>
      <c r="JV402">
        <v>18</v>
      </c>
      <c r="JW402">
        <v>487.388</v>
      </c>
      <c r="JX402">
        <v>433.775</v>
      </c>
      <c r="JY402">
        <v>12.5819</v>
      </c>
      <c r="JZ402">
        <v>25.8077</v>
      </c>
      <c r="KA402">
        <v>29.9999</v>
      </c>
      <c r="KB402">
        <v>25.6857</v>
      </c>
      <c r="KC402">
        <v>25.626</v>
      </c>
      <c r="KD402">
        <v>20.1116</v>
      </c>
      <c r="KE402">
        <v>30.6017</v>
      </c>
      <c r="KF402">
        <v>1.56696</v>
      </c>
      <c r="KG402">
        <v>12.5894</v>
      </c>
      <c r="KH402">
        <v>399.804</v>
      </c>
      <c r="KI402">
        <v>9.03468</v>
      </c>
      <c r="KJ402">
        <v>101.653</v>
      </c>
      <c r="KK402">
        <v>100.971</v>
      </c>
    </row>
    <row r="403" spans="1:297">
      <c r="A403">
        <v>387</v>
      </c>
      <c r="B403">
        <v>1761512135.1</v>
      </c>
      <c r="C403">
        <v>4924.599999904633</v>
      </c>
      <c r="D403" t="s">
        <v>1221</v>
      </c>
      <c r="E403" t="s">
        <v>1222</v>
      </c>
      <c r="F403">
        <v>5</v>
      </c>
      <c r="G403" t="s">
        <v>1218</v>
      </c>
      <c r="H403" t="s">
        <v>436</v>
      </c>
      <c r="I403">
        <v>1761512132.3</v>
      </c>
      <c r="J403">
        <f>(K403)/1000</f>
        <v>0</v>
      </c>
      <c r="K403">
        <f>IF(DP403, AN403, AH403)</f>
        <v>0</v>
      </c>
      <c r="L403">
        <f>IF(DP403, AI403, AG403)</f>
        <v>0</v>
      </c>
      <c r="M403">
        <f>DR403 - IF(AU403&gt;1, L403*DL403*100.0/(AW403), 0)</f>
        <v>0</v>
      </c>
      <c r="N403">
        <f>((T403-J403/2)*M403-L403)/(T403+J403/2)</f>
        <v>0</v>
      </c>
      <c r="O403">
        <f>N403*(DY403+DZ403)/1000.0</f>
        <v>0</v>
      </c>
      <c r="P403">
        <f>(DR403 - IF(AU403&gt;1, L403*DL403*100.0/(AW403), 0))*(DY403+DZ403)/1000.0</f>
        <v>0</v>
      </c>
      <c r="Q403">
        <f>2.0/((1/S403-1/R403)+SIGN(S403)*SQRT((1/S403-1/R403)*(1/S403-1/R403) + 4*DM403/((DM403+1)*(DM403+1))*(2*1/S403*1/R403-1/R403*1/R403)))</f>
        <v>0</v>
      </c>
      <c r="R403">
        <f>IF(LEFT(DN403,1)&lt;&gt;"0",IF(LEFT(DN403,1)="1",3.0,DO403),$D$5+$E$5*(EF403*DY403/($K$5*1000))+$F$5*(EF403*DY403/($K$5*1000))*MAX(MIN(DL403,$J$5),$I$5)*MAX(MIN(DL403,$J$5),$I$5)+$G$5*MAX(MIN(DL403,$J$5),$I$5)*(EF403*DY403/($K$5*1000))+$H$5*(EF403*DY403/($K$5*1000))*(EF403*DY403/($K$5*1000)))</f>
        <v>0</v>
      </c>
      <c r="S403">
        <f>J403*(1000-(1000*0.61365*exp(17.502*W403/(240.97+W403))/(DY403+DZ403)+DT403)/2)/(1000*0.61365*exp(17.502*W403/(240.97+W403))/(DY403+DZ403)-DT403)</f>
        <v>0</v>
      </c>
      <c r="T403">
        <f>1/((DM403+1)/(Q403/1.6)+1/(R403/1.37)) + DM403/((DM403+1)/(Q403/1.6) + DM403/(R403/1.37))</f>
        <v>0</v>
      </c>
      <c r="U403">
        <f>(DH403*DK403)</f>
        <v>0</v>
      </c>
      <c r="V403">
        <f>(EA403+(U403+2*0.95*5.67E-8*(((EA403+$B$7)+273)^4-(EA403+273)^4)-44100*J403)/(1.84*29.3*R403+8*0.95*5.67E-8*(EA403+273)^3))</f>
        <v>0</v>
      </c>
      <c r="W403">
        <f>($C$7*EB403+$D$7*EC403+$E$7*V403)</f>
        <v>0</v>
      </c>
      <c r="X403">
        <f>0.61365*exp(17.502*W403/(240.97+W403))</f>
        <v>0</v>
      </c>
      <c r="Y403">
        <f>(Z403/AA403*100)</f>
        <v>0</v>
      </c>
      <c r="Z403">
        <f>DT403*(DY403+DZ403)/1000</f>
        <v>0</v>
      </c>
      <c r="AA403">
        <f>0.61365*exp(17.502*EA403/(240.97+EA403))</f>
        <v>0</v>
      </c>
      <c r="AB403">
        <f>(X403-DT403*(DY403+DZ403)/1000)</f>
        <v>0</v>
      </c>
      <c r="AC403">
        <f>(-J403*44100)</f>
        <v>0</v>
      </c>
      <c r="AD403">
        <f>2*29.3*R403*0.92*(EA403-W403)</f>
        <v>0</v>
      </c>
      <c r="AE403">
        <f>2*0.95*5.67E-8*(((EA403+$B$7)+273)^4-(W403+273)^4)</f>
        <v>0</v>
      </c>
      <c r="AF403">
        <f>U403+AE403+AC403+AD403</f>
        <v>0</v>
      </c>
      <c r="AG403">
        <f>DX403*AU403*(DS403-DR403*(1000-AU403*DU403)/(1000-AU403*DT403))/(100*DL403)</f>
        <v>0</v>
      </c>
      <c r="AH403">
        <f>1000*DX403*AU403*(DT403-DU403)/(100*DL403*(1000-AU403*DT403))</f>
        <v>0</v>
      </c>
      <c r="AI403">
        <f>(AJ403 - AK403 - DY403*1E3/(8.314*(EA403+273.15)) * AM403/DX403 * AL403) * DX403/(100*DL403) * (1000 - DU403)/1000</f>
        <v>0</v>
      </c>
      <c r="AJ403">
        <v>416.2193866113599</v>
      </c>
      <c r="AK403">
        <v>411.228618181818</v>
      </c>
      <c r="AL403">
        <v>-0.807803002237544</v>
      </c>
      <c r="AM403">
        <v>65.67833602409358</v>
      </c>
      <c r="AN403">
        <f>(AP403 - AO403 + DY403*1E3/(8.314*(EA403+273.15)) * AR403/DX403 * AQ403) * DX403/(100*DL403) * 1000/(1000 - AP403)</f>
        <v>0</v>
      </c>
      <c r="AO403">
        <v>8.977211446368473</v>
      </c>
      <c r="AP403">
        <v>11.87770848484848</v>
      </c>
      <c r="AQ403">
        <v>-3.96937428443812E-05</v>
      </c>
      <c r="AR403">
        <v>107.1786885899259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MAX(0,($B$13+$C$13*EF403)/(1+$D$13*EF403)*DY403/(EA403+273)*$E$13)</f>
        <v>0</v>
      </c>
      <c r="AX403" t="s">
        <v>437</v>
      </c>
      <c r="AY403" t="s">
        <v>437</v>
      </c>
      <c r="AZ403">
        <v>0</v>
      </c>
      <c r="BA403">
        <v>0</v>
      </c>
      <c r="BB403">
        <f>1-AZ403/BA403</f>
        <v>0</v>
      </c>
      <c r="BC403">
        <v>0</v>
      </c>
      <c r="BD403" t="s">
        <v>437</v>
      </c>
      <c r="BE403" t="s">
        <v>437</v>
      </c>
      <c r="BF403">
        <v>0</v>
      </c>
      <c r="BG403">
        <v>0</v>
      </c>
      <c r="BH403">
        <f>1-BF403/BG403</f>
        <v>0</v>
      </c>
      <c r="BI403">
        <v>0.5</v>
      </c>
      <c r="BJ403">
        <f>DI403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437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BZ403">
        <v>2020</v>
      </c>
      <c r="CA403">
        <v>290.0000000000001</v>
      </c>
      <c r="CB403">
        <v>1590.42</v>
      </c>
      <c r="CC403">
        <v>295</v>
      </c>
      <c r="CD403">
        <v>5220.67</v>
      </c>
      <c r="CE403">
        <v>1591.29</v>
      </c>
      <c r="CF403">
        <v>-0.87</v>
      </c>
      <c r="CG403">
        <v>300.0000000000001</v>
      </c>
      <c r="CH403">
        <v>23.8</v>
      </c>
      <c r="CI403">
        <v>1650.734719841875</v>
      </c>
      <c r="CJ403">
        <v>2.032994541366527</v>
      </c>
      <c r="CK403">
        <v>-31.03478562282126</v>
      </c>
      <c r="CL403">
        <v>0.9198548094063967</v>
      </c>
      <c r="CM403">
        <v>0.9759925733019913</v>
      </c>
      <c r="CN403">
        <v>-0.00431141668520578</v>
      </c>
      <c r="CO403">
        <v>289.9999999999999</v>
      </c>
      <c r="CP403">
        <v>1590.91</v>
      </c>
      <c r="CQ403">
        <v>765</v>
      </c>
      <c r="CR403">
        <v>5219.32</v>
      </c>
      <c r="CS403">
        <v>1591.27</v>
      </c>
      <c r="CT403">
        <v>-0.36</v>
      </c>
      <c r="DH403">
        <f>$B$11*EG403+$C$11*EH403+$F$11*ES403*(1-EV403)</f>
        <v>0</v>
      </c>
      <c r="DI403">
        <f>DH403*DJ403</f>
        <v>0</v>
      </c>
      <c r="DJ403">
        <f>($B$11*$D$9+$C$11*$D$9+$F$11*((FF403+EX403)/MAX(FF403+EX403+FG403, 0.1)*$I$9+FG403/MAX(FF403+EX403+FG403, 0.1)*$J$9))/($B$11+$C$11+$F$11)</f>
        <v>0</v>
      </c>
      <c r="DK403">
        <f>($B$11*$K$9+$C$11*$K$9+$F$11*((FF403+EX403)/MAX(FF403+EX403+FG403, 0.1)*$P$9+FG403/MAX(FF403+EX403+FG403, 0.1)*$Q$9))/($B$11+$C$11+$F$11)</f>
        <v>0</v>
      </c>
      <c r="DL403">
        <v>6</v>
      </c>
      <c r="DM403">
        <v>0.5</v>
      </c>
      <c r="DN403" t="s">
        <v>438</v>
      </c>
      <c r="DO403">
        <v>2</v>
      </c>
      <c r="DP403" t="b">
        <v>1</v>
      </c>
      <c r="DQ403">
        <v>1761512132.3</v>
      </c>
      <c r="DR403">
        <v>408.3204</v>
      </c>
      <c r="DS403">
        <v>411.6387000000001</v>
      </c>
      <c r="DT403">
        <v>11.87902</v>
      </c>
      <c r="DU403">
        <v>8.977112</v>
      </c>
      <c r="DV403">
        <v>410.6054</v>
      </c>
      <c r="DW403">
        <v>11.86675</v>
      </c>
      <c r="DX403">
        <v>499.9943999999999</v>
      </c>
      <c r="DY403">
        <v>90.26945000000001</v>
      </c>
      <c r="DZ403">
        <v>0.09996122999999998</v>
      </c>
      <c r="EA403">
        <v>18.54954</v>
      </c>
      <c r="EB403">
        <v>17.98976</v>
      </c>
      <c r="EC403">
        <v>999.9</v>
      </c>
      <c r="ED403">
        <v>0</v>
      </c>
      <c r="EE403">
        <v>0</v>
      </c>
      <c r="EF403">
        <v>10002.631</v>
      </c>
      <c r="EG403">
        <v>0</v>
      </c>
      <c r="EH403">
        <v>1076.983</v>
      </c>
      <c r="EI403">
        <v>-3.318292</v>
      </c>
      <c r="EJ403">
        <v>413.2293</v>
      </c>
      <c r="EK403">
        <v>415.3675</v>
      </c>
      <c r="EL403">
        <v>2.901899</v>
      </c>
      <c r="EM403">
        <v>411.6387000000001</v>
      </c>
      <c r="EN403">
        <v>8.977112</v>
      </c>
      <c r="EO403">
        <v>1.072312</v>
      </c>
      <c r="EP403">
        <v>0.8103589</v>
      </c>
      <c r="EQ403">
        <v>7.937792</v>
      </c>
      <c r="ER403">
        <v>3.890067</v>
      </c>
      <c r="ES403">
        <v>2000.007</v>
      </c>
      <c r="ET403">
        <v>0.9799950000000001</v>
      </c>
      <c r="EU403">
        <v>0.0200051</v>
      </c>
      <c r="EV403">
        <v>0</v>
      </c>
      <c r="EW403">
        <v>1334.434</v>
      </c>
      <c r="EX403">
        <v>5.000970000000001</v>
      </c>
      <c r="EY403">
        <v>26640.05</v>
      </c>
      <c r="EZ403">
        <v>16707.62</v>
      </c>
      <c r="FA403">
        <v>37.0809</v>
      </c>
      <c r="FB403">
        <v>38.15599999999999</v>
      </c>
      <c r="FC403">
        <v>37.3687</v>
      </c>
      <c r="FD403">
        <v>37.375</v>
      </c>
      <c r="FE403">
        <v>37</v>
      </c>
      <c r="FF403">
        <v>1955.097</v>
      </c>
      <c r="FG403">
        <v>39.90999999999999</v>
      </c>
      <c r="FH403">
        <v>0</v>
      </c>
      <c r="FI403">
        <v>7005.800000190735</v>
      </c>
      <c r="FJ403">
        <v>0</v>
      </c>
      <c r="FK403">
        <v>1334.876153846154</v>
      </c>
      <c r="FL403">
        <v>-4.194188020396464</v>
      </c>
      <c r="FM403">
        <v>-116.2256410770816</v>
      </c>
      <c r="FN403">
        <v>26649.43846153846</v>
      </c>
      <c r="FO403">
        <v>15</v>
      </c>
      <c r="FP403">
        <v>0</v>
      </c>
      <c r="FQ403" t="s">
        <v>439</v>
      </c>
      <c r="FR403">
        <v>1760210915.6</v>
      </c>
      <c r="FS403">
        <v>0</v>
      </c>
      <c r="FT403">
        <v>0</v>
      </c>
      <c r="FU403">
        <v>-0.215</v>
      </c>
      <c r="FV403">
        <v>0</v>
      </c>
      <c r="FW403">
        <v>-0.6919999999999999</v>
      </c>
      <c r="FX403">
        <v>0</v>
      </c>
      <c r="FY403">
        <v>400</v>
      </c>
      <c r="FZ403">
        <v>0</v>
      </c>
      <c r="GA403">
        <v>0.15</v>
      </c>
      <c r="GB403">
        <v>0</v>
      </c>
      <c r="GC403">
        <v>-8.60248275</v>
      </c>
      <c r="GD403">
        <v>22.57435177485931</v>
      </c>
      <c r="GE403">
        <v>2.912570299907435</v>
      </c>
      <c r="GF403">
        <v>0</v>
      </c>
      <c r="GG403">
        <v>1335.1</v>
      </c>
      <c r="GH403">
        <v>-4.575706638939911</v>
      </c>
      <c r="GI403">
        <v>0.515329705996423</v>
      </c>
      <c r="GJ403">
        <v>0</v>
      </c>
      <c r="GK403">
        <v>2.917242</v>
      </c>
      <c r="GL403">
        <v>-0.09437943714822225</v>
      </c>
      <c r="GM403">
        <v>0.01357828214466028</v>
      </c>
      <c r="GN403">
        <v>1</v>
      </c>
      <c r="GO403">
        <v>1</v>
      </c>
      <c r="GP403">
        <v>3</v>
      </c>
      <c r="GQ403" t="s">
        <v>446</v>
      </c>
      <c r="GR403">
        <v>3.13341</v>
      </c>
      <c r="GS403">
        <v>2.76025</v>
      </c>
      <c r="GT403">
        <v>0.09230090000000001</v>
      </c>
      <c r="GU403">
        <v>0.0906827</v>
      </c>
      <c r="GV403">
        <v>0.064315</v>
      </c>
      <c r="GW403">
        <v>0.051522</v>
      </c>
      <c r="GX403">
        <v>29061.1</v>
      </c>
      <c r="GY403">
        <v>29093.1</v>
      </c>
      <c r="GZ403">
        <v>29744.2</v>
      </c>
      <c r="HA403">
        <v>29554.5</v>
      </c>
      <c r="HB403">
        <v>36784</v>
      </c>
      <c r="HC403">
        <v>37152.1</v>
      </c>
      <c r="HD403">
        <v>41854.8</v>
      </c>
      <c r="HE403">
        <v>41991.2</v>
      </c>
      <c r="HF403">
        <v>1.95763</v>
      </c>
      <c r="HG403">
        <v>1.88582</v>
      </c>
      <c r="HH403">
        <v>-0.0217259</v>
      </c>
      <c r="HI403">
        <v>0</v>
      </c>
      <c r="HJ403">
        <v>18.3475</v>
      </c>
      <c r="HK403">
        <v>999.9</v>
      </c>
      <c r="HL403">
        <v>25.9</v>
      </c>
      <c r="HM403">
        <v>31.6</v>
      </c>
      <c r="HN403">
        <v>13.392</v>
      </c>
      <c r="HO403">
        <v>62.3027</v>
      </c>
      <c r="HP403">
        <v>32.48</v>
      </c>
      <c r="HQ403">
        <v>1</v>
      </c>
      <c r="HR403">
        <v>-0.131677</v>
      </c>
      <c r="HS403">
        <v>5.00517</v>
      </c>
      <c r="HT403">
        <v>20.2715</v>
      </c>
      <c r="HU403">
        <v>5.22163</v>
      </c>
      <c r="HV403">
        <v>12.0159</v>
      </c>
      <c r="HW403">
        <v>4.99115</v>
      </c>
      <c r="HX403">
        <v>3.28865</v>
      </c>
      <c r="HY403">
        <v>9999</v>
      </c>
      <c r="HZ403">
        <v>9999</v>
      </c>
      <c r="IA403">
        <v>9999</v>
      </c>
      <c r="IB403">
        <v>999.9</v>
      </c>
      <c r="IC403">
        <v>4.97282</v>
      </c>
      <c r="ID403">
        <v>1.86661</v>
      </c>
      <c r="IE403">
        <v>1.86586</v>
      </c>
      <c r="IF403">
        <v>1.86584</v>
      </c>
      <c r="IG403">
        <v>1.86769</v>
      </c>
      <c r="IH403">
        <v>1.87014</v>
      </c>
      <c r="II403">
        <v>1.86876</v>
      </c>
      <c r="IJ403">
        <v>1.87027</v>
      </c>
      <c r="IK403">
        <v>0</v>
      </c>
      <c r="IL403">
        <v>0</v>
      </c>
      <c r="IM403">
        <v>0</v>
      </c>
      <c r="IN403">
        <v>0</v>
      </c>
      <c r="IO403" t="s">
        <v>441</v>
      </c>
      <c r="IP403" t="s">
        <v>442</v>
      </c>
      <c r="IQ403" t="s">
        <v>443</v>
      </c>
      <c r="IR403" t="s">
        <v>443</v>
      </c>
      <c r="IS403" t="s">
        <v>443</v>
      </c>
      <c r="IT403" t="s">
        <v>443</v>
      </c>
      <c r="IU403">
        <v>0</v>
      </c>
      <c r="IV403">
        <v>100</v>
      </c>
      <c r="IW403">
        <v>100</v>
      </c>
      <c r="IX403">
        <v>-2.28</v>
      </c>
      <c r="IY403">
        <v>0.0123</v>
      </c>
      <c r="IZ403">
        <v>-1.414774939843471</v>
      </c>
      <c r="JA403">
        <v>-0.002262605230658699</v>
      </c>
      <c r="JB403">
        <v>4.117972070868355E-07</v>
      </c>
      <c r="JC403">
        <v>-1.535053720392113E-10</v>
      </c>
      <c r="JD403">
        <v>-0.05773197212917025</v>
      </c>
      <c r="JE403">
        <v>-0.004387372397949352</v>
      </c>
      <c r="JF403">
        <v>0.001148265067849212</v>
      </c>
      <c r="JG403">
        <v>-2.372704636287677E-05</v>
      </c>
      <c r="JH403">
        <v>4</v>
      </c>
      <c r="JI403">
        <v>2346</v>
      </c>
      <c r="JJ403">
        <v>1</v>
      </c>
      <c r="JK403">
        <v>24</v>
      </c>
      <c r="JL403">
        <v>21687</v>
      </c>
      <c r="JM403">
        <v>29358535.6</v>
      </c>
      <c r="JN403">
        <v>0.976562</v>
      </c>
      <c r="JO403">
        <v>2.26807</v>
      </c>
      <c r="JP403">
        <v>1.39648</v>
      </c>
      <c r="JQ403">
        <v>2.35474</v>
      </c>
      <c r="JR403">
        <v>1.49536</v>
      </c>
      <c r="JS403">
        <v>2.57324</v>
      </c>
      <c r="JT403">
        <v>36.3635</v>
      </c>
      <c r="JU403">
        <v>24.0262</v>
      </c>
      <c r="JV403">
        <v>18</v>
      </c>
      <c r="JW403">
        <v>487.248</v>
      </c>
      <c r="JX403">
        <v>433.592</v>
      </c>
      <c r="JY403">
        <v>12.593</v>
      </c>
      <c r="JZ403">
        <v>25.8077</v>
      </c>
      <c r="KA403">
        <v>29.9999</v>
      </c>
      <c r="KB403">
        <v>25.6856</v>
      </c>
      <c r="KC403">
        <v>25.6255</v>
      </c>
      <c r="KD403">
        <v>19.4487</v>
      </c>
      <c r="KE403">
        <v>30.3254</v>
      </c>
      <c r="KF403">
        <v>1.56696</v>
      </c>
      <c r="KG403">
        <v>12.5938</v>
      </c>
      <c r="KH403">
        <v>379.757</v>
      </c>
      <c r="KI403">
        <v>9.03468</v>
      </c>
      <c r="KJ403">
        <v>101.655</v>
      </c>
      <c r="KK403">
        <v>100.972</v>
      </c>
    </row>
    <row r="404" spans="1:297">
      <c r="A404">
        <v>388</v>
      </c>
      <c r="B404">
        <v>1761512140.1</v>
      </c>
      <c r="C404">
        <v>4929.599999904633</v>
      </c>
      <c r="D404" t="s">
        <v>1223</v>
      </c>
      <c r="E404" t="s">
        <v>1224</v>
      </c>
      <c r="F404">
        <v>5</v>
      </c>
      <c r="G404" t="s">
        <v>1218</v>
      </c>
      <c r="H404" t="s">
        <v>436</v>
      </c>
      <c r="I404">
        <v>1761512137.6</v>
      </c>
      <c r="J404">
        <f>(K404)/1000</f>
        <v>0</v>
      </c>
      <c r="K404">
        <f>IF(DP404, AN404, AH404)</f>
        <v>0</v>
      </c>
      <c r="L404">
        <f>IF(DP404, AI404, AG404)</f>
        <v>0</v>
      </c>
      <c r="M404">
        <f>DR404 - IF(AU404&gt;1, L404*DL404*100.0/(AW404), 0)</f>
        <v>0</v>
      </c>
      <c r="N404">
        <f>((T404-J404/2)*M404-L404)/(T404+J404/2)</f>
        <v>0</v>
      </c>
      <c r="O404">
        <f>N404*(DY404+DZ404)/1000.0</f>
        <v>0</v>
      </c>
      <c r="P404">
        <f>(DR404 - IF(AU404&gt;1, L404*DL404*100.0/(AW404), 0))*(DY404+DZ404)/1000.0</f>
        <v>0</v>
      </c>
      <c r="Q404">
        <f>2.0/((1/S404-1/R404)+SIGN(S404)*SQRT((1/S404-1/R404)*(1/S404-1/R404) + 4*DM404/((DM404+1)*(DM404+1))*(2*1/S404*1/R404-1/R404*1/R404)))</f>
        <v>0</v>
      </c>
      <c r="R404">
        <f>IF(LEFT(DN404,1)&lt;&gt;"0",IF(LEFT(DN404,1)="1",3.0,DO404),$D$5+$E$5*(EF404*DY404/($K$5*1000))+$F$5*(EF404*DY404/($K$5*1000))*MAX(MIN(DL404,$J$5),$I$5)*MAX(MIN(DL404,$J$5),$I$5)+$G$5*MAX(MIN(DL404,$J$5),$I$5)*(EF404*DY404/($K$5*1000))+$H$5*(EF404*DY404/($K$5*1000))*(EF404*DY404/($K$5*1000)))</f>
        <v>0</v>
      </c>
      <c r="S404">
        <f>J404*(1000-(1000*0.61365*exp(17.502*W404/(240.97+W404))/(DY404+DZ404)+DT404)/2)/(1000*0.61365*exp(17.502*W404/(240.97+W404))/(DY404+DZ404)-DT404)</f>
        <v>0</v>
      </c>
      <c r="T404">
        <f>1/((DM404+1)/(Q404/1.6)+1/(R404/1.37)) + DM404/((DM404+1)/(Q404/1.6) + DM404/(R404/1.37))</f>
        <v>0</v>
      </c>
      <c r="U404">
        <f>(DH404*DK404)</f>
        <v>0</v>
      </c>
      <c r="V404">
        <f>(EA404+(U404+2*0.95*5.67E-8*(((EA404+$B$7)+273)^4-(EA404+273)^4)-44100*J404)/(1.84*29.3*R404+8*0.95*5.67E-8*(EA404+273)^3))</f>
        <v>0</v>
      </c>
      <c r="W404">
        <f>($C$7*EB404+$D$7*EC404+$E$7*V404)</f>
        <v>0</v>
      </c>
      <c r="X404">
        <f>0.61365*exp(17.502*W404/(240.97+W404))</f>
        <v>0</v>
      </c>
      <c r="Y404">
        <f>(Z404/AA404*100)</f>
        <v>0</v>
      </c>
      <c r="Z404">
        <f>DT404*(DY404+DZ404)/1000</f>
        <v>0</v>
      </c>
      <c r="AA404">
        <f>0.61365*exp(17.502*EA404/(240.97+EA404))</f>
        <v>0</v>
      </c>
      <c r="AB404">
        <f>(X404-DT404*(DY404+DZ404)/1000)</f>
        <v>0</v>
      </c>
      <c r="AC404">
        <f>(-J404*44100)</f>
        <v>0</v>
      </c>
      <c r="AD404">
        <f>2*29.3*R404*0.92*(EA404-W404)</f>
        <v>0</v>
      </c>
      <c r="AE404">
        <f>2*0.95*5.67E-8*(((EA404+$B$7)+273)^4-(W404+273)^4)</f>
        <v>0</v>
      </c>
      <c r="AF404">
        <f>U404+AE404+AC404+AD404</f>
        <v>0</v>
      </c>
      <c r="AG404">
        <f>DX404*AU404*(DS404-DR404*(1000-AU404*DU404)/(1000-AU404*DT404))/(100*DL404)</f>
        <v>0</v>
      </c>
      <c r="AH404">
        <f>1000*DX404*AU404*(DT404-DU404)/(100*DL404*(1000-AU404*DT404))</f>
        <v>0</v>
      </c>
      <c r="AI404">
        <f>(AJ404 - AK404 - DY404*1E3/(8.314*(EA404+273.15)) * AM404/DX404 * AL404) * DX404/(100*DL404) * (1000 - DU404)/1000</f>
        <v>0</v>
      </c>
      <c r="AJ404">
        <v>401.1655538421485</v>
      </c>
      <c r="AK404">
        <v>402.0345272727273</v>
      </c>
      <c r="AL404">
        <v>-1.966058575496732</v>
      </c>
      <c r="AM404">
        <v>65.67833602409358</v>
      </c>
      <c r="AN404">
        <f>(AP404 - AO404 + DY404*1E3/(8.314*(EA404+273.15)) * AR404/DX404 * AQ404) * DX404/(100*DL404) * 1000/(1000 - AP404)</f>
        <v>0</v>
      </c>
      <c r="AO404">
        <v>8.983597032049438</v>
      </c>
      <c r="AP404">
        <v>11.87641575757576</v>
      </c>
      <c r="AQ404">
        <v>-1.7251754580281E-05</v>
      </c>
      <c r="AR404">
        <v>107.1786885899259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MAX(0,($B$13+$C$13*EF404)/(1+$D$13*EF404)*DY404/(EA404+273)*$E$13)</f>
        <v>0</v>
      </c>
      <c r="AX404" t="s">
        <v>437</v>
      </c>
      <c r="AY404" t="s">
        <v>437</v>
      </c>
      <c r="AZ404">
        <v>0</v>
      </c>
      <c r="BA404">
        <v>0</v>
      </c>
      <c r="BB404">
        <f>1-AZ404/BA404</f>
        <v>0</v>
      </c>
      <c r="BC404">
        <v>0</v>
      </c>
      <c r="BD404" t="s">
        <v>437</v>
      </c>
      <c r="BE404" t="s">
        <v>437</v>
      </c>
      <c r="BF404">
        <v>0</v>
      </c>
      <c r="BG404">
        <v>0</v>
      </c>
      <c r="BH404">
        <f>1-BF404/BG404</f>
        <v>0</v>
      </c>
      <c r="BI404">
        <v>0.5</v>
      </c>
      <c r="BJ404">
        <f>DI404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437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BZ404">
        <v>2020</v>
      </c>
      <c r="CA404">
        <v>290.0000000000001</v>
      </c>
      <c r="CB404">
        <v>1590.42</v>
      </c>
      <c r="CC404">
        <v>295</v>
      </c>
      <c r="CD404">
        <v>5220.67</v>
      </c>
      <c r="CE404">
        <v>1591.29</v>
      </c>
      <c r="CF404">
        <v>-0.87</v>
      </c>
      <c r="CG404">
        <v>300.0000000000001</v>
      </c>
      <c r="CH404">
        <v>23.8</v>
      </c>
      <c r="CI404">
        <v>1650.734719841875</v>
      </c>
      <c r="CJ404">
        <v>2.032994541366527</v>
      </c>
      <c r="CK404">
        <v>-31.03478562282126</v>
      </c>
      <c r="CL404">
        <v>0.9198548094063967</v>
      </c>
      <c r="CM404">
        <v>0.9759925733019913</v>
      </c>
      <c r="CN404">
        <v>-0.00431141668520578</v>
      </c>
      <c r="CO404">
        <v>289.9999999999999</v>
      </c>
      <c r="CP404">
        <v>1590.91</v>
      </c>
      <c r="CQ404">
        <v>765</v>
      </c>
      <c r="CR404">
        <v>5219.32</v>
      </c>
      <c r="CS404">
        <v>1591.27</v>
      </c>
      <c r="CT404">
        <v>-0.36</v>
      </c>
      <c r="DH404">
        <f>$B$11*EG404+$C$11*EH404+$F$11*ES404*(1-EV404)</f>
        <v>0</v>
      </c>
      <c r="DI404">
        <f>DH404*DJ404</f>
        <v>0</v>
      </c>
      <c r="DJ404">
        <f>($B$11*$D$9+$C$11*$D$9+$F$11*((FF404+EX404)/MAX(FF404+EX404+FG404, 0.1)*$I$9+FG404/MAX(FF404+EX404+FG404, 0.1)*$J$9))/($B$11+$C$11+$F$11)</f>
        <v>0</v>
      </c>
      <c r="DK404">
        <f>($B$11*$K$9+$C$11*$K$9+$F$11*((FF404+EX404)/MAX(FF404+EX404+FG404, 0.1)*$P$9+FG404/MAX(FF404+EX404+FG404, 0.1)*$Q$9))/($B$11+$C$11+$F$11)</f>
        <v>0</v>
      </c>
      <c r="DL404">
        <v>6</v>
      </c>
      <c r="DM404">
        <v>0.5</v>
      </c>
      <c r="DN404" t="s">
        <v>438</v>
      </c>
      <c r="DO404">
        <v>2</v>
      </c>
      <c r="DP404" t="b">
        <v>1</v>
      </c>
      <c r="DQ404">
        <v>1761512137.6</v>
      </c>
      <c r="DR404">
        <v>401.3105555555555</v>
      </c>
      <c r="DS404">
        <v>395.8766666666667</v>
      </c>
      <c r="DT404">
        <v>11.87662222222222</v>
      </c>
      <c r="DU404">
        <v>8.988346666666665</v>
      </c>
      <c r="DV404">
        <v>403.5815555555556</v>
      </c>
      <c r="DW404">
        <v>11.86441111111111</v>
      </c>
      <c r="DX404">
        <v>500.028</v>
      </c>
      <c r="DY404">
        <v>90.27210000000001</v>
      </c>
      <c r="DZ404">
        <v>0.1000454</v>
      </c>
      <c r="EA404">
        <v>18.54374444444445</v>
      </c>
      <c r="EB404">
        <v>17.99073333333333</v>
      </c>
      <c r="EC404">
        <v>999.9000000000001</v>
      </c>
      <c r="ED404">
        <v>0</v>
      </c>
      <c r="EE404">
        <v>0</v>
      </c>
      <c r="EF404">
        <v>10004.29333333333</v>
      </c>
      <c r="EG404">
        <v>0</v>
      </c>
      <c r="EH404">
        <v>1076.961111111111</v>
      </c>
      <c r="EI404">
        <v>5.43415</v>
      </c>
      <c r="EJ404">
        <v>406.1341111111111</v>
      </c>
      <c r="EK404">
        <v>399.467</v>
      </c>
      <c r="EL404">
        <v>2.88827</v>
      </c>
      <c r="EM404">
        <v>395.8766666666667</v>
      </c>
      <c r="EN404">
        <v>8.988346666666665</v>
      </c>
      <c r="EO404">
        <v>1.072126666666667</v>
      </c>
      <c r="EP404">
        <v>0.8113969999999999</v>
      </c>
      <c r="EQ404">
        <v>7.935263333333334</v>
      </c>
      <c r="ER404">
        <v>3.908258888888889</v>
      </c>
      <c r="ES404">
        <v>2000.033333333333</v>
      </c>
      <c r="ET404">
        <v>0.9799950000000001</v>
      </c>
      <c r="EU404">
        <v>0.0200051</v>
      </c>
      <c r="EV404">
        <v>0</v>
      </c>
      <c r="EW404">
        <v>1334.053333333334</v>
      </c>
      <c r="EX404">
        <v>5.00097</v>
      </c>
      <c r="EY404">
        <v>26632.3</v>
      </c>
      <c r="EZ404">
        <v>16707.83333333333</v>
      </c>
      <c r="FA404">
        <v>37.062</v>
      </c>
      <c r="FB404">
        <v>38.125</v>
      </c>
      <c r="FC404">
        <v>37.34</v>
      </c>
      <c r="FD404">
        <v>37.375</v>
      </c>
      <c r="FE404">
        <v>37</v>
      </c>
      <c r="FF404">
        <v>1955.123333333333</v>
      </c>
      <c r="FG404">
        <v>39.91</v>
      </c>
      <c r="FH404">
        <v>0</v>
      </c>
      <c r="FI404">
        <v>7011.200000047684</v>
      </c>
      <c r="FJ404">
        <v>0</v>
      </c>
      <c r="FK404">
        <v>1334.466</v>
      </c>
      <c r="FL404">
        <v>-5.262307693295592</v>
      </c>
      <c r="FM404">
        <v>-94.41538474756899</v>
      </c>
      <c r="FN404">
        <v>26639.244</v>
      </c>
      <c r="FO404">
        <v>15</v>
      </c>
      <c r="FP404">
        <v>0</v>
      </c>
      <c r="FQ404" t="s">
        <v>439</v>
      </c>
      <c r="FR404">
        <v>1760210915.6</v>
      </c>
      <c r="FS404">
        <v>0</v>
      </c>
      <c r="FT404">
        <v>0</v>
      </c>
      <c r="FU404">
        <v>-0.215</v>
      </c>
      <c r="FV404">
        <v>0</v>
      </c>
      <c r="FW404">
        <v>-0.6919999999999999</v>
      </c>
      <c r="FX404">
        <v>0</v>
      </c>
      <c r="FY404">
        <v>400</v>
      </c>
      <c r="FZ404">
        <v>0</v>
      </c>
      <c r="GA404">
        <v>0.15</v>
      </c>
      <c r="GB404">
        <v>0</v>
      </c>
      <c r="GC404">
        <v>-4.95093775</v>
      </c>
      <c r="GD404">
        <v>58.78318149343343</v>
      </c>
      <c r="GE404">
        <v>6.148133785460055</v>
      </c>
      <c r="GF404">
        <v>0</v>
      </c>
      <c r="GG404">
        <v>1334.734705882353</v>
      </c>
      <c r="GH404">
        <v>-4.350496556721417</v>
      </c>
      <c r="GI404">
        <v>0.5005305144022171</v>
      </c>
      <c r="GJ404">
        <v>0</v>
      </c>
      <c r="GK404">
        <v>2.90876575</v>
      </c>
      <c r="GL404">
        <v>-0.1426420637898727</v>
      </c>
      <c r="GM404">
        <v>0.01401775283123157</v>
      </c>
      <c r="GN404">
        <v>0</v>
      </c>
      <c r="GO404">
        <v>0</v>
      </c>
      <c r="GP404">
        <v>3</v>
      </c>
      <c r="GQ404" t="s">
        <v>455</v>
      </c>
      <c r="GR404">
        <v>3.13352</v>
      </c>
      <c r="GS404">
        <v>2.76031</v>
      </c>
      <c r="GT404">
        <v>0.0906352</v>
      </c>
      <c r="GU404">
        <v>0.087906</v>
      </c>
      <c r="GV404">
        <v>0.0643099</v>
      </c>
      <c r="GW404">
        <v>0.0516654</v>
      </c>
      <c r="GX404">
        <v>29113.5</v>
      </c>
      <c r="GY404">
        <v>29181.7</v>
      </c>
      <c r="GZ404">
        <v>29743.2</v>
      </c>
      <c r="HA404">
        <v>29554.3</v>
      </c>
      <c r="HB404">
        <v>36782.7</v>
      </c>
      <c r="HC404">
        <v>37146</v>
      </c>
      <c r="HD404">
        <v>41853</v>
      </c>
      <c r="HE404">
        <v>41990.8</v>
      </c>
      <c r="HF404">
        <v>1.9578</v>
      </c>
      <c r="HG404">
        <v>1.88582</v>
      </c>
      <c r="HH404">
        <v>-0.0220612</v>
      </c>
      <c r="HI404">
        <v>0</v>
      </c>
      <c r="HJ404">
        <v>18.3463</v>
      </c>
      <c r="HK404">
        <v>999.9</v>
      </c>
      <c r="HL404">
        <v>25.9</v>
      </c>
      <c r="HM404">
        <v>31.6</v>
      </c>
      <c r="HN404">
        <v>13.3926</v>
      </c>
      <c r="HO404">
        <v>62.2227</v>
      </c>
      <c r="HP404">
        <v>32.4038</v>
      </c>
      <c r="HQ404">
        <v>1</v>
      </c>
      <c r="HR404">
        <v>-0.131837</v>
      </c>
      <c r="HS404">
        <v>5.00618</v>
      </c>
      <c r="HT404">
        <v>20.2715</v>
      </c>
      <c r="HU404">
        <v>5.22193</v>
      </c>
      <c r="HV404">
        <v>12.0159</v>
      </c>
      <c r="HW404">
        <v>4.991</v>
      </c>
      <c r="HX404">
        <v>3.28863</v>
      </c>
      <c r="HY404">
        <v>9999</v>
      </c>
      <c r="HZ404">
        <v>9999</v>
      </c>
      <c r="IA404">
        <v>9999</v>
      </c>
      <c r="IB404">
        <v>999.9</v>
      </c>
      <c r="IC404">
        <v>4.97286</v>
      </c>
      <c r="ID404">
        <v>1.86661</v>
      </c>
      <c r="IE404">
        <v>1.86588</v>
      </c>
      <c r="IF404">
        <v>1.86585</v>
      </c>
      <c r="IG404">
        <v>1.86771</v>
      </c>
      <c r="IH404">
        <v>1.87014</v>
      </c>
      <c r="II404">
        <v>1.86875</v>
      </c>
      <c r="IJ404">
        <v>1.87027</v>
      </c>
      <c r="IK404">
        <v>0</v>
      </c>
      <c r="IL404">
        <v>0</v>
      </c>
      <c r="IM404">
        <v>0</v>
      </c>
      <c r="IN404">
        <v>0</v>
      </c>
      <c r="IO404" t="s">
        <v>441</v>
      </c>
      <c r="IP404" t="s">
        <v>442</v>
      </c>
      <c r="IQ404" t="s">
        <v>443</v>
      </c>
      <c r="IR404" t="s">
        <v>443</v>
      </c>
      <c r="IS404" t="s">
        <v>443</v>
      </c>
      <c r="IT404" t="s">
        <v>443</v>
      </c>
      <c r="IU404">
        <v>0</v>
      </c>
      <c r="IV404">
        <v>100</v>
      </c>
      <c r="IW404">
        <v>100</v>
      </c>
      <c r="IX404">
        <v>-2.261</v>
      </c>
      <c r="IY404">
        <v>0.0123</v>
      </c>
      <c r="IZ404">
        <v>-1.414774939843471</v>
      </c>
      <c r="JA404">
        <v>-0.002262605230658699</v>
      </c>
      <c r="JB404">
        <v>4.117972070868355E-07</v>
      </c>
      <c r="JC404">
        <v>-1.535053720392113E-10</v>
      </c>
      <c r="JD404">
        <v>-0.05773197212917025</v>
      </c>
      <c r="JE404">
        <v>-0.004387372397949352</v>
      </c>
      <c r="JF404">
        <v>0.001148265067849212</v>
      </c>
      <c r="JG404">
        <v>-2.372704636287677E-05</v>
      </c>
      <c r="JH404">
        <v>4</v>
      </c>
      <c r="JI404">
        <v>2346</v>
      </c>
      <c r="JJ404">
        <v>1</v>
      </c>
      <c r="JK404">
        <v>24</v>
      </c>
      <c r="JL404">
        <v>21687.1</v>
      </c>
      <c r="JM404">
        <v>29358535.7</v>
      </c>
      <c r="JN404">
        <v>0.942383</v>
      </c>
      <c r="JO404">
        <v>2.26318</v>
      </c>
      <c r="JP404">
        <v>1.39648</v>
      </c>
      <c r="JQ404">
        <v>2.35596</v>
      </c>
      <c r="JR404">
        <v>1.49536</v>
      </c>
      <c r="JS404">
        <v>2.65137</v>
      </c>
      <c r="JT404">
        <v>36.3635</v>
      </c>
      <c r="JU404">
        <v>24.035</v>
      </c>
      <c r="JV404">
        <v>18</v>
      </c>
      <c r="JW404">
        <v>487.348</v>
      </c>
      <c r="JX404">
        <v>433.58</v>
      </c>
      <c r="JY404">
        <v>12.5991</v>
      </c>
      <c r="JZ404">
        <v>25.8077</v>
      </c>
      <c r="KA404">
        <v>29.9999</v>
      </c>
      <c r="KB404">
        <v>25.6847</v>
      </c>
      <c r="KC404">
        <v>25.6239</v>
      </c>
      <c r="KD404">
        <v>18.8237</v>
      </c>
      <c r="KE404">
        <v>30.3254</v>
      </c>
      <c r="KF404">
        <v>1.56696</v>
      </c>
      <c r="KG404">
        <v>12.6013</v>
      </c>
      <c r="KH404">
        <v>366.396</v>
      </c>
      <c r="KI404">
        <v>9.03468</v>
      </c>
      <c r="KJ404">
        <v>101.652</v>
      </c>
      <c r="KK404">
        <v>100.971</v>
      </c>
    </row>
    <row r="405" spans="1:297">
      <c r="A405">
        <v>389</v>
      </c>
      <c r="B405">
        <v>1761512145.1</v>
      </c>
      <c r="C405">
        <v>4934.599999904633</v>
      </c>
      <c r="D405" t="s">
        <v>1225</v>
      </c>
      <c r="E405" t="s">
        <v>1226</v>
      </c>
      <c r="F405">
        <v>5</v>
      </c>
      <c r="G405" t="s">
        <v>1218</v>
      </c>
      <c r="H405" t="s">
        <v>436</v>
      </c>
      <c r="I405">
        <v>1761512142.3</v>
      </c>
      <c r="J405">
        <f>(K405)/1000</f>
        <v>0</v>
      </c>
      <c r="K405">
        <f>IF(DP405, AN405, AH405)</f>
        <v>0</v>
      </c>
      <c r="L405">
        <f>IF(DP405, AI405, AG405)</f>
        <v>0</v>
      </c>
      <c r="M405">
        <f>DR405 - IF(AU405&gt;1, L405*DL405*100.0/(AW405), 0)</f>
        <v>0</v>
      </c>
      <c r="N405">
        <f>((T405-J405/2)*M405-L405)/(T405+J405/2)</f>
        <v>0</v>
      </c>
      <c r="O405">
        <f>N405*(DY405+DZ405)/1000.0</f>
        <v>0</v>
      </c>
      <c r="P405">
        <f>(DR405 - IF(AU405&gt;1, L405*DL405*100.0/(AW405), 0))*(DY405+DZ405)/1000.0</f>
        <v>0</v>
      </c>
      <c r="Q405">
        <f>2.0/((1/S405-1/R405)+SIGN(S405)*SQRT((1/S405-1/R405)*(1/S405-1/R405) + 4*DM405/((DM405+1)*(DM405+1))*(2*1/S405*1/R405-1/R405*1/R405)))</f>
        <v>0</v>
      </c>
      <c r="R405">
        <f>IF(LEFT(DN405,1)&lt;&gt;"0",IF(LEFT(DN405,1)="1",3.0,DO405),$D$5+$E$5*(EF405*DY405/($K$5*1000))+$F$5*(EF405*DY405/($K$5*1000))*MAX(MIN(DL405,$J$5),$I$5)*MAX(MIN(DL405,$J$5),$I$5)+$G$5*MAX(MIN(DL405,$J$5),$I$5)*(EF405*DY405/($K$5*1000))+$H$5*(EF405*DY405/($K$5*1000))*(EF405*DY405/($K$5*1000)))</f>
        <v>0</v>
      </c>
      <c r="S405">
        <f>J405*(1000-(1000*0.61365*exp(17.502*W405/(240.97+W405))/(DY405+DZ405)+DT405)/2)/(1000*0.61365*exp(17.502*W405/(240.97+W405))/(DY405+DZ405)-DT405)</f>
        <v>0</v>
      </c>
      <c r="T405">
        <f>1/((DM405+1)/(Q405/1.6)+1/(R405/1.37)) + DM405/((DM405+1)/(Q405/1.6) + DM405/(R405/1.37))</f>
        <v>0</v>
      </c>
      <c r="U405">
        <f>(DH405*DK405)</f>
        <v>0</v>
      </c>
      <c r="V405">
        <f>(EA405+(U405+2*0.95*5.67E-8*(((EA405+$B$7)+273)^4-(EA405+273)^4)-44100*J405)/(1.84*29.3*R405+8*0.95*5.67E-8*(EA405+273)^3))</f>
        <v>0</v>
      </c>
      <c r="W405">
        <f>($C$7*EB405+$D$7*EC405+$E$7*V405)</f>
        <v>0</v>
      </c>
      <c r="X405">
        <f>0.61365*exp(17.502*W405/(240.97+W405))</f>
        <v>0</v>
      </c>
      <c r="Y405">
        <f>(Z405/AA405*100)</f>
        <v>0</v>
      </c>
      <c r="Z405">
        <f>DT405*(DY405+DZ405)/1000</f>
        <v>0</v>
      </c>
      <c r="AA405">
        <f>0.61365*exp(17.502*EA405/(240.97+EA405))</f>
        <v>0</v>
      </c>
      <c r="AB405">
        <f>(X405-DT405*(DY405+DZ405)/1000)</f>
        <v>0</v>
      </c>
      <c r="AC405">
        <f>(-J405*44100)</f>
        <v>0</v>
      </c>
      <c r="AD405">
        <f>2*29.3*R405*0.92*(EA405-W405)</f>
        <v>0</v>
      </c>
      <c r="AE405">
        <f>2*0.95*5.67E-8*(((EA405+$B$7)+273)^4-(W405+273)^4)</f>
        <v>0</v>
      </c>
      <c r="AF405">
        <f>U405+AE405+AC405+AD405</f>
        <v>0</v>
      </c>
      <c r="AG405">
        <f>DX405*AU405*(DS405-DR405*(1000-AU405*DU405)/(1000-AU405*DT405))/(100*DL405)</f>
        <v>0</v>
      </c>
      <c r="AH405">
        <f>1000*DX405*AU405*(DT405-DU405)/(100*DL405*(1000-AU405*DT405))</f>
        <v>0</v>
      </c>
      <c r="AI405">
        <f>(AJ405 - AK405 - DY405*1E3/(8.314*(EA405+273.15)) * AM405/DX405 * AL405) * DX405/(100*DL405) * (1000 - DU405)/1000</f>
        <v>0</v>
      </c>
      <c r="AJ405">
        <v>384.7230519415335</v>
      </c>
      <c r="AK405">
        <v>389.1330484848485</v>
      </c>
      <c r="AL405">
        <v>-2.643687173622917</v>
      </c>
      <c r="AM405">
        <v>65.67833602409358</v>
      </c>
      <c r="AN405">
        <f>(AP405 - AO405 + DY405*1E3/(8.314*(EA405+273.15)) * AR405/DX405 * AQ405) * DX405/(100*DL405) * 1000/(1000 - AP405)</f>
        <v>0</v>
      </c>
      <c r="AO405">
        <v>9.024269187805235</v>
      </c>
      <c r="AP405">
        <v>11.88758727272727</v>
      </c>
      <c r="AQ405">
        <v>0.0001940779338955261</v>
      </c>
      <c r="AR405">
        <v>107.1786885899259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MAX(0,($B$13+$C$13*EF405)/(1+$D$13*EF405)*DY405/(EA405+273)*$E$13)</f>
        <v>0</v>
      </c>
      <c r="AX405" t="s">
        <v>437</v>
      </c>
      <c r="AY405" t="s">
        <v>437</v>
      </c>
      <c r="AZ405">
        <v>0</v>
      </c>
      <c r="BA405">
        <v>0</v>
      </c>
      <c r="BB405">
        <f>1-AZ405/BA405</f>
        <v>0</v>
      </c>
      <c r="BC405">
        <v>0</v>
      </c>
      <c r="BD405" t="s">
        <v>437</v>
      </c>
      <c r="BE405" t="s">
        <v>437</v>
      </c>
      <c r="BF405">
        <v>0</v>
      </c>
      <c r="BG405">
        <v>0</v>
      </c>
      <c r="BH405">
        <f>1-BF405/BG405</f>
        <v>0</v>
      </c>
      <c r="BI405">
        <v>0.5</v>
      </c>
      <c r="BJ405">
        <f>DI405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437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BZ405">
        <v>2020</v>
      </c>
      <c r="CA405">
        <v>290.0000000000001</v>
      </c>
      <c r="CB405">
        <v>1590.42</v>
      </c>
      <c r="CC405">
        <v>295</v>
      </c>
      <c r="CD405">
        <v>5220.67</v>
      </c>
      <c r="CE405">
        <v>1591.29</v>
      </c>
      <c r="CF405">
        <v>-0.87</v>
      </c>
      <c r="CG405">
        <v>300.0000000000001</v>
      </c>
      <c r="CH405">
        <v>23.8</v>
      </c>
      <c r="CI405">
        <v>1650.734719841875</v>
      </c>
      <c r="CJ405">
        <v>2.032994541366527</v>
      </c>
      <c r="CK405">
        <v>-31.03478562282126</v>
      </c>
      <c r="CL405">
        <v>0.9198548094063967</v>
      </c>
      <c r="CM405">
        <v>0.9759925733019913</v>
      </c>
      <c r="CN405">
        <v>-0.00431141668520578</v>
      </c>
      <c r="CO405">
        <v>289.9999999999999</v>
      </c>
      <c r="CP405">
        <v>1590.91</v>
      </c>
      <c r="CQ405">
        <v>765</v>
      </c>
      <c r="CR405">
        <v>5219.32</v>
      </c>
      <c r="CS405">
        <v>1591.27</v>
      </c>
      <c r="CT405">
        <v>-0.36</v>
      </c>
      <c r="DH405">
        <f>$B$11*EG405+$C$11*EH405+$F$11*ES405*(1-EV405)</f>
        <v>0</v>
      </c>
      <c r="DI405">
        <f>DH405*DJ405</f>
        <v>0</v>
      </c>
      <c r="DJ405">
        <f>($B$11*$D$9+$C$11*$D$9+$F$11*((FF405+EX405)/MAX(FF405+EX405+FG405, 0.1)*$I$9+FG405/MAX(FF405+EX405+FG405, 0.1)*$J$9))/($B$11+$C$11+$F$11)</f>
        <v>0</v>
      </c>
      <c r="DK405">
        <f>($B$11*$K$9+$C$11*$K$9+$F$11*((FF405+EX405)/MAX(FF405+EX405+FG405, 0.1)*$P$9+FG405/MAX(FF405+EX405+FG405, 0.1)*$Q$9))/($B$11+$C$11+$F$11)</f>
        <v>0</v>
      </c>
      <c r="DL405">
        <v>6</v>
      </c>
      <c r="DM405">
        <v>0.5</v>
      </c>
      <c r="DN405" t="s">
        <v>438</v>
      </c>
      <c r="DO405">
        <v>2</v>
      </c>
      <c r="DP405" t="b">
        <v>1</v>
      </c>
      <c r="DQ405">
        <v>1761512142.3</v>
      </c>
      <c r="DR405">
        <v>390.5586</v>
      </c>
      <c r="DS405">
        <v>380.5445</v>
      </c>
      <c r="DT405">
        <v>11.88163</v>
      </c>
      <c r="DU405">
        <v>9.022032000000001</v>
      </c>
      <c r="DV405">
        <v>392.8077</v>
      </c>
      <c r="DW405">
        <v>11.86934</v>
      </c>
      <c r="DX405">
        <v>500.0053</v>
      </c>
      <c r="DY405">
        <v>90.27248999999999</v>
      </c>
      <c r="DZ405">
        <v>0.10004262</v>
      </c>
      <c r="EA405">
        <v>18.5435</v>
      </c>
      <c r="EB405">
        <v>17.98578</v>
      </c>
      <c r="EC405">
        <v>999.9</v>
      </c>
      <c r="ED405">
        <v>0</v>
      </c>
      <c r="EE405">
        <v>0</v>
      </c>
      <c r="EF405">
        <v>9998.940000000001</v>
      </c>
      <c r="EG405">
        <v>0</v>
      </c>
      <c r="EH405">
        <v>1076.956</v>
      </c>
      <c r="EI405">
        <v>10.01398</v>
      </c>
      <c r="EJ405">
        <v>395.2547</v>
      </c>
      <c r="EK405">
        <v>384.009</v>
      </c>
      <c r="EL405">
        <v>2.859594</v>
      </c>
      <c r="EM405">
        <v>380.5445</v>
      </c>
      <c r="EN405">
        <v>9.022032000000001</v>
      </c>
      <c r="EO405">
        <v>1.072583</v>
      </c>
      <c r="EP405">
        <v>0.8144413</v>
      </c>
      <c r="EQ405">
        <v>7.941519</v>
      </c>
      <c r="ER405">
        <v>3.961524</v>
      </c>
      <c r="ES405">
        <v>1999.973</v>
      </c>
      <c r="ET405">
        <v>0.9799941000000001</v>
      </c>
      <c r="EU405">
        <v>0.02000598</v>
      </c>
      <c r="EV405">
        <v>0</v>
      </c>
      <c r="EW405">
        <v>1333.806</v>
      </c>
      <c r="EX405">
        <v>5.000970000000001</v>
      </c>
      <c r="EY405">
        <v>26625.1</v>
      </c>
      <c r="EZ405">
        <v>16707.33</v>
      </c>
      <c r="FA405">
        <v>37.062</v>
      </c>
      <c r="FB405">
        <v>38.125</v>
      </c>
      <c r="FC405">
        <v>37.312</v>
      </c>
      <c r="FD405">
        <v>37.3498</v>
      </c>
      <c r="FE405">
        <v>36.9433</v>
      </c>
      <c r="FF405">
        <v>1955.063</v>
      </c>
      <c r="FG405">
        <v>39.90999999999999</v>
      </c>
      <c r="FH405">
        <v>0</v>
      </c>
      <c r="FI405">
        <v>7016</v>
      </c>
      <c r="FJ405">
        <v>0</v>
      </c>
      <c r="FK405">
        <v>1334.0892</v>
      </c>
      <c r="FL405">
        <v>-3.584615390923643</v>
      </c>
      <c r="FM405">
        <v>-88.00000014786507</v>
      </c>
      <c r="FN405">
        <v>26631.79599999999</v>
      </c>
      <c r="FO405">
        <v>15</v>
      </c>
      <c r="FP405">
        <v>0</v>
      </c>
      <c r="FQ405" t="s">
        <v>439</v>
      </c>
      <c r="FR405">
        <v>1760210915.6</v>
      </c>
      <c r="FS405">
        <v>0</v>
      </c>
      <c r="FT405">
        <v>0</v>
      </c>
      <c r="FU405">
        <v>-0.215</v>
      </c>
      <c r="FV405">
        <v>0</v>
      </c>
      <c r="FW405">
        <v>-0.6919999999999999</v>
      </c>
      <c r="FX405">
        <v>0</v>
      </c>
      <c r="FY405">
        <v>400</v>
      </c>
      <c r="FZ405">
        <v>0</v>
      </c>
      <c r="GA405">
        <v>0.15</v>
      </c>
      <c r="GB405">
        <v>0</v>
      </c>
      <c r="GC405">
        <v>0.2872546341463414</v>
      </c>
      <c r="GD405">
        <v>78.90653441811847</v>
      </c>
      <c r="GE405">
        <v>7.882837494358354</v>
      </c>
      <c r="GF405">
        <v>0</v>
      </c>
      <c r="GG405">
        <v>1334.37</v>
      </c>
      <c r="GH405">
        <v>-4.379526356138534</v>
      </c>
      <c r="GI405">
        <v>0.5023415758460934</v>
      </c>
      <c r="GJ405">
        <v>0</v>
      </c>
      <c r="GK405">
        <v>2.891107073170732</v>
      </c>
      <c r="GL405">
        <v>-0.1983574912891928</v>
      </c>
      <c r="GM405">
        <v>0.02062600504500563</v>
      </c>
      <c r="GN405">
        <v>0</v>
      </c>
      <c r="GO405">
        <v>0</v>
      </c>
      <c r="GP405">
        <v>3</v>
      </c>
      <c r="GQ405" t="s">
        <v>455</v>
      </c>
      <c r="GR405">
        <v>3.13361</v>
      </c>
      <c r="GS405">
        <v>2.76024</v>
      </c>
      <c r="GT405">
        <v>0.0883505</v>
      </c>
      <c r="GU405">
        <v>0.0850117</v>
      </c>
      <c r="GV405">
        <v>0.0643555</v>
      </c>
      <c r="GW405">
        <v>0.0517435</v>
      </c>
      <c r="GX405">
        <v>29186.8</v>
      </c>
      <c r="GY405">
        <v>29274</v>
      </c>
      <c r="GZ405">
        <v>29743.4</v>
      </c>
      <c r="HA405">
        <v>29554</v>
      </c>
      <c r="HB405">
        <v>36781.2</v>
      </c>
      <c r="HC405">
        <v>37142.5</v>
      </c>
      <c r="HD405">
        <v>41853.5</v>
      </c>
      <c r="HE405">
        <v>41990.3</v>
      </c>
      <c r="HF405">
        <v>1.95812</v>
      </c>
      <c r="HG405">
        <v>1.88592</v>
      </c>
      <c r="HH405">
        <v>-0.0216067</v>
      </c>
      <c r="HI405">
        <v>0</v>
      </c>
      <c r="HJ405">
        <v>18.3456</v>
      </c>
      <c r="HK405">
        <v>999.9</v>
      </c>
      <c r="HL405">
        <v>25.9</v>
      </c>
      <c r="HM405">
        <v>31.6</v>
      </c>
      <c r="HN405">
        <v>13.3926</v>
      </c>
      <c r="HO405">
        <v>62.2627</v>
      </c>
      <c r="HP405">
        <v>32.528</v>
      </c>
      <c r="HQ405">
        <v>1</v>
      </c>
      <c r="HR405">
        <v>-0.131801</v>
      </c>
      <c r="HS405">
        <v>4.99571</v>
      </c>
      <c r="HT405">
        <v>20.2717</v>
      </c>
      <c r="HU405">
        <v>5.22223</v>
      </c>
      <c r="HV405">
        <v>12.0159</v>
      </c>
      <c r="HW405">
        <v>4.9914</v>
      </c>
      <c r="HX405">
        <v>3.28865</v>
      </c>
      <c r="HY405">
        <v>9999</v>
      </c>
      <c r="HZ405">
        <v>9999</v>
      </c>
      <c r="IA405">
        <v>9999</v>
      </c>
      <c r="IB405">
        <v>999.9</v>
      </c>
      <c r="IC405">
        <v>4.97284</v>
      </c>
      <c r="ID405">
        <v>1.86661</v>
      </c>
      <c r="IE405">
        <v>1.86587</v>
      </c>
      <c r="IF405">
        <v>1.86584</v>
      </c>
      <c r="IG405">
        <v>1.8677</v>
      </c>
      <c r="IH405">
        <v>1.87015</v>
      </c>
      <c r="II405">
        <v>1.86876</v>
      </c>
      <c r="IJ405">
        <v>1.87027</v>
      </c>
      <c r="IK405">
        <v>0</v>
      </c>
      <c r="IL405">
        <v>0</v>
      </c>
      <c r="IM405">
        <v>0</v>
      </c>
      <c r="IN405">
        <v>0</v>
      </c>
      <c r="IO405" t="s">
        <v>441</v>
      </c>
      <c r="IP405" t="s">
        <v>442</v>
      </c>
      <c r="IQ405" t="s">
        <v>443</v>
      </c>
      <c r="IR405" t="s">
        <v>443</v>
      </c>
      <c r="IS405" t="s">
        <v>443</v>
      </c>
      <c r="IT405" t="s">
        <v>443</v>
      </c>
      <c r="IU405">
        <v>0</v>
      </c>
      <c r="IV405">
        <v>100</v>
      </c>
      <c r="IW405">
        <v>100</v>
      </c>
      <c r="IX405">
        <v>-2.234</v>
      </c>
      <c r="IY405">
        <v>0.0123</v>
      </c>
      <c r="IZ405">
        <v>-1.414774939843471</v>
      </c>
      <c r="JA405">
        <v>-0.002262605230658699</v>
      </c>
      <c r="JB405">
        <v>4.117972070868355E-07</v>
      </c>
      <c r="JC405">
        <v>-1.535053720392113E-10</v>
      </c>
      <c r="JD405">
        <v>-0.05773197212917025</v>
      </c>
      <c r="JE405">
        <v>-0.004387372397949352</v>
      </c>
      <c r="JF405">
        <v>0.001148265067849212</v>
      </c>
      <c r="JG405">
        <v>-2.372704636287677E-05</v>
      </c>
      <c r="JH405">
        <v>4</v>
      </c>
      <c r="JI405">
        <v>2346</v>
      </c>
      <c r="JJ405">
        <v>1</v>
      </c>
      <c r="JK405">
        <v>24</v>
      </c>
      <c r="JL405">
        <v>21687.2</v>
      </c>
      <c r="JM405">
        <v>29358535.8</v>
      </c>
      <c r="JN405">
        <v>0.910645</v>
      </c>
      <c r="JO405">
        <v>2.27051</v>
      </c>
      <c r="JP405">
        <v>1.39648</v>
      </c>
      <c r="JQ405">
        <v>2.34985</v>
      </c>
      <c r="JR405">
        <v>1.49536</v>
      </c>
      <c r="JS405">
        <v>2.60254</v>
      </c>
      <c r="JT405">
        <v>36.3635</v>
      </c>
      <c r="JU405">
        <v>24.035</v>
      </c>
      <c r="JV405">
        <v>18</v>
      </c>
      <c r="JW405">
        <v>487.549</v>
      </c>
      <c r="JX405">
        <v>433.639</v>
      </c>
      <c r="JY405">
        <v>12.6056</v>
      </c>
      <c r="JZ405">
        <v>25.8077</v>
      </c>
      <c r="KA405">
        <v>30.0001</v>
      </c>
      <c r="KB405">
        <v>25.6847</v>
      </c>
      <c r="KC405">
        <v>25.6239</v>
      </c>
      <c r="KD405">
        <v>18.1272</v>
      </c>
      <c r="KE405">
        <v>30.3254</v>
      </c>
      <c r="KF405">
        <v>1.56696</v>
      </c>
      <c r="KG405">
        <v>12.6107</v>
      </c>
      <c r="KH405">
        <v>346.359</v>
      </c>
      <c r="KI405">
        <v>9.03468</v>
      </c>
      <c r="KJ405">
        <v>101.652</v>
      </c>
      <c r="KK405">
        <v>100.97</v>
      </c>
    </row>
    <row r="406" spans="1:297">
      <c r="A406">
        <v>390</v>
      </c>
      <c r="B406">
        <v>1761512150.1</v>
      </c>
      <c r="C406">
        <v>4939.599999904633</v>
      </c>
      <c r="D406" t="s">
        <v>1227</v>
      </c>
      <c r="E406" t="s">
        <v>1228</v>
      </c>
      <c r="F406">
        <v>5</v>
      </c>
      <c r="G406" t="s">
        <v>1218</v>
      </c>
      <c r="H406" t="s">
        <v>436</v>
      </c>
      <c r="I406">
        <v>1761512147.6</v>
      </c>
      <c r="J406">
        <f>(K406)/1000</f>
        <v>0</v>
      </c>
      <c r="K406">
        <f>IF(DP406, AN406, AH406)</f>
        <v>0</v>
      </c>
      <c r="L406">
        <f>IF(DP406, AI406, AG406)</f>
        <v>0</v>
      </c>
      <c r="M406">
        <f>DR406 - IF(AU406&gt;1, L406*DL406*100.0/(AW406), 0)</f>
        <v>0</v>
      </c>
      <c r="N406">
        <f>((T406-J406/2)*M406-L406)/(T406+J406/2)</f>
        <v>0</v>
      </c>
      <c r="O406">
        <f>N406*(DY406+DZ406)/1000.0</f>
        <v>0</v>
      </c>
      <c r="P406">
        <f>(DR406 - IF(AU406&gt;1, L406*DL406*100.0/(AW406), 0))*(DY406+DZ406)/1000.0</f>
        <v>0</v>
      </c>
      <c r="Q406">
        <f>2.0/((1/S406-1/R406)+SIGN(S406)*SQRT((1/S406-1/R406)*(1/S406-1/R406) + 4*DM406/((DM406+1)*(DM406+1))*(2*1/S406*1/R406-1/R406*1/R406)))</f>
        <v>0</v>
      </c>
      <c r="R406">
        <f>IF(LEFT(DN406,1)&lt;&gt;"0",IF(LEFT(DN406,1)="1",3.0,DO406),$D$5+$E$5*(EF406*DY406/($K$5*1000))+$F$5*(EF406*DY406/($K$5*1000))*MAX(MIN(DL406,$J$5),$I$5)*MAX(MIN(DL406,$J$5),$I$5)+$G$5*MAX(MIN(DL406,$J$5),$I$5)*(EF406*DY406/($K$5*1000))+$H$5*(EF406*DY406/($K$5*1000))*(EF406*DY406/($K$5*1000)))</f>
        <v>0</v>
      </c>
      <c r="S406">
        <f>J406*(1000-(1000*0.61365*exp(17.502*W406/(240.97+W406))/(DY406+DZ406)+DT406)/2)/(1000*0.61365*exp(17.502*W406/(240.97+W406))/(DY406+DZ406)-DT406)</f>
        <v>0</v>
      </c>
      <c r="T406">
        <f>1/((DM406+1)/(Q406/1.6)+1/(R406/1.37)) + DM406/((DM406+1)/(Q406/1.6) + DM406/(R406/1.37))</f>
        <v>0</v>
      </c>
      <c r="U406">
        <f>(DH406*DK406)</f>
        <v>0</v>
      </c>
      <c r="V406">
        <f>(EA406+(U406+2*0.95*5.67E-8*(((EA406+$B$7)+273)^4-(EA406+273)^4)-44100*J406)/(1.84*29.3*R406+8*0.95*5.67E-8*(EA406+273)^3))</f>
        <v>0</v>
      </c>
      <c r="W406">
        <f>($C$7*EB406+$D$7*EC406+$E$7*V406)</f>
        <v>0</v>
      </c>
      <c r="X406">
        <f>0.61365*exp(17.502*W406/(240.97+W406))</f>
        <v>0</v>
      </c>
      <c r="Y406">
        <f>(Z406/AA406*100)</f>
        <v>0</v>
      </c>
      <c r="Z406">
        <f>DT406*(DY406+DZ406)/1000</f>
        <v>0</v>
      </c>
      <c r="AA406">
        <f>0.61365*exp(17.502*EA406/(240.97+EA406))</f>
        <v>0</v>
      </c>
      <c r="AB406">
        <f>(X406-DT406*(DY406+DZ406)/1000)</f>
        <v>0</v>
      </c>
      <c r="AC406">
        <f>(-J406*44100)</f>
        <v>0</v>
      </c>
      <c r="AD406">
        <f>2*29.3*R406*0.92*(EA406-W406)</f>
        <v>0</v>
      </c>
      <c r="AE406">
        <f>2*0.95*5.67E-8*(((EA406+$B$7)+273)^4-(W406+273)^4)</f>
        <v>0</v>
      </c>
      <c r="AF406">
        <f>U406+AE406+AC406+AD406</f>
        <v>0</v>
      </c>
      <c r="AG406">
        <f>DX406*AU406*(DS406-DR406*(1000-AU406*DU406)/(1000-AU406*DT406))/(100*DL406)</f>
        <v>0</v>
      </c>
      <c r="AH406">
        <f>1000*DX406*AU406*(DT406-DU406)/(100*DL406*(1000-AU406*DT406))</f>
        <v>0</v>
      </c>
      <c r="AI406">
        <f>(AJ406 - AK406 - DY406*1E3/(8.314*(EA406+273.15)) * AM406/DX406 * AL406) * DX406/(100*DL406) * (1000 - DU406)/1000</f>
        <v>0</v>
      </c>
      <c r="AJ406">
        <v>368.0482758002607</v>
      </c>
      <c r="AK406">
        <v>374.3891818181817</v>
      </c>
      <c r="AL406">
        <v>-2.982216715264791</v>
      </c>
      <c r="AM406">
        <v>65.67833602409358</v>
      </c>
      <c r="AN406">
        <f>(AP406 - AO406 + DY406*1E3/(8.314*(EA406+273.15)) * AR406/DX406 * AQ406) * DX406/(100*DL406) * 1000/(1000 - AP406)</f>
        <v>0</v>
      </c>
      <c r="AO406">
        <v>9.03047314053674</v>
      </c>
      <c r="AP406">
        <v>11.89818060606061</v>
      </c>
      <c r="AQ406">
        <v>0.0001330768609587199</v>
      </c>
      <c r="AR406">
        <v>107.1786885899259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MAX(0,($B$13+$C$13*EF406)/(1+$D$13*EF406)*DY406/(EA406+273)*$E$13)</f>
        <v>0</v>
      </c>
      <c r="AX406" t="s">
        <v>437</v>
      </c>
      <c r="AY406" t="s">
        <v>437</v>
      </c>
      <c r="AZ406">
        <v>0</v>
      </c>
      <c r="BA406">
        <v>0</v>
      </c>
      <c r="BB406">
        <f>1-AZ406/BA406</f>
        <v>0</v>
      </c>
      <c r="BC406">
        <v>0</v>
      </c>
      <c r="BD406" t="s">
        <v>437</v>
      </c>
      <c r="BE406" t="s">
        <v>437</v>
      </c>
      <c r="BF406">
        <v>0</v>
      </c>
      <c r="BG406">
        <v>0</v>
      </c>
      <c r="BH406">
        <f>1-BF406/BG406</f>
        <v>0</v>
      </c>
      <c r="BI406">
        <v>0.5</v>
      </c>
      <c r="BJ406">
        <f>DI406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437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BZ406">
        <v>2020</v>
      </c>
      <c r="CA406">
        <v>290.0000000000001</v>
      </c>
      <c r="CB406">
        <v>1590.42</v>
      </c>
      <c r="CC406">
        <v>295</v>
      </c>
      <c r="CD406">
        <v>5220.67</v>
      </c>
      <c r="CE406">
        <v>1591.29</v>
      </c>
      <c r="CF406">
        <v>-0.87</v>
      </c>
      <c r="CG406">
        <v>300.0000000000001</v>
      </c>
      <c r="CH406">
        <v>23.8</v>
      </c>
      <c r="CI406">
        <v>1650.734719841875</v>
      </c>
      <c r="CJ406">
        <v>2.032994541366527</v>
      </c>
      <c r="CK406">
        <v>-31.03478562282126</v>
      </c>
      <c r="CL406">
        <v>0.9198548094063967</v>
      </c>
      <c r="CM406">
        <v>0.9759925733019913</v>
      </c>
      <c r="CN406">
        <v>-0.00431141668520578</v>
      </c>
      <c r="CO406">
        <v>289.9999999999999</v>
      </c>
      <c r="CP406">
        <v>1590.91</v>
      </c>
      <c r="CQ406">
        <v>765</v>
      </c>
      <c r="CR406">
        <v>5219.32</v>
      </c>
      <c r="CS406">
        <v>1591.27</v>
      </c>
      <c r="CT406">
        <v>-0.36</v>
      </c>
      <c r="DH406">
        <f>$B$11*EG406+$C$11*EH406+$F$11*ES406*(1-EV406)</f>
        <v>0</v>
      </c>
      <c r="DI406">
        <f>DH406*DJ406</f>
        <v>0</v>
      </c>
      <c r="DJ406">
        <f>($B$11*$D$9+$C$11*$D$9+$F$11*((FF406+EX406)/MAX(FF406+EX406+FG406, 0.1)*$I$9+FG406/MAX(FF406+EX406+FG406, 0.1)*$J$9))/($B$11+$C$11+$F$11)</f>
        <v>0</v>
      </c>
      <c r="DK406">
        <f>($B$11*$K$9+$C$11*$K$9+$F$11*((FF406+EX406)/MAX(FF406+EX406+FG406, 0.1)*$P$9+FG406/MAX(FF406+EX406+FG406, 0.1)*$Q$9))/($B$11+$C$11+$F$11)</f>
        <v>0</v>
      </c>
      <c r="DL406">
        <v>6</v>
      </c>
      <c r="DM406">
        <v>0.5</v>
      </c>
      <c r="DN406" t="s">
        <v>438</v>
      </c>
      <c r="DO406">
        <v>2</v>
      </c>
      <c r="DP406" t="b">
        <v>1</v>
      </c>
      <c r="DQ406">
        <v>1761512147.6</v>
      </c>
      <c r="DR406">
        <v>375.8659999999999</v>
      </c>
      <c r="DS406">
        <v>363.0448888888889</v>
      </c>
      <c r="DT406">
        <v>11.89311111111111</v>
      </c>
      <c r="DU406">
        <v>9.030861111111111</v>
      </c>
      <c r="DV406">
        <v>378.0854444444445</v>
      </c>
      <c r="DW406">
        <v>11.88068888888889</v>
      </c>
      <c r="DX406">
        <v>499.9904444444444</v>
      </c>
      <c r="DY406">
        <v>90.27407777777778</v>
      </c>
      <c r="DZ406">
        <v>0.09995375555555557</v>
      </c>
      <c r="EA406">
        <v>18.54345555555555</v>
      </c>
      <c r="EB406">
        <v>17.99041111111111</v>
      </c>
      <c r="EC406">
        <v>999.9000000000001</v>
      </c>
      <c r="ED406">
        <v>0</v>
      </c>
      <c r="EE406">
        <v>0</v>
      </c>
      <c r="EF406">
        <v>9994.58</v>
      </c>
      <c r="EG406">
        <v>0</v>
      </c>
      <c r="EH406">
        <v>1076.98</v>
      </c>
      <c r="EI406">
        <v>12.82081111111111</v>
      </c>
      <c r="EJ406">
        <v>380.3896666666667</v>
      </c>
      <c r="EK406">
        <v>366.3533333333333</v>
      </c>
      <c r="EL406">
        <v>2.86226</v>
      </c>
      <c r="EM406">
        <v>363.0448888888889</v>
      </c>
      <c r="EN406">
        <v>9.030861111111111</v>
      </c>
      <c r="EO406">
        <v>1.07364</v>
      </c>
      <c r="EP406">
        <v>0.8152525555555555</v>
      </c>
      <c r="EQ406">
        <v>7.955982222222223</v>
      </c>
      <c r="ER406">
        <v>3.975688888888889</v>
      </c>
      <c r="ES406">
        <v>2000.022222222222</v>
      </c>
      <c r="ET406">
        <v>0.9799943333333333</v>
      </c>
      <c r="EU406">
        <v>0.02000578888888889</v>
      </c>
      <c r="EV406">
        <v>0</v>
      </c>
      <c r="EW406">
        <v>1333.552222222222</v>
      </c>
      <c r="EX406">
        <v>5.00097</v>
      </c>
      <c r="EY406">
        <v>26620.38888888889</v>
      </c>
      <c r="EZ406">
        <v>16707.73333333333</v>
      </c>
      <c r="FA406">
        <v>37.03444444444444</v>
      </c>
      <c r="FB406">
        <v>38.125</v>
      </c>
      <c r="FC406">
        <v>37.27066666666666</v>
      </c>
      <c r="FD406">
        <v>37.312</v>
      </c>
      <c r="FE406">
        <v>36.937</v>
      </c>
      <c r="FF406">
        <v>1955.112222222222</v>
      </c>
      <c r="FG406">
        <v>39.91</v>
      </c>
      <c r="FH406">
        <v>0</v>
      </c>
      <c r="FI406">
        <v>7020.800000190735</v>
      </c>
      <c r="FJ406">
        <v>0</v>
      </c>
      <c r="FK406">
        <v>1333.8076</v>
      </c>
      <c r="FL406">
        <v>-3.194615384322835</v>
      </c>
      <c r="FM406">
        <v>-67.04615373715892</v>
      </c>
      <c r="FN406">
        <v>26625.844</v>
      </c>
      <c r="FO406">
        <v>15</v>
      </c>
      <c r="FP406">
        <v>0</v>
      </c>
      <c r="FQ406" t="s">
        <v>439</v>
      </c>
      <c r="FR406">
        <v>1760210915.6</v>
      </c>
      <c r="FS406">
        <v>0</v>
      </c>
      <c r="FT406">
        <v>0</v>
      </c>
      <c r="FU406">
        <v>-0.215</v>
      </c>
      <c r="FV406">
        <v>0</v>
      </c>
      <c r="FW406">
        <v>-0.6919999999999999</v>
      </c>
      <c r="FX406">
        <v>0</v>
      </c>
      <c r="FY406">
        <v>400</v>
      </c>
      <c r="FZ406">
        <v>0</v>
      </c>
      <c r="GA406">
        <v>0.15</v>
      </c>
      <c r="GB406">
        <v>0</v>
      </c>
      <c r="GC406">
        <v>5.802390487804878</v>
      </c>
      <c r="GD406">
        <v>65.06389866898954</v>
      </c>
      <c r="GE406">
        <v>6.645773940374711</v>
      </c>
      <c r="GF406">
        <v>0</v>
      </c>
      <c r="GG406">
        <v>1333.972352941176</v>
      </c>
      <c r="GH406">
        <v>-3.417570661783941</v>
      </c>
      <c r="GI406">
        <v>0.4193276047893778</v>
      </c>
      <c r="GJ406">
        <v>0</v>
      </c>
      <c r="GK406">
        <v>2.878757073170731</v>
      </c>
      <c r="GL406">
        <v>-0.1749296864111439</v>
      </c>
      <c r="GM406">
        <v>0.01909930725903781</v>
      </c>
      <c r="GN406">
        <v>0</v>
      </c>
      <c r="GO406">
        <v>0</v>
      </c>
      <c r="GP406">
        <v>3</v>
      </c>
      <c r="GQ406" t="s">
        <v>455</v>
      </c>
      <c r="GR406">
        <v>3.1336</v>
      </c>
      <c r="GS406">
        <v>2.7601</v>
      </c>
      <c r="GT406">
        <v>0.085711</v>
      </c>
      <c r="GU406">
        <v>0.08203290000000001</v>
      </c>
      <c r="GV406">
        <v>0.064401</v>
      </c>
      <c r="GW406">
        <v>0.0517639</v>
      </c>
      <c r="GX406">
        <v>29270.9</v>
      </c>
      <c r="GY406">
        <v>29369.5</v>
      </c>
      <c r="GZ406">
        <v>29742.9</v>
      </c>
      <c r="HA406">
        <v>29554.2</v>
      </c>
      <c r="HB406">
        <v>36779.1</v>
      </c>
      <c r="HC406">
        <v>37142.1</v>
      </c>
      <c r="HD406">
        <v>41853.2</v>
      </c>
      <c r="HE406">
        <v>41990.8</v>
      </c>
      <c r="HF406">
        <v>1.9581</v>
      </c>
      <c r="HG406">
        <v>1.88565</v>
      </c>
      <c r="HH406">
        <v>-0.0209212</v>
      </c>
      <c r="HI406">
        <v>0</v>
      </c>
      <c r="HJ406">
        <v>18.3447</v>
      </c>
      <c r="HK406">
        <v>999.9</v>
      </c>
      <c r="HL406">
        <v>25.9</v>
      </c>
      <c r="HM406">
        <v>31.6</v>
      </c>
      <c r="HN406">
        <v>13.3933</v>
      </c>
      <c r="HO406">
        <v>62.0027</v>
      </c>
      <c r="HP406">
        <v>32.5401</v>
      </c>
      <c r="HQ406">
        <v>1</v>
      </c>
      <c r="HR406">
        <v>-0.131979</v>
      </c>
      <c r="HS406">
        <v>4.98118</v>
      </c>
      <c r="HT406">
        <v>20.2721</v>
      </c>
      <c r="HU406">
        <v>5.22163</v>
      </c>
      <c r="HV406">
        <v>12.0159</v>
      </c>
      <c r="HW406">
        <v>4.99105</v>
      </c>
      <c r="HX406">
        <v>3.28855</v>
      </c>
      <c r="HY406">
        <v>9999</v>
      </c>
      <c r="HZ406">
        <v>9999</v>
      </c>
      <c r="IA406">
        <v>9999</v>
      </c>
      <c r="IB406">
        <v>999.9</v>
      </c>
      <c r="IC406">
        <v>4.97283</v>
      </c>
      <c r="ID406">
        <v>1.86661</v>
      </c>
      <c r="IE406">
        <v>1.8659</v>
      </c>
      <c r="IF406">
        <v>1.86586</v>
      </c>
      <c r="IG406">
        <v>1.8677</v>
      </c>
      <c r="IH406">
        <v>1.87012</v>
      </c>
      <c r="II406">
        <v>1.86878</v>
      </c>
      <c r="IJ406">
        <v>1.87027</v>
      </c>
      <c r="IK406">
        <v>0</v>
      </c>
      <c r="IL406">
        <v>0</v>
      </c>
      <c r="IM406">
        <v>0</v>
      </c>
      <c r="IN406">
        <v>0</v>
      </c>
      <c r="IO406" t="s">
        <v>441</v>
      </c>
      <c r="IP406" t="s">
        <v>442</v>
      </c>
      <c r="IQ406" t="s">
        <v>443</v>
      </c>
      <c r="IR406" t="s">
        <v>443</v>
      </c>
      <c r="IS406" t="s">
        <v>443</v>
      </c>
      <c r="IT406" t="s">
        <v>443</v>
      </c>
      <c r="IU406">
        <v>0</v>
      </c>
      <c r="IV406">
        <v>100</v>
      </c>
      <c r="IW406">
        <v>100</v>
      </c>
      <c r="IX406">
        <v>-2.205</v>
      </c>
      <c r="IY406">
        <v>0.0125</v>
      </c>
      <c r="IZ406">
        <v>-1.414774939843471</v>
      </c>
      <c r="JA406">
        <v>-0.002262605230658699</v>
      </c>
      <c r="JB406">
        <v>4.117972070868355E-07</v>
      </c>
      <c r="JC406">
        <v>-1.535053720392113E-10</v>
      </c>
      <c r="JD406">
        <v>-0.05773197212917025</v>
      </c>
      <c r="JE406">
        <v>-0.004387372397949352</v>
      </c>
      <c r="JF406">
        <v>0.001148265067849212</v>
      </c>
      <c r="JG406">
        <v>-2.372704636287677E-05</v>
      </c>
      <c r="JH406">
        <v>4</v>
      </c>
      <c r="JI406">
        <v>2346</v>
      </c>
      <c r="JJ406">
        <v>1</v>
      </c>
      <c r="JK406">
        <v>24</v>
      </c>
      <c r="JL406">
        <v>21687.2</v>
      </c>
      <c r="JM406">
        <v>29358535.8</v>
      </c>
      <c r="JN406">
        <v>0.875244</v>
      </c>
      <c r="JO406">
        <v>2.28516</v>
      </c>
      <c r="JP406">
        <v>1.39648</v>
      </c>
      <c r="JQ406">
        <v>2.3584</v>
      </c>
      <c r="JR406">
        <v>1.49536</v>
      </c>
      <c r="JS406">
        <v>2.53174</v>
      </c>
      <c r="JT406">
        <v>36.3635</v>
      </c>
      <c r="JU406">
        <v>24.0262</v>
      </c>
      <c r="JV406">
        <v>18</v>
      </c>
      <c r="JW406">
        <v>487.533</v>
      </c>
      <c r="JX406">
        <v>433.475</v>
      </c>
      <c r="JY406">
        <v>12.6148</v>
      </c>
      <c r="JZ406">
        <v>25.8077</v>
      </c>
      <c r="KA406">
        <v>30.0001</v>
      </c>
      <c r="KB406">
        <v>25.6847</v>
      </c>
      <c r="KC406">
        <v>25.6239</v>
      </c>
      <c r="KD406">
        <v>17.4849</v>
      </c>
      <c r="KE406">
        <v>30.3254</v>
      </c>
      <c r="KF406">
        <v>1.56696</v>
      </c>
      <c r="KG406">
        <v>12.6203</v>
      </c>
      <c r="KH406">
        <v>332.992</v>
      </c>
      <c r="KI406">
        <v>9.03468</v>
      </c>
      <c r="KJ406">
        <v>101.651</v>
      </c>
      <c r="KK406">
        <v>100.971</v>
      </c>
    </row>
    <row r="407" spans="1:297">
      <c r="A407">
        <v>391</v>
      </c>
      <c r="B407">
        <v>1761512155.1</v>
      </c>
      <c r="C407">
        <v>4944.599999904633</v>
      </c>
      <c r="D407" t="s">
        <v>1229</v>
      </c>
      <c r="E407" t="s">
        <v>1230</v>
      </c>
      <c r="F407">
        <v>5</v>
      </c>
      <c r="G407" t="s">
        <v>1218</v>
      </c>
      <c r="H407" t="s">
        <v>436</v>
      </c>
      <c r="I407">
        <v>1761512152.3</v>
      </c>
      <c r="J407">
        <f>(K407)/1000</f>
        <v>0</v>
      </c>
      <c r="K407">
        <f>IF(DP407, AN407, AH407)</f>
        <v>0</v>
      </c>
      <c r="L407">
        <f>IF(DP407, AI407, AG407)</f>
        <v>0</v>
      </c>
      <c r="M407">
        <f>DR407 - IF(AU407&gt;1, L407*DL407*100.0/(AW407), 0)</f>
        <v>0</v>
      </c>
      <c r="N407">
        <f>((T407-J407/2)*M407-L407)/(T407+J407/2)</f>
        <v>0</v>
      </c>
      <c r="O407">
        <f>N407*(DY407+DZ407)/1000.0</f>
        <v>0</v>
      </c>
      <c r="P407">
        <f>(DR407 - IF(AU407&gt;1, L407*DL407*100.0/(AW407), 0))*(DY407+DZ407)/1000.0</f>
        <v>0</v>
      </c>
      <c r="Q407">
        <f>2.0/((1/S407-1/R407)+SIGN(S407)*SQRT((1/S407-1/R407)*(1/S407-1/R407) + 4*DM407/((DM407+1)*(DM407+1))*(2*1/S407*1/R407-1/R407*1/R407)))</f>
        <v>0</v>
      </c>
      <c r="R407">
        <f>IF(LEFT(DN407,1)&lt;&gt;"0",IF(LEFT(DN407,1)="1",3.0,DO407),$D$5+$E$5*(EF407*DY407/($K$5*1000))+$F$5*(EF407*DY407/($K$5*1000))*MAX(MIN(DL407,$J$5),$I$5)*MAX(MIN(DL407,$J$5),$I$5)+$G$5*MAX(MIN(DL407,$J$5),$I$5)*(EF407*DY407/($K$5*1000))+$H$5*(EF407*DY407/($K$5*1000))*(EF407*DY407/($K$5*1000)))</f>
        <v>0</v>
      </c>
      <c r="S407">
        <f>J407*(1000-(1000*0.61365*exp(17.502*W407/(240.97+W407))/(DY407+DZ407)+DT407)/2)/(1000*0.61365*exp(17.502*W407/(240.97+W407))/(DY407+DZ407)-DT407)</f>
        <v>0</v>
      </c>
      <c r="T407">
        <f>1/((DM407+1)/(Q407/1.6)+1/(R407/1.37)) + DM407/((DM407+1)/(Q407/1.6) + DM407/(R407/1.37))</f>
        <v>0</v>
      </c>
      <c r="U407">
        <f>(DH407*DK407)</f>
        <v>0</v>
      </c>
      <c r="V407">
        <f>(EA407+(U407+2*0.95*5.67E-8*(((EA407+$B$7)+273)^4-(EA407+273)^4)-44100*J407)/(1.84*29.3*R407+8*0.95*5.67E-8*(EA407+273)^3))</f>
        <v>0</v>
      </c>
      <c r="W407">
        <f>($C$7*EB407+$D$7*EC407+$E$7*V407)</f>
        <v>0</v>
      </c>
      <c r="X407">
        <f>0.61365*exp(17.502*W407/(240.97+W407))</f>
        <v>0</v>
      </c>
      <c r="Y407">
        <f>(Z407/AA407*100)</f>
        <v>0</v>
      </c>
      <c r="Z407">
        <f>DT407*(DY407+DZ407)/1000</f>
        <v>0</v>
      </c>
      <c r="AA407">
        <f>0.61365*exp(17.502*EA407/(240.97+EA407))</f>
        <v>0</v>
      </c>
      <c r="AB407">
        <f>(X407-DT407*(DY407+DZ407)/1000)</f>
        <v>0</v>
      </c>
      <c r="AC407">
        <f>(-J407*44100)</f>
        <v>0</v>
      </c>
      <c r="AD407">
        <f>2*29.3*R407*0.92*(EA407-W407)</f>
        <v>0</v>
      </c>
      <c r="AE407">
        <f>2*0.95*5.67E-8*(((EA407+$B$7)+273)^4-(W407+273)^4)</f>
        <v>0</v>
      </c>
      <c r="AF407">
        <f>U407+AE407+AC407+AD407</f>
        <v>0</v>
      </c>
      <c r="AG407">
        <f>DX407*AU407*(DS407-DR407*(1000-AU407*DU407)/(1000-AU407*DT407))/(100*DL407)</f>
        <v>0</v>
      </c>
      <c r="AH407">
        <f>1000*DX407*AU407*(DT407-DU407)/(100*DL407*(1000-AU407*DT407))</f>
        <v>0</v>
      </c>
      <c r="AI407">
        <f>(AJ407 - AK407 - DY407*1E3/(8.314*(EA407+273.15)) * AM407/DX407 * AL407) * DX407/(100*DL407) * (1000 - DU407)/1000</f>
        <v>0</v>
      </c>
      <c r="AJ407">
        <v>351.3897678620033</v>
      </c>
      <c r="AK407">
        <v>358.7219090909092</v>
      </c>
      <c r="AL407">
        <v>-3.147266297724364</v>
      </c>
      <c r="AM407">
        <v>65.67833602409358</v>
      </c>
      <c r="AN407">
        <f>(AP407 - AO407 + DY407*1E3/(8.314*(EA407+273.15)) * AR407/DX407 * AQ407) * DX407/(100*DL407) * 1000/(1000 - AP407)</f>
        <v>0</v>
      </c>
      <c r="AO407">
        <v>9.035622034504208</v>
      </c>
      <c r="AP407">
        <v>11.90470181818182</v>
      </c>
      <c r="AQ407">
        <v>8.705557327781195E-05</v>
      </c>
      <c r="AR407">
        <v>107.1786885899259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MAX(0,($B$13+$C$13*EF407)/(1+$D$13*EF407)*DY407/(EA407+273)*$E$13)</f>
        <v>0</v>
      </c>
      <c r="AX407" t="s">
        <v>437</v>
      </c>
      <c r="AY407" t="s">
        <v>437</v>
      </c>
      <c r="AZ407">
        <v>0</v>
      </c>
      <c r="BA407">
        <v>0</v>
      </c>
      <c r="BB407">
        <f>1-AZ407/BA407</f>
        <v>0</v>
      </c>
      <c r="BC407">
        <v>0</v>
      </c>
      <c r="BD407" t="s">
        <v>437</v>
      </c>
      <c r="BE407" t="s">
        <v>437</v>
      </c>
      <c r="BF407">
        <v>0</v>
      </c>
      <c r="BG407">
        <v>0</v>
      </c>
      <c r="BH407">
        <f>1-BF407/BG407</f>
        <v>0</v>
      </c>
      <c r="BI407">
        <v>0.5</v>
      </c>
      <c r="BJ407">
        <f>DI407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437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BZ407">
        <v>2020</v>
      </c>
      <c r="CA407">
        <v>290.0000000000001</v>
      </c>
      <c r="CB407">
        <v>1590.42</v>
      </c>
      <c r="CC407">
        <v>295</v>
      </c>
      <c r="CD407">
        <v>5220.67</v>
      </c>
      <c r="CE407">
        <v>1591.29</v>
      </c>
      <c r="CF407">
        <v>-0.87</v>
      </c>
      <c r="CG407">
        <v>300.0000000000001</v>
      </c>
      <c r="CH407">
        <v>23.8</v>
      </c>
      <c r="CI407">
        <v>1650.734719841875</v>
      </c>
      <c r="CJ407">
        <v>2.032994541366527</v>
      </c>
      <c r="CK407">
        <v>-31.03478562282126</v>
      </c>
      <c r="CL407">
        <v>0.9198548094063967</v>
      </c>
      <c r="CM407">
        <v>0.9759925733019913</v>
      </c>
      <c r="CN407">
        <v>-0.00431141668520578</v>
      </c>
      <c r="CO407">
        <v>289.9999999999999</v>
      </c>
      <c r="CP407">
        <v>1590.91</v>
      </c>
      <c r="CQ407">
        <v>765</v>
      </c>
      <c r="CR407">
        <v>5219.32</v>
      </c>
      <c r="CS407">
        <v>1591.27</v>
      </c>
      <c r="CT407">
        <v>-0.36</v>
      </c>
      <c r="DH407">
        <f>$B$11*EG407+$C$11*EH407+$F$11*ES407*(1-EV407)</f>
        <v>0</v>
      </c>
      <c r="DI407">
        <f>DH407*DJ407</f>
        <v>0</v>
      </c>
      <c r="DJ407">
        <f>($B$11*$D$9+$C$11*$D$9+$F$11*((FF407+EX407)/MAX(FF407+EX407+FG407, 0.1)*$I$9+FG407/MAX(FF407+EX407+FG407, 0.1)*$J$9))/($B$11+$C$11+$F$11)</f>
        <v>0</v>
      </c>
      <c r="DK407">
        <f>($B$11*$K$9+$C$11*$K$9+$F$11*((FF407+EX407)/MAX(FF407+EX407+FG407, 0.1)*$P$9+FG407/MAX(FF407+EX407+FG407, 0.1)*$Q$9))/($B$11+$C$11+$F$11)</f>
        <v>0</v>
      </c>
      <c r="DL407">
        <v>6</v>
      </c>
      <c r="DM407">
        <v>0.5</v>
      </c>
      <c r="DN407" t="s">
        <v>438</v>
      </c>
      <c r="DO407">
        <v>2</v>
      </c>
      <c r="DP407" t="b">
        <v>1</v>
      </c>
      <c r="DQ407">
        <v>1761512152.3</v>
      </c>
      <c r="DR407">
        <v>361.6147</v>
      </c>
      <c r="DS407">
        <v>347.4908</v>
      </c>
      <c r="DT407">
        <v>11.90172</v>
      </c>
      <c r="DU407">
        <v>9.035384000000002</v>
      </c>
      <c r="DV407">
        <v>363.8055</v>
      </c>
      <c r="DW407">
        <v>11.88917</v>
      </c>
      <c r="DX407">
        <v>500.0026</v>
      </c>
      <c r="DY407">
        <v>90.27573</v>
      </c>
      <c r="DZ407">
        <v>0.09998459000000001</v>
      </c>
      <c r="EA407">
        <v>18.54196</v>
      </c>
      <c r="EB407">
        <v>17.99799</v>
      </c>
      <c r="EC407">
        <v>999.9</v>
      </c>
      <c r="ED407">
        <v>0</v>
      </c>
      <c r="EE407">
        <v>0</v>
      </c>
      <c r="EF407">
        <v>9983.439</v>
      </c>
      <c r="EG407">
        <v>0</v>
      </c>
      <c r="EH407">
        <v>1076.972</v>
      </c>
      <c r="EI407">
        <v>14.12376</v>
      </c>
      <c r="EJ407">
        <v>365.9704</v>
      </c>
      <c r="EK407">
        <v>350.6593</v>
      </c>
      <c r="EL407">
        <v>2.866322</v>
      </c>
      <c r="EM407">
        <v>347.4908</v>
      </c>
      <c r="EN407">
        <v>9.035384000000002</v>
      </c>
      <c r="EO407">
        <v>1.074436</v>
      </c>
      <c r="EP407">
        <v>0.8156756999999999</v>
      </c>
      <c r="EQ407">
        <v>7.966856</v>
      </c>
      <c r="ER407">
        <v>3.983072</v>
      </c>
      <c r="ES407">
        <v>1999.993</v>
      </c>
      <c r="ET407">
        <v>0.9799937999999999</v>
      </c>
      <c r="EU407">
        <v>0.0200063</v>
      </c>
      <c r="EV407">
        <v>0</v>
      </c>
      <c r="EW407">
        <v>1333.675</v>
      </c>
      <c r="EX407">
        <v>5.000970000000001</v>
      </c>
      <c r="EY407">
        <v>26616.92</v>
      </c>
      <c r="EZ407">
        <v>16707.47</v>
      </c>
      <c r="FA407">
        <v>37</v>
      </c>
      <c r="FB407">
        <v>38.0746</v>
      </c>
      <c r="FC407">
        <v>37.2624</v>
      </c>
      <c r="FD407">
        <v>37.312</v>
      </c>
      <c r="FE407">
        <v>36.937</v>
      </c>
      <c r="FF407">
        <v>1955.083</v>
      </c>
      <c r="FG407">
        <v>39.90999999999999</v>
      </c>
      <c r="FH407">
        <v>0</v>
      </c>
      <c r="FI407">
        <v>7026.200000047684</v>
      </c>
      <c r="FJ407">
        <v>0</v>
      </c>
      <c r="FK407">
        <v>1333.663846153846</v>
      </c>
      <c r="FL407">
        <v>-1.12547008822943</v>
      </c>
      <c r="FM407">
        <v>-45.74358975187404</v>
      </c>
      <c r="FN407">
        <v>26620.62307692308</v>
      </c>
      <c r="FO407">
        <v>15</v>
      </c>
      <c r="FP407">
        <v>0</v>
      </c>
      <c r="FQ407" t="s">
        <v>439</v>
      </c>
      <c r="FR407">
        <v>1760210915.6</v>
      </c>
      <c r="FS407">
        <v>0</v>
      </c>
      <c r="FT407">
        <v>0</v>
      </c>
      <c r="FU407">
        <v>-0.215</v>
      </c>
      <c r="FV407">
        <v>0</v>
      </c>
      <c r="FW407">
        <v>-0.6919999999999999</v>
      </c>
      <c r="FX407">
        <v>0</v>
      </c>
      <c r="FY407">
        <v>400</v>
      </c>
      <c r="FZ407">
        <v>0</v>
      </c>
      <c r="GA407">
        <v>0.15</v>
      </c>
      <c r="GB407">
        <v>0</v>
      </c>
      <c r="GC407">
        <v>10.16026375</v>
      </c>
      <c r="GD407">
        <v>38.21742495309569</v>
      </c>
      <c r="GE407">
        <v>3.853371637925473</v>
      </c>
      <c r="GF407">
        <v>0</v>
      </c>
      <c r="GG407">
        <v>1333.825588235294</v>
      </c>
      <c r="GH407">
        <v>-2.296256686115441</v>
      </c>
      <c r="GI407">
        <v>0.3470564556250121</v>
      </c>
      <c r="GJ407">
        <v>0</v>
      </c>
      <c r="GK407">
        <v>2.86998325</v>
      </c>
      <c r="GL407">
        <v>-0.092139399624779</v>
      </c>
      <c r="GM407">
        <v>0.01376448516790586</v>
      </c>
      <c r="GN407">
        <v>1</v>
      </c>
      <c r="GO407">
        <v>1</v>
      </c>
      <c r="GP407">
        <v>3</v>
      </c>
      <c r="GQ407" t="s">
        <v>446</v>
      </c>
      <c r="GR407">
        <v>3.1335</v>
      </c>
      <c r="GS407">
        <v>2.76004</v>
      </c>
      <c r="GT407">
        <v>0.0828805</v>
      </c>
      <c r="GU407">
        <v>0.0789649</v>
      </c>
      <c r="GV407">
        <v>0.06443069999999999</v>
      </c>
      <c r="GW407">
        <v>0.0517771</v>
      </c>
      <c r="GX407">
        <v>29361.5</v>
      </c>
      <c r="GY407">
        <v>29467.5</v>
      </c>
      <c r="GZ407">
        <v>29743</v>
      </c>
      <c r="HA407">
        <v>29554.1</v>
      </c>
      <c r="HB407">
        <v>36777.9</v>
      </c>
      <c r="HC407">
        <v>37141.3</v>
      </c>
      <c r="HD407">
        <v>41853.2</v>
      </c>
      <c r="HE407">
        <v>41990.6</v>
      </c>
      <c r="HF407">
        <v>1.95775</v>
      </c>
      <c r="HG407">
        <v>1.88573</v>
      </c>
      <c r="HH407">
        <v>-0.0207499</v>
      </c>
      <c r="HI407">
        <v>0</v>
      </c>
      <c r="HJ407">
        <v>18.3447</v>
      </c>
      <c r="HK407">
        <v>999.9</v>
      </c>
      <c r="HL407">
        <v>25.9</v>
      </c>
      <c r="HM407">
        <v>31.6</v>
      </c>
      <c r="HN407">
        <v>13.3916</v>
      </c>
      <c r="HO407">
        <v>62.4627</v>
      </c>
      <c r="HP407">
        <v>32.4159</v>
      </c>
      <c r="HQ407">
        <v>1</v>
      </c>
      <c r="HR407">
        <v>-0.131893</v>
      </c>
      <c r="HS407">
        <v>4.98646</v>
      </c>
      <c r="HT407">
        <v>20.2719</v>
      </c>
      <c r="HU407">
        <v>5.22133</v>
      </c>
      <c r="HV407">
        <v>12.0159</v>
      </c>
      <c r="HW407">
        <v>4.991</v>
      </c>
      <c r="HX407">
        <v>3.2885</v>
      </c>
      <c r="HY407">
        <v>9999</v>
      </c>
      <c r="HZ407">
        <v>9999</v>
      </c>
      <c r="IA407">
        <v>9999</v>
      </c>
      <c r="IB407">
        <v>999.9</v>
      </c>
      <c r="IC407">
        <v>4.97285</v>
      </c>
      <c r="ID407">
        <v>1.86661</v>
      </c>
      <c r="IE407">
        <v>1.8659</v>
      </c>
      <c r="IF407">
        <v>1.86584</v>
      </c>
      <c r="IG407">
        <v>1.8677</v>
      </c>
      <c r="IH407">
        <v>1.87013</v>
      </c>
      <c r="II407">
        <v>1.86878</v>
      </c>
      <c r="IJ407">
        <v>1.87027</v>
      </c>
      <c r="IK407">
        <v>0</v>
      </c>
      <c r="IL407">
        <v>0</v>
      </c>
      <c r="IM407">
        <v>0</v>
      </c>
      <c r="IN407">
        <v>0</v>
      </c>
      <c r="IO407" t="s">
        <v>441</v>
      </c>
      <c r="IP407" t="s">
        <v>442</v>
      </c>
      <c r="IQ407" t="s">
        <v>443</v>
      </c>
      <c r="IR407" t="s">
        <v>443</v>
      </c>
      <c r="IS407" t="s">
        <v>443</v>
      </c>
      <c r="IT407" t="s">
        <v>443</v>
      </c>
      <c r="IU407">
        <v>0</v>
      </c>
      <c r="IV407">
        <v>100</v>
      </c>
      <c r="IW407">
        <v>100</v>
      </c>
      <c r="IX407">
        <v>-2.173</v>
      </c>
      <c r="IY407">
        <v>0.0126</v>
      </c>
      <c r="IZ407">
        <v>-1.414774939843471</v>
      </c>
      <c r="JA407">
        <v>-0.002262605230658699</v>
      </c>
      <c r="JB407">
        <v>4.117972070868355E-07</v>
      </c>
      <c r="JC407">
        <v>-1.535053720392113E-10</v>
      </c>
      <c r="JD407">
        <v>-0.05773197212917025</v>
      </c>
      <c r="JE407">
        <v>-0.004387372397949352</v>
      </c>
      <c r="JF407">
        <v>0.001148265067849212</v>
      </c>
      <c r="JG407">
        <v>-2.372704636287677E-05</v>
      </c>
      <c r="JH407">
        <v>4</v>
      </c>
      <c r="JI407">
        <v>2346</v>
      </c>
      <c r="JJ407">
        <v>1</v>
      </c>
      <c r="JK407">
        <v>24</v>
      </c>
      <c r="JL407">
        <v>21687.3</v>
      </c>
      <c r="JM407">
        <v>29358535.9</v>
      </c>
      <c r="JN407">
        <v>0.843506</v>
      </c>
      <c r="JO407">
        <v>2.27417</v>
      </c>
      <c r="JP407">
        <v>1.39648</v>
      </c>
      <c r="JQ407">
        <v>2.35596</v>
      </c>
      <c r="JR407">
        <v>1.49536</v>
      </c>
      <c r="JS407">
        <v>2.65869</v>
      </c>
      <c r="JT407">
        <v>36.3635</v>
      </c>
      <c r="JU407">
        <v>24.035</v>
      </c>
      <c r="JV407">
        <v>18</v>
      </c>
      <c r="JW407">
        <v>487.317</v>
      </c>
      <c r="JX407">
        <v>433.52</v>
      </c>
      <c r="JY407">
        <v>12.6221</v>
      </c>
      <c r="JZ407">
        <v>25.8077</v>
      </c>
      <c r="KA407">
        <v>30.0001</v>
      </c>
      <c r="KB407">
        <v>25.6847</v>
      </c>
      <c r="KC407">
        <v>25.6239</v>
      </c>
      <c r="KD407">
        <v>16.782</v>
      </c>
      <c r="KE407">
        <v>30.3254</v>
      </c>
      <c r="KF407">
        <v>1.19554</v>
      </c>
      <c r="KG407">
        <v>12.6231</v>
      </c>
      <c r="KH407">
        <v>312.954</v>
      </c>
      <c r="KI407">
        <v>9.03468</v>
      </c>
      <c r="KJ407">
        <v>101.651</v>
      </c>
      <c r="KK407">
        <v>100.971</v>
      </c>
    </row>
    <row r="408" spans="1:297">
      <c r="A408">
        <v>392</v>
      </c>
      <c r="B408">
        <v>1761512160.1</v>
      </c>
      <c r="C408">
        <v>4949.599999904633</v>
      </c>
      <c r="D408" t="s">
        <v>1231</v>
      </c>
      <c r="E408" t="s">
        <v>1232</v>
      </c>
      <c r="F408">
        <v>5</v>
      </c>
      <c r="G408" t="s">
        <v>1218</v>
      </c>
      <c r="H408" t="s">
        <v>436</v>
      </c>
      <c r="I408">
        <v>1761512157.6</v>
      </c>
      <c r="J408">
        <f>(K408)/1000</f>
        <v>0</v>
      </c>
      <c r="K408">
        <f>IF(DP408, AN408, AH408)</f>
        <v>0</v>
      </c>
      <c r="L408">
        <f>IF(DP408, AI408, AG408)</f>
        <v>0</v>
      </c>
      <c r="M408">
        <f>DR408 - IF(AU408&gt;1, L408*DL408*100.0/(AW408), 0)</f>
        <v>0</v>
      </c>
      <c r="N408">
        <f>((T408-J408/2)*M408-L408)/(T408+J408/2)</f>
        <v>0</v>
      </c>
      <c r="O408">
        <f>N408*(DY408+DZ408)/1000.0</f>
        <v>0</v>
      </c>
      <c r="P408">
        <f>(DR408 - IF(AU408&gt;1, L408*DL408*100.0/(AW408), 0))*(DY408+DZ408)/1000.0</f>
        <v>0</v>
      </c>
      <c r="Q408">
        <f>2.0/((1/S408-1/R408)+SIGN(S408)*SQRT((1/S408-1/R408)*(1/S408-1/R408) + 4*DM408/((DM408+1)*(DM408+1))*(2*1/S408*1/R408-1/R408*1/R408)))</f>
        <v>0</v>
      </c>
      <c r="R408">
        <f>IF(LEFT(DN408,1)&lt;&gt;"0",IF(LEFT(DN408,1)="1",3.0,DO408),$D$5+$E$5*(EF408*DY408/($K$5*1000))+$F$5*(EF408*DY408/($K$5*1000))*MAX(MIN(DL408,$J$5),$I$5)*MAX(MIN(DL408,$J$5),$I$5)+$G$5*MAX(MIN(DL408,$J$5),$I$5)*(EF408*DY408/($K$5*1000))+$H$5*(EF408*DY408/($K$5*1000))*(EF408*DY408/($K$5*1000)))</f>
        <v>0</v>
      </c>
      <c r="S408">
        <f>J408*(1000-(1000*0.61365*exp(17.502*W408/(240.97+W408))/(DY408+DZ408)+DT408)/2)/(1000*0.61365*exp(17.502*W408/(240.97+W408))/(DY408+DZ408)-DT408)</f>
        <v>0</v>
      </c>
      <c r="T408">
        <f>1/((DM408+1)/(Q408/1.6)+1/(R408/1.37)) + DM408/((DM408+1)/(Q408/1.6) + DM408/(R408/1.37))</f>
        <v>0</v>
      </c>
      <c r="U408">
        <f>(DH408*DK408)</f>
        <v>0</v>
      </c>
      <c r="V408">
        <f>(EA408+(U408+2*0.95*5.67E-8*(((EA408+$B$7)+273)^4-(EA408+273)^4)-44100*J408)/(1.84*29.3*R408+8*0.95*5.67E-8*(EA408+273)^3))</f>
        <v>0</v>
      </c>
      <c r="W408">
        <f>($C$7*EB408+$D$7*EC408+$E$7*V408)</f>
        <v>0</v>
      </c>
      <c r="X408">
        <f>0.61365*exp(17.502*W408/(240.97+W408))</f>
        <v>0</v>
      </c>
      <c r="Y408">
        <f>(Z408/AA408*100)</f>
        <v>0</v>
      </c>
      <c r="Z408">
        <f>DT408*(DY408+DZ408)/1000</f>
        <v>0</v>
      </c>
      <c r="AA408">
        <f>0.61365*exp(17.502*EA408/(240.97+EA408))</f>
        <v>0</v>
      </c>
      <c r="AB408">
        <f>(X408-DT408*(DY408+DZ408)/1000)</f>
        <v>0</v>
      </c>
      <c r="AC408">
        <f>(-J408*44100)</f>
        <v>0</v>
      </c>
      <c r="AD408">
        <f>2*29.3*R408*0.92*(EA408-W408)</f>
        <v>0</v>
      </c>
      <c r="AE408">
        <f>2*0.95*5.67E-8*(((EA408+$B$7)+273)^4-(W408+273)^4)</f>
        <v>0</v>
      </c>
      <c r="AF408">
        <f>U408+AE408+AC408+AD408</f>
        <v>0</v>
      </c>
      <c r="AG408">
        <f>DX408*AU408*(DS408-DR408*(1000-AU408*DU408)/(1000-AU408*DT408))/(100*DL408)</f>
        <v>0</v>
      </c>
      <c r="AH408">
        <f>1000*DX408*AU408*(DT408-DU408)/(100*DL408*(1000-AU408*DT408))</f>
        <v>0</v>
      </c>
      <c r="AI408">
        <f>(AJ408 - AK408 - DY408*1E3/(8.314*(EA408+273.15)) * AM408/DX408 * AL408) * DX408/(100*DL408) * (1000 - DU408)/1000</f>
        <v>0</v>
      </c>
      <c r="AJ408">
        <v>334.5583074818445</v>
      </c>
      <c r="AK408">
        <v>342.5930484848485</v>
      </c>
      <c r="AL408">
        <v>-3.238837565154822</v>
      </c>
      <c r="AM408">
        <v>65.67833602409358</v>
      </c>
      <c r="AN408">
        <f>(AP408 - AO408 + DY408*1E3/(8.314*(EA408+273.15)) * AR408/DX408 * AQ408) * DX408/(100*DL408) * 1000/(1000 - AP408)</f>
        <v>0</v>
      </c>
      <c r="AO408">
        <v>9.029948005151811</v>
      </c>
      <c r="AP408">
        <v>11.91004606060606</v>
      </c>
      <c r="AQ408">
        <v>7.889919021021848E-05</v>
      </c>
      <c r="AR408">
        <v>107.1786885899259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MAX(0,($B$13+$C$13*EF408)/(1+$D$13*EF408)*DY408/(EA408+273)*$E$13)</f>
        <v>0</v>
      </c>
      <c r="AX408" t="s">
        <v>437</v>
      </c>
      <c r="AY408" t="s">
        <v>437</v>
      </c>
      <c r="AZ408">
        <v>0</v>
      </c>
      <c r="BA408">
        <v>0</v>
      </c>
      <c r="BB408">
        <f>1-AZ408/BA408</f>
        <v>0</v>
      </c>
      <c r="BC408">
        <v>0</v>
      </c>
      <c r="BD408" t="s">
        <v>437</v>
      </c>
      <c r="BE408" t="s">
        <v>437</v>
      </c>
      <c r="BF408">
        <v>0</v>
      </c>
      <c r="BG408">
        <v>0</v>
      </c>
      <c r="BH408">
        <f>1-BF408/BG408</f>
        <v>0</v>
      </c>
      <c r="BI408">
        <v>0.5</v>
      </c>
      <c r="BJ408">
        <f>DI408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437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BZ408">
        <v>2020</v>
      </c>
      <c r="CA408">
        <v>290.0000000000001</v>
      </c>
      <c r="CB408">
        <v>1590.42</v>
      </c>
      <c r="CC408">
        <v>295</v>
      </c>
      <c r="CD408">
        <v>5220.67</v>
      </c>
      <c r="CE408">
        <v>1591.29</v>
      </c>
      <c r="CF408">
        <v>-0.87</v>
      </c>
      <c r="CG408">
        <v>300.0000000000001</v>
      </c>
      <c r="CH408">
        <v>23.8</v>
      </c>
      <c r="CI408">
        <v>1650.734719841875</v>
      </c>
      <c r="CJ408">
        <v>2.032994541366527</v>
      </c>
      <c r="CK408">
        <v>-31.03478562282126</v>
      </c>
      <c r="CL408">
        <v>0.9198548094063967</v>
      </c>
      <c r="CM408">
        <v>0.9759925733019913</v>
      </c>
      <c r="CN408">
        <v>-0.00431141668520578</v>
      </c>
      <c r="CO408">
        <v>289.9999999999999</v>
      </c>
      <c r="CP408">
        <v>1590.91</v>
      </c>
      <c r="CQ408">
        <v>765</v>
      </c>
      <c r="CR408">
        <v>5219.32</v>
      </c>
      <c r="CS408">
        <v>1591.27</v>
      </c>
      <c r="CT408">
        <v>-0.36</v>
      </c>
      <c r="DH408">
        <f>$B$11*EG408+$C$11*EH408+$F$11*ES408*(1-EV408)</f>
        <v>0</v>
      </c>
      <c r="DI408">
        <f>DH408*DJ408</f>
        <v>0</v>
      </c>
      <c r="DJ408">
        <f>($B$11*$D$9+$C$11*$D$9+$F$11*((FF408+EX408)/MAX(FF408+EX408+FG408, 0.1)*$I$9+FG408/MAX(FF408+EX408+FG408, 0.1)*$J$9))/($B$11+$C$11+$F$11)</f>
        <v>0</v>
      </c>
      <c r="DK408">
        <f>($B$11*$K$9+$C$11*$K$9+$F$11*((FF408+EX408)/MAX(FF408+EX408+FG408, 0.1)*$P$9+FG408/MAX(FF408+EX408+FG408, 0.1)*$Q$9))/($B$11+$C$11+$F$11)</f>
        <v>0</v>
      </c>
      <c r="DL408">
        <v>6</v>
      </c>
      <c r="DM408">
        <v>0.5</v>
      </c>
      <c r="DN408" t="s">
        <v>438</v>
      </c>
      <c r="DO408">
        <v>2</v>
      </c>
      <c r="DP408" t="b">
        <v>1</v>
      </c>
      <c r="DQ408">
        <v>1761512157.6</v>
      </c>
      <c r="DR408">
        <v>344.9274444444444</v>
      </c>
      <c r="DS408">
        <v>329.8643333333333</v>
      </c>
      <c r="DT408">
        <v>11.9086</v>
      </c>
      <c r="DU408">
        <v>9.029872222222222</v>
      </c>
      <c r="DV408">
        <v>347.0842222222222</v>
      </c>
      <c r="DW408">
        <v>11.89596666666667</v>
      </c>
      <c r="DX408">
        <v>499.9547777777777</v>
      </c>
      <c r="DY408">
        <v>90.27633333333334</v>
      </c>
      <c r="DZ408">
        <v>0.09992479999999999</v>
      </c>
      <c r="EA408">
        <v>18.54585555555555</v>
      </c>
      <c r="EB408">
        <v>17.99414444444444</v>
      </c>
      <c r="EC408">
        <v>999.9000000000001</v>
      </c>
      <c r="ED408">
        <v>0</v>
      </c>
      <c r="EE408">
        <v>0</v>
      </c>
      <c r="EF408">
        <v>10002.35</v>
      </c>
      <c r="EG408">
        <v>0</v>
      </c>
      <c r="EH408">
        <v>1076.965555555556</v>
      </c>
      <c r="EI408">
        <v>15.06298888888889</v>
      </c>
      <c r="EJ408">
        <v>349.0845555555555</v>
      </c>
      <c r="EK408">
        <v>332.8702222222223</v>
      </c>
      <c r="EL408">
        <v>2.878717777777778</v>
      </c>
      <c r="EM408">
        <v>329.8643333333333</v>
      </c>
      <c r="EN408">
        <v>9.029872222222222</v>
      </c>
      <c r="EO408">
        <v>1.075063333333333</v>
      </c>
      <c r="EP408">
        <v>0.8151836666666665</v>
      </c>
      <c r="EQ408">
        <v>7.975452222222221</v>
      </c>
      <c r="ER408">
        <v>3.974486666666666</v>
      </c>
      <c r="ES408">
        <v>2000.07</v>
      </c>
      <c r="ET408">
        <v>0.9799943333333333</v>
      </c>
      <c r="EU408">
        <v>0.02000576666666666</v>
      </c>
      <c r="EV408">
        <v>0</v>
      </c>
      <c r="EW408">
        <v>1333.548888888889</v>
      </c>
      <c r="EX408">
        <v>5.00097</v>
      </c>
      <c r="EY408">
        <v>26614.75555555556</v>
      </c>
      <c r="EZ408">
        <v>16708.11111111111</v>
      </c>
      <c r="FA408">
        <v>36.986</v>
      </c>
      <c r="FB408">
        <v>38.062</v>
      </c>
      <c r="FC408">
        <v>37.25</v>
      </c>
      <c r="FD408">
        <v>37.312</v>
      </c>
      <c r="FE408">
        <v>36.937</v>
      </c>
      <c r="FF408">
        <v>1955.16</v>
      </c>
      <c r="FG408">
        <v>39.91</v>
      </c>
      <c r="FH408">
        <v>0</v>
      </c>
      <c r="FI408">
        <v>7031</v>
      </c>
      <c r="FJ408">
        <v>0</v>
      </c>
      <c r="FK408">
        <v>1333.566538461538</v>
      </c>
      <c r="FL408">
        <v>0.08786325657099241</v>
      </c>
      <c r="FM408">
        <v>-36.60854695787518</v>
      </c>
      <c r="FN408">
        <v>26617.16923076923</v>
      </c>
      <c r="FO408">
        <v>15</v>
      </c>
      <c r="FP408">
        <v>0</v>
      </c>
      <c r="FQ408" t="s">
        <v>439</v>
      </c>
      <c r="FR408">
        <v>1760210915.6</v>
      </c>
      <c r="FS408">
        <v>0</v>
      </c>
      <c r="FT408">
        <v>0</v>
      </c>
      <c r="FU408">
        <v>-0.215</v>
      </c>
      <c r="FV408">
        <v>0</v>
      </c>
      <c r="FW408">
        <v>-0.6919999999999999</v>
      </c>
      <c r="FX408">
        <v>0</v>
      </c>
      <c r="FY408">
        <v>400</v>
      </c>
      <c r="FZ408">
        <v>0</v>
      </c>
      <c r="GA408">
        <v>0.15</v>
      </c>
      <c r="GB408">
        <v>0</v>
      </c>
      <c r="GC408">
        <v>12.80342875</v>
      </c>
      <c r="GD408">
        <v>20.89724589118199</v>
      </c>
      <c r="GE408">
        <v>2.093394930338262</v>
      </c>
      <c r="GF408">
        <v>0</v>
      </c>
      <c r="GG408">
        <v>1333.643235294117</v>
      </c>
      <c r="GH408">
        <v>-0.9498854081144125</v>
      </c>
      <c r="GI408">
        <v>0.2387556046553159</v>
      </c>
      <c r="GJ408">
        <v>1</v>
      </c>
      <c r="GK408">
        <v>2.866004</v>
      </c>
      <c r="GL408">
        <v>0.06235362101313044</v>
      </c>
      <c r="GM408">
        <v>0.007249670268363938</v>
      </c>
      <c r="GN408">
        <v>1</v>
      </c>
      <c r="GO408">
        <v>2</v>
      </c>
      <c r="GP408">
        <v>3</v>
      </c>
      <c r="GQ408" t="s">
        <v>440</v>
      </c>
      <c r="GR408">
        <v>3.1335</v>
      </c>
      <c r="GS408">
        <v>2.76037</v>
      </c>
      <c r="GT408">
        <v>0.0799049</v>
      </c>
      <c r="GU408">
        <v>0.0758607</v>
      </c>
      <c r="GV408">
        <v>0.064447</v>
      </c>
      <c r="GW408">
        <v>0.0517371</v>
      </c>
      <c r="GX408">
        <v>29456.9</v>
      </c>
      <c r="GY408">
        <v>29566.6</v>
      </c>
      <c r="GZ408">
        <v>29743.2</v>
      </c>
      <c r="HA408">
        <v>29553.9</v>
      </c>
      <c r="HB408">
        <v>36777.2</v>
      </c>
      <c r="HC408">
        <v>37142.3</v>
      </c>
      <c r="HD408">
        <v>41853.2</v>
      </c>
      <c r="HE408">
        <v>41990</v>
      </c>
      <c r="HF408">
        <v>1.95795</v>
      </c>
      <c r="HG408">
        <v>1.88587</v>
      </c>
      <c r="HH408">
        <v>-0.0208765</v>
      </c>
      <c r="HI408">
        <v>0</v>
      </c>
      <c r="HJ408">
        <v>18.3447</v>
      </c>
      <c r="HK408">
        <v>999.9</v>
      </c>
      <c r="HL408">
        <v>25.9</v>
      </c>
      <c r="HM408">
        <v>31.6</v>
      </c>
      <c r="HN408">
        <v>13.3917</v>
      </c>
      <c r="HO408">
        <v>62.4427</v>
      </c>
      <c r="HP408">
        <v>32.516</v>
      </c>
      <c r="HQ408">
        <v>1</v>
      </c>
      <c r="HR408">
        <v>-0.131639</v>
      </c>
      <c r="HS408">
        <v>5.00253</v>
      </c>
      <c r="HT408">
        <v>20.2713</v>
      </c>
      <c r="HU408">
        <v>5.22133</v>
      </c>
      <c r="HV408">
        <v>12.0159</v>
      </c>
      <c r="HW408">
        <v>4.99115</v>
      </c>
      <c r="HX408">
        <v>3.28848</v>
      </c>
      <c r="HY408">
        <v>9999</v>
      </c>
      <c r="HZ408">
        <v>9999</v>
      </c>
      <c r="IA408">
        <v>9999</v>
      </c>
      <c r="IB408">
        <v>999.9</v>
      </c>
      <c r="IC408">
        <v>4.97283</v>
      </c>
      <c r="ID408">
        <v>1.86661</v>
      </c>
      <c r="IE408">
        <v>1.86591</v>
      </c>
      <c r="IF408">
        <v>1.86585</v>
      </c>
      <c r="IG408">
        <v>1.86771</v>
      </c>
      <c r="IH408">
        <v>1.87017</v>
      </c>
      <c r="II408">
        <v>1.8688</v>
      </c>
      <c r="IJ408">
        <v>1.87027</v>
      </c>
      <c r="IK408">
        <v>0</v>
      </c>
      <c r="IL408">
        <v>0</v>
      </c>
      <c r="IM408">
        <v>0</v>
      </c>
      <c r="IN408">
        <v>0</v>
      </c>
      <c r="IO408" t="s">
        <v>441</v>
      </c>
      <c r="IP408" t="s">
        <v>442</v>
      </c>
      <c r="IQ408" t="s">
        <v>443</v>
      </c>
      <c r="IR408" t="s">
        <v>443</v>
      </c>
      <c r="IS408" t="s">
        <v>443</v>
      </c>
      <c r="IT408" t="s">
        <v>443</v>
      </c>
      <c r="IU408">
        <v>0</v>
      </c>
      <c r="IV408">
        <v>100</v>
      </c>
      <c r="IW408">
        <v>100</v>
      </c>
      <c r="IX408">
        <v>-2.14</v>
      </c>
      <c r="IY408">
        <v>0.0127</v>
      </c>
      <c r="IZ408">
        <v>-1.414774939843471</v>
      </c>
      <c r="JA408">
        <v>-0.002262605230658699</v>
      </c>
      <c r="JB408">
        <v>4.117972070868355E-07</v>
      </c>
      <c r="JC408">
        <v>-1.535053720392113E-10</v>
      </c>
      <c r="JD408">
        <v>-0.05773197212917025</v>
      </c>
      <c r="JE408">
        <v>-0.004387372397949352</v>
      </c>
      <c r="JF408">
        <v>0.001148265067849212</v>
      </c>
      <c r="JG408">
        <v>-2.372704636287677E-05</v>
      </c>
      <c r="JH408">
        <v>4</v>
      </c>
      <c r="JI408">
        <v>2346</v>
      </c>
      <c r="JJ408">
        <v>1</v>
      </c>
      <c r="JK408">
        <v>24</v>
      </c>
      <c r="JL408">
        <v>21687.4</v>
      </c>
      <c r="JM408">
        <v>29358536</v>
      </c>
      <c r="JN408">
        <v>0.808105</v>
      </c>
      <c r="JO408">
        <v>2.29126</v>
      </c>
      <c r="JP408">
        <v>1.39648</v>
      </c>
      <c r="JQ408">
        <v>2.35596</v>
      </c>
      <c r="JR408">
        <v>1.49536</v>
      </c>
      <c r="JS408">
        <v>2.59399</v>
      </c>
      <c r="JT408">
        <v>36.3635</v>
      </c>
      <c r="JU408">
        <v>24.0262</v>
      </c>
      <c r="JV408">
        <v>18</v>
      </c>
      <c r="JW408">
        <v>487.441</v>
      </c>
      <c r="JX408">
        <v>433.609</v>
      </c>
      <c r="JY408">
        <v>12.6266</v>
      </c>
      <c r="JZ408">
        <v>25.8095</v>
      </c>
      <c r="KA408">
        <v>30.0001</v>
      </c>
      <c r="KB408">
        <v>25.6847</v>
      </c>
      <c r="KC408">
        <v>25.6239</v>
      </c>
      <c r="KD408">
        <v>16.1305</v>
      </c>
      <c r="KE408">
        <v>30.3254</v>
      </c>
      <c r="KF408">
        <v>1.19554</v>
      </c>
      <c r="KG408">
        <v>12.6253</v>
      </c>
      <c r="KH408">
        <v>299.585</v>
      </c>
      <c r="KI408">
        <v>9.03468</v>
      </c>
      <c r="KJ408">
        <v>101.652</v>
      </c>
      <c r="KK408">
        <v>100.969</v>
      </c>
    </row>
    <row r="409" spans="1:297">
      <c r="A409">
        <v>393</v>
      </c>
      <c r="B409">
        <v>1761512165.1</v>
      </c>
      <c r="C409">
        <v>4954.599999904633</v>
      </c>
      <c r="D409" t="s">
        <v>1233</v>
      </c>
      <c r="E409" t="s">
        <v>1234</v>
      </c>
      <c r="F409">
        <v>5</v>
      </c>
      <c r="G409" t="s">
        <v>1218</v>
      </c>
      <c r="H409" t="s">
        <v>436</v>
      </c>
      <c r="I409">
        <v>1761512162.3</v>
      </c>
      <c r="J409">
        <f>(K409)/1000</f>
        <v>0</v>
      </c>
      <c r="K409">
        <f>IF(DP409, AN409, AH409)</f>
        <v>0</v>
      </c>
      <c r="L409">
        <f>IF(DP409, AI409, AG409)</f>
        <v>0</v>
      </c>
      <c r="M409">
        <f>DR409 - IF(AU409&gt;1, L409*DL409*100.0/(AW409), 0)</f>
        <v>0</v>
      </c>
      <c r="N409">
        <f>((T409-J409/2)*M409-L409)/(T409+J409/2)</f>
        <v>0</v>
      </c>
      <c r="O409">
        <f>N409*(DY409+DZ409)/1000.0</f>
        <v>0</v>
      </c>
      <c r="P409">
        <f>(DR409 - IF(AU409&gt;1, L409*DL409*100.0/(AW409), 0))*(DY409+DZ409)/1000.0</f>
        <v>0</v>
      </c>
      <c r="Q409">
        <f>2.0/((1/S409-1/R409)+SIGN(S409)*SQRT((1/S409-1/R409)*(1/S409-1/R409) + 4*DM409/((DM409+1)*(DM409+1))*(2*1/S409*1/R409-1/R409*1/R409)))</f>
        <v>0</v>
      </c>
      <c r="R409">
        <f>IF(LEFT(DN409,1)&lt;&gt;"0",IF(LEFT(DN409,1)="1",3.0,DO409),$D$5+$E$5*(EF409*DY409/($K$5*1000))+$F$5*(EF409*DY409/($K$5*1000))*MAX(MIN(DL409,$J$5),$I$5)*MAX(MIN(DL409,$J$5),$I$5)+$G$5*MAX(MIN(DL409,$J$5),$I$5)*(EF409*DY409/($K$5*1000))+$H$5*(EF409*DY409/($K$5*1000))*(EF409*DY409/($K$5*1000)))</f>
        <v>0</v>
      </c>
      <c r="S409">
        <f>J409*(1000-(1000*0.61365*exp(17.502*W409/(240.97+W409))/(DY409+DZ409)+DT409)/2)/(1000*0.61365*exp(17.502*W409/(240.97+W409))/(DY409+DZ409)-DT409)</f>
        <v>0</v>
      </c>
      <c r="T409">
        <f>1/((DM409+1)/(Q409/1.6)+1/(R409/1.37)) + DM409/((DM409+1)/(Q409/1.6) + DM409/(R409/1.37))</f>
        <v>0</v>
      </c>
      <c r="U409">
        <f>(DH409*DK409)</f>
        <v>0</v>
      </c>
      <c r="V409">
        <f>(EA409+(U409+2*0.95*5.67E-8*(((EA409+$B$7)+273)^4-(EA409+273)^4)-44100*J409)/(1.84*29.3*R409+8*0.95*5.67E-8*(EA409+273)^3))</f>
        <v>0</v>
      </c>
      <c r="W409">
        <f>($C$7*EB409+$D$7*EC409+$E$7*V409)</f>
        <v>0</v>
      </c>
      <c r="X409">
        <f>0.61365*exp(17.502*W409/(240.97+W409))</f>
        <v>0</v>
      </c>
      <c r="Y409">
        <f>(Z409/AA409*100)</f>
        <v>0</v>
      </c>
      <c r="Z409">
        <f>DT409*(DY409+DZ409)/1000</f>
        <v>0</v>
      </c>
      <c r="AA409">
        <f>0.61365*exp(17.502*EA409/(240.97+EA409))</f>
        <v>0</v>
      </c>
      <c r="AB409">
        <f>(X409-DT409*(DY409+DZ409)/1000)</f>
        <v>0</v>
      </c>
      <c r="AC409">
        <f>(-J409*44100)</f>
        <v>0</v>
      </c>
      <c r="AD409">
        <f>2*29.3*R409*0.92*(EA409-W409)</f>
        <v>0</v>
      </c>
      <c r="AE409">
        <f>2*0.95*5.67E-8*(((EA409+$B$7)+273)^4-(W409+273)^4)</f>
        <v>0</v>
      </c>
      <c r="AF409">
        <f>U409+AE409+AC409+AD409</f>
        <v>0</v>
      </c>
      <c r="AG409">
        <f>DX409*AU409*(DS409-DR409*(1000-AU409*DU409)/(1000-AU409*DT409))/(100*DL409)</f>
        <v>0</v>
      </c>
      <c r="AH409">
        <f>1000*DX409*AU409*(DT409-DU409)/(100*DL409*(1000-AU409*DT409))</f>
        <v>0</v>
      </c>
      <c r="AI409">
        <f>(AJ409 - AK409 - DY409*1E3/(8.314*(EA409+273.15)) * AM409/DX409 * AL409) * DX409/(100*DL409) * (1000 - DU409)/1000</f>
        <v>0</v>
      </c>
      <c r="AJ409">
        <v>317.860592293006</v>
      </c>
      <c r="AK409">
        <v>326.2332363636364</v>
      </c>
      <c r="AL409">
        <v>-3.283249430387151</v>
      </c>
      <c r="AM409">
        <v>65.67833602409358</v>
      </c>
      <c r="AN409">
        <f>(AP409 - AO409 + DY409*1E3/(8.314*(EA409+273.15)) * AR409/DX409 * AQ409) * DX409/(100*DL409) * 1000/(1000 - AP409)</f>
        <v>0</v>
      </c>
      <c r="AO409">
        <v>9.028148260959219</v>
      </c>
      <c r="AP409">
        <v>11.91064606060606</v>
      </c>
      <c r="AQ409">
        <v>-3.073044596232688E-06</v>
      </c>
      <c r="AR409">
        <v>107.1786885899259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MAX(0,($B$13+$C$13*EF409)/(1+$D$13*EF409)*DY409/(EA409+273)*$E$13)</f>
        <v>0</v>
      </c>
      <c r="AX409" t="s">
        <v>437</v>
      </c>
      <c r="AY409" t="s">
        <v>437</v>
      </c>
      <c r="AZ409">
        <v>0</v>
      </c>
      <c r="BA409">
        <v>0</v>
      </c>
      <c r="BB409">
        <f>1-AZ409/BA409</f>
        <v>0</v>
      </c>
      <c r="BC409">
        <v>0</v>
      </c>
      <c r="BD409" t="s">
        <v>437</v>
      </c>
      <c r="BE409" t="s">
        <v>437</v>
      </c>
      <c r="BF409">
        <v>0</v>
      </c>
      <c r="BG409">
        <v>0</v>
      </c>
      <c r="BH409">
        <f>1-BF409/BG409</f>
        <v>0</v>
      </c>
      <c r="BI409">
        <v>0.5</v>
      </c>
      <c r="BJ409">
        <f>DI409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437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BZ409">
        <v>2020</v>
      </c>
      <c r="CA409">
        <v>290.0000000000001</v>
      </c>
      <c r="CB409">
        <v>1590.42</v>
      </c>
      <c r="CC409">
        <v>295</v>
      </c>
      <c r="CD409">
        <v>5220.67</v>
      </c>
      <c r="CE409">
        <v>1591.29</v>
      </c>
      <c r="CF409">
        <v>-0.87</v>
      </c>
      <c r="CG409">
        <v>300.0000000000001</v>
      </c>
      <c r="CH409">
        <v>23.8</v>
      </c>
      <c r="CI409">
        <v>1650.734719841875</v>
      </c>
      <c r="CJ409">
        <v>2.032994541366527</v>
      </c>
      <c r="CK409">
        <v>-31.03478562282126</v>
      </c>
      <c r="CL409">
        <v>0.9198548094063967</v>
      </c>
      <c r="CM409">
        <v>0.9759925733019913</v>
      </c>
      <c r="CN409">
        <v>-0.00431141668520578</v>
      </c>
      <c r="CO409">
        <v>289.9999999999999</v>
      </c>
      <c r="CP409">
        <v>1590.91</v>
      </c>
      <c r="CQ409">
        <v>765</v>
      </c>
      <c r="CR409">
        <v>5219.32</v>
      </c>
      <c r="CS409">
        <v>1591.27</v>
      </c>
      <c r="CT409">
        <v>-0.36</v>
      </c>
      <c r="DH409">
        <f>$B$11*EG409+$C$11*EH409+$F$11*ES409*(1-EV409)</f>
        <v>0</v>
      </c>
      <c r="DI409">
        <f>DH409*DJ409</f>
        <v>0</v>
      </c>
      <c r="DJ409">
        <f>($B$11*$D$9+$C$11*$D$9+$F$11*((FF409+EX409)/MAX(FF409+EX409+FG409, 0.1)*$I$9+FG409/MAX(FF409+EX409+FG409, 0.1)*$J$9))/($B$11+$C$11+$F$11)</f>
        <v>0</v>
      </c>
      <c r="DK409">
        <f>($B$11*$K$9+$C$11*$K$9+$F$11*((FF409+EX409)/MAX(FF409+EX409+FG409, 0.1)*$P$9+FG409/MAX(FF409+EX409+FG409, 0.1)*$Q$9))/($B$11+$C$11+$F$11)</f>
        <v>0</v>
      </c>
      <c r="DL409">
        <v>6</v>
      </c>
      <c r="DM409">
        <v>0.5</v>
      </c>
      <c r="DN409" t="s">
        <v>438</v>
      </c>
      <c r="DO409">
        <v>2</v>
      </c>
      <c r="DP409" t="b">
        <v>1</v>
      </c>
      <c r="DQ409">
        <v>1761512162.3</v>
      </c>
      <c r="DR409">
        <v>329.8174</v>
      </c>
      <c r="DS409">
        <v>314.2976</v>
      </c>
      <c r="DT409">
        <v>11.91019</v>
      </c>
      <c r="DU409">
        <v>9.027859000000001</v>
      </c>
      <c r="DV409">
        <v>331.9434</v>
      </c>
      <c r="DW409">
        <v>11.89754</v>
      </c>
      <c r="DX409">
        <v>500.0359</v>
      </c>
      <c r="DY409">
        <v>90.27669</v>
      </c>
      <c r="DZ409">
        <v>0.10005154</v>
      </c>
      <c r="EA409">
        <v>18.54568</v>
      </c>
      <c r="EB409">
        <v>17.99571</v>
      </c>
      <c r="EC409">
        <v>999.9</v>
      </c>
      <c r="ED409">
        <v>0</v>
      </c>
      <c r="EE409">
        <v>0</v>
      </c>
      <c r="EF409">
        <v>9995.568000000001</v>
      </c>
      <c r="EG409">
        <v>0</v>
      </c>
      <c r="EH409">
        <v>1076.932</v>
      </c>
      <c r="EI409">
        <v>15.51959</v>
      </c>
      <c r="EJ409">
        <v>333.7928000000001</v>
      </c>
      <c r="EK409">
        <v>317.161</v>
      </c>
      <c r="EL409">
        <v>2.882332</v>
      </c>
      <c r="EM409">
        <v>314.2976</v>
      </c>
      <c r="EN409">
        <v>9.027859000000001</v>
      </c>
      <c r="EO409">
        <v>1.075213</v>
      </c>
      <c r="EP409">
        <v>0.8150055</v>
      </c>
      <c r="EQ409">
        <v>7.977487000000001</v>
      </c>
      <c r="ER409">
        <v>3.971374</v>
      </c>
      <c r="ES409">
        <v>2000.001</v>
      </c>
      <c r="ET409">
        <v>0.9799964999999998</v>
      </c>
      <c r="EU409">
        <v>0.02000355</v>
      </c>
      <c r="EV409">
        <v>0</v>
      </c>
      <c r="EW409">
        <v>1333.459</v>
      </c>
      <c r="EX409">
        <v>5.000970000000001</v>
      </c>
      <c r="EY409">
        <v>26611.13</v>
      </c>
      <c r="EZ409">
        <v>16707.55</v>
      </c>
      <c r="FA409">
        <v>36.9559</v>
      </c>
      <c r="FB409">
        <v>38.062</v>
      </c>
      <c r="FC409">
        <v>37.25</v>
      </c>
      <c r="FD409">
        <v>37.2624</v>
      </c>
      <c r="FE409">
        <v>36.9246</v>
      </c>
      <c r="FF409">
        <v>1955.097</v>
      </c>
      <c r="FG409">
        <v>39.904</v>
      </c>
      <c r="FH409">
        <v>0</v>
      </c>
      <c r="FI409">
        <v>7036.400000095367</v>
      </c>
      <c r="FJ409">
        <v>0</v>
      </c>
      <c r="FK409">
        <v>1333.552</v>
      </c>
      <c r="FL409">
        <v>-0.5046153817310484</v>
      </c>
      <c r="FM409">
        <v>-41.28461531533551</v>
      </c>
      <c r="FN409">
        <v>26613.388</v>
      </c>
      <c r="FO409">
        <v>15</v>
      </c>
      <c r="FP409">
        <v>0</v>
      </c>
      <c r="FQ409" t="s">
        <v>439</v>
      </c>
      <c r="FR409">
        <v>1760210915.6</v>
      </c>
      <c r="FS409">
        <v>0</v>
      </c>
      <c r="FT409">
        <v>0</v>
      </c>
      <c r="FU409">
        <v>-0.215</v>
      </c>
      <c r="FV409">
        <v>0</v>
      </c>
      <c r="FW409">
        <v>-0.6919999999999999</v>
      </c>
      <c r="FX409">
        <v>0</v>
      </c>
      <c r="FY409">
        <v>400</v>
      </c>
      <c r="FZ409">
        <v>0</v>
      </c>
      <c r="GA409">
        <v>0.15</v>
      </c>
      <c r="GB409">
        <v>0</v>
      </c>
      <c r="GC409">
        <v>14.28352926829268</v>
      </c>
      <c r="GD409">
        <v>11.6227881533101</v>
      </c>
      <c r="GE409">
        <v>1.18819332607071</v>
      </c>
      <c r="GF409">
        <v>0</v>
      </c>
      <c r="GG409">
        <v>1333.543235294118</v>
      </c>
      <c r="GH409">
        <v>-0.3014514877655465</v>
      </c>
      <c r="GI409">
        <v>0.1940091051264642</v>
      </c>
      <c r="GJ409">
        <v>1</v>
      </c>
      <c r="GK409">
        <v>2.87180756097561</v>
      </c>
      <c r="GL409">
        <v>0.08540675958188515</v>
      </c>
      <c r="GM409">
        <v>0.008794807719992982</v>
      </c>
      <c r="GN409">
        <v>1</v>
      </c>
      <c r="GO409">
        <v>2</v>
      </c>
      <c r="GP409">
        <v>3</v>
      </c>
      <c r="GQ409" t="s">
        <v>440</v>
      </c>
      <c r="GR409">
        <v>3.13347</v>
      </c>
      <c r="GS409">
        <v>2.76009</v>
      </c>
      <c r="GT409">
        <v>0.0768281</v>
      </c>
      <c r="GU409">
        <v>0.0726705</v>
      </c>
      <c r="GV409">
        <v>0.0644508</v>
      </c>
      <c r="GW409">
        <v>0.0517433</v>
      </c>
      <c r="GX409">
        <v>29555.4</v>
      </c>
      <c r="GY409">
        <v>29669.3</v>
      </c>
      <c r="GZ409">
        <v>29743.2</v>
      </c>
      <c r="HA409">
        <v>29554.5</v>
      </c>
      <c r="HB409">
        <v>36777.4</v>
      </c>
      <c r="HC409">
        <v>37142.7</v>
      </c>
      <c r="HD409">
        <v>41853.6</v>
      </c>
      <c r="HE409">
        <v>41990.8</v>
      </c>
      <c r="HF409">
        <v>1.95782</v>
      </c>
      <c r="HG409">
        <v>1.8862</v>
      </c>
      <c r="HH409">
        <v>-0.0207126</v>
      </c>
      <c r="HI409">
        <v>0</v>
      </c>
      <c r="HJ409">
        <v>18.3447</v>
      </c>
      <c r="HK409">
        <v>999.9</v>
      </c>
      <c r="HL409">
        <v>25.9</v>
      </c>
      <c r="HM409">
        <v>31.6</v>
      </c>
      <c r="HN409">
        <v>13.3923</v>
      </c>
      <c r="HO409">
        <v>61.9727</v>
      </c>
      <c r="HP409">
        <v>32.5721</v>
      </c>
      <c r="HQ409">
        <v>1</v>
      </c>
      <c r="HR409">
        <v>-0.131623</v>
      </c>
      <c r="HS409">
        <v>5.0051</v>
      </c>
      <c r="HT409">
        <v>20.2712</v>
      </c>
      <c r="HU409">
        <v>5.22133</v>
      </c>
      <c r="HV409">
        <v>12.0159</v>
      </c>
      <c r="HW409">
        <v>4.9909</v>
      </c>
      <c r="HX409">
        <v>3.28845</v>
      </c>
      <c r="HY409">
        <v>9999</v>
      </c>
      <c r="HZ409">
        <v>9999</v>
      </c>
      <c r="IA409">
        <v>9999</v>
      </c>
      <c r="IB409">
        <v>999.9</v>
      </c>
      <c r="IC409">
        <v>4.97284</v>
      </c>
      <c r="ID409">
        <v>1.86661</v>
      </c>
      <c r="IE409">
        <v>1.8659</v>
      </c>
      <c r="IF409">
        <v>1.86586</v>
      </c>
      <c r="IG409">
        <v>1.86771</v>
      </c>
      <c r="IH409">
        <v>1.87015</v>
      </c>
      <c r="II409">
        <v>1.86879</v>
      </c>
      <c r="IJ409">
        <v>1.87027</v>
      </c>
      <c r="IK409">
        <v>0</v>
      </c>
      <c r="IL409">
        <v>0</v>
      </c>
      <c r="IM409">
        <v>0</v>
      </c>
      <c r="IN409">
        <v>0</v>
      </c>
      <c r="IO409" t="s">
        <v>441</v>
      </c>
      <c r="IP409" t="s">
        <v>442</v>
      </c>
      <c r="IQ409" t="s">
        <v>443</v>
      </c>
      <c r="IR409" t="s">
        <v>443</v>
      </c>
      <c r="IS409" t="s">
        <v>443</v>
      </c>
      <c r="IT409" t="s">
        <v>443</v>
      </c>
      <c r="IU409">
        <v>0</v>
      </c>
      <c r="IV409">
        <v>100</v>
      </c>
      <c r="IW409">
        <v>100</v>
      </c>
      <c r="IX409">
        <v>-2.107</v>
      </c>
      <c r="IY409">
        <v>0.0127</v>
      </c>
      <c r="IZ409">
        <v>-1.414774939843471</v>
      </c>
      <c r="JA409">
        <v>-0.002262605230658699</v>
      </c>
      <c r="JB409">
        <v>4.117972070868355E-07</v>
      </c>
      <c r="JC409">
        <v>-1.535053720392113E-10</v>
      </c>
      <c r="JD409">
        <v>-0.05773197212917025</v>
      </c>
      <c r="JE409">
        <v>-0.004387372397949352</v>
      </c>
      <c r="JF409">
        <v>0.001148265067849212</v>
      </c>
      <c r="JG409">
        <v>-2.372704636287677E-05</v>
      </c>
      <c r="JH409">
        <v>4</v>
      </c>
      <c r="JI409">
        <v>2346</v>
      </c>
      <c r="JJ409">
        <v>1</v>
      </c>
      <c r="JK409">
        <v>24</v>
      </c>
      <c r="JL409">
        <v>21687.5</v>
      </c>
      <c r="JM409">
        <v>29358536.1</v>
      </c>
      <c r="JN409">
        <v>0.776367</v>
      </c>
      <c r="JO409">
        <v>2.29492</v>
      </c>
      <c r="JP409">
        <v>1.39648</v>
      </c>
      <c r="JQ409">
        <v>2.35352</v>
      </c>
      <c r="JR409">
        <v>1.49536</v>
      </c>
      <c r="JS409">
        <v>2.63794</v>
      </c>
      <c r="JT409">
        <v>36.3871</v>
      </c>
      <c r="JU409">
        <v>24.0262</v>
      </c>
      <c r="JV409">
        <v>18</v>
      </c>
      <c r="JW409">
        <v>487.363</v>
      </c>
      <c r="JX409">
        <v>433.803</v>
      </c>
      <c r="JY409">
        <v>12.6284</v>
      </c>
      <c r="JZ409">
        <v>25.8099</v>
      </c>
      <c r="KA409">
        <v>30.0002</v>
      </c>
      <c r="KB409">
        <v>25.6847</v>
      </c>
      <c r="KC409">
        <v>25.6239</v>
      </c>
      <c r="KD409">
        <v>15.4136</v>
      </c>
      <c r="KE409">
        <v>30.3254</v>
      </c>
      <c r="KF409">
        <v>1.19554</v>
      </c>
      <c r="KG409">
        <v>12.6286</v>
      </c>
      <c r="KH409">
        <v>279.547</v>
      </c>
      <c r="KI409">
        <v>9.03468</v>
      </c>
      <c r="KJ409">
        <v>101.652</v>
      </c>
      <c r="KK409">
        <v>100.971</v>
      </c>
    </row>
    <row r="410" spans="1:297">
      <c r="A410">
        <v>394</v>
      </c>
      <c r="B410">
        <v>1761512170.1</v>
      </c>
      <c r="C410">
        <v>4959.599999904633</v>
      </c>
      <c r="D410" t="s">
        <v>1235</v>
      </c>
      <c r="E410" t="s">
        <v>1236</v>
      </c>
      <c r="F410">
        <v>5</v>
      </c>
      <c r="G410" t="s">
        <v>1218</v>
      </c>
      <c r="H410" t="s">
        <v>436</v>
      </c>
      <c r="I410">
        <v>1761512167.6</v>
      </c>
      <c r="J410">
        <f>(K410)/1000</f>
        <v>0</v>
      </c>
      <c r="K410">
        <f>IF(DP410, AN410, AH410)</f>
        <v>0</v>
      </c>
      <c r="L410">
        <f>IF(DP410, AI410, AG410)</f>
        <v>0</v>
      </c>
      <c r="M410">
        <f>DR410 - IF(AU410&gt;1, L410*DL410*100.0/(AW410), 0)</f>
        <v>0</v>
      </c>
      <c r="N410">
        <f>((T410-J410/2)*M410-L410)/(T410+J410/2)</f>
        <v>0</v>
      </c>
      <c r="O410">
        <f>N410*(DY410+DZ410)/1000.0</f>
        <v>0</v>
      </c>
      <c r="P410">
        <f>(DR410 - IF(AU410&gt;1, L410*DL410*100.0/(AW410), 0))*(DY410+DZ410)/1000.0</f>
        <v>0</v>
      </c>
      <c r="Q410">
        <f>2.0/((1/S410-1/R410)+SIGN(S410)*SQRT((1/S410-1/R410)*(1/S410-1/R410) + 4*DM410/((DM410+1)*(DM410+1))*(2*1/S410*1/R410-1/R410*1/R410)))</f>
        <v>0</v>
      </c>
      <c r="R410">
        <f>IF(LEFT(DN410,1)&lt;&gt;"0",IF(LEFT(DN410,1)="1",3.0,DO410),$D$5+$E$5*(EF410*DY410/($K$5*1000))+$F$5*(EF410*DY410/($K$5*1000))*MAX(MIN(DL410,$J$5),$I$5)*MAX(MIN(DL410,$J$5),$I$5)+$G$5*MAX(MIN(DL410,$J$5),$I$5)*(EF410*DY410/($K$5*1000))+$H$5*(EF410*DY410/($K$5*1000))*(EF410*DY410/($K$5*1000)))</f>
        <v>0</v>
      </c>
      <c r="S410">
        <f>J410*(1000-(1000*0.61365*exp(17.502*W410/(240.97+W410))/(DY410+DZ410)+DT410)/2)/(1000*0.61365*exp(17.502*W410/(240.97+W410))/(DY410+DZ410)-DT410)</f>
        <v>0</v>
      </c>
      <c r="T410">
        <f>1/((DM410+1)/(Q410/1.6)+1/(R410/1.37)) + DM410/((DM410+1)/(Q410/1.6) + DM410/(R410/1.37))</f>
        <v>0</v>
      </c>
      <c r="U410">
        <f>(DH410*DK410)</f>
        <v>0</v>
      </c>
      <c r="V410">
        <f>(EA410+(U410+2*0.95*5.67E-8*(((EA410+$B$7)+273)^4-(EA410+273)^4)-44100*J410)/(1.84*29.3*R410+8*0.95*5.67E-8*(EA410+273)^3))</f>
        <v>0</v>
      </c>
      <c r="W410">
        <f>($C$7*EB410+$D$7*EC410+$E$7*V410)</f>
        <v>0</v>
      </c>
      <c r="X410">
        <f>0.61365*exp(17.502*W410/(240.97+W410))</f>
        <v>0</v>
      </c>
      <c r="Y410">
        <f>(Z410/AA410*100)</f>
        <v>0</v>
      </c>
      <c r="Z410">
        <f>DT410*(DY410+DZ410)/1000</f>
        <v>0</v>
      </c>
      <c r="AA410">
        <f>0.61365*exp(17.502*EA410/(240.97+EA410))</f>
        <v>0</v>
      </c>
      <c r="AB410">
        <f>(X410-DT410*(DY410+DZ410)/1000)</f>
        <v>0</v>
      </c>
      <c r="AC410">
        <f>(-J410*44100)</f>
        <v>0</v>
      </c>
      <c r="AD410">
        <f>2*29.3*R410*0.92*(EA410-W410)</f>
        <v>0</v>
      </c>
      <c r="AE410">
        <f>2*0.95*5.67E-8*(((EA410+$B$7)+273)^4-(W410+273)^4)</f>
        <v>0</v>
      </c>
      <c r="AF410">
        <f>U410+AE410+AC410+AD410</f>
        <v>0</v>
      </c>
      <c r="AG410">
        <f>DX410*AU410*(DS410-DR410*(1000-AU410*DU410)/(1000-AU410*DT410))/(100*DL410)</f>
        <v>0</v>
      </c>
      <c r="AH410">
        <f>1000*DX410*AU410*(DT410-DU410)/(100*DL410*(1000-AU410*DT410))</f>
        <v>0</v>
      </c>
      <c r="AI410">
        <f>(AJ410 - AK410 - DY410*1E3/(8.314*(EA410+273.15)) * AM410/DX410 * AL410) * DX410/(100*DL410) * (1000 - DU410)/1000</f>
        <v>0</v>
      </c>
      <c r="AJ410">
        <v>301.2339623884876</v>
      </c>
      <c r="AK410">
        <v>309.9366969696969</v>
      </c>
      <c r="AL410">
        <v>-3.252809763096701</v>
      </c>
      <c r="AM410">
        <v>65.67833602409358</v>
      </c>
      <c r="AN410">
        <f>(AP410 - AO410 + DY410*1E3/(8.314*(EA410+273.15)) * AR410/DX410 * AQ410) * DX410/(100*DL410) * 1000/(1000 - AP410)</f>
        <v>0</v>
      </c>
      <c r="AO410">
        <v>9.029894758162953</v>
      </c>
      <c r="AP410">
        <v>11.91462242424242</v>
      </c>
      <c r="AQ410">
        <v>3.978262202274828E-05</v>
      </c>
      <c r="AR410">
        <v>107.1786885899259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MAX(0,($B$13+$C$13*EF410)/(1+$D$13*EF410)*DY410/(EA410+273)*$E$13)</f>
        <v>0</v>
      </c>
      <c r="AX410" t="s">
        <v>437</v>
      </c>
      <c r="AY410" t="s">
        <v>437</v>
      </c>
      <c r="AZ410">
        <v>0</v>
      </c>
      <c r="BA410">
        <v>0</v>
      </c>
      <c r="BB410">
        <f>1-AZ410/BA410</f>
        <v>0</v>
      </c>
      <c r="BC410">
        <v>0</v>
      </c>
      <c r="BD410" t="s">
        <v>437</v>
      </c>
      <c r="BE410" t="s">
        <v>437</v>
      </c>
      <c r="BF410">
        <v>0</v>
      </c>
      <c r="BG410">
        <v>0</v>
      </c>
      <c r="BH410">
        <f>1-BF410/BG410</f>
        <v>0</v>
      </c>
      <c r="BI410">
        <v>0.5</v>
      </c>
      <c r="BJ410">
        <f>DI410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437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BZ410">
        <v>2020</v>
      </c>
      <c r="CA410">
        <v>290.0000000000001</v>
      </c>
      <c r="CB410">
        <v>1590.42</v>
      </c>
      <c r="CC410">
        <v>295</v>
      </c>
      <c r="CD410">
        <v>5220.67</v>
      </c>
      <c r="CE410">
        <v>1591.29</v>
      </c>
      <c r="CF410">
        <v>-0.87</v>
      </c>
      <c r="CG410">
        <v>300.0000000000001</v>
      </c>
      <c r="CH410">
        <v>23.8</v>
      </c>
      <c r="CI410">
        <v>1650.734719841875</v>
      </c>
      <c r="CJ410">
        <v>2.032994541366527</v>
      </c>
      <c r="CK410">
        <v>-31.03478562282126</v>
      </c>
      <c r="CL410">
        <v>0.9198548094063967</v>
      </c>
      <c r="CM410">
        <v>0.9759925733019913</v>
      </c>
      <c r="CN410">
        <v>-0.00431141668520578</v>
      </c>
      <c r="CO410">
        <v>289.9999999999999</v>
      </c>
      <c r="CP410">
        <v>1590.91</v>
      </c>
      <c r="CQ410">
        <v>765</v>
      </c>
      <c r="CR410">
        <v>5219.32</v>
      </c>
      <c r="CS410">
        <v>1591.27</v>
      </c>
      <c r="CT410">
        <v>-0.36</v>
      </c>
      <c r="DH410">
        <f>$B$11*EG410+$C$11*EH410+$F$11*ES410*(1-EV410)</f>
        <v>0</v>
      </c>
      <c r="DI410">
        <f>DH410*DJ410</f>
        <v>0</v>
      </c>
      <c r="DJ410">
        <f>($B$11*$D$9+$C$11*$D$9+$F$11*((FF410+EX410)/MAX(FF410+EX410+FG410, 0.1)*$I$9+FG410/MAX(FF410+EX410+FG410, 0.1)*$J$9))/($B$11+$C$11+$F$11)</f>
        <v>0</v>
      </c>
      <c r="DK410">
        <f>($B$11*$K$9+$C$11*$K$9+$F$11*((FF410+EX410)/MAX(FF410+EX410+FG410, 0.1)*$P$9+FG410/MAX(FF410+EX410+FG410, 0.1)*$Q$9))/($B$11+$C$11+$F$11)</f>
        <v>0</v>
      </c>
      <c r="DL410">
        <v>6</v>
      </c>
      <c r="DM410">
        <v>0.5</v>
      </c>
      <c r="DN410" t="s">
        <v>438</v>
      </c>
      <c r="DO410">
        <v>2</v>
      </c>
      <c r="DP410" t="b">
        <v>1</v>
      </c>
      <c r="DQ410">
        <v>1761512167.6</v>
      </c>
      <c r="DR410">
        <v>312.6817777777778</v>
      </c>
      <c r="DS410">
        <v>296.801</v>
      </c>
      <c r="DT410">
        <v>11.9133</v>
      </c>
      <c r="DU410">
        <v>9.030093333333333</v>
      </c>
      <c r="DV410">
        <v>314.7726666666667</v>
      </c>
      <c r="DW410">
        <v>11.90061111111111</v>
      </c>
      <c r="DX410">
        <v>499.9887777777778</v>
      </c>
      <c r="DY410">
        <v>90.27494444444443</v>
      </c>
      <c r="DZ410">
        <v>0.1000316333333333</v>
      </c>
      <c r="EA410">
        <v>18.54698888888889</v>
      </c>
      <c r="EB410">
        <v>17.99817777777777</v>
      </c>
      <c r="EC410">
        <v>999.9000000000001</v>
      </c>
      <c r="ED410">
        <v>0</v>
      </c>
      <c r="EE410">
        <v>0</v>
      </c>
      <c r="EF410">
        <v>9998.271111111109</v>
      </c>
      <c r="EG410">
        <v>0</v>
      </c>
      <c r="EH410">
        <v>1076.966666666667</v>
      </c>
      <c r="EI410">
        <v>15.88066666666667</v>
      </c>
      <c r="EJ410">
        <v>316.4516666666667</v>
      </c>
      <c r="EK410">
        <v>299.5056666666667</v>
      </c>
      <c r="EL410">
        <v>2.883223333333333</v>
      </c>
      <c r="EM410">
        <v>296.801</v>
      </c>
      <c r="EN410">
        <v>9.030093333333333</v>
      </c>
      <c r="EO410">
        <v>1.075474444444445</v>
      </c>
      <c r="EP410">
        <v>0.8151912222222222</v>
      </c>
      <c r="EQ410">
        <v>7.981055555555555</v>
      </c>
      <c r="ER410">
        <v>3.974618888888889</v>
      </c>
      <c r="ES410">
        <v>2000.005555555555</v>
      </c>
      <c r="ET410">
        <v>0.9799933333333333</v>
      </c>
      <c r="EU410">
        <v>0.02000677777777778</v>
      </c>
      <c r="EV410">
        <v>0</v>
      </c>
      <c r="EW410">
        <v>1333.594444444444</v>
      </c>
      <c r="EX410">
        <v>5.00097</v>
      </c>
      <c r="EY410">
        <v>26606.91111111111</v>
      </c>
      <c r="EZ410">
        <v>16707.6</v>
      </c>
      <c r="FA410">
        <v>36.937</v>
      </c>
      <c r="FB410">
        <v>38.02755555555555</v>
      </c>
      <c r="FC410">
        <v>37.187</v>
      </c>
      <c r="FD410">
        <v>37.25</v>
      </c>
      <c r="FE410">
        <v>36.875</v>
      </c>
      <c r="FF410">
        <v>1955.095555555556</v>
      </c>
      <c r="FG410">
        <v>39.91</v>
      </c>
      <c r="FH410">
        <v>0</v>
      </c>
      <c r="FI410">
        <v>7041.200000047684</v>
      </c>
      <c r="FJ410">
        <v>0</v>
      </c>
      <c r="FK410">
        <v>1333.5228</v>
      </c>
      <c r="FL410">
        <v>-0.1499999903136289</v>
      </c>
      <c r="FM410">
        <v>-48.42307703255656</v>
      </c>
      <c r="FN410">
        <v>26610.04400000001</v>
      </c>
      <c r="FO410">
        <v>15</v>
      </c>
      <c r="FP410">
        <v>0</v>
      </c>
      <c r="FQ410" t="s">
        <v>439</v>
      </c>
      <c r="FR410">
        <v>1760210915.6</v>
      </c>
      <c r="FS410">
        <v>0</v>
      </c>
      <c r="FT410">
        <v>0</v>
      </c>
      <c r="FU410">
        <v>-0.215</v>
      </c>
      <c r="FV410">
        <v>0</v>
      </c>
      <c r="FW410">
        <v>-0.6919999999999999</v>
      </c>
      <c r="FX410">
        <v>0</v>
      </c>
      <c r="FY410">
        <v>400</v>
      </c>
      <c r="FZ410">
        <v>0</v>
      </c>
      <c r="GA410">
        <v>0.15</v>
      </c>
      <c r="GB410">
        <v>0</v>
      </c>
      <c r="GC410">
        <v>14.96186097560976</v>
      </c>
      <c r="GD410">
        <v>7.691864111498286</v>
      </c>
      <c r="GE410">
        <v>0.7864422388595762</v>
      </c>
      <c r="GF410">
        <v>0</v>
      </c>
      <c r="GG410">
        <v>1333.568529411765</v>
      </c>
      <c r="GH410">
        <v>-0.1269671466974999</v>
      </c>
      <c r="GI410">
        <v>0.2288993145332078</v>
      </c>
      <c r="GJ410">
        <v>1</v>
      </c>
      <c r="GK410">
        <v>2.876193414634146</v>
      </c>
      <c r="GL410">
        <v>0.07099630662021435</v>
      </c>
      <c r="GM410">
        <v>0.007693844105566597</v>
      </c>
      <c r="GN410">
        <v>1</v>
      </c>
      <c r="GO410">
        <v>2</v>
      </c>
      <c r="GP410">
        <v>3</v>
      </c>
      <c r="GQ410" t="s">
        <v>440</v>
      </c>
      <c r="GR410">
        <v>3.1337</v>
      </c>
      <c r="GS410">
        <v>2.76027</v>
      </c>
      <c r="GT410">
        <v>0.0736996</v>
      </c>
      <c r="GU410">
        <v>0.0694124</v>
      </c>
      <c r="GV410">
        <v>0.06446780000000001</v>
      </c>
      <c r="GW410">
        <v>0.0517596</v>
      </c>
      <c r="GX410">
        <v>29655.5</v>
      </c>
      <c r="GY410">
        <v>29773.6</v>
      </c>
      <c r="GZ410">
        <v>29743.2</v>
      </c>
      <c r="HA410">
        <v>29554.6</v>
      </c>
      <c r="HB410">
        <v>36776.4</v>
      </c>
      <c r="HC410">
        <v>37142.1</v>
      </c>
      <c r="HD410">
        <v>41853.4</v>
      </c>
      <c r="HE410">
        <v>41990.9</v>
      </c>
      <c r="HF410">
        <v>1.95798</v>
      </c>
      <c r="HG410">
        <v>1.88568</v>
      </c>
      <c r="HH410">
        <v>-0.020735</v>
      </c>
      <c r="HI410">
        <v>0</v>
      </c>
      <c r="HJ410">
        <v>18.3447</v>
      </c>
      <c r="HK410">
        <v>999.9</v>
      </c>
      <c r="HL410">
        <v>25.9</v>
      </c>
      <c r="HM410">
        <v>31.6</v>
      </c>
      <c r="HN410">
        <v>13.3928</v>
      </c>
      <c r="HO410">
        <v>62.1927</v>
      </c>
      <c r="HP410">
        <v>32.516</v>
      </c>
      <c r="HQ410">
        <v>1</v>
      </c>
      <c r="HR410">
        <v>-0.131776</v>
      </c>
      <c r="HS410">
        <v>5.00808</v>
      </c>
      <c r="HT410">
        <v>20.2712</v>
      </c>
      <c r="HU410">
        <v>5.22073</v>
      </c>
      <c r="HV410">
        <v>12.0159</v>
      </c>
      <c r="HW410">
        <v>4.99105</v>
      </c>
      <c r="HX410">
        <v>3.28842</v>
      </c>
      <c r="HY410">
        <v>9999</v>
      </c>
      <c r="HZ410">
        <v>9999</v>
      </c>
      <c r="IA410">
        <v>9999</v>
      </c>
      <c r="IB410">
        <v>999.9</v>
      </c>
      <c r="IC410">
        <v>4.97281</v>
      </c>
      <c r="ID410">
        <v>1.86661</v>
      </c>
      <c r="IE410">
        <v>1.86588</v>
      </c>
      <c r="IF410">
        <v>1.86585</v>
      </c>
      <c r="IG410">
        <v>1.8677</v>
      </c>
      <c r="IH410">
        <v>1.87012</v>
      </c>
      <c r="II410">
        <v>1.86877</v>
      </c>
      <c r="IJ410">
        <v>1.87027</v>
      </c>
      <c r="IK410">
        <v>0</v>
      </c>
      <c r="IL410">
        <v>0</v>
      </c>
      <c r="IM410">
        <v>0</v>
      </c>
      <c r="IN410">
        <v>0</v>
      </c>
      <c r="IO410" t="s">
        <v>441</v>
      </c>
      <c r="IP410" t="s">
        <v>442</v>
      </c>
      <c r="IQ410" t="s">
        <v>443</v>
      </c>
      <c r="IR410" t="s">
        <v>443</v>
      </c>
      <c r="IS410" t="s">
        <v>443</v>
      </c>
      <c r="IT410" t="s">
        <v>443</v>
      </c>
      <c r="IU410">
        <v>0</v>
      </c>
      <c r="IV410">
        <v>100</v>
      </c>
      <c r="IW410">
        <v>100</v>
      </c>
      <c r="IX410">
        <v>-2.074</v>
      </c>
      <c r="IY410">
        <v>0.0127</v>
      </c>
      <c r="IZ410">
        <v>-1.414774939843471</v>
      </c>
      <c r="JA410">
        <v>-0.002262605230658699</v>
      </c>
      <c r="JB410">
        <v>4.117972070868355E-07</v>
      </c>
      <c r="JC410">
        <v>-1.535053720392113E-10</v>
      </c>
      <c r="JD410">
        <v>-0.05773197212917025</v>
      </c>
      <c r="JE410">
        <v>-0.004387372397949352</v>
      </c>
      <c r="JF410">
        <v>0.001148265067849212</v>
      </c>
      <c r="JG410">
        <v>-2.372704636287677E-05</v>
      </c>
      <c r="JH410">
        <v>4</v>
      </c>
      <c r="JI410">
        <v>2346</v>
      </c>
      <c r="JJ410">
        <v>1</v>
      </c>
      <c r="JK410">
        <v>24</v>
      </c>
      <c r="JL410">
        <v>21687.6</v>
      </c>
      <c r="JM410">
        <v>29358536.2</v>
      </c>
      <c r="JN410">
        <v>0.739746</v>
      </c>
      <c r="JO410">
        <v>2.30103</v>
      </c>
      <c r="JP410">
        <v>1.39648</v>
      </c>
      <c r="JQ410">
        <v>2.35229</v>
      </c>
      <c r="JR410">
        <v>1.49536</v>
      </c>
      <c r="JS410">
        <v>2.57446</v>
      </c>
      <c r="JT410">
        <v>36.3871</v>
      </c>
      <c r="JU410">
        <v>24.0262</v>
      </c>
      <c r="JV410">
        <v>18</v>
      </c>
      <c r="JW410">
        <v>487.457</v>
      </c>
      <c r="JX410">
        <v>433.494</v>
      </c>
      <c r="JY410">
        <v>12.6307</v>
      </c>
      <c r="JZ410">
        <v>25.8099</v>
      </c>
      <c r="KA410">
        <v>30.0002</v>
      </c>
      <c r="KB410">
        <v>25.6847</v>
      </c>
      <c r="KC410">
        <v>25.6244</v>
      </c>
      <c r="KD410">
        <v>14.7537</v>
      </c>
      <c r="KE410">
        <v>30.3254</v>
      </c>
      <c r="KF410">
        <v>1.19554</v>
      </c>
      <c r="KG410">
        <v>12.6306</v>
      </c>
      <c r="KH410">
        <v>266.177</v>
      </c>
      <c r="KI410">
        <v>9.031890000000001</v>
      </c>
      <c r="KJ410">
        <v>101.652</v>
      </c>
      <c r="KK410">
        <v>100.972</v>
      </c>
    </row>
    <row r="411" spans="1:297">
      <c r="A411">
        <v>395</v>
      </c>
      <c r="B411">
        <v>1761512175.1</v>
      </c>
      <c r="C411">
        <v>4964.599999904633</v>
      </c>
      <c r="D411" t="s">
        <v>1237</v>
      </c>
      <c r="E411" t="s">
        <v>1238</v>
      </c>
      <c r="F411">
        <v>5</v>
      </c>
      <c r="G411" t="s">
        <v>1218</v>
      </c>
      <c r="H411" t="s">
        <v>436</v>
      </c>
      <c r="I411">
        <v>1761512172.3</v>
      </c>
      <c r="J411">
        <f>(K411)/1000</f>
        <v>0</v>
      </c>
      <c r="K411">
        <f>IF(DP411, AN411, AH411)</f>
        <v>0</v>
      </c>
      <c r="L411">
        <f>IF(DP411, AI411, AG411)</f>
        <v>0</v>
      </c>
      <c r="M411">
        <f>DR411 - IF(AU411&gt;1, L411*DL411*100.0/(AW411), 0)</f>
        <v>0</v>
      </c>
      <c r="N411">
        <f>((T411-J411/2)*M411-L411)/(T411+J411/2)</f>
        <v>0</v>
      </c>
      <c r="O411">
        <f>N411*(DY411+DZ411)/1000.0</f>
        <v>0</v>
      </c>
      <c r="P411">
        <f>(DR411 - IF(AU411&gt;1, L411*DL411*100.0/(AW411), 0))*(DY411+DZ411)/1000.0</f>
        <v>0</v>
      </c>
      <c r="Q411">
        <f>2.0/((1/S411-1/R411)+SIGN(S411)*SQRT((1/S411-1/R411)*(1/S411-1/R411) + 4*DM411/((DM411+1)*(DM411+1))*(2*1/S411*1/R411-1/R411*1/R411)))</f>
        <v>0</v>
      </c>
      <c r="R411">
        <f>IF(LEFT(DN411,1)&lt;&gt;"0",IF(LEFT(DN411,1)="1",3.0,DO411),$D$5+$E$5*(EF411*DY411/($K$5*1000))+$F$5*(EF411*DY411/($K$5*1000))*MAX(MIN(DL411,$J$5),$I$5)*MAX(MIN(DL411,$J$5),$I$5)+$G$5*MAX(MIN(DL411,$J$5),$I$5)*(EF411*DY411/($K$5*1000))+$H$5*(EF411*DY411/($K$5*1000))*(EF411*DY411/($K$5*1000)))</f>
        <v>0</v>
      </c>
      <c r="S411">
        <f>J411*(1000-(1000*0.61365*exp(17.502*W411/(240.97+W411))/(DY411+DZ411)+DT411)/2)/(1000*0.61365*exp(17.502*W411/(240.97+W411))/(DY411+DZ411)-DT411)</f>
        <v>0</v>
      </c>
      <c r="T411">
        <f>1/((DM411+1)/(Q411/1.6)+1/(R411/1.37)) + DM411/((DM411+1)/(Q411/1.6) + DM411/(R411/1.37))</f>
        <v>0</v>
      </c>
      <c r="U411">
        <f>(DH411*DK411)</f>
        <v>0</v>
      </c>
      <c r="V411">
        <f>(EA411+(U411+2*0.95*5.67E-8*(((EA411+$B$7)+273)^4-(EA411+273)^4)-44100*J411)/(1.84*29.3*R411+8*0.95*5.67E-8*(EA411+273)^3))</f>
        <v>0</v>
      </c>
      <c r="W411">
        <f>($C$7*EB411+$D$7*EC411+$E$7*V411)</f>
        <v>0</v>
      </c>
      <c r="X411">
        <f>0.61365*exp(17.502*W411/(240.97+W411))</f>
        <v>0</v>
      </c>
      <c r="Y411">
        <f>(Z411/AA411*100)</f>
        <v>0</v>
      </c>
      <c r="Z411">
        <f>DT411*(DY411+DZ411)/1000</f>
        <v>0</v>
      </c>
      <c r="AA411">
        <f>0.61365*exp(17.502*EA411/(240.97+EA411))</f>
        <v>0</v>
      </c>
      <c r="AB411">
        <f>(X411-DT411*(DY411+DZ411)/1000)</f>
        <v>0</v>
      </c>
      <c r="AC411">
        <f>(-J411*44100)</f>
        <v>0</v>
      </c>
      <c r="AD411">
        <f>2*29.3*R411*0.92*(EA411-W411)</f>
        <v>0</v>
      </c>
      <c r="AE411">
        <f>2*0.95*5.67E-8*(((EA411+$B$7)+273)^4-(W411+273)^4)</f>
        <v>0</v>
      </c>
      <c r="AF411">
        <f>U411+AE411+AC411+AD411</f>
        <v>0</v>
      </c>
      <c r="AG411">
        <f>DX411*AU411*(DS411-DR411*(1000-AU411*DU411)/(1000-AU411*DT411))/(100*DL411)</f>
        <v>0</v>
      </c>
      <c r="AH411">
        <f>1000*DX411*AU411*(DT411-DU411)/(100*DL411*(1000-AU411*DT411))</f>
        <v>0</v>
      </c>
      <c r="AI411">
        <f>(AJ411 - AK411 - DY411*1E3/(8.314*(EA411+273.15)) * AM411/DX411 * AL411) * DX411/(100*DL411) * (1000 - DU411)/1000</f>
        <v>0</v>
      </c>
      <c r="AJ411">
        <v>284.3283081627275</v>
      </c>
      <c r="AK411">
        <v>293.4541696969696</v>
      </c>
      <c r="AL411">
        <v>-3.300419535890565</v>
      </c>
      <c r="AM411">
        <v>65.67833602409358</v>
      </c>
      <c r="AN411">
        <f>(AP411 - AO411 + DY411*1E3/(8.314*(EA411+273.15)) * AR411/DX411 * AQ411) * DX411/(100*DL411) * 1000/(1000 - AP411)</f>
        <v>0</v>
      </c>
      <c r="AO411">
        <v>9.033698709793111</v>
      </c>
      <c r="AP411">
        <v>11.91917878787879</v>
      </c>
      <c r="AQ411">
        <v>4.642482076895896E-05</v>
      </c>
      <c r="AR411">
        <v>107.1786885899259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MAX(0,($B$13+$C$13*EF411)/(1+$D$13*EF411)*DY411/(EA411+273)*$E$13)</f>
        <v>0</v>
      </c>
      <c r="AX411" t="s">
        <v>437</v>
      </c>
      <c r="AY411" t="s">
        <v>437</v>
      </c>
      <c r="AZ411">
        <v>0</v>
      </c>
      <c r="BA411">
        <v>0</v>
      </c>
      <c r="BB411">
        <f>1-AZ411/BA411</f>
        <v>0</v>
      </c>
      <c r="BC411">
        <v>0</v>
      </c>
      <c r="BD411" t="s">
        <v>437</v>
      </c>
      <c r="BE411" t="s">
        <v>437</v>
      </c>
      <c r="BF411">
        <v>0</v>
      </c>
      <c r="BG411">
        <v>0</v>
      </c>
      <c r="BH411">
        <f>1-BF411/BG411</f>
        <v>0</v>
      </c>
      <c r="BI411">
        <v>0.5</v>
      </c>
      <c r="BJ411">
        <f>DI411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437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BZ411">
        <v>2020</v>
      </c>
      <c r="CA411">
        <v>290.0000000000001</v>
      </c>
      <c r="CB411">
        <v>1590.42</v>
      </c>
      <c r="CC411">
        <v>295</v>
      </c>
      <c r="CD411">
        <v>5220.67</v>
      </c>
      <c r="CE411">
        <v>1591.29</v>
      </c>
      <c r="CF411">
        <v>-0.87</v>
      </c>
      <c r="CG411">
        <v>300.0000000000001</v>
      </c>
      <c r="CH411">
        <v>23.8</v>
      </c>
      <c r="CI411">
        <v>1650.734719841875</v>
      </c>
      <c r="CJ411">
        <v>2.032994541366527</v>
      </c>
      <c r="CK411">
        <v>-31.03478562282126</v>
      </c>
      <c r="CL411">
        <v>0.9198548094063967</v>
      </c>
      <c r="CM411">
        <v>0.9759925733019913</v>
      </c>
      <c r="CN411">
        <v>-0.00431141668520578</v>
      </c>
      <c r="CO411">
        <v>289.9999999999999</v>
      </c>
      <c r="CP411">
        <v>1590.91</v>
      </c>
      <c r="CQ411">
        <v>765</v>
      </c>
      <c r="CR411">
        <v>5219.32</v>
      </c>
      <c r="CS411">
        <v>1591.27</v>
      </c>
      <c r="CT411">
        <v>-0.36</v>
      </c>
      <c r="DH411">
        <f>$B$11*EG411+$C$11*EH411+$F$11*ES411*(1-EV411)</f>
        <v>0</v>
      </c>
      <c r="DI411">
        <f>DH411*DJ411</f>
        <v>0</v>
      </c>
      <c r="DJ411">
        <f>($B$11*$D$9+$C$11*$D$9+$F$11*((FF411+EX411)/MAX(FF411+EX411+FG411, 0.1)*$I$9+FG411/MAX(FF411+EX411+FG411, 0.1)*$J$9))/($B$11+$C$11+$F$11)</f>
        <v>0</v>
      </c>
      <c r="DK411">
        <f>($B$11*$K$9+$C$11*$K$9+$F$11*((FF411+EX411)/MAX(FF411+EX411+FG411, 0.1)*$P$9+FG411/MAX(FF411+EX411+FG411, 0.1)*$Q$9))/($B$11+$C$11+$F$11)</f>
        <v>0</v>
      </c>
      <c r="DL411">
        <v>6</v>
      </c>
      <c r="DM411">
        <v>0.5</v>
      </c>
      <c r="DN411" t="s">
        <v>438</v>
      </c>
      <c r="DO411">
        <v>2</v>
      </c>
      <c r="DP411" t="b">
        <v>1</v>
      </c>
      <c r="DQ411">
        <v>1761512172.3</v>
      </c>
      <c r="DR411">
        <v>297.4642</v>
      </c>
      <c r="DS411">
        <v>281.1011999999999</v>
      </c>
      <c r="DT411">
        <v>11.91741</v>
      </c>
      <c r="DU411">
        <v>9.033545</v>
      </c>
      <c r="DV411">
        <v>299.5237</v>
      </c>
      <c r="DW411">
        <v>11.90467</v>
      </c>
      <c r="DX411">
        <v>500.0079999999999</v>
      </c>
      <c r="DY411">
        <v>90.27507</v>
      </c>
      <c r="DZ411">
        <v>0.10003463</v>
      </c>
      <c r="EA411">
        <v>18.547</v>
      </c>
      <c r="EB411">
        <v>17.9997</v>
      </c>
      <c r="EC411">
        <v>999.9</v>
      </c>
      <c r="ED411">
        <v>0</v>
      </c>
      <c r="EE411">
        <v>0</v>
      </c>
      <c r="EF411">
        <v>9980.125</v>
      </c>
      <c r="EG411">
        <v>0</v>
      </c>
      <c r="EH411">
        <v>1076.983</v>
      </c>
      <c r="EI411">
        <v>16.36316</v>
      </c>
      <c r="EJ411">
        <v>301.052</v>
      </c>
      <c r="EK411">
        <v>283.6637</v>
      </c>
      <c r="EL411">
        <v>2.883871</v>
      </c>
      <c r="EM411">
        <v>281.1011999999999</v>
      </c>
      <c r="EN411">
        <v>9.033545</v>
      </c>
      <c r="EO411">
        <v>1.075846</v>
      </c>
      <c r="EP411">
        <v>0.815504</v>
      </c>
      <c r="EQ411">
        <v>7.986133</v>
      </c>
      <c r="ER411">
        <v>3.980076</v>
      </c>
      <c r="ES411">
        <v>2000.016</v>
      </c>
      <c r="ET411">
        <v>0.9799932</v>
      </c>
      <c r="EU411">
        <v>0.02000692</v>
      </c>
      <c r="EV411">
        <v>0</v>
      </c>
      <c r="EW411">
        <v>1333.166</v>
      </c>
      <c r="EX411">
        <v>5.000970000000001</v>
      </c>
      <c r="EY411">
        <v>26602.82</v>
      </c>
      <c r="EZ411">
        <v>16707.67</v>
      </c>
      <c r="FA411">
        <v>36.937</v>
      </c>
      <c r="FB411">
        <v>38</v>
      </c>
      <c r="FC411">
        <v>37.187</v>
      </c>
      <c r="FD411">
        <v>37.25</v>
      </c>
      <c r="FE411">
        <v>36.875</v>
      </c>
      <c r="FF411">
        <v>1955.106</v>
      </c>
      <c r="FG411">
        <v>39.90999999999999</v>
      </c>
      <c r="FH411">
        <v>0</v>
      </c>
      <c r="FI411">
        <v>7046</v>
      </c>
      <c r="FJ411">
        <v>0</v>
      </c>
      <c r="FK411">
        <v>1333.4104</v>
      </c>
      <c r="FL411">
        <v>-1.571538458209835</v>
      </c>
      <c r="FM411">
        <v>-43.24615394841233</v>
      </c>
      <c r="FN411">
        <v>26606.62</v>
      </c>
      <c r="FO411">
        <v>15</v>
      </c>
      <c r="FP411">
        <v>0</v>
      </c>
      <c r="FQ411" t="s">
        <v>439</v>
      </c>
      <c r="FR411">
        <v>1760210915.6</v>
      </c>
      <c r="FS411">
        <v>0</v>
      </c>
      <c r="FT411">
        <v>0</v>
      </c>
      <c r="FU411">
        <v>-0.215</v>
      </c>
      <c r="FV411">
        <v>0</v>
      </c>
      <c r="FW411">
        <v>-0.6919999999999999</v>
      </c>
      <c r="FX411">
        <v>0</v>
      </c>
      <c r="FY411">
        <v>400</v>
      </c>
      <c r="FZ411">
        <v>0</v>
      </c>
      <c r="GA411">
        <v>0.15</v>
      </c>
      <c r="GB411">
        <v>0</v>
      </c>
      <c r="GC411">
        <v>15.67169512195122</v>
      </c>
      <c r="GD411">
        <v>5.27568083623689</v>
      </c>
      <c r="GE411">
        <v>0.5233546961908195</v>
      </c>
      <c r="GF411">
        <v>0</v>
      </c>
      <c r="GG411">
        <v>1333.44205882353</v>
      </c>
      <c r="GH411">
        <v>-1.022001522792626</v>
      </c>
      <c r="GI411">
        <v>0.2681173954003486</v>
      </c>
      <c r="GJ411">
        <v>0</v>
      </c>
      <c r="GK411">
        <v>2.881477804878049</v>
      </c>
      <c r="GL411">
        <v>0.02873519163762776</v>
      </c>
      <c r="GM411">
        <v>0.003991246221539358</v>
      </c>
      <c r="GN411">
        <v>1</v>
      </c>
      <c r="GO411">
        <v>1</v>
      </c>
      <c r="GP411">
        <v>3</v>
      </c>
      <c r="GQ411" t="s">
        <v>446</v>
      </c>
      <c r="GR411">
        <v>3.13347</v>
      </c>
      <c r="GS411">
        <v>2.76011</v>
      </c>
      <c r="GT411">
        <v>0.0704639</v>
      </c>
      <c r="GU411">
        <v>0.06608550000000001</v>
      </c>
      <c r="GV411">
        <v>0.064484</v>
      </c>
      <c r="GW411">
        <v>0.051773</v>
      </c>
      <c r="GX411">
        <v>29758.4</v>
      </c>
      <c r="GY411">
        <v>29879.8</v>
      </c>
      <c r="GZ411">
        <v>29742.5</v>
      </c>
      <c r="HA411">
        <v>29554.4</v>
      </c>
      <c r="HB411">
        <v>36775.2</v>
      </c>
      <c r="HC411">
        <v>37141.4</v>
      </c>
      <c r="HD411">
        <v>41852.9</v>
      </c>
      <c r="HE411">
        <v>41990.7</v>
      </c>
      <c r="HF411">
        <v>1.95775</v>
      </c>
      <c r="HG411">
        <v>1.88582</v>
      </c>
      <c r="HH411">
        <v>-0.0206903</v>
      </c>
      <c r="HI411">
        <v>0</v>
      </c>
      <c r="HJ411">
        <v>18.3447</v>
      </c>
      <c r="HK411">
        <v>999.9</v>
      </c>
      <c r="HL411">
        <v>25.9</v>
      </c>
      <c r="HM411">
        <v>31.6</v>
      </c>
      <c r="HN411">
        <v>13.3937</v>
      </c>
      <c r="HO411">
        <v>62.1427</v>
      </c>
      <c r="HP411">
        <v>32.508</v>
      </c>
      <c r="HQ411">
        <v>1</v>
      </c>
      <c r="HR411">
        <v>-0.131598</v>
      </c>
      <c r="HS411">
        <v>5.01367</v>
      </c>
      <c r="HT411">
        <v>20.271</v>
      </c>
      <c r="HU411">
        <v>5.22178</v>
      </c>
      <c r="HV411">
        <v>12.0159</v>
      </c>
      <c r="HW411">
        <v>4.99105</v>
      </c>
      <c r="HX411">
        <v>3.28845</v>
      </c>
      <c r="HY411">
        <v>9999</v>
      </c>
      <c r="HZ411">
        <v>9999</v>
      </c>
      <c r="IA411">
        <v>9999</v>
      </c>
      <c r="IB411">
        <v>999.9</v>
      </c>
      <c r="IC411">
        <v>4.97282</v>
      </c>
      <c r="ID411">
        <v>1.86661</v>
      </c>
      <c r="IE411">
        <v>1.86588</v>
      </c>
      <c r="IF411">
        <v>1.86585</v>
      </c>
      <c r="IG411">
        <v>1.86769</v>
      </c>
      <c r="IH411">
        <v>1.87013</v>
      </c>
      <c r="II411">
        <v>1.86875</v>
      </c>
      <c r="IJ411">
        <v>1.87027</v>
      </c>
      <c r="IK411">
        <v>0</v>
      </c>
      <c r="IL411">
        <v>0</v>
      </c>
      <c r="IM411">
        <v>0</v>
      </c>
      <c r="IN411">
        <v>0</v>
      </c>
      <c r="IO411" t="s">
        <v>441</v>
      </c>
      <c r="IP411" t="s">
        <v>442</v>
      </c>
      <c r="IQ411" t="s">
        <v>443</v>
      </c>
      <c r="IR411" t="s">
        <v>443</v>
      </c>
      <c r="IS411" t="s">
        <v>443</v>
      </c>
      <c r="IT411" t="s">
        <v>443</v>
      </c>
      <c r="IU411">
        <v>0</v>
      </c>
      <c r="IV411">
        <v>100</v>
      </c>
      <c r="IW411">
        <v>100</v>
      </c>
      <c r="IX411">
        <v>-2.041</v>
      </c>
      <c r="IY411">
        <v>0.0128</v>
      </c>
      <c r="IZ411">
        <v>-1.414774939843471</v>
      </c>
      <c r="JA411">
        <v>-0.002262605230658699</v>
      </c>
      <c r="JB411">
        <v>4.117972070868355E-07</v>
      </c>
      <c r="JC411">
        <v>-1.535053720392113E-10</v>
      </c>
      <c r="JD411">
        <v>-0.05773197212917025</v>
      </c>
      <c r="JE411">
        <v>-0.004387372397949352</v>
      </c>
      <c r="JF411">
        <v>0.001148265067849212</v>
      </c>
      <c r="JG411">
        <v>-2.372704636287677E-05</v>
      </c>
      <c r="JH411">
        <v>4</v>
      </c>
      <c r="JI411">
        <v>2346</v>
      </c>
      <c r="JJ411">
        <v>1</v>
      </c>
      <c r="JK411">
        <v>24</v>
      </c>
      <c r="JL411">
        <v>21687.7</v>
      </c>
      <c r="JM411">
        <v>29358536.3</v>
      </c>
      <c r="JN411">
        <v>0.7067870000000001</v>
      </c>
      <c r="JO411">
        <v>2.28516</v>
      </c>
      <c r="JP411">
        <v>1.39771</v>
      </c>
      <c r="JQ411">
        <v>2.35596</v>
      </c>
      <c r="JR411">
        <v>1.49536</v>
      </c>
      <c r="JS411">
        <v>2.69409</v>
      </c>
      <c r="JT411">
        <v>36.3871</v>
      </c>
      <c r="JU411">
        <v>24.035</v>
      </c>
      <c r="JV411">
        <v>18</v>
      </c>
      <c r="JW411">
        <v>487.316</v>
      </c>
      <c r="JX411">
        <v>433.591</v>
      </c>
      <c r="JY411">
        <v>12.632</v>
      </c>
      <c r="JZ411">
        <v>25.8099</v>
      </c>
      <c r="KA411">
        <v>30</v>
      </c>
      <c r="KB411">
        <v>25.6847</v>
      </c>
      <c r="KC411">
        <v>25.6255</v>
      </c>
      <c r="KD411">
        <v>14.0254</v>
      </c>
      <c r="KE411">
        <v>30.3254</v>
      </c>
      <c r="KF411">
        <v>1.19554</v>
      </c>
      <c r="KG411">
        <v>12.6311</v>
      </c>
      <c r="KH411">
        <v>246.143</v>
      </c>
      <c r="KI411">
        <v>9.031370000000001</v>
      </c>
      <c r="KJ411">
        <v>101.65</v>
      </c>
      <c r="KK411">
        <v>100.971</v>
      </c>
    </row>
    <row r="412" spans="1:297">
      <c r="A412">
        <v>396</v>
      </c>
      <c r="B412">
        <v>1761512180.1</v>
      </c>
      <c r="C412">
        <v>4969.599999904633</v>
      </c>
      <c r="D412" t="s">
        <v>1239</v>
      </c>
      <c r="E412" t="s">
        <v>1240</v>
      </c>
      <c r="F412">
        <v>5</v>
      </c>
      <c r="G412" t="s">
        <v>1218</v>
      </c>
      <c r="H412" t="s">
        <v>436</v>
      </c>
      <c r="I412">
        <v>1761512177.6</v>
      </c>
      <c r="J412">
        <f>(K412)/1000</f>
        <v>0</v>
      </c>
      <c r="K412">
        <f>IF(DP412, AN412, AH412)</f>
        <v>0</v>
      </c>
      <c r="L412">
        <f>IF(DP412, AI412, AG412)</f>
        <v>0</v>
      </c>
      <c r="M412">
        <f>DR412 - IF(AU412&gt;1, L412*DL412*100.0/(AW412), 0)</f>
        <v>0</v>
      </c>
      <c r="N412">
        <f>((T412-J412/2)*M412-L412)/(T412+J412/2)</f>
        <v>0</v>
      </c>
      <c r="O412">
        <f>N412*(DY412+DZ412)/1000.0</f>
        <v>0</v>
      </c>
      <c r="P412">
        <f>(DR412 - IF(AU412&gt;1, L412*DL412*100.0/(AW412), 0))*(DY412+DZ412)/1000.0</f>
        <v>0</v>
      </c>
      <c r="Q412">
        <f>2.0/((1/S412-1/R412)+SIGN(S412)*SQRT((1/S412-1/R412)*(1/S412-1/R412) + 4*DM412/((DM412+1)*(DM412+1))*(2*1/S412*1/R412-1/R412*1/R412)))</f>
        <v>0</v>
      </c>
      <c r="R412">
        <f>IF(LEFT(DN412,1)&lt;&gt;"0",IF(LEFT(DN412,1)="1",3.0,DO412),$D$5+$E$5*(EF412*DY412/($K$5*1000))+$F$5*(EF412*DY412/($K$5*1000))*MAX(MIN(DL412,$J$5),$I$5)*MAX(MIN(DL412,$J$5),$I$5)+$G$5*MAX(MIN(DL412,$J$5),$I$5)*(EF412*DY412/($K$5*1000))+$H$5*(EF412*DY412/($K$5*1000))*(EF412*DY412/($K$5*1000)))</f>
        <v>0</v>
      </c>
      <c r="S412">
        <f>J412*(1000-(1000*0.61365*exp(17.502*W412/(240.97+W412))/(DY412+DZ412)+DT412)/2)/(1000*0.61365*exp(17.502*W412/(240.97+W412))/(DY412+DZ412)-DT412)</f>
        <v>0</v>
      </c>
      <c r="T412">
        <f>1/((DM412+1)/(Q412/1.6)+1/(R412/1.37)) + DM412/((DM412+1)/(Q412/1.6) + DM412/(R412/1.37))</f>
        <v>0</v>
      </c>
      <c r="U412">
        <f>(DH412*DK412)</f>
        <v>0</v>
      </c>
      <c r="V412">
        <f>(EA412+(U412+2*0.95*5.67E-8*(((EA412+$B$7)+273)^4-(EA412+273)^4)-44100*J412)/(1.84*29.3*R412+8*0.95*5.67E-8*(EA412+273)^3))</f>
        <v>0</v>
      </c>
      <c r="W412">
        <f>($C$7*EB412+$D$7*EC412+$E$7*V412)</f>
        <v>0</v>
      </c>
      <c r="X412">
        <f>0.61365*exp(17.502*W412/(240.97+W412))</f>
        <v>0</v>
      </c>
      <c r="Y412">
        <f>(Z412/AA412*100)</f>
        <v>0</v>
      </c>
      <c r="Z412">
        <f>DT412*(DY412+DZ412)/1000</f>
        <v>0</v>
      </c>
      <c r="AA412">
        <f>0.61365*exp(17.502*EA412/(240.97+EA412))</f>
        <v>0</v>
      </c>
      <c r="AB412">
        <f>(X412-DT412*(DY412+DZ412)/1000)</f>
        <v>0</v>
      </c>
      <c r="AC412">
        <f>(-J412*44100)</f>
        <v>0</v>
      </c>
      <c r="AD412">
        <f>2*29.3*R412*0.92*(EA412-W412)</f>
        <v>0</v>
      </c>
      <c r="AE412">
        <f>2*0.95*5.67E-8*(((EA412+$B$7)+273)^4-(W412+273)^4)</f>
        <v>0</v>
      </c>
      <c r="AF412">
        <f>U412+AE412+AC412+AD412</f>
        <v>0</v>
      </c>
      <c r="AG412">
        <f>DX412*AU412*(DS412-DR412*(1000-AU412*DU412)/(1000-AU412*DT412))/(100*DL412)</f>
        <v>0</v>
      </c>
      <c r="AH412">
        <f>1000*DX412*AU412*(DT412-DU412)/(100*DL412*(1000-AU412*DT412))</f>
        <v>0</v>
      </c>
      <c r="AI412">
        <f>(AJ412 - AK412 - DY412*1E3/(8.314*(EA412+273.15)) * AM412/DX412 * AL412) * DX412/(100*DL412) * (1000 - DU412)/1000</f>
        <v>0</v>
      </c>
      <c r="AJ412">
        <v>267.8090597569713</v>
      </c>
      <c r="AK412">
        <v>277.1363333333333</v>
      </c>
      <c r="AL412">
        <v>-3.252000000000017</v>
      </c>
      <c r="AM412">
        <v>65.67833602409358</v>
      </c>
      <c r="AN412">
        <f>(AP412 - AO412 + DY412*1E3/(8.314*(EA412+273.15)) * AR412/DX412 * AQ412) * DX412/(100*DL412) * 1000/(1000 - AP412)</f>
        <v>0</v>
      </c>
      <c r="AO412">
        <v>9.036695805228542</v>
      </c>
      <c r="AP412">
        <v>11.92237515151515</v>
      </c>
      <c r="AQ412">
        <v>1.667628218540254E-05</v>
      </c>
      <c r="AR412">
        <v>107.1786885899259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MAX(0,($B$13+$C$13*EF412)/(1+$D$13*EF412)*DY412/(EA412+273)*$E$13)</f>
        <v>0</v>
      </c>
      <c r="AX412" t="s">
        <v>437</v>
      </c>
      <c r="AY412" t="s">
        <v>437</v>
      </c>
      <c r="AZ412">
        <v>0</v>
      </c>
      <c r="BA412">
        <v>0</v>
      </c>
      <c r="BB412">
        <f>1-AZ412/BA412</f>
        <v>0</v>
      </c>
      <c r="BC412">
        <v>0</v>
      </c>
      <c r="BD412" t="s">
        <v>437</v>
      </c>
      <c r="BE412" t="s">
        <v>437</v>
      </c>
      <c r="BF412">
        <v>0</v>
      </c>
      <c r="BG412">
        <v>0</v>
      </c>
      <c r="BH412">
        <f>1-BF412/BG412</f>
        <v>0</v>
      </c>
      <c r="BI412">
        <v>0.5</v>
      </c>
      <c r="BJ412">
        <f>DI412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437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BZ412">
        <v>2020</v>
      </c>
      <c r="CA412">
        <v>290.0000000000001</v>
      </c>
      <c r="CB412">
        <v>1590.42</v>
      </c>
      <c r="CC412">
        <v>295</v>
      </c>
      <c r="CD412">
        <v>5220.67</v>
      </c>
      <c r="CE412">
        <v>1591.29</v>
      </c>
      <c r="CF412">
        <v>-0.87</v>
      </c>
      <c r="CG412">
        <v>300.0000000000001</v>
      </c>
      <c r="CH412">
        <v>23.8</v>
      </c>
      <c r="CI412">
        <v>1650.734719841875</v>
      </c>
      <c r="CJ412">
        <v>2.032994541366527</v>
      </c>
      <c r="CK412">
        <v>-31.03478562282126</v>
      </c>
      <c r="CL412">
        <v>0.9198548094063967</v>
      </c>
      <c r="CM412">
        <v>0.9759925733019913</v>
      </c>
      <c r="CN412">
        <v>-0.00431141668520578</v>
      </c>
      <c r="CO412">
        <v>289.9999999999999</v>
      </c>
      <c r="CP412">
        <v>1590.91</v>
      </c>
      <c r="CQ412">
        <v>765</v>
      </c>
      <c r="CR412">
        <v>5219.32</v>
      </c>
      <c r="CS412">
        <v>1591.27</v>
      </c>
      <c r="CT412">
        <v>-0.36</v>
      </c>
      <c r="DH412">
        <f>$B$11*EG412+$C$11*EH412+$F$11*ES412*(1-EV412)</f>
        <v>0</v>
      </c>
      <c r="DI412">
        <f>DH412*DJ412</f>
        <v>0</v>
      </c>
      <c r="DJ412">
        <f>($B$11*$D$9+$C$11*$D$9+$F$11*((FF412+EX412)/MAX(FF412+EX412+FG412, 0.1)*$I$9+FG412/MAX(FF412+EX412+FG412, 0.1)*$J$9))/($B$11+$C$11+$F$11)</f>
        <v>0</v>
      </c>
      <c r="DK412">
        <f>($B$11*$K$9+$C$11*$K$9+$F$11*((FF412+EX412)/MAX(FF412+EX412+FG412, 0.1)*$P$9+FG412/MAX(FF412+EX412+FG412, 0.1)*$Q$9))/($B$11+$C$11+$F$11)</f>
        <v>0</v>
      </c>
      <c r="DL412">
        <v>6</v>
      </c>
      <c r="DM412">
        <v>0.5</v>
      </c>
      <c r="DN412" t="s">
        <v>438</v>
      </c>
      <c r="DO412">
        <v>2</v>
      </c>
      <c r="DP412" t="b">
        <v>1</v>
      </c>
      <c r="DQ412">
        <v>1761512177.6</v>
      </c>
      <c r="DR412">
        <v>280.2592222222222</v>
      </c>
      <c r="DS412">
        <v>263.6797777777778</v>
      </c>
      <c r="DT412">
        <v>11.9203</v>
      </c>
      <c r="DU412">
        <v>9.036796666666667</v>
      </c>
      <c r="DV412">
        <v>282.2833333333333</v>
      </c>
      <c r="DW412">
        <v>11.90755555555555</v>
      </c>
      <c r="DX412">
        <v>499.9986666666667</v>
      </c>
      <c r="DY412">
        <v>90.27533333333334</v>
      </c>
      <c r="DZ412">
        <v>0.09998356666666666</v>
      </c>
      <c r="EA412">
        <v>18.54057777777778</v>
      </c>
      <c r="EB412">
        <v>17.99764444444445</v>
      </c>
      <c r="EC412">
        <v>999.9000000000001</v>
      </c>
      <c r="ED412">
        <v>0</v>
      </c>
      <c r="EE412">
        <v>0</v>
      </c>
      <c r="EF412">
        <v>9998.047777777778</v>
      </c>
      <c r="EG412">
        <v>0</v>
      </c>
      <c r="EH412">
        <v>1076.954444444445</v>
      </c>
      <c r="EI412">
        <v>16.57967777777778</v>
      </c>
      <c r="EJ412">
        <v>283.6403333333333</v>
      </c>
      <c r="EK412">
        <v>266.084111111111</v>
      </c>
      <c r="EL412">
        <v>2.883521111111111</v>
      </c>
      <c r="EM412">
        <v>263.6797777777778</v>
      </c>
      <c r="EN412">
        <v>9.036796666666667</v>
      </c>
      <c r="EO412">
        <v>1.076111111111111</v>
      </c>
      <c r="EP412">
        <v>0.8157998888888889</v>
      </c>
      <c r="EQ412">
        <v>7.989754444444445</v>
      </c>
      <c r="ER412">
        <v>3.985237777777778</v>
      </c>
      <c r="ES412">
        <v>2000.08</v>
      </c>
      <c r="ET412">
        <v>0.9799936666666667</v>
      </c>
      <c r="EU412">
        <v>0.02000645555555556</v>
      </c>
      <c r="EV412">
        <v>0</v>
      </c>
      <c r="EW412">
        <v>1333.027777777778</v>
      </c>
      <c r="EX412">
        <v>5.00097</v>
      </c>
      <c r="EY412">
        <v>26598.36666666667</v>
      </c>
      <c r="EZ412">
        <v>16708.22222222222</v>
      </c>
      <c r="FA412">
        <v>36.93011111111111</v>
      </c>
      <c r="FB412">
        <v>38</v>
      </c>
      <c r="FC412">
        <v>37.187</v>
      </c>
      <c r="FD412">
        <v>37.25</v>
      </c>
      <c r="FE412">
        <v>36.875</v>
      </c>
      <c r="FF412">
        <v>1955.161111111111</v>
      </c>
      <c r="FG412">
        <v>39.91</v>
      </c>
      <c r="FH412">
        <v>0</v>
      </c>
      <c r="FI412">
        <v>7050.800000190735</v>
      </c>
      <c r="FJ412">
        <v>0</v>
      </c>
      <c r="FK412">
        <v>1333.2584</v>
      </c>
      <c r="FL412">
        <v>-3.413846131057548</v>
      </c>
      <c r="FM412">
        <v>-49.42307684468717</v>
      </c>
      <c r="FN412">
        <v>26602.704</v>
      </c>
      <c r="FO412">
        <v>15</v>
      </c>
      <c r="FP412">
        <v>0</v>
      </c>
      <c r="FQ412" t="s">
        <v>439</v>
      </c>
      <c r="FR412">
        <v>1760210915.6</v>
      </c>
      <c r="FS412">
        <v>0</v>
      </c>
      <c r="FT412">
        <v>0</v>
      </c>
      <c r="FU412">
        <v>-0.215</v>
      </c>
      <c r="FV412">
        <v>0</v>
      </c>
      <c r="FW412">
        <v>-0.6919999999999999</v>
      </c>
      <c r="FX412">
        <v>0</v>
      </c>
      <c r="FY412">
        <v>400</v>
      </c>
      <c r="FZ412">
        <v>0</v>
      </c>
      <c r="GA412">
        <v>0.15</v>
      </c>
      <c r="GB412">
        <v>0</v>
      </c>
      <c r="GC412">
        <v>15.9809</v>
      </c>
      <c r="GD412">
        <v>4.501237630662033</v>
      </c>
      <c r="GE412">
        <v>0.4509284735883096</v>
      </c>
      <c r="GF412">
        <v>0</v>
      </c>
      <c r="GG412">
        <v>1333.370294117647</v>
      </c>
      <c r="GH412">
        <v>-1.959511073018096</v>
      </c>
      <c r="GI412">
        <v>0.3219470662932212</v>
      </c>
      <c r="GJ412">
        <v>0</v>
      </c>
      <c r="GK412">
        <v>2.883197317073171</v>
      </c>
      <c r="GL412">
        <v>0.004287804878049535</v>
      </c>
      <c r="GM412">
        <v>0.0007234201437219029</v>
      </c>
      <c r="GN412">
        <v>1</v>
      </c>
      <c r="GO412">
        <v>1</v>
      </c>
      <c r="GP412">
        <v>3</v>
      </c>
      <c r="GQ412" t="s">
        <v>446</v>
      </c>
      <c r="GR412">
        <v>3.13356</v>
      </c>
      <c r="GS412">
        <v>2.76016</v>
      </c>
      <c r="GT412">
        <v>0.06719169999999999</v>
      </c>
      <c r="GU412">
        <v>0.0626782</v>
      </c>
      <c r="GV412">
        <v>0.06449920000000001</v>
      </c>
      <c r="GW412">
        <v>0.0517853</v>
      </c>
      <c r="GX412">
        <v>29863.9</v>
      </c>
      <c r="GY412">
        <v>29988.8</v>
      </c>
      <c r="GZ412">
        <v>29743.2</v>
      </c>
      <c r="HA412">
        <v>29554.4</v>
      </c>
      <c r="HB412">
        <v>36774.6</v>
      </c>
      <c r="HC412">
        <v>37140.5</v>
      </c>
      <c r="HD412">
        <v>41852.9</v>
      </c>
      <c r="HE412">
        <v>41990.4</v>
      </c>
      <c r="HF412">
        <v>1.95793</v>
      </c>
      <c r="HG412">
        <v>1.8855</v>
      </c>
      <c r="HH412">
        <v>-0.0210218</v>
      </c>
      <c r="HI412">
        <v>0</v>
      </c>
      <c r="HJ412">
        <v>18.3463</v>
      </c>
      <c r="HK412">
        <v>999.9</v>
      </c>
      <c r="HL412">
        <v>25.9</v>
      </c>
      <c r="HM412">
        <v>31.6</v>
      </c>
      <c r="HN412">
        <v>13.3925</v>
      </c>
      <c r="HO412">
        <v>62.0927</v>
      </c>
      <c r="HP412">
        <v>32.4439</v>
      </c>
      <c r="HQ412">
        <v>1</v>
      </c>
      <c r="HR412">
        <v>-0.131669</v>
      </c>
      <c r="HS412">
        <v>5.01687</v>
      </c>
      <c r="HT412">
        <v>20.2706</v>
      </c>
      <c r="HU412">
        <v>5.22163</v>
      </c>
      <c r="HV412">
        <v>12.0159</v>
      </c>
      <c r="HW412">
        <v>4.9911</v>
      </c>
      <c r="HX412">
        <v>3.28855</v>
      </c>
      <c r="HY412">
        <v>9999</v>
      </c>
      <c r="HZ412">
        <v>9999</v>
      </c>
      <c r="IA412">
        <v>9999</v>
      </c>
      <c r="IB412">
        <v>999.9</v>
      </c>
      <c r="IC412">
        <v>4.9728</v>
      </c>
      <c r="ID412">
        <v>1.86661</v>
      </c>
      <c r="IE412">
        <v>1.86586</v>
      </c>
      <c r="IF412">
        <v>1.86584</v>
      </c>
      <c r="IG412">
        <v>1.8677</v>
      </c>
      <c r="IH412">
        <v>1.87012</v>
      </c>
      <c r="II412">
        <v>1.86875</v>
      </c>
      <c r="IJ412">
        <v>1.87027</v>
      </c>
      <c r="IK412">
        <v>0</v>
      </c>
      <c r="IL412">
        <v>0</v>
      </c>
      <c r="IM412">
        <v>0</v>
      </c>
      <c r="IN412">
        <v>0</v>
      </c>
      <c r="IO412" t="s">
        <v>441</v>
      </c>
      <c r="IP412" t="s">
        <v>442</v>
      </c>
      <c r="IQ412" t="s">
        <v>443</v>
      </c>
      <c r="IR412" t="s">
        <v>443</v>
      </c>
      <c r="IS412" t="s">
        <v>443</v>
      </c>
      <c r="IT412" t="s">
        <v>443</v>
      </c>
      <c r="IU412">
        <v>0</v>
      </c>
      <c r="IV412">
        <v>100</v>
      </c>
      <c r="IW412">
        <v>100</v>
      </c>
      <c r="IX412">
        <v>-2.007</v>
      </c>
      <c r="IY412">
        <v>0.0128</v>
      </c>
      <c r="IZ412">
        <v>-1.414774939843471</v>
      </c>
      <c r="JA412">
        <v>-0.002262605230658699</v>
      </c>
      <c r="JB412">
        <v>4.117972070868355E-07</v>
      </c>
      <c r="JC412">
        <v>-1.535053720392113E-10</v>
      </c>
      <c r="JD412">
        <v>-0.05773197212917025</v>
      </c>
      <c r="JE412">
        <v>-0.004387372397949352</v>
      </c>
      <c r="JF412">
        <v>0.001148265067849212</v>
      </c>
      <c r="JG412">
        <v>-2.372704636287677E-05</v>
      </c>
      <c r="JH412">
        <v>4</v>
      </c>
      <c r="JI412">
        <v>2346</v>
      </c>
      <c r="JJ412">
        <v>1</v>
      </c>
      <c r="JK412">
        <v>24</v>
      </c>
      <c r="JL412">
        <v>21687.7</v>
      </c>
      <c r="JM412">
        <v>29358536.3</v>
      </c>
      <c r="JN412">
        <v>0.670166</v>
      </c>
      <c r="JO412">
        <v>2.29614</v>
      </c>
      <c r="JP412">
        <v>1.39648</v>
      </c>
      <c r="JQ412">
        <v>2.35474</v>
      </c>
      <c r="JR412">
        <v>1.49536</v>
      </c>
      <c r="JS412">
        <v>2.69409</v>
      </c>
      <c r="JT412">
        <v>36.3871</v>
      </c>
      <c r="JU412">
        <v>24.035</v>
      </c>
      <c r="JV412">
        <v>18</v>
      </c>
      <c r="JW412">
        <v>487.444</v>
      </c>
      <c r="JX412">
        <v>433.403</v>
      </c>
      <c r="JY412">
        <v>12.6322</v>
      </c>
      <c r="JZ412">
        <v>25.8099</v>
      </c>
      <c r="KA412">
        <v>30.0001</v>
      </c>
      <c r="KB412">
        <v>25.6868</v>
      </c>
      <c r="KC412">
        <v>25.626</v>
      </c>
      <c r="KD412">
        <v>13.3537</v>
      </c>
      <c r="KE412">
        <v>30.3254</v>
      </c>
      <c r="KF412">
        <v>1.19554</v>
      </c>
      <c r="KG412">
        <v>12.6317</v>
      </c>
      <c r="KH412">
        <v>232.782</v>
      </c>
      <c r="KI412">
        <v>9.026450000000001</v>
      </c>
      <c r="KJ412">
        <v>101.651</v>
      </c>
      <c r="KK412">
        <v>100.971</v>
      </c>
    </row>
    <row r="413" spans="1:297">
      <c r="A413">
        <v>397</v>
      </c>
      <c r="B413">
        <v>1761512185.1</v>
      </c>
      <c r="C413">
        <v>4974.599999904633</v>
      </c>
      <c r="D413" t="s">
        <v>1241</v>
      </c>
      <c r="E413" t="s">
        <v>1242</v>
      </c>
      <c r="F413">
        <v>5</v>
      </c>
      <c r="G413" t="s">
        <v>1218</v>
      </c>
      <c r="H413" t="s">
        <v>436</v>
      </c>
      <c r="I413">
        <v>1761512182.3</v>
      </c>
      <c r="J413">
        <f>(K413)/1000</f>
        <v>0</v>
      </c>
      <c r="K413">
        <f>IF(DP413, AN413, AH413)</f>
        <v>0</v>
      </c>
      <c r="L413">
        <f>IF(DP413, AI413, AG413)</f>
        <v>0</v>
      </c>
      <c r="M413">
        <f>DR413 - IF(AU413&gt;1, L413*DL413*100.0/(AW413), 0)</f>
        <v>0</v>
      </c>
      <c r="N413">
        <f>((T413-J413/2)*M413-L413)/(T413+J413/2)</f>
        <v>0</v>
      </c>
      <c r="O413">
        <f>N413*(DY413+DZ413)/1000.0</f>
        <v>0</v>
      </c>
      <c r="P413">
        <f>(DR413 - IF(AU413&gt;1, L413*DL413*100.0/(AW413), 0))*(DY413+DZ413)/1000.0</f>
        <v>0</v>
      </c>
      <c r="Q413">
        <f>2.0/((1/S413-1/R413)+SIGN(S413)*SQRT((1/S413-1/R413)*(1/S413-1/R413) + 4*DM413/((DM413+1)*(DM413+1))*(2*1/S413*1/R413-1/R413*1/R413)))</f>
        <v>0</v>
      </c>
      <c r="R413">
        <f>IF(LEFT(DN413,1)&lt;&gt;"0",IF(LEFT(DN413,1)="1",3.0,DO413),$D$5+$E$5*(EF413*DY413/($K$5*1000))+$F$5*(EF413*DY413/($K$5*1000))*MAX(MIN(DL413,$J$5),$I$5)*MAX(MIN(DL413,$J$5),$I$5)+$G$5*MAX(MIN(DL413,$J$5),$I$5)*(EF413*DY413/($K$5*1000))+$H$5*(EF413*DY413/($K$5*1000))*(EF413*DY413/($K$5*1000)))</f>
        <v>0</v>
      </c>
      <c r="S413">
        <f>J413*(1000-(1000*0.61365*exp(17.502*W413/(240.97+W413))/(DY413+DZ413)+DT413)/2)/(1000*0.61365*exp(17.502*W413/(240.97+W413))/(DY413+DZ413)-DT413)</f>
        <v>0</v>
      </c>
      <c r="T413">
        <f>1/((DM413+1)/(Q413/1.6)+1/(R413/1.37)) + DM413/((DM413+1)/(Q413/1.6) + DM413/(R413/1.37))</f>
        <v>0</v>
      </c>
      <c r="U413">
        <f>(DH413*DK413)</f>
        <v>0</v>
      </c>
      <c r="V413">
        <f>(EA413+(U413+2*0.95*5.67E-8*(((EA413+$B$7)+273)^4-(EA413+273)^4)-44100*J413)/(1.84*29.3*R413+8*0.95*5.67E-8*(EA413+273)^3))</f>
        <v>0</v>
      </c>
      <c r="W413">
        <f>($C$7*EB413+$D$7*EC413+$E$7*V413)</f>
        <v>0</v>
      </c>
      <c r="X413">
        <f>0.61365*exp(17.502*W413/(240.97+W413))</f>
        <v>0</v>
      </c>
      <c r="Y413">
        <f>(Z413/AA413*100)</f>
        <v>0</v>
      </c>
      <c r="Z413">
        <f>DT413*(DY413+DZ413)/1000</f>
        <v>0</v>
      </c>
      <c r="AA413">
        <f>0.61365*exp(17.502*EA413/(240.97+EA413))</f>
        <v>0</v>
      </c>
      <c r="AB413">
        <f>(X413-DT413*(DY413+DZ413)/1000)</f>
        <v>0</v>
      </c>
      <c r="AC413">
        <f>(-J413*44100)</f>
        <v>0</v>
      </c>
      <c r="AD413">
        <f>2*29.3*R413*0.92*(EA413-W413)</f>
        <v>0</v>
      </c>
      <c r="AE413">
        <f>2*0.95*5.67E-8*(((EA413+$B$7)+273)^4-(W413+273)^4)</f>
        <v>0</v>
      </c>
      <c r="AF413">
        <f>U413+AE413+AC413+AD413</f>
        <v>0</v>
      </c>
      <c r="AG413">
        <f>DX413*AU413*(DS413-DR413*(1000-AU413*DU413)/(1000-AU413*DT413))/(100*DL413)</f>
        <v>0</v>
      </c>
      <c r="AH413">
        <f>1000*DX413*AU413*(DT413-DU413)/(100*DL413*(1000-AU413*DT413))</f>
        <v>0</v>
      </c>
      <c r="AI413">
        <f>(AJ413 - AK413 - DY413*1E3/(8.314*(EA413+273.15)) * AM413/DX413 * AL413) * DX413/(100*DL413) * (1000 - DU413)/1000</f>
        <v>0</v>
      </c>
      <c r="AJ413">
        <v>251.0054900509718</v>
      </c>
      <c r="AK413">
        <v>260.6681878787879</v>
      </c>
      <c r="AL413">
        <v>-3.289101818926905</v>
      </c>
      <c r="AM413">
        <v>65.67833602409358</v>
      </c>
      <c r="AN413">
        <f>(AP413 - AO413 + DY413*1E3/(8.314*(EA413+273.15)) * AR413/DX413 * AQ413) * DX413/(100*DL413) * 1000/(1000 - AP413)</f>
        <v>0</v>
      </c>
      <c r="AO413">
        <v>9.039507782183717</v>
      </c>
      <c r="AP413">
        <v>11.92449757575757</v>
      </c>
      <c r="AQ413">
        <v>1.712081978075281E-06</v>
      </c>
      <c r="AR413">
        <v>107.1786885899259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MAX(0,($B$13+$C$13*EF413)/(1+$D$13*EF413)*DY413/(EA413+273)*$E$13)</f>
        <v>0</v>
      </c>
      <c r="AX413" t="s">
        <v>437</v>
      </c>
      <c r="AY413" t="s">
        <v>437</v>
      </c>
      <c r="AZ413">
        <v>0</v>
      </c>
      <c r="BA413">
        <v>0</v>
      </c>
      <c r="BB413">
        <f>1-AZ413/BA413</f>
        <v>0</v>
      </c>
      <c r="BC413">
        <v>0</v>
      </c>
      <c r="BD413" t="s">
        <v>437</v>
      </c>
      <c r="BE413" t="s">
        <v>437</v>
      </c>
      <c r="BF413">
        <v>0</v>
      </c>
      <c r="BG413">
        <v>0</v>
      </c>
      <c r="BH413">
        <f>1-BF413/BG413</f>
        <v>0</v>
      </c>
      <c r="BI413">
        <v>0.5</v>
      </c>
      <c r="BJ413">
        <f>DI413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437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BZ413">
        <v>2020</v>
      </c>
      <c r="CA413">
        <v>290.0000000000001</v>
      </c>
      <c r="CB413">
        <v>1590.42</v>
      </c>
      <c r="CC413">
        <v>295</v>
      </c>
      <c r="CD413">
        <v>5220.67</v>
      </c>
      <c r="CE413">
        <v>1591.29</v>
      </c>
      <c r="CF413">
        <v>-0.87</v>
      </c>
      <c r="CG413">
        <v>300.0000000000001</v>
      </c>
      <c r="CH413">
        <v>23.8</v>
      </c>
      <c r="CI413">
        <v>1650.734719841875</v>
      </c>
      <c r="CJ413">
        <v>2.032994541366527</v>
      </c>
      <c r="CK413">
        <v>-31.03478562282126</v>
      </c>
      <c r="CL413">
        <v>0.9198548094063967</v>
      </c>
      <c r="CM413">
        <v>0.9759925733019913</v>
      </c>
      <c r="CN413">
        <v>-0.00431141668520578</v>
      </c>
      <c r="CO413">
        <v>289.9999999999999</v>
      </c>
      <c r="CP413">
        <v>1590.91</v>
      </c>
      <c r="CQ413">
        <v>765</v>
      </c>
      <c r="CR413">
        <v>5219.32</v>
      </c>
      <c r="CS413">
        <v>1591.27</v>
      </c>
      <c r="CT413">
        <v>-0.36</v>
      </c>
      <c r="DH413">
        <f>$B$11*EG413+$C$11*EH413+$F$11*ES413*(1-EV413)</f>
        <v>0</v>
      </c>
      <c r="DI413">
        <f>DH413*DJ413</f>
        <v>0</v>
      </c>
      <c r="DJ413">
        <f>($B$11*$D$9+$C$11*$D$9+$F$11*((FF413+EX413)/MAX(FF413+EX413+FG413, 0.1)*$I$9+FG413/MAX(FF413+EX413+FG413, 0.1)*$J$9))/($B$11+$C$11+$F$11)</f>
        <v>0</v>
      </c>
      <c r="DK413">
        <f>($B$11*$K$9+$C$11*$K$9+$F$11*((FF413+EX413)/MAX(FF413+EX413+FG413, 0.1)*$P$9+FG413/MAX(FF413+EX413+FG413, 0.1)*$Q$9))/($B$11+$C$11+$F$11)</f>
        <v>0</v>
      </c>
      <c r="DL413">
        <v>6</v>
      </c>
      <c r="DM413">
        <v>0.5</v>
      </c>
      <c r="DN413" t="s">
        <v>438</v>
      </c>
      <c r="DO413">
        <v>2</v>
      </c>
      <c r="DP413" t="b">
        <v>1</v>
      </c>
      <c r="DQ413">
        <v>1761512182.3</v>
      </c>
      <c r="DR413">
        <v>265.0239</v>
      </c>
      <c r="DS413">
        <v>248.0456</v>
      </c>
      <c r="DT413">
        <v>11.92395</v>
      </c>
      <c r="DU413">
        <v>9.039520000000001</v>
      </c>
      <c r="DV413">
        <v>267.0164</v>
      </c>
      <c r="DW413">
        <v>11.91113</v>
      </c>
      <c r="DX413">
        <v>500.0159</v>
      </c>
      <c r="DY413">
        <v>90.27500999999999</v>
      </c>
      <c r="DZ413">
        <v>0.10007098</v>
      </c>
      <c r="EA413">
        <v>18.53286</v>
      </c>
      <c r="EB413">
        <v>17.99689</v>
      </c>
      <c r="EC413">
        <v>999.9</v>
      </c>
      <c r="ED413">
        <v>0</v>
      </c>
      <c r="EE413">
        <v>0</v>
      </c>
      <c r="EF413">
        <v>9987.312</v>
      </c>
      <c r="EG413">
        <v>0</v>
      </c>
      <c r="EH413">
        <v>1076.919</v>
      </c>
      <c r="EI413">
        <v>16.97828000000001</v>
      </c>
      <c r="EJ413">
        <v>268.2222</v>
      </c>
      <c r="EK413">
        <v>250.3082</v>
      </c>
      <c r="EL413">
        <v>2.884428</v>
      </c>
      <c r="EM413">
        <v>248.0456</v>
      </c>
      <c r="EN413">
        <v>9.039520000000001</v>
      </c>
      <c r="EO413">
        <v>1.076436</v>
      </c>
      <c r="EP413">
        <v>0.8160428000000002</v>
      </c>
      <c r="EQ413">
        <v>7.994176999999999</v>
      </c>
      <c r="ER413">
        <v>3.989472</v>
      </c>
      <c r="ES413">
        <v>1999.993</v>
      </c>
      <c r="ET413">
        <v>0.9799971</v>
      </c>
      <c r="EU413">
        <v>0.02000285</v>
      </c>
      <c r="EV413">
        <v>0</v>
      </c>
      <c r="EW413">
        <v>1333.008</v>
      </c>
      <c r="EX413">
        <v>5.000970000000001</v>
      </c>
      <c r="EY413">
        <v>26591.48</v>
      </c>
      <c r="EZ413">
        <v>16707.52</v>
      </c>
      <c r="FA413">
        <v>36.8812</v>
      </c>
      <c r="FB413">
        <v>38</v>
      </c>
      <c r="FC413">
        <v>37.156</v>
      </c>
      <c r="FD413">
        <v>37.2311</v>
      </c>
      <c r="FE413">
        <v>36.8246</v>
      </c>
      <c r="FF413">
        <v>1955.083</v>
      </c>
      <c r="FG413">
        <v>39.90300000000001</v>
      </c>
      <c r="FH413">
        <v>0</v>
      </c>
      <c r="FI413">
        <v>7056.200000047684</v>
      </c>
      <c r="FJ413">
        <v>0</v>
      </c>
      <c r="FK413">
        <v>1333.057307692308</v>
      </c>
      <c r="FL413">
        <v>-1.521709390320242</v>
      </c>
      <c r="FM413">
        <v>-72.84444440351814</v>
      </c>
      <c r="FN413">
        <v>26597.2576923077</v>
      </c>
      <c r="FO413">
        <v>15</v>
      </c>
      <c r="FP413">
        <v>0</v>
      </c>
      <c r="FQ413" t="s">
        <v>439</v>
      </c>
      <c r="FR413">
        <v>1760210915.6</v>
      </c>
      <c r="FS413">
        <v>0</v>
      </c>
      <c r="FT413">
        <v>0</v>
      </c>
      <c r="FU413">
        <v>-0.215</v>
      </c>
      <c r="FV413">
        <v>0</v>
      </c>
      <c r="FW413">
        <v>-0.6919999999999999</v>
      </c>
      <c r="FX413">
        <v>0</v>
      </c>
      <c r="FY413">
        <v>400</v>
      </c>
      <c r="FZ413">
        <v>0</v>
      </c>
      <c r="GA413">
        <v>0.15</v>
      </c>
      <c r="GB413">
        <v>0</v>
      </c>
      <c r="GC413">
        <v>16.42482682926829</v>
      </c>
      <c r="GD413">
        <v>4.296913588850191</v>
      </c>
      <c r="GE413">
        <v>0.4301182044136184</v>
      </c>
      <c r="GF413">
        <v>0</v>
      </c>
      <c r="GG413">
        <v>1333.198823529412</v>
      </c>
      <c r="GH413">
        <v>-2.065087846335599</v>
      </c>
      <c r="GI413">
        <v>0.3340549858391966</v>
      </c>
      <c r="GJ413">
        <v>0</v>
      </c>
      <c r="GK413">
        <v>2.883764634146341</v>
      </c>
      <c r="GL413">
        <v>0.004293867595826056</v>
      </c>
      <c r="GM413">
        <v>0.0007417023844687717</v>
      </c>
      <c r="GN413">
        <v>1</v>
      </c>
      <c r="GO413">
        <v>1</v>
      </c>
      <c r="GP413">
        <v>3</v>
      </c>
      <c r="GQ413" t="s">
        <v>446</v>
      </c>
      <c r="GR413">
        <v>3.13351</v>
      </c>
      <c r="GS413">
        <v>2.7602</v>
      </c>
      <c r="GT413">
        <v>0.0638186</v>
      </c>
      <c r="GU413">
        <v>0.0591831</v>
      </c>
      <c r="GV413">
        <v>0.0645077</v>
      </c>
      <c r="GW413">
        <v>0.0518012</v>
      </c>
      <c r="GX413">
        <v>29971.8</v>
      </c>
      <c r="GY413">
        <v>30100.4</v>
      </c>
      <c r="GZ413">
        <v>29743.1</v>
      </c>
      <c r="HA413">
        <v>29554.2</v>
      </c>
      <c r="HB413">
        <v>36774.3</v>
      </c>
      <c r="HC413">
        <v>37139.9</v>
      </c>
      <c r="HD413">
        <v>41853</v>
      </c>
      <c r="HE413">
        <v>41990.4</v>
      </c>
      <c r="HF413">
        <v>1.95783</v>
      </c>
      <c r="HG413">
        <v>1.88555</v>
      </c>
      <c r="HH413">
        <v>-0.020802</v>
      </c>
      <c r="HI413">
        <v>0</v>
      </c>
      <c r="HJ413">
        <v>18.3463</v>
      </c>
      <c r="HK413">
        <v>999.9</v>
      </c>
      <c r="HL413">
        <v>25.9</v>
      </c>
      <c r="HM413">
        <v>31.6</v>
      </c>
      <c r="HN413">
        <v>13.3914</v>
      </c>
      <c r="HO413">
        <v>62.3127</v>
      </c>
      <c r="HP413">
        <v>32.4519</v>
      </c>
      <c r="HQ413">
        <v>1</v>
      </c>
      <c r="HR413">
        <v>-0.131545</v>
      </c>
      <c r="HS413">
        <v>5.0101</v>
      </c>
      <c r="HT413">
        <v>20.2711</v>
      </c>
      <c r="HU413">
        <v>5.22238</v>
      </c>
      <c r="HV413">
        <v>12.0159</v>
      </c>
      <c r="HW413">
        <v>4.99145</v>
      </c>
      <c r="HX413">
        <v>3.28863</v>
      </c>
      <c r="HY413">
        <v>9999</v>
      </c>
      <c r="HZ413">
        <v>9999</v>
      </c>
      <c r="IA413">
        <v>9999</v>
      </c>
      <c r="IB413">
        <v>999.9</v>
      </c>
      <c r="IC413">
        <v>4.97283</v>
      </c>
      <c r="ID413">
        <v>1.86661</v>
      </c>
      <c r="IE413">
        <v>1.86589</v>
      </c>
      <c r="IF413">
        <v>1.86585</v>
      </c>
      <c r="IG413">
        <v>1.86769</v>
      </c>
      <c r="IH413">
        <v>1.87013</v>
      </c>
      <c r="II413">
        <v>1.86879</v>
      </c>
      <c r="IJ413">
        <v>1.87027</v>
      </c>
      <c r="IK413">
        <v>0</v>
      </c>
      <c r="IL413">
        <v>0</v>
      </c>
      <c r="IM413">
        <v>0</v>
      </c>
      <c r="IN413">
        <v>0</v>
      </c>
      <c r="IO413" t="s">
        <v>441</v>
      </c>
      <c r="IP413" t="s">
        <v>442</v>
      </c>
      <c r="IQ413" t="s">
        <v>443</v>
      </c>
      <c r="IR413" t="s">
        <v>443</v>
      </c>
      <c r="IS413" t="s">
        <v>443</v>
      </c>
      <c r="IT413" t="s">
        <v>443</v>
      </c>
      <c r="IU413">
        <v>0</v>
      </c>
      <c r="IV413">
        <v>100</v>
      </c>
      <c r="IW413">
        <v>100</v>
      </c>
      <c r="IX413">
        <v>-1.973</v>
      </c>
      <c r="IY413">
        <v>0.0128</v>
      </c>
      <c r="IZ413">
        <v>-1.414774939843471</v>
      </c>
      <c r="JA413">
        <v>-0.002262605230658699</v>
      </c>
      <c r="JB413">
        <v>4.117972070868355E-07</v>
      </c>
      <c r="JC413">
        <v>-1.535053720392113E-10</v>
      </c>
      <c r="JD413">
        <v>-0.05773197212917025</v>
      </c>
      <c r="JE413">
        <v>-0.004387372397949352</v>
      </c>
      <c r="JF413">
        <v>0.001148265067849212</v>
      </c>
      <c r="JG413">
        <v>-2.372704636287677E-05</v>
      </c>
      <c r="JH413">
        <v>4</v>
      </c>
      <c r="JI413">
        <v>2346</v>
      </c>
      <c r="JJ413">
        <v>1</v>
      </c>
      <c r="JK413">
        <v>24</v>
      </c>
      <c r="JL413">
        <v>21687.8</v>
      </c>
      <c r="JM413">
        <v>29358536.4</v>
      </c>
      <c r="JN413">
        <v>0.6359860000000001</v>
      </c>
      <c r="JO413">
        <v>2.2998</v>
      </c>
      <c r="JP413">
        <v>1.39648</v>
      </c>
      <c r="JQ413">
        <v>2.35474</v>
      </c>
      <c r="JR413">
        <v>1.49536</v>
      </c>
      <c r="JS413">
        <v>2.67456</v>
      </c>
      <c r="JT413">
        <v>36.3871</v>
      </c>
      <c r="JU413">
        <v>24.035</v>
      </c>
      <c r="JV413">
        <v>18</v>
      </c>
      <c r="JW413">
        <v>487.381</v>
      </c>
      <c r="JX413">
        <v>433.433</v>
      </c>
      <c r="JY413">
        <v>12.6326</v>
      </c>
      <c r="JZ413">
        <v>25.8099</v>
      </c>
      <c r="KA413">
        <v>30.0001</v>
      </c>
      <c r="KB413">
        <v>25.6868</v>
      </c>
      <c r="KC413">
        <v>25.626</v>
      </c>
      <c r="KD413">
        <v>12.6164</v>
      </c>
      <c r="KE413">
        <v>30.3254</v>
      </c>
      <c r="KF413">
        <v>1.19554</v>
      </c>
      <c r="KG413">
        <v>12.6342</v>
      </c>
      <c r="KH413">
        <v>212.747</v>
      </c>
      <c r="KI413">
        <v>9.02197</v>
      </c>
      <c r="KJ413">
        <v>101.651</v>
      </c>
      <c r="KK413">
        <v>100.97</v>
      </c>
    </row>
    <row r="414" spans="1:297">
      <c r="A414">
        <v>398</v>
      </c>
      <c r="B414">
        <v>1761512190.1</v>
      </c>
      <c r="C414">
        <v>4979.599999904633</v>
      </c>
      <c r="D414" t="s">
        <v>1243</v>
      </c>
      <c r="E414" t="s">
        <v>1244</v>
      </c>
      <c r="F414">
        <v>5</v>
      </c>
      <c r="G414" t="s">
        <v>1218</v>
      </c>
      <c r="H414" t="s">
        <v>436</v>
      </c>
      <c r="I414">
        <v>1761512187.6</v>
      </c>
      <c r="J414">
        <f>(K414)/1000</f>
        <v>0</v>
      </c>
      <c r="K414">
        <f>IF(DP414, AN414, AH414)</f>
        <v>0</v>
      </c>
      <c r="L414">
        <f>IF(DP414, AI414, AG414)</f>
        <v>0</v>
      </c>
      <c r="M414">
        <f>DR414 - IF(AU414&gt;1, L414*DL414*100.0/(AW414), 0)</f>
        <v>0</v>
      </c>
      <c r="N414">
        <f>((T414-J414/2)*M414-L414)/(T414+J414/2)</f>
        <v>0</v>
      </c>
      <c r="O414">
        <f>N414*(DY414+DZ414)/1000.0</f>
        <v>0</v>
      </c>
      <c r="P414">
        <f>(DR414 - IF(AU414&gt;1, L414*DL414*100.0/(AW414), 0))*(DY414+DZ414)/1000.0</f>
        <v>0</v>
      </c>
      <c r="Q414">
        <f>2.0/((1/S414-1/R414)+SIGN(S414)*SQRT((1/S414-1/R414)*(1/S414-1/R414) + 4*DM414/((DM414+1)*(DM414+1))*(2*1/S414*1/R414-1/R414*1/R414)))</f>
        <v>0</v>
      </c>
      <c r="R414">
        <f>IF(LEFT(DN414,1)&lt;&gt;"0",IF(LEFT(DN414,1)="1",3.0,DO414),$D$5+$E$5*(EF414*DY414/($K$5*1000))+$F$5*(EF414*DY414/($K$5*1000))*MAX(MIN(DL414,$J$5),$I$5)*MAX(MIN(DL414,$J$5),$I$5)+$G$5*MAX(MIN(DL414,$J$5),$I$5)*(EF414*DY414/($K$5*1000))+$H$5*(EF414*DY414/($K$5*1000))*(EF414*DY414/($K$5*1000)))</f>
        <v>0</v>
      </c>
      <c r="S414">
        <f>J414*(1000-(1000*0.61365*exp(17.502*W414/(240.97+W414))/(DY414+DZ414)+DT414)/2)/(1000*0.61365*exp(17.502*W414/(240.97+W414))/(DY414+DZ414)-DT414)</f>
        <v>0</v>
      </c>
      <c r="T414">
        <f>1/((DM414+1)/(Q414/1.6)+1/(R414/1.37)) + DM414/((DM414+1)/(Q414/1.6) + DM414/(R414/1.37))</f>
        <v>0</v>
      </c>
      <c r="U414">
        <f>(DH414*DK414)</f>
        <v>0</v>
      </c>
      <c r="V414">
        <f>(EA414+(U414+2*0.95*5.67E-8*(((EA414+$B$7)+273)^4-(EA414+273)^4)-44100*J414)/(1.84*29.3*R414+8*0.95*5.67E-8*(EA414+273)^3))</f>
        <v>0</v>
      </c>
      <c r="W414">
        <f>($C$7*EB414+$D$7*EC414+$E$7*V414)</f>
        <v>0</v>
      </c>
      <c r="X414">
        <f>0.61365*exp(17.502*W414/(240.97+W414))</f>
        <v>0</v>
      </c>
      <c r="Y414">
        <f>(Z414/AA414*100)</f>
        <v>0</v>
      </c>
      <c r="Z414">
        <f>DT414*(DY414+DZ414)/1000</f>
        <v>0</v>
      </c>
      <c r="AA414">
        <f>0.61365*exp(17.502*EA414/(240.97+EA414))</f>
        <v>0</v>
      </c>
      <c r="AB414">
        <f>(X414-DT414*(DY414+DZ414)/1000)</f>
        <v>0</v>
      </c>
      <c r="AC414">
        <f>(-J414*44100)</f>
        <v>0</v>
      </c>
      <c r="AD414">
        <f>2*29.3*R414*0.92*(EA414-W414)</f>
        <v>0</v>
      </c>
      <c r="AE414">
        <f>2*0.95*5.67E-8*(((EA414+$B$7)+273)^4-(W414+273)^4)</f>
        <v>0</v>
      </c>
      <c r="AF414">
        <f>U414+AE414+AC414+AD414</f>
        <v>0</v>
      </c>
      <c r="AG414">
        <f>DX414*AU414*(DS414-DR414*(1000-AU414*DU414)/(1000-AU414*DT414))/(100*DL414)</f>
        <v>0</v>
      </c>
      <c r="AH414">
        <f>1000*DX414*AU414*(DT414-DU414)/(100*DL414*(1000-AU414*DT414))</f>
        <v>0</v>
      </c>
      <c r="AI414">
        <f>(AJ414 - AK414 - DY414*1E3/(8.314*(EA414+273.15)) * AM414/DX414 * AL414) * DX414/(100*DL414) * (1000 - DU414)/1000</f>
        <v>0</v>
      </c>
      <c r="AJ414">
        <v>234.3141799845795</v>
      </c>
      <c r="AK414">
        <v>244.2557878787879</v>
      </c>
      <c r="AL414">
        <v>-3.280158466838066</v>
      </c>
      <c r="AM414">
        <v>65.67833602409358</v>
      </c>
      <c r="AN414">
        <f>(AP414 - AO414 + DY414*1E3/(8.314*(EA414+273.15)) * AR414/DX414 * AQ414) * DX414/(100*DL414) * 1000/(1000 - AP414)</f>
        <v>0</v>
      </c>
      <c r="AO414">
        <v>9.042152990874145</v>
      </c>
      <c r="AP414">
        <v>11.92859454545454</v>
      </c>
      <c r="AQ414">
        <v>3.031500485093174E-05</v>
      </c>
      <c r="AR414">
        <v>107.1786885899259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MAX(0,($B$13+$C$13*EF414)/(1+$D$13*EF414)*DY414/(EA414+273)*$E$13)</f>
        <v>0</v>
      </c>
      <c r="AX414" t="s">
        <v>437</v>
      </c>
      <c r="AY414" t="s">
        <v>437</v>
      </c>
      <c r="AZ414">
        <v>0</v>
      </c>
      <c r="BA414">
        <v>0</v>
      </c>
      <c r="BB414">
        <f>1-AZ414/BA414</f>
        <v>0</v>
      </c>
      <c r="BC414">
        <v>0</v>
      </c>
      <c r="BD414" t="s">
        <v>437</v>
      </c>
      <c r="BE414" t="s">
        <v>437</v>
      </c>
      <c r="BF414">
        <v>0</v>
      </c>
      <c r="BG414">
        <v>0</v>
      </c>
      <c r="BH414">
        <f>1-BF414/BG414</f>
        <v>0</v>
      </c>
      <c r="BI414">
        <v>0.5</v>
      </c>
      <c r="BJ414">
        <f>DI414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437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BZ414">
        <v>2020</v>
      </c>
      <c r="CA414">
        <v>290.0000000000001</v>
      </c>
      <c r="CB414">
        <v>1590.42</v>
      </c>
      <c r="CC414">
        <v>295</v>
      </c>
      <c r="CD414">
        <v>5220.67</v>
      </c>
      <c r="CE414">
        <v>1591.29</v>
      </c>
      <c r="CF414">
        <v>-0.87</v>
      </c>
      <c r="CG414">
        <v>300.0000000000001</v>
      </c>
      <c r="CH414">
        <v>23.8</v>
      </c>
      <c r="CI414">
        <v>1650.734719841875</v>
      </c>
      <c r="CJ414">
        <v>2.032994541366527</v>
      </c>
      <c r="CK414">
        <v>-31.03478562282126</v>
      </c>
      <c r="CL414">
        <v>0.9198548094063967</v>
      </c>
      <c r="CM414">
        <v>0.9759925733019913</v>
      </c>
      <c r="CN414">
        <v>-0.00431141668520578</v>
      </c>
      <c r="CO414">
        <v>289.9999999999999</v>
      </c>
      <c r="CP414">
        <v>1590.91</v>
      </c>
      <c r="CQ414">
        <v>765</v>
      </c>
      <c r="CR414">
        <v>5219.32</v>
      </c>
      <c r="CS414">
        <v>1591.27</v>
      </c>
      <c r="CT414">
        <v>-0.36</v>
      </c>
      <c r="DH414">
        <f>$B$11*EG414+$C$11*EH414+$F$11*ES414*(1-EV414)</f>
        <v>0</v>
      </c>
      <c r="DI414">
        <f>DH414*DJ414</f>
        <v>0</v>
      </c>
      <c r="DJ414">
        <f>($B$11*$D$9+$C$11*$D$9+$F$11*((FF414+EX414)/MAX(FF414+EX414+FG414, 0.1)*$I$9+FG414/MAX(FF414+EX414+FG414, 0.1)*$J$9))/($B$11+$C$11+$F$11)</f>
        <v>0</v>
      </c>
      <c r="DK414">
        <f>($B$11*$K$9+$C$11*$K$9+$F$11*((FF414+EX414)/MAX(FF414+EX414+FG414, 0.1)*$P$9+FG414/MAX(FF414+EX414+FG414, 0.1)*$Q$9))/($B$11+$C$11+$F$11)</f>
        <v>0</v>
      </c>
      <c r="DL414">
        <v>6</v>
      </c>
      <c r="DM414">
        <v>0.5</v>
      </c>
      <c r="DN414" t="s">
        <v>438</v>
      </c>
      <c r="DO414">
        <v>2</v>
      </c>
      <c r="DP414" t="b">
        <v>1</v>
      </c>
      <c r="DQ414">
        <v>1761512187.6</v>
      </c>
      <c r="DR414">
        <v>247.822</v>
      </c>
      <c r="DS414">
        <v>230.5063333333333</v>
      </c>
      <c r="DT414">
        <v>11.92736666666667</v>
      </c>
      <c r="DU414">
        <v>9.042291111111112</v>
      </c>
      <c r="DV414">
        <v>249.7787777777778</v>
      </c>
      <c r="DW414">
        <v>11.91451111111111</v>
      </c>
      <c r="DX414">
        <v>500.0163333333333</v>
      </c>
      <c r="DY414">
        <v>90.27396666666667</v>
      </c>
      <c r="DZ414">
        <v>0.09993543333333332</v>
      </c>
      <c r="EA414">
        <v>18.53561111111111</v>
      </c>
      <c r="EB414">
        <v>17.99651111111111</v>
      </c>
      <c r="EC414">
        <v>999.9000000000001</v>
      </c>
      <c r="ED414">
        <v>0</v>
      </c>
      <c r="EE414">
        <v>0</v>
      </c>
      <c r="EF414">
        <v>9991.807777777776</v>
      </c>
      <c r="EG414">
        <v>0</v>
      </c>
      <c r="EH414">
        <v>1076.956666666667</v>
      </c>
      <c r="EI414">
        <v>17.3156</v>
      </c>
      <c r="EJ414">
        <v>250.8136666666666</v>
      </c>
      <c r="EK414">
        <v>232.6098888888889</v>
      </c>
      <c r="EL414">
        <v>2.885085555555555</v>
      </c>
      <c r="EM414">
        <v>230.5063333333333</v>
      </c>
      <c r="EN414">
        <v>9.042291111111112</v>
      </c>
      <c r="EO414">
        <v>1.076732222222222</v>
      </c>
      <c r="EP414">
        <v>0.8162836666666666</v>
      </c>
      <c r="EQ414">
        <v>7.99823111111111</v>
      </c>
      <c r="ER414">
        <v>3.993668888888889</v>
      </c>
      <c r="ES414">
        <v>1999.99</v>
      </c>
      <c r="ET414">
        <v>0.979994</v>
      </c>
      <c r="EU414">
        <v>0.02000602222222222</v>
      </c>
      <c r="EV414">
        <v>0</v>
      </c>
      <c r="EW414">
        <v>1332.475555555556</v>
      </c>
      <c r="EX414">
        <v>5.00097</v>
      </c>
      <c r="EY414">
        <v>26581.82222222222</v>
      </c>
      <c r="EZ414">
        <v>16707.43333333333</v>
      </c>
      <c r="FA414">
        <v>36.875</v>
      </c>
      <c r="FB414">
        <v>38</v>
      </c>
      <c r="FC414">
        <v>37.125</v>
      </c>
      <c r="FD414">
        <v>37.187</v>
      </c>
      <c r="FE414">
        <v>36.812</v>
      </c>
      <c r="FF414">
        <v>1955.073333333333</v>
      </c>
      <c r="FG414">
        <v>39.91444444444445</v>
      </c>
      <c r="FH414">
        <v>0</v>
      </c>
      <c r="FI414">
        <v>7061</v>
      </c>
      <c r="FJ414">
        <v>0</v>
      </c>
      <c r="FK414">
        <v>1332.839230769231</v>
      </c>
      <c r="FL414">
        <v>-3.292991448330009</v>
      </c>
      <c r="FM414">
        <v>-97.68888875889998</v>
      </c>
      <c r="FN414">
        <v>26590.46923076924</v>
      </c>
      <c r="FO414">
        <v>15</v>
      </c>
      <c r="FP414">
        <v>0</v>
      </c>
      <c r="FQ414" t="s">
        <v>439</v>
      </c>
      <c r="FR414">
        <v>1760210915.6</v>
      </c>
      <c r="FS414">
        <v>0</v>
      </c>
      <c r="FT414">
        <v>0</v>
      </c>
      <c r="FU414">
        <v>-0.215</v>
      </c>
      <c r="FV414">
        <v>0</v>
      </c>
      <c r="FW414">
        <v>-0.6919999999999999</v>
      </c>
      <c r="FX414">
        <v>0</v>
      </c>
      <c r="FY414">
        <v>400</v>
      </c>
      <c r="FZ414">
        <v>0</v>
      </c>
      <c r="GA414">
        <v>0.15</v>
      </c>
      <c r="GB414">
        <v>0</v>
      </c>
      <c r="GC414">
        <v>16.71706829268293</v>
      </c>
      <c r="GD414">
        <v>3.951554006968655</v>
      </c>
      <c r="GE414">
        <v>0.3944684243068564</v>
      </c>
      <c r="GF414">
        <v>0</v>
      </c>
      <c r="GG414">
        <v>1332.97205882353</v>
      </c>
      <c r="GH414">
        <v>-2.423682194745585</v>
      </c>
      <c r="GI414">
        <v>0.3481951735632567</v>
      </c>
      <c r="GJ414">
        <v>0</v>
      </c>
      <c r="GK414">
        <v>2.884098048780488</v>
      </c>
      <c r="GL414">
        <v>0.004821533101050038</v>
      </c>
      <c r="GM414">
        <v>0.0008049275668433502</v>
      </c>
      <c r="GN414">
        <v>1</v>
      </c>
      <c r="GO414">
        <v>1</v>
      </c>
      <c r="GP414">
        <v>3</v>
      </c>
      <c r="GQ414" t="s">
        <v>446</v>
      </c>
      <c r="GR414">
        <v>3.1335</v>
      </c>
      <c r="GS414">
        <v>2.76025</v>
      </c>
      <c r="GT414">
        <v>0.0603712</v>
      </c>
      <c r="GU414">
        <v>0.055606</v>
      </c>
      <c r="GV414">
        <v>0.0645221</v>
      </c>
      <c r="GW414">
        <v>0.0518117</v>
      </c>
      <c r="GX414">
        <v>30082.2</v>
      </c>
      <c r="GY414">
        <v>30215.3</v>
      </c>
      <c r="GZ414">
        <v>29743.2</v>
      </c>
      <c r="HA414">
        <v>29554.6</v>
      </c>
      <c r="HB414">
        <v>36773.7</v>
      </c>
      <c r="HC414">
        <v>37139.8</v>
      </c>
      <c r="HD414">
        <v>41853.1</v>
      </c>
      <c r="HE414">
        <v>41990.9</v>
      </c>
      <c r="HF414">
        <v>1.9575</v>
      </c>
      <c r="HG414">
        <v>1.88565</v>
      </c>
      <c r="HH414">
        <v>-0.0213459</v>
      </c>
      <c r="HI414">
        <v>0</v>
      </c>
      <c r="HJ414">
        <v>18.3467</v>
      </c>
      <c r="HK414">
        <v>999.9</v>
      </c>
      <c r="HL414">
        <v>25.9</v>
      </c>
      <c r="HM414">
        <v>31.6</v>
      </c>
      <c r="HN414">
        <v>13.3926</v>
      </c>
      <c r="HO414">
        <v>62.3827</v>
      </c>
      <c r="HP414">
        <v>32.3718</v>
      </c>
      <c r="HQ414">
        <v>1</v>
      </c>
      <c r="HR414">
        <v>-0.13155</v>
      </c>
      <c r="HS414">
        <v>5.0112</v>
      </c>
      <c r="HT414">
        <v>20.2709</v>
      </c>
      <c r="HU414">
        <v>5.22238</v>
      </c>
      <c r="HV414">
        <v>12.0159</v>
      </c>
      <c r="HW414">
        <v>4.9913</v>
      </c>
      <c r="HX414">
        <v>3.28863</v>
      </c>
      <c r="HY414">
        <v>9999</v>
      </c>
      <c r="HZ414">
        <v>9999</v>
      </c>
      <c r="IA414">
        <v>9999</v>
      </c>
      <c r="IB414">
        <v>999.9</v>
      </c>
      <c r="IC414">
        <v>4.9728</v>
      </c>
      <c r="ID414">
        <v>1.86661</v>
      </c>
      <c r="IE414">
        <v>1.86589</v>
      </c>
      <c r="IF414">
        <v>1.86586</v>
      </c>
      <c r="IG414">
        <v>1.8677</v>
      </c>
      <c r="IH414">
        <v>1.87015</v>
      </c>
      <c r="II414">
        <v>1.86876</v>
      </c>
      <c r="IJ414">
        <v>1.87027</v>
      </c>
      <c r="IK414">
        <v>0</v>
      </c>
      <c r="IL414">
        <v>0</v>
      </c>
      <c r="IM414">
        <v>0</v>
      </c>
      <c r="IN414">
        <v>0</v>
      </c>
      <c r="IO414" t="s">
        <v>441</v>
      </c>
      <c r="IP414" t="s">
        <v>442</v>
      </c>
      <c r="IQ414" t="s">
        <v>443</v>
      </c>
      <c r="IR414" t="s">
        <v>443</v>
      </c>
      <c r="IS414" t="s">
        <v>443</v>
      </c>
      <c r="IT414" t="s">
        <v>443</v>
      </c>
      <c r="IU414">
        <v>0</v>
      </c>
      <c r="IV414">
        <v>100</v>
      </c>
      <c r="IW414">
        <v>100</v>
      </c>
      <c r="IX414">
        <v>-1.94</v>
      </c>
      <c r="IY414">
        <v>0.0129</v>
      </c>
      <c r="IZ414">
        <v>-1.414774939843471</v>
      </c>
      <c r="JA414">
        <v>-0.002262605230658699</v>
      </c>
      <c r="JB414">
        <v>4.117972070868355E-07</v>
      </c>
      <c r="JC414">
        <v>-1.535053720392113E-10</v>
      </c>
      <c r="JD414">
        <v>-0.05773197212917025</v>
      </c>
      <c r="JE414">
        <v>-0.004387372397949352</v>
      </c>
      <c r="JF414">
        <v>0.001148265067849212</v>
      </c>
      <c r="JG414">
        <v>-2.372704636287677E-05</v>
      </c>
      <c r="JH414">
        <v>4</v>
      </c>
      <c r="JI414">
        <v>2346</v>
      </c>
      <c r="JJ414">
        <v>1</v>
      </c>
      <c r="JK414">
        <v>24</v>
      </c>
      <c r="JL414">
        <v>21687.9</v>
      </c>
      <c r="JM414">
        <v>29358536.5</v>
      </c>
      <c r="JN414">
        <v>0.599365</v>
      </c>
      <c r="JO414">
        <v>2.30225</v>
      </c>
      <c r="JP414">
        <v>1.39648</v>
      </c>
      <c r="JQ414">
        <v>2.35474</v>
      </c>
      <c r="JR414">
        <v>1.49536</v>
      </c>
      <c r="JS414">
        <v>2.68555</v>
      </c>
      <c r="JT414">
        <v>36.3871</v>
      </c>
      <c r="JU414">
        <v>24.035</v>
      </c>
      <c r="JV414">
        <v>18</v>
      </c>
      <c r="JW414">
        <v>487.181</v>
      </c>
      <c r="JX414">
        <v>433.492</v>
      </c>
      <c r="JY414">
        <v>12.6344</v>
      </c>
      <c r="JZ414">
        <v>25.8121</v>
      </c>
      <c r="KA414">
        <v>30.0001</v>
      </c>
      <c r="KB414">
        <v>25.6868</v>
      </c>
      <c r="KC414">
        <v>25.626</v>
      </c>
      <c r="KD414">
        <v>11.9342</v>
      </c>
      <c r="KE414">
        <v>30.3254</v>
      </c>
      <c r="KF414">
        <v>1.19554</v>
      </c>
      <c r="KG414">
        <v>12.6346</v>
      </c>
      <c r="KH414">
        <v>199.382</v>
      </c>
      <c r="KI414">
        <v>9.01413</v>
      </c>
      <c r="KJ414">
        <v>101.652</v>
      </c>
      <c r="KK414">
        <v>100.972</v>
      </c>
    </row>
    <row r="415" spans="1:297">
      <c r="A415">
        <v>399</v>
      </c>
      <c r="B415">
        <v>1761512195.1</v>
      </c>
      <c r="C415">
        <v>4984.599999904633</v>
      </c>
      <c r="D415" t="s">
        <v>1245</v>
      </c>
      <c r="E415" t="s">
        <v>1246</v>
      </c>
      <c r="F415">
        <v>5</v>
      </c>
      <c r="G415" t="s">
        <v>1218</v>
      </c>
      <c r="H415" t="s">
        <v>436</v>
      </c>
      <c r="I415">
        <v>1761512192.3</v>
      </c>
      <c r="J415">
        <f>(K415)/1000</f>
        <v>0</v>
      </c>
      <c r="K415">
        <f>IF(DP415, AN415, AH415)</f>
        <v>0</v>
      </c>
      <c r="L415">
        <f>IF(DP415, AI415, AG415)</f>
        <v>0</v>
      </c>
      <c r="M415">
        <f>DR415 - IF(AU415&gt;1, L415*DL415*100.0/(AW415), 0)</f>
        <v>0</v>
      </c>
      <c r="N415">
        <f>((T415-J415/2)*M415-L415)/(T415+J415/2)</f>
        <v>0</v>
      </c>
      <c r="O415">
        <f>N415*(DY415+DZ415)/1000.0</f>
        <v>0</v>
      </c>
      <c r="P415">
        <f>(DR415 - IF(AU415&gt;1, L415*DL415*100.0/(AW415), 0))*(DY415+DZ415)/1000.0</f>
        <v>0</v>
      </c>
      <c r="Q415">
        <f>2.0/((1/S415-1/R415)+SIGN(S415)*SQRT((1/S415-1/R415)*(1/S415-1/R415) + 4*DM415/((DM415+1)*(DM415+1))*(2*1/S415*1/R415-1/R415*1/R415)))</f>
        <v>0</v>
      </c>
      <c r="R415">
        <f>IF(LEFT(DN415,1)&lt;&gt;"0",IF(LEFT(DN415,1)="1",3.0,DO415),$D$5+$E$5*(EF415*DY415/($K$5*1000))+$F$5*(EF415*DY415/($K$5*1000))*MAX(MIN(DL415,$J$5),$I$5)*MAX(MIN(DL415,$J$5),$I$5)+$G$5*MAX(MIN(DL415,$J$5),$I$5)*(EF415*DY415/($K$5*1000))+$H$5*(EF415*DY415/($K$5*1000))*(EF415*DY415/($K$5*1000)))</f>
        <v>0</v>
      </c>
      <c r="S415">
        <f>J415*(1000-(1000*0.61365*exp(17.502*W415/(240.97+W415))/(DY415+DZ415)+DT415)/2)/(1000*0.61365*exp(17.502*W415/(240.97+W415))/(DY415+DZ415)-DT415)</f>
        <v>0</v>
      </c>
      <c r="T415">
        <f>1/((DM415+1)/(Q415/1.6)+1/(R415/1.37)) + DM415/((DM415+1)/(Q415/1.6) + DM415/(R415/1.37))</f>
        <v>0</v>
      </c>
      <c r="U415">
        <f>(DH415*DK415)</f>
        <v>0</v>
      </c>
      <c r="V415">
        <f>(EA415+(U415+2*0.95*5.67E-8*(((EA415+$B$7)+273)^4-(EA415+273)^4)-44100*J415)/(1.84*29.3*R415+8*0.95*5.67E-8*(EA415+273)^3))</f>
        <v>0</v>
      </c>
      <c r="W415">
        <f>($C$7*EB415+$D$7*EC415+$E$7*V415)</f>
        <v>0</v>
      </c>
      <c r="X415">
        <f>0.61365*exp(17.502*W415/(240.97+W415))</f>
        <v>0</v>
      </c>
      <c r="Y415">
        <f>(Z415/AA415*100)</f>
        <v>0</v>
      </c>
      <c r="Z415">
        <f>DT415*(DY415+DZ415)/1000</f>
        <v>0</v>
      </c>
      <c r="AA415">
        <f>0.61365*exp(17.502*EA415/(240.97+EA415))</f>
        <v>0</v>
      </c>
      <c r="AB415">
        <f>(X415-DT415*(DY415+DZ415)/1000)</f>
        <v>0</v>
      </c>
      <c r="AC415">
        <f>(-J415*44100)</f>
        <v>0</v>
      </c>
      <c r="AD415">
        <f>2*29.3*R415*0.92*(EA415-W415)</f>
        <v>0</v>
      </c>
      <c r="AE415">
        <f>2*0.95*5.67E-8*(((EA415+$B$7)+273)^4-(W415+273)^4)</f>
        <v>0</v>
      </c>
      <c r="AF415">
        <f>U415+AE415+AC415+AD415</f>
        <v>0</v>
      </c>
      <c r="AG415">
        <f>DX415*AU415*(DS415-DR415*(1000-AU415*DU415)/(1000-AU415*DT415))/(100*DL415)</f>
        <v>0</v>
      </c>
      <c r="AH415">
        <f>1000*DX415*AU415*(DT415-DU415)/(100*DL415*(1000-AU415*DT415))</f>
        <v>0</v>
      </c>
      <c r="AI415">
        <f>(AJ415 - AK415 - DY415*1E3/(8.314*(EA415+273.15)) * AM415/DX415 * AL415) * DX415/(100*DL415) * (1000 - DU415)/1000</f>
        <v>0</v>
      </c>
      <c r="AJ415">
        <v>217.5428393780958</v>
      </c>
      <c r="AK415">
        <v>227.8502787878787</v>
      </c>
      <c r="AL415">
        <v>-3.287895852370371</v>
      </c>
      <c r="AM415">
        <v>65.67833602409358</v>
      </c>
      <c r="AN415">
        <f>(AP415 - AO415 + DY415*1E3/(8.314*(EA415+273.15)) * AR415/DX415 * AQ415) * DX415/(100*DL415) * 1000/(1000 - AP415)</f>
        <v>0</v>
      </c>
      <c r="AO415">
        <v>9.047110490294541</v>
      </c>
      <c r="AP415">
        <v>11.93401636363637</v>
      </c>
      <c r="AQ415">
        <v>2.769495294174208E-05</v>
      </c>
      <c r="AR415">
        <v>107.1786885899259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MAX(0,($B$13+$C$13*EF415)/(1+$D$13*EF415)*DY415/(EA415+273)*$E$13)</f>
        <v>0</v>
      </c>
      <c r="AX415" t="s">
        <v>437</v>
      </c>
      <c r="AY415" t="s">
        <v>437</v>
      </c>
      <c r="AZ415">
        <v>0</v>
      </c>
      <c r="BA415">
        <v>0</v>
      </c>
      <c r="BB415">
        <f>1-AZ415/BA415</f>
        <v>0</v>
      </c>
      <c r="BC415">
        <v>0</v>
      </c>
      <c r="BD415" t="s">
        <v>437</v>
      </c>
      <c r="BE415" t="s">
        <v>437</v>
      </c>
      <c r="BF415">
        <v>0</v>
      </c>
      <c r="BG415">
        <v>0</v>
      </c>
      <c r="BH415">
        <f>1-BF415/BG415</f>
        <v>0</v>
      </c>
      <c r="BI415">
        <v>0.5</v>
      </c>
      <c r="BJ415">
        <f>DI415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437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BZ415">
        <v>2020</v>
      </c>
      <c r="CA415">
        <v>290.0000000000001</v>
      </c>
      <c r="CB415">
        <v>1590.42</v>
      </c>
      <c r="CC415">
        <v>295</v>
      </c>
      <c r="CD415">
        <v>5220.67</v>
      </c>
      <c r="CE415">
        <v>1591.29</v>
      </c>
      <c r="CF415">
        <v>-0.87</v>
      </c>
      <c r="CG415">
        <v>300.0000000000001</v>
      </c>
      <c r="CH415">
        <v>23.8</v>
      </c>
      <c r="CI415">
        <v>1650.734719841875</v>
      </c>
      <c r="CJ415">
        <v>2.032994541366527</v>
      </c>
      <c r="CK415">
        <v>-31.03478562282126</v>
      </c>
      <c r="CL415">
        <v>0.9198548094063967</v>
      </c>
      <c r="CM415">
        <v>0.9759925733019913</v>
      </c>
      <c r="CN415">
        <v>-0.00431141668520578</v>
      </c>
      <c r="CO415">
        <v>289.9999999999999</v>
      </c>
      <c r="CP415">
        <v>1590.91</v>
      </c>
      <c r="CQ415">
        <v>765</v>
      </c>
      <c r="CR415">
        <v>5219.32</v>
      </c>
      <c r="CS415">
        <v>1591.27</v>
      </c>
      <c r="CT415">
        <v>-0.36</v>
      </c>
      <c r="DH415">
        <f>$B$11*EG415+$C$11*EH415+$F$11*ES415*(1-EV415)</f>
        <v>0</v>
      </c>
      <c r="DI415">
        <f>DH415*DJ415</f>
        <v>0</v>
      </c>
      <c r="DJ415">
        <f>($B$11*$D$9+$C$11*$D$9+$F$11*((FF415+EX415)/MAX(FF415+EX415+FG415, 0.1)*$I$9+FG415/MAX(FF415+EX415+FG415, 0.1)*$J$9))/($B$11+$C$11+$F$11)</f>
        <v>0</v>
      </c>
      <c r="DK415">
        <f>($B$11*$K$9+$C$11*$K$9+$F$11*((FF415+EX415)/MAX(FF415+EX415+FG415, 0.1)*$P$9+FG415/MAX(FF415+EX415+FG415, 0.1)*$Q$9))/($B$11+$C$11+$F$11)</f>
        <v>0</v>
      </c>
      <c r="DL415">
        <v>6</v>
      </c>
      <c r="DM415">
        <v>0.5</v>
      </c>
      <c r="DN415" t="s">
        <v>438</v>
      </c>
      <c r="DO415">
        <v>2</v>
      </c>
      <c r="DP415" t="b">
        <v>1</v>
      </c>
      <c r="DQ415">
        <v>1761512192.3</v>
      </c>
      <c r="DR415">
        <v>232.6157</v>
      </c>
      <c r="DS415">
        <v>214.9057</v>
      </c>
      <c r="DT415">
        <v>11.93121</v>
      </c>
      <c r="DU415">
        <v>9.045582</v>
      </c>
      <c r="DV415">
        <v>234.5406</v>
      </c>
      <c r="DW415">
        <v>11.91831</v>
      </c>
      <c r="DX415">
        <v>499.9796</v>
      </c>
      <c r="DY415">
        <v>90.27318</v>
      </c>
      <c r="DZ415">
        <v>0.09992208999999999</v>
      </c>
      <c r="EA415">
        <v>18.5439</v>
      </c>
      <c r="EB415">
        <v>17.9947</v>
      </c>
      <c r="EC415">
        <v>999.9</v>
      </c>
      <c r="ED415">
        <v>0</v>
      </c>
      <c r="EE415">
        <v>0</v>
      </c>
      <c r="EF415">
        <v>10005.127</v>
      </c>
      <c r="EG415">
        <v>0</v>
      </c>
      <c r="EH415">
        <v>1076.945</v>
      </c>
      <c r="EI415">
        <v>17.71008</v>
      </c>
      <c r="EJ415">
        <v>235.4244</v>
      </c>
      <c r="EK415">
        <v>216.8672</v>
      </c>
      <c r="EL415">
        <v>2.885636</v>
      </c>
      <c r="EM415">
        <v>214.9057</v>
      </c>
      <c r="EN415">
        <v>9.045582</v>
      </c>
      <c r="EO415">
        <v>1.07707</v>
      </c>
      <c r="EP415">
        <v>0.8165735</v>
      </c>
      <c r="EQ415">
        <v>8.002837</v>
      </c>
      <c r="ER415">
        <v>3.998722</v>
      </c>
      <c r="ES415">
        <v>1999.923</v>
      </c>
      <c r="ET415">
        <v>0.9799968</v>
      </c>
      <c r="EU415">
        <v>0.0200033</v>
      </c>
      <c r="EV415">
        <v>0</v>
      </c>
      <c r="EW415">
        <v>1331.827</v>
      </c>
      <c r="EX415">
        <v>5.000970000000001</v>
      </c>
      <c r="EY415">
        <v>26570.86</v>
      </c>
      <c r="EZ415">
        <v>16706.9</v>
      </c>
      <c r="FA415">
        <v>36.875</v>
      </c>
      <c r="FB415">
        <v>38.02480000000001</v>
      </c>
      <c r="FC415">
        <v>37.156</v>
      </c>
      <c r="FD415">
        <v>37.2496</v>
      </c>
      <c r="FE415">
        <v>36.8808</v>
      </c>
      <c r="FF415">
        <v>1955.016</v>
      </c>
      <c r="FG415">
        <v>39.90599999999999</v>
      </c>
      <c r="FH415">
        <v>0</v>
      </c>
      <c r="FI415">
        <v>7066.400000095367</v>
      </c>
      <c r="FJ415">
        <v>0</v>
      </c>
      <c r="FK415">
        <v>1332.3356</v>
      </c>
      <c r="FL415">
        <v>-7.37923074869539</v>
      </c>
      <c r="FM415">
        <v>-122.5999997230851</v>
      </c>
      <c r="FN415">
        <v>26580.084</v>
      </c>
      <c r="FO415">
        <v>15</v>
      </c>
      <c r="FP415">
        <v>0</v>
      </c>
      <c r="FQ415" t="s">
        <v>439</v>
      </c>
      <c r="FR415">
        <v>1760210915.6</v>
      </c>
      <c r="FS415">
        <v>0</v>
      </c>
      <c r="FT415">
        <v>0</v>
      </c>
      <c r="FU415">
        <v>-0.215</v>
      </c>
      <c r="FV415">
        <v>0</v>
      </c>
      <c r="FW415">
        <v>-0.6919999999999999</v>
      </c>
      <c r="FX415">
        <v>0</v>
      </c>
      <c r="FY415">
        <v>400</v>
      </c>
      <c r="FZ415">
        <v>0</v>
      </c>
      <c r="GA415">
        <v>0.15</v>
      </c>
      <c r="GB415">
        <v>0</v>
      </c>
      <c r="GC415">
        <v>17.12306829268293</v>
      </c>
      <c r="GD415">
        <v>4.491760975609769</v>
      </c>
      <c r="GE415">
        <v>0.4447416682003953</v>
      </c>
      <c r="GF415">
        <v>0</v>
      </c>
      <c r="GG415">
        <v>1332.569705882353</v>
      </c>
      <c r="GH415">
        <v>-5.235599686566925</v>
      </c>
      <c r="GI415">
        <v>0.600144518350863</v>
      </c>
      <c r="GJ415">
        <v>0</v>
      </c>
      <c r="GK415">
        <v>2.884670975609756</v>
      </c>
      <c r="GL415">
        <v>0.007622717770039901</v>
      </c>
      <c r="GM415">
        <v>0.00133095015551985</v>
      </c>
      <c r="GN415">
        <v>1</v>
      </c>
      <c r="GO415">
        <v>1</v>
      </c>
      <c r="GP415">
        <v>3</v>
      </c>
      <c r="GQ415" t="s">
        <v>446</v>
      </c>
      <c r="GR415">
        <v>3.13358</v>
      </c>
      <c r="GS415">
        <v>2.76031</v>
      </c>
      <c r="GT415">
        <v>0.0568392</v>
      </c>
      <c r="GU415">
        <v>0.0519602</v>
      </c>
      <c r="GV415">
        <v>0.06454169999999999</v>
      </c>
      <c r="GW415">
        <v>0.0517976</v>
      </c>
      <c r="GX415">
        <v>30194.7</v>
      </c>
      <c r="GY415">
        <v>30331.6</v>
      </c>
      <c r="GZ415">
        <v>29742.6</v>
      </c>
      <c r="HA415">
        <v>29554.3</v>
      </c>
      <c r="HB415">
        <v>36772.5</v>
      </c>
      <c r="HC415">
        <v>37140</v>
      </c>
      <c r="HD415">
        <v>41852.6</v>
      </c>
      <c r="HE415">
        <v>41990.6</v>
      </c>
      <c r="HF415">
        <v>1.95765</v>
      </c>
      <c r="HG415">
        <v>1.88577</v>
      </c>
      <c r="HH415">
        <v>-0.0213571</v>
      </c>
      <c r="HI415">
        <v>0</v>
      </c>
      <c r="HJ415">
        <v>18.3479</v>
      </c>
      <c r="HK415">
        <v>999.9</v>
      </c>
      <c r="HL415">
        <v>25.9</v>
      </c>
      <c r="HM415">
        <v>31.6</v>
      </c>
      <c r="HN415">
        <v>13.3924</v>
      </c>
      <c r="HO415">
        <v>62.4227</v>
      </c>
      <c r="HP415">
        <v>32.3998</v>
      </c>
      <c r="HQ415">
        <v>1</v>
      </c>
      <c r="HR415">
        <v>-0.131524</v>
      </c>
      <c r="HS415">
        <v>5.00018</v>
      </c>
      <c r="HT415">
        <v>20.2734</v>
      </c>
      <c r="HU415">
        <v>5.22178</v>
      </c>
      <c r="HV415">
        <v>12.0159</v>
      </c>
      <c r="HW415">
        <v>4.9912</v>
      </c>
      <c r="HX415">
        <v>3.28865</v>
      </c>
      <c r="HY415">
        <v>9999</v>
      </c>
      <c r="HZ415">
        <v>9999</v>
      </c>
      <c r="IA415">
        <v>9999</v>
      </c>
      <c r="IB415">
        <v>999.9</v>
      </c>
      <c r="IC415">
        <v>4.97281</v>
      </c>
      <c r="ID415">
        <v>1.86661</v>
      </c>
      <c r="IE415">
        <v>1.86587</v>
      </c>
      <c r="IF415">
        <v>1.86585</v>
      </c>
      <c r="IG415">
        <v>1.86768</v>
      </c>
      <c r="IH415">
        <v>1.87015</v>
      </c>
      <c r="II415">
        <v>1.86876</v>
      </c>
      <c r="IJ415">
        <v>1.87027</v>
      </c>
      <c r="IK415">
        <v>0</v>
      </c>
      <c r="IL415">
        <v>0</v>
      </c>
      <c r="IM415">
        <v>0</v>
      </c>
      <c r="IN415">
        <v>0</v>
      </c>
      <c r="IO415" t="s">
        <v>441</v>
      </c>
      <c r="IP415" t="s">
        <v>442</v>
      </c>
      <c r="IQ415" t="s">
        <v>443</v>
      </c>
      <c r="IR415" t="s">
        <v>443</v>
      </c>
      <c r="IS415" t="s">
        <v>443</v>
      </c>
      <c r="IT415" t="s">
        <v>443</v>
      </c>
      <c r="IU415">
        <v>0</v>
      </c>
      <c r="IV415">
        <v>100</v>
      </c>
      <c r="IW415">
        <v>100</v>
      </c>
      <c r="IX415">
        <v>-1.906</v>
      </c>
      <c r="IY415">
        <v>0.013</v>
      </c>
      <c r="IZ415">
        <v>-1.414774939843471</v>
      </c>
      <c r="JA415">
        <v>-0.002262605230658699</v>
      </c>
      <c r="JB415">
        <v>4.117972070868355E-07</v>
      </c>
      <c r="JC415">
        <v>-1.535053720392113E-10</v>
      </c>
      <c r="JD415">
        <v>-0.05773197212917025</v>
      </c>
      <c r="JE415">
        <v>-0.004387372397949352</v>
      </c>
      <c r="JF415">
        <v>0.001148265067849212</v>
      </c>
      <c r="JG415">
        <v>-2.372704636287677E-05</v>
      </c>
      <c r="JH415">
        <v>4</v>
      </c>
      <c r="JI415">
        <v>2346</v>
      </c>
      <c r="JJ415">
        <v>1</v>
      </c>
      <c r="JK415">
        <v>24</v>
      </c>
      <c r="JL415">
        <v>21688</v>
      </c>
      <c r="JM415">
        <v>29358536.6</v>
      </c>
      <c r="JN415">
        <v>0.565186</v>
      </c>
      <c r="JO415">
        <v>2.31567</v>
      </c>
      <c r="JP415">
        <v>1.39771</v>
      </c>
      <c r="JQ415">
        <v>2.35474</v>
      </c>
      <c r="JR415">
        <v>1.49536</v>
      </c>
      <c r="JS415">
        <v>2.59033</v>
      </c>
      <c r="JT415">
        <v>36.3871</v>
      </c>
      <c r="JU415">
        <v>24.035</v>
      </c>
      <c r="JV415">
        <v>18</v>
      </c>
      <c r="JW415">
        <v>487.273</v>
      </c>
      <c r="JX415">
        <v>433.566</v>
      </c>
      <c r="JY415">
        <v>12.6358</v>
      </c>
      <c r="JZ415">
        <v>25.8121</v>
      </c>
      <c r="KA415">
        <v>30.0001</v>
      </c>
      <c r="KB415">
        <v>25.6868</v>
      </c>
      <c r="KC415">
        <v>25.626</v>
      </c>
      <c r="KD415">
        <v>11.181</v>
      </c>
      <c r="KE415">
        <v>30.3254</v>
      </c>
      <c r="KF415">
        <v>0.823318</v>
      </c>
      <c r="KG415">
        <v>12.639</v>
      </c>
      <c r="KH415">
        <v>179.348</v>
      </c>
      <c r="KI415">
        <v>9.005140000000001</v>
      </c>
      <c r="KJ415">
        <v>101.65</v>
      </c>
      <c r="KK415">
        <v>100.971</v>
      </c>
    </row>
    <row r="416" spans="1:297">
      <c r="A416">
        <v>400</v>
      </c>
      <c r="B416">
        <v>1761512200.1</v>
      </c>
      <c r="C416">
        <v>4989.599999904633</v>
      </c>
      <c r="D416" t="s">
        <v>1247</v>
      </c>
      <c r="E416" t="s">
        <v>1248</v>
      </c>
      <c r="F416">
        <v>5</v>
      </c>
      <c r="G416" t="s">
        <v>1218</v>
      </c>
      <c r="H416" t="s">
        <v>436</v>
      </c>
      <c r="I416">
        <v>1761512197.6</v>
      </c>
      <c r="J416">
        <f>(K416)/1000</f>
        <v>0</v>
      </c>
      <c r="K416">
        <f>IF(DP416, AN416, AH416)</f>
        <v>0</v>
      </c>
      <c r="L416">
        <f>IF(DP416, AI416, AG416)</f>
        <v>0</v>
      </c>
      <c r="M416">
        <f>DR416 - IF(AU416&gt;1, L416*DL416*100.0/(AW416), 0)</f>
        <v>0</v>
      </c>
      <c r="N416">
        <f>((T416-J416/2)*M416-L416)/(T416+J416/2)</f>
        <v>0</v>
      </c>
      <c r="O416">
        <f>N416*(DY416+DZ416)/1000.0</f>
        <v>0</v>
      </c>
      <c r="P416">
        <f>(DR416 - IF(AU416&gt;1, L416*DL416*100.0/(AW416), 0))*(DY416+DZ416)/1000.0</f>
        <v>0</v>
      </c>
      <c r="Q416">
        <f>2.0/((1/S416-1/R416)+SIGN(S416)*SQRT((1/S416-1/R416)*(1/S416-1/R416) + 4*DM416/((DM416+1)*(DM416+1))*(2*1/S416*1/R416-1/R416*1/R416)))</f>
        <v>0</v>
      </c>
      <c r="R416">
        <f>IF(LEFT(DN416,1)&lt;&gt;"0",IF(LEFT(DN416,1)="1",3.0,DO416),$D$5+$E$5*(EF416*DY416/($K$5*1000))+$F$5*(EF416*DY416/($K$5*1000))*MAX(MIN(DL416,$J$5),$I$5)*MAX(MIN(DL416,$J$5),$I$5)+$G$5*MAX(MIN(DL416,$J$5),$I$5)*(EF416*DY416/($K$5*1000))+$H$5*(EF416*DY416/($K$5*1000))*(EF416*DY416/($K$5*1000)))</f>
        <v>0</v>
      </c>
      <c r="S416">
        <f>J416*(1000-(1000*0.61365*exp(17.502*W416/(240.97+W416))/(DY416+DZ416)+DT416)/2)/(1000*0.61365*exp(17.502*W416/(240.97+W416))/(DY416+DZ416)-DT416)</f>
        <v>0</v>
      </c>
      <c r="T416">
        <f>1/((DM416+1)/(Q416/1.6)+1/(R416/1.37)) + DM416/((DM416+1)/(Q416/1.6) + DM416/(R416/1.37))</f>
        <v>0</v>
      </c>
      <c r="U416">
        <f>(DH416*DK416)</f>
        <v>0</v>
      </c>
      <c r="V416">
        <f>(EA416+(U416+2*0.95*5.67E-8*(((EA416+$B$7)+273)^4-(EA416+273)^4)-44100*J416)/(1.84*29.3*R416+8*0.95*5.67E-8*(EA416+273)^3))</f>
        <v>0</v>
      </c>
      <c r="W416">
        <f>($C$7*EB416+$D$7*EC416+$E$7*V416)</f>
        <v>0</v>
      </c>
      <c r="X416">
        <f>0.61365*exp(17.502*W416/(240.97+W416))</f>
        <v>0</v>
      </c>
      <c r="Y416">
        <f>(Z416/AA416*100)</f>
        <v>0</v>
      </c>
      <c r="Z416">
        <f>DT416*(DY416+DZ416)/1000</f>
        <v>0</v>
      </c>
      <c r="AA416">
        <f>0.61365*exp(17.502*EA416/(240.97+EA416))</f>
        <v>0</v>
      </c>
      <c r="AB416">
        <f>(X416-DT416*(DY416+DZ416)/1000)</f>
        <v>0</v>
      </c>
      <c r="AC416">
        <f>(-J416*44100)</f>
        <v>0</v>
      </c>
      <c r="AD416">
        <f>2*29.3*R416*0.92*(EA416-W416)</f>
        <v>0</v>
      </c>
      <c r="AE416">
        <f>2*0.95*5.67E-8*(((EA416+$B$7)+273)^4-(W416+273)^4)</f>
        <v>0</v>
      </c>
      <c r="AF416">
        <f>U416+AE416+AC416+AD416</f>
        <v>0</v>
      </c>
      <c r="AG416">
        <f>DX416*AU416*(DS416-DR416*(1000-AU416*DU416)/(1000-AU416*DT416))/(100*DL416)</f>
        <v>0</v>
      </c>
      <c r="AH416">
        <f>1000*DX416*AU416*(DT416-DU416)/(100*DL416*(1000-AU416*DT416))</f>
        <v>0</v>
      </c>
      <c r="AI416">
        <f>(AJ416 - AK416 - DY416*1E3/(8.314*(EA416+273.15)) * AM416/DX416 * AL416) * DX416/(100*DL416) * (1000 - DU416)/1000</f>
        <v>0</v>
      </c>
      <c r="AJ416">
        <v>200.9978548263285</v>
      </c>
      <c r="AK416">
        <v>211.4261333333333</v>
      </c>
      <c r="AL416">
        <v>-3.273810722699776</v>
      </c>
      <c r="AM416">
        <v>65.67833602409358</v>
      </c>
      <c r="AN416">
        <f>(AP416 - AO416 + DY416*1E3/(8.314*(EA416+273.15)) * AR416/DX416 * AQ416) * DX416/(100*DL416) * 1000/(1000 - AP416)</f>
        <v>0</v>
      </c>
      <c r="AO416">
        <v>9.028621816691956</v>
      </c>
      <c r="AP416">
        <v>11.93405878787878</v>
      </c>
      <c r="AQ416">
        <v>8.211702058141395E-06</v>
      </c>
      <c r="AR416">
        <v>107.1786885899259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MAX(0,($B$13+$C$13*EF416)/(1+$D$13*EF416)*DY416/(EA416+273)*$E$13)</f>
        <v>0</v>
      </c>
      <c r="AX416" t="s">
        <v>437</v>
      </c>
      <c r="AY416" t="s">
        <v>437</v>
      </c>
      <c r="AZ416">
        <v>0</v>
      </c>
      <c r="BA416">
        <v>0</v>
      </c>
      <c r="BB416">
        <f>1-AZ416/BA416</f>
        <v>0</v>
      </c>
      <c r="BC416">
        <v>0</v>
      </c>
      <c r="BD416" t="s">
        <v>437</v>
      </c>
      <c r="BE416" t="s">
        <v>437</v>
      </c>
      <c r="BF416">
        <v>0</v>
      </c>
      <c r="BG416">
        <v>0</v>
      </c>
      <c r="BH416">
        <f>1-BF416/BG416</f>
        <v>0</v>
      </c>
      <c r="BI416">
        <v>0.5</v>
      </c>
      <c r="BJ416">
        <f>DI416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437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BZ416">
        <v>2020</v>
      </c>
      <c r="CA416">
        <v>290.0000000000001</v>
      </c>
      <c r="CB416">
        <v>1590.42</v>
      </c>
      <c r="CC416">
        <v>295</v>
      </c>
      <c r="CD416">
        <v>5220.67</v>
      </c>
      <c r="CE416">
        <v>1591.29</v>
      </c>
      <c r="CF416">
        <v>-0.87</v>
      </c>
      <c r="CG416">
        <v>300.0000000000001</v>
      </c>
      <c r="CH416">
        <v>23.8</v>
      </c>
      <c r="CI416">
        <v>1650.734719841875</v>
      </c>
      <c r="CJ416">
        <v>2.032994541366527</v>
      </c>
      <c r="CK416">
        <v>-31.03478562282126</v>
      </c>
      <c r="CL416">
        <v>0.9198548094063967</v>
      </c>
      <c r="CM416">
        <v>0.9759925733019913</v>
      </c>
      <c r="CN416">
        <v>-0.00431141668520578</v>
      </c>
      <c r="CO416">
        <v>289.9999999999999</v>
      </c>
      <c r="CP416">
        <v>1590.91</v>
      </c>
      <c r="CQ416">
        <v>765</v>
      </c>
      <c r="CR416">
        <v>5219.32</v>
      </c>
      <c r="CS416">
        <v>1591.27</v>
      </c>
      <c r="CT416">
        <v>-0.36</v>
      </c>
      <c r="DH416">
        <f>$B$11*EG416+$C$11*EH416+$F$11*ES416*(1-EV416)</f>
        <v>0</v>
      </c>
      <c r="DI416">
        <f>DH416*DJ416</f>
        <v>0</v>
      </c>
      <c r="DJ416">
        <f>($B$11*$D$9+$C$11*$D$9+$F$11*((FF416+EX416)/MAX(FF416+EX416+FG416, 0.1)*$I$9+FG416/MAX(FF416+EX416+FG416, 0.1)*$J$9))/($B$11+$C$11+$F$11)</f>
        <v>0</v>
      </c>
      <c r="DK416">
        <f>($B$11*$K$9+$C$11*$K$9+$F$11*((FF416+EX416)/MAX(FF416+EX416+FG416, 0.1)*$P$9+FG416/MAX(FF416+EX416+FG416, 0.1)*$Q$9))/($B$11+$C$11+$F$11)</f>
        <v>0</v>
      </c>
      <c r="DL416">
        <v>6</v>
      </c>
      <c r="DM416">
        <v>0.5</v>
      </c>
      <c r="DN416" t="s">
        <v>438</v>
      </c>
      <c r="DO416">
        <v>2</v>
      </c>
      <c r="DP416" t="b">
        <v>1</v>
      </c>
      <c r="DQ416">
        <v>1761512197.6</v>
      </c>
      <c r="DR416">
        <v>215.3551111111111</v>
      </c>
      <c r="DS416">
        <v>197.4615555555555</v>
      </c>
      <c r="DT416">
        <v>11.93521111111111</v>
      </c>
      <c r="DU416">
        <v>9.02932</v>
      </c>
      <c r="DV416">
        <v>217.2433333333333</v>
      </c>
      <c r="DW416">
        <v>11.92222222222222</v>
      </c>
      <c r="DX416">
        <v>499.9838888888889</v>
      </c>
      <c r="DY416">
        <v>90.27484444444445</v>
      </c>
      <c r="DZ416">
        <v>0.1000588444444444</v>
      </c>
      <c r="EA416">
        <v>18.5403</v>
      </c>
      <c r="EB416">
        <v>17.99886666666667</v>
      </c>
      <c r="EC416">
        <v>999.9000000000001</v>
      </c>
      <c r="ED416">
        <v>0</v>
      </c>
      <c r="EE416">
        <v>0</v>
      </c>
      <c r="EF416">
        <v>10000.75555555556</v>
      </c>
      <c r="EG416">
        <v>0</v>
      </c>
      <c r="EH416">
        <v>1076.975555555556</v>
      </c>
      <c r="EI416">
        <v>17.89334444444445</v>
      </c>
      <c r="EJ416">
        <v>217.9562222222222</v>
      </c>
      <c r="EK416">
        <v>199.2607777777778</v>
      </c>
      <c r="EL416">
        <v>2.90588</v>
      </c>
      <c r="EM416">
        <v>197.4615555555555</v>
      </c>
      <c r="EN416">
        <v>9.02932</v>
      </c>
      <c r="EO416">
        <v>1.077448888888889</v>
      </c>
      <c r="EP416">
        <v>0.8151204444444444</v>
      </c>
      <c r="EQ416">
        <v>8.008012222222222</v>
      </c>
      <c r="ER416">
        <v>3.973382222222222</v>
      </c>
      <c r="ES416">
        <v>1999.82</v>
      </c>
      <c r="ET416">
        <v>0.9799959999999999</v>
      </c>
      <c r="EU416">
        <v>0.02000411111111111</v>
      </c>
      <c r="EV416">
        <v>0</v>
      </c>
      <c r="EW416">
        <v>1330.854444444444</v>
      </c>
      <c r="EX416">
        <v>5.00097</v>
      </c>
      <c r="EY416">
        <v>26559.14444444445</v>
      </c>
      <c r="EZ416">
        <v>16706.06666666667</v>
      </c>
      <c r="FA416">
        <v>36.94422222222222</v>
      </c>
      <c r="FB416">
        <v>38.18722222222222</v>
      </c>
      <c r="FC416">
        <v>37.24977777777778</v>
      </c>
      <c r="FD416">
        <v>37.458</v>
      </c>
      <c r="FE416">
        <v>37.18733333333333</v>
      </c>
      <c r="FF416">
        <v>1954.915555555555</v>
      </c>
      <c r="FG416">
        <v>39.90333333333334</v>
      </c>
      <c r="FH416">
        <v>0</v>
      </c>
      <c r="FI416">
        <v>7071.200000047684</v>
      </c>
      <c r="FJ416">
        <v>0</v>
      </c>
      <c r="FK416">
        <v>1331.6264</v>
      </c>
      <c r="FL416">
        <v>-10.04307693971523</v>
      </c>
      <c r="FM416">
        <v>-138.261538670755</v>
      </c>
      <c r="FN416">
        <v>26569.648</v>
      </c>
      <c r="FO416">
        <v>15</v>
      </c>
      <c r="FP416">
        <v>0</v>
      </c>
      <c r="FQ416" t="s">
        <v>439</v>
      </c>
      <c r="FR416">
        <v>1760210915.6</v>
      </c>
      <c r="FS416">
        <v>0</v>
      </c>
      <c r="FT416">
        <v>0</v>
      </c>
      <c r="FU416">
        <v>-0.215</v>
      </c>
      <c r="FV416">
        <v>0</v>
      </c>
      <c r="FW416">
        <v>-0.6919999999999999</v>
      </c>
      <c r="FX416">
        <v>0</v>
      </c>
      <c r="FY416">
        <v>400</v>
      </c>
      <c r="FZ416">
        <v>0</v>
      </c>
      <c r="GA416">
        <v>0.15</v>
      </c>
      <c r="GB416">
        <v>0</v>
      </c>
      <c r="GC416">
        <v>17.38681463414634</v>
      </c>
      <c r="GD416">
        <v>3.793942160278785</v>
      </c>
      <c r="GE416">
        <v>0.3795599432468463</v>
      </c>
      <c r="GF416">
        <v>0</v>
      </c>
      <c r="GG416">
        <v>1332.194117647059</v>
      </c>
      <c r="GH416">
        <v>-7.064935064056026</v>
      </c>
      <c r="GI416">
        <v>0.7748932284972794</v>
      </c>
      <c r="GJ416">
        <v>0</v>
      </c>
      <c r="GK416">
        <v>2.888528048780488</v>
      </c>
      <c r="GL416">
        <v>0.05725170731707644</v>
      </c>
      <c r="GM416">
        <v>0.007853490514791022</v>
      </c>
      <c r="GN416">
        <v>1</v>
      </c>
      <c r="GO416">
        <v>1</v>
      </c>
      <c r="GP416">
        <v>3</v>
      </c>
      <c r="GQ416" t="s">
        <v>446</v>
      </c>
      <c r="GR416">
        <v>3.13362</v>
      </c>
      <c r="GS416">
        <v>2.76022</v>
      </c>
      <c r="GT416">
        <v>0.0532327</v>
      </c>
      <c r="GU416">
        <v>0.0481901</v>
      </c>
      <c r="GV416">
        <v>0.0645448</v>
      </c>
      <c r="GW416">
        <v>0.0517287</v>
      </c>
      <c r="GX416">
        <v>30310.2</v>
      </c>
      <c r="GY416">
        <v>30452.3</v>
      </c>
      <c r="GZ416">
        <v>29742.6</v>
      </c>
      <c r="HA416">
        <v>29554.4</v>
      </c>
      <c r="HB416">
        <v>36772.5</v>
      </c>
      <c r="HC416">
        <v>37142.6</v>
      </c>
      <c r="HD416">
        <v>41852.8</v>
      </c>
      <c r="HE416">
        <v>41990.5</v>
      </c>
      <c r="HF416">
        <v>1.95777</v>
      </c>
      <c r="HG416">
        <v>1.88542</v>
      </c>
      <c r="HH416">
        <v>-0.0212342</v>
      </c>
      <c r="HI416">
        <v>0</v>
      </c>
      <c r="HJ416">
        <v>18.3479</v>
      </c>
      <c r="HK416">
        <v>999.9</v>
      </c>
      <c r="HL416">
        <v>25.9</v>
      </c>
      <c r="HM416">
        <v>31.6</v>
      </c>
      <c r="HN416">
        <v>13.392</v>
      </c>
      <c r="HO416">
        <v>62.3727</v>
      </c>
      <c r="HP416">
        <v>32.488</v>
      </c>
      <c r="HQ416">
        <v>1</v>
      </c>
      <c r="HR416">
        <v>-0.131494</v>
      </c>
      <c r="HS416">
        <v>4.9962</v>
      </c>
      <c r="HT416">
        <v>20.2736</v>
      </c>
      <c r="HU416">
        <v>5.22118</v>
      </c>
      <c r="HV416">
        <v>12.0159</v>
      </c>
      <c r="HW416">
        <v>4.9909</v>
      </c>
      <c r="HX416">
        <v>3.2885</v>
      </c>
      <c r="HY416">
        <v>9999</v>
      </c>
      <c r="HZ416">
        <v>9999</v>
      </c>
      <c r="IA416">
        <v>9999</v>
      </c>
      <c r="IB416">
        <v>999.9</v>
      </c>
      <c r="IC416">
        <v>4.97282</v>
      </c>
      <c r="ID416">
        <v>1.86661</v>
      </c>
      <c r="IE416">
        <v>1.86587</v>
      </c>
      <c r="IF416">
        <v>1.86585</v>
      </c>
      <c r="IG416">
        <v>1.86769</v>
      </c>
      <c r="IH416">
        <v>1.87014</v>
      </c>
      <c r="II416">
        <v>1.86878</v>
      </c>
      <c r="IJ416">
        <v>1.87027</v>
      </c>
      <c r="IK416">
        <v>0</v>
      </c>
      <c r="IL416">
        <v>0</v>
      </c>
      <c r="IM416">
        <v>0</v>
      </c>
      <c r="IN416">
        <v>0</v>
      </c>
      <c r="IO416" t="s">
        <v>441</v>
      </c>
      <c r="IP416" t="s">
        <v>442</v>
      </c>
      <c r="IQ416" t="s">
        <v>443</v>
      </c>
      <c r="IR416" t="s">
        <v>443</v>
      </c>
      <c r="IS416" t="s">
        <v>443</v>
      </c>
      <c r="IT416" t="s">
        <v>443</v>
      </c>
      <c r="IU416">
        <v>0</v>
      </c>
      <c r="IV416">
        <v>100</v>
      </c>
      <c r="IW416">
        <v>100</v>
      </c>
      <c r="IX416">
        <v>-1.871</v>
      </c>
      <c r="IY416">
        <v>0.013</v>
      </c>
      <c r="IZ416">
        <v>-1.414774939843471</v>
      </c>
      <c r="JA416">
        <v>-0.002262605230658699</v>
      </c>
      <c r="JB416">
        <v>4.117972070868355E-07</v>
      </c>
      <c r="JC416">
        <v>-1.535053720392113E-10</v>
      </c>
      <c r="JD416">
        <v>-0.05773197212917025</v>
      </c>
      <c r="JE416">
        <v>-0.004387372397949352</v>
      </c>
      <c r="JF416">
        <v>0.001148265067849212</v>
      </c>
      <c r="JG416">
        <v>-2.372704636287677E-05</v>
      </c>
      <c r="JH416">
        <v>4</v>
      </c>
      <c r="JI416">
        <v>2346</v>
      </c>
      <c r="JJ416">
        <v>1</v>
      </c>
      <c r="JK416">
        <v>24</v>
      </c>
      <c r="JL416">
        <v>21688.1</v>
      </c>
      <c r="JM416">
        <v>29358536.7</v>
      </c>
      <c r="JN416">
        <v>0.526123</v>
      </c>
      <c r="JO416">
        <v>2.30103</v>
      </c>
      <c r="JP416">
        <v>1.39648</v>
      </c>
      <c r="JQ416">
        <v>2.35718</v>
      </c>
      <c r="JR416">
        <v>1.49536</v>
      </c>
      <c r="JS416">
        <v>2.66724</v>
      </c>
      <c r="JT416">
        <v>36.4107</v>
      </c>
      <c r="JU416">
        <v>24.035</v>
      </c>
      <c r="JV416">
        <v>18</v>
      </c>
      <c r="JW416">
        <v>487.35</v>
      </c>
      <c r="JX416">
        <v>433.358</v>
      </c>
      <c r="JY416">
        <v>12.6394</v>
      </c>
      <c r="JZ416">
        <v>25.8121</v>
      </c>
      <c r="KA416">
        <v>30.0002</v>
      </c>
      <c r="KB416">
        <v>25.6868</v>
      </c>
      <c r="KC416">
        <v>25.626</v>
      </c>
      <c r="KD416">
        <v>10.4888</v>
      </c>
      <c r="KE416">
        <v>30.3254</v>
      </c>
      <c r="KF416">
        <v>0.823318</v>
      </c>
      <c r="KG416">
        <v>12.6412</v>
      </c>
      <c r="KH416">
        <v>165.985</v>
      </c>
      <c r="KI416">
        <v>9.00151</v>
      </c>
      <c r="KJ416">
        <v>101.65</v>
      </c>
      <c r="KK416">
        <v>100.971</v>
      </c>
    </row>
    <row r="417" spans="1:297">
      <c r="A417">
        <v>401</v>
      </c>
      <c r="B417">
        <v>1761512205.1</v>
      </c>
      <c r="C417">
        <v>4994.599999904633</v>
      </c>
      <c r="D417" t="s">
        <v>1249</v>
      </c>
      <c r="E417" t="s">
        <v>1250</v>
      </c>
      <c r="F417">
        <v>5</v>
      </c>
      <c r="G417" t="s">
        <v>1218</v>
      </c>
      <c r="H417" t="s">
        <v>436</v>
      </c>
      <c r="I417">
        <v>1761512202.3</v>
      </c>
      <c r="J417">
        <f>(K417)/1000</f>
        <v>0</v>
      </c>
      <c r="K417">
        <f>IF(DP417, AN417, AH417)</f>
        <v>0</v>
      </c>
      <c r="L417">
        <f>IF(DP417, AI417, AG417)</f>
        <v>0</v>
      </c>
      <c r="M417">
        <f>DR417 - IF(AU417&gt;1, L417*DL417*100.0/(AW417), 0)</f>
        <v>0</v>
      </c>
      <c r="N417">
        <f>((T417-J417/2)*M417-L417)/(T417+J417/2)</f>
        <v>0</v>
      </c>
      <c r="O417">
        <f>N417*(DY417+DZ417)/1000.0</f>
        <v>0</v>
      </c>
      <c r="P417">
        <f>(DR417 - IF(AU417&gt;1, L417*DL417*100.0/(AW417), 0))*(DY417+DZ417)/1000.0</f>
        <v>0</v>
      </c>
      <c r="Q417">
        <f>2.0/((1/S417-1/R417)+SIGN(S417)*SQRT((1/S417-1/R417)*(1/S417-1/R417) + 4*DM417/((DM417+1)*(DM417+1))*(2*1/S417*1/R417-1/R417*1/R417)))</f>
        <v>0</v>
      </c>
      <c r="R417">
        <f>IF(LEFT(DN417,1)&lt;&gt;"0",IF(LEFT(DN417,1)="1",3.0,DO417),$D$5+$E$5*(EF417*DY417/($K$5*1000))+$F$5*(EF417*DY417/($K$5*1000))*MAX(MIN(DL417,$J$5),$I$5)*MAX(MIN(DL417,$J$5),$I$5)+$G$5*MAX(MIN(DL417,$J$5),$I$5)*(EF417*DY417/($K$5*1000))+$H$5*(EF417*DY417/($K$5*1000))*(EF417*DY417/($K$5*1000)))</f>
        <v>0</v>
      </c>
      <c r="S417">
        <f>J417*(1000-(1000*0.61365*exp(17.502*W417/(240.97+W417))/(DY417+DZ417)+DT417)/2)/(1000*0.61365*exp(17.502*W417/(240.97+W417))/(DY417+DZ417)-DT417)</f>
        <v>0</v>
      </c>
      <c r="T417">
        <f>1/((DM417+1)/(Q417/1.6)+1/(R417/1.37)) + DM417/((DM417+1)/(Q417/1.6) + DM417/(R417/1.37))</f>
        <v>0</v>
      </c>
      <c r="U417">
        <f>(DH417*DK417)</f>
        <v>0</v>
      </c>
      <c r="V417">
        <f>(EA417+(U417+2*0.95*5.67E-8*(((EA417+$B$7)+273)^4-(EA417+273)^4)-44100*J417)/(1.84*29.3*R417+8*0.95*5.67E-8*(EA417+273)^3))</f>
        <v>0</v>
      </c>
      <c r="W417">
        <f>($C$7*EB417+$D$7*EC417+$E$7*V417)</f>
        <v>0</v>
      </c>
      <c r="X417">
        <f>0.61365*exp(17.502*W417/(240.97+W417))</f>
        <v>0</v>
      </c>
      <c r="Y417">
        <f>(Z417/AA417*100)</f>
        <v>0</v>
      </c>
      <c r="Z417">
        <f>DT417*(DY417+DZ417)/1000</f>
        <v>0</v>
      </c>
      <c r="AA417">
        <f>0.61365*exp(17.502*EA417/(240.97+EA417))</f>
        <v>0</v>
      </c>
      <c r="AB417">
        <f>(X417-DT417*(DY417+DZ417)/1000)</f>
        <v>0</v>
      </c>
      <c r="AC417">
        <f>(-J417*44100)</f>
        <v>0</v>
      </c>
      <c r="AD417">
        <f>2*29.3*R417*0.92*(EA417-W417)</f>
        <v>0</v>
      </c>
      <c r="AE417">
        <f>2*0.95*5.67E-8*(((EA417+$B$7)+273)^4-(W417+273)^4)</f>
        <v>0</v>
      </c>
      <c r="AF417">
        <f>U417+AE417+AC417+AD417</f>
        <v>0</v>
      </c>
      <c r="AG417">
        <f>DX417*AU417*(DS417-DR417*(1000-AU417*DU417)/(1000-AU417*DT417))/(100*DL417)</f>
        <v>0</v>
      </c>
      <c r="AH417">
        <f>1000*DX417*AU417*(DT417-DU417)/(100*DL417*(1000-AU417*DT417))</f>
        <v>0</v>
      </c>
      <c r="AI417">
        <f>(AJ417 - AK417 - DY417*1E3/(8.314*(EA417+273.15)) * AM417/DX417 * AL417) * DX417/(100*DL417) * (1000 - DU417)/1000</f>
        <v>0</v>
      </c>
      <c r="AJ417">
        <v>184.1050125653273</v>
      </c>
      <c r="AK417">
        <v>195.0508303030303</v>
      </c>
      <c r="AL417">
        <v>-3.281354035999614</v>
      </c>
      <c r="AM417">
        <v>65.67833602409358</v>
      </c>
      <c r="AN417">
        <f>(AP417 - AO417 + DY417*1E3/(8.314*(EA417+273.15)) * AR417/DX417 * AQ417) * DX417/(100*DL417) * 1000/(1000 - AP417)</f>
        <v>0</v>
      </c>
      <c r="AO417">
        <v>9.026170801352336</v>
      </c>
      <c r="AP417">
        <v>11.93146484848485</v>
      </c>
      <c r="AQ417">
        <v>-5.764838057429661E-06</v>
      </c>
      <c r="AR417">
        <v>107.1786885899259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MAX(0,($B$13+$C$13*EF417)/(1+$D$13*EF417)*DY417/(EA417+273)*$E$13)</f>
        <v>0</v>
      </c>
      <c r="AX417" t="s">
        <v>437</v>
      </c>
      <c r="AY417" t="s">
        <v>437</v>
      </c>
      <c r="AZ417">
        <v>0</v>
      </c>
      <c r="BA417">
        <v>0</v>
      </c>
      <c r="BB417">
        <f>1-AZ417/BA417</f>
        <v>0</v>
      </c>
      <c r="BC417">
        <v>0</v>
      </c>
      <c r="BD417" t="s">
        <v>437</v>
      </c>
      <c r="BE417" t="s">
        <v>437</v>
      </c>
      <c r="BF417">
        <v>0</v>
      </c>
      <c r="BG417">
        <v>0</v>
      </c>
      <c r="BH417">
        <f>1-BF417/BG417</f>
        <v>0</v>
      </c>
      <c r="BI417">
        <v>0.5</v>
      </c>
      <c r="BJ417">
        <f>DI417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437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BZ417">
        <v>2020</v>
      </c>
      <c r="CA417">
        <v>290.0000000000001</v>
      </c>
      <c r="CB417">
        <v>1590.42</v>
      </c>
      <c r="CC417">
        <v>295</v>
      </c>
      <c r="CD417">
        <v>5220.67</v>
      </c>
      <c r="CE417">
        <v>1591.29</v>
      </c>
      <c r="CF417">
        <v>-0.87</v>
      </c>
      <c r="CG417">
        <v>300.0000000000001</v>
      </c>
      <c r="CH417">
        <v>23.8</v>
      </c>
      <c r="CI417">
        <v>1650.734719841875</v>
      </c>
      <c r="CJ417">
        <v>2.032994541366527</v>
      </c>
      <c r="CK417">
        <v>-31.03478562282126</v>
      </c>
      <c r="CL417">
        <v>0.9198548094063967</v>
      </c>
      <c r="CM417">
        <v>0.9759925733019913</v>
      </c>
      <c r="CN417">
        <v>-0.00431141668520578</v>
      </c>
      <c r="CO417">
        <v>289.9999999999999</v>
      </c>
      <c r="CP417">
        <v>1590.91</v>
      </c>
      <c r="CQ417">
        <v>765</v>
      </c>
      <c r="CR417">
        <v>5219.32</v>
      </c>
      <c r="CS417">
        <v>1591.27</v>
      </c>
      <c r="CT417">
        <v>-0.36</v>
      </c>
      <c r="DH417">
        <f>$B$11*EG417+$C$11*EH417+$F$11*ES417*(1-EV417)</f>
        <v>0</v>
      </c>
      <c r="DI417">
        <f>DH417*DJ417</f>
        <v>0</v>
      </c>
      <c r="DJ417">
        <f>($B$11*$D$9+$C$11*$D$9+$F$11*((FF417+EX417)/MAX(FF417+EX417+FG417, 0.1)*$I$9+FG417/MAX(FF417+EX417+FG417, 0.1)*$J$9))/($B$11+$C$11+$F$11)</f>
        <v>0</v>
      </c>
      <c r="DK417">
        <f>($B$11*$K$9+$C$11*$K$9+$F$11*((FF417+EX417)/MAX(FF417+EX417+FG417, 0.1)*$P$9+FG417/MAX(FF417+EX417+FG417, 0.1)*$Q$9))/($B$11+$C$11+$F$11)</f>
        <v>0</v>
      </c>
      <c r="DL417">
        <v>6</v>
      </c>
      <c r="DM417">
        <v>0.5</v>
      </c>
      <c r="DN417" t="s">
        <v>438</v>
      </c>
      <c r="DO417">
        <v>2</v>
      </c>
      <c r="DP417" t="b">
        <v>1</v>
      </c>
      <c r="DQ417">
        <v>1761512202.3</v>
      </c>
      <c r="DR417">
        <v>200.1822</v>
      </c>
      <c r="DS417">
        <v>181.7543</v>
      </c>
      <c r="DT417">
        <v>11.93283</v>
      </c>
      <c r="DU417">
        <v>9.026146000000001</v>
      </c>
      <c r="DV417">
        <v>202.0386</v>
      </c>
      <c r="DW417">
        <v>11.9199</v>
      </c>
      <c r="DX417">
        <v>500.0029</v>
      </c>
      <c r="DY417">
        <v>90.27574</v>
      </c>
      <c r="DZ417">
        <v>0.09997316000000001</v>
      </c>
      <c r="EA417">
        <v>18.5407</v>
      </c>
      <c r="EB417">
        <v>17.9963</v>
      </c>
      <c r="EC417">
        <v>999.9</v>
      </c>
      <c r="ED417">
        <v>0</v>
      </c>
      <c r="EE417">
        <v>0</v>
      </c>
      <c r="EF417">
        <v>10001.747</v>
      </c>
      <c r="EG417">
        <v>0</v>
      </c>
      <c r="EH417">
        <v>1076.955</v>
      </c>
      <c r="EI417">
        <v>18.42811</v>
      </c>
      <c r="EJ417">
        <v>202.6</v>
      </c>
      <c r="EK417">
        <v>183.4096</v>
      </c>
      <c r="EL417">
        <v>2.90669</v>
      </c>
      <c r="EM417">
        <v>181.7543</v>
      </c>
      <c r="EN417">
        <v>9.026146000000001</v>
      </c>
      <c r="EO417">
        <v>1.077246</v>
      </c>
      <c r="EP417">
        <v>0.8148420000000002</v>
      </c>
      <c r="EQ417">
        <v>8.005246</v>
      </c>
      <c r="ER417">
        <v>3.968521</v>
      </c>
      <c r="ES417">
        <v>1999.943</v>
      </c>
      <c r="ET417">
        <v>0.9800006999999999</v>
      </c>
      <c r="EU417">
        <v>0.01999949</v>
      </c>
      <c r="EV417">
        <v>0</v>
      </c>
      <c r="EW417">
        <v>1329.588</v>
      </c>
      <c r="EX417">
        <v>5.000970000000001</v>
      </c>
      <c r="EY417">
        <v>26545.97</v>
      </c>
      <c r="EZ417">
        <v>16707.1</v>
      </c>
      <c r="FA417">
        <v>37.0873</v>
      </c>
      <c r="FB417">
        <v>38.38100000000001</v>
      </c>
      <c r="FC417">
        <v>37.3435</v>
      </c>
      <c r="FD417">
        <v>37.6183</v>
      </c>
      <c r="FE417">
        <v>37.3435</v>
      </c>
      <c r="FF417">
        <v>1955.043</v>
      </c>
      <c r="FG417">
        <v>39.89999999999999</v>
      </c>
      <c r="FH417">
        <v>0</v>
      </c>
      <c r="FI417">
        <v>7076</v>
      </c>
      <c r="FJ417">
        <v>0</v>
      </c>
      <c r="FK417">
        <v>1330.648</v>
      </c>
      <c r="FL417">
        <v>-13.65230770585157</v>
      </c>
      <c r="FM417">
        <v>-161.8153848471456</v>
      </c>
      <c r="FN417">
        <v>26557.596</v>
      </c>
      <c r="FO417">
        <v>15</v>
      </c>
      <c r="FP417">
        <v>0</v>
      </c>
      <c r="FQ417" t="s">
        <v>439</v>
      </c>
      <c r="FR417">
        <v>1760210915.6</v>
      </c>
      <c r="FS417">
        <v>0</v>
      </c>
      <c r="FT417">
        <v>0</v>
      </c>
      <c r="FU417">
        <v>-0.215</v>
      </c>
      <c r="FV417">
        <v>0</v>
      </c>
      <c r="FW417">
        <v>-0.6919999999999999</v>
      </c>
      <c r="FX417">
        <v>0</v>
      </c>
      <c r="FY417">
        <v>400</v>
      </c>
      <c r="FZ417">
        <v>0</v>
      </c>
      <c r="GA417">
        <v>0.15</v>
      </c>
      <c r="GB417">
        <v>0</v>
      </c>
      <c r="GC417">
        <v>17.81714390243902</v>
      </c>
      <c r="GD417">
        <v>4.266581184669024</v>
      </c>
      <c r="GE417">
        <v>0.4293419889067798</v>
      </c>
      <c r="GF417">
        <v>0</v>
      </c>
      <c r="GG417">
        <v>1331.26705882353</v>
      </c>
      <c r="GH417">
        <v>-11.47501909964751</v>
      </c>
      <c r="GI417">
        <v>1.172239007479877</v>
      </c>
      <c r="GJ417">
        <v>0</v>
      </c>
      <c r="GK417">
        <v>2.895168292682927</v>
      </c>
      <c r="GL417">
        <v>0.09626801393728023</v>
      </c>
      <c r="GM417">
        <v>0.01070443899315787</v>
      </c>
      <c r="GN417">
        <v>1</v>
      </c>
      <c r="GO417">
        <v>1</v>
      </c>
      <c r="GP417">
        <v>3</v>
      </c>
      <c r="GQ417" t="s">
        <v>446</v>
      </c>
      <c r="GR417">
        <v>3.13358</v>
      </c>
      <c r="GS417">
        <v>2.76039</v>
      </c>
      <c r="GT417">
        <v>0.0495394</v>
      </c>
      <c r="GU417">
        <v>0.0443451</v>
      </c>
      <c r="GV417">
        <v>0.0645305</v>
      </c>
      <c r="GW417">
        <v>0.051739</v>
      </c>
      <c r="GX417">
        <v>30428.4</v>
      </c>
      <c r="GY417">
        <v>30575.3</v>
      </c>
      <c r="GZ417">
        <v>29742.6</v>
      </c>
      <c r="HA417">
        <v>29554.3</v>
      </c>
      <c r="HB417">
        <v>36772.5</v>
      </c>
      <c r="HC417">
        <v>37141.9</v>
      </c>
      <c r="HD417">
        <v>41852.3</v>
      </c>
      <c r="HE417">
        <v>41990.3</v>
      </c>
      <c r="HF417">
        <v>1.95772</v>
      </c>
      <c r="HG417">
        <v>1.8854</v>
      </c>
      <c r="HH417">
        <v>-0.0210032</v>
      </c>
      <c r="HI417">
        <v>0</v>
      </c>
      <c r="HJ417">
        <v>18.3486</v>
      </c>
      <c r="HK417">
        <v>999.9</v>
      </c>
      <c r="HL417">
        <v>25.9</v>
      </c>
      <c r="HM417">
        <v>31.6</v>
      </c>
      <c r="HN417">
        <v>13.3929</v>
      </c>
      <c r="HO417">
        <v>62.2927</v>
      </c>
      <c r="HP417">
        <v>32.4239</v>
      </c>
      <c r="HQ417">
        <v>1</v>
      </c>
      <c r="HR417">
        <v>-0.131545</v>
      </c>
      <c r="HS417">
        <v>4.99275</v>
      </c>
      <c r="HT417">
        <v>20.2737</v>
      </c>
      <c r="HU417">
        <v>5.22088</v>
      </c>
      <c r="HV417">
        <v>12.0159</v>
      </c>
      <c r="HW417">
        <v>4.99105</v>
      </c>
      <c r="HX417">
        <v>3.28845</v>
      </c>
      <c r="HY417">
        <v>9999</v>
      </c>
      <c r="HZ417">
        <v>9999</v>
      </c>
      <c r="IA417">
        <v>9999</v>
      </c>
      <c r="IB417">
        <v>999.9</v>
      </c>
      <c r="IC417">
        <v>4.97281</v>
      </c>
      <c r="ID417">
        <v>1.86663</v>
      </c>
      <c r="IE417">
        <v>1.86589</v>
      </c>
      <c r="IF417">
        <v>1.86585</v>
      </c>
      <c r="IG417">
        <v>1.86769</v>
      </c>
      <c r="IH417">
        <v>1.87013</v>
      </c>
      <c r="II417">
        <v>1.86878</v>
      </c>
      <c r="IJ417">
        <v>1.87027</v>
      </c>
      <c r="IK417">
        <v>0</v>
      </c>
      <c r="IL417">
        <v>0</v>
      </c>
      <c r="IM417">
        <v>0</v>
      </c>
      <c r="IN417">
        <v>0</v>
      </c>
      <c r="IO417" t="s">
        <v>441</v>
      </c>
      <c r="IP417" t="s">
        <v>442</v>
      </c>
      <c r="IQ417" t="s">
        <v>443</v>
      </c>
      <c r="IR417" t="s">
        <v>443</v>
      </c>
      <c r="IS417" t="s">
        <v>443</v>
      </c>
      <c r="IT417" t="s">
        <v>443</v>
      </c>
      <c r="IU417">
        <v>0</v>
      </c>
      <c r="IV417">
        <v>100</v>
      </c>
      <c r="IW417">
        <v>100</v>
      </c>
      <c r="IX417">
        <v>-1.837</v>
      </c>
      <c r="IY417">
        <v>0.0129</v>
      </c>
      <c r="IZ417">
        <v>-1.414774939843471</v>
      </c>
      <c r="JA417">
        <v>-0.002262605230658699</v>
      </c>
      <c r="JB417">
        <v>4.117972070868355E-07</v>
      </c>
      <c r="JC417">
        <v>-1.535053720392113E-10</v>
      </c>
      <c r="JD417">
        <v>-0.05773197212917025</v>
      </c>
      <c r="JE417">
        <v>-0.004387372397949352</v>
      </c>
      <c r="JF417">
        <v>0.001148265067849212</v>
      </c>
      <c r="JG417">
        <v>-2.372704636287677E-05</v>
      </c>
      <c r="JH417">
        <v>4</v>
      </c>
      <c r="JI417">
        <v>2346</v>
      </c>
      <c r="JJ417">
        <v>1</v>
      </c>
      <c r="JK417">
        <v>24</v>
      </c>
      <c r="JL417">
        <v>21688.2</v>
      </c>
      <c r="JM417">
        <v>29358536.8</v>
      </c>
      <c r="JN417">
        <v>0.493164</v>
      </c>
      <c r="JO417">
        <v>2.31445</v>
      </c>
      <c r="JP417">
        <v>1.39771</v>
      </c>
      <c r="JQ417">
        <v>2.35474</v>
      </c>
      <c r="JR417">
        <v>1.49536</v>
      </c>
      <c r="JS417">
        <v>2.69165</v>
      </c>
      <c r="JT417">
        <v>36.4107</v>
      </c>
      <c r="JU417">
        <v>24.035</v>
      </c>
      <c r="JV417">
        <v>18</v>
      </c>
      <c r="JW417">
        <v>487.32</v>
      </c>
      <c r="JX417">
        <v>433.343</v>
      </c>
      <c r="JY417">
        <v>12.6422</v>
      </c>
      <c r="JZ417">
        <v>25.8121</v>
      </c>
      <c r="KA417">
        <v>30.0001</v>
      </c>
      <c r="KB417">
        <v>25.6868</v>
      </c>
      <c r="KC417">
        <v>25.626</v>
      </c>
      <c r="KD417">
        <v>9.72809</v>
      </c>
      <c r="KE417">
        <v>30.3254</v>
      </c>
      <c r="KF417">
        <v>0.823318</v>
      </c>
      <c r="KG417">
        <v>12.6438</v>
      </c>
      <c r="KH417">
        <v>145.946</v>
      </c>
      <c r="KI417">
        <v>9.000909999999999</v>
      </c>
      <c r="KJ417">
        <v>101.65</v>
      </c>
      <c r="KK417">
        <v>100.97</v>
      </c>
    </row>
    <row r="418" spans="1:297">
      <c r="A418">
        <v>402</v>
      </c>
      <c r="B418">
        <v>1761512209.6</v>
      </c>
      <c r="C418">
        <v>4999.099999904633</v>
      </c>
      <c r="D418" t="s">
        <v>1251</v>
      </c>
      <c r="E418" t="s">
        <v>1252</v>
      </c>
      <c r="F418">
        <v>5</v>
      </c>
      <c r="G418" t="s">
        <v>1218</v>
      </c>
      <c r="H418" t="s">
        <v>436</v>
      </c>
      <c r="I418">
        <v>1761512206.75</v>
      </c>
      <c r="J418">
        <f>(K418)/1000</f>
        <v>0</v>
      </c>
      <c r="K418">
        <f>IF(DP418, AN418, AH418)</f>
        <v>0</v>
      </c>
      <c r="L418">
        <f>IF(DP418, AI418, AG418)</f>
        <v>0</v>
      </c>
      <c r="M418">
        <f>DR418 - IF(AU418&gt;1, L418*DL418*100.0/(AW418), 0)</f>
        <v>0</v>
      </c>
      <c r="N418">
        <f>((T418-J418/2)*M418-L418)/(T418+J418/2)</f>
        <v>0</v>
      </c>
      <c r="O418">
        <f>N418*(DY418+DZ418)/1000.0</f>
        <v>0</v>
      </c>
      <c r="P418">
        <f>(DR418 - IF(AU418&gt;1, L418*DL418*100.0/(AW418), 0))*(DY418+DZ418)/1000.0</f>
        <v>0</v>
      </c>
      <c r="Q418">
        <f>2.0/((1/S418-1/R418)+SIGN(S418)*SQRT((1/S418-1/R418)*(1/S418-1/R418) + 4*DM418/((DM418+1)*(DM418+1))*(2*1/S418*1/R418-1/R418*1/R418)))</f>
        <v>0</v>
      </c>
      <c r="R418">
        <f>IF(LEFT(DN418,1)&lt;&gt;"0",IF(LEFT(DN418,1)="1",3.0,DO418),$D$5+$E$5*(EF418*DY418/($K$5*1000))+$F$5*(EF418*DY418/($K$5*1000))*MAX(MIN(DL418,$J$5),$I$5)*MAX(MIN(DL418,$J$5),$I$5)+$G$5*MAX(MIN(DL418,$J$5),$I$5)*(EF418*DY418/($K$5*1000))+$H$5*(EF418*DY418/($K$5*1000))*(EF418*DY418/($K$5*1000)))</f>
        <v>0</v>
      </c>
      <c r="S418">
        <f>J418*(1000-(1000*0.61365*exp(17.502*W418/(240.97+W418))/(DY418+DZ418)+DT418)/2)/(1000*0.61365*exp(17.502*W418/(240.97+W418))/(DY418+DZ418)-DT418)</f>
        <v>0</v>
      </c>
      <c r="T418">
        <f>1/((DM418+1)/(Q418/1.6)+1/(R418/1.37)) + DM418/((DM418+1)/(Q418/1.6) + DM418/(R418/1.37))</f>
        <v>0</v>
      </c>
      <c r="U418">
        <f>(DH418*DK418)</f>
        <v>0</v>
      </c>
      <c r="V418">
        <f>(EA418+(U418+2*0.95*5.67E-8*(((EA418+$B$7)+273)^4-(EA418+273)^4)-44100*J418)/(1.84*29.3*R418+8*0.95*5.67E-8*(EA418+273)^3))</f>
        <v>0</v>
      </c>
      <c r="W418">
        <f>($C$7*EB418+$D$7*EC418+$E$7*V418)</f>
        <v>0</v>
      </c>
      <c r="X418">
        <f>0.61365*exp(17.502*W418/(240.97+W418))</f>
        <v>0</v>
      </c>
      <c r="Y418">
        <f>(Z418/AA418*100)</f>
        <v>0</v>
      </c>
      <c r="Z418">
        <f>DT418*(DY418+DZ418)/1000</f>
        <v>0</v>
      </c>
      <c r="AA418">
        <f>0.61365*exp(17.502*EA418/(240.97+EA418))</f>
        <v>0</v>
      </c>
      <c r="AB418">
        <f>(X418-DT418*(DY418+DZ418)/1000)</f>
        <v>0</v>
      </c>
      <c r="AC418">
        <f>(-J418*44100)</f>
        <v>0</v>
      </c>
      <c r="AD418">
        <f>2*29.3*R418*0.92*(EA418-W418)</f>
        <v>0</v>
      </c>
      <c r="AE418">
        <f>2*0.95*5.67E-8*(((EA418+$B$7)+273)^4-(W418+273)^4)</f>
        <v>0</v>
      </c>
      <c r="AF418">
        <f>U418+AE418+AC418+AD418</f>
        <v>0</v>
      </c>
      <c r="AG418">
        <f>DX418*AU418*(DS418-DR418*(1000-AU418*DU418)/(1000-AU418*DT418))/(100*DL418)</f>
        <v>0</v>
      </c>
      <c r="AH418">
        <f>1000*DX418*AU418*(DT418-DU418)/(100*DL418*(1000-AU418*DT418))</f>
        <v>0</v>
      </c>
      <c r="AI418">
        <f>(AJ418 - AK418 - DY418*1E3/(8.314*(EA418+273.15)) * AM418/DX418 * AL418) * DX418/(100*DL418) * (1000 - DU418)/1000</f>
        <v>0</v>
      </c>
      <c r="AJ418">
        <v>169.090134381531</v>
      </c>
      <c r="AK418">
        <v>180.2935696969697</v>
      </c>
      <c r="AL418">
        <v>-3.27424688481456</v>
      </c>
      <c r="AM418">
        <v>65.67833602409358</v>
      </c>
      <c r="AN418">
        <f>(AP418 - AO418 + DY418*1E3/(8.314*(EA418+273.15)) * AR418/DX418 * AQ418) * DX418/(100*DL418) * 1000/(1000 - AP418)</f>
        <v>0</v>
      </c>
      <c r="AO418">
        <v>9.02797023489641</v>
      </c>
      <c r="AP418">
        <v>11.93333757575757</v>
      </c>
      <c r="AQ418">
        <v>1.908491067423812E-06</v>
      </c>
      <c r="AR418">
        <v>107.1786885899259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MAX(0,($B$13+$C$13*EF418)/(1+$D$13*EF418)*DY418/(EA418+273)*$E$13)</f>
        <v>0</v>
      </c>
      <c r="AX418" t="s">
        <v>437</v>
      </c>
      <c r="AY418" t="s">
        <v>437</v>
      </c>
      <c r="AZ418">
        <v>0</v>
      </c>
      <c r="BA418">
        <v>0</v>
      </c>
      <c r="BB418">
        <f>1-AZ418/BA418</f>
        <v>0</v>
      </c>
      <c r="BC418">
        <v>0</v>
      </c>
      <c r="BD418" t="s">
        <v>437</v>
      </c>
      <c r="BE418" t="s">
        <v>437</v>
      </c>
      <c r="BF418">
        <v>0</v>
      </c>
      <c r="BG418">
        <v>0</v>
      </c>
      <c r="BH418">
        <f>1-BF418/BG418</f>
        <v>0</v>
      </c>
      <c r="BI418">
        <v>0.5</v>
      </c>
      <c r="BJ418">
        <f>DI418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437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BZ418">
        <v>2020</v>
      </c>
      <c r="CA418">
        <v>290.0000000000001</v>
      </c>
      <c r="CB418">
        <v>1590.42</v>
      </c>
      <c r="CC418">
        <v>295</v>
      </c>
      <c r="CD418">
        <v>5220.67</v>
      </c>
      <c r="CE418">
        <v>1591.29</v>
      </c>
      <c r="CF418">
        <v>-0.87</v>
      </c>
      <c r="CG418">
        <v>300.0000000000001</v>
      </c>
      <c r="CH418">
        <v>23.8</v>
      </c>
      <c r="CI418">
        <v>1650.734719841875</v>
      </c>
      <c r="CJ418">
        <v>2.032994541366527</v>
      </c>
      <c r="CK418">
        <v>-31.03478562282126</v>
      </c>
      <c r="CL418">
        <v>0.9198548094063967</v>
      </c>
      <c r="CM418">
        <v>0.9759925733019913</v>
      </c>
      <c r="CN418">
        <v>-0.00431141668520578</v>
      </c>
      <c r="CO418">
        <v>289.9999999999999</v>
      </c>
      <c r="CP418">
        <v>1590.91</v>
      </c>
      <c r="CQ418">
        <v>765</v>
      </c>
      <c r="CR418">
        <v>5219.32</v>
      </c>
      <c r="CS418">
        <v>1591.27</v>
      </c>
      <c r="CT418">
        <v>-0.36</v>
      </c>
      <c r="DH418">
        <f>$B$11*EG418+$C$11*EH418+$F$11*ES418*(1-EV418)</f>
        <v>0</v>
      </c>
      <c r="DI418">
        <f>DH418*DJ418</f>
        <v>0</v>
      </c>
      <c r="DJ418">
        <f>($B$11*$D$9+$C$11*$D$9+$F$11*((FF418+EX418)/MAX(FF418+EX418+FG418, 0.1)*$I$9+FG418/MAX(FF418+EX418+FG418, 0.1)*$J$9))/($B$11+$C$11+$F$11)</f>
        <v>0</v>
      </c>
      <c r="DK418">
        <f>($B$11*$K$9+$C$11*$K$9+$F$11*((FF418+EX418)/MAX(FF418+EX418+FG418, 0.1)*$P$9+FG418/MAX(FF418+EX418+FG418, 0.1)*$Q$9))/($B$11+$C$11+$F$11)</f>
        <v>0</v>
      </c>
      <c r="DL418">
        <v>6</v>
      </c>
      <c r="DM418">
        <v>0.5</v>
      </c>
      <c r="DN418" t="s">
        <v>438</v>
      </c>
      <c r="DO418">
        <v>2</v>
      </c>
      <c r="DP418" t="b">
        <v>1</v>
      </c>
      <c r="DQ418">
        <v>1761512206.75</v>
      </c>
      <c r="DR418">
        <v>185.7527</v>
      </c>
      <c r="DS418">
        <v>167.0252</v>
      </c>
      <c r="DT418">
        <v>11.93161</v>
      </c>
      <c r="DU418">
        <v>9.027983000000001</v>
      </c>
      <c r="DV418">
        <v>187.5783</v>
      </c>
      <c r="DW418">
        <v>11.9187</v>
      </c>
      <c r="DX418">
        <v>500.0396000000001</v>
      </c>
      <c r="DY418">
        <v>90.27572000000001</v>
      </c>
      <c r="DZ418">
        <v>0.10005773</v>
      </c>
      <c r="EA418">
        <v>18.54189</v>
      </c>
      <c r="EB418">
        <v>18.00154</v>
      </c>
      <c r="EC418">
        <v>999.9</v>
      </c>
      <c r="ED418">
        <v>0</v>
      </c>
      <c r="EE418">
        <v>0</v>
      </c>
      <c r="EF418">
        <v>9990.935000000001</v>
      </c>
      <c r="EG418">
        <v>0</v>
      </c>
      <c r="EH418">
        <v>1076.994</v>
      </c>
      <c r="EI418">
        <v>18.72741</v>
      </c>
      <c r="EJ418">
        <v>187.9958</v>
      </c>
      <c r="EK418">
        <v>168.5469</v>
      </c>
      <c r="EL418">
        <v>2.903627</v>
      </c>
      <c r="EM418">
        <v>167.0252</v>
      </c>
      <c r="EN418">
        <v>9.027983000000001</v>
      </c>
      <c r="EO418">
        <v>1.077134</v>
      </c>
      <c r="EP418">
        <v>0.8150078000000001</v>
      </c>
      <c r="EQ418">
        <v>8.003731999999999</v>
      </c>
      <c r="ER418">
        <v>3.971416</v>
      </c>
      <c r="ES418">
        <v>1999.94</v>
      </c>
      <c r="ET418">
        <v>0.9800028</v>
      </c>
      <c r="EU418">
        <v>0.0199974</v>
      </c>
      <c r="EV418">
        <v>0</v>
      </c>
      <c r="EW418">
        <v>1328.058</v>
      </c>
      <c r="EX418">
        <v>5.000970000000001</v>
      </c>
      <c r="EY418">
        <v>26526.12</v>
      </c>
      <c r="EZ418">
        <v>16707.06</v>
      </c>
      <c r="FA418">
        <v>37.1872</v>
      </c>
      <c r="FB418">
        <v>38.53099999999999</v>
      </c>
      <c r="FC418">
        <v>37.43089999999999</v>
      </c>
      <c r="FD418">
        <v>37.7561</v>
      </c>
      <c r="FE418">
        <v>37.4685</v>
      </c>
      <c r="FF418">
        <v>1955.047</v>
      </c>
      <c r="FG418">
        <v>39.892</v>
      </c>
      <c r="FH418">
        <v>0</v>
      </c>
      <c r="FI418">
        <v>7080.800000190735</v>
      </c>
      <c r="FJ418">
        <v>0</v>
      </c>
      <c r="FK418">
        <v>1329.3672</v>
      </c>
      <c r="FL418">
        <v>-18.87153843661916</v>
      </c>
      <c r="FM418">
        <v>-225.2076919573171</v>
      </c>
      <c r="FN418">
        <v>26541.812</v>
      </c>
      <c r="FO418">
        <v>15</v>
      </c>
      <c r="FP418">
        <v>0</v>
      </c>
      <c r="FQ418" t="s">
        <v>439</v>
      </c>
      <c r="FR418">
        <v>1760210915.6</v>
      </c>
      <c r="FS418">
        <v>0</v>
      </c>
      <c r="FT418">
        <v>0</v>
      </c>
      <c r="FU418">
        <v>-0.215</v>
      </c>
      <c r="FV418">
        <v>0</v>
      </c>
      <c r="FW418">
        <v>-0.6919999999999999</v>
      </c>
      <c r="FX418">
        <v>0</v>
      </c>
      <c r="FY418">
        <v>400</v>
      </c>
      <c r="FZ418">
        <v>0</v>
      </c>
      <c r="GA418">
        <v>0.15</v>
      </c>
      <c r="GB418">
        <v>0</v>
      </c>
      <c r="GC418">
        <v>18.10650975609756</v>
      </c>
      <c r="GD418">
        <v>4.433933101045307</v>
      </c>
      <c r="GE418">
        <v>0.4454241594885016</v>
      </c>
      <c r="GF418">
        <v>0</v>
      </c>
      <c r="GG418">
        <v>1330.319705882353</v>
      </c>
      <c r="GH418">
        <v>-15.0467532547599</v>
      </c>
      <c r="GI418">
        <v>1.511708198760835</v>
      </c>
      <c r="GJ418">
        <v>0</v>
      </c>
      <c r="GK418">
        <v>2.898826097560976</v>
      </c>
      <c r="GL418">
        <v>0.07506940766550781</v>
      </c>
      <c r="GM418">
        <v>0.009600589381818516</v>
      </c>
      <c r="GN418">
        <v>1</v>
      </c>
      <c r="GO418">
        <v>1</v>
      </c>
      <c r="GP418">
        <v>3</v>
      </c>
      <c r="GQ418" t="s">
        <v>446</v>
      </c>
      <c r="GR418">
        <v>3.13348</v>
      </c>
      <c r="GS418">
        <v>2.76011</v>
      </c>
      <c r="GT418">
        <v>0.0461415</v>
      </c>
      <c r="GU418">
        <v>0.040807</v>
      </c>
      <c r="GV418">
        <v>0.06454120000000001</v>
      </c>
      <c r="GW418">
        <v>0.0517481</v>
      </c>
      <c r="GX418">
        <v>30537.3</v>
      </c>
      <c r="GY418">
        <v>30688.1</v>
      </c>
      <c r="GZ418">
        <v>29742.8</v>
      </c>
      <c r="HA418">
        <v>29554</v>
      </c>
      <c r="HB418">
        <v>36772.1</v>
      </c>
      <c r="HC418">
        <v>37141.3</v>
      </c>
      <c r="HD418">
        <v>41852.4</v>
      </c>
      <c r="HE418">
        <v>41990</v>
      </c>
      <c r="HF418">
        <v>1.9578</v>
      </c>
      <c r="HG418">
        <v>1.8853</v>
      </c>
      <c r="HH418">
        <v>-0.0208169</v>
      </c>
      <c r="HI418">
        <v>0</v>
      </c>
      <c r="HJ418">
        <v>18.3495</v>
      </c>
      <c r="HK418">
        <v>999.9</v>
      </c>
      <c r="HL418">
        <v>25.9</v>
      </c>
      <c r="HM418">
        <v>31.6</v>
      </c>
      <c r="HN418">
        <v>13.3926</v>
      </c>
      <c r="HO418">
        <v>62.4027</v>
      </c>
      <c r="HP418">
        <v>32.4439</v>
      </c>
      <c r="HQ418">
        <v>1</v>
      </c>
      <c r="HR418">
        <v>-0.131443</v>
      </c>
      <c r="HS418">
        <v>4.99848</v>
      </c>
      <c r="HT418">
        <v>20.2736</v>
      </c>
      <c r="HU418">
        <v>5.22133</v>
      </c>
      <c r="HV418">
        <v>12.0159</v>
      </c>
      <c r="HW418">
        <v>4.99105</v>
      </c>
      <c r="HX418">
        <v>3.28848</v>
      </c>
      <c r="HY418">
        <v>9999</v>
      </c>
      <c r="HZ418">
        <v>9999</v>
      </c>
      <c r="IA418">
        <v>9999</v>
      </c>
      <c r="IB418">
        <v>999.9</v>
      </c>
      <c r="IC418">
        <v>4.9728</v>
      </c>
      <c r="ID418">
        <v>1.86661</v>
      </c>
      <c r="IE418">
        <v>1.86592</v>
      </c>
      <c r="IF418">
        <v>1.86587</v>
      </c>
      <c r="IG418">
        <v>1.8677</v>
      </c>
      <c r="IH418">
        <v>1.87015</v>
      </c>
      <c r="II418">
        <v>1.86879</v>
      </c>
      <c r="IJ418">
        <v>1.87027</v>
      </c>
      <c r="IK418">
        <v>0</v>
      </c>
      <c r="IL418">
        <v>0</v>
      </c>
      <c r="IM418">
        <v>0</v>
      </c>
      <c r="IN418">
        <v>0</v>
      </c>
      <c r="IO418" t="s">
        <v>441</v>
      </c>
      <c r="IP418" t="s">
        <v>442</v>
      </c>
      <c r="IQ418" t="s">
        <v>443</v>
      </c>
      <c r="IR418" t="s">
        <v>443</v>
      </c>
      <c r="IS418" t="s">
        <v>443</v>
      </c>
      <c r="IT418" t="s">
        <v>443</v>
      </c>
      <c r="IU418">
        <v>0</v>
      </c>
      <c r="IV418">
        <v>100</v>
      </c>
      <c r="IW418">
        <v>100</v>
      </c>
      <c r="IX418">
        <v>-1.806</v>
      </c>
      <c r="IY418">
        <v>0.013</v>
      </c>
      <c r="IZ418">
        <v>-1.414774939843471</v>
      </c>
      <c r="JA418">
        <v>-0.002262605230658699</v>
      </c>
      <c r="JB418">
        <v>4.117972070868355E-07</v>
      </c>
      <c r="JC418">
        <v>-1.535053720392113E-10</v>
      </c>
      <c r="JD418">
        <v>-0.05773197212917025</v>
      </c>
      <c r="JE418">
        <v>-0.004387372397949352</v>
      </c>
      <c r="JF418">
        <v>0.001148265067849212</v>
      </c>
      <c r="JG418">
        <v>-2.372704636287677E-05</v>
      </c>
      <c r="JH418">
        <v>4</v>
      </c>
      <c r="JI418">
        <v>2346</v>
      </c>
      <c r="JJ418">
        <v>1</v>
      </c>
      <c r="JK418">
        <v>24</v>
      </c>
      <c r="JL418">
        <v>21688.2</v>
      </c>
      <c r="JM418">
        <v>29358536.8</v>
      </c>
      <c r="JN418">
        <v>0.457764</v>
      </c>
      <c r="JO418">
        <v>2.32788</v>
      </c>
      <c r="JP418">
        <v>1.39648</v>
      </c>
      <c r="JQ418">
        <v>2.35718</v>
      </c>
      <c r="JR418">
        <v>1.49536</v>
      </c>
      <c r="JS418">
        <v>2.68677</v>
      </c>
      <c r="JT418">
        <v>36.3871</v>
      </c>
      <c r="JU418">
        <v>24.0262</v>
      </c>
      <c r="JV418">
        <v>18</v>
      </c>
      <c r="JW418">
        <v>487.366</v>
      </c>
      <c r="JX418">
        <v>433.284</v>
      </c>
      <c r="JY418">
        <v>12.6444</v>
      </c>
      <c r="JZ418">
        <v>25.8125</v>
      </c>
      <c r="KA418">
        <v>30.0002</v>
      </c>
      <c r="KB418">
        <v>25.6868</v>
      </c>
      <c r="KC418">
        <v>25.626</v>
      </c>
      <c r="KD418">
        <v>9.081580000000001</v>
      </c>
      <c r="KE418">
        <v>30.3254</v>
      </c>
      <c r="KF418">
        <v>0.823318</v>
      </c>
      <c r="KG418">
        <v>12.6441</v>
      </c>
      <c r="KH418">
        <v>132.588</v>
      </c>
      <c r="KI418">
        <v>8.990460000000001</v>
      </c>
      <c r="KJ418">
        <v>101.65</v>
      </c>
      <c r="KK418">
        <v>100.97</v>
      </c>
    </row>
    <row r="419" spans="1:297">
      <c r="A419">
        <v>403</v>
      </c>
      <c r="B419">
        <v>1761512214.6</v>
      </c>
      <c r="C419">
        <v>5004.099999904633</v>
      </c>
      <c r="D419" t="s">
        <v>1253</v>
      </c>
      <c r="E419" t="s">
        <v>1254</v>
      </c>
      <c r="F419">
        <v>5</v>
      </c>
      <c r="G419" t="s">
        <v>1218</v>
      </c>
      <c r="H419" t="s">
        <v>436</v>
      </c>
      <c r="I419">
        <v>1761512212.1</v>
      </c>
      <c r="J419">
        <f>(K419)/1000</f>
        <v>0</v>
      </c>
      <c r="K419">
        <f>IF(DP419, AN419, AH419)</f>
        <v>0</v>
      </c>
      <c r="L419">
        <f>IF(DP419, AI419, AG419)</f>
        <v>0</v>
      </c>
      <c r="M419">
        <f>DR419 - IF(AU419&gt;1, L419*DL419*100.0/(AW419), 0)</f>
        <v>0</v>
      </c>
      <c r="N419">
        <f>((T419-J419/2)*M419-L419)/(T419+J419/2)</f>
        <v>0</v>
      </c>
      <c r="O419">
        <f>N419*(DY419+DZ419)/1000.0</f>
        <v>0</v>
      </c>
      <c r="P419">
        <f>(DR419 - IF(AU419&gt;1, L419*DL419*100.0/(AW419), 0))*(DY419+DZ419)/1000.0</f>
        <v>0</v>
      </c>
      <c r="Q419">
        <f>2.0/((1/S419-1/R419)+SIGN(S419)*SQRT((1/S419-1/R419)*(1/S419-1/R419) + 4*DM419/((DM419+1)*(DM419+1))*(2*1/S419*1/R419-1/R419*1/R419)))</f>
        <v>0</v>
      </c>
      <c r="R419">
        <f>IF(LEFT(DN419,1)&lt;&gt;"0",IF(LEFT(DN419,1)="1",3.0,DO419),$D$5+$E$5*(EF419*DY419/($K$5*1000))+$F$5*(EF419*DY419/($K$5*1000))*MAX(MIN(DL419,$J$5),$I$5)*MAX(MIN(DL419,$J$5),$I$5)+$G$5*MAX(MIN(DL419,$J$5),$I$5)*(EF419*DY419/($K$5*1000))+$H$5*(EF419*DY419/($K$5*1000))*(EF419*DY419/($K$5*1000)))</f>
        <v>0</v>
      </c>
      <c r="S419">
        <f>J419*(1000-(1000*0.61365*exp(17.502*W419/(240.97+W419))/(DY419+DZ419)+DT419)/2)/(1000*0.61365*exp(17.502*W419/(240.97+W419))/(DY419+DZ419)-DT419)</f>
        <v>0</v>
      </c>
      <c r="T419">
        <f>1/((DM419+1)/(Q419/1.6)+1/(R419/1.37)) + DM419/((DM419+1)/(Q419/1.6) + DM419/(R419/1.37))</f>
        <v>0</v>
      </c>
      <c r="U419">
        <f>(DH419*DK419)</f>
        <v>0</v>
      </c>
      <c r="V419">
        <f>(EA419+(U419+2*0.95*5.67E-8*(((EA419+$B$7)+273)^4-(EA419+273)^4)-44100*J419)/(1.84*29.3*R419+8*0.95*5.67E-8*(EA419+273)^3))</f>
        <v>0</v>
      </c>
      <c r="W419">
        <f>($C$7*EB419+$D$7*EC419+$E$7*V419)</f>
        <v>0</v>
      </c>
      <c r="X419">
        <f>0.61365*exp(17.502*W419/(240.97+W419))</f>
        <v>0</v>
      </c>
      <c r="Y419">
        <f>(Z419/AA419*100)</f>
        <v>0</v>
      </c>
      <c r="Z419">
        <f>DT419*(DY419+DZ419)/1000</f>
        <v>0</v>
      </c>
      <c r="AA419">
        <f>0.61365*exp(17.502*EA419/(240.97+EA419))</f>
        <v>0</v>
      </c>
      <c r="AB419">
        <f>(X419-DT419*(DY419+DZ419)/1000)</f>
        <v>0</v>
      </c>
      <c r="AC419">
        <f>(-J419*44100)</f>
        <v>0</v>
      </c>
      <c r="AD419">
        <f>2*29.3*R419*0.92*(EA419-W419)</f>
        <v>0</v>
      </c>
      <c r="AE419">
        <f>2*0.95*5.67E-8*(((EA419+$B$7)+273)^4-(W419+273)^4)</f>
        <v>0</v>
      </c>
      <c r="AF419">
        <f>U419+AE419+AC419+AD419</f>
        <v>0</v>
      </c>
      <c r="AG419">
        <f>DX419*AU419*(DS419-DR419*(1000-AU419*DU419)/(1000-AU419*DT419))/(100*DL419)</f>
        <v>0</v>
      </c>
      <c r="AH419">
        <f>1000*DX419*AU419*(DT419-DU419)/(100*DL419*(1000-AU419*DT419))</f>
        <v>0</v>
      </c>
      <c r="AI419">
        <f>(AJ419 - AK419 - DY419*1E3/(8.314*(EA419+273.15)) * AM419/DX419 * AL419) * DX419/(100*DL419) * (1000 - DU419)/1000</f>
        <v>0</v>
      </c>
      <c r="AJ419">
        <v>152.3001118354765</v>
      </c>
      <c r="AK419">
        <v>163.9308909090909</v>
      </c>
      <c r="AL419">
        <v>-3.267273426207956</v>
      </c>
      <c r="AM419">
        <v>65.67833602409358</v>
      </c>
      <c r="AN419">
        <f>(AP419 - AO419 + DY419*1E3/(8.314*(EA419+273.15)) * AR419/DX419 * AQ419) * DX419/(100*DL419) * 1000/(1000 - AP419)</f>
        <v>0</v>
      </c>
      <c r="AO419">
        <v>9.030559625624004</v>
      </c>
      <c r="AP419">
        <v>11.93789393939394</v>
      </c>
      <c r="AQ419">
        <v>1.304908664715841E-05</v>
      </c>
      <c r="AR419">
        <v>107.1786885899259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MAX(0,($B$13+$C$13*EF419)/(1+$D$13*EF419)*DY419/(EA419+273)*$E$13)</f>
        <v>0</v>
      </c>
      <c r="AX419" t="s">
        <v>437</v>
      </c>
      <c r="AY419" t="s">
        <v>437</v>
      </c>
      <c r="AZ419">
        <v>0</v>
      </c>
      <c r="BA419">
        <v>0</v>
      </c>
      <c r="BB419">
        <f>1-AZ419/BA419</f>
        <v>0</v>
      </c>
      <c r="BC419">
        <v>0</v>
      </c>
      <c r="BD419" t="s">
        <v>437</v>
      </c>
      <c r="BE419" t="s">
        <v>437</v>
      </c>
      <c r="BF419">
        <v>0</v>
      </c>
      <c r="BG419">
        <v>0</v>
      </c>
      <c r="BH419">
        <f>1-BF419/BG419</f>
        <v>0</v>
      </c>
      <c r="BI419">
        <v>0.5</v>
      </c>
      <c r="BJ419">
        <f>DI419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437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BZ419">
        <v>2020</v>
      </c>
      <c r="CA419">
        <v>290.0000000000001</v>
      </c>
      <c r="CB419">
        <v>1590.42</v>
      </c>
      <c r="CC419">
        <v>295</v>
      </c>
      <c r="CD419">
        <v>5220.67</v>
      </c>
      <c r="CE419">
        <v>1591.29</v>
      </c>
      <c r="CF419">
        <v>-0.87</v>
      </c>
      <c r="CG419">
        <v>300.0000000000001</v>
      </c>
      <c r="CH419">
        <v>23.8</v>
      </c>
      <c r="CI419">
        <v>1650.734719841875</v>
      </c>
      <c r="CJ419">
        <v>2.032994541366527</v>
      </c>
      <c r="CK419">
        <v>-31.03478562282126</v>
      </c>
      <c r="CL419">
        <v>0.9198548094063967</v>
      </c>
      <c r="CM419">
        <v>0.9759925733019913</v>
      </c>
      <c r="CN419">
        <v>-0.00431141668520578</v>
      </c>
      <c r="CO419">
        <v>289.9999999999999</v>
      </c>
      <c r="CP419">
        <v>1590.91</v>
      </c>
      <c r="CQ419">
        <v>765</v>
      </c>
      <c r="CR419">
        <v>5219.32</v>
      </c>
      <c r="CS419">
        <v>1591.27</v>
      </c>
      <c r="CT419">
        <v>-0.36</v>
      </c>
      <c r="DH419">
        <f>$B$11*EG419+$C$11*EH419+$F$11*ES419*(1-EV419)</f>
        <v>0</v>
      </c>
      <c r="DI419">
        <f>DH419*DJ419</f>
        <v>0</v>
      </c>
      <c r="DJ419">
        <f>($B$11*$D$9+$C$11*$D$9+$F$11*((FF419+EX419)/MAX(FF419+EX419+FG419, 0.1)*$I$9+FG419/MAX(FF419+EX419+FG419, 0.1)*$J$9))/($B$11+$C$11+$F$11)</f>
        <v>0</v>
      </c>
      <c r="DK419">
        <f>($B$11*$K$9+$C$11*$K$9+$F$11*((FF419+EX419)/MAX(FF419+EX419+FG419, 0.1)*$P$9+FG419/MAX(FF419+EX419+FG419, 0.1)*$Q$9))/($B$11+$C$11+$F$11)</f>
        <v>0</v>
      </c>
      <c r="DL419">
        <v>6</v>
      </c>
      <c r="DM419">
        <v>0.5</v>
      </c>
      <c r="DN419" t="s">
        <v>438</v>
      </c>
      <c r="DO419">
        <v>2</v>
      </c>
      <c r="DP419" t="b">
        <v>1</v>
      </c>
      <c r="DQ419">
        <v>1761512212.1</v>
      </c>
      <c r="DR419">
        <v>168.42</v>
      </c>
      <c r="DS419">
        <v>149.2405555555556</v>
      </c>
      <c r="DT419">
        <v>11.93638888888889</v>
      </c>
      <c r="DU419">
        <v>9.030676666666666</v>
      </c>
      <c r="DV419">
        <v>170.209</v>
      </c>
      <c r="DW419">
        <v>11.92341111111111</v>
      </c>
      <c r="DX419">
        <v>499.9705555555555</v>
      </c>
      <c r="DY419">
        <v>90.27494444444443</v>
      </c>
      <c r="DZ419">
        <v>0.09996722222222221</v>
      </c>
      <c r="EA419">
        <v>18.54284444444444</v>
      </c>
      <c r="EB419">
        <v>18.00002222222223</v>
      </c>
      <c r="EC419">
        <v>999.9000000000001</v>
      </c>
      <c r="ED419">
        <v>0</v>
      </c>
      <c r="EE419">
        <v>0</v>
      </c>
      <c r="EF419">
        <v>10004.92777777778</v>
      </c>
      <c r="EG419">
        <v>0</v>
      </c>
      <c r="EH419">
        <v>1076.982222222222</v>
      </c>
      <c r="EI419">
        <v>19.17973333333333</v>
      </c>
      <c r="EJ419">
        <v>170.4547777777778</v>
      </c>
      <c r="EK419">
        <v>150.6004444444444</v>
      </c>
      <c r="EL419">
        <v>2.905728888888889</v>
      </c>
      <c r="EM419">
        <v>149.2405555555556</v>
      </c>
      <c r="EN419">
        <v>9.030676666666666</v>
      </c>
      <c r="EO419">
        <v>1.077558888888889</v>
      </c>
      <c r="EP419">
        <v>0.8152437777777778</v>
      </c>
      <c r="EQ419">
        <v>8.009508888888888</v>
      </c>
      <c r="ER419">
        <v>3.975533333333333</v>
      </c>
      <c r="ES419">
        <v>1999.902222222222</v>
      </c>
      <c r="ET419">
        <v>0.9800043333333333</v>
      </c>
      <c r="EU419">
        <v>0.01999586666666666</v>
      </c>
      <c r="EV419">
        <v>0</v>
      </c>
      <c r="EW419">
        <v>1326.095555555556</v>
      </c>
      <c r="EX419">
        <v>5.00097</v>
      </c>
      <c r="EY419">
        <v>26494.3</v>
      </c>
      <c r="EZ419">
        <v>16706.77777777778</v>
      </c>
      <c r="FA419">
        <v>37.31922222222222</v>
      </c>
      <c r="FB419">
        <v>38.70811111111111</v>
      </c>
      <c r="FC419">
        <v>37.52755555555555</v>
      </c>
      <c r="FD419">
        <v>37.94422222222222</v>
      </c>
      <c r="FE419">
        <v>37.611</v>
      </c>
      <c r="FF419">
        <v>1955.012222222222</v>
      </c>
      <c r="FG419">
        <v>39.89</v>
      </c>
      <c r="FH419">
        <v>0</v>
      </c>
      <c r="FI419">
        <v>7085.600000143051</v>
      </c>
      <c r="FJ419">
        <v>0</v>
      </c>
      <c r="FK419">
        <v>1327.7788</v>
      </c>
      <c r="FL419">
        <v>-21.46769230549039</v>
      </c>
      <c r="FM419">
        <v>-320.4769230897382</v>
      </c>
      <c r="FN419">
        <v>26519.984</v>
      </c>
      <c r="FO419">
        <v>15</v>
      </c>
      <c r="FP419">
        <v>0</v>
      </c>
      <c r="FQ419" t="s">
        <v>439</v>
      </c>
      <c r="FR419">
        <v>1760210915.6</v>
      </c>
      <c r="FS419">
        <v>0</v>
      </c>
      <c r="FT419">
        <v>0</v>
      </c>
      <c r="FU419">
        <v>-0.215</v>
      </c>
      <c r="FV419">
        <v>0</v>
      </c>
      <c r="FW419">
        <v>-0.6919999999999999</v>
      </c>
      <c r="FX419">
        <v>0</v>
      </c>
      <c r="FY419">
        <v>400</v>
      </c>
      <c r="FZ419">
        <v>0</v>
      </c>
      <c r="GA419">
        <v>0.15</v>
      </c>
      <c r="GB419">
        <v>0</v>
      </c>
      <c r="GC419">
        <v>18.5317925</v>
      </c>
      <c r="GD419">
        <v>5.089142589118197</v>
      </c>
      <c r="GE419">
        <v>0.4927888393559151</v>
      </c>
      <c r="GF419">
        <v>0</v>
      </c>
      <c r="GG419">
        <v>1328.795882352941</v>
      </c>
      <c r="GH419">
        <v>-19.15080214517531</v>
      </c>
      <c r="GI419">
        <v>1.899557406108167</v>
      </c>
      <c r="GJ419">
        <v>0</v>
      </c>
      <c r="GK419">
        <v>2.9047375</v>
      </c>
      <c r="GL419">
        <v>0.009198348968101587</v>
      </c>
      <c r="GM419">
        <v>0.003962290215266906</v>
      </c>
      <c r="GN419">
        <v>1</v>
      </c>
      <c r="GO419">
        <v>1</v>
      </c>
      <c r="GP419">
        <v>3</v>
      </c>
      <c r="GQ419" t="s">
        <v>446</v>
      </c>
      <c r="GR419">
        <v>3.13351</v>
      </c>
      <c r="GS419">
        <v>2.76036</v>
      </c>
      <c r="GT419">
        <v>0.0422907</v>
      </c>
      <c r="GU419">
        <v>0.0367829</v>
      </c>
      <c r="GV419">
        <v>0.064556</v>
      </c>
      <c r="GW419">
        <v>0.0517548</v>
      </c>
      <c r="GX419">
        <v>30660.6</v>
      </c>
      <c r="GY419">
        <v>30816.6</v>
      </c>
      <c r="GZ419">
        <v>29742.7</v>
      </c>
      <c r="HA419">
        <v>29553.7</v>
      </c>
      <c r="HB419">
        <v>36771.6</v>
      </c>
      <c r="HC419">
        <v>37140.6</v>
      </c>
      <c r="HD419">
        <v>41852.5</v>
      </c>
      <c r="HE419">
        <v>41989.7</v>
      </c>
      <c r="HF419">
        <v>1.95775</v>
      </c>
      <c r="HG419">
        <v>1.88505</v>
      </c>
      <c r="HH419">
        <v>-0.0213459</v>
      </c>
      <c r="HI419">
        <v>0</v>
      </c>
      <c r="HJ419">
        <v>18.3511</v>
      </c>
      <c r="HK419">
        <v>999.9</v>
      </c>
      <c r="HL419">
        <v>25.9</v>
      </c>
      <c r="HM419">
        <v>31.6</v>
      </c>
      <c r="HN419">
        <v>13.3933</v>
      </c>
      <c r="HO419">
        <v>62.3527</v>
      </c>
      <c r="HP419">
        <v>32.5761</v>
      </c>
      <c r="HQ419">
        <v>1</v>
      </c>
      <c r="HR419">
        <v>-0.131026</v>
      </c>
      <c r="HS419">
        <v>5.14557</v>
      </c>
      <c r="HT419">
        <v>20.2689</v>
      </c>
      <c r="HU419">
        <v>5.22133</v>
      </c>
      <c r="HV419">
        <v>12.0159</v>
      </c>
      <c r="HW419">
        <v>4.99085</v>
      </c>
      <c r="HX419">
        <v>3.2885</v>
      </c>
      <c r="HY419">
        <v>9999</v>
      </c>
      <c r="HZ419">
        <v>9999</v>
      </c>
      <c r="IA419">
        <v>9999</v>
      </c>
      <c r="IB419">
        <v>999.9</v>
      </c>
      <c r="IC419">
        <v>4.97281</v>
      </c>
      <c r="ID419">
        <v>1.86661</v>
      </c>
      <c r="IE419">
        <v>1.86592</v>
      </c>
      <c r="IF419">
        <v>1.86586</v>
      </c>
      <c r="IG419">
        <v>1.86769</v>
      </c>
      <c r="IH419">
        <v>1.87014</v>
      </c>
      <c r="II419">
        <v>1.86878</v>
      </c>
      <c r="IJ419">
        <v>1.87027</v>
      </c>
      <c r="IK419">
        <v>0</v>
      </c>
      <c r="IL419">
        <v>0</v>
      </c>
      <c r="IM419">
        <v>0</v>
      </c>
      <c r="IN419">
        <v>0</v>
      </c>
      <c r="IO419" t="s">
        <v>441</v>
      </c>
      <c r="IP419" t="s">
        <v>442</v>
      </c>
      <c r="IQ419" t="s">
        <v>443</v>
      </c>
      <c r="IR419" t="s">
        <v>443</v>
      </c>
      <c r="IS419" t="s">
        <v>443</v>
      </c>
      <c r="IT419" t="s">
        <v>443</v>
      </c>
      <c r="IU419">
        <v>0</v>
      </c>
      <c r="IV419">
        <v>100</v>
      </c>
      <c r="IW419">
        <v>100</v>
      </c>
      <c r="IX419">
        <v>-1.771</v>
      </c>
      <c r="IY419">
        <v>0.013</v>
      </c>
      <c r="IZ419">
        <v>-1.414774939843471</v>
      </c>
      <c r="JA419">
        <v>-0.002262605230658699</v>
      </c>
      <c r="JB419">
        <v>4.117972070868355E-07</v>
      </c>
      <c r="JC419">
        <v>-1.535053720392113E-10</v>
      </c>
      <c r="JD419">
        <v>-0.05773197212917025</v>
      </c>
      <c r="JE419">
        <v>-0.004387372397949352</v>
      </c>
      <c r="JF419">
        <v>0.001148265067849212</v>
      </c>
      <c r="JG419">
        <v>-2.372704636287677E-05</v>
      </c>
      <c r="JH419">
        <v>4</v>
      </c>
      <c r="JI419">
        <v>2346</v>
      </c>
      <c r="JJ419">
        <v>1</v>
      </c>
      <c r="JK419">
        <v>24</v>
      </c>
      <c r="JL419">
        <v>21688.3</v>
      </c>
      <c r="JM419">
        <v>29358536.9</v>
      </c>
      <c r="JN419">
        <v>0.421143</v>
      </c>
      <c r="JO419">
        <v>2.33154</v>
      </c>
      <c r="JP419">
        <v>1.39648</v>
      </c>
      <c r="JQ419">
        <v>2.35718</v>
      </c>
      <c r="JR419">
        <v>1.49536</v>
      </c>
      <c r="JS419">
        <v>2.54028</v>
      </c>
      <c r="JT419">
        <v>36.4107</v>
      </c>
      <c r="JU419">
        <v>24.035</v>
      </c>
      <c r="JV419">
        <v>18</v>
      </c>
      <c r="JW419">
        <v>487.335</v>
      </c>
      <c r="JX419">
        <v>433.135</v>
      </c>
      <c r="JY419">
        <v>12.6396</v>
      </c>
      <c r="JZ419">
        <v>25.8142</v>
      </c>
      <c r="KA419">
        <v>30.0005</v>
      </c>
      <c r="KB419">
        <v>25.6868</v>
      </c>
      <c r="KC419">
        <v>25.626</v>
      </c>
      <c r="KD419">
        <v>8.38749</v>
      </c>
      <c r="KE419">
        <v>30.3254</v>
      </c>
      <c r="KF419">
        <v>0.823318</v>
      </c>
      <c r="KG419">
        <v>12.5977</v>
      </c>
      <c r="KH419">
        <v>119.233</v>
      </c>
      <c r="KI419">
        <v>8.983610000000001</v>
      </c>
      <c r="KJ419">
        <v>101.65</v>
      </c>
      <c r="KK419">
        <v>100.969</v>
      </c>
    </row>
    <row r="420" spans="1:297">
      <c r="A420">
        <v>404</v>
      </c>
      <c r="B420">
        <v>1761512219.6</v>
      </c>
      <c r="C420">
        <v>5009.099999904633</v>
      </c>
      <c r="D420" t="s">
        <v>1255</v>
      </c>
      <c r="E420" t="s">
        <v>1256</v>
      </c>
      <c r="F420">
        <v>5</v>
      </c>
      <c r="G420" t="s">
        <v>1218</v>
      </c>
      <c r="H420" t="s">
        <v>436</v>
      </c>
      <c r="I420">
        <v>1761512216.8</v>
      </c>
      <c r="J420">
        <f>(K420)/1000</f>
        <v>0</v>
      </c>
      <c r="K420">
        <f>IF(DP420, AN420, AH420)</f>
        <v>0</v>
      </c>
      <c r="L420">
        <f>IF(DP420, AI420, AG420)</f>
        <v>0</v>
      </c>
      <c r="M420">
        <f>DR420 - IF(AU420&gt;1, L420*DL420*100.0/(AW420), 0)</f>
        <v>0</v>
      </c>
      <c r="N420">
        <f>((T420-J420/2)*M420-L420)/(T420+J420/2)</f>
        <v>0</v>
      </c>
      <c r="O420">
        <f>N420*(DY420+DZ420)/1000.0</f>
        <v>0</v>
      </c>
      <c r="P420">
        <f>(DR420 - IF(AU420&gt;1, L420*DL420*100.0/(AW420), 0))*(DY420+DZ420)/1000.0</f>
        <v>0</v>
      </c>
      <c r="Q420">
        <f>2.0/((1/S420-1/R420)+SIGN(S420)*SQRT((1/S420-1/R420)*(1/S420-1/R420) + 4*DM420/((DM420+1)*(DM420+1))*(2*1/S420*1/R420-1/R420*1/R420)))</f>
        <v>0</v>
      </c>
      <c r="R420">
        <f>IF(LEFT(DN420,1)&lt;&gt;"0",IF(LEFT(DN420,1)="1",3.0,DO420),$D$5+$E$5*(EF420*DY420/($K$5*1000))+$F$5*(EF420*DY420/($K$5*1000))*MAX(MIN(DL420,$J$5),$I$5)*MAX(MIN(DL420,$J$5),$I$5)+$G$5*MAX(MIN(DL420,$J$5),$I$5)*(EF420*DY420/($K$5*1000))+$H$5*(EF420*DY420/($K$5*1000))*(EF420*DY420/($K$5*1000)))</f>
        <v>0</v>
      </c>
      <c r="S420">
        <f>J420*(1000-(1000*0.61365*exp(17.502*W420/(240.97+W420))/(DY420+DZ420)+DT420)/2)/(1000*0.61365*exp(17.502*W420/(240.97+W420))/(DY420+DZ420)-DT420)</f>
        <v>0</v>
      </c>
      <c r="T420">
        <f>1/((DM420+1)/(Q420/1.6)+1/(R420/1.37)) + DM420/((DM420+1)/(Q420/1.6) + DM420/(R420/1.37))</f>
        <v>0</v>
      </c>
      <c r="U420">
        <f>(DH420*DK420)</f>
        <v>0</v>
      </c>
      <c r="V420">
        <f>(EA420+(U420+2*0.95*5.67E-8*(((EA420+$B$7)+273)^4-(EA420+273)^4)-44100*J420)/(1.84*29.3*R420+8*0.95*5.67E-8*(EA420+273)^3))</f>
        <v>0</v>
      </c>
      <c r="W420">
        <f>($C$7*EB420+$D$7*EC420+$E$7*V420)</f>
        <v>0</v>
      </c>
      <c r="X420">
        <f>0.61365*exp(17.502*W420/(240.97+W420))</f>
        <v>0</v>
      </c>
      <c r="Y420">
        <f>(Z420/AA420*100)</f>
        <v>0</v>
      </c>
      <c r="Z420">
        <f>DT420*(DY420+DZ420)/1000</f>
        <v>0</v>
      </c>
      <c r="AA420">
        <f>0.61365*exp(17.502*EA420/(240.97+EA420))</f>
        <v>0</v>
      </c>
      <c r="AB420">
        <f>(X420-DT420*(DY420+DZ420)/1000)</f>
        <v>0</v>
      </c>
      <c r="AC420">
        <f>(-J420*44100)</f>
        <v>0</v>
      </c>
      <c r="AD420">
        <f>2*29.3*R420*0.92*(EA420-W420)</f>
        <v>0</v>
      </c>
      <c r="AE420">
        <f>2*0.95*5.67E-8*(((EA420+$B$7)+273)^4-(W420+273)^4)</f>
        <v>0</v>
      </c>
      <c r="AF420">
        <f>U420+AE420+AC420+AD420</f>
        <v>0</v>
      </c>
      <c r="AG420">
        <f>DX420*AU420*(DS420-DR420*(1000-AU420*DU420)/(1000-AU420*DT420))/(100*DL420)</f>
        <v>0</v>
      </c>
      <c r="AH420">
        <f>1000*DX420*AU420*(DT420-DU420)/(100*DL420*(1000-AU420*DT420))</f>
        <v>0</v>
      </c>
      <c r="AI420">
        <f>(AJ420 - AK420 - DY420*1E3/(8.314*(EA420+273.15)) * AM420/DX420 * AL420) * DX420/(100*DL420) * (1000 - DU420)/1000</f>
        <v>0</v>
      </c>
      <c r="AJ420">
        <v>135.6097895717675</v>
      </c>
      <c r="AK420">
        <v>147.5303757575757</v>
      </c>
      <c r="AL420">
        <v>-3.283089693187075</v>
      </c>
      <c r="AM420">
        <v>65.67833602409358</v>
      </c>
      <c r="AN420">
        <f>(AP420 - AO420 + DY420*1E3/(8.314*(EA420+273.15)) * AR420/DX420 * AQ420) * DX420/(100*DL420) * 1000/(1000 - AP420)</f>
        <v>0</v>
      </c>
      <c r="AO420">
        <v>9.03204017193335</v>
      </c>
      <c r="AP420">
        <v>11.93174727272726</v>
      </c>
      <c r="AQ420">
        <v>-3.160700562789078E-05</v>
      </c>
      <c r="AR420">
        <v>107.1786885899259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MAX(0,($B$13+$C$13*EF420)/(1+$D$13*EF420)*DY420/(EA420+273)*$E$13)</f>
        <v>0</v>
      </c>
      <c r="AX420" t="s">
        <v>437</v>
      </c>
      <c r="AY420" t="s">
        <v>437</v>
      </c>
      <c r="AZ420">
        <v>0</v>
      </c>
      <c r="BA420">
        <v>0</v>
      </c>
      <c r="BB420">
        <f>1-AZ420/BA420</f>
        <v>0</v>
      </c>
      <c r="BC420">
        <v>0</v>
      </c>
      <c r="BD420" t="s">
        <v>437</v>
      </c>
      <c r="BE420" t="s">
        <v>437</v>
      </c>
      <c r="BF420">
        <v>0</v>
      </c>
      <c r="BG420">
        <v>0</v>
      </c>
      <c r="BH420">
        <f>1-BF420/BG420</f>
        <v>0</v>
      </c>
      <c r="BI420">
        <v>0.5</v>
      </c>
      <c r="BJ420">
        <f>DI420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437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BZ420">
        <v>2020</v>
      </c>
      <c r="CA420">
        <v>290.0000000000001</v>
      </c>
      <c r="CB420">
        <v>1590.42</v>
      </c>
      <c r="CC420">
        <v>295</v>
      </c>
      <c r="CD420">
        <v>5220.67</v>
      </c>
      <c r="CE420">
        <v>1591.29</v>
      </c>
      <c r="CF420">
        <v>-0.87</v>
      </c>
      <c r="CG420">
        <v>300.0000000000001</v>
      </c>
      <c r="CH420">
        <v>23.8</v>
      </c>
      <c r="CI420">
        <v>1650.734719841875</v>
      </c>
      <c r="CJ420">
        <v>2.032994541366527</v>
      </c>
      <c r="CK420">
        <v>-31.03478562282126</v>
      </c>
      <c r="CL420">
        <v>0.9198548094063967</v>
      </c>
      <c r="CM420">
        <v>0.9759925733019913</v>
      </c>
      <c r="CN420">
        <v>-0.00431141668520578</v>
      </c>
      <c r="CO420">
        <v>289.9999999999999</v>
      </c>
      <c r="CP420">
        <v>1590.91</v>
      </c>
      <c r="CQ420">
        <v>765</v>
      </c>
      <c r="CR420">
        <v>5219.32</v>
      </c>
      <c r="CS420">
        <v>1591.27</v>
      </c>
      <c r="CT420">
        <v>-0.36</v>
      </c>
      <c r="DH420">
        <f>$B$11*EG420+$C$11*EH420+$F$11*ES420*(1-EV420)</f>
        <v>0</v>
      </c>
      <c r="DI420">
        <f>DH420*DJ420</f>
        <v>0</v>
      </c>
      <c r="DJ420">
        <f>($B$11*$D$9+$C$11*$D$9+$F$11*((FF420+EX420)/MAX(FF420+EX420+FG420, 0.1)*$I$9+FG420/MAX(FF420+EX420+FG420, 0.1)*$J$9))/($B$11+$C$11+$F$11)</f>
        <v>0</v>
      </c>
      <c r="DK420">
        <f>($B$11*$K$9+$C$11*$K$9+$F$11*((FF420+EX420)/MAX(FF420+EX420+FG420, 0.1)*$P$9+FG420/MAX(FF420+EX420+FG420, 0.1)*$Q$9))/($B$11+$C$11+$F$11)</f>
        <v>0</v>
      </c>
      <c r="DL420">
        <v>6</v>
      </c>
      <c r="DM420">
        <v>0.5</v>
      </c>
      <c r="DN420" t="s">
        <v>438</v>
      </c>
      <c r="DO420">
        <v>2</v>
      </c>
      <c r="DP420" t="b">
        <v>1</v>
      </c>
      <c r="DQ420">
        <v>1761512216.8</v>
      </c>
      <c r="DR420">
        <v>153.237</v>
      </c>
      <c r="DS420">
        <v>133.6837</v>
      </c>
      <c r="DT420">
        <v>11.93498</v>
      </c>
      <c r="DU420">
        <v>9.032107</v>
      </c>
      <c r="DV420">
        <v>154.9932</v>
      </c>
      <c r="DW420">
        <v>11.92199</v>
      </c>
      <c r="DX420">
        <v>499.987</v>
      </c>
      <c r="DY420">
        <v>90.27430000000001</v>
      </c>
      <c r="DZ420">
        <v>0.09998057</v>
      </c>
      <c r="EA420">
        <v>18.5427</v>
      </c>
      <c r="EB420">
        <v>17.99367</v>
      </c>
      <c r="EC420">
        <v>999.9</v>
      </c>
      <c r="ED420">
        <v>0</v>
      </c>
      <c r="EE420">
        <v>0</v>
      </c>
      <c r="EF420">
        <v>10007.43</v>
      </c>
      <c r="EG420">
        <v>0</v>
      </c>
      <c r="EH420">
        <v>1076.948</v>
      </c>
      <c r="EI420">
        <v>19.55324</v>
      </c>
      <c r="EJ420">
        <v>155.088</v>
      </c>
      <c r="EK420">
        <v>134.9022</v>
      </c>
      <c r="EL420">
        <v>2.90286</v>
      </c>
      <c r="EM420">
        <v>133.6837</v>
      </c>
      <c r="EN420">
        <v>9.032107</v>
      </c>
      <c r="EO420">
        <v>1.077423</v>
      </c>
      <c r="EP420">
        <v>0.8153670000000002</v>
      </c>
      <c r="EQ420">
        <v>8.007634999999999</v>
      </c>
      <c r="ER420">
        <v>3.977686</v>
      </c>
      <c r="ES420">
        <v>2000.015</v>
      </c>
      <c r="ET420">
        <v>0.980007</v>
      </c>
      <c r="EU420">
        <v>0.01999320999999999</v>
      </c>
      <c r="EV420">
        <v>0</v>
      </c>
      <c r="EW420">
        <v>1323.674</v>
      </c>
      <c r="EX420">
        <v>5.000970000000001</v>
      </c>
      <c r="EY420">
        <v>26457.29</v>
      </c>
      <c r="EZ420">
        <v>16707.73</v>
      </c>
      <c r="FA420">
        <v>37.4185</v>
      </c>
      <c r="FB420">
        <v>38.8623</v>
      </c>
      <c r="FC420">
        <v>37.6311</v>
      </c>
      <c r="FD420">
        <v>38.0687</v>
      </c>
      <c r="FE420">
        <v>37.7185</v>
      </c>
      <c r="FF420">
        <v>1955.125</v>
      </c>
      <c r="FG420">
        <v>39.89</v>
      </c>
      <c r="FH420">
        <v>0</v>
      </c>
      <c r="FI420">
        <v>7090.400000095367</v>
      </c>
      <c r="FJ420">
        <v>0</v>
      </c>
      <c r="FK420">
        <v>1325.7948</v>
      </c>
      <c r="FL420">
        <v>-26.26999995608063</v>
      </c>
      <c r="FM420">
        <v>-421.0615378618319</v>
      </c>
      <c r="FN420">
        <v>26490.18</v>
      </c>
      <c r="FO420">
        <v>15</v>
      </c>
      <c r="FP420">
        <v>0</v>
      </c>
      <c r="FQ420" t="s">
        <v>439</v>
      </c>
      <c r="FR420">
        <v>1760210915.6</v>
      </c>
      <c r="FS420">
        <v>0</v>
      </c>
      <c r="FT420">
        <v>0</v>
      </c>
      <c r="FU420">
        <v>-0.215</v>
      </c>
      <c r="FV420">
        <v>0</v>
      </c>
      <c r="FW420">
        <v>-0.6919999999999999</v>
      </c>
      <c r="FX420">
        <v>0</v>
      </c>
      <c r="FY420">
        <v>400</v>
      </c>
      <c r="FZ420">
        <v>0</v>
      </c>
      <c r="GA420">
        <v>0.15</v>
      </c>
      <c r="GB420">
        <v>0</v>
      </c>
      <c r="GC420">
        <v>18.959615</v>
      </c>
      <c r="GD420">
        <v>4.715252532832998</v>
      </c>
      <c r="GE420">
        <v>0.4543998424020413</v>
      </c>
      <c r="GF420">
        <v>0</v>
      </c>
      <c r="GG420">
        <v>1326.825</v>
      </c>
      <c r="GH420">
        <v>-24.12696715132004</v>
      </c>
      <c r="GI420">
        <v>2.385658436673327</v>
      </c>
      <c r="GJ420">
        <v>0</v>
      </c>
      <c r="GK420">
        <v>2.9047865</v>
      </c>
      <c r="GL420">
        <v>-0.01460757973733788</v>
      </c>
      <c r="GM420">
        <v>0.002320872195964264</v>
      </c>
      <c r="GN420">
        <v>1</v>
      </c>
      <c r="GO420">
        <v>1</v>
      </c>
      <c r="GP420">
        <v>3</v>
      </c>
      <c r="GQ420" t="s">
        <v>446</v>
      </c>
      <c r="GR420">
        <v>3.13352</v>
      </c>
      <c r="GS420">
        <v>2.7603</v>
      </c>
      <c r="GT420">
        <v>0.0383415</v>
      </c>
      <c r="GU420">
        <v>0.0326742</v>
      </c>
      <c r="GV420">
        <v>0.0645372</v>
      </c>
      <c r="GW420">
        <v>0.051764</v>
      </c>
      <c r="GX420">
        <v>30787.4</v>
      </c>
      <c r="GY420">
        <v>30948</v>
      </c>
      <c r="GZ420">
        <v>29743.1</v>
      </c>
      <c r="HA420">
        <v>29553.6</v>
      </c>
      <c r="HB420">
        <v>36772.7</v>
      </c>
      <c r="HC420">
        <v>37139.8</v>
      </c>
      <c r="HD420">
        <v>41853</v>
      </c>
      <c r="HE420">
        <v>41989.2</v>
      </c>
      <c r="HF420">
        <v>1.95772</v>
      </c>
      <c r="HG420">
        <v>1.8851</v>
      </c>
      <c r="HH420">
        <v>-0.0216216</v>
      </c>
      <c r="HI420">
        <v>0</v>
      </c>
      <c r="HJ420">
        <v>18.3511</v>
      </c>
      <c r="HK420">
        <v>999.9</v>
      </c>
      <c r="HL420">
        <v>25.9</v>
      </c>
      <c r="HM420">
        <v>31.6</v>
      </c>
      <c r="HN420">
        <v>13.3921</v>
      </c>
      <c r="HO420">
        <v>62.1227</v>
      </c>
      <c r="HP420">
        <v>32.4679</v>
      </c>
      <c r="HQ420">
        <v>1</v>
      </c>
      <c r="HR420">
        <v>-0.1305</v>
      </c>
      <c r="HS420">
        <v>5.12292</v>
      </c>
      <c r="HT420">
        <v>20.2696</v>
      </c>
      <c r="HU420">
        <v>5.22133</v>
      </c>
      <c r="HV420">
        <v>12.0159</v>
      </c>
      <c r="HW420">
        <v>4.99085</v>
      </c>
      <c r="HX420">
        <v>3.28848</v>
      </c>
      <c r="HY420">
        <v>9999</v>
      </c>
      <c r="HZ420">
        <v>9999</v>
      </c>
      <c r="IA420">
        <v>9999</v>
      </c>
      <c r="IB420">
        <v>999.9</v>
      </c>
      <c r="IC420">
        <v>4.97285</v>
      </c>
      <c r="ID420">
        <v>1.86661</v>
      </c>
      <c r="IE420">
        <v>1.86592</v>
      </c>
      <c r="IF420">
        <v>1.86584</v>
      </c>
      <c r="IG420">
        <v>1.86768</v>
      </c>
      <c r="IH420">
        <v>1.87014</v>
      </c>
      <c r="II420">
        <v>1.86878</v>
      </c>
      <c r="IJ420">
        <v>1.87027</v>
      </c>
      <c r="IK420">
        <v>0</v>
      </c>
      <c r="IL420">
        <v>0</v>
      </c>
      <c r="IM420">
        <v>0</v>
      </c>
      <c r="IN420">
        <v>0</v>
      </c>
      <c r="IO420" t="s">
        <v>441</v>
      </c>
      <c r="IP420" t="s">
        <v>442</v>
      </c>
      <c r="IQ420" t="s">
        <v>443</v>
      </c>
      <c r="IR420" t="s">
        <v>443</v>
      </c>
      <c r="IS420" t="s">
        <v>443</v>
      </c>
      <c r="IT420" t="s">
        <v>443</v>
      </c>
      <c r="IU420">
        <v>0</v>
      </c>
      <c r="IV420">
        <v>100</v>
      </c>
      <c r="IW420">
        <v>100</v>
      </c>
      <c r="IX420">
        <v>-1.737</v>
      </c>
      <c r="IY420">
        <v>0.0129</v>
      </c>
      <c r="IZ420">
        <v>-1.414774939843471</v>
      </c>
      <c r="JA420">
        <v>-0.002262605230658699</v>
      </c>
      <c r="JB420">
        <v>4.117972070868355E-07</v>
      </c>
      <c r="JC420">
        <v>-1.535053720392113E-10</v>
      </c>
      <c r="JD420">
        <v>-0.05773197212917025</v>
      </c>
      <c r="JE420">
        <v>-0.004387372397949352</v>
      </c>
      <c r="JF420">
        <v>0.001148265067849212</v>
      </c>
      <c r="JG420">
        <v>-2.372704636287677E-05</v>
      </c>
      <c r="JH420">
        <v>4</v>
      </c>
      <c r="JI420">
        <v>2346</v>
      </c>
      <c r="JJ420">
        <v>1</v>
      </c>
      <c r="JK420">
        <v>24</v>
      </c>
      <c r="JL420">
        <v>21688.4</v>
      </c>
      <c r="JM420">
        <v>29358537</v>
      </c>
      <c r="JN420">
        <v>0.383301</v>
      </c>
      <c r="JO420">
        <v>2.34131</v>
      </c>
      <c r="JP420">
        <v>1.39771</v>
      </c>
      <c r="JQ420">
        <v>2.35596</v>
      </c>
      <c r="JR420">
        <v>1.49536</v>
      </c>
      <c r="JS420">
        <v>2.69043</v>
      </c>
      <c r="JT420">
        <v>36.4107</v>
      </c>
      <c r="JU420">
        <v>24.035</v>
      </c>
      <c r="JV420">
        <v>18</v>
      </c>
      <c r="JW420">
        <v>487.319</v>
      </c>
      <c r="JX420">
        <v>433.165</v>
      </c>
      <c r="JY420">
        <v>12.6051</v>
      </c>
      <c r="JZ420">
        <v>25.8142</v>
      </c>
      <c r="KA420">
        <v>30.0004</v>
      </c>
      <c r="KB420">
        <v>25.6868</v>
      </c>
      <c r="KC420">
        <v>25.626</v>
      </c>
      <c r="KD420">
        <v>7.6064</v>
      </c>
      <c r="KE420">
        <v>30.3254</v>
      </c>
      <c r="KF420">
        <v>0.823318</v>
      </c>
      <c r="KG420">
        <v>12.6092</v>
      </c>
      <c r="KH420">
        <v>99.1977</v>
      </c>
      <c r="KI420">
        <v>8.9815</v>
      </c>
      <c r="KJ420">
        <v>101.651</v>
      </c>
      <c r="KK420">
        <v>100.968</v>
      </c>
    </row>
    <row r="421" spans="1:297">
      <c r="A421">
        <v>405</v>
      </c>
      <c r="B421">
        <v>1761512224.6</v>
      </c>
      <c r="C421">
        <v>5014.099999904633</v>
      </c>
      <c r="D421" t="s">
        <v>1257</v>
      </c>
      <c r="E421" t="s">
        <v>1258</v>
      </c>
      <c r="F421">
        <v>5</v>
      </c>
      <c r="G421" t="s">
        <v>1218</v>
      </c>
      <c r="H421" t="s">
        <v>436</v>
      </c>
      <c r="I421">
        <v>1761512222.1</v>
      </c>
      <c r="J421">
        <f>(K421)/1000</f>
        <v>0</v>
      </c>
      <c r="K421">
        <f>IF(DP421, AN421, AH421)</f>
        <v>0</v>
      </c>
      <c r="L421">
        <f>IF(DP421, AI421, AG421)</f>
        <v>0</v>
      </c>
      <c r="M421">
        <f>DR421 - IF(AU421&gt;1, L421*DL421*100.0/(AW421), 0)</f>
        <v>0</v>
      </c>
      <c r="N421">
        <f>((T421-J421/2)*M421-L421)/(T421+J421/2)</f>
        <v>0</v>
      </c>
      <c r="O421">
        <f>N421*(DY421+DZ421)/1000.0</f>
        <v>0</v>
      </c>
      <c r="P421">
        <f>(DR421 - IF(AU421&gt;1, L421*DL421*100.0/(AW421), 0))*(DY421+DZ421)/1000.0</f>
        <v>0</v>
      </c>
      <c r="Q421">
        <f>2.0/((1/S421-1/R421)+SIGN(S421)*SQRT((1/S421-1/R421)*(1/S421-1/R421) + 4*DM421/((DM421+1)*(DM421+1))*(2*1/S421*1/R421-1/R421*1/R421)))</f>
        <v>0</v>
      </c>
      <c r="R421">
        <f>IF(LEFT(DN421,1)&lt;&gt;"0",IF(LEFT(DN421,1)="1",3.0,DO421),$D$5+$E$5*(EF421*DY421/($K$5*1000))+$F$5*(EF421*DY421/($K$5*1000))*MAX(MIN(DL421,$J$5),$I$5)*MAX(MIN(DL421,$J$5),$I$5)+$G$5*MAX(MIN(DL421,$J$5),$I$5)*(EF421*DY421/($K$5*1000))+$H$5*(EF421*DY421/($K$5*1000))*(EF421*DY421/($K$5*1000)))</f>
        <v>0</v>
      </c>
      <c r="S421">
        <f>J421*(1000-(1000*0.61365*exp(17.502*W421/(240.97+W421))/(DY421+DZ421)+DT421)/2)/(1000*0.61365*exp(17.502*W421/(240.97+W421))/(DY421+DZ421)-DT421)</f>
        <v>0</v>
      </c>
      <c r="T421">
        <f>1/((DM421+1)/(Q421/1.6)+1/(R421/1.37)) + DM421/((DM421+1)/(Q421/1.6) + DM421/(R421/1.37))</f>
        <v>0</v>
      </c>
      <c r="U421">
        <f>(DH421*DK421)</f>
        <v>0</v>
      </c>
      <c r="V421">
        <f>(EA421+(U421+2*0.95*5.67E-8*(((EA421+$B$7)+273)^4-(EA421+273)^4)-44100*J421)/(1.84*29.3*R421+8*0.95*5.67E-8*(EA421+273)^3))</f>
        <v>0</v>
      </c>
      <c r="W421">
        <f>($C$7*EB421+$D$7*EC421+$E$7*V421)</f>
        <v>0</v>
      </c>
      <c r="X421">
        <f>0.61365*exp(17.502*W421/(240.97+W421))</f>
        <v>0</v>
      </c>
      <c r="Y421">
        <f>(Z421/AA421*100)</f>
        <v>0</v>
      </c>
      <c r="Z421">
        <f>DT421*(DY421+DZ421)/1000</f>
        <v>0</v>
      </c>
      <c r="AA421">
        <f>0.61365*exp(17.502*EA421/(240.97+EA421))</f>
        <v>0</v>
      </c>
      <c r="AB421">
        <f>(X421-DT421*(DY421+DZ421)/1000)</f>
        <v>0</v>
      </c>
      <c r="AC421">
        <f>(-J421*44100)</f>
        <v>0</v>
      </c>
      <c r="AD421">
        <f>2*29.3*R421*0.92*(EA421-W421)</f>
        <v>0</v>
      </c>
      <c r="AE421">
        <f>2*0.95*5.67E-8*(((EA421+$B$7)+273)^4-(W421+273)^4)</f>
        <v>0</v>
      </c>
      <c r="AF421">
        <f>U421+AE421+AC421+AD421</f>
        <v>0</v>
      </c>
      <c r="AG421">
        <f>DX421*AU421*(DS421-DR421*(1000-AU421*DU421)/(1000-AU421*DT421))/(100*DL421)</f>
        <v>0</v>
      </c>
      <c r="AH421">
        <f>1000*DX421*AU421*(DT421-DU421)/(100*DL421*(1000-AU421*DT421))</f>
        <v>0</v>
      </c>
      <c r="AI421">
        <f>(AJ421 - AK421 - DY421*1E3/(8.314*(EA421+273.15)) * AM421/DX421 * AL421) * DX421/(100*DL421) * (1000 - DU421)/1000</f>
        <v>0</v>
      </c>
      <c r="AJ421">
        <v>118.7858854339133</v>
      </c>
      <c r="AK421">
        <v>131.1623878787878</v>
      </c>
      <c r="AL421">
        <v>-3.270518553586068</v>
      </c>
      <c r="AM421">
        <v>65.67833602409358</v>
      </c>
      <c r="AN421">
        <f>(AP421 - AO421 + DY421*1E3/(8.314*(EA421+273.15)) * AR421/DX421 * AQ421) * DX421/(100*DL421) * 1000/(1000 - AP421)</f>
        <v>0</v>
      </c>
      <c r="AO421">
        <v>9.034346566511781</v>
      </c>
      <c r="AP421">
        <v>11.93164121212121</v>
      </c>
      <c r="AQ421">
        <v>-8.312561985524188E-06</v>
      </c>
      <c r="AR421">
        <v>107.1786885899259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MAX(0,($B$13+$C$13*EF421)/(1+$D$13*EF421)*DY421/(EA421+273)*$E$13)</f>
        <v>0</v>
      </c>
      <c r="AX421" t="s">
        <v>437</v>
      </c>
      <c r="AY421" t="s">
        <v>437</v>
      </c>
      <c r="AZ421">
        <v>0</v>
      </c>
      <c r="BA421">
        <v>0</v>
      </c>
      <c r="BB421">
        <f>1-AZ421/BA421</f>
        <v>0</v>
      </c>
      <c r="BC421">
        <v>0</v>
      </c>
      <c r="BD421" t="s">
        <v>437</v>
      </c>
      <c r="BE421" t="s">
        <v>437</v>
      </c>
      <c r="BF421">
        <v>0</v>
      </c>
      <c r="BG421">
        <v>0</v>
      </c>
      <c r="BH421">
        <f>1-BF421/BG421</f>
        <v>0</v>
      </c>
      <c r="BI421">
        <v>0.5</v>
      </c>
      <c r="BJ421">
        <f>DI421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437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BZ421">
        <v>2020</v>
      </c>
      <c r="CA421">
        <v>290.0000000000001</v>
      </c>
      <c r="CB421">
        <v>1590.42</v>
      </c>
      <c r="CC421">
        <v>295</v>
      </c>
      <c r="CD421">
        <v>5220.67</v>
      </c>
      <c r="CE421">
        <v>1591.29</v>
      </c>
      <c r="CF421">
        <v>-0.87</v>
      </c>
      <c r="CG421">
        <v>300.0000000000001</v>
      </c>
      <c r="CH421">
        <v>23.8</v>
      </c>
      <c r="CI421">
        <v>1650.734719841875</v>
      </c>
      <c r="CJ421">
        <v>2.032994541366527</v>
      </c>
      <c r="CK421">
        <v>-31.03478562282126</v>
      </c>
      <c r="CL421">
        <v>0.9198548094063967</v>
      </c>
      <c r="CM421">
        <v>0.9759925733019913</v>
      </c>
      <c r="CN421">
        <v>-0.00431141668520578</v>
      </c>
      <c r="CO421">
        <v>289.9999999999999</v>
      </c>
      <c r="CP421">
        <v>1590.91</v>
      </c>
      <c r="CQ421">
        <v>765</v>
      </c>
      <c r="CR421">
        <v>5219.32</v>
      </c>
      <c r="CS421">
        <v>1591.27</v>
      </c>
      <c r="CT421">
        <v>-0.36</v>
      </c>
      <c r="DH421">
        <f>$B$11*EG421+$C$11*EH421+$F$11*ES421*(1-EV421)</f>
        <v>0</v>
      </c>
      <c r="DI421">
        <f>DH421*DJ421</f>
        <v>0</v>
      </c>
      <c r="DJ421">
        <f>($B$11*$D$9+$C$11*$D$9+$F$11*((FF421+EX421)/MAX(FF421+EX421+FG421, 0.1)*$I$9+FG421/MAX(FF421+EX421+FG421, 0.1)*$J$9))/($B$11+$C$11+$F$11)</f>
        <v>0</v>
      </c>
      <c r="DK421">
        <f>($B$11*$K$9+$C$11*$K$9+$F$11*((FF421+EX421)/MAX(FF421+EX421+FG421, 0.1)*$P$9+FG421/MAX(FF421+EX421+FG421, 0.1)*$Q$9))/($B$11+$C$11+$F$11)</f>
        <v>0</v>
      </c>
      <c r="DL421">
        <v>6</v>
      </c>
      <c r="DM421">
        <v>0.5</v>
      </c>
      <c r="DN421" t="s">
        <v>438</v>
      </c>
      <c r="DO421">
        <v>2</v>
      </c>
      <c r="DP421" t="b">
        <v>1</v>
      </c>
      <c r="DQ421">
        <v>1761512222.1</v>
      </c>
      <c r="DR421">
        <v>136.0637777777778</v>
      </c>
      <c r="DS421">
        <v>115.9961111111111</v>
      </c>
      <c r="DT421">
        <v>11.93133333333333</v>
      </c>
      <c r="DU421">
        <v>9.034605555555554</v>
      </c>
      <c r="DV421">
        <v>137.783</v>
      </c>
      <c r="DW421">
        <v>11.91841111111111</v>
      </c>
      <c r="DX421">
        <v>499.9945555555556</v>
      </c>
      <c r="DY421">
        <v>90.27588888888889</v>
      </c>
      <c r="DZ421">
        <v>0.1000330666666667</v>
      </c>
      <c r="EA421">
        <v>18.54104444444444</v>
      </c>
      <c r="EB421">
        <v>17.99425555555555</v>
      </c>
      <c r="EC421">
        <v>999.9000000000001</v>
      </c>
      <c r="ED421">
        <v>0</v>
      </c>
      <c r="EE421">
        <v>0</v>
      </c>
      <c r="EF421">
        <v>10018.67777777778</v>
      </c>
      <c r="EG421">
        <v>0</v>
      </c>
      <c r="EH421">
        <v>1076.925555555556</v>
      </c>
      <c r="EI421">
        <v>20.0678</v>
      </c>
      <c r="EJ421">
        <v>137.7068888888889</v>
      </c>
      <c r="EK421">
        <v>117.0533333333333</v>
      </c>
      <c r="EL421">
        <v>2.896713333333333</v>
      </c>
      <c r="EM421">
        <v>115.9961111111111</v>
      </c>
      <c r="EN421">
        <v>9.034605555555554</v>
      </c>
      <c r="EO421">
        <v>1.077111111111111</v>
      </c>
      <c r="EP421">
        <v>0.8156071111111111</v>
      </c>
      <c r="EQ421">
        <v>8.00340111111111</v>
      </c>
      <c r="ER421">
        <v>3.981874444444444</v>
      </c>
      <c r="ES421">
        <v>1999.907777777777</v>
      </c>
      <c r="ET421">
        <v>0.9800003333333334</v>
      </c>
      <c r="EU421">
        <v>0.01999966666666666</v>
      </c>
      <c r="EV421">
        <v>0</v>
      </c>
      <c r="EW421">
        <v>1320.396666666667</v>
      </c>
      <c r="EX421">
        <v>5.00097</v>
      </c>
      <c r="EY421">
        <v>26398.83333333333</v>
      </c>
      <c r="EZ421">
        <v>16706.8</v>
      </c>
      <c r="FA421">
        <v>37.54822222222222</v>
      </c>
      <c r="FB421">
        <v>39.04822222222222</v>
      </c>
      <c r="FC421">
        <v>37.715</v>
      </c>
      <c r="FD421">
        <v>38.24977777777778</v>
      </c>
      <c r="FE421">
        <v>37.84</v>
      </c>
      <c r="FF421">
        <v>1955.01</v>
      </c>
      <c r="FG421">
        <v>39.89333333333333</v>
      </c>
      <c r="FH421">
        <v>0</v>
      </c>
      <c r="FI421">
        <v>7095.800000190735</v>
      </c>
      <c r="FJ421">
        <v>0</v>
      </c>
      <c r="FK421">
        <v>1323.209615384615</v>
      </c>
      <c r="FL421">
        <v>-33.98803418433488</v>
      </c>
      <c r="FM421">
        <v>-579.7675215078723</v>
      </c>
      <c r="FN421">
        <v>26446.66923076923</v>
      </c>
      <c r="FO421">
        <v>15</v>
      </c>
      <c r="FP421">
        <v>0</v>
      </c>
      <c r="FQ421" t="s">
        <v>439</v>
      </c>
      <c r="FR421">
        <v>1760210915.6</v>
      </c>
      <c r="FS421">
        <v>0</v>
      </c>
      <c r="FT421">
        <v>0</v>
      </c>
      <c r="FU421">
        <v>-0.215</v>
      </c>
      <c r="FV421">
        <v>0</v>
      </c>
      <c r="FW421">
        <v>-0.6919999999999999</v>
      </c>
      <c r="FX421">
        <v>0</v>
      </c>
      <c r="FY421">
        <v>400</v>
      </c>
      <c r="FZ421">
        <v>0</v>
      </c>
      <c r="GA421">
        <v>0.15</v>
      </c>
      <c r="GB421">
        <v>0</v>
      </c>
      <c r="GC421">
        <v>19.28493</v>
      </c>
      <c r="GD421">
        <v>5.031057410881758</v>
      </c>
      <c r="GE421">
        <v>0.4850106587488568</v>
      </c>
      <c r="GF421">
        <v>0</v>
      </c>
      <c r="GG421">
        <v>1325.215294117647</v>
      </c>
      <c r="GH421">
        <v>-28.24293354591616</v>
      </c>
      <c r="GI421">
        <v>2.804075012941111</v>
      </c>
      <c r="GJ421">
        <v>0</v>
      </c>
      <c r="GK421">
        <v>2.902702</v>
      </c>
      <c r="GL421">
        <v>-0.02328495309568943</v>
      </c>
      <c r="GM421">
        <v>0.003224407852614162</v>
      </c>
      <c r="GN421">
        <v>1</v>
      </c>
      <c r="GO421">
        <v>1</v>
      </c>
      <c r="GP421">
        <v>3</v>
      </c>
      <c r="GQ421" t="s">
        <v>446</v>
      </c>
      <c r="GR421">
        <v>3.1334</v>
      </c>
      <c r="GS421">
        <v>2.7603</v>
      </c>
      <c r="GT421">
        <v>0.0343135</v>
      </c>
      <c r="GU421">
        <v>0.02843</v>
      </c>
      <c r="GV421">
        <v>0.06454029999999999</v>
      </c>
      <c r="GW421">
        <v>0.0517767</v>
      </c>
      <c r="GX421">
        <v>30916.8</v>
      </c>
      <c r="GY421">
        <v>31083.6</v>
      </c>
      <c r="GZ421">
        <v>29743.5</v>
      </c>
      <c r="HA421">
        <v>29553.5</v>
      </c>
      <c r="HB421">
        <v>36772.9</v>
      </c>
      <c r="HC421">
        <v>37139.1</v>
      </c>
      <c r="HD421">
        <v>41853.5</v>
      </c>
      <c r="HE421">
        <v>41989.1</v>
      </c>
      <c r="HF421">
        <v>1.9575</v>
      </c>
      <c r="HG421">
        <v>1.88503</v>
      </c>
      <c r="HH421">
        <v>-0.0215694</v>
      </c>
      <c r="HI421">
        <v>0</v>
      </c>
      <c r="HJ421">
        <v>18.3511</v>
      </c>
      <c r="HK421">
        <v>999.9</v>
      </c>
      <c r="HL421">
        <v>25.9</v>
      </c>
      <c r="HM421">
        <v>31.6</v>
      </c>
      <c r="HN421">
        <v>13.3924</v>
      </c>
      <c r="HO421">
        <v>62.3127</v>
      </c>
      <c r="HP421">
        <v>32.5881</v>
      </c>
      <c r="HQ421">
        <v>1</v>
      </c>
      <c r="HR421">
        <v>-0.130945</v>
      </c>
      <c r="HS421">
        <v>5.05086</v>
      </c>
      <c r="HT421">
        <v>20.2717</v>
      </c>
      <c r="HU421">
        <v>5.22163</v>
      </c>
      <c r="HV421">
        <v>12.0159</v>
      </c>
      <c r="HW421">
        <v>4.99075</v>
      </c>
      <c r="HX421">
        <v>3.28845</v>
      </c>
      <c r="HY421">
        <v>9999</v>
      </c>
      <c r="HZ421">
        <v>9999</v>
      </c>
      <c r="IA421">
        <v>9999</v>
      </c>
      <c r="IB421">
        <v>999.9</v>
      </c>
      <c r="IC421">
        <v>4.97286</v>
      </c>
      <c r="ID421">
        <v>1.86661</v>
      </c>
      <c r="IE421">
        <v>1.86589</v>
      </c>
      <c r="IF421">
        <v>1.86584</v>
      </c>
      <c r="IG421">
        <v>1.86769</v>
      </c>
      <c r="IH421">
        <v>1.87013</v>
      </c>
      <c r="II421">
        <v>1.86877</v>
      </c>
      <c r="IJ421">
        <v>1.87027</v>
      </c>
      <c r="IK421">
        <v>0</v>
      </c>
      <c r="IL421">
        <v>0</v>
      </c>
      <c r="IM421">
        <v>0</v>
      </c>
      <c r="IN421">
        <v>0</v>
      </c>
      <c r="IO421" t="s">
        <v>441</v>
      </c>
      <c r="IP421" t="s">
        <v>442</v>
      </c>
      <c r="IQ421" t="s">
        <v>443</v>
      </c>
      <c r="IR421" t="s">
        <v>443</v>
      </c>
      <c r="IS421" t="s">
        <v>443</v>
      </c>
      <c r="IT421" t="s">
        <v>443</v>
      </c>
      <c r="IU421">
        <v>0</v>
      </c>
      <c r="IV421">
        <v>100</v>
      </c>
      <c r="IW421">
        <v>100</v>
      </c>
      <c r="IX421">
        <v>-1.702</v>
      </c>
      <c r="IY421">
        <v>0.0129</v>
      </c>
      <c r="IZ421">
        <v>-1.414774939843471</v>
      </c>
      <c r="JA421">
        <v>-0.002262605230658699</v>
      </c>
      <c r="JB421">
        <v>4.117972070868355E-07</v>
      </c>
      <c r="JC421">
        <v>-1.535053720392113E-10</v>
      </c>
      <c r="JD421">
        <v>-0.05773197212917025</v>
      </c>
      <c r="JE421">
        <v>-0.004387372397949352</v>
      </c>
      <c r="JF421">
        <v>0.001148265067849212</v>
      </c>
      <c r="JG421">
        <v>-2.372704636287677E-05</v>
      </c>
      <c r="JH421">
        <v>4</v>
      </c>
      <c r="JI421">
        <v>2346</v>
      </c>
      <c r="JJ421">
        <v>1</v>
      </c>
      <c r="JK421">
        <v>24</v>
      </c>
      <c r="JL421">
        <v>21688.5</v>
      </c>
      <c r="JM421">
        <v>29358537.1</v>
      </c>
      <c r="JN421">
        <v>0.3479</v>
      </c>
      <c r="JO421">
        <v>2.34985</v>
      </c>
      <c r="JP421">
        <v>1.39648</v>
      </c>
      <c r="JQ421">
        <v>2.35229</v>
      </c>
      <c r="JR421">
        <v>1.49536</v>
      </c>
      <c r="JS421">
        <v>2.60986</v>
      </c>
      <c r="JT421">
        <v>36.4107</v>
      </c>
      <c r="JU421">
        <v>24.035</v>
      </c>
      <c r="JV421">
        <v>18</v>
      </c>
      <c r="JW421">
        <v>487.18</v>
      </c>
      <c r="JX421">
        <v>433.121</v>
      </c>
      <c r="JY421">
        <v>12.6036</v>
      </c>
      <c r="JZ421">
        <v>25.8142</v>
      </c>
      <c r="KA421">
        <v>30</v>
      </c>
      <c r="KB421">
        <v>25.6868</v>
      </c>
      <c r="KC421">
        <v>25.626</v>
      </c>
      <c r="KD421">
        <v>6.91242</v>
      </c>
      <c r="KE421">
        <v>30.3254</v>
      </c>
      <c r="KF421">
        <v>0.823318</v>
      </c>
      <c r="KG421">
        <v>12.6143</v>
      </c>
      <c r="KH421">
        <v>85.84099999999999</v>
      </c>
      <c r="KI421">
        <v>8.97068</v>
      </c>
      <c r="KJ421">
        <v>101.653</v>
      </c>
      <c r="KK421">
        <v>100.968</v>
      </c>
    </row>
    <row r="422" spans="1:297">
      <c r="A422">
        <v>406</v>
      </c>
      <c r="B422">
        <v>1761512229.6</v>
      </c>
      <c r="C422">
        <v>5019.099999904633</v>
      </c>
      <c r="D422" t="s">
        <v>1259</v>
      </c>
      <c r="E422" t="s">
        <v>1260</v>
      </c>
      <c r="F422">
        <v>5</v>
      </c>
      <c r="G422" t="s">
        <v>1218</v>
      </c>
      <c r="H422" t="s">
        <v>436</v>
      </c>
      <c r="I422">
        <v>1761512226.8</v>
      </c>
      <c r="J422">
        <f>(K422)/1000</f>
        <v>0</v>
      </c>
      <c r="K422">
        <f>IF(DP422, AN422, AH422)</f>
        <v>0</v>
      </c>
      <c r="L422">
        <f>IF(DP422, AI422, AG422)</f>
        <v>0</v>
      </c>
      <c r="M422">
        <f>DR422 - IF(AU422&gt;1, L422*DL422*100.0/(AW422), 0)</f>
        <v>0</v>
      </c>
      <c r="N422">
        <f>((T422-J422/2)*M422-L422)/(T422+J422/2)</f>
        <v>0</v>
      </c>
      <c r="O422">
        <f>N422*(DY422+DZ422)/1000.0</f>
        <v>0</v>
      </c>
      <c r="P422">
        <f>(DR422 - IF(AU422&gt;1, L422*DL422*100.0/(AW422), 0))*(DY422+DZ422)/1000.0</f>
        <v>0</v>
      </c>
      <c r="Q422">
        <f>2.0/((1/S422-1/R422)+SIGN(S422)*SQRT((1/S422-1/R422)*(1/S422-1/R422) + 4*DM422/((DM422+1)*(DM422+1))*(2*1/S422*1/R422-1/R422*1/R422)))</f>
        <v>0</v>
      </c>
      <c r="R422">
        <f>IF(LEFT(DN422,1)&lt;&gt;"0",IF(LEFT(DN422,1)="1",3.0,DO422),$D$5+$E$5*(EF422*DY422/($K$5*1000))+$F$5*(EF422*DY422/($K$5*1000))*MAX(MIN(DL422,$J$5),$I$5)*MAX(MIN(DL422,$J$5),$I$5)+$G$5*MAX(MIN(DL422,$J$5),$I$5)*(EF422*DY422/($K$5*1000))+$H$5*(EF422*DY422/($K$5*1000))*(EF422*DY422/($K$5*1000)))</f>
        <v>0</v>
      </c>
      <c r="S422">
        <f>J422*(1000-(1000*0.61365*exp(17.502*W422/(240.97+W422))/(DY422+DZ422)+DT422)/2)/(1000*0.61365*exp(17.502*W422/(240.97+W422))/(DY422+DZ422)-DT422)</f>
        <v>0</v>
      </c>
      <c r="T422">
        <f>1/((DM422+1)/(Q422/1.6)+1/(R422/1.37)) + DM422/((DM422+1)/(Q422/1.6) + DM422/(R422/1.37))</f>
        <v>0</v>
      </c>
      <c r="U422">
        <f>(DH422*DK422)</f>
        <v>0</v>
      </c>
      <c r="V422">
        <f>(EA422+(U422+2*0.95*5.67E-8*(((EA422+$B$7)+273)^4-(EA422+273)^4)-44100*J422)/(1.84*29.3*R422+8*0.95*5.67E-8*(EA422+273)^3))</f>
        <v>0</v>
      </c>
      <c r="W422">
        <f>($C$7*EB422+$D$7*EC422+$E$7*V422)</f>
        <v>0</v>
      </c>
      <c r="X422">
        <f>0.61365*exp(17.502*W422/(240.97+W422))</f>
        <v>0</v>
      </c>
      <c r="Y422">
        <f>(Z422/AA422*100)</f>
        <v>0</v>
      </c>
      <c r="Z422">
        <f>DT422*(DY422+DZ422)/1000</f>
        <v>0</v>
      </c>
      <c r="AA422">
        <f>0.61365*exp(17.502*EA422/(240.97+EA422))</f>
        <v>0</v>
      </c>
      <c r="AB422">
        <f>(X422-DT422*(DY422+DZ422)/1000)</f>
        <v>0</v>
      </c>
      <c r="AC422">
        <f>(-J422*44100)</f>
        <v>0</v>
      </c>
      <c r="AD422">
        <f>2*29.3*R422*0.92*(EA422-W422)</f>
        <v>0</v>
      </c>
      <c r="AE422">
        <f>2*0.95*5.67E-8*(((EA422+$B$7)+273)^4-(W422+273)^4)</f>
        <v>0</v>
      </c>
      <c r="AF422">
        <f>U422+AE422+AC422+AD422</f>
        <v>0</v>
      </c>
      <c r="AG422">
        <f>DX422*AU422*(DS422-DR422*(1000-AU422*DU422)/(1000-AU422*DT422))/(100*DL422)</f>
        <v>0</v>
      </c>
      <c r="AH422">
        <f>1000*DX422*AU422*(DT422-DU422)/(100*DL422*(1000-AU422*DT422))</f>
        <v>0</v>
      </c>
      <c r="AI422">
        <f>(AJ422 - AK422 - DY422*1E3/(8.314*(EA422+273.15)) * AM422/DX422 * AL422) * DX422/(100*DL422) * (1000 - DU422)/1000</f>
        <v>0</v>
      </c>
      <c r="AJ422">
        <v>101.7557281286702</v>
      </c>
      <c r="AK422">
        <v>114.7177333333333</v>
      </c>
      <c r="AL422">
        <v>-3.285438288493616</v>
      </c>
      <c r="AM422">
        <v>65.67833602409358</v>
      </c>
      <c r="AN422">
        <f>(AP422 - AO422 + DY422*1E3/(8.314*(EA422+273.15)) * AR422/DX422 * AQ422) * DX422/(100*DL422) * 1000/(1000 - AP422)</f>
        <v>0</v>
      </c>
      <c r="AO422">
        <v>9.037552957146261</v>
      </c>
      <c r="AP422">
        <v>11.93792242424242</v>
      </c>
      <c r="AQ422">
        <v>1.89532542292967E-05</v>
      </c>
      <c r="AR422">
        <v>107.1786885899259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MAX(0,($B$13+$C$13*EF422)/(1+$D$13*EF422)*DY422/(EA422+273)*$E$13)</f>
        <v>0</v>
      </c>
      <c r="AX422" t="s">
        <v>437</v>
      </c>
      <c r="AY422" t="s">
        <v>437</v>
      </c>
      <c r="AZ422">
        <v>0</v>
      </c>
      <c r="BA422">
        <v>0</v>
      </c>
      <c r="BB422">
        <f>1-AZ422/BA422</f>
        <v>0</v>
      </c>
      <c r="BC422">
        <v>0</v>
      </c>
      <c r="BD422" t="s">
        <v>437</v>
      </c>
      <c r="BE422" t="s">
        <v>437</v>
      </c>
      <c r="BF422">
        <v>0</v>
      </c>
      <c r="BG422">
        <v>0</v>
      </c>
      <c r="BH422">
        <f>1-BF422/BG422</f>
        <v>0</v>
      </c>
      <c r="BI422">
        <v>0.5</v>
      </c>
      <c r="BJ422">
        <f>DI422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437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BZ422">
        <v>2020</v>
      </c>
      <c r="CA422">
        <v>290.0000000000001</v>
      </c>
      <c r="CB422">
        <v>1590.42</v>
      </c>
      <c r="CC422">
        <v>295</v>
      </c>
      <c r="CD422">
        <v>5220.67</v>
      </c>
      <c r="CE422">
        <v>1591.29</v>
      </c>
      <c r="CF422">
        <v>-0.87</v>
      </c>
      <c r="CG422">
        <v>300.0000000000001</v>
      </c>
      <c r="CH422">
        <v>23.8</v>
      </c>
      <c r="CI422">
        <v>1650.734719841875</v>
      </c>
      <c r="CJ422">
        <v>2.032994541366527</v>
      </c>
      <c r="CK422">
        <v>-31.03478562282126</v>
      </c>
      <c r="CL422">
        <v>0.9198548094063967</v>
      </c>
      <c r="CM422">
        <v>0.9759925733019913</v>
      </c>
      <c r="CN422">
        <v>-0.00431141668520578</v>
      </c>
      <c r="CO422">
        <v>289.9999999999999</v>
      </c>
      <c r="CP422">
        <v>1590.91</v>
      </c>
      <c r="CQ422">
        <v>765</v>
      </c>
      <c r="CR422">
        <v>5219.32</v>
      </c>
      <c r="CS422">
        <v>1591.27</v>
      </c>
      <c r="CT422">
        <v>-0.36</v>
      </c>
      <c r="DH422">
        <f>$B$11*EG422+$C$11*EH422+$F$11*ES422*(1-EV422)</f>
        <v>0</v>
      </c>
      <c r="DI422">
        <f>DH422*DJ422</f>
        <v>0</v>
      </c>
      <c r="DJ422">
        <f>($B$11*$D$9+$C$11*$D$9+$F$11*((FF422+EX422)/MAX(FF422+EX422+FG422, 0.1)*$I$9+FG422/MAX(FF422+EX422+FG422, 0.1)*$J$9))/($B$11+$C$11+$F$11)</f>
        <v>0</v>
      </c>
      <c r="DK422">
        <f>($B$11*$K$9+$C$11*$K$9+$F$11*((FF422+EX422)/MAX(FF422+EX422+FG422, 0.1)*$P$9+FG422/MAX(FF422+EX422+FG422, 0.1)*$Q$9))/($B$11+$C$11+$F$11)</f>
        <v>0</v>
      </c>
      <c r="DL422">
        <v>6</v>
      </c>
      <c r="DM422">
        <v>0.5</v>
      </c>
      <c r="DN422" t="s">
        <v>438</v>
      </c>
      <c r="DO422">
        <v>2</v>
      </c>
      <c r="DP422" t="b">
        <v>1</v>
      </c>
      <c r="DQ422">
        <v>1761512226.8</v>
      </c>
      <c r="DR422">
        <v>120.8075</v>
      </c>
      <c r="DS422">
        <v>100.15604</v>
      </c>
      <c r="DT422">
        <v>11.93568</v>
      </c>
      <c r="DU422">
        <v>9.037341</v>
      </c>
      <c r="DV422">
        <v>122.4934</v>
      </c>
      <c r="DW422">
        <v>11.9227</v>
      </c>
      <c r="DX422">
        <v>500.0539000000001</v>
      </c>
      <c r="DY422">
        <v>90.27571</v>
      </c>
      <c r="DZ422">
        <v>0.10005471</v>
      </c>
      <c r="EA422">
        <v>18.53396</v>
      </c>
      <c r="EB422">
        <v>17.99463</v>
      </c>
      <c r="EC422">
        <v>999.9</v>
      </c>
      <c r="ED422">
        <v>0</v>
      </c>
      <c r="EE422">
        <v>0</v>
      </c>
      <c r="EF422">
        <v>10003.015</v>
      </c>
      <c r="EG422">
        <v>0</v>
      </c>
      <c r="EH422">
        <v>1076.968</v>
      </c>
      <c r="EI422">
        <v>20.65144</v>
      </c>
      <c r="EJ422">
        <v>122.267</v>
      </c>
      <c r="EK422">
        <v>101.06954</v>
      </c>
      <c r="EL422">
        <v>2.898327</v>
      </c>
      <c r="EM422">
        <v>100.15604</v>
      </c>
      <c r="EN422">
        <v>9.037341</v>
      </c>
      <c r="EO422">
        <v>1.077502</v>
      </c>
      <c r="EP422">
        <v>0.8158521999999999</v>
      </c>
      <c r="EQ422">
        <v>8.008726000000001</v>
      </c>
      <c r="ER422">
        <v>3.986149</v>
      </c>
      <c r="ES422">
        <v>1999.992</v>
      </c>
      <c r="ET422">
        <v>0.9799934</v>
      </c>
      <c r="EU422">
        <v>0.0200062</v>
      </c>
      <c r="EV422">
        <v>0</v>
      </c>
      <c r="EW422">
        <v>1316.604</v>
      </c>
      <c r="EX422">
        <v>5.000970000000001</v>
      </c>
      <c r="EY422">
        <v>26332.64</v>
      </c>
      <c r="EZ422">
        <v>16707.46</v>
      </c>
      <c r="FA422">
        <v>37.6497</v>
      </c>
      <c r="FB422">
        <v>39.1622</v>
      </c>
      <c r="FC422">
        <v>37.8184</v>
      </c>
      <c r="FD422">
        <v>38.3808</v>
      </c>
      <c r="FE422">
        <v>37.9371</v>
      </c>
      <c r="FF422">
        <v>1955.081</v>
      </c>
      <c r="FG422">
        <v>39.90999999999999</v>
      </c>
      <c r="FH422">
        <v>0</v>
      </c>
      <c r="FI422">
        <v>7100.600000143051</v>
      </c>
      <c r="FJ422">
        <v>0</v>
      </c>
      <c r="FK422">
        <v>1320.062692307692</v>
      </c>
      <c r="FL422">
        <v>-43.543589771679</v>
      </c>
      <c r="FM422">
        <v>-763.1111116263874</v>
      </c>
      <c r="FN422">
        <v>26392.87692307692</v>
      </c>
      <c r="FO422">
        <v>15</v>
      </c>
      <c r="FP422">
        <v>0</v>
      </c>
      <c r="FQ422" t="s">
        <v>439</v>
      </c>
      <c r="FR422">
        <v>1760210915.6</v>
      </c>
      <c r="FS422">
        <v>0</v>
      </c>
      <c r="FT422">
        <v>0</v>
      </c>
      <c r="FU422">
        <v>-0.215</v>
      </c>
      <c r="FV422">
        <v>0</v>
      </c>
      <c r="FW422">
        <v>-0.6919999999999999</v>
      </c>
      <c r="FX422">
        <v>0</v>
      </c>
      <c r="FY422">
        <v>400</v>
      </c>
      <c r="FZ422">
        <v>0</v>
      </c>
      <c r="GA422">
        <v>0.15</v>
      </c>
      <c r="GB422">
        <v>0</v>
      </c>
      <c r="GC422">
        <v>19.78067073170732</v>
      </c>
      <c r="GD422">
        <v>5.894416724738693</v>
      </c>
      <c r="GE422">
        <v>0.5845018810059255</v>
      </c>
      <c r="GF422">
        <v>0</v>
      </c>
      <c r="GG422">
        <v>1322.266470588235</v>
      </c>
      <c r="GH422">
        <v>-36.64629488086342</v>
      </c>
      <c r="GI422">
        <v>3.63498918386039</v>
      </c>
      <c r="GJ422">
        <v>0</v>
      </c>
      <c r="GK422">
        <v>2.901157804878049</v>
      </c>
      <c r="GL422">
        <v>-0.03185728222996302</v>
      </c>
      <c r="GM422">
        <v>0.003756295211777819</v>
      </c>
      <c r="GN422">
        <v>1</v>
      </c>
      <c r="GO422">
        <v>1</v>
      </c>
      <c r="GP422">
        <v>3</v>
      </c>
      <c r="GQ422" t="s">
        <v>446</v>
      </c>
      <c r="GR422">
        <v>3.13354</v>
      </c>
      <c r="GS422">
        <v>2.76025</v>
      </c>
      <c r="GT422">
        <v>0.0301853</v>
      </c>
      <c r="GU422">
        <v>0.0241167</v>
      </c>
      <c r="GV422">
        <v>0.0645601</v>
      </c>
      <c r="GW422">
        <v>0.0517866</v>
      </c>
      <c r="GX422">
        <v>31049.4</v>
      </c>
      <c r="GY422">
        <v>31221.8</v>
      </c>
      <c r="GZ422">
        <v>29743.9</v>
      </c>
      <c r="HA422">
        <v>29553.6</v>
      </c>
      <c r="HB422">
        <v>36772.4</v>
      </c>
      <c r="HC422">
        <v>37138.9</v>
      </c>
      <c r="HD422">
        <v>41853.8</v>
      </c>
      <c r="HE422">
        <v>41989.4</v>
      </c>
      <c r="HF422">
        <v>1.95758</v>
      </c>
      <c r="HG422">
        <v>1.88522</v>
      </c>
      <c r="HH422">
        <v>-0.0212789</v>
      </c>
      <c r="HI422">
        <v>0</v>
      </c>
      <c r="HJ422">
        <v>18.3515</v>
      </c>
      <c r="HK422">
        <v>999.9</v>
      </c>
      <c r="HL422">
        <v>25.9</v>
      </c>
      <c r="HM422">
        <v>31.6</v>
      </c>
      <c r="HN422">
        <v>13.3927</v>
      </c>
      <c r="HO422">
        <v>62.3227</v>
      </c>
      <c r="HP422">
        <v>32.5921</v>
      </c>
      <c r="HQ422">
        <v>1</v>
      </c>
      <c r="HR422">
        <v>-0.131037</v>
      </c>
      <c r="HS422">
        <v>5.01687</v>
      </c>
      <c r="HT422">
        <v>20.2728</v>
      </c>
      <c r="HU422">
        <v>5.22088</v>
      </c>
      <c r="HV422">
        <v>12.0159</v>
      </c>
      <c r="HW422">
        <v>4.9909</v>
      </c>
      <c r="HX422">
        <v>3.28842</v>
      </c>
      <c r="HY422">
        <v>9999</v>
      </c>
      <c r="HZ422">
        <v>9999</v>
      </c>
      <c r="IA422">
        <v>9999</v>
      </c>
      <c r="IB422">
        <v>999.9</v>
      </c>
      <c r="IC422">
        <v>4.97287</v>
      </c>
      <c r="ID422">
        <v>1.86661</v>
      </c>
      <c r="IE422">
        <v>1.86588</v>
      </c>
      <c r="IF422">
        <v>1.86584</v>
      </c>
      <c r="IG422">
        <v>1.86769</v>
      </c>
      <c r="IH422">
        <v>1.87015</v>
      </c>
      <c r="II422">
        <v>1.86878</v>
      </c>
      <c r="IJ422">
        <v>1.87027</v>
      </c>
      <c r="IK422">
        <v>0</v>
      </c>
      <c r="IL422">
        <v>0</v>
      </c>
      <c r="IM422">
        <v>0</v>
      </c>
      <c r="IN422">
        <v>0</v>
      </c>
      <c r="IO422" t="s">
        <v>441</v>
      </c>
      <c r="IP422" t="s">
        <v>442</v>
      </c>
      <c r="IQ422" t="s">
        <v>443</v>
      </c>
      <c r="IR422" t="s">
        <v>443</v>
      </c>
      <c r="IS422" t="s">
        <v>443</v>
      </c>
      <c r="IT422" t="s">
        <v>443</v>
      </c>
      <c r="IU422">
        <v>0</v>
      </c>
      <c r="IV422">
        <v>100</v>
      </c>
      <c r="IW422">
        <v>100</v>
      </c>
      <c r="IX422">
        <v>-1.666</v>
      </c>
      <c r="IY422">
        <v>0.013</v>
      </c>
      <c r="IZ422">
        <v>-1.414774939843471</v>
      </c>
      <c r="JA422">
        <v>-0.002262605230658699</v>
      </c>
      <c r="JB422">
        <v>4.117972070868355E-07</v>
      </c>
      <c r="JC422">
        <v>-1.535053720392113E-10</v>
      </c>
      <c r="JD422">
        <v>-0.05773197212917025</v>
      </c>
      <c r="JE422">
        <v>-0.004387372397949352</v>
      </c>
      <c r="JF422">
        <v>0.001148265067849212</v>
      </c>
      <c r="JG422">
        <v>-2.372704636287677E-05</v>
      </c>
      <c r="JH422">
        <v>4</v>
      </c>
      <c r="JI422">
        <v>2346</v>
      </c>
      <c r="JJ422">
        <v>1</v>
      </c>
      <c r="JK422">
        <v>24</v>
      </c>
      <c r="JL422">
        <v>21688.6</v>
      </c>
      <c r="JM422">
        <v>29358537.2</v>
      </c>
      <c r="JN422">
        <v>0.308838</v>
      </c>
      <c r="JO422">
        <v>2.36816</v>
      </c>
      <c r="JP422">
        <v>1.39771</v>
      </c>
      <c r="JQ422">
        <v>2.35596</v>
      </c>
      <c r="JR422">
        <v>1.49536</v>
      </c>
      <c r="JS422">
        <v>2.55615</v>
      </c>
      <c r="JT422">
        <v>36.4107</v>
      </c>
      <c r="JU422">
        <v>23.9999</v>
      </c>
      <c r="JV422">
        <v>18</v>
      </c>
      <c r="JW422">
        <v>487.227</v>
      </c>
      <c r="JX422">
        <v>433.239</v>
      </c>
      <c r="JY422">
        <v>12.609</v>
      </c>
      <c r="JZ422">
        <v>25.8142</v>
      </c>
      <c r="KA422">
        <v>30</v>
      </c>
      <c r="KB422">
        <v>25.6868</v>
      </c>
      <c r="KC422">
        <v>25.626</v>
      </c>
      <c r="KD422">
        <v>6.13777</v>
      </c>
      <c r="KE422">
        <v>30.6136</v>
      </c>
      <c r="KF422">
        <v>0.449376</v>
      </c>
      <c r="KG422">
        <v>12.6183</v>
      </c>
      <c r="KH422">
        <v>65.8057</v>
      </c>
      <c r="KI422">
        <v>8.964</v>
      </c>
      <c r="KJ422">
        <v>101.654</v>
      </c>
      <c r="KK422">
        <v>100.968</v>
      </c>
    </row>
    <row r="423" spans="1:297">
      <c r="A423">
        <v>407</v>
      </c>
      <c r="B423">
        <v>1761512234.6</v>
      </c>
      <c r="C423">
        <v>5024.099999904633</v>
      </c>
      <c r="D423" t="s">
        <v>1261</v>
      </c>
      <c r="E423" t="s">
        <v>1262</v>
      </c>
      <c r="F423">
        <v>5</v>
      </c>
      <c r="G423" t="s">
        <v>1218</v>
      </c>
      <c r="H423" t="s">
        <v>436</v>
      </c>
      <c r="I423">
        <v>1761512232.1</v>
      </c>
      <c r="J423">
        <f>(K423)/1000</f>
        <v>0</v>
      </c>
      <c r="K423">
        <f>IF(DP423, AN423, AH423)</f>
        <v>0</v>
      </c>
      <c r="L423">
        <f>IF(DP423, AI423, AG423)</f>
        <v>0</v>
      </c>
      <c r="M423">
        <f>DR423 - IF(AU423&gt;1, L423*DL423*100.0/(AW423), 0)</f>
        <v>0</v>
      </c>
      <c r="N423">
        <f>((T423-J423/2)*M423-L423)/(T423+J423/2)</f>
        <v>0</v>
      </c>
      <c r="O423">
        <f>N423*(DY423+DZ423)/1000.0</f>
        <v>0</v>
      </c>
      <c r="P423">
        <f>(DR423 - IF(AU423&gt;1, L423*DL423*100.0/(AW423), 0))*(DY423+DZ423)/1000.0</f>
        <v>0</v>
      </c>
      <c r="Q423">
        <f>2.0/((1/S423-1/R423)+SIGN(S423)*SQRT((1/S423-1/R423)*(1/S423-1/R423) + 4*DM423/((DM423+1)*(DM423+1))*(2*1/S423*1/R423-1/R423*1/R423)))</f>
        <v>0</v>
      </c>
      <c r="R423">
        <f>IF(LEFT(DN423,1)&lt;&gt;"0",IF(LEFT(DN423,1)="1",3.0,DO423),$D$5+$E$5*(EF423*DY423/($K$5*1000))+$F$5*(EF423*DY423/($K$5*1000))*MAX(MIN(DL423,$J$5),$I$5)*MAX(MIN(DL423,$J$5),$I$5)+$G$5*MAX(MIN(DL423,$J$5),$I$5)*(EF423*DY423/($K$5*1000))+$H$5*(EF423*DY423/($K$5*1000))*(EF423*DY423/($K$5*1000)))</f>
        <v>0</v>
      </c>
      <c r="S423">
        <f>J423*(1000-(1000*0.61365*exp(17.502*W423/(240.97+W423))/(DY423+DZ423)+DT423)/2)/(1000*0.61365*exp(17.502*W423/(240.97+W423))/(DY423+DZ423)-DT423)</f>
        <v>0</v>
      </c>
      <c r="T423">
        <f>1/((DM423+1)/(Q423/1.6)+1/(R423/1.37)) + DM423/((DM423+1)/(Q423/1.6) + DM423/(R423/1.37))</f>
        <v>0</v>
      </c>
      <c r="U423">
        <f>(DH423*DK423)</f>
        <v>0</v>
      </c>
      <c r="V423">
        <f>(EA423+(U423+2*0.95*5.67E-8*(((EA423+$B$7)+273)^4-(EA423+273)^4)-44100*J423)/(1.84*29.3*R423+8*0.95*5.67E-8*(EA423+273)^3))</f>
        <v>0</v>
      </c>
      <c r="W423">
        <f>($C$7*EB423+$D$7*EC423+$E$7*V423)</f>
        <v>0</v>
      </c>
      <c r="X423">
        <f>0.61365*exp(17.502*W423/(240.97+W423))</f>
        <v>0</v>
      </c>
      <c r="Y423">
        <f>(Z423/AA423*100)</f>
        <v>0</v>
      </c>
      <c r="Z423">
        <f>DT423*(DY423+DZ423)/1000</f>
        <v>0</v>
      </c>
      <c r="AA423">
        <f>0.61365*exp(17.502*EA423/(240.97+EA423))</f>
        <v>0</v>
      </c>
      <c r="AB423">
        <f>(X423-DT423*(DY423+DZ423)/1000)</f>
        <v>0</v>
      </c>
      <c r="AC423">
        <f>(-J423*44100)</f>
        <v>0</v>
      </c>
      <c r="AD423">
        <f>2*29.3*R423*0.92*(EA423-W423)</f>
        <v>0</v>
      </c>
      <c r="AE423">
        <f>2*0.95*5.67E-8*(((EA423+$B$7)+273)^4-(W423+273)^4)</f>
        <v>0</v>
      </c>
      <c r="AF423">
        <f>U423+AE423+AC423+AD423</f>
        <v>0</v>
      </c>
      <c r="AG423">
        <f>DX423*AU423*(DS423-DR423*(1000-AU423*DU423)/(1000-AU423*DT423))/(100*DL423)</f>
        <v>0</v>
      </c>
      <c r="AH423">
        <f>1000*DX423*AU423*(DT423-DU423)/(100*DL423*(1000-AU423*DT423))</f>
        <v>0</v>
      </c>
      <c r="AI423">
        <f>(AJ423 - AK423 - DY423*1E3/(8.314*(EA423+273.15)) * AM423/DX423 * AL423) * DX423/(100*DL423) * (1000 - DU423)/1000</f>
        <v>0</v>
      </c>
      <c r="AJ423">
        <v>84.91367546007451</v>
      </c>
      <c r="AK423">
        <v>98.27112666666665</v>
      </c>
      <c r="AL423">
        <v>-3.288236766836577</v>
      </c>
      <c r="AM423">
        <v>65.67833602409358</v>
      </c>
      <c r="AN423">
        <f>(AP423 - AO423 + DY423*1E3/(8.314*(EA423+273.15)) * AR423/DX423 * AQ423) * DX423/(100*DL423) * 1000/(1000 - AP423)</f>
        <v>0</v>
      </c>
      <c r="AO423">
        <v>9.040851100738442</v>
      </c>
      <c r="AP423">
        <v>11.94271878787878</v>
      </c>
      <c r="AQ423">
        <v>1.730611490795144E-05</v>
      </c>
      <c r="AR423">
        <v>107.1786885899259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MAX(0,($B$13+$C$13*EF423)/(1+$D$13*EF423)*DY423/(EA423+273)*$E$13)</f>
        <v>0</v>
      </c>
      <c r="AX423" t="s">
        <v>437</v>
      </c>
      <c r="AY423" t="s">
        <v>437</v>
      </c>
      <c r="AZ423">
        <v>0</v>
      </c>
      <c r="BA423">
        <v>0</v>
      </c>
      <c r="BB423">
        <f>1-AZ423/BA423</f>
        <v>0</v>
      </c>
      <c r="BC423">
        <v>0</v>
      </c>
      <c r="BD423" t="s">
        <v>437</v>
      </c>
      <c r="BE423" t="s">
        <v>437</v>
      </c>
      <c r="BF423">
        <v>0</v>
      </c>
      <c r="BG423">
        <v>0</v>
      </c>
      <c r="BH423">
        <f>1-BF423/BG423</f>
        <v>0</v>
      </c>
      <c r="BI423">
        <v>0.5</v>
      </c>
      <c r="BJ423">
        <f>DI423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437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BZ423">
        <v>2020</v>
      </c>
      <c r="CA423">
        <v>290.0000000000001</v>
      </c>
      <c r="CB423">
        <v>1590.42</v>
      </c>
      <c r="CC423">
        <v>295</v>
      </c>
      <c r="CD423">
        <v>5220.67</v>
      </c>
      <c r="CE423">
        <v>1591.29</v>
      </c>
      <c r="CF423">
        <v>-0.87</v>
      </c>
      <c r="CG423">
        <v>300.0000000000001</v>
      </c>
      <c r="CH423">
        <v>23.8</v>
      </c>
      <c r="CI423">
        <v>1650.734719841875</v>
      </c>
      <c r="CJ423">
        <v>2.032994541366527</v>
      </c>
      <c r="CK423">
        <v>-31.03478562282126</v>
      </c>
      <c r="CL423">
        <v>0.9198548094063967</v>
      </c>
      <c r="CM423">
        <v>0.9759925733019913</v>
      </c>
      <c r="CN423">
        <v>-0.00431141668520578</v>
      </c>
      <c r="CO423">
        <v>289.9999999999999</v>
      </c>
      <c r="CP423">
        <v>1590.91</v>
      </c>
      <c r="CQ423">
        <v>765</v>
      </c>
      <c r="CR423">
        <v>5219.32</v>
      </c>
      <c r="CS423">
        <v>1591.27</v>
      </c>
      <c r="CT423">
        <v>-0.36</v>
      </c>
      <c r="DH423">
        <f>$B$11*EG423+$C$11*EH423+$F$11*ES423*(1-EV423)</f>
        <v>0</v>
      </c>
      <c r="DI423">
        <f>DH423*DJ423</f>
        <v>0</v>
      </c>
      <c r="DJ423">
        <f>($B$11*$D$9+$C$11*$D$9+$F$11*((FF423+EX423)/MAX(FF423+EX423+FG423, 0.1)*$I$9+FG423/MAX(FF423+EX423+FG423, 0.1)*$J$9))/($B$11+$C$11+$F$11)</f>
        <v>0</v>
      </c>
      <c r="DK423">
        <f>($B$11*$K$9+$C$11*$K$9+$F$11*((FF423+EX423)/MAX(FF423+EX423+FG423, 0.1)*$P$9+FG423/MAX(FF423+EX423+FG423, 0.1)*$Q$9))/($B$11+$C$11+$F$11)</f>
        <v>0</v>
      </c>
      <c r="DL423">
        <v>6</v>
      </c>
      <c r="DM423">
        <v>0.5</v>
      </c>
      <c r="DN423" t="s">
        <v>438</v>
      </c>
      <c r="DO423">
        <v>2</v>
      </c>
      <c r="DP423" t="b">
        <v>1</v>
      </c>
      <c r="DQ423">
        <v>1761512232.1</v>
      </c>
      <c r="DR423">
        <v>103.5943222222222</v>
      </c>
      <c r="DS423">
        <v>82.44598888888889</v>
      </c>
      <c r="DT423">
        <v>11.94102222222222</v>
      </c>
      <c r="DU423">
        <v>9.042859999999999</v>
      </c>
      <c r="DV423">
        <v>105.2428333333333</v>
      </c>
      <c r="DW423">
        <v>11.928</v>
      </c>
      <c r="DX423">
        <v>499.9888888888889</v>
      </c>
      <c r="DY423">
        <v>90.27555555555556</v>
      </c>
      <c r="DZ423">
        <v>0.09996915555555556</v>
      </c>
      <c r="EA423">
        <v>18.53602222222222</v>
      </c>
      <c r="EB423">
        <v>18.00211111111111</v>
      </c>
      <c r="EC423">
        <v>999.9000000000001</v>
      </c>
      <c r="ED423">
        <v>0</v>
      </c>
      <c r="EE423">
        <v>0</v>
      </c>
      <c r="EF423">
        <v>10002.63888888889</v>
      </c>
      <c r="EG423">
        <v>0</v>
      </c>
      <c r="EH423">
        <v>1076.974444444445</v>
      </c>
      <c r="EI423">
        <v>21.14833333333333</v>
      </c>
      <c r="EJ423">
        <v>104.8464111111111</v>
      </c>
      <c r="EK423">
        <v>83.19831111111111</v>
      </c>
      <c r="EL423">
        <v>2.898164444444445</v>
      </c>
      <c r="EM423">
        <v>82.44598888888889</v>
      </c>
      <c r="EN423">
        <v>9.042859999999999</v>
      </c>
      <c r="EO423">
        <v>1.077983333333333</v>
      </c>
      <c r="EP423">
        <v>0.8163494444444443</v>
      </c>
      <c r="EQ423">
        <v>8.015300000000002</v>
      </c>
      <c r="ER423">
        <v>3.994815555555555</v>
      </c>
      <c r="ES423">
        <v>1999.958888888889</v>
      </c>
      <c r="ET423">
        <v>0.9799946666666668</v>
      </c>
      <c r="EU423">
        <v>0.02000493333333333</v>
      </c>
      <c r="EV423">
        <v>0</v>
      </c>
      <c r="EW423">
        <v>1311.032222222222</v>
      </c>
      <c r="EX423">
        <v>5.00097</v>
      </c>
      <c r="EY423">
        <v>26231.26666666667</v>
      </c>
      <c r="EZ423">
        <v>16707.21111111111</v>
      </c>
      <c r="FA423">
        <v>37.743</v>
      </c>
      <c r="FB423">
        <v>39.31922222222222</v>
      </c>
      <c r="FC423">
        <v>37.90255555555555</v>
      </c>
      <c r="FD423">
        <v>38.52055555555555</v>
      </c>
      <c r="FE423">
        <v>38.04822222222222</v>
      </c>
      <c r="FF423">
        <v>1955.048888888889</v>
      </c>
      <c r="FG423">
        <v>39.91</v>
      </c>
      <c r="FH423">
        <v>0</v>
      </c>
      <c r="FI423">
        <v>7105.400000095367</v>
      </c>
      <c r="FJ423">
        <v>0</v>
      </c>
      <c r="FK423">
        <v>1316.081923076923</v>
      </c>
      <c r="FL423">
        <v>-56.19863240413064</v>
      </c>
      <c r="FM423">
        <v>-993.9384600784002</v>
      </c>
      <c r="FN423">
        <v>26321.7423076923</v>
      </c>
      <c r="FO423">
        <v>15</v>
      </c>
      <c r="FP423">
        <v>0</v>
      </c>
      <c r="FQ423" t="s">
        <v>439</v>
      </c>
      <c r="FR423">
        <v>1760210915.6</v>
      </c>
      <c r="FS423">
        <v>0</v>
      </c>
      <c r="FT423">
        <v>0</v>
      </c>
      <c r="FU423">
        <v>-0.215</v>
      </c>
      <c r="FV423">
        <v>0</v>
      </c>
      <c r="FW423">
        <v>-0.6919999999999999</v>
      </c>
      <c r="FX423">
        <v>0</v>
      </c>
      <c r="FY423">
        <v>400</v>
      </c>
      <c r="FZ423">
        <v>0</v>
      </c>
      <c r="GA423">
        <v>0.15</v>
      </c>
      <c r="GB423">
        <v>0</v>
      </c>
      <c r="GC423">
        <v>20.27186341463415</v>
      </c>
      <c r="GD423">
        <v>6.292685017421634</v>
      </c>
      <c r="GE423">
        <v>0.622305317487892</v>
      </c>
      <c r="GF423">
        <v>0</v>
      </c>
      <c r="GG423">
        <v>1318.391176470588</v>
      </c>
      <c r="GH423">
        <v>-48.25301753026417</v>
      </c>
      <c r="GI423">
        <v>4.782476447287366</v>
      </c>
      <c r="GJ423">
        <v>0</v>
      </c>
      <c r="GK423">
        <v>2.899674878048781</v>
      </c>
      <c r="GL423">
        <v>-0.01887010452960875</v>
      </c>
      <c r="GM423">
        <v>0.003181913921626419</v>
      </c>
      <c r="GN423">
        <v>1</v>
      </c>
      <c r="GO423">
        <v>1</v>
      </c>
      <c r="GP423">
        <v>3</v>
      </c>
      <c r="GQ423" t="s">
        <v>446</v>
      </c>
      <c r="GR423">
        <v>3.13362</v>
      </c>
      <c r="GS423">
        <v>2.76037</v>
      </c>
      <c r="GT423">
        <v>0.0259801</v>
      </c>
      <c r="GU423">
        <v>0.0197505</v>
      </c>
      <c r="GV423">
        <v>0.0645766</v>
      </c>
      <c r="GW423">
        <v>0.0518469</v>
      </c>
      <c r="GX423">
        <v>31183.6</v>
      </c>
      <c r="GY423">
        <v>31361.2</v>
      </c>
      <c r="GZ423">
        <v>29743.5</v>
      </c>
      <c r="HA423">
        <v>29553.4</v>
      </c>
      <c r="HB423">
        <v>36771.1</v>
      </c>
      <c r="HC423">
        <v>37135.9</v>
      </c>
      <c r="HD423">
        <v>41853.2</v>
      </c>
      <c r="HE423">
        <v>41988.8</v>
      </c>
      <c r="HF423">
        <v>1.95765</v>
      </c>
      <c r="HG423">
        <v>1.88522</v>
      </c>
      <c r="HH423">
        <v>-0.0213757</v>
      </c>
      <c r="HI423">
        <v>0</v>
      </c>
      <c r="HJ423">
        <v>18.3525</v>
      </c>
      <c r="HK423">
        <v>999.9</v>
      </c>
      <c r="HL423">
        <v>25.9</v>
      </c>
      <c r="HM423">
        <v>31.6</v>
      </c>
      <c r="HN423">
        <v>13.3925</v>
      </c>
      <c r="HO423">
        <v>62.3327</v>
      </c>
      <c r="HP423">
        <v>32.476</v>
      </c>
      <c r="HQ423">
        <v>1</v>
      </c>
      <c r="HR423">
        <v>-0.13107</v>
      </c>
      <c r="HS423">
        <v>5.0095</v>
      </c>
      <c r="HT423">
        <v>20.2732</v>
      </c>
      <c r="HU423">
        <v>5.22133</v>
      </c>
      <c r="HV423">
        <v>12.0159</v>
      </c>
      <c r="HW423">
        <v>4.99085</v>
      </c>
      <c r="HX423">
        <v>3.28848</v>
      </c>
      <c r="HY423">
        <v>9999</v>
      </c>
      <c r="HZ423">
        <v>9999</v>
      </c>
      <c r="IA423">
        <v>9999</v>
      </c>
      <c r="IB423">
        <v>999.9</v>
      </c>
      <c r="IC423">
        <v>4.97288</v>
      </c>
      <c r="ID423">
        <v>1.86661</v>
      </c>
      <c r="IE423">
        <v>1.86588</v>
      </c>
      <c r="IF423">
        <v>1.86584</v>
      </c>
      <c r="IG423">
        <v>1.8677</v>
      </c>
      <c r="IH423">
        <v>1.87016</v>
      </c>
      <c r="II423">
        <v>1.86878</v>
      </c>
      <c r="IJ423">
        <v>1.87027</v>
      </c>
      <c r="IK423">
        <v>0</v>
      </c>
      <c r="IL423">
        <v>0</v>
      </c>
      <c r="IM423">
        <v>0</v>
      </c>
      <c r="IN423">
        <v>0</v>
      </c>
      <c r="IO423" t="s">
        <v>441</v>
      </c>
      <c r="IP423" t="s">
        <v>442</v>
      </c>
      <c r="IQ423" t="s">
        <v>443</v>
      </c>
      <c r="IR423" t="s">
        <v>443</v>
      </c>
      <c r="IS423" t="s">
        <v>443</v>
      </c>
      <c r="IT423" t="s">
        <v>443</v>
      </c>
      <c r="IU423">
        <v>0</v>
      </c>
      <c r="IV423">
        <v>100</v>
      </c>
      <c r="IW423">
        <v>100</v>
      </c>
      <c r="IX423">
        <v>-1.631</v>
      </c>
      <c r="IY423">
        <v>0.0131</v>
      </c>
      <c r="IZ423">
        <v>-1.414774939843471</v>
      </c>
      <c r="JA423">
        <v>-0.002262605230658699</v>
      </c>
      <c r="JB423">
        <v>4.117972070868355E-07</v>
      </c>
      <c r="JC423">
        <v>-1.535053720392113E-10</v>
      </c>
      <c r="JD423">
        <v>-0.05773197212917025</v>
      </c>
      <c r="JE423">
        <v>-0.004387372397949352</v>
      </c>
      <c r="JF423">
        <v>0.001148265067849212</v>
      </c>
      <c r="JG423">
        <v>-2.372704636287677E-05</v>
      </c>
      <c r="JH423">
        <v>4</v>
      </c>
      <c r="JI423">
        <v>2346</v>
      </c>
      <c r="JJ423">
        <v>1</v>
      </c>
      <c r="JK423">
        <v>24</v>
      </c>
      <c r="JL423">
        <v>21688.7</v>
      </c>
      <c r="JM423">
        <v>29358537.2</v>
      </c>
      <c r="JN423">
        <v>0.274658</v>
      </c>
      <c r="JO423">
        <v>2.36206</v>
      </c>
      <c r="JP423">
        <v>1.39648</v>
      </c>
      <c r="JQ423">
        <v>2.35474</v>
      </c>
      <c r="JR423">
        <v>1.49536</v>
      </c>
      <c r="JS423">
        <v>2.62817</v>
      </c>
      <c r="JT423">
        <v>36.4107</v>
      </c>
      <c r="JU423">
        <v>24.035</v>
      </c>
      <c r="JV423">
        <v>18</v>
      </c>
      <c r="JW423">
        <v>487.273</v>
      </c>
      <c r="JX423">
        <v>433.239</v>
      </c>
      <c r="JY423">
        <v>12.6155</v>
      </c>
      <c r="JZ423">
        <v>25.8158</v>
      </c>
      <c r="KA423">
        <v>29.9999</v>
      </c>
      <c r="KB423">
        <v>25.6868</v>
      </c>
      <c r="KC423">
        <v>25.626</v>
      </c>
      <c r="KD423">
        <v>5.44706</v>
      </c>
      <c r="KE423">
        <v>30.8859</v>
      </c>
      <c r="KF423">
        <v>0.449376</v>
      </c>
      <c r="KG423">
        <v>12.6193</v>
      </c>
      <c r="KH423">
        <v>52.4492</v>
      </c>
      <c r="KI423">
        <v>8.95481</v>
      </c>
      <c r="KJ423">
        <v>101.652</v>
      </c>
      <c r="KK423">
        <v>100.967</v>
      </c>
    </row>
    <row r="424" spans="1:297">
      <c r="A424">
        <v>408</v>
      </c>
      <c r="B424">
        <v>1761512239.6</v>
      </c>
      <c r="C424">
        <v>5029.099999904633</v>
      </c>
      <c r="D424" t="s">
        <v>1263</v>
      </c>
      <c r="E424" t="s">
        <v>1264</v>
      </c>
      <c r="F424">
        <v>5</v>
      </c>
      <c r="G424" t="s">
        <v>1218</v>
      </c>
      <c r="H424" t="s">
        <v>436</v>
      </c>
      <c r="I424">
        <v>1761512236.8</v>
      </c>
      <c r="J424">
        <f>(K424)/1000</f>
        <v>0</v>
      </c>
      <c r="K424">
        <f>IF(DP424, AN424, AH424)</f>
        <v>0</v>
      </c>
      <c r="L424">
        <f>IF(DP424, AI424, AG424)</f>
        <v>0</v>
      </c>
      <c r="M424">
        <f>DR424 - IF(AU424&gt;1, L424*DL424*100.0/(AW424), 0)</f>
        <v>0</v>
      </c>
      <c r="N424">
        <f>((T424-J424/2)*M424-L424)/(T424+J424/2)</f>
        <v>0</v>
      </c>
      <c r="O424">
        <f>N424*(DY424+DZ424)/1000.0</f>
        <v>0</v>
      </c>
      <c r="P424">
        <f>(DR424 - IF(AU424&gt;1, L424*DL424*100.0/(AW424), 0))*(DY424+DZ424)/1000.0</f>
        <v>0</v>
      </c>
      <c r="Q424">
        <f>2.0/((1/S424-1/R424)+SIGN(S424)*SQRT((1/S424-1/R424)*(1/S424-1/R424) + 4*DM424/((DM424+1)*(DM424+1))*(2*1/S424*1/R424-1/R424*1/R424)))</f>
        <v>0</v>
      </c>
      <c r="R424">
        <f>IF(LEFT(DN424,1)&lt;&gt;"0",IF(LEFT(DN424,1)="1",3.0,DO424),$D$5+$E$5*(EF424*DY424/($K$5*1000))+$F$5*(EF424*DY424/($K$5*1000))*MAX(MIN(DL424,$J$5),$I$5)*MAX(MIN(DL424,$J$5),$I$5)+$G$5*MAX(MIN(DL424,$J$5),$I$5)*(EF424*DY424/($K$5*1000))+$H$5*(EF424*DY424/($K$5*1000))*(EF424*DY424/($K$5*1000)))</f>
        <v>0</v>
      </c>
      <c r="S424">
        <f>J424*(1000-(1000*0.61365*exp(17.502*W424/(240.97+W424))/(DY424+DZ424)+DT424)/2)/(1000*0.61365*exp(17.502*W424/(240.97+W424))/(DY424+DZ424)-DT424)</f>
        <v>0</v>
      </c>
      <c r="T424">
        <f>1/((DM424+1)/(Q424/1.6)+1/(R424/1.37)) + DM424/((DM424+1)/(Q424/1.6) + DM424/(R424/1.37))</f>
        <v>0</v>
      </c>
      <c r="U424">
        <f>(DH424*DK424)</f>
        <v>0</v>
      </c>
      <c r="V424">
        <f>(EA424+(U424+2*0.95*5.67E-8*(((EA424+$B$7)+273)^4-(EA424+273)^4)-44100*J424)/(1.84*29.3*R424+8*0.95*5.67E-8*(EA424+273)^3))</f>
        <v>0</v>
      </c>
      <c r="W424">
        <f>($C$7*EB424+$D$7*EC424+$E$7*V424)</f>
        <v>0</v>
      </c>
      <c r="X424">
        <f>0.61365*exp(17.502*W424/(240.97+W424))</f>
        <v>0</v>
      </c>
      <c r="Y424">
        <f>(Z424/AA424*100)</f>
        <v>0</v>
      </c>
      <c r="Z424">
        <f>DT424*(DY424+DZ424)/1000</f>
        <v>0</v>
      </c>
      <c r="AA424">
        <f>0.61365*exp(17.502*EA424/(240.97+EA424))</f>
        <v>0</v>
      </c>
      <c r="AB424">
        <f>(X424-DT424*(DY424+DZ424)/1000)</f>
        <v>0</v>
      </c>
      <c r="AC424">
        <f>(-J424*44100)</f>
        <v>0</v>
      </c>
      <c r="AD424">
        <f>2*29.3*R424*0.92*(EA424-W424)</f>
        <v>0</v>
      </c>
      <c r="AE424">
        <f>2*0.95*5.67E-8*(((EA424+$B$7)+273)^4-(W424+273)^4)</f>
        <v>0</v>
      </c>
      <c r="AF424">
        <f>U424+AE424+AC424+AD424</f>
        <v>0</v>
      </c>
      <c r="AG424">
        <f>DX424*AU424*(DS424-DR424*(1000-AU424*DU424)/(1000-AU424*DT424))/(100*DL424)</f>
        <v>0</v>
      </c>
      <c r="AH424">
        <f>1000*DX424*AU424*(DT424-DU424)/(100*DL424*(1000-AU424*DT424))</f>
        <v>0</v>
      </c>
      <c r="AI424">
        <f>(AJ424 - AK424 - DY424*1E3/(8.314*(EA424+273.15)) * AM424/DX424 * AL424) * DX424/(100*DL424) * (1000 - DU424)/1000</f>
        <v>0</v>
      </c>
      <c r="AJ424">
        <v>68.02807497838111</v>
      </c>
      <c r="AK424">
        <v>81.87174242424244</v>
      </c>
      <c r="AL424">
        <v>-3.279161758891057</v>
      </c>
      <c r="AM424">
        <v>65.67833602409358</v>
      </c>
      <c r="AN424">
        <f>(AP424 - AO424 + DY424*1E3/(8.314*(EA424+273.15)) * AR424/DX424 * AQ424) * DX424/(100*DL424) * 1000/(1000 - AP424)</f>
        <v>0</v>
      </c>
      <c r="AO424">
        <v>9.04924977677787</v>
      </c>
      <c r="AP424">
        <v>11.95045878787878</v>
      </c>
      <c r="AQ424">
        <v>3.207787610008434E-05</v>
      </c>
      <c r="AR424">
        <v>107.1786885899259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MAX(0,($B$13+$C$13*EF424)/(1+$D$13*EF424)*DY424/(EA424+273)*$E$13)</f>
        <v>0</v>
      </c>
      <c r="AX424" t="s">
        <v>437</v>
      </c>
      <c r="AY424" t="s">
        <v>437</v>
      </c>
      <c r="AZ424">
        <v>0</v>
      </c>
      <c r="BA424">
        <v>0</v>
      </c>
      <c r="BB424">
        <f>1-AZ424/BA424</f>
        <v>0</v>
      </c>
      <c r="BC424">
        <v>0</v>
      </c>
      <c r="BD424" t="s">
        <v>437</v>
      </c>
      <c r="BE424" t="s">
        <v>437</v>
      </c>
      <c r="BF424">
        <v>0</v>
      </c>
      <c r="BG424">
        <v>0</v>
      </c>
      <c r="BH424">
        <f>1-BF424/BG424</f>
        <v>0</v>
      </c>
      <c r="BI424">
        <v>0.5</v>
      </c>
      <c r="BJ424">
        <f>DI424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437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BZ424">
        <v>2020</v>
      </c>
      <c r="CA424">
        <v>290.0000000000001</v>
      </c>
      <c r="CB424">
        <v>1590.42</v>
      </c>
      <c r="CC424">
        <v>295</v>
      </c>
      <c r="CD424">
        <v>5220.67</v>
      </c>
      <c r="CE424">
        <v>1591.29</v>
      </c>
      <c r="CF424">
        <v>-0.87</v>
      </c>
      <c r="CG424">
        <v>300.0000000000001</v>
      </c>
      <c r="CH424">
        <v>23.8</v>
      </c>
      <c r="CI424">
        <v>1650.734719841875</v>
      </c>
      <c r="CJ424">
        <v>2.032994541366527</v>
      </c>
      <c r="CK424">
        <v>-31.03478562282126</v>
      </c>
      <c r="CL424">
        <v>0.9198548094063967</v>
      </c>
      <c r="CM424">
        <v>0.9759925733019913</v>
      </c>
      <c r="CN424">
        <v>-0.00431141668520578</v>
      </c>
      <c r="CO424">
        <v>289.9999999999999</v>
      </c>
      <c r="CP424">
        <v>1590.91</v>
      </c>
      <c r="CQ424">
        <v>765</v>
      </c>
      <c r="CR424">
        <v>5219.32</v>
      </c>
      <c r="CS424">
        <v>1591.27</v>
      </c>
      <c r="CT424">
        <v>-0.36</v>
      </c>
      <c r="DH424">
        <f>$B$11*EG424+$C$11*EH424+$F$11*ES424*(1-EV424)</f>
        <v>0</v>
      </c>
      <c r="DI424">
        <f>DH424*DJ424</f>
        <v>0</v>
      </c>
      <c r="DJ424">
        <f>($B$11*$D$9+$C$11*$D$9+$F$11*((FF424+EX424)/MAX(FF424+EX424+FG424, 0.1)*$I$9+FG424/MAX(FF424+EX424+FG424, 0.1)*$J$9))/($B$11+$C$11+$F$11)</f>
        <v>0</v>
      </c>
      <c r="DK424">
        <f>($B$11*$K$9+$C$11*$K$9+$F$11*((FF424+EX424)/MAX(FF424+EX424+FG424, 0.1)*$P$9+FG424/MAX(FF424+EX424+FG424, 0.1)*$Q$9))/($B$11+$C$11+$F$11)</f>
        <v>0</v>
      </c>
      <c r="DL424">
        <v>6</v>
      </c>
      <c r="DM424">
        <v>0.5</v>
      </c>
      <c r="DN424" t="s">
        <v>438</v>
      </c>
      <c r="DO424">
        <v>2</v>
      </c>
      <c r="DP424" t="b">
        <v>1</v>
      </c>
      <c r="DQ424">
        <v>1761512236.8</v>
      </c>
      <c r="DR424">
        <v>88.33435</v>
      </c>
      <c r="DS424">
        <v>66.68488000000001</v>
      </c>
      <c r="DT424">
        <v>11.94639</v>
      </c>
      <c r="DU424">
        <v>9.045860000000001</v>
      </c>
      <c r="DV424">
        <v>89.94941</v>
      </c>
      <c r="DW424">
        <v>11.93329</v>
      </c>
      <c r="DX424">
        <v>499.9892999999999</v>
      </c>
      <c r="DY424">
        <v>90.27565</v>
      </c>
      <c r="DZ424">
        <v>0.10000609</v>
      </c>
      <c r="EA424">
        <v>18.53742</v>
      </c>
      <c r="EB424">
        <v>17.99236</v>
      </c>
      <c r="EC424">
        <v>999.9</v>
      </c>
      <c r="ED424">
        <v>0</v>
      </c>
      <c r="EE424">
        <v>0</v>
      </c>
      <c r="EF424">
        <v>10003.38</v>
      </c>
      <c r="EG424">
        <v>0</v>
      </c>
      <c r="EH424">
        <v>1076.99</v>
      </c>
      <c r="EI424">
        <v>21.64945</v>
      </c>
      <c r="EJ424">
        <v>89.40235</v>
      </c>
      <c r="EK424">
        <v>67.29364999999999</v>
      </c>
      <c r="EL424">
        <v>2.900526</v>
      </c>
      <c r="EM424">
        <v>66.68488000000001</v>
      </c>
      <c r="EN424">
        <v>9.045860000000001</v>
      </c>
      <c r="EO424">
        <v>1.078467</v>
      </c>
      <c r="EP424">
        <v>0.8166208000000001</v>
      </c>
      <c r="EQ424">
        <v>8.021909000000001</v>
      </c>
      <c r="ER424">
        <v>3.999541000000001</v>
      </c>
      <c r="ES424">
        <v>1999.996</v>
      </c>
      <c r="ET424">
        <v>0.9799963999999999</v>
      </c>
      <c r="EU424">
        <v>0.02000321</v>
      </c>
      <c r="EV424">
        <v>0</v>
      </c>
      <c r="EW424">
        <v>1304.786</v>
      </c>
      <c r="EX424">
        <v>5.000970000000001</v>
      </c>
      <c r="EY424">
        <v>26119.39</v>
      </c>
      <c r="EZ424">
        <v>16707.53</v>
      </c>
      <c r="FA424">
        <v>37.8498</v>
      </c>
      <c r="FB424">
        <v>39.4434</v>
      </c>
      <c r="FC424">
        <v>38.0247</v>
      </c>
      <c r="FD424">
        <v>38.6685</v>
      </c>
      <c r="FE424">
        <v>38.1497</v>
      </c>
      <c r="FF424">
        <v>1955.086</v>
      </c>
      <c r="FG424">
        <v>39.90899999999999</v>
      </c>
      <c r="FH424">
        <v>0</v>
      </c>
      <c r="FI424">
        <v>7110.800000190735</v>
      </c>
      <c r="FJ424">
        <v>0</v>
      </c>
      <c r="FK424">
        <v>1309.95</v>
      </c>
      <c r="FL424">
        <v>-73.66153836934697</v>
      </c>
      <c r="FM424">
        <v>-1326.384613254084</v>
      </c>
      <c r="FN424">
        <v>26212.372</v>
      </c>
      <c r="FO424">
        <v>15</v>
      </c>
      <c r="FP424">
        <v>0</v>
      </c>
      <c r="FQ424" t="s">
        <v>439</v>
      </c>
      <c r="FR424">
        <v>1760210915.6</v>
      </c>
      <c r="FS424">
        <v>0</v>
      </c>
      <c r="FT424">
        <v>0</v>
      </c>
      <c r="FU424">
        <v>-0.215</v>
      </c>
      <c r="FV424">
        <v>0</v>
      </c>
      <c r="FW424">
        <v>-0.6919999999999999</v>
      </c>
      <c r="FX424">
        <v>0</v>
      </c>
      <c r="FY424">
        <v>400</v>
      </c>
      <c r="FZ424">
        <v>0</v>
      </c>
      <c r="GA424">
        <v>0.15</v>
      </c>
      <c r="GB424">
        <v>0</v>
      </c>
      <c r="GC424">
        <v>20.78431951219512</v>
      </c>
      <c r="GD424">
        <v>6.41098118466898</v>
      </c>
      <c r="GE424">
        <v>0.6337447983024173</v>
      </c>
      <c r="GF424">
        <v>0</v>
      </c>
      <c r="GG424">
        <v>1313.968235294118</v>
      </c>
      <c r="GH424">
        <v>-61.5624140919295</v>
      </c>
      <c r="GI424">
        <v>6.09217263987557</v>
      </c>
      <c r="GJ424">
        <v>0</v>
      </c>
      <c r="GK424">
        <v>2.898050487804878</v>
      </c>
      <c r="GL424">
        <v>0.004947595818817373</v>
      </c>
      <c r="GM424">
        <v>0.004699099006124834</v>
      </c>
      <c r="GN424">
        <v>1</v>
      </c>
      <c r="GO424">
        <v>1</v>
      </c>
      <c r="GP424">
        <v>3</v>
      </c>
      <c r="GQ424" t="s">
        <v>446</v>
      </c>
      <c r="GR424">
        <v>3.13362</v>
      </c>
      <c r="GS424">
        <v>2.76034</v>
      </c>
      <c r="GT424">
        <v>0.0217205</v>
      </c>
      <c r="GU424">
        <v>0.0152859</v>
      </c>
      <c r="GV424">
        <v>0.06460589999999999</v>
      </c>
      <c r="GW424">
        <v>0.0517305</v>
      </c>
      <c r="GX424">
        <v>31319.9</v>
      </c>
      <c r="GY424">
        <v>31504.6</v>
      </c>
      <c r="GZ424">
        <v>29743.4</v>
      </c>
      <c r="HA424">
        <v>29553.9</v>
      </c>
      <c r="HB424">
        <v>36770</v>
      </c>
      <c r="HC424">
        <v>37140.9</v>
      </c>
      <c r="HD424">
        <v>41853.4</v>
      </c>
      <c r="HE424">
        <v>41989.3</v>
      </c>
      <c r="HF424">
        <v>1.95772</v>
      </c>
      <c r="HG424">
        <v>1.88452</v>
      </c>
      <c r="HH424">
        <v>-0.0217929</v>
      </c>
      <c r="HI424">
        <v>0</v>
      </c>
      <c r="HJ424">
        <v>18.3527</v>
      </c>
      <c r="HK424">
        <v>999.9</v>
      </c>
      <c r="HL424">
        <v>25.9</v>
      </c>
      <c r="HM424">
        <v>31.6</v>
      </c>
      <c r="HN424">
        <v>13.3916</v>
      </c>
      <c r="HO424">
        <v>62.4027</v>
      </c>
      <c r="HP424">
        <v>32.4159</v>
      </c>
      <c r="HQ424">
        <v>1</v>
      </c>
      <c r="HR424">
        <v>-0.131179</v>
      </c>
      <c r="HS424">
        <v>5.00818</v>
      </c>
      <c r="HT424">
        <v>20.2732</v>
      </c>
      <c r="HU424">
        <v>5.22223</v>
      </c>
      <c r="HV424">
        <v>12.0159</v>
      </c>
      <c r="HW424">
        <v>4.9913</v>
      </c>
      <c r="HX424">
        <v>3.28865</v>
      </c>
      <c r="HY424">
        <v>9999</v>
      </c>
      <c r="HZ424">
        <v>9999</v>
      </c>
      <c r="IA424">
        <v>9999</v>
      </c>
      <c r="IB424">
        <v>999.9</v>
      </c>
      <c r="IC424">
        <v>4.97283</v>
      </c>
      <c r="ID424">
        <v>1.86661</v>
      </c>
      <c r="IE424">
        <v>1.86592</v>
      </c>
      <c r="IF424">
        <v>1.86586</v>
      </c>
      <c r="IG424">
        <v>1.86771</v>
      </c>
      <c r="IH424">
        <v>1.87015</v>
      </c>
      <c r="II424">
        <v>1.86879</v>
      </c>
      <c r="IJ424">
        <v>1.87027</v>
      </c>
      <c r="IK424">
        <v>0</v>
      </c>
      <c r="IL424">
        <v>0</v>
      </c>
      <c r="IM424">
        <v>0</v>
      </c>
      <c r="IN424">
        <v>0</v>
      </c>
      <c r="IO424" t="s">
        <v>441</v>
      </c>
      <c r="IP424" t="s">
        <v>442</v>
      </c>
      <c r="IQ424" t="s">
        <v>443</v>
      </c>
      <c r="IR424" t="s">
        <v>443</v>
      </c>
      <c r="IS424" t="s">
        <v>443</v>
      </c>
      <c r="IT424" t="s">
        <v>443</v>
      </c>
      <c r="IU424">
        <v>0</v>
      </c>
      <c r="IV424">
        <v>100</v>
      </c>
      <c r="IW424">
        <v>100</v>
      </c>
      <c r="IX424">
        <v>-1.595</v>
      </c>
      <c r="IY424">
        <v>0.0132</v>
      </c>
      <c r="IZ424">
        <v>-1.414774939843471</v>
      </c>
      <c r="JA424">
        <v>-0.002262605230658699</v>
      </c>
      <c r="JB424">
        <v>4.117972070868355E-07</v>
      </c>
      <c r="JC424">
        <v>-1.535053720392113E-10</v>
      </c>
      <c r="JD424">
        <v>-0.05773197212917025</v>
      </c>
      <c r="JE424">
        <v>-0.004387372397949352</v>
      </c>
      <c r="JF424">
        <v>0.001148265067849212</v>
      </c>
      <c r="JG424">
        <v>-2.372704636287677E-05</v>
      </c>
      <c r="JH424">
        <v>4</v>
      </c>
      <c r="JI424">
        <v>2346</v>
      </c>
      <c r="JJ424">
        <v>1</v>
      </c>
      <c r="JK424">
        <v>24</v>
      </c>
      <c r="JL424">
        <v>21688.7</v>
      </c>
      <c r="JM424">
        <v>29358537.3</v>
      </c>
      <c r="JN424">
        <v>0.24292</v>
      </c>
      <c r="JO424">
        <v>2.36572</v>
      </c>
      <c r="JP424">
        <v>1.39771</v>
      </c>
      <c r="JQ424">
        <v>2.35718</v>
      </c>
      <c r="JR424">
        <v>1.49536</v>
      </c>
      <c r="JS424">
        <v>2.62085</v>
      </c>
      <c r="JT424">
        <v>36.4107</v>
      </c>
      <c r="JU424">
        <v>24.0262</v>
      </c>
      <c r="JV424">
        <v>18</v>
      </c>
      <c r="JW424">
        <v>487.32</v>
      </c>
      <c r="JX424">
        <v>432.823</v>
      </c>
      <c r="JY424">
        <v>12.6187</v>
      </c>
      <c r="JZ424">
        <v>25.8164</v>
      </c>
      <c r="KA424">
        <v>29.9999</v>
      </c>
      <c r="KB424">
        <v>25.6868</v>
      </c>
      <c r="KC424">
        <v>25.626</v>
      </c>
      <c r="KD424">
        <v>4.68084</v>
      </c>
      <c r="KE424">
        <v>31.1612</v>
      </c>
      <c r="KF424">
        <v>0.449376</v>
      </c>
      <c r="KG424">
        <v>12.6213</v>
      </c>
      <c r="KH424">
        <v>32.4148</v>
      </c>
      <c r="KI424">
        <v>8.93872</v>
      </c>
      <c r="KJ424">
        <v>101.652</v>
      </c>
      <c r="KK424">
        <v>100.968</v>
      </c>
    </row>
    <row r="425" spans="1:297">
      <c r="A425">
        <v>409</v>
      </c>
      <c r="B425">
        <v>1761512336.6</v>
      </c>
      <c r="C425">
        <v>5126.099999904633</v>
      </c>
      <c r="D425" t="s">
        <v>1265</v>
      </c>
      <c r="E425" t="s">
        <v>1266</v>
      </c>
      <c r="F425">
        <v>5</v>
      </c>
      <c r="G425" t="s">
        <v>1218</v>
      </c>
      <c r="H425" t="s">
        <v>436</v>
      </c>
      <c r="I425">
        <v>1761512333.6</v>
      </c>
      <c r="J425">
        <f>(K425)/1000</f>
        <v>0</v>
      </c>
      <c r="K425">
        <f>IF(DP425, AN425, AH425)</f>
        <v>0</v>
      </c>
      <c r="L425">
        <f>IF(DP425, AI425, AG425)</f>
        <v>0</v>
      </c>
      <c r="M425">
        <f>DR425 - IF(AU425&gt;1, L425*DL425*100.0/(AW425), 0)</f>
        <v>0</v>
      </c>
      <c r="N425">
        <f>((T425-J425/2)*M425-L425)/(T425+J425/2)</f>
        <v>0</v>
      </c>
      <c r="O425">
        <f>N425*(DY425+DZ425)/1000.0</f>
        <v>0</v>
      </c>
      <c r="P425">
        <f>(DR425 - IF(AU425&gt;1, L425*DL425*100.0/(AW425), 0))*(DY425+DZ425)/1000.0</f>
        <v>0</v>
      </c>
      <c r="Q425">
        <f>2.0/((1/S425-1/R425)+SIGN(S425)*SQRT((1/S425-1/R425)*(1/S425-1/R425) + 4*DM425/((DM425+1)*(DM425+1))*(2*1/S425*1/R425-1/R425*1/R425)))</f>
        <v>0</v>
      </c>
      <c r="R425">
        <f>IF(LEFT(DN425,1)&lt;&gt;"0",IF(LEFT(DN425,1)="1",3.0,DO425),$D$5+$E$5*(EF425*DY425/($K$5*1000))+$F$5*(EF425*DY425/($K$5*1000))*MAX(MIN(DL425,$J$5),$I$5)*MAX(MIN(DL425,$J$5),$I$5)+$G$5*MAX(MIN(DL425,$J$5),$I$5)*(EF425*DY425/($K$5*1000))+$H$5*(EF425*DY425/($K$5*1000))*(EF425*DY425/($K$5*1000)))</f>
        <v>0</v>
      </c>
      <c r="S425">
        <f>J425*(1000-(1000*0.61365*exp(17.502*W425/(240.97+W425))/(DY425+DZ425)+DT425)/2)/(1000*0.61365*exp(17.502*W425/(240.97+W425))/(DY425+DZ425)-DT425)</f>
        <v>0</v>
      </c>
      <c r="T425">
        <f>1/((DM425+1)/(Q425/1.6)+1/(R425/1.37)) + DM425/((DM425+1)/(Q425/1.6) + DM425/(R425/1.37))</f>
        <v>0</v>
      </c>
      <c r="U425">
        <f>(DH425*DK425)</f>
        <v>0</v>
      </c>
      <c r="V425">
        <f>(EA425+(U425+2*0.95*5.67E-8*(((EA425+$B$7)+273)^4-(EA425+273)^4)-44100*J425)/(1.84*29.3*R425+8*0.95*5.67E-8*(EA425+273)^3))</f>
        <v>0</v>
      </c>
      <c r="W425">
        <f>($C$7*EB425+$D$7*EC425+$E$7*V425)</f>
        <v>0</v>
      </c>
      <c r="X425">
        <f>0.61365*exp(17.502*W425/(240.97+W425))</f>
        <v>0</v>
      </c>
      <c r="Y425">
        <f>(Z425/AA425*100)</f>
        <v>0</v>
      </c>
      <c r="Z425">
        <f>DT425*(DY425+DZ425)/1000</f>
        <v>0</v>
      </c>
      <c r="AA425">
        <f>0.61365*exp(17.502*EA425/(240.97+EA425))</f>
        <v>0</v>
      </c>
      <c r="AB425">
        <f>(X425-DT425*(DY425+DZ425)/1000)</f>
        <v>0</v>
      </c>
      <c r="AC425">
        <f>(-J425*44100)</f>
        <v>0</v>
      </c>
      <c r="AD425">
        <f>2*29.3*R425*0.92*(EA425-W425)</f>
        <v>0</v>
      </c>
      <c r="AE425">
        <f>2*0.95*5.67E-8*(((EA425+$B$7)+273)^4-(W425+273)^4)</f>
        <v>0</v>
      </c>
      <c r="AF425">
        <f>U425+AE425+AC425+AD425</f>
        <v>0</v>
      </c>
      <c r="AG425">
        <f>DX425*AU425*(DS425-DR425*(1000-AU425*DU425)/(1000-AU425*DT425))/(100*DL425)</f>
        <v>0</v>
      </c>
      <c r="AH425">
        <f>1000*DX425*AU425*(DT425-DU425)/(100*DL425*(1000-AU425*DT425))</f>
        <v>0</v>
      </c>
      <c r="AI425">
        <f>(AJ425 - AK425 - DY425*1E3/(8.314*(EA425+273.15)) * AM425/DX425 * AL425) * DX425/(100*DL425) * (1000 - DU425)/1000</f>
        <v>0</v>
      </c>
      <c r="AJ425">
        <v>423.8022597804851</v>
      </c>
      <c r="AK425">
        <v>414.4271090909091</v>
      </c>
      <c r="AL425">
        <v>0.00448543763640061</v>
      </c>
      <c r="AM425">
        <v>65.67833602409358</v>
      </c>
      <c r="AN425">
        <f>(AP425 - AO425 + DY425*1E3/(8.314*(EA425+273.15)) * AR425/DX425 * AQ425) * DX425/(100*DL425) * 1000/(1000 - AP425)</f>
        <v>0</v>
      </c>
      <c r="AO425">
        <v>8.882731433647166</v>
      </c>
      <c r="AP425">
        <v>11.94856848484848</v>
      </c>
      <c r="AQ425">
        <v>2.318176298190848E-06</v>
      </c>
      <c r="AR425">
        <v>107.1786885899259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MAX(0,($B$13+$C$13*EF425)/(1+$D$13*EF425)*DY425/(EA425+273)*$E$13)</f>
        <v>0</v>
      </c>
      <c r="AX425" t="s">
        <v>437</v>
      </c>
      <c r="AY425" t="s">
        <v>437</v>
      </c>
      <c r="AZ425">
        <v>0</v>
      </c>
      <c r="BA425">
        <v>0</v>
      </c>
      <c r="BB425">
        <f>1-AZ425/BA425</f>
        <v>0</v>
      </c>
      <c r="BC425">
        <v>0</v>
      </c>
      <c r="BD425" t="s">
        <v>437</v>
      </c>
      <c r="BE425" t="s">
        <v>437</v>
      </c>
      <c r="BF425">
        <v>0</v>
      </c>
      <c r="BG425">
        <v>0</v>
      </c>
      <c r="BH425">
        <f>1-BF425/BG425</f>
        <v>0</v>
      </c>
      <c r="BI425">
        <v>0.5</v>
      </c>
      <c r="BJ425">
        <f>DI425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437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BZ425">
        <v>2020</v>
      </c>
      <c r="CA425">
        <v>290.0000000000001</v>
      </c>
      <c r="CB425">
        <v>1590.42</v>
      </c>
      <c r="CC425">
        <v>295</v>
      </c>
      <c r="CD425">
        <v>5220.67</v>
      </c>
      <c r="CE425">
        <v>1591.29</v>
      </c>
      <c r="CF425">
        <v>-0.87</v>
      </c>
      <c r="CG425">
        <v>300.0000000000001</v>
      </c>
      <c r="CH425">
        <v>23.8</v>
      </c>
      <c r="CI425">
        <v>1650.734719841875</v>
      </c>
      <c r="CJ425">
        <v>2.032994541366527</v>
      </c>
      <c r="CK425">
        <v>-31.03478562282126</v>
      </c>
      <c r="CL425">
        <v>0.9198548094063967</v>
      </c>
      <c r="CM425">
        <v>0.9759925733019913</v>
      </c>
      <c r="CN425">
        <v>-0.00431141668520578</v>
      </c>
      <c r="CO425">
        <v>289.9999999999999</v>
      </c>
      <c r="CP425">
        <v>1590.91</v>
      </c>
      <c r="CQ425">
        <v>765</v>
      </c>
      <c r="CR425">
        <v>5219.32</v>
      </c>
      <c r="CS425">
        <v>1591.27</v>
      </c>
      <c r="CT425">
        <v>-0.36</v>
      </c>
      <c r="DH425">
        <f>$B$11*EG425+$C$11*EH425+$F$11*ES425*(1-EV425)</f>
        <v>0</v>
      </c>
      <c r="DI425">
        <f>DH425*DJ425</f>
        <v>0</v>
      </c>
      <c r="DJ425">
        <f>($B$11*$D$9+$C$11*$D$9+$F$11*((FF425+EX425)/MAX(FF425+EX425+FG425, 0.1)*$I$9+FG425/MAX(FF425+EX425+FG425, 0.1)*$J$9))/($B$11+$C$11+$F$11)</f>
        <v>0</v>
      </c>
      <c r="DK425">
        <f>($B$11*$K$9+$C$11*$K$9+$F$11*((FF425+EX425)/MAX(FF425+EX425+FG425, 0.1)*$P$9+FG425/MAX(FF425+EX425+FG425, 0.1)*$Q$9))/($B$11+$C$11+$F$11)</f>
        <v>0</v>
      </c>
      <c r="DL425">
        <v>6</v>
      </c>
      <c r="DM425">
        <v>0.5</v>
      </c>
      <c r="DN425" t="s">
        <v>438</v>
      </c>
      <c r="DO425">
        <v>2</v>
      </c>
      <c r="DP425" t="b">
        <v>1</v>
      </c>
      <c r="DQ425">
        <v>1761512333.6</v>
      </c>
      <c r="DR425">
        <v>409.4449090909091</v>
      </c>
      <c r="DS425">
        <v>420.0316363636364</v>
      </c>
      <c r="DT425">
        <v>11.94905454545455</v>
      </c>
      <c r="DU425">
        <v>8.883218181818183</v>
      </c>
      <c r="DV425">
        <v>411.7320909090909</v>
      </c>
      <c r="DW425">
        <v>11.93590909090909</v>
      </c>
      <c r="DX425">
        <v>499.9640909090909</v>
      </c>
      <c r="DY425">
        <v>90.27404545454546</v>
      </c>
      <c r="DZ425">
        <v>0.09991773636363636</v>
      </c>
      <c r="EA425">
        <v>18.58448181818182</v>
      </c>
      <c r="EB425">
        <v>17.98881818181818</v>
      </c>
      <c r="EC425">
        <v>999.9</v>
      </c>
      <c r="ED425">
        <v>0</v>
      </c>
      <c r="EE425">
        <v>0</v>
      </c>
      <c r="EF425">
        <v>10007.4</v>
      </c>
      <c r="EG425">
        <v>0</v>
      </c>
      <c r="EH425">
        <v>1077.051818181818</v>
      </c>
      <c r="EI425">
        <v>-10.58674545454545</v>
      </c>
      <c r="EJ425">
        <v>414.3965454545454</v>
      </c>
      <c r="EK425">
        <v>423.7962727272727</v>
      </c>
      <c r="EL425">
        <v>3.065838181818182</v>
      </c>
      <c r="EM425">
        <v>420.0316363636364</v>
      </c>
      <c r="EN425">
        <v>8.883218181818183</v>
      </c>
      <c r="EO425">
        <v>1.078689090909091</v>
      </c>
      <c r="EP425">
        <v>0.8019240000000001</v>
      </c>
      <c r="EQ425">
        <v>8.02493181818182</v>
      </c>
      <c r="ER425">
        <v>3.741373636363637</v>
      </c>
      <c r="ES425">
        <v>1999.935454545455</v>
      </c>
      <c r="ET425">
        <v>0.9800057272727272</v>
      </c>
      <c r="EU425">
        <v>0.01999439090909091</v>
      </c>
      <c r="EV425">
        <v>0</v>
      </c>
      <c r="EW425">
        <v>1267.489090909091</v>
      </c>
      <c r="EX425">
        <v>5.000970000000001</v>
      </c>
      <c r="EY425">
        <v>25537.4</v>
      </c>
      <c r="EZ425">
        <v>16707.08181818181</v>
      </c>
      <c r="FA425">
        <v>39.70427272727272</v>
      </c>
      <c r="FB425">
        <v>41.31781818181818</v>
      </c>
      <c r="FC425">
        <v>39.63054545454546</v>
      </c>
      <c r="FD425">
        <v>41.14181818181819</v>
      </c>
      <c r="FE425">
        <v>39.89181818181819</v>
      </c>
      <c r="FF425">
        <v>1955.045454545454</v>
      </c>
      <c r="FG425">
        <v>39.88999999999999</v>
      </c>
      <c r="FH425">
        <v>0</v>
      </c>
      <c r="FI425">
        <v>7207.400000095367</v>
      </c>
      <c r="FJ425">
        <v>0</v>
      </c>
      <c r="FK425">
        <v>1266.985384615384</v>
      </c>
      <c r="FL425">
        <v>5.672478622126343</v>
      </c>
      <c r="FM425">
        <v>188.0991450495717</v>
      </c>
      <c r="FN425">
        <v>25522.71923076923</v>
      </c>
      <c r="FO425">
        <v>15</v>
      </c>
      <c r="FP425">
        <v>0</v>
      </c>
      <c r="FQ425" t="s">
        <v>439</v>
      </c>
      <c r="FR425">
        <v>1760210915.6</v>
      </c>
      <c r="FS425">
        <v>0</v>
      </c>
      <c r="FT425">
        <v>0</v>
      </c>
      <c r="FU425">
        <v>-0.215</v>
      </c>
      <c r="FV425">
        <v>0</v>
      </c>
      <c r="FW425">
        <v>-0.6919999999999999</v>
      </c>
      <c r="FX425">
        <v>0</v>
      </c>
      <c r="FY425">
        <v>400</v>
      </c>
      <c r="FZ425">
        <v>0</v>
      </c>
      <c r="GA425">
        <v>0.15</v>
      </c>
      <c r="GB425">
        <v>0</v>
      </c>
      <c r="GC425">
        <v>-10.72801</v>
      </c>
      <c r="GD425">
        <v>1.217684803001859</v>
      </c>
      <c r="GE425">
        <v>0.1208482660198316</v>
      </c>
      <c r="GF425">
        <v>0</v>
      </c>
      <c r="GG425">
        <v>1266.730294117647</v>
      </c>
      <c r="GH425">
        <v>5.361802900713064</v>
      </c>
      <c r="GI425">
        <v>0.5743563420146662</v>
      </c>
      <c r="GJ425">
        <v>0</v>
      </c>
      <c r="GK425">
        <v>3.034235</v>
      </c>
      <c r="GL425">
        <v>0.2290288930581575</v>
      </c>
      <c r="GM425">
        <v>0.02401046761310575</v>
      </c>
      <c r="GN425">
        <v>0</v>
      </c>
      <c r="GO425">
        <v>0</v>
      </c>
      <c r="GP425">
        <v>3</v>
      </c>
      <c r="GQ425" t="s">
        <v>455</v>
      </c>
      <c r="GR425">
        <v>3.13333</v>
      </c>
      <c r="GS425">
        <v>2.76033</v>
      </c>
      <c r="GT425">
        <v>0.09296219999999999</v>
      </c>
      <c r="GU425">
        <v>0.09346160000000001</v>
      </c>
      <c r="GV425">
        <v>0.0645971</v>
      </c>
      <c r="GW425">
        <v>0.0509407</v>
      </c>
      <c r="GX425">
        <v>29039.1</v>
      </c>
      <c r="GY425">
        <v>29003.6</v>
      </c>
      <c r="GZ425">
        <v>29743.3</v>
      </c>
      <c r="HA425">
        <v>29553.9</v>
      </c>
      <c r="HB425">
        <v>36771.9</v>
      </c>
      <c r="HC425">
        <v>37174.5</v>
      </c>
      <c r="HD425">
        <v>41853.7</v>
      </c>
      <c r="HE425">
        <v>41990.6</v>
      </c>
      <c r="HF425">
        <v>1.95795</v>
      </c>
      <c r="HG425">
        <v>1.8854</v>
      </c>
      <c r="HH425">
        <v>-0.021331</v>
      </c>
      <c r="HI425">
        <v>0</v>
      </c>
      <c r="HJ425">
        <v>18.3527</v>
      </c>
      <c r="HK425">
        <v>999.9</v>
      </c>
      <c r="HL425">
        <v>26.2</v>
      </c>
      <c r="HM425">
        <v>31.6</v>
      </c>
      <c r="HN425">
        <v>13.5484</v>
      </c>
      <c r="HO425">
        <v>62.5727</v>
      </c>
      <c r="HP425">
        <v>32.3718</v>
      </c>
      <c r="HQ425">
        <v>1</v>
      </c>
      <c r="HR425">
        <v>-0.131082</v>
      </c>
      <c r="HS425">
        <v>4.92807</v>
      </c>
      <c r="HT425">
        <v>20.2758</v>
      </c>
      <c r="HU425">
        <v>5.22523</v>
      </c>
      <c r="HV425">
        <v>12.0159</v>
      </c>
      <c r="HW425">
        <v>4.99105</v>
      </c>
      <c r="HX425">
        <v>3.28925</v>
      </c>
      <c r="HY425">
        <v>9999</v>
      </c>
      <c r="HZ425">
        <v>9999</v>
      </c>
      <c r="IA425">
        <v>9999</v>
      </c>
      <c r="IB425">
        <v>999.9</v>
      </c>
      <c r="IC425">
        <v>4.97282</v>
      </c>
      <c r="ID425">
        <v>1.86661</v>
      </c>
      <c r="IE425">
        <v>1.86584</v>
      </c>
      <c r="IF425">
        <v>1.86584</v>
      </c>
      <c r="IG425">
        <v>1.8677</v>
      </c>
      <c r="IH425">
        <v>1.87014</v>
      </c>
      <c r="II425">
        <v>1.86877</v>
      </c>
      <c r="IJ425">
        <v>1.87027</v>
      </c>
      <c r="IK425">
        <v>0</v>
      </c>
      <c r="IL425">
        <v>0</v>
      </c>
      <c r="IM425">
        <v>0</v>
      </c>
      <c r="IN425">
        <v>0</v>
      </c>
      <c r="IO425" t="s">
        <v>441</v>
      </c>
      <c r="IP425" t="s">
        <v>442</v>
      </c>
      <c r="IQ425" t="s">
        <v>443</v>
      </c>
      <c r="IR425" t="s">
        <v>443</v>
      </c>
      <c r="IS425" t="s">
        <v>443</v>
      </c>
      <c r="IT425" t="s">
        <v>443</v>
      </c>
      <c r="IU425">
        <v>0</v>
      </c>
      <c r="IV425">
        <v>100</v>
      </c>
      <c r="IW425">
        <v>100</v>
      </c>
      <c r="IX425">
        <v>-2.287</v>
      </c>
      <c r="IY425">
        <v>0.0131</v>
      </c>
      <c r="IZ425">
        <v>-1.414774939843471</v>
      </c>
      <c r="JA425">
        <v>-0.002262605230658699</v>
      </c>
      <c r="JB425">
        <v>4.117972070868355E-07</v>
      </c>
      <c r="JC425">
        <v>-1.535053720392113E-10</v>
      </c>
      <c r="JD425">
        <v>-0.05773197212917025</v>
      </c>
      <c r="JE425">
        <v>-0.004387372397949352</v>
      </c>
      <c r="JF425">
        <v>0.001148265067849212</v>
      </c>
      <c r="JG425">
        <v>-2.372704636287677E-05</v>
      </c>
      <c r="JH425">
        <v>4</v>
      </c>
      <c r="JI425">
        <v>2346</v>
      </c>
      <c r="JJ425">
        <v>1</v>
      </c>
      <c r="JK425">
        <v>24</v>
      </c>
      <c r="JL425">
        <v>21690.3</v>
      </c>
      <c r="JM425">
        <v>29358538.9</v>
      </c>
      <c r="JN425">
        <v>1.03271</v>
      </c>
      <c r="JO425">
        <v>2.28027</v>
      </c>
      <c r="JP425">
        <v>1.39648</v>
      </c>
      <c r="JQ425">
        <v>2.35596</v>
      </c>
      <c r="JR425">
        <v>1.49536</v>
      </c>
      <c r="JS425">
        <v>2.64526</v>
      </c>
      <c r="JT425">
        <v>36.4578</v>
      </c>
      <c r="JU425">
        <v>24.035</v>
      </c>
      <c r="JV425">
        <v>18</v>
      </c>
      <c r="JW425">
        <v>487.459</v>
      </c>
      <c r="JX425">
        <v>433.327</v>
      </c>
      <c r="JY425">
        <v>12.6584</v>
      </c>
      <c r="JZ425">
        <v>25.8164</v>
      </c>
      <c r="KA425">
        <v>29.9999</v>
      </c>
      <c r="KB425">
        <v>25.6868</v>
      </c>
      <c r="KC425">
        <v>25.6239</v>
      </c>
      <c r="KD425">
        <v>20.6786</v>
      </c>
      <c r="KE425">
        <v>32.8706</v>
      </c>
      <c r="KF425">
        <v>0</v>
      </c>
      <c r="KG425">
        <v>12.6604</v>
      </c>
      <c r="KH425">
        <v>420</v>
      </c>
      <c r="KI425">
        <v>8.818110000000001</v>
      </c>
      <c r="KJ425">
        <v>101.653</v>
      </c>
      <c r="KK425">
        <v>100.97</v>
      </c>
    </row>
    <row r="426" spans="1:297">
      <c r="A426">
        <v>410</v>
      </c>
      <c r="B426">
        <v>1761512341.6</v>
      </c>
      <c r="C426">
        <v>5131.099999904633</v>
      </c>
      <c r="D426" t="s">
        <v>1267</v>
      </c>
      <c r="E426" t="s">
        <v>1268</v>
      </c>
      <c r="F426">
        <v>5</v>
      </c>
      <c r="G426" t="s">
        <v>1218</v>
      </c>
      <c r="H426" t="s">
        <v>436</v>
      </c>
      <c r="I426">
        <v>1761512339.1</v>
      </c>
      <c r="J426">
        <f>(K426)/1000</f>
        <v>0</v>
      </c>
      <c r="K426">
        <f>IF(DP426, AN426, AH426)</f>
        <v>0</v>
      </c>
      <c r="L426">
        <f>IF(DP426, AI426, AG426)</f>
        <v>0</v>
      </c>
      <c r="M426">
        <f>DR426 - IF(AU426&gt;1, L426*DL426*100.0/(AW426), 0)</f>
        <v>0</v>
      </c>
      <c r="N426">
        <f>((T426-J426/2)*M426-L426)/(T426+J426/2)</f>
        <v>0</v>
      </c>
      <c r="O426">
        <f>N426*(DY426+DZ426)/1000.0</f>
        <v>0</v>
      </c>
      <c r="P426">
        <f>(DR426 - IF(AU426&gt;1, L426*DL426*100.0/(AW426), 0))*(DY426+DZ426)/1000.0</f>
        <v>0</v>
      </c>
      <c r="Q426">
        <f>2.0/((1/S426-1/R426)+SIGN(S426)*SQRT((1/S426-1/R426)*(1/S426-1/R426) + 4*DM426/((DM426+1)*(DM426+1))*(2*1/S426*1/R426-1/R426*1/R426)))</f>
        <v>0</v>
      </c>
      <c r="R426">
        <f>IF(LEFT(DN426,1)&lt;&gt;"0",IF(LEFT(DN426,1)="1",3.0,DO426),$D$5+$E$5*(EF426*DY426/($K$5*1000))+$F$5*(EF426*DY426/($K$5*1000))*MAX(MIN(DL426,$J$5),$I$5)*MAX(MIN(DL426,$J$5),$I$5)+$G$5*MAX(MIN(DL426,$J$5),$I$5)*(EF426*DY426/($K$5*1000))+$H$5*(EF426*DY426/($K$5*1000))*(EF426*DY426/($K$5*1000)))</f>
        <v>0</v>
      </c>
      <c r="S426">
        <f>J426*(1000-(1000*0.61365*exp(17.502*W426/(240.97+W426))/(DY426+DZ426)+DT426)/2)/(1000*0.61365*exp(17.502*W426/(240.97+W426))/(DY426+DZ426)-DT426)</f>
        <v>0</v>
      </c>
      <c r="T426">
        <f>1/((DM426+1)/(Q426/1.6)+1/(R426/1.37)) + DM426/((DM426+1)/(Q426/1.6) + DM426/(R426/1.37))</f>
        <v>0</v>
      </c>
      <c r="U426">
        <f>(DH426*DK426)</f>
        <v>0</v>
      </c>
      <c r="V426">
        <f>(EA426+(U426+2*0.95*5.67E-8*(((EA426+$B$7)+273)^4-(EA426+273)^4)-44100*J426)/(1.84*29.3*R426+8*0.95*5.67E-8*(EA426+273)^3))</f>
        <v>0</v>
      </c>
      <c r="W426">
        <f>($C$7*EB426+$D$7*EC426+$E$7*V426)</f>
        <v>0</v>
      </c>
      <c r="X426">
        <f>0.61365*exp(17.502*W426/(240.97+W426))</f>
        <v>0</v>
      </c>
      <c r="Y426">
        <f>(Z426/AA426*100)</f>
        <v>0</v>
      </c>
      <c r="Z426">
        <f>DT426*(DY426+DZ426)/1000</f>
        <v>0</v>
      </c>
      <c r="AA426">
        <f>0.61365*exp(17.502*EA426/(240.97+EA426))</f>
        <v>0</v>
      </c>
      <c r="AB426">
        <f>(X426-DT426*(DY426+DZ426)/1000)</f>
        <v>0</v>
      </c>
      <c r="AC426">
        <f>(-J426*44100)</f>
        <v>0</v>
      </c>
      <c r="AD426">
        <f>2*29.3*R426*0.92*(EA426-W426)</f>
        <v>0</v>
      </c>
      <c r="AE426">
        <f>2*0.95*5.67E-8*(((EA426+$B$7)+273)^4-(W426+273)^4)</f>
        <v>0</v>
      </c>
      <c r="AF426">
        <f>U426+AE426+AC426+AD426</f>
        <v>0</v>
      </c>
      <c r="AG426">
        <f>DX426*AU426*(DS426-DR426*(1000-AU426*DU426)/(1000-AU426*DT426))/(100*DL426)</f>
        <v>0</v>
      </c>
      <c r="AH426">
        <f>1000*DX426*AU426*(DT426-DU426)/(100*DL426*(1000-AU426*DT426))</f>
        <v>0</v>
      </c>
      <c r="AI426">
        <f>(AJ426 - AK426 - DY426*1E3/(8.314*(EA426+273.15)) * AM426/DX426 * AL426) * DX426/(100*DL426) * (1000 - DU426)/1000</f>
        <v>0</v>
      </c>
      <c r="AJ426">
        <v>423.7296975791807</v>
      </c>
      <c r="AK426">
        <v>414.5744727272725</v>
      </c>
      <c r="AL426">
        <v>0.02847888144679681</v>
      </c>
      <c r="AM426">
        <v>65.67833602409358</v>
      </c>
      <c r="AN426">
        <f>(AP426 - AO426 + DY426*1E3/(8.314*(EA426+273.15)) * AR426/DX426 * AQ426) * DX426/(100*DL426) * 1000/(1000 - AP426)</f>
        <v>0</v>
      </c>
      <c r="AO426">
        <v>8.842036735255061</v>
      </c>
      <c r="AP426">
        <v>11.93725515151515</v>
      </c>
      <c r="AQ426">
        <v>-2.32362716589572E-05</v>
      </c>
      <c r="AR426">
        <v>107.1786885899259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MAX(0,($B$13+$C$13*EF426)/(1+$D$13*EF426)*DY426/(EA426+273)*$E$13)</f>
        <v>0</v>
      </c>
      <c r="AX426" t="s">
        <v>437</v>
      </c>
      <c r="AY426" t="s">
        <v>437</v>
      </c>
      <c r="AZ426">
        <v>0</v>
      </c>
      <c r="BA426">
        <v>0</v>
      </c>
      <c r="BB426">
        <f>1-AZ426/BA426</f>
        <v>0</v>
      </c>
      <c r="BC426">
        <v>0</v>
      </c>
      <c r="BD426" t="s">
        <v>437</v>
      </c>
      <c r="BE426" t="s">
        <v>437</v>
      </c>
      <c r="BF426">
        <v>0</v>
      </c>
      <c r="BG426">
        <v>0</v>
      </c>
      <c r="BH426">
        <f>1-BF426/BG426</f>
        <v>0</v>
      </c>
      <c r="BI426">
        <v>0.5</v>
      </c>
      <c r="BJ426">
        <f>DI426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437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BZ426">
        <v>2020</v>
      </c>
      <c r="CA426">
        <v>290.0000000000001</v>
      </c>
      <c r="CB426">
        <v>1590.42</v>
      </c>
      <c r="CC426">
        <v>295</v>
      </c>
      <c r="CD426">
        <v>5220.67</v>
      </c>
      <c r="CE426">
        <v>1591.29</v>
      </c>
      <c r="CF426">
        <v>-0.87</v>
      </c>
      <c r="CG426">
        <v>300.0000000000001</v>
      </c>
      <c r="CH426">
        <v>23.8</v>
      </c>
      <c r="CI426">
        <v>1650.734719841875</v>
      </c>
      <c r="CJ426">
        <v>2.032994541366527</v>
      </c>
      <c r="CK426">
        <v>-31.03478562282126</v>
      </c>
      <c r="CL426">
        <v>0.9198548094063967</v>
      </c>
      <c r="CM426">
        <v>0.9759925733019913</v>
      </c>
      <c r="CN426">
        <v>-0.00431141668520578</v>
      </c>
      <c r="CO426">
        <v>289.9999999999999</v>
      </c>
      <c r="CP426">
        <v>1590.91</v>
      </c>
      <c r="CQ426">
        <v>765</v>
      </c>
      <c r="CR426">
        <v>5219.32</v>
      </c>
      <c r="CS426">
        <v>1591.27</v>
      </c>
      <c r="CT426">
        <v>-0.36</v>
      </c>
      <c r="DH426">
        <f>$B$11*EG426+$C$11*EH426+$F$11*ES426*(1-EV426)</f>
        <v>0</v>
      </c>
      <c r="DI426">
        <f>DH426*DJ426</f>
        <v>0</v>
      </c>
      <c r="DJ426">
        <f>($B$11*$D$9+$C$11*$D$9+$F$11*((FF426+EX426)/MAX(FF426+EX426+FG426, 0.1)*$I$9+FG426/MAX(FF426+EX426+FG426, 0.1)*$J$9))/($B$11+$C$11+$F$11)</f>
        <v>0</v>
      </c>
      <c r="DK426">
        <f>($B$11*$K$9+$C$11*$K$9+$F$11*((FF426+EX426)/MAX(FF426+EX426+FG426, 0.1)*$P$9+FG426/MAX(FF426+EX426+FG426, 0.1)*$Q$9))/($B$11+$C$11+$F$11)</f>
        <v>0</v>
      </c>
      <c r="DL426">
        <v>6</v>
      </c>
      <c r="DM426">
        <v>0.5</v>
      </c>
      <c r="DN426" t="s">
        <v>438</v>
      </c>
      <c r="DO426">
        <v>2</v>
      </c>
      <c r="DP426" t="b">
        <v>1</v>
      </c>
      <c r="DQ426">
        <v>1761512339.1</v>
      </c>
      <c r="DR426">
        <v>409.5657777777778</v>
      </c>
      <c r="DS426">
        <v>420.3434444444445</v>
      </c>
      <c r="DT426">
        <v>11.94198888888889</v>
      </c>
      <c r="DU426">
        <v>8.842280000000001</v>
      </c>
      <c r="DV426">
        <v>411.8534444444444</v>
      </c>
      <c r="DW426">
        <v>11.92893333333333</v>
      </c>
      <c r="DX426">
        <v>499.9040000000001</v>
      </c>
      <c r="DY426">
        <v>90.27310000000001</v>
      </c>
      <c r="DZ426">
        <v>0.09989200000000001</v>
      </c>
      <c r="EA426">
        <v>18.6087</v>
      </c>
      <c r="EB426">
        <v>18.00416666666667</v>
      </c>
      <c r="EC426">
        <v>999.9000000000001</v>
      </c>
      <c r="ED426">
        <v>0</v>
      </c>
      <c r="EE426">
        <v>0</v>
      </c>
      <c r="EF426">
        <v>10004.03555555556</v>
      </c>
      <c r="EG426">
        <v>0</v>
      </c>
      <c r="EH426">
        <v>1077.066666666667</v>
      </c>
      <c r="EI426">
        <v>-10.77744444444445</v>
      </c>
      <c r="EJ426">
        <v>414.516</v>
      </c>
      <c r="EK426">
        <v>424.0934444444445</v>
      </c>
      <c r="EL426">
        <v>3.099714444444444</v>
      </c>
      <c r="EM426">
        <v>420.3434444444445</v>
      </c>
      <c r="EN426">
        <v>8.842280000000001</v>
      </c>
      <c r="EO426">
        <v>1.078041111111111</v>
      </c>
      <c r="EP426">
        <v>0.7982198888888887</v>
      </c>
      <c r="EQ426">
        <v>8.01609</v>
      </c>
      <c r="ER426">
        <v>3.675684444444445</v>
      </c>
      <c r="ES426">
        <v>2000.006666666667</v>
      </c>
      <c r="ET426">
        <v>0.9800076666666667</v>
      </c>
      <c r="EU426">
        <v>0.01999243333333333</v>
      </c>
      <c r="EV426">
        <v>0</v>
      </c>
      <c r="EW426">
        <v>1267.752222222222</v>
      </c>
      <c r="EX426">
        <v>5.00097</v>
      </c>
      <c r="EY426">
        <v>25553.91111111111</v>
      </c>
      <c r="EZ426">
        <v>16707.67777777778</v>
      </c>
      <c r="FA426">
        <v>39.77755555555555</v>
      </c>
      <c r="FB426">
        <v>41.41633333333333</v>
      </c>
      <c r="FC426">
        <v>39.715</v>
      </c>
      <c r="FD426">
        <v>41.25677777777778</v>
      </c>
      <c r="FE426">
        <v>39.979</v>
      </c>
      <c r="FF426">
        <v>1955.117777777778</v>
      </c>
      <c r="FG426">
        <v>39.88555555555556</v>
      </c>
      <c r="FH426">
        <v>0</v>
      </c>
      <c r="FI426">
        <v>7212.800000190735</v>
      </c>
      <c r="FJ426">
        <v>0</v>
      </c>
      <c r="FK426">
        <v>1267.4188</v>
      </c>
      <c r="FL426">
        <v>3.722307699520253</v>
      </c>
      <c r="FM426">
        <v>180.323076679422</v>
      </c>
      <c r="FN426">
        <v>25540.328</v>
      </c>
      <c r="FO426">
        <v>15</v>
      </c>
      <c r="FP426">
        <v>0</v>
      </c>
      <c r="FQ426" t="s">
        <v>439</v>
      </c>
      <c r="FR426">
        <v>1760210915.6</v>
      </c>
      <c r="FS426">
        <v>0</v>
      </c>
      <c r="FT426">
        <v>0</v>
      </c>
      <c r="FU426">
        <v>-0.215</v>
      </c>
      <c r="FV426">
        <v>0</v>
      </c>
      <c r="FW426">
        <v>-0.6919999999999999</v>
      </c>
      <c r="FX426">
        <v>0</v>
      </c>
      <c r="FY426">
        <v>400</v>
      </c>
      <c r="FZ426">
        <v>0</v>
      </c>
      <c r="GA426">
        <v>0.15</v>
      </c>
      <c r="GB426">
        <v>0</v>
      </c>
      <c r="GC426">
        <v>-10.69829</v>
      </c>
      <c r="GD426">
        <v>0.0795151969981258</v>
      </c>
      <c r="GE426">
        <v>0.2125477485178331</v>
      </c>
      <c r="GF426">
        <v>1</v>
      </c>
      <c r="GG426">
        <v>1267.148823529412</v>
      </c>
      <c r="GH426">
        <v>4.74010695703677</v>
      </c>
      <c r="GI426">
        <v>0.5281308032379096</v>
      </c>
      <c r="GJ426">
        <v>0</v>
      </c>
      <c r="GK426">
        <v>3.0560465</v>
      </c>
      <c r="GL426">
        <v>0.3261906191369569</v>
      </c>
      <c r="GM426">
        <v>0.03253337206239156</v>
      </c>
      <c r="GN426">
        <v>0</v>
      </c>
      <c r="GO426">
        <v>1</v>
      </c>
      <c r="GP426">
        <v>3</v>
      </c>
      <c r="GQ426" t="s">
        <v>446</v>
      </c>
      <c r="GR426">
        <v>3.13342</v>
      </c>
      <c r="GS426">
        <v>2.76028</v>
      </c>
      <c r="GT426">
        <v>0.0929946</v>
      </c>
      <c r="GU426">
        <v>0.0938047</v>
      </c>
      <c r="GV426">
        <v>0.0645501</v>
      </c>
      <c r="GW426">
        <v>0.0509124</v>
      </c>
      <c r="GX426">
        <v>29037.5</v>
      </c>
      <c r="GY426">
        <v>28992.7</v>
      </c>
      <c r="GZ426">
        <v>29742.8</v>
      </c>
      <c r="HA426">
        <v>29554</v>
      </c>
      <c r="HB426">
        <v>36772.6</v>
      </c>
      <c r="HC426">
        <v>37175.6</v>
      </c>
      <c r="HD426">
        <v>41852.4</v>
      </c>
      <c r="HE426">
        <v>41990.6</v>
      </c>
      <c r="HF426">
        <v>1.958</v>
      </c>
      <c r="HG426">
        <v>1.88552</v>
      </c>
      <c r="HH426">
        <v>-0.0210404</v>
      </c>
      <c r="HI426">
        <v>0</v>
      </c>
      <c r="HJ426">
        <v>18.3527</v>
      </c>
      <c r="HK426">
        <v>999.9</v>
      </c>
      <c r="HL426">
        <v>26.2</v>
      </c>
      <c r="HM426">
        <v>31.6</v>
      </c>
      <c r="HN426">
        <v>13.548</v>
      </c>
      <c r="HO426">
        <v>62.4927</v>
      </c>
      <c r="HP426">
        <v>32.4279</v>
      </c>
      <c r="HQ426">
        <v>1</v>
      </c>
      <c r="HR426">
        <v>-0.131474</v>
      </c>
      <c r="HS426">
        <v>4.93345</v>
      </c>
      <c r="HT426">
        <v>20.2749</v>
      </c>
      <c r="HU426">
        <v>5.22103</v>
      </c>
      <c r="HV426">
        <v>12.0159</v>
      </c>
      <c r="HW426">
        <v>4.99</v>
      </c>
      <c r="HX426">
        <v>3.2885</v>
      </c>
      <c r="HY426">
        <v>9999</v>
      </c>
      <c r="HZ426">
        <v>9999</v>
      </c>
      <c r="IA426">
        <v>9999</v>
      </c>
      <c r="IB426">
        <v>999.9</v>
      </c>
      <c r="IC426">
        <v>4.97284</v>
      </c>
      <c r="ID426">
        <v>1.86661</v>
      </c>
      <c r="IE426">
        <v>1.86585</v>
      </c>
      <c r="IF426">
        <v>1.86585</v>
      </c>
      <c r="IG426">
        <v>1.86769</v>
      </c>
      <c r="IH426">
        <v>1.87014</v>
      </c>
      <c r="II426">
        <v>1.86878</v>
      </c>
      <c r="IJ426">
        <v>1.87027</v>
      </c>
      <c r="IK426">
        <v>0</v>
      </c>
      <c r="IL426">
        <v>0</v>
      </c>
      <c r="IM426">
        <v>0</v>
      </c>
      <c r="IN426">
        <v>0</v>
      </c>
      <c r="IO426" t="s">
        <v>441</v>
      </c>
      <c r="IP426" t="s">
        <v>442</v>
      </c>
      <c r="IQ426" t="s">
        <v>443</v>
      </c>
      <c r="IR426" t="s">
        <v>443</v>
      </c>
      <c r="IS426" t="s">
        <v>443</v>
      </c>
      <c r="IT426" t="s">
        <v>443</v>
      </c>
      <c r="IU426">
        <v>0</v>
      </c>
      <c r="IV426">
        <v>100</v>
      </c>
      <c r="IW426">
        <v>100</v>
      </c>
      <c r="IX426">
        <v>-2.288</v>
      </c>
      <c r="IY426">
        <v>0.013</v>
      </c>
      <c r="IZ426">
        <v>-1.414774939843471</v>
      </c>
      <c r="JA426">
        <v>-0.002262605230658699</v>
      </c>
      <c r="JB426">
        <v>4.117972070868355E-07</v>
      </c>
      <c r="JC426">
        <v>-1.535053720392113E-10</v>
      </c>
      <c r="JD426">
        <v>-0.05773197212917025</v>
      </c>
      <c r="JE426">
        <v>-0.004387372397949352</v>
      </c>
      <c r="JF426">
        <v>0.001148265067849212</v>
      </c>
      <c r="JG426">
        <v>-2.372704636287677E-05</v>
      </c>
      <c r="JH426">
        <v>4</v>
      </c>
      <c r="JI426">
        <v>2346</v>
      </c>
      <c r="JJ426">
        <v>1</v>
      </c>
      <c r="JK426">
        <v>24</v>
      </c>
      <c r="JL426">
        <v>21690.4</v>
      </c>
      <c r="JM426">
        <v>29358539</v>
      </c>
      <c r="JN426">
        <v>1.05957</v>
      </c>
      <c r="JO426">
        <v>2.27783</v>
      </c>
      <c r="JP426">
        <v>1.39648</v>
      </c>
      <c r="JQ426">
        <v>2.35352</v>
      </c>
      <c r="JR426">
        <v>1.49536</v>
      </c>
      <c r="JS426">
        <v>2.65869</v>
      </c>
      <c r="JT426">
        <v>36.4578</v>
      </c>
      <c r="JU426">
        <v>24.035</v>
      </c>
      <c r="JV426">
        <v>18</v>
      </c>
      <c r="JW426">
        <v>487.49</v>
      </c>
      <c r="JX426">
        <v>433.401</v>
      </c>
      <c r="JY426">
        <v>12.6666</v>
      </c>
      <c r="JZ426">
        <v>25.8164</v>
      </c>
      <c r="KA426">
        <v>29.9999</v>
      </c>
      <c r="KB426">
        <v>25.6868</v>
      </c>
      <c r="KC426">
        <v>25.6239</v>
      </c>
      <c r="KD426">
        <v>21.2588</v>
      </c>
      <c r="KE426">
        <v>32.8706</v>
      </c>
      <c r="KF426">
        <v>0</v>
      </c>
      <c r="KG426">
        <v>12.6667</v>
      </c>
      <c r="KH426">
        <v>440.044</v>
      </c>
      <c r="KI426">
        <v>8.81908</v>
      </c>
      <c r="KJ426">
        <v>101.65</v>
      </c>
      <c r="KK426">
        <v>100.97</v>
      </c>
    </row>
    <row r="427" spans="1:297">
      <c r="A427">
        <v>411</v>
      </c>
      <c r="B427">
        <v>1761512346.6</v>
      </c>
      <c r="C427">
        <v>5136.099999904633</v>
      </c>
      <c r="D427" t="s">
        <v>1269</v>
      </c>
      <c r="E427" t="s">
        <v>1270</v>
      </c>
      <c r="F427">
        <v>5</v>
      </c>
      <c r="G427" t="s">
        <v>1218</v>
      </c>
      <c r="H427" t="s">
        <v>436</v>
      </c>
      <c r="I427">
        <v>1761512343.8</v>
      </c>
      <c r="J427">
        <f>(K427)/1000</f>
        <v>0</v>
      </c>
      <c r="K427">
        <f>IF(DP427, AN427, AH427)</f>
        <v>0</v>
      </c>
      <c r="L427">
        <f>IF(DP427, AI427, AG427)</f>
        <v>0</v>
      </c>
      <c r="M427">
        <f>DR427 - IF(AU427&gt;1, L427*DL427*100.0/(AW427), 0)</f>
        <v>0</v>
      </c>
      <c r="N427">
        <f>((T427-J427/2)*M427-L427)/(T427+J427/2)</f>
        <v>0</v>
      </c>
      <c r="O427">
        <f>N427*(DY427+DZ427)/1000.0</f>
        <v>0</v>
      </c>
      <c r="P427">
        <f>(DR427 - IF(AU427&gt;1, L427*DL427*100.0/(AW427), 0))*(DY427+DZ427)/1000.0</f>
        <v>0</v>
      </c>
      <c r="Q427">
        <f>2.0/((1/S427-1/R427)+SIGN(S427)*SQRT((1/S427-1/R427)*(1/S427-1/R427) + 4*DM427/((DM427+1)*(DM427+1))*(2*1/S427*1/R427-1/R427*1/R427)))</f>
        <v>0</v>
      </c>
      <c r="R427">
        <f>IF(LEFT(DN427,1)&lt;&gt;"0",IF(LEFT(DN427,1)="1",3.0,DO427),$D$5+$E$5*(EF427*DY427/($K$5*1000))+$F$5*(EF427*DY427/($K$5*1000))*MAX(MIN(DL427,$J$5),$I$5)*MAX(MIN(DL427,$J$5),$I$5)+$G$5*MAX(MIN(DL427,$J$5),$I$5)*(EF427*DY427/($K$5*1000))+$H$5*(EF427*DY427/($K$5*1000))*(EF427*DY427/($K$5*1000)))</f>
        <v>0</v>
      </c>
      <c r="S427">
        <f>J427*(1000-(1000*0.61365*exp(17.502*W427/(240.97+W427))/(DY427+DZ427)+DT427)/2)/(1000*0.61365*exp(17.502*W427/(240.97+W427))/(DY427+DZ427)-DT427)</f>
        <v>0</v>
      </c>
      <c r="T427">
        <f>1/((DM427+1)/(Q427/1.6)+1/(R427/1.37)) + DM427/((DM427+1)/(Q427/1.6) + DM427/(R427/1.37))</f>
        <v>0</v>
      </c>
      <c r="U427">
        <f>(DH427*DK427)</f>
        <v>0</v>
      </c>
      <c r="V427">
        <f>(EA427+(U427+2*0.95*5.67E-8*(((EA427+$B$7)+273)^4-(EA427+273)^4)-44100*J427)/(1.84*29.3*R427+8*0.95*5.67E-8*(EA427+273)^3))</f>
        <v>0</v>
      </c>
      <c r="W427">
        <f>($C$7*EB427+$D$7*EC427+$E$7*V427)</f>
        <v>0</v>
      </c>
      <c r="X427">
        <f>0.61365*exp(17.502*W427/(240.97+W427))</f>
        <v>0</v>
      </c>
      <c r="Y427">
        <f>(Z427/AA427*100)</f>
        <v>0</v>
      </c>
      <c r="Z427">
        <f>DT427*(DY427+DZ427)/1000</f>
        <v>0</v>
      </c>
      <c r="AA427">
        <f>0.61365*exp(17.502*EA427/(240.97+EA427))</f>
        <v>0</v>
      </c>
      <c r="AB427">
        <f>(X427-DT427*(DY427+DZ427)/1000)</f>
        <v>0</v>
      </c>
      <c r="AC427">
        <f>(-J427*44100)</f>
        <v>0</v>
      </c>
      <c r="AD427">
        <f>2*29.3*R427*0.92*(EA427-W427)</f>
        <v>0</v>
      </c>
      <c r="AE427">
        <f>2*0.95*5.67E-8*(((EA427+$B$7)+273)^4-(W427+273)^4)</f>
        <v>0</v>
      </c>
      <c r="AF427">
        <f>U427+AE427+AC427+AD427</f>
        <v>0</v>
      </c>
      <c r="AG427">
        <f>DX427*AU427*(DS427-DR427*(1000-AU427*DU427)/(1000-AU427*DT427))/(100*DL427)</f>
        <v>0</v>
      </c>
      <c r="AH427">
        <f>1000*DX427*AU427*(DT427-DU427)/(100*DL427*(1000-AU427*DT427))</f>
        <v>0</v>
      </c>
      <c r="AI427">
        <f>(AJ427 - AK427 - DY427*1E3/(8.314*(EA427+273.15)) * AM427/DX427 * AL427) * DX427/(100*DL427) * (1000 - DU427)/1000</f>
        <v>0</v>
      </c>
      <c r="AJ427">
        <v>430.5454449838477</v>
      </c>
      <c r="AK427">
        <v>417.6447878787879</v>
      </c>
      <c r="AL427">
        <v>0.7664162462667855</v>
      </c>
      <c r="AM427">
        <v>65.67833602409358</v>
      </c>
      <c r="AN427">
        <f>(AP427 - AO427 + DY427*1E3/(8.314*(EA427+273.15)) * AR427/DX427 * AQ427) * DX427/(100*DL427) * 1000/(1000 - AP427)</f>
        <v>0</v>
      </c>
      <c r="AO427">
        <v>8.840393409580798</v>
      </c>
      <c r="AP427">
        <v>11.93121878787878</v>
      </c>
      <c r="AQ427">
        <v>-1.173405896012099E-05</v>
      </c>
      <c r="AR427">
        <v>107.1786885899259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MAX(0,($B$13+$C$13*EF427)/(1+$D$13*EF427)*DY427/(EA427+273)*$E$13)</f>
        <v>0</v>
      </c>
      <c r="AX427" t="s">
        <v>437</v>
      </c>
      <c r="AY427" t="s">
        <v>437</v>
      </c>
      <c r="AZ427">
        <v>0</v>
      </c>
      <c r="BA427">
        <v>0</v>
      </c>
      <c r="BB427">
        <f>1-AZ427/BA427</f>
        <v>0</v>
      </c>
      <c r="BC427">
        <v>0</v>
      </c>
      <c r="BD427" t="s">
        <v>437</v>
      </c>
      <c r="BE427" t="s">
        <v>437</v>
      </c>
      <c r="BF427">
        <v>0</v>
      </c>
      <c r="BG427">
        <v>0</v>
      </c>
      <c r="BH427">
        <f>1-BF427/BG427</f>
        <v>0</v>
      </c>
      <c r="BI427">
        <v>0.5</v>
      </c>
      <c r="BJ427">
        <f>DI427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437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BZ427">
        <v>2020</v>
      </c>
      <c r="CA427">
        <v>290.0000000000001</v>
      </c>
      <c r="CB427">
        <v>1590.42</v>
      </c>
      <c r="CC427">
        <v>295</v>
      </c>
      <c r="CD427">
        <v>5220.67</v>
      </c>
      <c r="CE427">
        <v>1591.29</v>
      </c>
      <c r="CF427">
        <v>-0.87</v>
      </c>
      <c r="CG427">
        <v>300.0000000000001</v>
      </c>
      <c r="CH427">
        <v>23.8</v>
      </c>
      <c r="CI427">
        <v>1650.734719841875</v>
      </c>
      <c r="CJ427">
        <v>2.032994541366527</v>
      </c>
      <c r="CK427">
        <v>-31.03478562282126</v>
      </c>
      <c r="CL427">
        <v>0.9198548094063967</v>
      </c>
      <c r="CM427">
        <v>0.9759925733019913</v>
      </c>
      <c r="CN427">
        <v>-0.00431141668520578</v>
      </c>
      <c r="CO427">
        <v>289.9999999999999</v>
      </c>
      <c r="CP427">
        <v>1590.91</v>
      </c>
      <c r="CQ427">
        <v>765</v>
      </c>
      <c r="CR427">
        <v>5219.32</v>
      </c>
      <c r="CS427">
        <v>1591.27</v>
      </c>
      <c r="CT427">
        <v>-0.36</v>
      </c>
      <c r="DH427">
        <f>$B$11*EG427+$C$11*EH427+$F$11*ES427*(1-EV427)</f>
        <v>0</v>
      </c>
      <c r="DI427">
        <f>DH427*DJ427</f>
        <v>0</v>
      </c>
      <c r="DJ427">
        <f>($B$11*$D$9+$C$11*$D$9+$F$11*((FF427+EX427)/MAX(FF427+EX427+FG427, 0.1)*$I$9+FG427/MAX(FF427+EX427+FG427, 0.1)*$J$9))/($B$11+$C$11+$F$11)</f>
        <v>0</v>
      </c>
      <c r="DK427">
        <f>($B$11*$K$9+$C$11*$K$9+$F$11*((FF427+EX427)/MAX(FF427+EX427+FG427, 0.1)*$P$9+FG427/MAX(FF427+EX427+FG427, 0.1)*$Q$9))/($B$11+$C$11+$F$11)</f>
        <v>0</v>
      </c>
      <c r="DL427">
        <v>6</v>
      </c>
      <c r="DM427">
        <v>0.5</v>
      </c>
      <c r="DN427" t="s">
        <v>438</v>
      </c>
      <c r="DO427">
        <v>2</v>
      </c>
      <c r="DP427" t="b">
        <v>1</v>
      </c>
      <c r="DQ427">
        <v>1761512343.8</v>
      </c>
      <c r="DR427">
        <v>410.768</v>
      </c>
      <c r="DS427">
        <v>427.6755</v>
      </c>
      <c r="DT427">
        <v>11.93302</v>
      </c>
      <c r="DU427">
        <v>8.840695999999999</v>
      </c>
      <c r="DV427">
        <v>413.0579</v>
      </c>
      <c r="DW427">
        <v>11.92009</v>
      </c>
      <c r="DX427">
        <v>499.9875999999999</v>
      </c>
      <c r="DY427">
        <v>90.27392999999999</v>
      </c>
      <c r="DZ427">
        <v>0.10000189</v>
      </c>
      <c r="EA427">
        <v>18.61503</v>
      </c>
      <c r="EB427">
        <v>18.00245</v>
      </c>
      <c r="EC427">
        <v>999.9</v>
      </c>
      <c r="ED427">
        <v>0</v>
      </c>
      <c r="EE427">
        <v>0</v>
      </c>
      <c r="EF427">
        <v>10021.39</v>
      </c>
      <c r="EG427">
        <v>0</v>
      </c>
      <c r="EH427">
        <v>1077.043</v>
      </c>
      <c r="EI427">
        <v>-16.90768</v>
      </c>
      <c r="EJ427">
        <v>415.7289</v>
      </c>
      <c r="EK427">
        <v>431.4903</v>
      </c>
      <c r="EL427">
        <v>3.092319</v>
      </c>
      <c r="EM427">
        <v>427.6755</v>
      </c>
      <c r="EN427">
        <v>8.840695999999999</v>
      </c>
      <c r="EO427">
        <v>1.077239</v>
      </c>
      <c r="EP427">
        <v>0.7980845000000001</v>
      </c>
      <c r="EQ427">
        <v>8.005169</v>
      </c>
      <c r="ER427">
        <v>3.673276</v>
      </c>
      <c r="ES427">
        <v>1999.961</v>
      </c>
      <c r="ET427">
        <v>0.9799975999999999</v>
      </c>
      <c r="EU427">
        <v>0.02000278</v>
      </c>
      <c r="EV427">
        <v>0</v>
      </c>
      <c r="EW427">
        <v>1267.725</v>
      </c>
      <c r="EX427">
        <v>5.000970000000001</v>
      </c>
      <c r="EY427">
        <v>25566.55</v>
      </c>
      <c r="EZ427">
        <v>16707.24</v>
      </c>
      <c r="FA427">
        <v>39.8872</v>
      </c>
      <c r="FB427">
        <v>41.4748</v>
      </c>
      <c r="FC427">
        <v>39.7872</v>
      </c>
      <c r="FD427">
        <v>41.3498</v>
      </c>
      <c r="FE427">
        <v>40.0622</v>
      </c>
      <c r="FF427">
        <v>1955.059</v>
      </c>
      <c r="FG427">
        <v>39.902</v>
      </c>
      <c r="FH427">
        <v>0</v>
      </c>
      <c r="FI427">
        <v>7217.600000143051</v>
      </c>
      <c r="FJ427">
        <v>0</v>
      </c>
      <c r="FK427">
        <v>1267.6552</v>
      </c>
      <c r="FL427">
        <v>1.981538482814109</v>
      </c>
      <c r="FM427">
        <v>173.2461539140683</v>
      </c>
      <c r="FN427">
        <v>25554.168</v>
      </c>
      <c r="FO427">
        <v>15</v>
      </c>
      <c r="FP427">
        <v>0</v>
      </c>
      <c r="FQ427" t="s">
        <v>439</v>
      </c>
      <c r="FR427">
        <v>1760210915.6</v>
      </c>
      <c r="FS427">
        <v>0</v>
      </c>
      <c r="FT427">
        <v>0</v>
      </c>
      <c r="FU427">
        <v>-0.215</v>
      </c>
      <c r="FV427">
        <v>0</v>
      </c>
      <c r="FW427">
        <v>-0.6919999999999999</v>
      </c>
      <c r="FX427">
        <v>0</v>
      </c>
      <c r="FY427">
        <v>400</v>
      </c>
      <c r="FZ427">
        <v>0</v>
      </c>
      <c r="GA427">
        <v>0.15</v>
      </c>
      <c r="GB427">
        <v>0</v>
      </c>
      <c r="GC427">
        <v>-11.94132195121951</v>
      </c>
      <c r="GD427">
        <v>-19.04242369337979</v>
      </c>
      <c r="GE427">
        <v>2.721646982942873</v>
      </c>
      <c r="GF427">
        <v>0</v>
      </c>
      <c r="GG427">
        <v>1267.401176470588</v>
      </c>
      <c r="GH427">
        <v>3.491825825436159</v>
      </c>
      <c r="GI427">
        <v>0.4340558699866688</v>
      </c>
      <c r="GJ427">
        <v>0</v>
      </c>
      <c r="GK427">
        <v>3.071813902439024</v>
      </c>
      <c r="GL427">
        <v>0.2482154006968648</v>
      </c>
      <c r="GM427">
        <v>0.02769505105724943</v>
      </c>
      <c r="GN427">
        <v>0</v>
      </c>
      <c r="GO427">
        <v>0</v>
      </c>
      <c r="GP427">
        <v>3</v>
      </c>
      <c r="GQ427" t="s">
        <v>455</v>
      </c>
      <c r="GR427">
        <v>3.13357</v>
      </c>
      <c r="GS427">
        <v>2.76044</v>
      </c>
      <c r="GT427">
        <v>0.0936222</v>
      </c>
      <c r="GU427">
        <v>0.09611690000000001</v>
      </c>
      <c r="GV427">
        <v>0.0645294</v>
      </c>
      <c r="GW427">
        <v>0.0509177</v>
      </c>
      <c r="GX427">
        <v>29017.5</v>
      </c>
      <c r="GY427">
        <v>28919.1</v>
      </c>
      <c r="GZ427">
        <v>29742.9</v>
      </c>
      <c r="HA427">
        <v>29554.4</v>
      </c>
      <c r="HB427">
        <v>36773.7</v>
      </c>
      <c r="HC427">
        <v>37175.7</v>
      </c>
      <c r="HD427">
        <v>41852.7</v>
      </c>
      <c r="HE427">
        <v>41990.9</v>
      </c>
      <c r="HF427">
        <v>1.95807</v>
      </c>
      <c r="HG427">
        <v>1.8852</v>
      </c>
      <c r="HH427">
        <v>-0.0215471</v>
      </c>
      <c r="HI427">
        <v>0</v>
      </c>
      <c r="HJ427">
        <v>18.3527</v>
      </c>
      <c r="HK427">
        <v>999.9</v>
      </c>
      <c r="HL427">
        <v>26.2</v>
      </c>
      <c r="HM427">
        <v>31.6</v>
      </c>
      <c r="HN427">
        <v>13.5485</v>
      </c>
      <c r="HO427">
        <v>62.3527</v>
      </c>
      <c r="HP427">
        <v>32.4439</v>
      </c>
      <c r="HQ427">
        <v>1</v>
      </c>
      <c r="HR427">
        <v>-0.130915</v>
      </c>
      <c r="HS427">
        <v>5.04809</v>
      </c>
      <c r="HT427">
        <v>20.2715</v>
      </c>
      <c r="HU427">
        <v>5.22058</v>
      </c>
      <c r="HV427">
        <v>12.0159</v>
      </c>
      <c r="HW427">
        <v>4.99015</v>
      </c>
      <c r="HX427">
        <v>3.28842</v>
      </c>
      <c r="HY427">
        <v>9999</v>
      </c>
      <c r="HZ427">
        <v>9999</v>
      </c>
      <c r="IA427">
        <v>9999</v>
      </c>
      <c r="IB427">
        <v>999.9</v>
      </c>
      <c r="IC427">
        <v>4.97282</v>
      </c>
      <c r="ID427">
        <v>1.86661</v>
      </c>
      <c r="IE427">
        <v>1.86586</v>
      </c>
      <c r="IF427">
        <v>1.86586</v>
      </c>
      <c r="IG427">
        <v>1.86768</v>
      </c>
      <c r="IH427">
        <v>1.87014</v>
      </c>
      <c r="II427">
        <v>1.8688</v>
      </c>
      <c r="IJ427">
        <v>1.87027</v>
      </c>
      <c r="IK427">
        <v>0</v>
      </c>
      <c r="IL427">
        <v>0</v>
      </c>
      <c r="IM427">
        <v>0</v>
      </c>
      <c r="IN427">
        <v>0</v>
      </c>
      <c r="IO427" t="s">
        <v>441</v>
      </c>
      <c r="IP427" t="s">
        <v>442</v>
      </c>
      <c r="IQ427" t="s">
        <v>443</v>
      </c>
      <c r="IR427" t="s">
        <v>443</v>
      </c>
      <c r="IS427" t="s">
        <v>443</v>
      </c>
      <c r="IT427" t="s">
        <v>443</v>
      </c>
      <c r="IU427">
        <v>0</v>
      </c>
      <c r="IV427">
        <v>100</v>
      </c>
      <c r="IW427">
        <v>100</v>
      </c>
      <c r="IX427">
        <v>-2.295</v>
      </c>
      <c r="IY427">
        <v>0.0129</v>
      </c>
      <c r="IZ427">
        <v>-1.414774939843471</v>
      </c>
      <c r="JA427">
        <v>-0.002262605230658699</v>
      </c>
      <c r="JB427">
        <v>4.117972070868355E-07</v>
      </c>
      <c r="JC427">
        <v>-1.535053720392113E-10</v>
      </c>
      <c r="JD427">
        <v>-0.05773197212917025</v>
      </c>
      <c r="JE427">
        <v>-0.004387372397949352</v>
      </c>
      <c r="JF427">
        <v>0.001148265067849212</v>
      </c>
      <c r="JG427">
        <v>-2.372704636287677E-05</v>
      </c>
      <c r="JH427">
        <v>4</v>
      </c>
      <c r="JI427">
        <v>2346</v>
      </c>
      <c r="JJ427">
        <v>1</v>
      </c>
      <c r="JK427">
        <v>24</v>
      </c>
      <c r="JL427">
        <v>21690.5</v>
      </c>
      <c r="JM427">
        <v>29358539.1</v>
      </c>
      <c r="JN427">
        <v>1.08887</v>
      </c>
      <c r="JO427">
        <v>2.29248</v>
      </c>
      <c r="JP427">
        <v>1.39648</v>
      </c>
      <c r="JQ427">
        <v>2.35474</v>
      </c>
      <c r="JR427">
        <v>1.49536</v>
      </c>
      <c r="JS427">
        <v>2.61719</v>
      </c>
      <c r="JT427">
        <v>36.4578</v>
      </c>
      <c r="JU427">
        <v>24.035</v>
      </c>
      <c r="JV427">
        <v>18</v>
      </c>
      <c r="JW427">
        <v>487.536</v>
      </c>
      <c r="JX427">
        <v>433.208</v>
      </c>
      <c r="JY427">
        <v>12.6606</v>
      </c>
      <c r="JZ427">
        <v>25.8154</v>
      </c>
      <c r="KA427">
        <v>30.0004</v>
      </c>
      <c r="KB427">
        <v>25.6868</v>
      </c>
      <c r="KC427">
        <v>25.6239</v>
      </c>
      <c r="KD427">
        <v>21.8432</v>
      </c>
      <c r="KE427">
        <v>32.8706</v>
      </c>
      <c r="KF427">
        <v>0</v>
      </c>
      <c r="KG427">
        <v>12.6461</v>
      </c>
      <c r="KH427">
        <v>453.401</v>
      </c>
      <c r="KI427">
        <v>8.817740000000001</v>
      </c>
      <c r="KJ427">
        <v>101.651</v>
      </c>
      <c r="KK427">
        <v>100.971</v>
      </c>
    </row>
    <row r="428" spans="1:297">
      <c r="A428">
        <v>412</v>
      </c>
      <c r="B428">
        <v>1761512351.6</v>
      </c>
      <c r="C428">
        <v>5141.099999904633</v>
      </c>
      <c r="D428" t="s">
        <v>1271</v>
      </c>
      <c r="E428" t="s">
        <v>1272</v>
      </c>
      <c r="F428">
        <v>5</v>
      </c>
      <c r="G428" t="s">
        <v>1218</v>
      </c>
      <c r="H428" t="s">
        <v>436</v>
      </c>
      <c r="I428">
        <v>1761512349.1</v>
      </c>
      <c r="J428">
        <f>(K428)/1000</f>
        <v>0</v>
      </c>
      <c r="K428">
        <f>IF(DP428, AN428, AH428)</f>
        <v>0</v>
      </c>
      <c r="L428">
        <f>IF(DP428, AI428, AG428)</f>
        <v>0</v>
      </c>
      <c r="M428">
        <f>DR428 - IF(AU428&gt;1, L428*DL428*100.0/(AW428), 0)</f>
        <v>0</v>
      </c>
      <c r="N428">
        <f>((T428-J428/2)*M428-L428)/(T428+J428/2)</f>
        <v>0</v>
      </c>
      <c r="O428">
        <f>N428*(DY428+DZ428)/1000.0</f>
        <v>0</v>
      </c>
      <c r="P428">
        <f>(DR428 - IF(AU428&gt;1, L428*DL428*100.0/(AW428), 0))*(DY428+DZ428)/1000.0</f>
        <v>0</v>
      </c>
      <c r="Q428">
        <f>2.0/((1/S428-1/R428)+SIGN(S428)*SQRT((1/S428-1/R428)*(1/S428-1/R428) + 4*DM428/((DM428+1)*(DM428+1))*(2*1/S428*1/R428-1/R428*1/R428)))</f>
        <v>0</v>
      </c>
      <c r="R428">
        <f>IF(LEFT(DN428,1)&lt;&gt;"0",IF(LEFT(DN428,1)="1",3.0,DO428),$D$5+$E$5*(EF428*DY428/($K$5*1000))+$F$5*(EF428*DY428/($K$5*1000))*MAX(MIN(DL428,$J$5),$I$5)*MAX(MIN(DL428,$J$5),$I$5)+$G$5*MAX(MIN(DL428,$J$5),$I$5)*(EF428*DY428/($K$5*1000))+$H$5*(EF428*DY428/($K$5*1000))*(EF428*DY428/($K$5*1000)))</f>
        <v>0</v>
      </c>
      <c r="S428">
        <f>J428*(1000-(1000*0.61365*exp(17.502*W428/(240.97+W428))/(DY428+DZ428)+DT428)/2)/(1000*0.61365*exp(17.502*W428/(240.97+W428))/(DY428+DZ428)-DT428)</f>
        <v>0</v>
      </c>
      <c r="T428">
        <f>1/((DM428+1)/(Q428/1.6)+1/(R428/1.37)) + DM428/((DM428+1)/(Q428/1.6) + DM428/(R428/1.37))</f>
        <v>0</v>
      </c>
      <c r="U428">
        <f>(DH428*DK428)</f>
        <v>0</v>
      </c>
      <c r="V428">
        <f>(EA428+(U428+2*0.95*5.67E-8*(((EA428+$B$7)+273)^4-(EA428+273)^4)-44100*J428)/(1.84*29.3*R428+8*0.95*5.67E-8*(EA428+273)^3))</f>
        <v>0</v>
      </c>
      <c r="W428">
        <f>($C$7*EB428+$D$7*EC428+$E$7*V428)</f>
        <v>0</v>
      </c>
      <c r="X428">
        <f>0.61365*exp(17.502*W428/(240.97+W428))</f>
        <v>0</v>
      </c>
      <c r="Y428">
        <f>(Z428/AA428*100)</f>
        <v>0</v>
      </c>
      <c r="Z428">
        <f>DT428*(DY428+DZ428)/1000</f>
        <v>0</v>
      </c>
      <c r="AA428">
        <f>0.61365*exp(17.502*EA428/(240.97+EA428))</f>
        <v>0</v>
      </c>
      <c r="AB428">
        <f>(X428-DT428*(DY428+DZ428)/1000)</f>
        <v>0</v>
      </c>
      <c r="AC428">
        <f>(-J428*44100)</f>
        <v>0</v>
      </c>
      <c r="AD428">
        <f>2*29.3*R428*0.92*(EA428-W428)</f>
        <v>0</v>
      </c>
      <c r="AE428">
        <f>2*0.95*5.67E-8*(((EA428+$B$7)+273)^4-(W428+273)^4)</f>
        <v>0</v>
      </c>
      <c r="AF428">
        <f>U428+AE428+AC428+AD428</f>
        <v>0</v>
      </c>
      <c r="AG428">
        <f>DX428*AU428*(DS428-DR428*(1000-AU428*DU428)/(1000-AU428*DT428))/(100*DL428)</f>
        <v>0</v>
      </c>
      <c r="AH428">
        <f>1000*DX428*AU428*(DT428-DU428)/(100*DL428*(1000-AU428*DT428))</f>
        <v>0</v>
      </c>
      <c r="AI428">
        <f>(AJ428 - AK428 - DY428*1E3/(8.314*(EA428+273.15)) * AM428/DX428 * AL428) * DX428/(100*DL428) * (1000 - DU428)/1000</f>
        <v>0</v>
      </c>
      <c r="AJ428">
        <v>446.3444320565949</v>
      </c>
      <c r="AK428">
        <v>427.0193454545455</v>
      </c>
      <c r="AL428">
        <v>2.010064724982734</v>
      </c>
      <c r="AM428">
        <v>65.67833602409358</v>
      </c>
      <c r="AN428">
        <f>(AP428 - AO428 + DY428*1E3/(8.314*(EA428+273.15)) * AR428/DX428 * AQ428) * DX428/(100*DL428) * 1000/(1000 - AP428)</f>
        <v>0</v>
      </c>
      <c r="AO428">
        <v>8.842471968598664</v>
      </c>
      <c r="AP428">
        <v>11.92915939393939</v>
      </c>
      <c r="AQ428">
        <v>-4.351208988800138E-06</v>
      </c>
      <c r="AR428">
        <v>107.1786885899259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MAX(0,($B$13+$C$13*EF428)/(1+$D$13*EF428)*DY428/(EA428+273)*$E$13)</f>
        <v>0</v>
      </c>
      <c r="AX428" t="s">
        <v>437</v>
      </c>
      <c r="AY428" t="s">
        <v>437</v>
      </c>
      <c r="AZ428">
        <v>0</v>
      </c>
      <c r="BA428">
        <v>0</v>
      </c>
      <c r="BB428">
        <f>1-AZ428/BA428</f>
        <v>0</v>
      </c>
      <c r="BC428">
        <v>0</v>
      </c>
      <c r="BD428" t="s">
        <v>437</v>
      </c>
      <c r="BE428" t="s">
        <v>437</v>
      </c>
      <c r="BF428">
        <v>0</v>
      </c>
      <c r="BG428">
        <v>0</v>
      </c>
      <c r="BH428">
        <f>1-BF428/BG428</f>
        <v>0</v>
      </c>
      <c r="BI428">
        <v>0.5</v>
      </c>
      <c r="BJ428">
        <f>DI428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437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BZ428">
        <v>2020</v>
      </c>
      <c r="CA428">
        <v>290.0000000000001</v>
      </c>
      <c r="CB428">
        <v>1590.42</v>
      </c>
      <c r="CC428">
        <v>295</v>
      </c>
      <c r="CD428">
        <v>5220.67</v>
      </c>
      <c r="CE428">
        <v>1591.29</v>
      </c>
      <c r="CF428">
        <v>-0.87</v>
      </c>
      <c r="CG428">
        <v>300.0000000000001</v>
      </c>
      <c r="CH428">
        <v>23.8</v>
      </c>
      <c r="CI428">
        <v>1650.734719841875</v>
      </c>
      <c r="CJ428">
        <v>2.032994541366527</v>
      </c>
      <c r="CK428">
        <v>-31.03478562282126</v>
      </c>
      <c r="CL428">
        <v>0.9198548094063967</v>
      </c>
      <c r="CM428">
        <v>0.9759925733019913</v>
      </c>
      <c r="CN428">
        <v>-0.00431141668520578</v>
      </c>
      <c r="CO428">
        <v>289.9999999999999</v>
      </c>
      <c r="CP428">
        <v>1590.91</v>
      </c>
      <c r="CQ428">
        <v>765</v>
      </c>
      <c r="CR428">
        <v>5219.32</v>
      </c>
      <c r="CS428">
        <v>1591.27</v>
      </c>
      <c r="CT428">
        <v>-0.36</v>
      </c>
      <c r="DH428">
        <f>$B$11*EG428+$C$11*EH428+$F$11*ES428*(1-EV428)</f>
        <v>0</v>
      </c>
      <c r="DI428">
        <f>DH428*DJ428</f>
        <v>0</v>
      </c>
      <c r="DJ428">
        <f>($B$11*$D$9+$C$11*$D$9+$F$11*((FF428+EX428)/MAX(FF428+EX428+FG428, 0.1)*$I$9+FG428/MAX(FF428+EX428+FG428, 0.1)*$J$9))/($B$11+$C$11+$F$11)</f>
        <v>0</v>
      </c>
      <c r="DK428">
        <f>($B$11*$K$9+$C$11*$K$9+$F$11*((FF428+EX428)/MAX(FF428+EX428+FG428, 0.1)*$P$9+FG428/MAX(FF428+EX428+FG428, 0.1)*$Q$9))/($B$11+$C$11+$F$11)</f>
        <v>0</v>
      </c>
      <c r="DL428">
        <v>6</v>
      </c>
      <c r="DM428">
        <v>0.5</v>
      </c>
      <c r="DN428" t="s">
        <v>438</v>
      </c>
      <c r="DO428">
        <v>2</v>
      </c>
      <c r="DP428" t="b">
        <v>1</v>
      </c>
      <c r="DQ428">
        <v>1761512349.1</v>
      </c>
      <c r="DR428">
        <v>417.7717777777777</v>
      </c>
      <c r="DS428">
        <v>443.9683333333334</v>
      </c>
      <c r="DT428">
        <v>11.92963333333333</v>
      </c>
      <c r="DU428">
        <v>8.842567777777777</v>
      </c>
      <c r="DV428">
        <v>420.0755555555555</v>
      </c>
      <c r="DW428">
        <v>11.91673333333333</v>
      </c>
      <c r="DX428">
        <v>500.0127777777777</v>
      </c>
      <c r="DY428">
        <v>90.27376666666666</v>
      </c>
      <c r="DZ428">
        <v>0.09995475555555555</v>
      </c>
      <c r="EA428">
        <v>18.62032222222222</v>
      </c>
      <c r="EB428">
        <v>17.99715555555555</v>
      </c>
      <c r="EC428">
        <v>999.9000000000001</v>
      </c>
      <c r="ED428">
        <v>0</v>
      </c>
      <c r="EE428">
        <v>0</v>
      </c>
      <c r="EF428">
        <v>10014.72222222222</v>
      </c>
      <c r="EG428">
        <v>0</v>
      </c>
      <c r="EH428">
        <v>1077.06</v>
      </c>
      <c r="EI428">
        <v>-26.19637777777778</v>
      </c>
      <c r="EJ428">
        <v>422.816</v>
      </c>
      <c r="EK428">
        <v>447.929</v>
      </c>
      <c r="EL428">
        <v>3.087067777777778</v>
      </c>
      <c r="EM428">
        <v>443.9683333333334</v>
      </c>
      <c r="EN428">
        <v>8.842567777777777</v>
      </c>
      <c r="EO428">
        <v>1.076932222222222</v>
      </c>
      <c r="EP428">
        <v>0.7982518888888889</v>
      </c>
      <c r="EQ428">
        <v>8.00098</v>
      </c>
      <c r="ER428">
        <v>3.676254444444445</v>
      </c>
      <c r="ES428">
        <v>1999.931111111111</v>
      </c>
      <c r="ET428">
        <v>0.979994</v>
      </c>
      <c r="EU428">
        <v>0.0200065</v>
      </c>
      <c r="EV428">
        <v>0</v>
      </c>
      <c r="EW428">
        <v>1268.342222222223</v>
      </c>
      <c r="EX428">
        <v>5.00097</v>
      </c>
      <c r="EY428">
        <v>25579.51111111111</v>
      </c>
      <c r="EZ428">
        <v>16706.96666666667</v>
      </c>
      <c r="FA428">
        <v>39.965</v>
      </c>
      <c r="FB428">
        <v>41.562</v>
      </c>
      <c r="FC428">
        <v>39.875</v>
      </c>
      <c r="FD428">
        <v>41.465</v>
      </c>
      <c r="FE428">
        <v>40.16633333333333</v>
      </c>
      <c r="FF428">
        <v>1955.021111111111</v>
      </c>
      <c r="FG428">
        <v>39.91</v>
      </c>
      <c r="FH428">
        <v>0</v>
      </c>
      <c r="FI428">
        <v>7222.400000095367</v>
      </c>
      <c r="FJ428">
        <v>0</v>
      </c>
      <c r="FK428">
        <v>1267.9056</v>
      </c>
      <c r="FL428">
        <v>3.420000015765755</v>
      </c>
      <c r="FM428">
        <v>154.6307690410133</v>
      </c>
      <c r="FN428">
        <v>25567.252</v>
      </c>
      <c r="FO428">
        <v>15</v>
      </c>
      <c r="FP428">
        <v>0</v>
      </c>
      <c r="FQ428" t="s">
        <v>439</v>
      </c>
      <c r="FR428">
        <v>1760210915.6</v>
      </c>
      <c r="FS428">
        <v>0</v>
      </c>
      <c r="FT428">
        <v>0</v>
      </c>
      <c r="FU428">
        <v>-0.215</v>
      </c>
      <c r="FV428">
        <v>0</v>
      </c>
      <c r="FW428">
        <v>-0.6919999999999999</v>
      </c>
      <c r="FX428">
        <v>0</v>
      </c>
      <c r="FY428">
        <v>400</v>
      </c>
      <c r="FZ428">
        <v>0</v>
      </c>
      <c r="GA428">
        <v>0.15</v>
      </c>
      <c r="GB428">
        <v>0</v>
      </c>
      <c r="GC428">
        <v>-16.041265</v>
      </c>
      <c r="GD428">
        <v>-61.83389493433394</v>
      </c>
      <c r="GE428">
        <v>6.465951173978581</v>
      </c>
      <c r="GF428">
        <v>0</v>
      </c>
      <c r="GG428">
        <v>1267.76794117647</v>
      </c>
      <c r="GH428">
        <v>2.965469832877293</v>
      </c>
      <c r="GI428">
        <v>0.3685326979807476</v>
      </c>
      <c r="GJ428">
        <v>0</v>
      </c>
      <c r="GK428">
        <v>3.08688975</v>
      </c>
      <c r="GL428">
        <v>0.0649743714821705</v>
      </c>
      <c r="GM428">
        <v>0.01510379000242985</v>
      </c>
      <c r="GN428">
        <v>1</v>
      </c>
      <c r="GO428">
        <v>1</v>
      </c>
      <c r="GP428">
        <v>3</v>
      </c>
      <c r="GQ428" t="s">
        <v>446</v>
      </c>
      <c r="GR428">
        <v>3.13334</v>
      </c>
      <c r="GS428">
        <v>2.76036</v>
      </c>
      <c r="GT428">
        <v>0.0952805</v>
      </c>
      <c r="GU428">
        <v>0.0987053</v>
      </c>
      <c r="GV428">
        <v>0.0645222</v>
      </c>
      <c r="GW428">
        <v>0.050924</v>
      </c>
      <c r="GX428">
        <v>28964.8</v>
      </c>
      <c r="GY428">
        <v>28835.9</v>
      </c>
      <c r="GZ428">
        <v>29743.2</v>
      </c>
      <c r="HA428">
        <v>29554</v>
      </c>
      <c r="HB428">
        <v>36774.5</v>
      </c>
      <c r="HC428">
        <v>37175.1</v>
      </c>
      <c r="HD428">
        <v>41853.3</v>
      </c>
      <c r="HE428">
        <v>41990.5</v>
      </c>
      <c r="HF428">
        <v>1.95812</v>
      </c>
      <c r="HG428">
        <v>1.8851</v>
      </c>
      <c r="HH428">
        <v>-0.0211596</v>
      </c>
      <c r="HI428">
        <v>0</v>
      </c>
      <c r="HJ428">
        <v>18.3527</v>
      </c>
      <c r="HK428">
        <v>999.9</v>
      </c>
      <c r="HL428">
        <v>26.2</v>
      </c>
      <c r="HM428">
        <v>31.6</v>
      </c>
      <c r="HN428">
        <v>13.5494</v>
      </c>
      <c r="HO428">
        <v>62.0627</v>
      </c>
      <c r="HP428">
        <v>32.6082</v>
      </c>
      <c r="HQ428">
        <v>1</v>
      </c>
      <c r="HR428">
        <v>-0.13091</v>
      </c>
      <c r="HS428">
        <v>5.02908</v>
      </c>
      <c r="HT428">
        <v>20.2723</v>
      </c>
      <c r="HU428">
        <v>5.22133</v>
      </c>
      <c r="HV428">
        <v>12.0159</v>
      </c>
      <c r="HW428">
        <v>4.9907</v>
      </c>
      <c r="HX428">
        <v>3.28865</v>
      </c>
      <c r="HY428">
        <v>9999</v>
      </c>
      <c r="HZ428">
        <v>9999</v>
      </c>
      <c r="IA428">
        <v>9999</v>
      </c>
      <c r="IB428">
        <v>999.9</v>
      </c>
      <c r="IC428">
        <v>4.97283</v>
      </c>
      <c r="ID428">
        <v>1.86661</v>
      </c>
      <c r="IE428">
        <v>1.86585</v>
      </c>
      <c r="IF428">
        <v>1.86584</v>
      </c>
      <c r="IG428">
        <v>1.86768</v>
      </c>
      <c r="IH428">
        <v>1.87013</v>
      </c>
      <c r="II428">
        <v>1.86876</v>
      </c>
      <c r="IJ428">
        <v>1.87027</v>
      </c>
      <c r="IK428">
        <v>0</v>
      </c>
      <c r="IL428">
        <v>0</v>
      </c>
      <c r="IM428">
        <v>0</v>
      </c>
      <c r="IN428">
        <v>0</v>
      </c>
      <c r="IO428" t="s">
        <v>441</v>
      </c>
      <c r="IP428" t="s">
        <v>442</v>
      </c>
      <c r="IQ428" t="s">
        <v>443</v>
      </c>
      <c r="IR428" t="s">
        <v>443</v>
      </c>
      <c r="IS428" t="s">
        <v>443</v>
      </c>
      <c r="IT428" t="s">
        <v>443</v>
      </c>
      <c r="IU428">
        <v>0</v>
      </c>
      <c r="IV428">
        <v>100</v>
      </c>
      <c r="IW428">
        <v>100</v>
      </c>
      <c r="IX428">
        <v>-2.314</v>
      </c>
      <c r="IY428">
        <v>0.0129</v>
      </c>
      <c r="IZ428">
        <v>-1.414774939843471</v>
      </c>
      <c r="JA428">
        <v>-0.002262605230658699</v>
      </c>
      <c r="JB428">
        <v>4.117972070868355E-07</v>
      </c>
      <c r="JC428">
        <v>-1.535053720392113E-10</v>
      </c>
      <c r="JD428">
        <v>-0.05773197212917025</v>
      </c>
      <c r="JE428">
        <v>-0.004387372397949352</v>
      </c>
      <c r="JF428">
        <v>0.001148265067849212</v>
      </c>
      <c r="JG428">
        <v>-2.372704636287677E-05</v>
      </c>
      <c r="JH428">
        <v>4</v>
      </c>
      <c r="JI428">
        <v>2346</v>
      </c>
      <c r="JJ428">
        <v>1</v>
      </c>
      <c r="JK428">
        <v>24</v>
      </c>
      <c r="JL428">
        <v>21690.6</v>
      </c>
      <c r="JM428">
        <v>29358539.2</v>
      </c>
      <c r="JN428">
        <v>1.12061</v>
      </c>
      <c r="JO428">
        <v>2.29004</v>
      </c>
      <c r="JP428">
        <v>1.39648</v>
      </c>
      <c r="JQ428">
        <v>2.35596</v>
      </c>
      <c r="JR428">
        <v>1.49536</v>
      </c>
      <c r="JS428">
        <v>2.54028</v>
      </c>
      <c r="JT428">
        <v>36.4578</v>
      </c>
      <c r="JU428">
        <v>24.0262</v>
      </c>
      <c r="JV428">
        <v>18</v>
      </c>
      <c r="JW428">
        <v>487.567</v>
      </c>
      <c r="JX428">
        <v>433.148</v>
      </c>
      <c r="JY428">
        <v>12.6486</v>
      </c>
      <c r="JZ428">
        <v>25.8142</v>
      </c>
      <c r="KA428">
        <v>30.0001</v>
      </c>
      <c r="KB428">
        <v>25.6868</v>
      </c>
      <c r="KC428">
        <v>25.6239</v>
      </c>
      <c r="KD428">
        <v>22.4858</v>
      </c>
      <c r="KE428">
        <v>32.8706</v>
      </c>
      <c r="KF428">
        <v>0</v>
      </c>
      <c r="KG428">
        <v>12.6456</v>
      </c>
      <c r="KH428">
        <v>473.436</v>
      </c>
      <c r="KI428">
        <v>8.813560000000001</v>
      </c>
      <c r="KJ428">
        <v>101.652</v>
      </c>
      <c r="KK428">
        <v>100.97</v>
      </c>
    </row>
    <row r="429" spans="1:297">
      <c r="A429">
        <v>413</v>
      </c>
      <c r="B429">
        <v>1761512356.6</v>
      </c>
      <c r="C429">
        <v>5146.099999904633</v>
      </c>
      <c r="D429" t="s">
        <v>1273</v>
      </c>
      <c r="E429" t="s">
        <v>1274</v>
      </c>
      <c r="F429">
        <v>5</v>
      </c>
      <c r="G429" t="s">
        <v>1218</v>
      </c>
      <c r="H429" t="s">
        <v>436</v>
      </c>
      <c r="I429">
        <v>1761512353.8</v>
      </c>
      <c r="J429">
        <f>(K429)/1000</f>
        <v>0</v>
      </c>
      <c r="K429">
        <f>IF(DP429, AN429, AH429)</f>
        <v>0</v>
      </c>
      <c r="L429">
        <f>IF(DP429, AI429, AG429)</f>
        <v>0</v>
      </c>
      <c r="M429">
        <f>DR429 - IF(AU429&gt;1, L429*DL429*100.0/(AW429), 0)</f>
        <v>0</v>
      </c>
      <c r="N429">
        <f>((T429-J429/2)*M429-L429)/(T429+J429/2)</f>
        <v>0</v>
      </c>
      <c r="O429">
        <f>N429*(DY429+DZ429)/1000.0</f>
        <v>0</v>
      </c>
      <c r="P429">
        <f>(DR429 - IF(AU429&gt;1, L429*DL429*100.0/(AW429), 0))*(DY429+DZ429)/1000.0</f>
        <v>0</v>
      </c>
      <c r="Q429">
        <f>2.0/((1/S429-1/R429)+SIGN(S429)*SQRT((1/S429-1/R429)*(1/S429-1/R429) + 4*DM429/((DM429+1)*(DM429+1))*(2*1/S429*1/R429-1/R429*1/R429)))</f>
        <v>0</v>
      </c>
      <c r="R429">
        <f>IF(LEFT(DN429,1)&lt;&gt;"0",IF(LEFT(DN429,1)="1",3.0,DO429),$D$5+$E$5*(EF429*DY429/($K$5*1000))+$F$5*(EF429*DY429/($K$5*1000))*MAX(MIN(DL429,$J$5),$I$5)*MAX(MIN(DL429,$J$5),$I$5)+$G$5*MAX(MIN(DL429,$J$5),$I$5)*(EF429*DY429/($K$5*1000))+$H$5*(EF429*DY429/($K$5*1000))*(EF429*DY429/($K$5*1000)))</f>
        <v>0</v>
      </c>
      <c r="S429">
        <f>J429*(1000-(1000*0.61365*exp(17.502*W429/(240.97+W429))/(DY429+DZ429)+DT429)/2)/(1000*0.61365*exp(17.502*W429/(240.97+W429))/(DY429+DZ429)-DT429)</f>
        <v>0</v>
      </c>
      <c r="T429">
        <f>1/((DM429+1)/(Q429/1.6)+1/(R429/1.37)) + DM429/((DM429+1)/(Q429/1.6) + DM429/(R429/1.37))</f>
        <v>0</v>
      </c>
      <c r="U429">
        <f>(DH429*DK429)</f>
        <v>0</v>
      </c>
      <c r="V429">
        <f>(EA429+(U429+2*0.95*5.67E-8*(((EA429+$B$7)+273)^4-(EA429+273)^4)-44100*J429)/(1.84*29.3*R429+8*0.95*5.67E-8*(EA429+273)^3))</f>
        <v>0</v>
      </c>
      <c r="W429">
        <f>($C$7*EB429+$D$7*EC429+$E$7*V429)</f>
        <v>0</v>
      </c>
      <c r="X429">
        <f>0.61365*exp(17.502*W429/(240.97+W429))</f>
        <v>0</v>
      </c>
      <c r="Y429">
        <f>(Z429/AA429*100)</f>
        <v>0</v>
      </c>
      <c r="Z429">
        <f>DT429*(DY429+DZ429)/1000</f>
        <v>0</v>
      </c>
      <c r="AA429">
        <f>0.61365*exp(17.502*EA429/(240.97+EA429))</f>
        <v>0</v>
      </c>
      <c r="AB429">
        <f>(X429-DT429*(DY429+DZ429)/1000)</f>
        <v>0</v>
      </c>
      <c r="AC429">
        <f>(-J429*44100)</f>
        <v>0</v>
      </c>
      <c r="AD429">
        <f>2*29.3*R429*0.92*(EA429-W429)</f>
        <v>0</v>
      </c>
      <c r="AE429">
        <f>2*0.95*5.67E-8*(((EA429+$B$7)+273)^4-(W429+273)^4)</f>
        <v>0</v>
      </c>
      <c r="AF429">
        <f>U429+AE429+AC429+AD429</f>
        <v>0</v>
      </c>
      <c r="AG429">
        <f>DX429*AU429*(DS429-DR429*(1000-AU429*DU429)/(1000-AU429*DT429))/(100*DL429)</f>
        <v>0</v>
      </c>
      <c r="AH429">
        <f>1000*DX429*AU429*(DT429-DU429)/(100*DL429*(1000-AU429*DT429))</f>
        <v>0</v>
      </c>
      <c r="AI429">
        <f>(AJ429 - AK429 - DY429*1E3/(8.314*(EA429+273.15)) * AM429/DX429 * AL429) * DX429/(100*DL429) * (1000 - DU429)/1000</f>
        <v>0</v>
      </c>
      <c r="AJ429">
        <v>461.9524556482749</v>
      </c>
      <c r="AK429">
        <v>439.6915030303028</v>
      </c>
      <c r="AL429">
        <v>2.591245182478164</v>
      </c>
      <c r="AM429">
        <v>65.67833602409358</v>
      </c>
      <c r="AN429">
        <f>(AP429 - AO429 + DY429*1E3/(8.314*(EA429+273.15)) * AR429/DX429 * AQ429) * DX429/(100*DL429) * 1000/(1000 - AP429)</f>
        <v>0</v>
      </c>
      <c r="AO429">
        <v>8.844236352791494</v>
      </c>
      <c r="AP429">
        <v>11.92844363636363</v>
      </c>
      <c r="AQ429">
        <v>-3.944585344008664E-06</v>
      </c>
      <c r="AR429">
        <v>107.1786885899259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MAX(0,($B$13+$C$13*EF429)/(1+$D$13*EF429)*DY429/(EA429+273)*$E$13)</f>
        <v>0</v>
      </c>
      <c r="AX429" t="s">
        <v>437</v>
      </c>
      <c r="AY429" t="s">
        <v>437</v>
      </c>
      <c r="AZ429">
        <v>0</v>
      </c>
      <c r="BA429">
        <v>0</v>
      </c>
      <c r="BB429">
        <f>1-AZ429/BA429</f>
        <v>0</v>
      </c>
      <c r="BC429">
        <v>0</v>
      </c>
      <c r="BD429" t="s">
        <v>437</v>
      </c>
      <c r="BE429" t="s">
        <v>437</v>
      </c>
      <c r="BF429">
        <v>0</v>
      </c>
      <c r="BG429">
        <v>0</v>
      </c>
      <c r="BH429">
        <f>1-BF429/BG429</f>
        <v>0</v>
      </c>
      <c r="BI429">
        <v>0.5</v>
      </c>
      <c r="BJ429">
        <f>DI429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437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BZ429">
        <v>2020</v>
      </c>
      <c r="CA429">
        <v>290.0000000000001</v>
      </c>
      <c r="CB429">
        <v>1590.42</v>
      </c>
      <c r="CC429">
        <v>295</v>
      </c>
      <c r="CD429">
        <v>5220.67</v>
      </c>
      <c r="CE429">
        <v>1591.29</v>
      </c>
      <c r="CF429">
        <v>-0.87</v>
      </c>
      <c r="CG429">
        <v>300.0000000000001</v>
      </c>
      <c r="CH429">
        <v>23.8</v>
      </c>
      <c r="CI429">
        <v>1650.734719841875</v>
      </c>
      <c r="CJ429">
        <v>2.032994541366527</v>
      </c>
      <c r="CK429">
        <v>-31.03478562282126</v>
      </c>
      <c r="CL429">
        <v>0.9198548094063967</v>
      </c>
      <c r="CM429">
        <v>0.9759925733019913</v>
      </c>
      <c r="CN429">
        <v>-0.00431141668520578</v>
      </c>
      <c r="CO429">
        <v>289.9999999999999</v>
      </c>
      <c r="CP429">
        <v>1590.91</v>
      </c>
      <c r="CQ429">
        <v>765</v>
      </c>
      <c r="CR429">
        <v>5219.32</v>
      </c>
      <c r="CS429">
        <v>1591.27</v>
      </c>
      <c r="CT429">
        <v>-0.36</v>
      </c>
      <c r="DH429">
        <f>$B$11*EG429+$C$11*EH429+$F$11*ES429*(1-EV429)</f>
        <v>0</v>
      </c>
      <c r="DI429">
        <f>DH429*DJ429</f>
        <v>0</v>
      </c>
      <c r="DJ429">
        <f>($B$11*$D$9+$C$11*$D$9+$F$11*((FF429+EX429)/MAX(FF429+EX429+FG429, 0.1)*$I$9+FG429/MAX(FF429+EX429+FG429, 0.1)*$J$9))/($B$11+$C$11+$F$11)</f>
        <v>0</v>
      </c>
      <c r="DK429">
        <f>($B$11*$K$9+$C$11*$K$9+$F$11*((FF429+EX429)/MAX(FF429+EX429+FG429, 0.1)*$P$9+FG429/MAX(FF429+EX429+FG429, 0.1)*$Q$9))/($B$11+$C$11+$F$11)</f>
        <v>0</v>
      </c>
      <c r="DL429">
        <v>6</v>
      </c>
      <c r="DM429">
        <v>0.5</v>
      </c>
      <c r="DN429" t="s">
        <v>438</v>
      </c>
      <c r="DO429">
        <v>2</v>
      </c>
      <c r="DP429" t="b">
        <v>1</v>
      </c>
      <c r="DQ429">
        <v>1761512353.8</v>
      </c>
      <c r="DR429">
        <v>428.5216</v>
      </c>
      <c r="DS429">
        <v>458.6071</v>
      </c>
      <c r="DT429">
        <v>11.92847</v>
      </c>
      <c r="DU429">
        <v>8.844095000000001</v>
      </c>
      <c r="DV429">
        <v>430.8469</v>
      </c>
      <c r="DW429">
        <v>11.91558</v>
      </c>
      <c r="DX429">
        <v>500.0326</v>
      </c>
      <c r="DY429">
        <v>90.27294999999999</v>
      </c>
      <c r="DZ429">
        <v>0.10004534</v>
      </c>
      <c r="EA429">
        <v>18.62694</v>
      </c>
      <c r="EB429">
        <v>18.00347</v>
      </c>
      <c r="EC429">
        <v>999.9</v>
      </c>
      <c r="ED429">
        <v>0</v>
      </c>
      <c r="EE429">
        <v>0</v>
      </c>
      <c r="EF429">
        <v>10005.492</v>
      </c>
      <c r="EG429">
        <v>0</v>
      </c>
      <c r="EH429">
        <v>1077.057</v>
      </c>
      <c r="EI429">
        <v>-30.08559</v>
      </c>
      <c r="EJ429">
        <v>433.6947</v>
      </c>
      <c r="EK429">
        <v>462.6991</v>
      </c>
      <c r="EL429">
        <v>3.084383</v>
      </c>
      <c r="EM429">
        <v>458.6071</v>
      </c>
      <c r="EN429">
        <v>8.844095000000001</v>
      </c>
      <c r="EO429">
        <v>1.076819</v>
      </c>
      <c r="EP429">
        <v>0.7983824</v>
      </c>
      <c r="EQ429">
        <v>7.999419000000001</v>
      </c>
      <c r="ER429">
        <v>3.678576000000001</v>
      </c>
      <c r="ES429">
        <v>1999.944</v>
      </c>
      <c r="ET429">
        <v>0.9799950999999998</v>
      </c>
      <c r="EU429">
        <v>0.0200053</v>
      </c>
      <c r="EV429">
        <v>0</v>
      </c>
      <c r="EW429">
        <v>1268.606</v>
      </c>
      <c r="EX429">
        <v>5.000970000000001</v>
      </c>
      <c r="EY429">
        <v>25590.64</v>
      </c>
      <c r="EZ429">
        <v>16707.08</v>
      </c>
      <c r="FA429">
        <v>40.0558</v>
      </c>
      <c r="FB429">
        <v>41.6435</v>
      </c>
      <c r="FC429">
        <v>39.956</v>
      </c>
      <c r="FD429">
        <v>41.581</v>
      </c>
      <c r="FE429">
        <v>40.2248</v>
      </c>
      <c r="FF429">
        <v>1955.034</v>
      </c>
      <c r="FG429">
        <v>39.90999999999999</v>
      </c>
      <c r="FH429">
        <v>0</v>
      </c>
      <c r="FI429">
        <v>7227.800000190735</v>
      </c>
      <c r="FJ429">
        <v>0</v>
      </c>
      <c r="FK429">
        <v>1268.220384615385</v>
      </c>
      <c r="FL429">
        <v>4.868034197163761</v>
      </c>
      <c r="FM429">
        <v>146.4478632701608</v>
      </c>
      <c r="FN429">
        <v>25580.15384615385</v>
      </c>
      <c r="FO429">
        <v>15</v>
      </c>
      <c r="FP429">
        <v>0</v>
      </c>
      <c r="FQ429" t="s">
        <v>439</v>
      </c>
      <c r="FR429">
        <v>1760210915.6</v>
      </c>
      <c r="FS429">
        <v>0</v>
      </c>
      <c r="FT429">
        <v>0</v>
      </c>
      <c r="FU429">
        <v>-0.215</v>
      </c>
      <c r="FV429">
        <v>0</v>
      </c>
      <c r="FW429">
        <v>-0.6919999999999999</v>
      </c>
      <c r="FX429">
        <v>0</v>
      </c>
      <c r="FY429">
        <v>400</v>
      </c>
      <c r="FZ429">
        <v>0</v>
      </c>
      <c r="GA429">
        <v>0.15</v>
      </c>
      <c r="GB429">
        <v>0</v>
      </c>
      <c r="GC429">
        <v>-20.16088536585366</v>
      </c>
      <c r="GD429">
        <v>-77.40778327526134</v>
      </c>
      <c r="GE429">
        <v>7.792962953643435</v>
      </c>
      <c r="GF429">
        <v>0</v>
      </c>
      <c r="GG429">
        <v>1268.049411764706</v>
      </c>
      <c r="GH429">
        <v>3.759816667915392</v>
      </c>
      <c r="GI429">
        <v>0.448841260924881</v>
      </c>
      <c r="GJ429">
        <v>0</v>
      </c>
      <c r="GK429">
        <v>3.091308292682927</v>
      </c>
      <c r="GL429">
        <v>-0.05728494773518665</v>
      </c>
      <c r="GM429">
        <v>0.005955789109289991</v>
      </c>
      <c r="GN429">
        <v>1</v>
      </c>
      <c r="GO429">
        <v>1</v>
      </c>
      <c r="GP429">
        <v>3</v>
      </c>
      <c r="GQ429" t="s">
        <v>446</v>
      </c>
      <c r="GR429">
        <v>3.13365</v>
      </c>
      <c r="GS429">
        <v>2.76022</v>
      </c>
      <c r="GT429">
        <v>0.0974262</v>
      </c>
      <c r="GU429">
        <v>0.101268</v>
      </c>
      <c r="GV429">
        <v>0.06451850000000001</v>
      </c>
      <c r="GW429">
        <v>0.0509293</v>
      </c>
      <c r="GX429">
        <v>28896.9</v>
      </c>
      <c r="GY429">
        <v>28754.3</v>
      </c>
      <c r="GZ429">
        <v>29744</v>
      </c>
      <c r="HA429">
        <v>29554.3</v>
      </c>
      <c r="HB429">
        <v>36775.5</v>
      </c>
      <c r="HC429">
        <v>37175.1</v>
      </c>
      <c r="HD429">
        <v>41854.1</v>
      </c>
      <c r="HE429">
        <v>41990.7</v>
      </c>
      <c r="HF429">
        <v>1.95828</v>
      </c>
      <c r="HG429">
        <v>1.88535</v>
      </c>
      <c r="HH429">
        <v>-0.0210032</v>
      </c>
      <c r="HI429">
        <v>0</v>
      </c>
      <c r="HJ429">
        <v>18.3527</v>
      </c>
      <c r="HK429">
        <v>999.9</v>
      </c>
      <c r="HL429">
        <v>26.2</v>
      </c>
      <c r="HM429">
        <v>31.6</v>
      </c>
      <c r="HN429">
        <v>13.5475</v>
      </c>
      <c r="HO429">
        <v>62.1627</v>
      </c>
      <c r="HP429">
        <v>32.4679</v>
      </c>
      <c r="HQ429">
        <v>1</v>
      </c>
      <c r="HR429">
        <v>-0.130955</v>
      </c>
      <c r="HS429">
        <v>5.00873</v>
      </c>
      <c r="HT429">
        <v>20.2728</v>
      </c>
      <c r="HU429">
        <v>5.22163</v>
      </c>
      <c r="HV429">
        <v>12.0159</v>
      </c>
      <c r="HW429">
        <v>4.99095</v>
      </c>
      <c r="HX429">
        <v>3.28863</v>
      </c>
      <c r="HY429">
        <v>9999</v>
      </c>
      <c r="HZ429">
        <v>9999</v>
      </c>
      <c r="IA429">
        <v>9999</v>
      </c>
      <c r="IB429">
        <v>999.9</v>
      </c>
      <c r="IC429">
        <v>4.97283</v>
      </c>
      <c r="ID429">
        <v>1.86661</v>
      </c>
      <c r="IE429">
        <v>1.86586</v>
      </c>
      <c r="IF429">
        <v>1.86584</v>
      </c>
      <c r="IG429">
        <v>1.86768</v>
      </c>
      <c r="IH429">
        <v>1.87013</v>
      </c>
      <c r="II429">
        <v>1.86876</v>
      </c>
      <c r="IJ429">
        <v>1.87027</v>
      </c>
      <c r="IK429">
        <v>0</v>
      </c>
      <c r="IL429">
        <v>0</v>
      </c>
      <c r="IM429">
        <v>0</v>
      </c>
      <c r="IN429">
        <v>0</v>
      </c>
      <c r="IO429" t="s">
        <v>441</v>
      </c>
      <c r="IP429" t="s">
        <v>442</v>
      </c>
      <c r="IQ429" t="s">
        <v>443</v>
      </c>
      <c r="IR429" t="s">
        <v>443</v>
      </c>
      <c r="IS429" t="s">
        <v>443</v>
      </c>
      <c r="IT429" t="s">
        <v>443</v>
      </c>
      <c r="IU429">
        <v>0</v>
      </c>
      <c r="IV429">
        <v>100</v>
      </c>
      <c r="IW429">
        <v>100</v>
      </c>
      <c r="IX429">
        <v>-2.34</v>
      </c>
      <c r="IY429">
        <v>0.0129</v>
      </c>
      <c r="IZ429">
        <v>-1.414774939843471</v>
      </c>
      <c r="JA429">
        <v>-0.002262605230658699</v>
      </c>
      <c r="JB429">
        <v>4.117972070868355E-07</v>
      </c>
      <c r="JC429">
        <v>-1.535053720392113E-10</v>
      </c>
      <c r="JD429">
        <v>-0.05773197212917025</v>
      </c>
      <c r="JE429">
        <v>-0.004387372397949352</v>
      </c>
      <c r="JF429">
        <v>0.001148265067849212</v>
      </c>
      <c r="JG429">
        <v>-2.372704636287677E-05</v>
      </c>
      <c r="JH429">
        <v>4</v>
      </c>
      <c r="JI429">
        <v>2346</v>
      </c>
      <c r="JJ429">
        <v>1</v>
      </c>
      <c r="JK429">
        <v>24</v>
      </c>
      <c r="JL429">
        <v>21690.7</v>
      </c>
      <c r="JM429">
        <v>29358539.3</v>
      </c>
      <c r="JN429">
        <v>1.1499</v>
      </c>
      <c r="JO429">
        <v>2.27783</v>
      </c>
      <c r="JP429">
        <v>1.39771</v>
      </c>
      <c r="JQ429">
        <v>2.35474</v>
      </c>
      <c r="JR429">
        <v>1.49536</v>
      </c>
      <c r="JS429">
        <v>2.61475</v>
      </c>
      <c r="JT429">
        <v>36.4578</v>
      </c>
      <c r="JU429">
        <v>24.035</v>
      </c>
      <c r="JV429">
        <v>18</v>
      </c>
      <c r="JW429">
        <v>487.66</v>
      </c>
      <c r="JX429">
        <v>433.297</v>
      </c>
      <c r="JY429">
        <v>12.6456</v>
      </c>
      <c r="JZ429">
        <v>25.8142</v>
      </c>
      <c r="KA429">
        <v>30.0001</v>
      </c>
      <c r="KB429">
        <v>25.6868</v>
      </c>
      <c r="KC429">
        <v>25.6239</v>
      </c>
      <c r="KD429">
        <v>23.0836</v>
      </c>
      <c r="KE429">
        <v>32.8706</v>
      </c>
      <c r="KF429">
        <v>0</v>
      </c>
      <c r="KG429">
        <v>12.6471</v>
      </c>
      <c r="KH429">
        <v>486.794</v>
      </c>
      <c r="KI429">
        <v>8.80902</v>
      </c>
      <c r="KJ429">
        <v>101.654</v>
      </c>
      <c r="KK429">
        <v>100.971</v>
      </c>
    </row>
    <row r="430" spans="1:297">
      <c r="A430">
        <v>414</v>
      </c>
      <c r="B430">
        <v>1761512361.6</v>
      </c>
      <c r="C430">
        <v>5151.099999904633</v>
      </c>
      <c r="D430" t="s">
        <v>1275</v>
      </c>
      <c r="E430" t="s">
        <v>1276</v>
      </c>
      <c r="F430">
        <v>5</v>
      </c>
      <c r="G430" t="s">
        <v>1218</v>
      </c>
      <c r="H430" t="s">
        <v>436</v>
      </c>
      <c r="I430">
        <v>1761512359.1</v>
      </c>
      <c r="J430">
        <f>(K430)/1000</f>
        <v>0</v>
      </c>
      <c r="K430">
        <f>IF(DP430, AN430, AH430)</f>
        <v>0</v>
      </c>
      <c r="L430">
        <f>IF(DP430, AI430, AG430)</f>
        <v>0</v>
      </c>
      <c r="M430">
        <f>DR430 - IF(AU430&gt;1, L430*DL430*100.0/(AW430), 0)</f>
        <v>0</v>
      </c>
      <c r="N430">
        <f>((T430-J430/2)*M430-L430)/(T430+J430/2)</f>
        <v>0</v>
      </c>
      <c r="O430">
        <f>N430*(DY430+DZ430)/1000.0</f>
        <v>0</v>
      </c>
      <c r="P430">
        <f>(DR430 - IF(AU430&gt;1, L430*DL430*100.0/(AW430), 0))*(DY430+DZ430)/1000.0</f>
        <v>0</v>
      </c>
      <c r="Q430">
        <f>2.0/((1/S430-1/R430)+SIGN(S430)*SQRT((1/S430-1/R430)*(1/S430-1/R430) + 4*DM430/((DM430+1)*(DM430+1))*(2*1/S430*1/R430-1/R430*1/R430)))</f>
        <v>0</v>
      </c>
      <c r="R430">
        <f>IF(LEFT(DN430,1)&lt;&gt;"0",IF(LEFT(DN430,1)="1",3.0,DO430),$D$5+$E$5*(EF430*DY430/($K$5*1000))+$F$5*(EF430*DY430/($K$5*1000))*MAX(MIN(DL430,$J$5),$I$5)*MAX(MIN(DL430,$J$5),$I$5)+$G$5*MAX(MIN(DL430,$J$5),$I$5)*(EF430*DY430/($K$5*1000))+$H$5*(EF430*DY430/($K$5*1000))*(EF430*DY430/($K$5*1000)))</f>
        <v>0</v>
      </c>
      <c r="S430">
        <f>J430*(1000-(1000*0.61365*exp(17.502*W430/(240.97+W430))/(DY430+DZ430)+DT430)/2)/(1000*0.61365*exp(17.502*W430/(240.97+W430))/(DY430+DZ430)-DT430)</f>
        <v>0</v>
      </c>
      <c r="T430">
        <f>1/((DM430+1)/(Q430/1.6)+1/(R430/1.37)) + DM430/((DM430+1)/(Q430/1.6) + DM430/(R430/1.37))</f>
        <v>0</v>
      </c>
      <c r="U430">
        <f>(DH430*DK430)</f>
        <v>0</v>
      </c>
      <c r="V430">
        <f>(EA430+(U430+2*0.95*5.67E-8*(((EA430+$B$7)+273)^4-(EA430+273)^4)-44100*J430)/(1.84*29.3*R430+8*0.95*5.67E-8*(EA430+273)^3))</f>
        <v>0</v>
      </c>
      <c r="W430">
        <f>($C$7*EB430+$D$7*EC430+$E$7*V430)</f>
        <v>0</v>
      </c>
      <c r="X430">
        <f>0.61365*exp(17.502*W430/(240.97+W430))</f>
        <v>0</v>
      </c>
      <c r="Y430">
        <f>(Z430/AA430*100)</f>
        <v>0</v>
      </c>
      <c r="Z430">
        <f>DT430*(DY430+DZ430)/1000</f>
        <v>0</v>
      </c>
      <c r="AA430">
        <f>0.61365*exp(17.502*EA430/(240.97+EA430))</f>
        <v>0</v>
      </c>
      <c r="AB430">
        <f>(X430-DT430*(DY430+DZ430)/1000)</f>
        <v>0</v>
      </c>
      <c r="AC430">
        <f>(-J430*44100)</f>
        <v>0</v>
      </c>
      <c r="AD430">
        <f>2*29.3*R430*0.92*(EA430-W430)</f>
        <v>0</v>
      </c>
      <c r="AE430">
        <f>2*0.95*5.67E-8*(((EA430+$B$7)+273)^4-(W430+273)^4)</f>
        <v>0</v>
      </c>
      <c r="AF430">
        <f>U430+AE430+AC430+AD430</f>
        <v>0</v>
      </c>
      <c r="AG430">
        <f>DX430*AU430*(DS430-DR430*(1000-AU430*DU430)/(1000-AU430*DT430))/(100*DL430)</f>
        <v>0</v>
      </c>
      <c r="AH430">
        <f>1000*DX430*AU430*(DT430-DU430)/(100*DL430*(1000-AU430*DT430))</f>
        <v>0</v>
      </c>
      <c r="AI430">
        <f>(AJ430 - AK430 - DY430*1E3/(8.314*(EA430+273.15)) * AM430/DX430 * AL430) * DX430/(100*DL430) * (1000 - DU430)/1000</f>
        <v>0</v>
      </c>
      <c r="AJ430">
        <v>478.3898484356206</v>
      </c>
      <c r="AK430">
        <v>454.1765212121213</v>
      </c>
      <c r="AL430">
        <v>2.93717481316049</v>
      </c>
      <c r="AM430">
        <v>65.67833602409358</v>
      </c>
      <c r="AN430">
        <f>(AP430 - AO430 + DY430*1E3/(8.314*(EA430+273.15)) * AR430/DX430 * AQ430) * DX430/(100*DL430) * 1000/(1000 - AP430)</f>
        <v>0</v>
      </c>
      <c r="AO430">
        <v>8.84579008337886</v>
      </c>
      <c r="AP430">
        <v>11.9337206060606</v>
      </c>
      <c r="AQ430">
        <v>1.012070512739583E-05</v>
      </c>
      <c r="AR430">
        <v>107.1786885899259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MAX(0,($B$13+$C$13*EF430)/(1+$D$13*EF430)*DY430/(EA430+273)*$E$13)</f>
        <v>0</v>
      </c>
      <c r="AX430" t="s">
        <v>437</v>
      </c>
      <c r="AY430" t="s">
        <v>437</v>
      </c>
      <c r="AZ430">
        <v>0</v>
      </c>
      <c r="BA430">
        <v>0</v>
      </c>
      <c r="BB430">
        <f>1-AZ430/BA430</f>
        <v>0</v>
      </c>
      <c r="BC430">
        <v>0</v>
      </c>
      <c r="BD430" t="s">
        <v>437</v>
      </c>
      <c r="BE430" t="s">
        <v>437</v>
      </c>
      <c r="BF430">
        <v>0</v>
      </c>
      <c r="BG430">
        <v>0</v>
      </c>
      <c r="BH430">
        <f>1-BF430/BG430</f>
        <v>0</v>
      </c>
      <c r="BI430">
        <v>0.5</v>
      </c>
      <c r="BJ430">
        <f>DI430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437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BZ430">
        <v>2020</v>
      </c>
      <c r="CA430">
        <v>290.0000000000001</v>
      </c>
      <c r="CB430">
        <v>1590.42</v>
      </c>
      <c r="CC430">
        <v>295</v>
      </c>
      <c r="CD430">
        <v>5220.67</v>
      </c>
      <c r="CE430">
        <v>1591.29</v>
      </c>
      <c r="CF430">
        <v>-0.87</v>
      </c>
      <c r="CG430">
        <v>300.0000000000001</v>
      </c>
      <c r="CH430">
        <v>23.8</v>
      </c>
      <c r="CI430">
        <v>1650.734719841875</v>
      </c>
      <c r="CJ430">
        <v>2.032994541366527</v>
      </c>
      <c r="CK430">
        <v>-31.03478562282126</v>
      </c>
      <c r="CL430">
        <v>0.9198548094063967</v>
      </c>
      <c r="CM430">
        <v>0.9759925733019913</v>
      </c>
      <c r="CN430">
        <v>-0.00431141668520578</v>
      </c>
      <c r="CO430">
        <v>289.9999999999999</v>
      </c>
      <c r="CP430">
        <v>1590.91</v>
      </c>
      <c r="CQ430">
        <v>765</v>
      </c>
      <c r="CR430">
        <v>5219.32</v>
      </c>
      <c r="CS430">
        <v>1591.27</v>
      </c>
      <c r="CT430">
        <v>-0.36</v>
      </c>
      <c r="DH430">
        <f>$B$11*EG430+$C$11*EH430+$F$11*ES430*(1-EV430)</f>
        <v>0</v>
      </c>
      <c r="DI430">
        <f>DH430*DJ430</f>
        <v>0</v>
      </c>
      <c r="DJ430">
        <f>($B$11*$D$9+$C$11*$D$9+$F$11*((FF430+EX430)/MAX(FF430+EX430+FG430, 0.1)*$I$9+FG430/MAX(FF430+EX430+FG430, 0.1)*$J$9))/($B$11+$C$11+$F$11)</f>
        <v>0</v>
      </c>
      <c r="DK430">
        <f>($B$11*$K$9+$C$11*$K$9+$F$11*((FF430+EX430)/MAX(FF430+EX430+FG430, 0.1)*$P$9+FG430/MAX(FF430+EX430+FG430, 0.1)*$Q$9))/($B$11+$C$11+$F$11)</f>
        <v>0</v>
      </c>
      <c r="DL430">
        <v>6</v>
      </c>
      <c r="DM430">
        <v>0.5</v>
      </c>
      <c r="DN430" t="s">
        <v>438</v>
      </c>
      <c r="DO430">
        <v>2</v>
      </c>
      <c r="DP430" t="b">
        <v>1</v>
      </c>
      <c r="DQ430">
        <v>1761512359.1</v>
      </c>
      <c r="DR430">
        <v>442.9016666666667</v>
      </c>
      <c r="DS430">
        <v>475.8544444444445</v>
      </c>
      <c r="DT430">
        <v>11.93152222222222</v>
      </c>
      <c r="DU430">
        <v>8.84615111111111</v>
      </c>
      <c r="DV430">
        <v>445.2557777777778</v>
      </c>
      <c r="DW430">
        <v>11.9186</v>
      </c>
      <c r="DX430">
        <v>499.9881111111111</v>
      </c>
      <c r="DY430">
        <v>90.27313333333333</v>
      </c>
      <c r="DZ430">
        <v>0.1000097777777778</v>
      </c>
      <c r="EA430">
        <v>18.63023333333333</v>
      </c>
      <c r="EB430">
        <v>18.00697777777778</v>
      </c>
      <c r="EC430">
        <v>999.9000000000001</v>
      </c>
      <c r="ED430">
        <v>0</v>
      </c>
      <c r="EE430">
        <v>0</v>
      </c>
      <c r="EF430">
        <v>9990.903333333334</v>
      </c>
      <c r="EG430">
        <v>0</v>
      </c>
      <c r="EH430">
        <v>1077.056666666666</v>
      </c>
      <c r="EI430">
        <v>-32.95277777777778</v>
      </c>
      <c r="EJ430">
        <v>448.25</v>
      </c>
      <c r="EK430">
        <v>480.1015555555555</v>
      </c>
      <c r="EL430">
        <v>3.085361111111111</v>
      </c>
      <c r="EM430">
        <v>475.8544444444445</v>
      </c>
      <c r="EN430">
        <v>8.84615111111111</v>
      </c>
      <c r="EO430">
        <v>1.077095555555556</v>
      </c>
      <c r="EP430">
        <v>0.7985698888888889</v>
      </c>
      <c r="EQ430">
        <v>8.003192222222221</v>
      </c>
      <c r="ER430">
        <v>3.681906666666667</v>
      </c>
      <c r="ES430">
        <v>2000.004444444445</v>
      </c>
      <c r="ET430">
        <v>0.9799968888888889</v>
      </c>
      <c r="EU430">
        <v>0.0200035</v>
      </c>
      <c r="EV430">
        <v>0</v>
      </c>
      <c r="EW430">
        <v>1268.793333333333</v>
      </c>
      <c r="EX430">
        <v>5.00097</v>
      </c>
      <c r="EY430">
        <v>25602.37777777778</v>
      </c>
      <c r="EZ430">
        <v>16707.59999999999</v>
      </c>
      <c r="FA430">
        <v>40.16633333333333</v>
      </c>
      <c r="FB430">
        <v>41.715</v>
      </c>
      <c r="FC430">
        <v>40.04133333333333</v>
      </c>
      <c r="FD430">
        <v>41.70099999999999</v>
      </c>
      <c r="FE430">
        <v>40.32599999999999</v>
      </c>
      <c r="FF430">
        <v>1955.094444444444</v>
      </c>
      <c r="FG430">
        <v>39.91</v>
      </c>
      <c r="FH430">
        <v>0</v>
      </c>
      <c r="FI430">
        <v>7232.600000143051</v>
      </c>
      <c r="FJ430">
        <v>0</v>
      </c>
      <c r="FK430">
        <v>1268.564230769231</v>
      </c>
      <c r="FL430">
        <v>3.559316256894293</v>
      </c>
      <c r="FM430">
        <v>134.410256464242</v>
      </c>
      <c r="FN430">
        <v>25591.27307692308</v>
      </c>
      <c r="FO430">
        <v>15</v>
      </c>
      <c r="FP430">
        <v>0</v>
      </c>
      <c r="FQ430" t="s">
        <v>439</v>
      </c>
      <c r="FR430">
        <v>1760210915.6</v>
      </c>
      <c r="FS430">
        <v>0</v>
      </c>
      <c r="FT430">
        <v>0</v>
      </c>
      <c r="FU430">
        <v>-0.215</v>
      </c>
      <c r="FV430">
        <v>0</v>
      </c>
      <c r="FW430">
        <v>-0.6919999999999999</v>
      </c>
      <c r="FX430">
        <v>0</v>
      </c>
      <c r="FY430">
        <v>400</v>
      </c>
      <c r="FZ430">
        <v>0</v>
      </c>
      <c r="GA430">
        <v>0.15</v>
      </c>
      <c r="GB430">
        <v>0</v>
      </c>
      <c r="GC430">
        <v>-26.44437749999999</v>
      </c>
      <c r="GD430">
        <v>-62.49143977485926</v>
      </c>
      <c r="GE430">
        <v>6.286236975388674</v>
      </c>
      <c r="GF430">
        <v>0</v>
      </c>
      <c r="GG430">
        <v>1268.319705882353</v>
      </c>
      <c r="GH430">
        <v>4.311841109279086</v>
      </c>
      <c r="GI430">
        <v>0.4741896201391714</v>
      </c>
      <c r="GJ430">
        <v>0</v>
      </c>
      <c r="GK430">
        <v>3.08726275</v>
      </c>
      <c r="GL430">
        <v>-0.02872491557223363</v>
      </c>
      <c r="GM430">
        <v>0.003260293688841572</v>
      </c>
      <c r="GN430">
        <v>1</v>
      </c>
      <c r="GO430">
        <v>1</v>
      </c>
      <c r="GP430">
        <v>3</v>
      </c>
      <c r="GQ430" t="s">
        <v>446</v>
      </c>
      <c r="GR430">
        <v>3.13358</v>
      </c>
      <c r="GS430">
        <v>2.76019</v>
      </c>
      <c r="GT430">
        <v>0.09982340000000001</v>
      </c>
      <c r="GU430">
        <v>0.103901</v>
      </c>
      <c r="GV430">
        <v>0.0645405</v>
      </c>
      <c r="GW430">
        <v>0.0509441</v>
      </c>
      <c r="GX430">
        <v>28819.8</v>
      </c>
      <c r="GY430">
        <v>28670.1</v>
      </c>
      <c r="GZ430">
        <v>29743.7</v>
      </c>
      <c r="HA430">
        <v>29554.3</v>
      </c>
      <c r="HB430">
        <v>36774.4</v>
      </c>
      <c r="HC430">
        <v>37174.5</v>
      </c>
      <c r="HD430">
        <v>41853.8</v>
      </c>
      <c r="HE430">
        <v>41990.6</v>
      </c>
      <c r="HF430">
        <v>1.95802</v>
      </c>
      <c r="HG430">
        <v>1.88538</v>
      </c>
      <c r="HH430">
        <v>-0.0209957</v>
      </c>
      <c r="HI430">
        <v>0</v>
      </c>
      <c r="HJ430">
        <v>18.3535</v>
      </c>
      <c r="HK430">
        <v>999.9</v>
      </c>
      <c r="HL430">
        <v>26.2</v>
      </c>
      <c r="HM430">
        <v>31.6</v>
      </c>
      <c r="HN430">
        <v>13.5477</v>
      </c>
      <c r="HO430">
        <v>62.1427</v>
      </c>
      <c r="HP430">
        <v>32.5721</v>
      </c>
      <c r="HQ430">
        <v>1</v>
      </c>
      <c r="HR430">
        <v>-0.130976</v>
      </c>
      <c r="HS430">
        <v>5.00654</v>
      </c>
      <c r="HT430">
        <v>20.2729</v>
      </c>
      <c r="HU430">
        <v>5.22133</v>
      </c>
      <c r="HV430">
        <v>12.0159</v>
      </c>
      <c r="HW430">
        <v>4.991</v>
      </c>
      <c r="HX430">
        <v>3.28855</v>
      </c>
      <c r="HY430">
        <v>9999</v>
      </c>
      <c r="HZ430">
        <v>9999</v>
      </c>
      <c r="IA430">
        <v>9999</v>
      </c>
      <c r="IB430">
        <v>999.9</v>
      </c>
      <c r="IC430">
        <v>4.97285</v>
      </c>
      <c r="ID430">
        <v>1.86661</v>
      </c>
      <c r="IE430">
        <v>1.86585</v>
      </c>
      <c r="IF430">
        <v>1.86584</v>
      </c>
      <c r="IG430">
        <v>1.86768</v>
      </c>
      <c r="IH430">
        <v>1.87013</v>
      </c>
      <c r="II430">
        <v>1.86878</v>
      </c>
      <c r="IJ430">
        <v>1.87027</v>
      </c>
      <c r="IK430">
        <v>0</v>
      </c>
      <c r="IL430">
        <v>0</v>
      </c>
      <c r="IM430">
        <v>0</v>
      </c>
      <c r="IN430">
        <v>0</v>
      </c>
      <c r="IO430" t="s">
        <v>441</v>
      </c>
      <c r="IP430" t="s">
        <v>442</v>
      </c>
      <c r="IQ430" t="s">
        <v>443</v>
      </c>
      <c r="IR430" t="s">
        <v>443</v>
      </c>
      <c r="IS430" t="s">
        <v>443</v>
      </c>
      <c r="IT430" t="s">
        <v>443</v>
      </c>
      <c r="IU430">
        <v>0</v>
      </c>
      <c r="IV430">
        <v>100</v>
      </c>
      <c r="IW430">
        <v>100</v>
      </c>
      <c r="IX430">
        <v>-2.368</v>
      </c>
      <c r="IY430">
        <v>0.013</v>
      </c>
      <c r="IZ430">
        <v>-1.414774939843471</v>
      </c>
      <c r="JA430">
        <v>-0.002262605230658699</v>
      </c>
      <c r="JB430">
        <v>4.117972070868355E-07</v>
      </c>
      <c r="JC430">
        <v>-1.535053720392113E-10</v>
      </c>
      <c r="JD430">
        <v>-0.05773197212917025</v>
      </c>
      <c r="JE430">
        <v>-0.004387372397949352</v>
      </c>
      <c r="JF430">
        <v>0.001148265067849212</v>
      </c>
      <c r="JG430">
        <v>-2.372704636287677E-05</v>
      </c>
      <c r="JH430">
        <v>4</v>
      </c>
      <c r="JI430">
        <v>2346</v>
      </c>
      <c r="JJ430">
        <v>1</v>
      </c>
      <c r="JK430">
        <v>24</v>
      </c>
      <c r="JL430">
        <v>21690.8</v>
      </c>
      <c r="JM430">
        <v>29358539.4</v>
      </c>
      <c r="JN430">
        <v>1.18408</v>
      </c>
      <c r="JO430">
        <v>2.28271</v>
      </c>
      <c r="JP430">
        <v>1.39771</v>
      </c>
      <c r="JQ430">
        <v>2.35352</v>
      </c>
      <c r="JR430">
        <v>1.49536</v>
      </c>
      <c r="JS430">
        <v>2.58057</v>
      </c>
      <c r="JT430">
        <v>36.4578</v>
      </c>
      <c r="JU430">
        <v>24.035</v>
      </c>
      <c r="JV430">
        <v>18</v>
      </c>
      <c r="JW430">
        <v>487.505</v>
      </c>
      <c r="JX430">
        <v>433.312</v>
      </c>
      <c r="JY430">
        <v>12.6455</v>
      </c>
      <c r="JZ430">
        <v>25.8142</v>
      </c>
      <c r="KA430">
        <v>30.0001</v>
      </c>
      <c r="KB430">
        <v>25.6868</v>
      </c>
      <c r="KC430">
        <v>25.6239</v>
      </c>
      <c r="KD430">
        <v>23.7605</v>
      </c>
      <c r="KE430">
        <v>32.8706</v>
      </c>
      <c r="KF430">
        <v>0</v>
      </c>
      <c r="KG430">
        <v>12.6463</v>
      </c>
      <c r="KH430">
        <v>506.831</v>
      </c>
      <c r="KI430">
        <v>8.79927</v>
      </c>
      <c r="KJ430">
        <v>101.653</v>
      </c>
      <c r="KK430">
        <v>100.971</v>
      </c>
    </row>
    <row r="431" spans="1:297">
      <c r="A431">
        <v>415</v>
      </c>
      <c r="B431">
        <v>1761512366.6</v>
      </c>
      <c r="C431">
        <v>5156.099999904633</v>
      </c>
      <c r="D431" t="s">
        <v>1277</v>
      </c>
      <c r="E431" t="s">
        <v>1278</v>
      </c>
      <c r="F431">
        <v>5</v>
      </c>
      <c r="G431" t="s">
        <v>1218</v>
      </c>
      <c r="H431" t="s">
        <v>436</v>
      </c>
      <c r="I431">
        <v>1761512363.8</v>
      </c>
      <c r="J431">
        <f>(K431)/1000</f>
        <v>0</v>
      </c>
      <c r="K431">
        <f>IF(DP431, AN431, AH431)</f>
        <v>0</v>
      </c>
      <c r="L431">
        <f>IF(DP431, AI431, AG431)</f>
        <v>0</v>
      </c>
      <c r="M431">
        <f>DR431 - IF(AU431&gt;1, L431*DL431*100.0/(AW431), 0)</f>
        <v>0</v>
      </c>
      <c r="N431">
        <f>((T431-J431/2)*M431-L431)/(T431+J431/2)</f>
        <v>0</v>
      </c>
      <c r="O431">
        <f>N431*(DY431+DZ431)/1000.0</f>
        <v>0</v>
      </c>
      <c r="P431">
        <f>(DR431 - IF(AU431&gt;1, L431*DL431*100.0/(AW431), 0))*(DY431+DZ431)/1000.0</f>
        <v>0</v>
      </c>
      <c r="Q431">
        <f>2.0/((1/S431-1/R431)+SIGN(S431)*SQRT((1/S431-1/R431)*(1/S431-1/R431) + 4*DM431/((DM431+1)*(DM431+1))*(2*1/S431*1/R431-1/R431*1/R431)))</f>
        <v>0</v>
      </c>
      <c r="R431">
        <f>IF(LEFT(DN431,1)&lt;&gt;"0",IF(LEFT(DN431,1)="1",3.0,DO431),$D$5+$E$5*(EF431*DY431/($K$5*1000))+$F$5*(EF431*DY431/($K$5*1000))*MAX(MIN(DL431,$J$5),$I$5)*MAX(MIN(DL431,$J$5),$I$5)+$G$5*MAX(MIN(DL431,$J$5),$I$5)*(EF431*DY431/($K$5*1000))+$H$5*(EF431*DY431/($K$5*1000))*(EF431*DY431/($K$5*1000)))</f>
        <v>0</v>
      </c>
      <c r="S431">
        <f>J431*(1000-(1000*0.61365*exp(17.502*W431/(240.97+W431))/(DY431+DZ431)+DT431)/2)/(1000*0.61365*exp(17.502*W431/(240.97+W431))/(DY431+DZ431)-DT431)</f>
        <v>0</v>
      </c>
      <c r="T431">
        <f>1/((DM431+1)/(Q431/1.6)+1/(R431/1.37)) + DM431/((DM431+1)/(Q431/1.6) + DM431/(R431/1.37))</f>
        <v>0</v>
      </c>
      <c r="U431">
        <f>(DH431*DK431)</f>
        <v>0</v>
      </c>
      <c r="V431">
        <f>(EA431+(U431+2*0.95*5.67E-8*(((EA431+$B$7)+273)^4-(EA431+273)^4)-44100*J431)/(1.84*29.3*R431+8*0.95*5.67E-8*(EA431+273)^3))</f>
        <v>0</v>
      </c>
      <c r="W431">
        <f>($C$7*EB431+$D$7*EC431+$E$7*V431)</f>
        <v>0</v>
      </c>
      <c r="X431">
        <f>0.61365*exp(17.502*W431/(240.97+W431))</f>
        <v>0</v>
      </c>
      <c r="Y431">
        <f>(Z431/AA431*100)</f>
        <v>0</v>
      </c>
      <c r="Z431">
        <f>DT431*(DY431+DZ431)/1000</f>
        <v>0</v>
      </c>
      <c r="AA431">
        <f>0.61365*exp(17.502*EA431/(240.97+EA431))</f>
        <v>0</v>
      </c>
      <c r="AB431">
        <f>(X431-DT431*(DY431+DZ431)/1000)</f>
        <v>0</v>
      </c>
      <c r="AC431">
        <f>(-J431*44100)</f>
        <v>0</v>
      </c>
      <c r="AD431">
        <f>2*29.3*R431*0.92*(EA431-W431)</f>
        <v>0</v>
      </c>
      <c r="AE431">
        <f>2*0.95*5.67E-8*(((EA431+$B$7)+273)^4-(W431+273)^4)</f>
        <v>0</v>
      </c>
      <c r="AF431">
        <f>U431+AE431+AC431+AD431</f>
        <v>0</v>
      </c>
      <c r="AG431">
        <f>DX431*AU431*(DS431-DR431*(1000-AU431*DU431)/(1000-AU431*DT431))/(100*DL431)</f>
        <v>0</v>
      </c>
      <c r="AH431">
        <f>1000*DX431*AU431*(DT431-DU431)/(100*DL431*(1000-AU431*DT431))</f>
        <v>0</v>
      </c>
      <c r="AI431">
        <f>(AJ431 - AK431 - DY431*1E3/(8.314*(EA431+273.15)) * AM431/DX431 * AL431) * DX431/(100*DL431) * (1000 - DU431)/1000</f>
        <v>0</v>
      </c>
      <c r="AJ431">
        <v>495.2137697224919</v>
      </c>
      <c r="AK431">
        <v>469.7649939393937</v>
      </c>
      <c r="AL431">
        <v>3.139129350780284</v>
      </c>
      <c r="AM431">
        <v>65.67833602409358</v>
      </c>
      <c r="AN431">
        <f>(AP431 - AO431 + DY431*1E3/(8.314*(EA431+273.15)) * AR431/DX431 * AQ431) * DX431/(100*DL431) * 1000/(1000 - AP431)</f>
        <v>0</v>
      </c>
      <c r="AO431">
        <v>8.849245016715312</v>
      </c>
      <c r="AP431">
        <v>11.94104363636364</v>
      </c>
      <c r="AQ431">
        <v>1.498849509352328E-05</v>
      </c>
      <c r="AR431">
        <v>107.1786885899259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MAX(0,($B$13+$C$13*EF431)/(1+$D$13*EF431)*DY431/(EA431+273)*$E$13)</f>
        <v>0</v>
      </c>
      <c r="AX431" t="s">
        <v>437</v>
      </c>
      <c r="AY431" t="s">
        <v>437</v>
      </c>
      <c r="AZ431">
        <v>0</v>
      </c>
      <c r="BA431">
        <v>0</v>
      </c>
      <c r="BB431">
        <f>1-AZ431/BA431</f>
        <v>0</v>
      </c>
      <c r="BC431">
        <v>0</v>
      </c>
      <c r="BD431" t="s">
        <v>437</v>
      </c>
      <c r="BE431" t="s">
        <v>437</v>
      </c>
      <c r="BF431">
        <v>0</v>
      </c>
      <c r="BG431">
        <v>0</v>
      </c>
      <c r="BH431">
        <f>1-BF431/BG431</f>
        <v>0</v>
      </c>
      <c r="BI431">
        <v>0.5</v>
      </c>
      <c r="BJ431">
        <f>DI431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437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BZ431">
        <v>2020</v>
      </c>
      <c r="CA431">
        <v>290.0000000000001</v>
      </c>
      <c r="CB431">
        <v>1590.42</v>
      </c>
      <c r="CC431">
        <v>295</v>
      </c>
      <c r="CD431">
        <v>5220.67</v>
      </c>
      <c r="CE431">
        <v>1591.29</v>
      </c>
      <c r="CF431">
        <v>-0.87</v>
      </c>
      <c r="CG431">
        <v>300.0000000000001</v>
      </c>
      <c r="CH431">
        <v>23.8</v>
      </c>
      <c r="CI431">
        <v>1650.734719841875</v>
      </c>
      <c r="CJ431">
        <v>2.032994541366527</v>
      </c>
      <c r="CK431">
        <v>-31.03478562282126</v>
      </c>
      <c r="CL431">
        <v>0.9198548094063967</v>
      </c>
      <c r="CM431">
        <v>0.9759925733019913</v>
      </c>
      <c r="CN431">
        <v>-0.00431141668520578</v>
      </c>
      <c r="CO431">
        <v>289.9999999999999</v>
      </c>
      <c r="CP431">
        <v>1590.91</v>
      </c>
      <c r="CQ431">
        <v>765</v>
      </c>
      <c r="CR431">
        <v>5219.32</v>
      </c>
      <c r="CS431">
        <v>1591.27</v>
      </c>
      <c r="CT431">
        <v>-0.36</v>
      </c>
      <c r="DH431">
        <f>$B$11*EG431+$C$11*EH431+$F$11*ES431*(1-EV431)</f>
        <v>0</v>
      </c>
      <c r="DI431">
        <f>DH431*DJ431</f>
        <v>0</v>
      </c>
      <c r="DJ431">
        <f>($B$11*$D$9+$C$11*$D$9+$F$11*((FF431+EX431)/MAX(FF431+EX431+FG431, 0.1)*$I$9+FG431/MAX(FF431+EX431+FG431, 0.1)*$J$9))/($B$11+$C$11+$F$11)</f>
        <v>0</v>
      </c>
      <c r="DK431">
        <f>($B$11*$K$9+$C$11*$K$9+$F$11*((FF431+EX431)/MAX(FF431+EX431+FG431, 0.1)*$P$9+FG431/MAX(FF431+EX431+FG431, 0.1)*$Q$9))/($B$11+$C$11+$F$11)</f>
        <v>0</v>
      </c>
      <c r="DL431">
        <v>6</v>
      </c>
      <c r="DM431">
        <v>0.5</v>
      </c>
      <c r="DN431" t="s">
        <v>438</v>
      </c>
      <c r="DO431">
        <v>2</v>
      </c>
      <c r="DP431" t="b">
        <v>1</v>
      </c>
      <c r="DQ431">
        <v>1761512363.8</v>
      </c>
      <c r="DR431">
        <v>457.0115000000001</v>
      </c>
      <c r="DS431">
        <v>491.558</v>
      </c>
      <c r="DT431">
        <v>11.93771</v>
      </c>
      <c r="DU431">
        <v>8.849119999999999</v>
      </c>
      <c r="DV431">
        <v>459.3937</v>
      </c>
      <c r="DW431">
        <v>11.92473</v>
      </c>
      <c r="DX431">
        <v>499.9836</v>
      </c>
      <c r="DY431">
        <v>90.27371000000001</v>
      </c>
      <c r="DZ431">
        <v>0.09999937</v>
      </c>
      <c r="EA431">
        <v>18.63917</v>
      </c>
      <c r="EB431">
        <v>18.009</v>
      </c>
      <c r="EC431">
        <v>999.9</v>
      </c>
      <c r="ED431">
        <v>0</v>
      </c>
      <c r="EE431">
        <v>0</v>
      </c>
      <c r="EF431">
        <v>9985.126</v>
      </c>
      <c r="EG431">
        <v>0</v>
      </c>
      <c r="EH431">
        <v>1077.059</v>
      </c>
      <c r="EI431">
        <v>-34.54671</v>
      </c>
      <c r="EJ431">
        <v>462.5331</v>
      </c>
      <c r="EK431">
        <v>495.9467</v>
      </c>
      <c r="EL431">
        <v>3.088596</v>
      </c>
      <c r="EM431">
        <v>491.558</v>
      </c>
      <c r="EN431">
        <v>8.849119999999999</v>
      </c>
      <c r="EO431">
        <v>1.077663</v>
      </c>
      <c r="EP431">
        <v>0.7988428</v>
      </c>
      <c r="EQ431">
        <v>8.010923999999999</v>
      </c>
      <c r="ER431">
        <v>3.686758</v>
      </c>
      <c r="ES431">
        <v>1999.895</v>
      </c>
      <c r="ET431">
        <v>0.9799970000000002</v>
      </c>
      <c r="EU431">
        <v>0.0200035</v>
      </c>
      <c r="EV431">
        <v>0</v>
      </c>
      <c r="EW431">
        <v>1268.788</v>
      </c>
      <c r="EX431">
        <v>5.000970000000001</v>
      </c>
      <c r="EY431">
        <v>25609.74</v>
      </c>
      <c r="EZ431">
        <v>16706.7</v>
      </c>
      <c r="FA431">
        <v>40.2374</v>
      </c>
      <c r="FB431">
        <v>41.77480000000001</v>
      </c>
      <c r="FC431">
        <v>40.1124</v>
      </c>
      <c r="FD431">
        <v>41.7872</v>
      </c>
      <c r="FE431">
        <v>40.3935</v>
      </c>
      <c r="FF431">
        <v>1954.991</v>
      </c>
      <c r="FG431">
        <v>39.904</v>
      </c>
      <c r="FH431">
        <v>0</v>
      </c>
      <c r="FI431">
        <v>7237.400000095367</v>
      </c>
      <c r="FJ431">
        <v>0</v>
      </c>
      <c r="FK431">
        <v>1268.737307692308</v>
      </c>
      <c r="FL431">
        <v>1.858119654159264</v>
      </c>
      <c r="FM431">
        <v>116.3076921248425</v>
      </c>
      <c r="FN431">
        <v>25601.22307692308</v>
      </c>
      <c r="FO431">
        <v>15</v>
      </c>
      <c r="FP431">
        <v>0</v>
      </c>
      <c r="FQ431" t="s">
        <v>439</v>
      </c>
      <c r="FR431">
        <v>1760210915.6</v>
      </c>
      <c r="FS431">
        <v>0</v>
      </c>
      <c r="FT431">
        <v>0</v>
      </c>
      <c r="FU431">
        <v>-0.215</v>
      </c>
      <c r="FV431">
        <v>0</v>
      </c>
      <c r="FW431">
        <v>-0.6919999999999999</v>
      </c>
      <c r="FX431">
        <v>0</v>
      </c>
      <c r="FY431">
        <v>400</v>
      </c>
      <c r="FZ431">
        <v>0</v>
      </c>
      <c r="GA431">
        <v>0.15</v>
      </c>
      <c r="GB431">
        <v>0</v>
      </c>
      <c r="GC431">
        <v>-30.26451707317073</v>
      </c>
      <c r="GD431">
        <v>-38.43464947735194</v>
      </c>
      <c r="GE431">
        <v>3.938674339438021</v>
      </c>
      <c r="GF431">
        <v>0</v>
      </c>
      <c r="GG431">
        <v>1268.593235294118</v>
      </c>
      <c r="GH431">
        <v>2.548663102350258</v>
      </c>
      <c r="GI431">
        <v>0.3657363289088608</v>
      </c>
      <c r="GJ431">
        <v>0</v>
      </c>
      <c r="GK431">
        <v>3.08640487804878</v>
      </c>
      <c r="GL431">
        <v>0.000493797909412008</v>
      </c>
      <c r="GM431">
        <v>0.002017140117448615</v>
      </c>
      <c r="GN431">
        <v>1</v>
      </c>
      <c r="GO431">
        <v>1</v>
      </c>
      <c r="GP431">
        <v>3</v>
      </c>
      <c r="GQ431" t="s">
        <v>446</v>
      </c>
      <c r="GR431">
        <v>3.13352</v>
      </c>
      <c r="GS431">
        <v>2.76015</v>
      </c>
      <c r="GT431">
        <v>0.102357</v>
      </c>
      <c r="GU431">
        <v>0.106532</v>
      </c>
      <c r="GV431">
        <v>0.0645728</v>
      </c>
      <c r="GW431">
        <v>0.0509546</v>
      </c>
      <c r="GX431">
        <v>28738.2</v>
      </c>
      <c r="GY431">
        <v>28585.7</v>
      </c>
      <c r="GZ431">
        <v>29743.1</v>
      </c>
      <c r="HA431">
        <v>29554.1</v>
      </c>
      <c r="HB431">
        <v>36772.5</v>
      </c>
      <c r="HC431">
        <v>37174</v>
      </c>
      <c r="HD431">
        <v>41853.1</v>
      </c>
      <c r="HE431">
        <v>41990.5</v>
      </c>
      <c r="HF431">
        <v>1.95823</v>
      </c>
      <c r="HG431">
        <v>1.88522</v>
      </c>
      <c r="HH431">
        <v>-0.0208914</v>
      </c>
      <c r="HI431">
        <v>0</v>
      </c>
      <c r="HJ431">
        <v>18.3536</v>
      </c>
      <c r="HK431">
        <v>999.9</v>
      </c>
      <c r="HL431">
        <v>26.2</v>
      </c>
      <c r="HM431">
        <v>31.6</v>
      </c>
      <c r="HN431">
        <v>13.5474</v>
      </c>
      <c r="HO431">
        <v>62.3927</v>
      </c>
      <c r="HP431">
        <v>32.5321</v>
      </c>
      <c r="HQ431">
        <v>1</v>
      </c>
      <c r="HR431">
        <v>-0.130971</v>
      </c>
      <c r="HS431">
        <v>5.03084</v>
      </c>
      <c r="HT431">
        <v>20.2724</v>
      </c>
      <c r="HU431">
        <v>5.22028</v>
      </c>
      <c r="HV431">
        <v>12.0159</v>
      </c>
      <c r="HW431">
        <v>4.9911</v>
      </c>
      <c r="HX431">
        <v>3.28855</v>
      </c>
      <c r="HY431">
        <v>9999</v>
      </c>
      <c r="HZ431">
        <v>9999</v>
      </c>
      <c r="IA431">
        <v>9999</v>
      </c>
      <c r="IB431">
        <v>999.9</v>
      </c>
      <c r="IC431">
        <v>4.97284</v>
      </c>
      <c r="ID431">
        <v>1.86661</v>
      </c>
      <c r="IE431">
        <v>1.86584</v>
      </c>
      <c r="IF431">
        <v>1.86584</v>
      </c>
      <c r="IG431">
        <v>1.86768</v>
      </c>
      <c r="IH431">
        <v>1.87013</v>
      </c>
      <c r="II431">
        <v>1.86876</v>
      </c>
      <c r="IJ431">
        <v>1.87027</v>
      </c>
      <c r="IK431">
        <v>0</v>
      </c>
      <c r="IL431">
        <v>0</v>
      </c>
      <c r="IM431">
        <v>0</v>
      </c>
      <c r="IN431">
        <v>0</v>
      </c>
      <c r="IO431" t="s">
        <v>441</v>
      </c>
      <c r="IP431" t="s">
        <v>442</v>
      </c>
      <c r="IQ431" t="s">
        <v>443</v>
      </c>
      <c r="IR431" t="s">
        <v>443</v>
      </c>
      <c r="IS431" t="s">
        <v>443</v>
      </c>
      <c r="IT431" t="s">
        <v>443</v>
      </c>
      <c r="IU431">
        <v>0</v>
      </c>
      <c r="IV431">
        <v>100</v>
      </c>
      <c r="IW431">
        <v>100</v>
      </c>
      <c r="IX431">
        <v>-2.399</v>
      </c>
      <c r="IY431">
        <v>0.0131</v>
      </c>
      <c r="IZ431">
        <v>-1.414774939843471</v>
      </c>
      <c r="JA431">
        <v>-0.002262605230658699</v>
      </c>
      <c r="JB431">
        <v>4.117972070868355E-07</v>
      </c>
      <c r="JC431">
        <v>-1.535053720392113E-10</v>
      </c>
      <c r="JD431">
        <v>-0.05773197212917025</v>
      </c>
      <c r="JE431">
        <v>-0.004387372397949352</v>
      </c>
      <c r="JF431">
        <v>0.001148265067849212</v>
      </c>
      <c r="JG431">
        <v>-2.372704636287677E-05</v>
      </c>
      <c r="JH431">
        <v>4</v>
      </c>
      <c r="JI431">
        <v>2346</v>
      </c>
      <c r="JJ431">
        <v>1</v>
      </c>
      <c r="JK431">
        <v>24</v>
      </c>
      <c r="JL431">
        <v>21690.8</v>
      </c>
      <c r="JM431">
        <v>29358539.4</v>
      </c>
      <c r="JN431">
        <v>1.2146</v>
      </c>
      <c r="JO431">
        <v>2.28882</v>
      </c>
      <c r="JP431">
        <v>1.39771</v>
      </c>
      <c r="JQ431">
        <v>2.35474</v>
      </c>
      <c r="JR431">
        <v>1.49536</v>
      </c>
      <c r="JS431">
        <v>2.53662</v>
      </c>
      <c r="JT431">
        <v>36.4578</v>
      </c>
      <c r="JU431">
        <v>24.0262</v>
      </c>
      <c r="JV431">
        <v>18</v>
      </c>
      <c r="JW431">
        <v>487.629</v>
      </c>
      <c r="JX431">
        <v>433.223</v>
      </c>
      <c r="JY431">
        <v>12.6422</v>
      </c>
      <c r="JZ431">
        <v>25.8142</v>
      </c>
      <c r="KA431">
        <v>30.0001</v>
      </c>
      <c r="KB431">
        <v>25.6868</v>
      </c>
      <c r="KC431">
        <v>25.6239</v>
      </c>
      <c r="KD431">
        <v>24.3559</v>
      </c>
      <c r="KE431">
        <v>32.8706</v>
      </c>
      <c r="KF431">
        <v>0</v>
      </c>
      <c r="KG431">
        <v>12.6395</v>
      </c>
      <c r="KH431">
        <v>520.193</v>
      </c>
      <c r="KI431">
        <v>8.786020000000001</v>
      </c>
      <c r="KJ431">
        <v>101.652</v>
      </c>
      <c r="KK431">
        <v>100.97</v>
      </c>
    </row>
    <row r="432" spans="1:297">
      <c r="A432">
        <v>416</v>
      </c>
      <c r="B432">
        <v>1761512371.6</v>
      </c>
      <c r="C432">
        <v>5161.099999904633</v>
      </c>
      <c r="D432" t="s">
        <v>1279</v>
      </c>
      <c r="E432" t="s">
        <v>1280</v>
      </c>
      <c r="F432">
        <v>5</v>
      </c>
      <c r="G432" t="s">
        <v>1218</v>
      </c>
      <c r="H432" t="s">
        <v>436</v>
      </c>
      <c r="I432">
        <v>1761512369.1</v>
      </c>
      <c r="J432">
        <f>(K432)/1000</f>
        <v>0</v>
      </c>
      <c r="K432">
        <f>IF(DP432, AN432, AH432)</f>
        <v>0</v>
      </c>
      <c r="L432">
        <f>IF(DP432, AI432, AG432)</f>
        <v>0</v>
      </c>
      <c r="M432">
        <f>DR432 - IF(AU432&gt;1, L432*DL432*100.0/(AW432), 0)</f>
        <v>0</v>
      </c>
      <c r="N432">
        <f>((T432-J432/2)*M432-L432)/(T432+J432/2)</f>
        <v>0</v>
      </c>
      <c r="O432">
        <f>N432*(DY432+DZ432)/1000.0</f>
        <v>0</v>
      </c>
      <c r="P432">
        <f>(DR432 - IF(AU432&gt;1, L432*DL432*100.0/(AW432), 0))*(DY432+DZ432)/1000.0</f>
        <v>0</v>
      </c>
      <c r="Q432">
        <f>2.0/((1/S432-1/R432)+SIGN(S432)*SQRT((1/S432-1/R432)*(1/S432-1/R432) + 4*DM432/((DM432+1)*(DM432+1))*(2*1/S432*1/R432-1/R432*1/R432)))</f>
        <v>0</v>
      </c>
      <c r="R432">
        <f>IF(LEFT(DN432,1)&lt;&gt;"0",IF(LEFT(DN432,1)="1",3.0,DO432),$D$5+$E$5*(EF432*DY432/($K$5*1000))+$F$5*(EF432*DY432/($K$5*1000))*MAX(MIN(DL432,$J$5),$I$5)*MAX(MIN(DL432,$J$5),$I$5)+$G$5*MAX(MIN(DL432,$J$5),$I$5)*(EF432*DY432/($K$5*1000))+$H$5*(EF432*DY432/($K$5*1000))*(EF432*DY432/($K$5*1000)))</f>
        <v>0</v>
      </c>
      <c r="S432">
        <f>J432*(1000-(1000*0.61365*exp(17.502*W432/(240.97+W432))/(DY432+DZ432)+DT432)/2)/(1000*0.61365*exp(17.502*W432/(240.97+W432))/(DY432+DZ432)-DT432)</f>
        <v>0</v>
      </c>
      <c r="T432">
        <f>1/((DM432+1)/(Q432/1.6)+1/(R432/1.37)) + DM432/((DM432+1)/(Q432/1.6) + DM432/(R432/1.37))</f>
        <v>0</v>
      </c>
      <c r="U432">
        <f>(DH432*DK432)</f>
        <v>0</v>
      </c>
      <c r="V432">
        <f>(EA432+(U432+2*0.95*5.67E-8*(((EA432+$B$7)+273)^4-(EA432+273)^4)-44100*J432)/(1.84*29.3*R432+8*0.95*5.67E-8*(EA432+273)^3))</f>
        <v>0</v>
      </c>
      <c r="W432">
        <f>($C$7*EB432+$D$7*EC432+$E$7*V432)</f>
        <v>0</v>
      </c>
      <c r="X432">
        <f>0.61365*exp(17.502*W432/(240.97+W432))</f>
        <v>0</v>
      </c>
      <c r="Y432">
        <f>(Z432/AA432*100)</f>
        <v>0</v>
      </c>
      <c r="Z432">
        <f>DT432*(DY432+DZ432)/1000</f>
        <v>0</v>
      </c>
      <c r="AA432">
        <f>0.61365*exp(17.502*EA432/(240.97+EA432))</f>
        <v>0</v>
      </c>
      <c r="AB432">
        <f>(X432-DT432*(DY432+DZ432)/1000)</f>
        <v>0</v>
      </c>
      <c r="AC432">
        <f>(-J432*44100)</f>
        <v>0</v>
      </c>
      <c r="AD432">
        <f>2*29.3*R432*0.92*(EA432-W432)</f>
        <v>0</v>
      </c>
      <c r="AE432">
        <f>2*0.95*5.67E-8*(((EA432+$B$7)+273)^4-(W432+273)^4)</f>
        <v>0</v>
      </c>
      <c r="AF432">
        <f>U432+AE432+AC432+AD432</f>
        <v>0</v>
      </c>
      <c r="AG432">
        <f>DX432*AU432*(DS432-DR432*(1000-AU432*DU432)/(1000-AU432*DT432))/(100*DL432)</f>
        <v>0</v>
      </c>
      <c r="AH432">
        <f>1000*DX432*AU432*(DT432-DU432)/(100*DL432*(1000-AU432*DT432))</f>
        <v>0</v>
      </c>
      <c r="AI432">
        <f>(AJ432 - AK432 - DY432*1E3/(8.314*(EA432+273.15)) * AM432/DX432 * AL432) * DX432/(100*DL432) * (1000 - DU432)/1000</f>
        <v>0</v>
      </c>
      <c r="AJ432">
        <v>512.2612653684787</v>
      </c>
      <c r="AK432">
        <v>486.1105090909089</v>
      </c>
      <c r="AL432">
        <v>3.284142638447199</v>
      </c>
      <c r="AM432">
        <v>65.67833602409358</v>
      </c>
      <c r="AN432">
        <f>(AP432 - AO432 + DY432*1E3/(8.314*(EA432+273.15)) * AR432/DX432 * AQ432) * DX432/(100*DL432) * 1000/(1000 - AP432)</f>
        <v>0</v>
      </c>
      <c r="AO432">
        <v>8.851282080349511</v>
      </c>
      <c r="AP432">
        <v>11.94641636363636</v>
      </c>
      <c r="AQ432">
        <v>9.553189943055248E-06</v>
      </c>
      <c r="AR432">
        <v>107.1786885899259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MAX(0,($B$13+$C$13*EF432)/(1+$D$13*EF432)*DY432/(EA432+273)*$E$13)</f>
        <v>0</v>
      </c>
      <c r="AX432" t="s">
        <v>437</v>
      </c>
      <c r="AY432" t="s">
        <v>437</v>
      </c>
      <c r="AZ432">
        <v>0</v>
      </c>
      <c r="BA432">
        <v>0</v>
      </c>
      <c r="BB432">
        <f>1-AZ432/BA432</f>
        <v>0</v>
      </c>
      <c r="BC432">
        <v>0</v>
      </c>
      <c r="BD432" t="s">
        <v>437</v>
      </c>
      <c r="BE432" t="s">
        <v>437</v>
      </c>
      <c r="BF432">
        <v>0</v>
      </c>
      <c r="BG432">
        <v>0</v>
      </c>
      <c r="BH432">
        <f>1-BF432/BG432</f>
        <v>0</v>
      </c>
      <c r="BI432">
        <v>0.5</v>
      </c>
      <c r="BJ432">
        <f>DI432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437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BZ432">
        <v>2020</v>
      </c>
      <c r="CA432">
        <v>290.0000000000001</v>
      </c>
      <c r="CB432">
        <v>1590.42</v>
      </c>
      <c r="CC432">
        <v>295</v>
      </c>
      <c r="CD432">
        <v>5220.67</v>
      </c>
      <c r="CE432">
        <v>1591.29</v>
      </c>
      <c r="CF432">
        <v>-0.87</v>
      </c>
      <c r="CG432">
        <v>300.0000000000001</v>
      </c>
      <c r="CH432">
        <v>23.8</v>
      </c>
      <c r="CI432">
        <v>1650.734719841875</v>
      </c>
      <c r="CJ432">
        <v>2.032994541366527</v>
      </c>
      <c r="CK432">
        <v>-31.03478562282126</v>
      </c>
      <c r="CL432">
        <v>0.9198548094063967</v>
      </c>
      <c r="CM432">
        <v>0.9759925733019913</v>
      </c>
      <c r="CN432">
        <v>-0.00431141668520578</v>
      </c>
      <c r="CO432">
        <v>289.9999999999999</v>
      </c>
      <c r="CP432">
        <v>1590.91</v>
      </c>
      <c r="CQ432">
        <v>765</v>
      </c>
      <c r="CR432">
        <v>5219.32</v>
      </c>
      <c r="CS432">
        <v>1591.27</v>
      </c>
      <c r="CT432">
        <v>-0.36</v>
      </c>
      <c r="DH432">
        <f>$B$11*EG432+$C$11*EH432+$F$11*ES432*(1-EV432)</f>
        <v>0</v>
      </c>
      <c r="DI432">
        <f>DH432*DJ432</f>
        <v>0</v>
      </c>
      <c r="DJ432">
        <f>($B$11*$D$9+$C$11*$D$9+$F$11*((FF432+EX432)/MAX(FF432+EX432+FG432, 0.1)*$I$9+FG432/MAX(FF432+EX432+FG432, 0.1)*$J$9))/($B$11+$C$11+$F$11)</f>
        <v>0</v>
      </c>
      <c r="DK432">
        <f>($B$11*$K$9+$C$11*$K$9+$F$11*((FF432+EX432)/MAX(FF432+EX432+FG432, 0.1)*$P$9+FG432/MAX(FF432+EX432+FG432, 0.1)*$Q$9))/($B$11+$C$11+$F$11)</f>
        <v>0</v>
      </c>
      <c r="DL432">
        <v>6</v>
      </c>
      <c r="DM432">
        <v>0.5</v>
      </c>
      <c r="DN432" t="s">
        <v>438</v>
      </c>
      <c r="DO432">
        <v>2</v>
      </c>
      <c r="DP432" t="b">
        <v>1</v>
      </c>
      <c r="DQ432">
        <v>1761512369.1</v>
      </c>
      <c r="DR432">
        <v>473.8121111111111</v>
      </c>
      <c r="DS432">
        <v>509.4401111111112</v>
      </c>
      <c r="DT432">
        <v>11.94383333333333</v>
      </c>
      <c r="DU432">
        <v>8.851421111111112</v>
      </c>
      <c r="DV432">
        <v>476.2277777777777</v>
      </c>
      <c r="DW432">
        <v>11.93076666666667</v>
      </c>
      <c r="DX432">
        <v>499.9937777777778</v>
      </c>
      <c r="DY432">
        <v>90.27472222222224</v>
      </c>
      <c r="DZ432">
        <v>0.0999187</v>
      </c>
      <c r="EA432">
        <v>18.64126666666667</v>
      </c>
      <c r="EB432">
        <v>18.00825555555555</v>
      </c>
      <c r="EC432">
        <v>999.9000000000001</v>
      </c>
      <c r="ED432">
        <v>0</v>
      </c>
      <c r="EE432">
        <v>0</v>
      </c>
      <c r="EF432">
        <v>9999.300000000001</v>
      </c>
      <c r="EG432">
        <v>0</v>
      </c>
      <c r="EH432">
        <v>1077.051111111111</v>
      </c>
      <c r="EI432">
        <v>-35.628</v>
      </c>
      <c r="EJ432">
        <v>479.5397777777778</v>
      </c>
      <c r="EK432">
        <v>513.9898888888888</v>
      </c>
      <c r="EL432">
        <v>3.092407777777778</v>
      </c>
      <c r="EM432">
        <v>509.4401111111112</v>
      </c>
      <c r="EN432">
        <v>8.851421111111112</v>
      </c>
      <c r="EO432">
        <v>1.078225555555556</v>
      </c>
      <c r="EP432">
        <v>0.7990595555555555</v>
      </c>
      <c r="EQ432">
        <v>8.018615555555556</v>
      </c>
      <c r="ER432">
        <v>3.690607777777777</v>
      </c>
      <c r="ES432">
        <v>2000.033333333333</v>
      </c>
      <c r="ET432">
        <v>0.9799994444444445</v>
      </c>
      <c r="EU432">
        <v>0.02000085555555555</v>
      </c>
      <c r="EV432">
        <v>0</v>
      </c>
      <c r="EW432">
        <v>1268.878888888889</v>
      </c>
      <c r="EX432">
        <v>5.00097</v>
      </c>
      <c r="EY432">
        <v>25620.93333333333</v>
      </c>
      <c r="EZ432">
        <v>16707.84444444444</v>
      </c>
      <c r="FA432">
        <v>40.32599999999999</v>
      </c>
      <c r="FB432">
        <v>41.854</v>
      </c>
      <c r="FC432">
        <v>40.20099999999999</v>
      </c>
      <c r="FD432">
        <v>41.90255555555555</v>
      </c>
      <c r="FE432">
        <v>40.465</v>
      </c>
      <c r="FF432">
        <v>1955.133333333333</v>
      </c>
      <c r="FG432">
        <v>39.9</v>
      </c>
      <c r="FH432">
        <v>0</v>
      </c>
      <c r="FI432">
        <v>7242.800000190735</v>
      </c>
      <c r="FJ432">
        <v>0</v>
      </c>
      <c r="FK432">
        <v>1268.8664</v>
      </c>
      <c r="FL432">
        <v>0.3576923198045249</v>
      </c>
      <c r="FM432">
        <v>109.223076726217</v>
      </c>
      <c r="FN432">
        <v>25612.248</v>
      </c>
      <c r="FO432">
        <v>15</v>
      </c>
      <c r="FP432">
        <v>0</v>
      </c>
      <c r="FQ432" t="s">
        <v>439</v>
      </c>
      <c r="FR432">
        <v>1760210915.6</v>
      </c>
      <c r="FS432">
        <v>0</v>
      </c>
      <c r="FT432">
        <v>0</v>
      </c>
      <c r="FU432">
        <v>-0.215</v>
      </c>
      <c r="FV432">
        <v>0</v>
      </c>
      <c r="FW432">
        <v>-0.6919999999999999</v>
      </c>
      <c r="FX432">
        <v>0</v>
      </c>
      <c r="FY432">
        <v>400</v>
      </c>
      <c r="FZ432">
        <v>0</v>
      </c>
      <c r="GA432">
        <v>0.15</v>
      </c>
      <c r="GB432">
        <v>0</v>
      </c>
      <c r="GC432">
        <v>-33.2787725</v>
      </c>
      <c r="GD432">
        <v>-21.76730544090044</v>
      </c>
      <c r="GE432">
        <v>2.153983912194738</v>
      </c>
      <c r="GF432">
        <v>0</v>
      </c>
      <c r="GG432">
        <v>1268.771470588235</v>
      </c>
      <c r="GH432">
        <v>1.2961039016217</v>
      </c>
      <c r="GI432">
        <v>0.3166286779860469</v>
      </c>
      <c r="GJ432">
        <v>0</v>
      </c>
      <c r="GK432">
        <v>3.087611</v>
      </c>
      <c r="GL432">
        <v>0.03235249530956323</v>
      </c>
      <c r="GM432">
        <v>0.003339955688328811</v>
      </c>
      <c r="GN432">
        <v>1</v>
      </c>
      <c r="GO432">
        <v>1</v>
      </c>
      <c r="GP432">
        <v>3</v>
      </c>
      <c r="GQ432" t="s">
        <v>446</v>
      </c>
      <c r="GR432">
        <v>3.13356</v>
      </c>
      <c r="GS432">
        <v>2.76038</v>
      </c>
      <c r="GT432">
        <v>0.104961</v>
      </c>
      <c r="GU432">
        <v>0.109118</v>
      </c>
      <c r="GV432">
        <v>0.0645955</v>
      </c>
      <c r="GW432">
        <v>0.0509677</v>
      </c>
      <c r="GX432">
        <v>28655.1</v>
      </c>
      <c r="GY432">
        <v>28502.7</v>
      </c>
      <c r="GZ432">
        <v>29743.3</v>
      </c>
      <c r="HA432">
        <v>29553.8</v>
      </c>
      <c r="HB432">
        <v>36772</v>
      </c>
      <c r="HC432">
        <v>37173.1</v>
      </c>
      <c r="HD432">
        <v>41853.5</v>
      </c>
      <c r="HE432">
        <v>41989.9</v>
      </c>
      <c r="HF432">
        <v>1.9582</v>
      </c>
      <c r="HG432">
        <v>1.8855</v>
      </c>
      <c r="HH432">
        <v>-0.020504</v>
      </c>
      <c r="HI432">
        <v>0</v>
      </c>
      <c r="HJ432">
        <v>18.3527</v>
      </c>
      <c r="HK432">
        <v>999.9</v>
      </c>
      <c r="HL432">
        <v>26.2</v>
      </c>
      <c r="HM432">
        <v>31.6</v>
      </c>
      <c r="HN432">
        <v>13.5477</v>
      </c>
      <c r="HO432">
        <v>62.3127</v>
      </c>
      <c r="HP432">
        <v>32.484</v>
      </c>
      <c r="HQ432">
        <v>1</v>
      </c>
      <c r="HR432">
        <v>-0.130879</v>
      </c>
      <c r="HS432">
        <v>5.05859</v>
      </c>
      <c r="HT432">
        <v>20.2715</v>
      </c>
      <c r="HU432">
        <v>5.22118</v>
      </c>
      <c r="HV432">
        <v>12.0159</v>
      </c>
      <c r="HW432">
        <v>4.9911</v>
      </c>
      <c r="HX432">
        <v>3.28863</v>
      </c>
      <c r="HY432">
        <v>9999</v>
      </c>
      <c r="HZ432">
        <v>9999</v>
      </c>
      <c r="IA432">
        <v>9999</v>
      </c>
      <c r="IB432">
        <v>999.9</v>
      </c>
      <c r="IC432">
        <v>4.97283</v>
      </c>
      <c r="ID432">
        <v>1.86661</v>
      </c>
      <c r="IE432">
        <v>1.86585</v>
      </c>
      <c r="IF432">
        <v>1.86584</v>
      </c>
      <c r="IG432">
        <v>1.86768</v>
      </c>
      <c r="IH432">
        <v>1.87014</v>
      </c>
      <c r="II432">
        <v>1.86876</v>
      </c>
      <c r="IJ432">
        <v>1.87027</v>
      </c>
      <c r="IK432">
        <v>0</v>
      </c>
      <c r="IL432">
        <v>0</v>
      </c>
      <c r="IM432">
        <v>0</v>
      </c>
      <c r="IN432">
        <v>0</v>
      </c>
      <c r="IO432" t="s">
        <v>441</v>
      </c>
      <c r="IP432" t="s">
        <v>442</v>
      </c>
      <c r="IQ432" t="s">
        <v>443</v>
      </c>
      <c r="IR432" t="s">
        <v>443</v>
      </c>
      <c r="IS432" t="s">
        <v>443</v>
      </c>
      <c r="IT432" t="s">
        <v>443</v>
      </c>
      <c r="IU432">
        <v>0</v>
      </c>
      <c r="IV432">
        <v>100</v>
      </c>
      <c r="IW432">
        <v>100</v>
      </c>
      <c r="IX432">
        <v>-2.432</v>
      </c>
      <c r="IY432">
        <v>0.0131</v>
      </c>
      <c r="IZ432">
        <v>-1.414774939843471</v>
      </c>
      <c r="JA432">
        <v>-0.002262605230658699</v>
      </c>
      <c r="JB432">
        <v>4.117972070868355E-07</v>
      </c>
      <c r="JC432">
        <v>-1.535053720392113E-10</v>
      </c>
      <c r="JD432">
        <v>-0.05773197212917025</v>
      </c>
      <c r="JE432">
        <v>-0.004387372397949352</v>
      </c>
      <c r="JF432">
        <v>0.001148265067849212</v>
      </c>
      <c r="JG432">
        <v>-2.372704636287677E-05</v>
      </c>
      <c r="JH432">
        <v>4</v>
      </c>
      <c r="JI432">
        <v>2346</v>
      </c>
      <c r="JJ432">
        <v>1</v>
      </c>
      <c r="JK432">
        <v>24</v>
      </c>
      <c r="JL432">
        <v>21690.9</v>
      </c>
      <c r="JM432">
        <v>29358539.5</v>
      </c>
      <c r="JN432">
        <v>1.24756</v>
      </c>
      <c r="JO432">
        <v>2.28149</v>
      </c>
      <c r="JP432">
        <v>1.39648</v>
      </c>
      <c r="JQ432">
        <v>2.35474</v>
      </c>
      <c r="JR432">
        <v>1.49536</v>
      </c>
      <c r="JS432">
        <v>2.63062</v>
      </c>
      <c r="JT432">
        <v>36.4578</v>
      </c>
      <c r="JU432">
        <v>24.0262</v>
      </c>
      <c r="JV432">
        <v>18</v>
      </c>
      <c r="JW432">
        <v>487.613</v>
      </c>
      <c r="JX432">
        <v>433.386</v>
      </c>
      <c r="JY432">
        <v>12.6349</v>
      </c>
      <c r="JZ432">
        <v>25.8142</v>
      </c>
      <c r="KA432">
        <v>30.0002</v>
      </c>
      <c r="KB432">
        <v>25.6868</v>
      </c>
      <c r="KC432">
        <v>25.6239</v>
      </c>
      <c r="KD432">
        <v>25.0238</v>
      </c>
      <c r="KE432">
        <v>33.1537</v>
      </c>
      <c r="KF432">
        <v>0</v>
      </c>
      <c r="KG432">
        <v>12.6303</v>
      </c>
      <c r="KH432">
        <v>540.352</v>
      </c>
      <c r="KI432">
        <v>8.770949999999999</v>
      </c>
      <c r="KJ432">
        <v>101.652</v>
      </c>
      <c r="KK432">
        <v>100.969</v>
      </c>
    </row>
    <row r="433" spans="1:297">
      <c r="A433">
        <v>417</v>
      </c>
      <c r="B433">
        <v>1761512376.6</v>
      </c>
      <c r="C433">
        <v>5166.099999904633</v>
      </c>
      <c r="D433" t="s">
        <v>1281</v>
      </c>
      <c r="E433" t="s">
        <v>1282</v>
      </c>
      <c r="F433">
        <v>5</v>
      </c>
      <c r="G433" t="s">
        <v>1218</v>
      </c>
      <c r="H433" t="s">
        <v>436</v>
      </c>
      <c r="I433">
        <v>1761512373.8</v>
      </c>
      <c r="J433">
        <f>(K433)/1000</f>
        <v>0</v>
      </c>
      <c r="K433">
        <f>IF(DP433, AN433, AH433)</f>
        <v>0</v>
      </c>
      <c r="L433">
        <f>IF(DP433, AI433, AG433)</f>
        <v>0</v>
      </c>
      <c r="M433">
        <f>DR433 - IF(AU433&gt;1, L433*DL433*100.0/(AW433), 0)</f>
        <v>0</v>
      </c>
      <c r="N433">
        <f>((T433-J433/2)*M433-L433)/(T433+J433/2)</f>
        <v>0</v>
      </c>
      <c r="O433">
        <f>N433*(DY433+DZ433)/1000.0</f>
        <v>0</v>
      </c>
      <c r="P433">
        <f>(DR433 - IF(AU433&gt;1, L433*DL433*100.0/(AW433), 0))*(DY433+DZ433)/1000.0</f>
        <v>0</v>
      </c>
      <c r="Q433">
        <f>2.0/((1/S433-1/R433)+SIGN(S433)*SQRT((1/S433-1/R433)*(1/S433-1/R433) + 4*DM433/((DM433+1)*(DM433+1))*(2*1/S433*1/R433-1/R433*1/R433)))</f>
        <v>0</v>
      </c>
      <c r="R433">
        <f>IF(LEFT(DN433,1)&lt;&gt;"0",IF(LEFT(DN433,1)="1",3.0,DO433),$D$5+$E$5*(EF433*DY433/($K$5*1000))+$F$5*(EF433*DY433/($K$5*1000))*MAX(MIN(DL433,$J$5),$I$5)*MAX(MIN(DL433,$J$5),$I$5)+$G$5*MAX(MIN(DL433,$J$5),$I$5)*(EF433*DY433/($K$5*1000))+$H$5*(EF433*DY433/($K$5*1000))*(EF433*DY433/($K$5*1000)))</f>
        <v>0</v>
      </c>
      <c r="S433">
        <f>J433*(1000-(1000*0.61365*exp(17.502*W433/(240.97+W433))/(DY433+DZ433)+DT433)/2)/(1000*0.61365*exp(17.502*W433/(240.97+W433))/(DY433+DZ433)-DT433)</f>
        <v>0</v>
      </c>
      <c r="T433">
        <f>1/((DM433+1)/(Q433/1.6)+1/(R433/1.37)) + DM433/((DM433+1)/(Q433/1.6) + DM433/(R433/1.37))</f>
        <v>0</v>
      </c>
      <c r="U433">
        <f>(DH433*DK433)</f>
        <v>0</v>
      </c>
      <c r="V433">
        <f>(EA433+(U433+2*0.95*5.67E-8*(((EA433+$B$7)+273)^4-(EA433+273)^4)-44100*J433)/(1.84*29.3*R433+8*0.95*5.67E-8*(EA433+273)^3))</f>
        <v>0</v>
      </c>
      <c r="W433">
        <f>($C$7*EB433+$D$7*EC433+$E$7*V433)</f>
        <v>0</v>
      </c>
      <c r="X433">
        <f>0.61365*exp(17.502*W433/(240.97+W433))</f>
        <v>0</v>
      </c>
      <c r="Y433">
        <f>(Z433/AA433*100)</f>
        <v>0</v>
      </c>
      <c r="Z433">
        <f>DT433*(DY433+DZ433)/1000</f>
        <v>0</v>
      </c>
      <c r="AA433">
        <f>0.61365*exp(17.502*EA433/(240.97+EA433))</f>
        <v>0</v>
      </c>
      <c r="AB433">
        <f>(X433-DT433*(DY433+DZ433)/1000)</f>
        <v>0</v>
      </c>
      <c r="AC433">
        <f>(-J433*44100)</f>
        <v>0</v>
      </c>
      <c r="AD433">
        <f>2*29.3*R433*0.92*(EA433-W433)</f>
        <v>0</v>
      </c>
      <c r="AE433">
        <f>2*0.95*5.67E-8*(((EA433+$B$7)+273)^4-(W433+273)^4)</f>
        <v>0</v>
      </c>
      <c r="AF433">
        <f>U433+AE433+AC433+AD433</f>
        <v>0</v>
      </c>
      <c r="AG433">
        <f>DX433*AU433*(DS433-DR433*(1000-AU433*DU433)/(1000-AU433*DT433))/(100*DL433)</f>
        <v>0</v>
      </c>
      <c r="AH433">
        <f>1000*DX433*AU433*(DT433-DU433)/(100*DL433*(1000-AU433*DT433))</f>
        <v>0</v>
      </c>
      <c r="AI433">
        <f>(AJ433 - AK433 - DY433*1E3/(8.314*(EA433+273.15)) * AM433/DX433 * AL433) * DX433/(100*DL433) * (1000 - DU433)/1000</f>
        <v>0</v>
      </c>
      <c r="AJ433">
        <v>529.3187444384155</v>
      </c>
      <c r="AK433">
        <v>502.7545393939395</v>
      </c>
      <c r="AL433">
        <v>3.340438264250523</v>
      </c>
      <c r="AM433">
        <v>65.67833602409358</v>
      </c>
      <c r="AN433">
        <f>(AP433 - AO433 + DY433*1E3/(8.314*(EA433+273.15)) * AR433/DX433 * AQ433) * DX433/(100*DL433) * 1000/(1000 - AP433)</f>
        <v>0</v>
      </c>
      <c r="AO433">
        <v>8.847666487031463</v>
      </c>
      <c r="AP433">
        <v>11.95111515151515</v>
      </c>
      <c r="AQ433">
        <v>7.986441953454947E-06</v>
      </c>
      <c r="AR433">
        <v>107.1786885899259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MAX(0,($B$13+$C$13*EF433)/(1+$D$13*EF433)*DY433/(EA433+273)*$E$13)</f>
        <v>0</v>
      </c>
      <c r="AX433" t="s">
        <v>437</v>
      </c>
      <c r="AY433" t="s">
        <v>437</v>
      </c>
      <c r="AZ433">
        <v>0</v>
      </c>
      <c r="BA433">
        <v>0</v>
      </c>
      <c r="BB433">
        <f>1-AZ433/BA433</f>
        <v>0</v>
      </c>
      <c r="BC433">
        <v>0</v>
      </c>
      <c r="BD433" t="s">
        <v>437</v>
      </c>
      <c r="BE433" t="s">
        <v>437</v>
      </c>
      <c r="BF433">
        <v>0</v>
      </c>
      <c r="BG433">
        <v>0</v>
      </c>
      <c r="BH433">
        <f>1-BF433/BG433</f>
        <v>0</v>
      </c>
      <c r="BI433">
        <v>0.5</v>
      </c>
      <c r="BJ433">
        <f>DI433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437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BZ433">
        <v>2020</v>
      </c>
      <c r="CA433">
        <v>290.0000000000001</v>
      </c>
      <c r="CB433">
        <v>1590.42</v>
      </c>
      <c r="CC433">
        <v>295</v>
      </c>
      <c r="CD433">
        <v>5220.67</v>
      </c>
      <c r="CE433">
        <v>1591.29</v>
      </c>
      <c r="CF433">
        <v>-0.87</v>
      </c>
      <c r="CG433">
        <v>300.0000000000001</v>
      </c>
      <c r="CH433">
        <v>23.8</v>
      </c>
      <c r="CI433">
        <v>1650.734719841875</v>
      </c>
      <c r="CJ433">
        <v>2.032994541366527</v>
      </c>
      <c r="CK433">
        <v>-31.03478562282126</v>
      </c>
      <c r="CL433">
        <v>0.9198548094063967</v>
      </c>
      <c r="CM433">
        <v>0.9759925733019913</v>
      </c>
      <c r="CN433">
        <v>-0.00431141668520578</v>
      </c>
      <c r="CO433">
        <v>289.9999999999999</v>
      </c>
      <c r="CP433">
        <v>1590.91</v>
      </c>
      <c r="CQ433">
        <v>765</v>
      </c>
      <c r="CR433">
        <v>5219.32</v>
      </c>
      <c r="CS433">
        <v>1591.27</v>
      </c>
      <c r="CT433">
        <v>-0.36</v>
      </c>
      <c r="DH433">
        <f>$B$11*EG433+$C$11*EH433+$F$11*ES433*(1-EV433)</f>
        <v>0</v>
      </c>
      <c r="DI433">
        <f>DH433*DJ433</f>
        <v>0</v>
      </c>
      <c r="DJ433">
        <f>($B$11*$D$9+$C$11*$D$9+$F$11*((FF433+EX433)/MAX(FF433+EX433+FG433, 0.1)*$I$9+FG433/MAX(FF433+EX433+FG433, 0.1)*$J$9))/($B$11+$C$11+$F$11)</f>
        <v>0</v>
      </c>
      <c r="DK433">
        <f>($B$11*$K$9+$C$11*$K$9+$F$11*((FF433+EX433)/MAX(FF433+EX433+FG433, 0.1)*$P$9+FG433/MAX(FF433+EX433+FG433, 0.1)*$Q$9))/($B$11+$C$11+$F$11)</f>
        <v>0</v>
      </c>
      <c r="DL433">
        <v>6</v>
      </c>
      <c r="DM433">
        <v>0.5</v>
      </c>
      <c r="DN433" t="s">
        <v>438</v>
      </c>
      <c r="DO433">
        <v>2</v>
      </c>
      <c r="DP433" t="b">
        <v>1</v>
      </c>
      <c r="DQ433">
        <v>1761512373.8</v>
      </c>
      <c r="DR433">
        <v>489.1497000000001</v>
      </c>
      <c r="DS433">
        <v>525.3479</v>
      </c>
      <c r="DT433">
        <v>11.94939</v>
      </c>
      <c r="DU433">
        <v>8.846630999999999</v>
      </c>
      <c r="DV433">
        <v>491.5955</v>
      </c>
      <c r="DW433">
        <v>11.93624</v>
      </c>
      <c r="DX433">
        <v>500.0248</v>
      </c>
      <c r="DY433">
        <v>90.27408</v>
      </c>
      <c r="DZ433">
        <v>0.10004552</v>
      </c>
      <c r="EA433">
        <v>18.64598</v>
      </c>
      <c r="EB433">
        <v>18.00503</v>
      </c>
      <c r="EC433">
        <v>999.9</v>
      </c>
      <c r="ED433">
        <v>0</v>
      </c>
      <c r="EE433">
        <v>0</v>
      </c>
      <c r="EF433">
        <v>9991.438</v>
      </c>
      <c r="EG433">
        <v>0</v>
      </c>
      <c r="EH433">
        <v>1077.05</v>
      </c>
      <c r="EI433">
        <v>-36.19819999999999</v>
      </c>
      <c r="EJ433">
        <v>495.0657</v>
      </c>
      <c r="EK433">
        <v>530.0369000000001</v>
      </c>
      <c r="EL433">
        <v>3.102755</v>
      </c>
      <c r="EM433">
        <v>525.3479</v>
      </c>
      <c r="EN433">
        <v>8.846630999999999</v>
      </c>
      <c r="EO433">
        <v>1.078719</v>
      </c>
      <c r="EP433">
        <v>0.7986215999999999</v>
      </c>
      <c r="EQ433">
        <v>8.02535</v>
      </c>
      <c r="ER433">
        <v>3.682824</v>
      </c>
      <c r="ES433">
        <v>1999.959</v>
      </c>
      <c r="ET433">
        <v>0.9800000000000001</v>
      </c>
      <c r="EU433">
        <v>0.0200005</v>
      </c>
      <c r="EV433">
        <v>0</v>
      </c>
      <c r="EW433">
        <v>1268.832</v>
      </c>
      <c r="EX433">
        <v>5.000970000000001</v>
      </c>
      <c r="EY433">
        <v>25626.61</v>
      </c>
      <c r="EZ433">
        <v>16707.23</v>
      </c>
      <c r="FA433">
        <v>40.4122</v>
      </c>
      <c r="FB433">
        <v>41.9122</v>
      </c>
      <c r="FC433">
        <v>40.2624</v>
      </c>
      <c r="FD433">
        <v>41.9748</v>
      </c>
      <c r="FE433">
        <v>40.5372</v>
      </c>
      <c r="FF433">
        <v>1955.059</v>
      </c>
      <c r="FG433">
        <v>39.89999999999999</v>
      </c>
      <c r="FH433">
        <v>0</v>
      </c>
      <c r="FI433">
        <v>7247.600000143051</v>
      </c>
      <c r="FJ433">
        <v>0</v>
      </c>
      <c r="FK433">
        <v>1268.862</v>
      </c>
      <c r="FL433">
        <v>0.1207692467248821</v>
      </c>
      <c r="FM433">
        <v>96.09230767771098</v>
      </c>
      <c r="FN433">
        <v>25620.036</v>
      </c>
      <c r="FO433">
        <v>15</v>
      </c>
      <c r="FP433">
        <v>0</v>
      </c>
      <c r="FQ433" t="s">
        <v>439</v>
      </c>
      <c r="FR433">
        <v>1760210915.6</v>
      </c>
      <c r="FS433">
        <v>0</v>
      </c>
      <c r="FT433">
        <v>0</v>
      </c>
      <c r="FU433">
        <v>-0.215</v>
      </c>
      <c r="FV433">
        <v>0</v>
      </c>
      <c r="FW433">
        <v>-0.6919999999999999</v>
      </c>
      <c r="FX433">
        <v>0</v>
      </c>
      <c r="FY433">
        <v>400</v>
      </c>
      <c r="FZ433">
        <v>0</v>
      </c>
      <c r="GA433">
        <v>0.15</v>
      </c>
      <c r="GB433">
        <v>0</v>
      </c>
      <c r="GC433">
        <v>-34.54742</v>
      </c>
      <c r="GD433">
        <v>-14.79941088180102</v>
      </c>
      <c r="GE433">
        <v>1.472516719124099</v>
      </c>
      <c r="GF433">
        <v>0</v>
      </c>
      <c r="GG433">
        <v>1268.859705882353</v>
      </c>
      <c r="GH433">
        <v>0.3155080274118481</v>
      </c>
      <c r="GI433">
        <v>0.2675761056565784</v>
      </c>
      <c r="GJ433">
        <v>1</v>
      </c>
      <c r="GK433">
        <v>3.09078775</v>
      </c>
      <c r="GL433">
        <v>0.0577394746716636</v>
      </c>
      <c r="GM433">
        <v>0.006018446430558304</v>
      </c>
      <c r="GN433">
        <v>1</v>
      </c>
      <c r="GO433">
        <v>2</v>
      </c>
      <c r="GP433">
        <v>3</v>
      </c>
      <c r="GQ433" t="s">
        <v>440</v>
      </c>
      <c r="GR433">
        <v>3.1334</v>
      </c>
      <c r="GS433">
        <v>2.76016</v>
      </c>
      <c r="GT433">
        <v>0.107555</v>
      </c>
      <c r="GU433">
        <v>0.111685</v>
      </c>
      <c r="GV433">
        <v>0.06460920000000001</v>
      </c>
      <c r="GW433">
        <v>0.05089</v>
      </c>
      <c r="GX433">
        <v>28571.8</v>
      </c>
      <c r="GY433">
        <v>28420.8</v>
      </c>
      <c r="GZ433">
        <v>29743.1</v>
      </c>
      <c r="HA433">
        <v>29554</v>
      </c>
      <c r="HB433">
        <v>36771.1</v>
      </c>
      <c r="HC433">
        <v>37176.3</v>
      </c>
      <c r="HD433">
        <v>41853</v>
      </c>
      <c r="HE433">
        <v>41990.1</v>
      </c>
      <c r="HF433">
        <v>1.958</v>
      </c>
      <c r="HG433">
        <v>1.88542</v>
      </c>
      <c r="HH433">
        <v>-0.0212044</v>
      </c>
      <c r="HI433">
        <v>0</v>
      </c>
      <c r="HJ433">
        <v>18.3527</v>
      </c>
      <c r="HK433">
        <v>999.9</v>
      </c>
      <c r="HL433">
        <v>26.2</v>
      </c>
      <c r="HM433">
        <v>31.6</v>
      </c>
      <c r="HN433">
        <v>13.5491</v>
      </c>
      <c r="HO433">
        <v>62.4127</v>
      </c>
      <c r="HP433">
        <v>32.488</v>
      </c>
      <c r="HQ433">
        <v>1</v>
      </c>
      <c r="HR433">
        <v>-0.13076</v>
      </c>
      <c r="HS433">
        <v>5.07747</v>
      </c>
      <c r="HT433">
        <v>20.2704</v>
      </c>
      <c r="HU433">
        <v>5.22058</v>
      </c>
      <c r="HV433">
        <v>12.0159</v>
      </c>
      <c r="HW433">
        <v>4.99105</v>
      </c>
      <c r="HX433">
        <v>3.28855</v>
      </c>
      <c r="HY433">
        <v>9999</v>
      </c>
      <c r="HZ433">
        <v>9999</v>
      </c>
      <c r="IA433">
        <v>9999</v>
      </c>
      <c r="IB433">
        <v>999.9</v>
      </c>
      <c r="IC433">
        <v>4.97284</v>
      </c>
      <c r="ID433">
        <v>1.86661</v>
      </c>
      <c r="IE433">
        <v>1.86585</v>
      </c>
      <c r="IF433">
        <v>1.86584</v>
      </c>
      <c r="IG433">
        <v>1.86768</v>
      </c>
      <c r="IH433">
        <v>1.87015</v>
      </c>
      <c r="II433">
        <v>1.86878</v>
      </c>
      <c r="IJ433">
        <v>1.87027</v>
      </c>
      <c r="IK433">
        <v>0</v>
      </c>
      <c r="IL433">
        <v>0</v>
      </c>
      <c r="IM433">
        <v>0</v>
      </c>
      <c r="IN433">
        <v>0</v>
      </c>
      <c r="IO433" t="s">
        <v>441</v>
      </c>
      <c r="IP433" t="s">
        <v>442</v>
      </c>
      <c r="IQ433" t="s">
        <v>443</v>
      </c>
      <c r="IR433" t="s">
        <v>443</v>
      </c>
      <c r="IS433" t="s">
        <v>443</v>
      </c>
      <c r="IT433" t="s">
        <v>443</v>
      </c>
      <c r="IU433">
        <v>0</v>
      </c>
      <c r="IV433">
        <v>100</v>
      </c>
      <c r="IW433">
        <v>100</v>
      </c>
      <c r="IX433">
        <v>-2.464</v>
      </c>
      <c r="IY433">
        <v>0.0131</v>
      </c>
      <c r="IZ433">
        <v>-1.414774939843471</v>
      </c>
      <c r="JA433">
        <v>-0.002262605230658699</v>
      </c>
      <c r="JB433">
        <v>4.117972070868355E-07</v>
      </c>
      <c r="JC433">
        <v>-1.535053720392113E-10</v>
      </c>
      <c r="JD433">
        <v>-0.05773197212917025</v>
      </c>
      <c r="JE433">
        <v>-0.004387372397949352</v>
      </c>
      <c r="JF433">
        <v>0.001148265067849212</v>
      </c>
      <c r="JG433">
        <v>-2.372704636287677E-05</v>
      </c>
      <c r="JH433">
        <v>4</v>
      </c>
      <c r="JI433">
        <v>2346</v>
      </c>
      <c r="JJ433">
        <v>1</v>
      </c>
      <c r="JK433">
        <v>24</v>
      </c>
      <c r="JL433">
        <v>21691</v>
      </c>
      <c r="JM433">
        <v>29358539.6</v>
      </c>
      <c r="JN433">
        <v>1.27686</v>
      </c>
      <c r="JO433">
        <v>2.27539</v>
      </c>
      <c r="JP433">
        <v>1.39648</v>
      </c>
      <c r="JQ433">
        <v>2.35596</v>
      </c>
      <c r="JR433">
        <v>1.49536</v>
      </c>
      <c r="JS433">
        <v>2.56958</v>
      </c>
      <c r="JT433">
        <v>36.4578</v>
      </c>
      <c r="JU433">
        <v>24.035</v>
      </c>
      <c r="JV433">
        <v>18</v>
      </c>
      <c r="JW433">
        <v>487.49</v>
      </c>
      <c r="JX433">
        <v>433.342</v>
      </c>
      <c r="JY433">
        <v>12.6252</v>
      </c>
      <c r="JZ433">
        <v>25.8142</v>
      </c>
      <c r="KA433">
        <v>30.0003</v>
      </c>
      <c r="KB433">
        <v>25.6868</v>
      </c>
      <c r="KC433">
        <v>25.6239</v>
      </c>
      <c r="KD433">
        <v>25.6095</v>
      </c>
      <c r="KE433">
        <v>33.1537</v>
      </c>
      <c r="KF433">
        <v>0</v>
      </c>
      <c r="KG433">
        <v>12.6211</v>
      </c>
      <c r="KH433">
        <v>553.8390000000001</v>
      </c>
      <c r="KI433">
        <v>8.758940000000001</v>
      </c>
      <c r="KJ433">
        <v>101.651</v>
      </c>
      <c r="KK433">
        <v>100.97</v>
      </c>
    </row>
    <row r="434" spans="1:297">
      <c r="A434">
        <v>418</v>
      </c>
      <c r="B434">
        <v>1761512381.6</v>
      </c>
      <c r="C434">
        <v>5171.099999904633</v>
      </c>
      <c r="D434" t="s">
        <v>1283</v>
      </c>
      <c r="E434" t="s">
        <v>1284</v>
      </c>
      <c r="F434">
        <v>5</v>
      </c>
      <c r="G434" t="s">
        <v>1218</v>
      </c>
      <c r="H434" t="s">
        <v>436</v>
      </c>
      <c r="I434">
        <v>1761512379.1</v>
      </c>
      <c r="J434">
        <f>(K434)/1000</f>
        <v>0</v>
      </c>
      <c r="K434">
        <f>IF(DP434, AN434, AH434)</f>
        <v>0</v>
      </c>
      <c r="L434">
        <f>IF(DP434, AI434, AG434)</f>
        <v>0</v>
      </c>
      <c r="M434">
        <f>DR434 - IF(AU434&gt;1, L434*DL434*100.0/(AW434), 0)</f>
        <v>0</v>
      </c>
      <c r="N434">
        <f>((T434-J434/2)*M434-L434)/(T434+J434/2)</f>
        <v>0</v>
      </c>
      <c r="O434">
        <f>N434*(DY434+DZ434)/1000.0</f>
        <v>0</v>
      </c>
      <c r="P434">
        <f>(DR434 - IF(AU434&gt;1, L434*DL434*100.0/(AW434), 0))*(DY434+DZ434)/1000.0</f>
        <v>0</v>
      </c>
      <c r="Q434">
        <f>2.0/((1/S434-1/R434)+SIGN(S434)*SQRT((1/S434-1/R434)*(1/S434-1/R434) + 4*DM434/((DM434+1)*(DM434+1))*(2*1/S434*1/R434-1/R434*1/R434)))</f>
        <v>0</v>
      </c>
      <c r="R434">
        <f>IF(LEFT(DN434,1)&lt;&gt;"0",IF(LEFT(DN434,1)="1",3.0,DO434),$D$5+$E$5*(EF434*DY434/($K$5*1000))+$F$5*(EF434*DY434/($K$5*1000))*MAX(MIN(DL434,$J$5),$I$5)*MAX(MIN(DL434,$J$5),$I$5)+$G$5*MAX(MIN(DL434,$J$5),$I$5)*(EF434*DY434/($K$5*1000))+$H$5*(EF434*DY434/($K$5*1000))*(EF434*DY434/($K$5*1000)))</f>
        <v>0</v>
      </c>
      <c r="S434">
        <f>J434*(1000-(1000*0.61365*exp(17.502*W434/(240.97+W434))/(DY434+DZ434)+DT434)/2)/(1000*0.61365*exp(17.502*W434/(240.97+W434))/(DY434+DZ434)-DT434)</f>
        <v>0</v>
      </c>
      <c r="T434">
        <f>1/((DM434+1)/(Q434/1.6)+1/(R434/1.37)) + DM434/((DM434+1)/(Q434/1.6) + DM434/(R434/1.37))</f>
        <v>0</v>
      </c>
      <c r="U434">
        <f>(DH434*DK434)</f>
        <v>0</v>
      </c>
      <c r="V434">
        <f>(EA434+(U434+2*0.95*5.67E-8*(((EA434+$B$7)+273)^4-(EA434+273)^4)-44100*J434)/(1.84*29.3*R434+8*0.95*5.67E-8*(EA434+273)^3))</f>
        <v>0</v>
      </c>
      <c r="W434">
        <f>($C$7*EB434+$D$7*EC434+$E$7*V434)</f>
        <v>0</v>
      </c>
      <c r="X434">
        <f>0.61365*exp(17.502*W434/(240.97+W434))</f>
        <v>0</v>
      </c>
      <c r="Y434">
        <f>(Z434/AA434*100)</f>
        <v>0</v>
      </c>
      <c r="Z434">
        <f>DT434*(DY434+DZ434)/1000</f>
        <v>0</v>
      </c>
      <c r="AA434">
        <f>0.61365*exp(17.502*EA434/(240.97+EA434))</f>
        <v>0</v>
      </c>
      <c r="AB434">
        <f>(X434-DT434*(DY434+DZ434)/1000)</f>
        <v>0</v>
      </c>
      <c r="AC434">
        <f>(-J434*44100)</f>
        <v>0</v>
      </c>
      <c r="AD434">
        <f>2*29.3*R434*0.92*(EA434-W434)</f>
        <v>0</v>
      </c>
      <c r="AE434">
        <f>2*0.95*5.67E-8*(((EA434+$B$7)+273)^4-(W434+273)^4)</f>
        <v>0</v>
      </c>
      <c r="AF434">
        <f>U434+AE434+AC434+AD434</f>
        <v>0</v>
      </c>
      <c r="AG434">
        <f>DX434*AU434*(DS434-DR434*(1000-AU434*DU434)/(1000-AU434*DT434))/(100*DL434)</f>
        <v>0</v>
      </c>
      <c r="AH434">
        <f>1000*DX434*AU434*(DT434-DU434)/(100*DL434*(1000-AU434*DT434))</f>
        <v>0</v>
      </c>
      <c r="AI434">
        <f>(AJ434 - AK434 - DY434*1E3/(8.314*(EA434+273.15)) * AM434/DX434 * AL434) * DX434/(100*DL434) * (1000 - DU434)/1000</f>
        <v>0</v>
      </c>
      <c r="AJ434">
        <v>546.319876155161</v>
      </c>
      <c r="AK434">
        <v>519.3945454545454</v>
      </c>
      <c r="AL434">
        <v>3.331078423464066</v>
      </c>
      <c r="AM434">
        <v>65.67833602409358</v>
      </c>
      <c r="AN434">
        <f>(AP434 - AO434 + DY434*1E3/(8.314*(EA434+273.15)) * AR434/DX434 * AQ434) * DX434/(100*DL434) * 1000/(1000 - AP434)</f>
        <v>0</v>
      </c>
      <c r="AO434">
        <v>8.83465599851935</v>
      </c>
      <c r="AP434">
        <v>11.95355454545455</v>
      </c>
      <c r="AQ434">
        <v>3.387838986430786E-06</v>
      </c>
      <c r="AR434">
        <v>107.1786885899259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MAX(0,($B$13+$C$13*EF434)/(1+$D$13*EF434)*DY434/(EA434+273)*$E$13)</f>
        <v>0</v>
      </c>
      <c r="AX434" t="s">
        <v>437</v>
      </c>
      <c r="AY434" t="s">
        <v>437</v>
      </c>
      <c r="AZ434">
        <v>0</v>
      </c>
      <c r="BA434">
        <v>0</v>
      </c>
      <c r="BB434">
        <f>1-AZ434/BA434</f>
        <v>0</v>
      </c>
      <c r="BC434">
        <v>0</v>
      </c>
      <c r="BD434" t="s">
        <v>437</v>
      </c>
      <c r="BE434" t="s">
        <v>437</v>
      </c>
      <c r="BF434">
        <v>0</v>
      </c>
      <c r="BG434">
        <v>0</v>
      </c>
      <c r="BH434">
        <f>1-BF434/BG434</f>
        <v>0</v>
      </c>
      <c r="BI434">
        <v>0.5</v>
      </c>
      <c r="BJ434">
        <f>DI434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437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BZ434">
        <v>2020</v>
      </c>
      <c r="CA434">
        <v>290.0000000000001</v>
      </c>
      <c r="CB434">
        <v>1590.42</v>
      </c>
      <c r="CC434">
        <v>295</v>
      </c>
      <c r="CD434">
        <v>5220.67</v>
      </c>
      <c r="CE434">
        <v>1591.29</v>
      </c>
      <c r="CF434">
        <v>-0.87</v>
      </c>
      <c r="CG434">
        <v>300.0000000000001</v>
      </c>
      <c r="CH434">
        <v>23.8</v>
      </c>
      <c r="CI434">
        <v>1650.734719841875</v>
      </c>
      <c r="CJ434">
        <v>2.032994541366527</v>
      </c>
      <c r="CK434">
        <v>-31.03478562282126</v>
      </c>
      <c r="CL434">
        <v>0.9198548094063967</v>
      </c>
      <c r="CM434">
        <v>0.9759925733019913</v>
      </c>
      <c r="CN434">
        <v>-0.00431141668520578</v>
      </c>
      <c r="CO434">
        <v>289.9999999999999</v>
      </c>
      <c r="CP434">
        <v>1590.91</v>
      </c>
      <c r="CQ434">
        <v>765</v>
      </c>
      <c r="CR434">
        <v>5219.32</v>
      </c>
      <c r="CS434">
        <v>1591.27</v>
      </c>
      <c r="CT434">
        <v>-0.36</v>
      </c>
      <c r="DH434">
        <f>$B$11*EG434+$C$11*EH434+$F$11*ES434*(1-EV434)</f>
        <v>0</v>
      </c>
      <c r="DI434">
        <f>DH434*DJ434</f>
        <v>0</v>
      </c>
      <c r="DJ434">
        <f>($B$11*$D$9+$C$11*$D$9+$F$11*((FF434+EX434)/MAX(FF434+EX434+FG434, 0.1)*$I$9+FG434/MAX(FF434+EX434+FG434, 0.1)*$J$9))/($B$11+$C$11+$F$11)</f>
        <v>0</v>
      </c>
      <c r="DK434">
        <f>($B$11*$K$9+$C$11*$K$9+$F$11*((FF434+EX434)/MAX(FF434+EX434+FG434, 0.1)*$P$9+FG434/MAX(FF434+EX434+FG434, 0.1)*$Q$9))/($B$11+$C$11+$F$11)</f>
        <v>0</v>
      </c>
      <c r="DL434">
        <v>6</v>
      </c>
      <c r="DM434">
        <v>0.5</v>
      </c>
      <c r="DN434" t="s">
        <v>438</v>
      </c>
      <c r="DO434">
        <v>2</v>
      </c>
      <c r="DP434" t="b">
        <v>1</v>
      </c>
      <c r="DQ434">
        <v>1761512379.1</v>
      </c>
      <c r="DR434">
        <v>506.6091111111111</v>
      </c>
      <c r="DS434">
        <v>543.1847777777779</v>
      </c>
      <c r="DT434">
        <v>11.9527</v>
      </c>
      <c r="DU434">
        <v>8.830706666666666</v>
      </c>
      <c r="DV434">
        <v>509.0894444444445</v>
      </c>
      <c r="DW434">
        <v>11.93951111111111</v>
      </c>
      <c r="DX434">
        <v>499.9545555555556</v>
      </c>
      <c r="DY434">
        <v>90.27316666666667</v>
      </c>
      <c r="DZ434">
        <v>0.09991625555555556</v>
      </c>
      <c r="EA434">
        <v>18.65584444444444</v>
      </c>
      <c r="EB434">
        <v>18.00465555555555</v>
      </c>
      <c r="EC434">
        <v>999.9000000000001</v>
      </c>
      <c r="ED434">
        <v>0</v>
      </c>
      <c r="EE434">
        <v>0</v>
      </c>
      <c r="EF434">
        <v>9994.66</v>
      </c>
      <c r="EG434">
        <v>0</v>
      </c>
      <c r="EH434">
        <v>1077.046666666667</v>
      </c>
      <c r="EI434">
        <v>-36.57546666666666</v>
      </c>
      <c r="EJ434">
        <v>512.7377777777779</v>
      </c>
      <c r="EK434">
        <v>548.0237777777778</v>
      </c>
      <c r="EL434">
        <v>3.121992222222223</v>
      </c>
      <c r="EM434">
        <v>543.1847777777779</v>
      </c>
      <c r="EN434">
        <v>8.830706666666666</v>
      </c>
      <c r="EO434">
        <v>1.079007777777778</v>
      </c>
      <c r="EP434">
        <v>0.7971759999999999</v>
      </c>
      <c r="EQ434">
        <v>8.029276666666666</v>
      </c>
      <c r="ER434">
        <v>3.657113333333333</v>
      </c>
      <c r="ES434">
        <v>2000.033333333333</v>
      </c>
      <c r="ET434">
        <v>0.9800004444444446</v>
      </c>
      <c r="EU434">
        <v>0.01999984444444445</v>
      </c>
      <c r="EV434">
        <v>0</v>
      </c>
      <c r="EW434">
        <v>1268.826666666667</v>
      </c>
      <c r="EX434">
        <v>5.00097</v>
      </c>
      <c r="EY434">
        <v>25633.48888888889</v>
      </c>
      <c r="EZ434">
        <v>16707.86666666666</v>
      </c>
      <c r="FA434">
        <v>40.5</v>
      </c>
      <c r="FB434">
        <v>41.93044444444445</v>
      </c>
      <c r="FC434">
        <v>40.32599999999999</v>
      </c>
      <c r="FD434">
        <v>41.97888888888888</v>
      </c>
      <c r="FE434">
        <v>40.54144444444445</v>
      </c>
      <c r="FF434">
        <v>1955.133333333333</v>
      </c>
      <c r="FG434">
        <v>39.9</v>
      </c>
      <c r="FH434">
        <v>0</v>
      </c>
      <c r="FI434">
        <v>7252.400000095367</v>
      </c>
      <c r="FJ434">
        <v>0</v>
      </c>
      <c r="FK434">
        <v>1268.8856</v>
      </c>
      <c r="FL434">
        <v>-0.1415384351909008</v>
      </c>
      <c r="FM434">
        <v>76.67692291400397</v>
      </c>
      <c r="FN434">
        <v>25627.368</v>
      </c>
      <c r="FO434">
        <v>15</v>
      </c>
      <c r="FP434">
        <v>0</v>
      </c>
      <c r="FQ434" t="s">
        <v>439</v>
      </c>
      <c r="FR434">
        <v>1760210915.6</v>
      </c>
      <c r="FS434">
        <v>0</v>
      </c>
      <c r="FT434">
        <v>0</v>
      </c>
      <c r="FU434">
        <v>-0.215</v>
      </c>
      <c r="FV434">
        <v>0</v>
      </c>
      <c r="FW434">
        <v>-0.6919999999999999</v>
      </c>
      <c r="FX434">
        <v>0</v>
      </c>
      <c r="FY434">
        <v>400</v>
      </c>
      <c r="FZ434">
        <v>0</v>
      </c>
      <c r="GA434">
        <v>0.15</v>
      </c>
      <c r="GB434">
        <v>0</v>
      </c>
      <c r="GC434">
        <v>-35.60688780487805</v>
      </c>
      <c r="GD434">
        <v>-8.667614634146425</v>
      </c>
      <c r="GE434">
        <v>0.8878630135481989</v>
      </c>
      <c r="GF434">
        <v>0</v>
      </c>
      <c r="GG434">
        <v>1268.874117647059</v>
      </c>
      <c r="GH434">
        <v>-0.1103132092804218</v>
      </c>
      <c r="GI434">
        <v>0.2806307773890791</v>
      </c>
      <c r="GJ434">
        <v>1</v>
      </c>
      <c r="GK434">
        <v>3.099632195121952</v>
      </c>
      <c r="GL434">
        <v>0.1194089895470368</v>
      </c>
      <c r="GM434">
        <v>0.01252742211859796</v>
      </c>
      <c r="GN434">
        <v>0</v>
      </c>
      <c r="GO434">
        <v>1</v>
      </c>
      <c r="GP434">
        <v>3</v>
      </c>
      <c r="GQ434" t="s">
        <v>446</v>
      </c>
      <c r="GR434">
        <v>3.13339</v>
      </c>
      <c r="GS434">
        <v>2.76028</v>
      </c>
      <c r="GT434">
        <v>0.110119</v>
      </c>
      <c r="GU434">
        <v>0.114172</v>
      </c>
      <c r="GV434">
        <v>0.0646216</v>
      </c>
      <c r="GW434">
        <v>0.0507809</v>
      </c>
      <c r="GX434">
        <v>28489.4</v>
      </c>
      <c r="GY434">
        <v>28340.8</v>
      </c>
      <c r="GZ434">
        <v>29742.7</v>
      </c>
      <c r="HA434">
        <v>29553.6</v>
      </c>
      <c r="HB434">
        <v>36770.4</v>
      </c>
      <c r="HC434">
        <v>37180.3</v>
      </c>
      <c r="HD434">
        <v>41852.7</v>
      </c>
      <c r="HE434">
        <v>41989.6</v>
      </c>
      <c r="HF434">
        <v>1.95785</v>
      </c>
      <c r="HG434">
        <v>1.88533</v>
      </c>
      <c r="HH434">
        <v>-0.0209287</v>
      </c>
      <c r="HI434">
        <v>0</v>
      </c>
      <c r="HJ434">
        <v>18.3527</v>
      </c>
      <c r="HK434">
        <v>999.9</v>
      </c>
      <c r="HL434">
        <v>26.2</v>
      </c>
      <c r="HM434">
        <v>31.6</v>
      </c>
      <c r="HN434">
        <v>13.5476</v>
      </c>
      <c r="HO434">
        <v>62.5127</v>
      </c>
      <c r="HP434">
        <v>32.4279</v>
      </c>
      <c r="HQ434">
        <v>1</v>
      </c>
      <c r="HR434">
        <v>-0.130831</v>
      </c>
      <c r="HS434">
        <v>5.06785</v>
      </c>
      <c r="HT434">
        <v>20.2687</v>
      </c>
      <c r="HU434">
        <v>5.21999</v>
      </c>
      <c r="HV434">
        <v>12.0159</v>
      </c>
      <c r="HW434">
        <v>4.99105</v>
      </c>
      <c r="HX434">
        <v>3.28838</v>
      </c>
      <c r="HY434">
        <v>9999</v>
      </c>
      <c r="HZ434">
        <v>9999</v>
      </c>
      <c r="IA434">
        <v>9999</v>
      </c>
      <c r="IB434">
        <v>999.9</v>
      </c>
      <c r="IC434">
        <v>4.97284</v>
      </c>
      <c r="ID434">
        <v>1.86661</v>
      </c>
      <c r="IE434">
        <v>1.86586</v>
      </c>
      <c r="IF434">
        <v>1.86584</v>
      </c>
      <c r="IG434">
        <v>1.8677</v>
      </c>
      <c r="IH434">
        <v>1.87013</v>
      </c>
      <c r="II434">
        <v>1.86878</v>
      </c>
      <c r="IJ434">
        <v>1.87027</v>
      </c>
      <c r="IK434">
        <v>0</v>
      </c>
      <c r="IL434">
        <v>0</v>
      </c>
      <c r="IM434">
        <v>0</v>
      </c>
      <c r="IN434">
        <v>0</v>
      </c>
      <c r="IO434" t="s">
        <v>441</v>
      </c>
      <c r="IP434" t="s">
        <v>442</v>
      </c>
      <c r="IQ434" t="s">
        <v>443</v>
      </c>
      <c r="IR434" t="s">
        <v>443</v>
      </c>
      <c r="IS434" t="s">
        <v>443</v>
      </c>
      <c r="IT434" t="s">
        <v>443</v>
      </c>
      <c r="IU434">
        <v>0</v>
      </c>
      <c r="IV434">
        <v>100</v>
      </c>
      <c r="IW434">
        <v>100</v>
      </c>
      <c r="IX434">
        <v>-2.497</v>
      </c>
      <c r="IY434">
        <v>0.0132</v>
      </c>
      <c r="IZ434">
        <v>-1.414774939843471</v>
      </c>
      <c r="JA434">
        <v>-0.002262605230658699</v>
      </c>
      <c r="JB434">
        <v>4.117972070868355E-07</v>
      </c>
      <c r="JC434">
        <v>-1.535053720392113E-10</v>
      </c>
      <c r="JD434">
        <v>-0.05773197212917025</v>
      </c>
      <c r="JE434">
        <v>-0.004387372397949352</v>
      </c>
      <c r="JF434">
        <v>0.001148265067849212</v>
      </c>
      <c r="JG434">
        <v>-2.372704636287677E-05</v>
      </c>
      <c r="JH434">
        <v>4</v>
      </c>
      <c r="JI434">
        <v>2346</v>
      </c>
      <c r="JJ434">
        <v>1</v>
      </c>
      <c r="JK434">
        <v>24</v>
      </c>
      <c r="JL434">
        <v>21691.1</v>
      </c>
      <c r="JM434">
        <v>29358539.7</v>
      </c>
      <c r="JN434">
        <v>1.30981</v>
      </c>
      <c r="JO434">
        <v>2.26807</v>
      </c>
      <c r="JP434">
        <v>1.39648</v>
      </c>
      <c r="JQ434">
        <v>2.35596</v>
      </c>
      <c r="JR434">
        <v>1.49536</v>
      </c>
      <c r="JS434">
        <v>2.65625</v>
      </c>
      <c r="JT434">
        <v>36.4578</v>
      </c>
      <c r="JU434">
        <v>24.035</v>
      </c>
      <c r="JV434">
        <v>18</v>
      </c>
      <c r="JW434">
        <v>487.397</v>
      </c>
      <c r="JX434">
        <v>433.282</v>
      </c>
      <c r="JY434">
        <v>12.6188</v>
      </c>
      <c r="JZ434">
        <v>25.8142</v>
      </c>
      <c r="KA434">
        <v>30.0001</v>
      </c>
      <c r="KB434">
        <v>25.6868</v>
      </c>
      <c r="KC434">
        <v>25.6239</v>
      </c>
      <c r="KD434">
        <v>26.2736</v>
      </c>
      <c r="KE434">
        <v>33.446</v>
      </c>
      <c r="KF434">
        <v>0</v>
      </c>
      <c r="KG434">
        <v>12.6183</v>
      </c>
      <c r="KH434">
        <v>573.886</v>
      </c>
      <c r="KI434">
        <v>8.745990000000001</v>
      </c>
      <c r="KJ434">
        <v>101.65</v>
      </c>
      <c r="KK434">
        <v>100.968</v>
      </c>
    </row>
    <row r="435" spans="1:297">
      <c r="A435">
        <v>419</v>
      </c>
      <c r="B435">
        <v>1761512386.6</v>
      </c>
      <c r="C435">
        <v>5176.099999904633</v>
      </c>
      <c r="D435" t="s">
        <v>1285</v>
      </c>
      <c r="E435" t="s">
        <v>1286</v>
      </c>
      <c r="F435">
        <v>5</v>
      </c>
      <c r="G435" t="s">
        <v>1218</v>
      </c>
      <c r="H435" t="s">
        <v>436</v>
      </c>
      <c r="I435">
        <v>1761512383.8</v>
      </c>
      <c r="J435">
        <f>(K435)/1000</f>
        <v>0</v>
      </c>
      <c r="K435">
        <f>IF(DP435, AN435, AH435)</f>
        <v>0</v>
      </c>
      <c r="L435">
        <f>IF(DP435, AI435, AG435)</f>
        <v>0</v>
      </c>
      <c r="M435">
        <f>DR435 - IF(AU435&gt;1, L435*DL435*100.0/(AW435), 0)</f>
        <v>0</v>
      </c>
      <c r="N435">
        <f>((T435-J435/2)*M435-L435)/(T435+J435/2)</f>
        <v>0</v>
      </c>
      <c r="O435">
        <f>N435*(DY435+DZ435)/1000.0</f>
        <v>0</v>
      </c>
      <c r="P435">
        <f>(DR435 - IF(AU435&gt;1, L435*DL435*100.0/(AW435), 0))*(DY435+DZ435)/1000.0</f>
        <v>0</v>
      </c>
      <c r="Q435">
        <f>2.0/((1/S435-1/R435)+SIGN(S435)*SQRT((1/S435-1/R435)*(1/S435-1/R435) + 4*DM435/((DM435+1)*(DM435+1))*(2*1/S435*1/R435-1/R435*1/R435)))</f>
        <v>0</v>
      </c>
      <c r="R435">
        <f>IF(LEFT(DN435,1)&lt;&gt;"0",IF(LEFT(DN435,1)="1",3.0,DO435),$D$5+$E$5*(EF435*DY435/($K$5*1000))+$F$5*(EF435*DY435/($K$5*1000))*MAX(MIN(DL435,$J$5),$I$5)*MAX(MIN(DL435,$J$5),$I$5)+$G$5*MAX(MIN(DL435,$J$5),$I$5)*(EF435*DY435/($K$5*1000))+$H$5*(EF435*DY435/($K$5*1000))*(EF435*DY435/($K$5*1000)))</f>
        <v>0</v>
      </c>
      <c r="S435">
        <f>J435*(1000-(1000*0.61365*exp(17.502*W435/(240.97+W435))/(DY435+DZ435)+DT435)/2)/(1000*0.61365*exp(17.502*W435/(240.97+W435))/(DY435+DZ435)-DT435)</f>
        <v>0</v>
      </c>
      <c r="T435">
        <f>1/((DM435+1)/(Q435/1.6)+1/(R435/1.37)) + DM435/((DM435+1)/(Q435/1.6) + DM435/(R435/1.37))</f>
        <v>0</v>
      </c>
      <c r="U435">
        <f>(DH435*DK435)</f>
        <v>0</v>
      </c>
      <c r="V435">
        <f>(EA435+(U435+2*0.95*5.67E-8*(((EA435+$B$7)+273)^4-(EA435+273)^4)-44100*J435)/(1.84*29.3*R435+8*0.95*5.67E-8*(EA435+273)^3))</f>
        <v>0</v>
      </c>
      <c r="W435">
        <f>($C$7*EB435+$D$7*EC435+$E$7*V435)</f>
        <v>0</v>
      </c>
      <c r="X435">
        <f>0.61365*exp(17.502*W435/(240.97+W435))</f>
        <v>0</v>
      </c>
      <c r="Y435">
        <f>(Z435/AA435*100)</f>
        <v>0</v>
      </c>
      <c r="Z435">
        <f>DT435*(DY435+DZ435)/1000</f>
        <v>0</v>
      </c>
      <c r="AA435">
        <f>0.61365*exp(17.502*EA435/(240.97+EA435))</f>
        <v>0</v>
      </c>
      <c r="AB435">
        <f>(X435-DT435*(DY435+DZ435)/1000)</f>
        <v>0</v>
      </c>
      <c r="AC435">
        <f>(-J435*44100)</f>
        <v>0</v>
      </c>
      <c r="AD435">
        <f>2*29.3*R435*0.92*(EA435-W435)</f>
        <v>0</v>
      </c>
      <c r="AE435">
        <f>2*0.95*5.67E-8*(((EA435+$B$7)+273)^4-(W435+273)^4)</f>
        <v>0</v>
      </c>
      <c r="AF435">
        <f>U435+AE435+AC435+AD435</f>
        <v>0</v>
      </c>
      <c r="AG435">
        <f>DX435*AU435*(DS435-DR435*(1000-AU435*DU435)/(1000-AU435*DT435))/(100*DL435)</f>
        <v>0</v>
      </c>
      <c r="AH435">
        <f>1000*DX435*AU435*(DT435-DU435)/(100*DL435*(1000-AU435*DT435))</f>
        <v>0</v>
      </c>
      <c r="AI435">
        <f>(AJ435 - AK435 - DY435*1E3/(8.314*(EA435+273.15)) * AM435/DX435 * AL435) * DX435/(100*DL435) * (1000 - DU435)/1000</f>
        <v>0</v>
      </c>
      <c r="AJ435">
        <v>563.3790463556626</v>
      </c>
      <c r="AK435">
        <v>536.1868181818181</v>
      </c>
      <c r="AL435">
        <v>3.359323565388113</v>
      </c>
      <c r="AM435">
        <v>65.67833602409358</v>
      </c>
      <c r="AN435">
        <f>(AP435 - AO435 + DY435*1E3/(8.314*(EA435+273.15)) * AR435/DX435 * AQ435) * DX435/(100*DL435) * 1000/(1000 - AP435)</f>
        <v>0</v>
      </c>
      <c r="AO435">
        <v>8.776060770569011</v>
      </c>
      <c r="AP435">
        <v>11.94600787878787</v>
      </c>
      <c r="AQ435">
        <v>-8.202910794603478E-06</v>
      </c>
      <c r="AR435">
        <v>107.1786885899259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MAX(0,($B$13+$C$13*EF435)/(1+$D$13*EF435)*DY435/(EA435+273)*$E$13)</f>
        <v>0</v>
      </c>
      <c r="AX435" t="s">
        <v>437</v>
      </c>
      <c r="AY435" t="s">
        <v>437</v>
      </c>
      <c r="AZ435">
        <v>0</v>
      </c>
      <c r="BA435">
        <v>0</v>
      </c>
      <c r="BB435">
        <f>1-AZ435/BA435</f>
        <v>0</v>
      </c>
      <c r="BC435">
        <v>0</v>
      </c>
      <c r="BD435" t="s">
        <v>437</v>
      </c>
      <c r="BE435" t="s">
        <v>437</v>
      </c>
      <c r="BF435">
        <v>0</v>
      </c>
      <c r="BG435">
        <v>0</v>
      </c>
      <c r="BH435">
        <f>1-BF435/BG435</f>
        <v>0</v>
      </c>
      <c r="BI435">
        <v>0.5</v>
      </c>
      <c r="BJ435">
        <f>DI435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437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BZ435">
        <v>2020</v>
      </c>
      <c r="CA435">
        <v>290.0000000000001</v>
      </c>
      <c r="CB435">
        <v>1590.42</v>
      </c>
      <c r="CC435">
        <v>295</v>
      </c>
      <c r="CD435">
        <v>5220.67</v>
      </c>
      <c r="CE435">
        <v>1591.29</v>
      </c>
      <c r="CF435">
        <v>-0.87</v>
      </c>
      <c r="CG435">
        <v>300.0000000000001</v>
      </c>
      <c r="CH435">
        <v>23.8</v>
      </c>
      <c r="CI435">
        <v>1650.734719841875</v>
      </c>
      <c r="CJ435">
        <v>2.032994541366527</v>
      </c>
      <c r="CK435">
        <v>-31.03478562282126</v>
      </c>
      <c r="CL435">
        <v>0.9198548094063967</v>
      </c>
      <c r="CM435">
        <v>0.9759925733019913</v>
      </c>
      <c r="CN435">
        <v>-0.00431141668520578</v>
      </c>
      <c r="CO435">
        <v>289.9999999999999</v>
      </c>
      <c r="CP435">
        <v>1590.91</v>
      </c>
      <c r="CQ435">
        <v>765</v>
      </c>
      <c r="CR435">
        <v>5219.32</v>
      </c>
      <c r="CS435">
        <v>1591.27</v>
      </c>
      <c r="CT435">
        <v>-0.36</v>
      </c>
      <c r="DH435">
        <f>$B$11*EG435+$C$11*EH435+$F$11*ES435*(1-EV435)</f>
        <v>0</v>
      </c>
      <c r="DI435">
        <f>DH435*DJ435</f>
        <v>0</v>
      </c>
      <c r="DJ435">
        <f>($B$11*$D$9+$C$11*$D$9+$F$11*((FF435+EX435)/MAX(FF435+EX435+FG435, 0.1)*$I$9+FG435/MAX(FF435+EX435+FG435, 0.1)*$J$9))/($B$11+$C$11+$F$11)</f>
        <v>0</v>
      </c>
      <c r="DK435">
        <f>($B$11*$K$9+$C$11*$K$9+$F$11*((FF435+EX435)/MAX(FF435+EX435+FG435, 0.1)*$P$9+FG435/MAX(FF435+EX435+FG435, 0.1)*$Q$9))/($B$11+$C$11+$F$11)</f>
        <v>0</v>
      </c>
      <c r="DL435">
        <v>6</v>
      </c>
      <c r="DM435">
        <v>0.5</v>
      </c>
      <c r="DN435" t="s">
        <v>438</v>
      </c>
      <c r="DO435">
        <v>2</v>
      </c>
      <c r="DP435" t="b">
        <v>1</v>
      </c>
      <c r="DQ435">
        <v>1761512383.8</v>
      </c>
      <c r="DR435">
        <v>522.1487999999999</v>
      </c>
      <c r="DS435">
        <v>559.1125</v>
      </c>
      <c r="DT435">
        <v>11.95124</v>
      </c>
      <c r="DU435">
        <v>8.781499999999999</v>
      </c>
      <c r="DV435">
        <v>524.6593999999999</v>
      </c>
      <c r="DW435">
        <v>11.93808</v>
      </c>
      <c r="DX435">
        <v>500.0083</v>
      </c>
      <c r="DY435">
        <v>90.27428999999999</v>
      </c>
      <c r="DZ435">
        <v>0.10005427</v>
      </c>
      <c r="EA435">
        <v>18.65652</v>
      </c>
      <c r="EB435">
        <v>18.00386</v>
      </c>
      <c r="EC435">
        <v>999.9</v>
      </c>
      <c r="ED435">
        <v>0</v>
      </c>
      <c r="EE435">
        <v>0</v>
      </c>
      <c r="EF435">
        <v>10003.698</v>
      </c>
      <c r="EG435">
        <v>0</v>
      </c>
      <c r="EH435">
        <v>1077.028</v>
      </c>
      <c r="EI435">
        <v>-36.9637</v>
      </c>
      <c r="EJ435">
        <v>528.4647</v>
      </c>
      <c r="EK435">
        <v>564.0657</v>
      </c>
      <c r="EL435">
        <v>3.169738</v>
      </c>
      <c r="EM435">
        <v>559.1125</v>
      </c>
      <c r="EN435">
        <v>8.781499999999999</v>
      </c>
      <c r="EO435">
        <v>1.07889</v>
      </c>
      <c r="EP435">
        <v>0.7927436</v>
      </c>
      <c r="EQ435">
        <v>8.027659</v>
      </c>
      <c r="ER435">
        <v>3.578003</v>
      </c>
      <c r="ES435">
        <v>2000.149</v>
      </c>
      <c r="ET435">
        <v>0.9799977999999999</v>
      </c>
      <c r="EU435">
        <v>0.02000259</v>
      </c>
      <c r="EV435">
        <v>0</v>
      </c>
      <c r="EW435">
        <v>1269.319</v>
      </c>
      <c r="EX435">
        <v>5.000970000000001</v>
      </c>
      <c r="EY435">
        <v>25636.75</v>
      </c>
      <c r="EZ435">
        <v>16708.83</v>
      </c>
      <c r="FA435">
        <v>40.4748</v>
      </c>
      <c r="FB435">
        <v>41.7685</v>
      </c>
      <c r="FC435">
        <v>40.3687</v>
      </c>
      <c r="FD435">
        <v>41.7185</v>
      </c>
      <c r="FE435">
        <v>40.2934</v>
      </c>
      <c r="FF435">
        <v>1955.24</v>
      </c>
      <c r="FG435">
        <v>39.90899999999999</v>
      </c>
      <c r="FH435">
        <v>0</v>
      </c>
      <c r="FI435">
        <v>7257.800000190735</v>
      </c>
      <c r="FJ435">
        <v>0</v>
      </c>
      <c r="FK435">
        <v>1269.050769230769</v>
      </c>
      <c r="FL435">
        <v>2.195555572772627</v>
      </c>
      <c r="FM435">
        <v>56.65982900320719</v>
      </c>
      <c r="FN435">
        <v>25632.6576923077</v>
      </c>
      <c r="FO435">
        <v>15</v>
      </c>
      <c r="FP435">
        <v>0</v>
      </c>
      <c r="FQ435" t="s">
        <v>439</v>
      </c>
      <c r="FR435">
        <v>1760210915.6</v>
      </c>
      <c r="FS435">
        <v>0</v>
      </c>
      <c r="FT435">
        <v>0</v>
      </c>
      <c r="FU435">
        <v>-0.215</v>
      </c>
      <c r="FV435">
        <v>0</v>
      </c>
      <c r="FW435">
        <v>-0.6919999999999999</v>
      </c>
      <c r="FX435">
        <v>0</v>
      </c>
      <c r="FY435">
        <v>400</v>
      </c>
      <c r="FZ435">
        <v>0</v>
      </c>
      <c r="GA435">
        <v>0.15</v>
      </c>
      <c r="GB435">
        <v>0</v>
      </c>
      <c r="GC435">
        <v>-36.25147317073171</v>
      </c>
      <c r="GD435">
        <v>-5.661852961672449</v>
      </c>
      <c r="GE435">
        <v>0.5675779576945165</v>
      </c>
      <c r="GF435">
        <v>0</v>
      </c>
      <c r="GG435">
        <v>1268.983823529412</v>
      </c>
      <c r="GH435">
        <v>1.557983205279492</v>
      </c>
      <c r="GI435">
        <v>0.3400347275161253</v>
      </c>
      <c r="GJ435">
        <v>0</v>
      </c>
      <c r="GK435">
        <v>3.118705121951219</v>
      </c>
      <c r="GL435">
        <v>0.2778091986062686</v>
      </c>
      <c r="GM435">
        <v>0.02984087270040397</v>
      </c>
      <c r="GN435">
        <v>0</v>
      </c>
      <c r="GO435">
        <v>0</v>
      </c>
      <c r="GP435">
        <v>3</v>
      </c>
      <c r="GQ435" t="s">
        <v>455</v>
      </c>
      <c r="GR435">
        <v>3.13348</v>
      </c>
      <c r="GS435">
        <v>2.76033</v>
      </c>
      <c r="GT435">
        <v>0.112661</v>
      </c>
      <c r="GU435">
        <v>0.116672</v>
      </c>
      <c r="GV435">
        <v>0.06458469999999999</v>
      </c>
      <c r="GW435">
        <v>0.0505669</v>
      </c>
      <c r="GX435">
        <v>28408.3</v>
      </c>
      <c r="GY435">
        <v>28261.1</v>
      </c>
      <c r="GZ435">
        <v>29743.1</v>
      </c>
      <c r="HA435">
        <v>29553.8</v>
      </c>
      <c r="HB435">
        <v>36772.5</v>
      </c>
      <c r="HC435">
        <v>37188.9</v>
      </c>
      <c r="HD435">
        <v>41853.4</v>
      </c>
      <c r="HE435">
        <v>41989.9</v>
      </c>
      <c r="HF435">
        <v>1.9582</v>
      </c>
      <c r="HG435">
        <v>1.88517</v>
      </c>
      <c r="HH435">
        <v>-0.0206381</v>
      </c>
      <c r="HI435">
        <v>0</v>
      </c>
      <c r="HJ435">
        <v>18.3527</v>
      </c>
      <c r="HK435">
        <v>999.9</v>
      </c>
      <c r="HL435">
        <v>26.2</v>
      </c>
      <c r="HM435">
        <v>31.6</v>
      </c>
      <c r="HN435">
        <v>13.5485</v>
      </c>
      <c r="HO435">
        <v>62.2827</v>
      </c>
      <c r="HP435">
        <v>32.5641</v>
      </c>
      <c r="HQ435">
        <v>1</v>
      </c>
      <c r="HR435">
        <v>-0.130762</v>
      </c>
      <c r="HS435">
        <v>5.06951</v>
      </c>
      <c r="HT435">
        <v>20.2691</v>
      </c>
      <c r="HU435">
        <v>5.22073</v>
      </c>
      <c r="HV435">
        <v>12.0159</v>
      </c>
      <c r="HW435">
        <v>4.99115</v>
      </c>
      <c r="HX435">
        <v>3.2885</v>
      </c>
      <c r="HY435">
        <v>9999</v>
      </c>
      <c r="HZ435">
        <v>9999</v>
      </c>
      <c r="IA435">
        <v>9999</v>
      </c>
      <c r="IB435">
        <v>999.9</v>
      </c>
      <c r="IC435">
        <v>4.97282</v>
      </c>
      <c r="ID435">
        <v>1.86661</v>
      </c>
      <c r="IE435">
        <v>1.86586</v>
      </c>
      <c r="IF435">
        <v>1.86585</v>
      </c>
      <c r="IG435">
        <v>1.86768</v>
      </c>
      <c r="IH435">
        <v>1.87014</v>
      </c>
      <c r="II435">
        <v>1.8688</v>
      </c>
      <c r="IJ435">
        <v>1.87027</v>
      </c>
      <c r="IK435">
        <v>0</v>
      </c>
      <c r="IL435">
        <v>0</v>
      </c>
      <c r="IM435">
        <v>0</v>
      </c>
      <c r="IN435">
        <v>0</v>
      </c>
      <c r="IO435" t="s">
        <v>441</v>
      </c>
      <c r="IP435" t="s">
        <v>442</v>
      </c>
      <c r="IQ435" t="s">
        <v>443</v>
      </c>
      <c r="IR435" t="s">
        <v>443</v>
      </c>
      <c r="IS435" t="s">
        <v>443</v>
      </c>
      <c r="IT435" t="s">
        <v>443</v>
      </c>
      <c r="IU435">
        <v>0</v>
      </c>
      <c r="IV435">
        <v>100</v>
      </c>
      <c r="IW435">
        <v>100</v>
      </c>
      <c r="IX435">
        <v>-2.529</v>
      </c>
      <c r="IY435">
        <v>0.0131</v>
      </c>
      <c r="IZ435">
        <v>-1.414774939843471</v>
      </c>
      <c r="JA435">
        <v>-0.002262605230658699</v>
      </c>
      <c r="JB435">
        <v>4.117972070868355E-07</v>
      </c>
      <c r="JC435">
        <v>-1.535053720392113E-10</v>
      </c>
      <c r="JD435">
        <v>-0.05773197212917025</v>
      </c>
      <c r="JE435">
        <v>-0.004387372397949352</v>
      </c>
      <c r="JF435">
        <v>0.001148265067849212</v>
      </c>
      <c r="JG435">
        <v>-2.372704636287677E-05</v>
      </c>
      <c r="JH435">
        <v>4</v>
      </c>
      <c r="JI435">
        <v>2346</v>
      </c>
      <c r="JJ435">
        <v>1</v>
      </c>
      <c r="JK435">
        <v>24</v>
      </c>
      <c r="JL435">
        <v>21691.2</v>
      </c>
      <c r="JM435">
        <v>29358539.8</v>
      </c>
      <c r="JN435">
        <v>1.33911</v>
      </c>
      <c r="JO435">
        <v>2.28271</v>
      </c>
      <c r="JP435">
        <v>1.39648</v>
      </c>
      <c r="JQ435">
        <v>2.35596</v>
      </c>
      <c r="JR435">
        <v>1.49536</v>
      </c>
      <c r="JS435">
        <v>2.56348</v>
      </c>
      <c r="JT435">
        <v>36.4578</v>
      </c>
      <c r="JU435">
        <v>24.0262</v>
      </c>
      <c r="JV435">
        <v>18</v>
      </c>
      <c r="JW435">
        <v>487.613</v>
      </c>
      <c r="JX435">
        <v>433.193</v>
      </c>
      <c r="JY435">
        <v>12.6136</v>
      </c>
      <c r="JZ435">
        <v>25.8142</v>
      </c>
      <c r="KA435">
        <v>30.0002</v>
      </c>
      <c r="KB435">
        <v>25.6868</v>
      </c>
      <c r="KC435">
        <v>25.6239</v>
      </c>
      <c r="KD435">
        <v>26.8476</v>
      </c>
      <c r="KE435">
        <v>33.446</v>
      </c>
      <c r="KF435">
        <v>0</v>
      </c>
      <c r="KG435">
        <v>12.6133</v>
      </c>
      <c r="KH435">
        <v>587.2910000000001</v>
      </c>
      <c r="KI435">
        <v>8.746510000000001</v>
      </c>
      <c r="KJ435">
        <v>101.652</v>
      </c>
      <c r="KK435">
        <v>100.969</v>
      </c>
    </row>
    <row r="436" spans="1:297">
      <c r="A436">
        <v>420</v>
      </c>
      <c r="B436">
        <v>1761512391.6</v>
      </c>
      <c r="C436">
        <v>5181.099999904633</v>
      </c>
      <c r="D436" t="s">
        <v>1287</v>
      </c>
      <c r="E436" t="s">
        <v>1288</v>
      </c>
      <c r="F436">
        <v>5</v>
      </c>
      <c r="G436" t="s">
        <v>1218</v>
      </c>
      <c r="H436" t="s">
        <v>436</v>
      </c>
      <c r="I436">
        <v>1761512389.1</v>
      </c>
      <c r="J436">
        <f>(K436)/1000</f>
        <v>0</v>
      </c>
      <c r="K436">
        <f>IF(DP436, AN436, AH436)</f>
        <v>0</v>
      </c>
      <c r="L436">
        <f>IF(DP436, AI436, AG436)</f>
        <v>0</v>
      </c>
      <c r="M436">
        <f>DR436 - IF(AU436&gt;1, L436*DL436*100.0/(AW436), 0)</f>
        <v>0</v>
      </c>
      <c r="N436">
        <f>((T436-J436/2)*M436-L436)/(T436+J436/2)</f>
        <v>0</v>
      </c>
      <c r="O436">
        <f>N436*(DY436+DZ436)/1000.0</f>
        <v>0</v>
      </c>
      <c r="P436">
        <f>(DR436 - IF(AU436&gt;1, L436*DL436*100.0/(AW436), 0))*(DY436+DZ436)/1000.0</f>
        <v>0</v>
      </c>
      <c r="Q436">
        <f>2.0/((1/S436-1/R436)+SIGN(S436)*SQRT((1/S436-1/R436)*(1/S436-1/R436) + 4*DM436/((DM436+1)*(DM436+1))*(2*1/S436*1/R436-1/R436*1/R436)))</f>
        <v>0</v>
      </c>
      <c r="R436">
        <f>IF(LEFT(DN436,1)&lt;&gt;"0",IF(LEFT(DN436,1)="1",3.0,DO436),$D$5+$E$5*(EF436*DY436/($K$5*1000))+$F$5*(EF436*DY436/($K$5*1000))*MAX(MIN(DL436,$J$5),$I$5)*MAX(MIN(DL436,$J$5),$I$5)+$G$5*MAX(MIN(DL436,$J$5),$I$5)*(EF436*DY436/($K$5*1000))+$H$5*(EF436*DY436/($K$5*1000))*(EF436*DY436/($K$5*1000)))</f>
        <v>0</v>
      </c>
      <c r="S436">
        <f>J436*(1000-(1000*0.61365*exp(17.502*W436/(240.97+W436))/(DY436+DZ436)+DT436)/2)/(1000*0.61365*exp(17.502*W436/(240.97+W436))/(DY436+DZ436)-DT436)</f>
        <v>0</v>
      </c>
      <c r="T436">
        <f>1/((DM436+1)/(Q436/1.6)+1/(R436/1.37)) + DM436/((DM436+1)/(Q436/1.6) + DM436/(R436/1.37))</f>
        <v>0</v>
      </c>
      <c r="U436">
        <f>(DH436*DK436)</f>
        <v>0</v>
      </c>
      <c r="V436">
        <f>(EA436+(U436+2*0.95*5.67E-8*(((EA436+$B$7)+273)^4-(EA436+273)^4)-44100*J436)/(1.84*29.3*R436+8*0.95*5.67E-8*(EA436+273)^3))</f>
        <v>0</v>
      </c>
      <c r="W436">
        <f>($C$7*EB436+$D$7*EC436+$E$7*V436)</f>
        <v>0</v>
      </c>
      <c r="X436">
        <f>0.61365*exp(17.502*W436/(240.97+W436))</f>
        <v>0</v>
      </c>
      <c r="Y436">
        <f>(Z436/AA436*100)</f>
        <v>0</v>
      </c>
      <c r="Z436">
        <f>DT436*(DY436+DZ436)/1000</f>
        <v>0</v>
      </c>
      <c r="AA436">
        <f>0.61365*exp(17.502*EA436/(240.97+EA436))</f>
        <v>0</v>
      </c>
      <c r="AB436">
        <f>(X436-DT436*(DY436+DZ436)/1000)</f>
        <v>0</v>
      </c>
      <c r="AC436">
        <f>(-J436*44100)</f>
        <v>0</v>
      </c>
      <c r="AD436">
        <f>2*29.3*R436*0.92*(EA436-W436)</f>
        <v>0</v>
      </c>
      <c r="AE436">
        <f>2*0.95*5.67E-8*(((EA436+$B$7)+273)^4-(W436+273)^4)</f>
        <v>0</v>
      </c>
      <c r="AF436">
        <f>U436+AE436+AC436+AD436</f>
        <v>0</v>
      </c>
      <c r="AG436">
        <f>DX436*AU436*(DS436-DR436*(1000-AU436*DU436)/(1000-AU436*DT436))/(100*DL436)</f>
        <v>0</v>
      </c>
      <c r="AH436">
        <f>1000*DX436*AU436*(DT436-DU436)/(100*DL436*(1000-AU436*DT436))</f>
        <v>0</v>
      </c>
      <c r="AI436">
        <f>(AJ436 - AK436 - DY436*1E3/(8.314*(EA436+273.15)) * AM436/DX436 * AL436) * DX436/(100*DL436) * (1000 - DU436)/1000</f>
        <v>0</v>
      </c>
      <c r="AJ436">
        <v>580.2826882045823</v>
      </c>
      <c r="AK436">
        <v>553.0037515151515</v>
      </c>
      <c r="AL436">
        <v>3.364342411880124</v>
      </c>
      <c r="AM436">
        <v>65.67833602409358</v>
      </c>
      <c r="AN436">
        <f>(AP436 - AO436 + DY436*1E3/(8.314*(EA436+273.15)) * AR436/DX436 * AQ436) * DX436/(100*DL436) * 1000/(1000 - AP436)</f>
        <v>0</v>
      </c>
      <c r="AO436">
        <v>8.762270701644434</v>
      </c>
      <c r="AP436">
        <v>11.9351</v>
      </c>
      <c r="AQ436">
        <v>-1.934095966272076E-05</v>
      </c>
      <c r="AR436">
        <v>107.1786885899259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MAX(0,($B$13+$C$13*EF436)/(1+$D$13*EF436)*DY436/(EA436+273)*$E$13)</f>
        <v>0</v>
      </c>
      <c r="AX436" t="s">
        <v>437</v>
      </c>
      <c r="AY436" t="s">
        <v>437</v>
      </c>
      <c r="AZ436">
        <v>0</v>
      </c>
      <c r="BA436">
        <v>0</v>
      </c>
      <c r="BB436">
        <f>1-AZ436/BA436</f>
        <v>0</v>
      </c>
      <c r="BC436">
        <v>0</v>
      </c>
      <c r="BD436" t="s">
        <v>437</v>
      </c>
      <c r="BE436" t="s">
        <v>437</v>
      </c>
      <c r="BF436">
        <v>0</v>
      </c>
      <c r="BG436">
        <v>0</v>
      </c>
      <c r="BH436">
        <f>1-BF436/BG436</f>
        <v>0</v>
      </c>
      <c r="BI436">
        <v>0.5</v>
      </c>
      <c r="BJ436">
        <f>DI436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437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BZ436">
        <v>2020</v>
      </c>
      <c r="CA436">
        <v>290.0000000000001</v>
      </c>
      <c r="CB436">
        <v>1590.42</v>
      </c>
      <c r="CC436">
        <v>295</v>
      </c>
      <c r="CD436">
        <v>5220.67</v>
      </c>
      <c r="CE436">
        <v>1591.29</v>
      </c>
      <c r="CF436">
        <v>-0.87</v>
      </c>
      <c r="CG436">
        <v>300.0000000000001</v>
      </c>
      <c r="CH436">
        <v>23.8</v>
      </c>
      <c r="CI436">
        <v>1650.734719841875</v>
      </c>
      <c r="CJ436">
        <v>2.032994541366527</v>
      </c>
      <c r="CK436">
        <v>-31.03478562282126</v>
      </c>
      <c r="CL436">
        <v>0.9198548094063967</v>
      </c>
      <c r="CM436">
        <v>0.9759925733019913</v>
      </c>
      <c r="CN436">
        <v>-0.00431141668520578</v>
      </c>
      <c r="CO436">
        <v>289.9999999999999</v>
      </c>
      <c r="CP436">
        <v>1590.91</v>
      </c>
      <c r="CQ436">
        <v>765</v>
      </c>
      <c r="CR436">
        <v>5219.32</v>
      </c>
      <c r="CS436">
        <v>1591.27</v>
      </c>
      <c r="CT436">
        <v>-0.36</v>
      </c>
      <c r="DH436">
        <f>$B$11*EG436+$C$11*EH436+$F$11*ES436*(1-EV436)</f>
        <v>0</v>
      </c>
      <c r="DI436">
        <f>DH436*DJ436</f>
        <v>0</v>
      </c>
      <c r="DJ436">
        <f>($B$11*$D$9+$C$11*$D$9+$F$11*((FF436+EX436)/MAX(FF436+EX436+FG436, 0.1)*$I$9+FG436/MAX(FF436+EX436+FG436, 0.1)*$J$9))/($B$11+$C$11+$F$11)</f>
        <v>0</v>
      </c>
      <c r="DK436">
        <f>($B$11*$K$9+$C$11*$K$9+$F$11*((FF436+EX436)/MAX(FF436+EX436+FG436, 0.1)*$P$9+FG436/MAX(FF436+EX436+FG436, 0.1)*$Q$9))/($B$11+$C$11+$F$11)</f>
        <v>0</v>
      </c>
      <c r="DL436">
        <v>6</v>
      </c>
      <c r="DM436">
        <v>0.5</v>
      </c>
      <c r="DN436" t="s">
        <v>438</v>
      </c>
      <c r="DO436">
        <v>2</v>
      </c>
      <c r="DP436" t="b">
        <v>1</v>
      </c>
      <c r="DQ436">
        <v>1761512389.1</v>
      </c>
      <c r="DR436">
        <v>539.7566666666668</v>
      </c>
      <c r="DS436">
        <v>576.8952222222222</v>
      </c>
      <c r="DT436">
        <v>11.93885555555556</v>
      </c>
      <c r="DU436">
        <v>8.762125555555555</v>
      </c>
      <c r="DV436">
        <v>542.3018888888888</v>
      </c>
      <c r="DW436">
        <v>11.92583333333334</v>
      </c>
      <c r="DX436">
        <v>500.0111111111112</v>
      </c>
      <c r="DY436">
        <v>90.27511111111112</v>
      </c>
      <c r="DZ436">
        <v>0.09994294444444445</v>
      </c>
      <c r="EA436">
        <v>18.66382222222222</v>
      </c>
      <c r="EB436">
        <v>18.00953333333333</v>
      </c>
      <c r="EC436">
        <v>999.9000000000001</v>
      </c>
      <c r="ED436">
        <v>0</v>
      </c>
      <c r="EE436">
        <v>0</v>
      </c>
      <c r="EF436">
        <v>10014.58888888889</v>
      </c>
      <c r="EG436">
        <v>0</v>
      </c>
      <c r="EH436">
        <v>1077.05</v>
      </c>
      <c r="EI436">
        <v>-37.13867777777777</v>
      </c>
      <c r="EJ436">
        <v>546.2783333333333</v>
      </c>
      <c r="EK436">
        <v>581.9946666666666</v>
      </c>
      <c r="EL436">
        <v>3.176723333333333</v>
      </c>
      <c r="EM436">
        <v>576.8952222222222</v>
      </c>
      <c r="EN436">
        <v>8.762125555555555</v>
      </c>
      <c r="EO436">
        <v>1.077783333333334</v>
      </c>
      <c r="EP436">
        <v>0.7910018888888888</v>
      </c>
      <c r="EQ436">
        <v>8.012552222222221</v>
      </c>
      <c r="ER436">
        <v>3.546841111111111</v>
      </c>
      <c r="ES436">
        <v>2000.087777777778</v>
      </c>
      <c r="ET436">
        <v>0.9799973333333334</v>
      </c>
      <c r="EU436">
        <v>0.02000312222222222</v>
      </c>
      <c r="EV436">
        <v>0</v>
      </c>
      <c r="EW436">
        <v>1269.668888888889</v>
      </c>
      <c r="EX436">
        <v>5.00097</v>
      </c>
      <c r="EY436">
        <v>25637.87777777778</v>
      </c>
      <c r="EZ436">
        <v>16708.3</v>
      </c>
      <c r="FA436">
        <v>40.375</v>
      </c>
      <c r="FB436">
        <v>41.56922222222222</v>
      </c>
      <c r="FC436">
        <v>40.375</v>
      </c>
      <c r="FD436">
        <v>41.50666666666667</v>
      </c>
      <c r="FE436">
        <v>40.13166666666667</v>
      </c>
      <c r="FF436">
        <v>1955.18</v>
      </c>
      <c r="FG436">
        <v>39.90777777777777</v>
      </c>
      <c r="FH436">
        <v>0</v>
      </c>
      <c r="FI436">
        <v>7262.600000143051</v>
      </c>
      <c r="FJ436">
        <v>0</v>
      </c>
      <c r="FK436">
        <v>1269.286923076923</v>
      </c>
      <c r="FL436">
        <v>3.531623943880048</v>
      </c>
      <c r="FM436">
        <v>27.1897435421388</v>
      </c>
      <c r="FN436">
        <v>25636.05</v>
      </c>
      <c r="FO436">
        <v>15</v>
      </c>
      <c r="FP436">
        <v>0</v>
      </c>
      <c r="FQ436" t="s">
        <v>439</v>
      </c>
      <c r="FR436">
        <v>1760210915.6</v>
      </c>
      <c r="FS436">
        <v>0</v>
      </c>
      <c r="FT436">
        <v>0</v>
      </c>
      <c r="FU436">
        <v>-0.215</v>
      </c>
      <c r="FV436">
        <v>0</v>
      </c>
      <c r="FW436">
        <v>-0.6919999999999999</v>
      </c>
      <c r="FX436">
        <v>0</v>
      </c>
      <c r="FY436">
        <v>400</v>
      </c>
      <c r="FZ436">
        <v>0</v>
      </c>
      <c r="GA436">
        <v>0.15</v>
      </c>
      <c r="GB436">
        <v>0</v>
      </c>
      <c r="GC436">
        <v>-36.71848250000001</v>
      </c>
      <c r="GD436">
        <v>-3.844783114446489</v>
      </c>
      <c r="GE436">
        <v>0.3821670530589338</v>
      </c>
      <c r="GF436">
        <v>0</v>
      </c>
      <c r="GG436">
        <v>1269.157647058824</v>
      </c>
      <c r="GH436">
        <v>2.908479766890261</v>
      </c>
      <c r="GI436">
        <v>0.3969372362857712</v>
      </c>
      <c r="GJ436">
        <v>0</v>
      </c>
      <c r="GK436">
        <v>3.142915</v>
      </c>
      <c r="GL436">
        <v>0.3209687054408956</v>
      </c>
      <c r="GM436">
        <v>0.03278003050639216</v>
      </c>
      <c r="GN436">
        <v>0</v>
      </c>
      <c r="GO436">
        <v>0</v>
      </c>
      <c r="GP436">
        <v>3</v>
      </c>
      <c r="GQ436" t="s">
        <v>455</v>
      </c>
      <c r="GR436">
        <v>3.13334</v>
      </c>
      <c r="GS436">
        <v>2.76022</v>
      </c>
      <c r="GT436">
        <v>0.115165</v>
      </c>
      <c r="GU436">
        <v>0.119082</v>
      </c>
      <c r="GV436">
        <v>0.06454749999999999</v>
      </c>
      <c r="GW436">
        <v>0.0505607</v>
      </c>
      <c r="GX436">
        <v>28328</v>
      </c>
      <c r="GY436">
        <v>28184.3</v>
      </c>
      <c r="GZ436">
        <v>29742.8</v>
      </c>
      <c r="HA436">
        <v>29554.1</v>
      </c>
      <c r="HB436">
        <v>36773.6</v>
      </c>
      <c r="HC436">
        <v>37189.6</v>
      </c>
      <c r="HD436">
        <v>41853</v>
      </c>
      <c r="HE436">
        <v>41990.3</v>
      </c>
      <c r="HF436">
        <v>1.95758</v>
      </c>
      <c r="HG436">
        <v>1.88533</v>
      </c>
      <c r="HH436">
        <v>-0.0204071</v>
      </c>
      <c r="HI436">
        <v>0</v>
      </c>
      <c r="HJ436">
        <v>18.3527</v>
      </c>
      <c r="HK436">
        <v>999.9</v>
      </c>
      <c r="HL436">
        <v>26.3</v>
      </c>
      <c r="HM436">
        <v>31.6</v>
      </c>
      <c r="HN436">
        <v>13.5997</v>
      </c>
      <c r="HO436">
        <v>61.9027</v>
      </c>
      <c r="HP436">
        <v>32.4399</v>
      </c>
      <c r="HQ436">
        <v>1</v>
      </c>
      <c r="HR436">
        <v>-0.130854</v>
      </c>
      <c r="HS436">
        <v>5.0735</v>
      </c>
      <c r="HT436">
        <v>20.2688</v>
      </c>
      <c r="HU436">
        <v>5.21969</v>
      </c>
      <c r="HV436">
        <v>12.0159</v>
      </c>
      <c r="HW436">
        <v>4.9906</v>
      </c>
      <c r="HX436">
        <v>3.28833</v>
      </c>
      <c r="HY436">
        <v>9999</v>
      </c>
      <c r="HZ436">
        <v>9999</v>
      </c>
      <c r="IA436">
        <v>9999</v>
      </c>
      <c r="IB436">
        <v>999.9</v>
      </c>
      <c r="IC436">
        <v>4.97284</v>
      </c>
      <c r="ID436">
        <v>1.86661</v>
      </c>
      <c r="IE436">
        <v>1.86588</v>
      </c>
      <c r="IF436">
        <v>1.86584</v>
      </c>
      <c r="IG436">
        <v>1.86769</v>
      </c>
      <c r="IH436">
        <v>1.87014</v>
      </c>
      <c r="II436">
        <v>1.86876</v>
      </c>
      <c r="IJ436">
        <v>1.87027</v>
      </c>
      <c r="IK436">
        <v>0</v>
      </c>
      <c r="IL436">
        <v>0</v>
      </c>
      <c r="IM436">
        <v>0</v>
      </c>
      <c r="IN436">
        <v>0</v>
      </c>
      <c r="IO436" t="s">
        <v>441</v>
      </c>
      <c r="IP436" t="s">
        <v>442</v>
      </c>
      <c r="IQ436" t="s">
        <v>443</v>
      </c>
      <c r="IR436" t="s">
        <v>443</v>
      </c>
      <c r="IS436" t="s">
        <v>443</v>
      </c>
      <c r="IT436" t="s">
        <v>443</v>
      </c>
      <c r="IU436">
        <v>0</v>
      </c>
      <c r="IV436">
        <v>100</v>
      </c>
      <c r="IW436">
        <v>100</v>
      </c>
      <c r="IX436">
        <v>-2.562</v>
      </c>
      <c r="IY436">
        <v>0.013</v>
      </c>
      <c r="IZ436">
        <v>-1.414774939843471</v>
      </c>
      <c r="JA436">
        <v>-0.002262605230658699</v>
      </c>
      <c r="JB436">
        <v>4.117972070868355E-07</v>
      </c>
      <c r="JC436">
        <v>-1.535053720392113E-10</v>
      </c>
      <c r="JD436">
        <v>-0.05773197212917025</v>
      </c>
      <c r="JE436">
        <v>-0.004387372397949352</v>
      </c>
      <c r="JF436">
        <v>0.001148265067849212</v>
      </c>
      <c r="JG436">
        <v>-2.372704636287677E-05</v>
      </c>
      <c r="JH436">
        <v>4</v>
      </c>
      <c r="JI436">
        <v>2346</v>
      </c>
      <c r="JJ436">
        <v>1</v>
      </c>
      <c r="JK436">
        <v>24</v>
      </c>
      <c r="JL436">
        <v>21691.3</v>
      </c>
      <c r="JM436">
        <v>29358539.9</v>
      </c>
      <c r="JN436">
        <v>1.37207</v>
      </c>
      <c r="JO436">
        <v>2.26685</v>
      </c>
      <c r="JP436">
        <v>1.39648</v>
      </c>
      <c r="JQ436">
        <v>2.35718</v>
      </c>
      <c r="JR436">
        <v>1.49536</v>
      </c>
      <c r="JS436">
        <v>2.70264</v>
      </c>
      <c r="JT436">
        <v>36.4578</v>
      </c>
      <c r="JU436">
        <v>24.035</v>
      </c>
      <c r="JV436">
        <v>18</v>
      </c>
      <c r="JW436">
        <v>487.227</v>
      </c>
      <c r="JX436">
        <v>433.282</v>
      </c>
      <c r="JY436">
        <v>12.609</v>
      </c>
      <c r="JZ436">
        <v>25.8142</v>
      </c>
      <c r="KA436">
        <v>30.0001</v>
      </c>
      <c r="KB436">
        <v>25.6868</v>
      </c>
      <c r="KC436">
        <v>25.6239</v>
      </c>
      <c r="KD436">
        <v>27.5006</v>
      </c>
      <c r="KE436">
        <v>33.446</v>
      </c>
      <c r="KF436">
        <v>0</v>
      </c>
      <c r="KG436">
        <v>12.6083</v>
      </c>
      <c r="KH436">
        <v>607.331</v>
      </c>
      <c r="KI436">
        <v>8.754860000000001</v>
      </c>
      <c r="KJ436">
        <v>101.651</v>
      </c>
      <c r="KK436">
        <v>100.97</v>
      </c>
    </row>
    <row r="437" spans="1:297">
      <c r="A437">
        <v>421</v>
      </c>
      <c r="B437">
        <v>1761512396.6</v>
      </c>
      <c r="C437">
        <v>5186.099999904633</v>
      </c>
      <c r="D437" t="s">
        <v>1289</v>
      </c>
      <c r="E437" t="s">
        <v>1290</v>
      </c>
      <c r="F437">
        <v>5</v>
      </c>
      <c r="G437" t="s">
        <v>1218</v>
      </c>
      <c r="H437" t="s">
        <v>436</v>
      </c>
      <c r="I437">
        <v>1761512393.8</v>
      </c>
      <c r="J437">
        <f>(K437)/1000</f>
        <v>0</v>
      </c>
      <c r="K437">
        <f>IF(DP437, AN437, AH437)</f>
        <v>0</v>
      </c>
      <c r="L437">
        <f>IF(DP437, AI437, AG437)</f>
        <v>0</v>
      </c>
      <c r="M437">
        <f>DR437 - IF(AU437&gt;1, L437*DL437*100.0/(AW437), 0)</f>
        <v>0</v>
      </c>
      <c r="N437">
        <f>((T437-J437/2)*M437-L437)/(T437+J437/2)</f>
        <v>0</v>
      </c>
      <c r="O437">
        <f>N437*(DY437+DZ437)/1000.0</f>
        <v>0</v>
      </c>
      <c r="P437">
        <f>(DR437 - IF(AU437&gt;1, L437*DL437*100.0/(AW437), 0))*(DY437+DZ437)/1000.0</f>
        <v>0</v>
      </c>
      <c r="Q437">
        <f>2.0/((1/S437-1/R437)+SIGN(S437)*SQRT((1/S437-1/R437)*(1/S437-1/R437) + 4*DM437/((DM437+1)*(DM437+1))*(2*1/S437*1/R437-1/R437*1/R437)))</f>
        <v>0</v>
      </c>
      <c r="R437">
        <f>IF(LEFT(DN437,1)&lt;&gt;"0",IF(LEFT(DN437,1)="1",3.0,DO437),$D$5+$E$5*(EF437*DY437/($K$5*1000))+$F$5*(EF437*DY437/($K$5*1000))*MAX(MIN(DL437,$J$5),$I$5)*MAX(MIN(DL437,$J$5),$I$5)+$G$5*MAX(MIN(DL437,$J$5),$I$5)*(EF437*DY437/($K$5*1000))+$H$5*(EF437*DY437/($K$5*1000))*(EF437*DY437/($K$5*1000)))</f>
        <v>0</v>
      </c>
      <c r="S437">
        <f>J437*(1000-(1000*0.61365*exp(17.502*W437/(240.97+W437))/(DY437+DZ437)+DT437)/2)/(1000*0.61365*exp(17.502*W437/(240.97+W437))/(DY437+DZ437)-DT437)</f>
        <v>0</v>
      </c>
      <c r="T437">
        <f>1/((DM437+1)/(Q437/1.6)+1/(R437/1.37)) + DM437/((DM437+1)/(Q437/1.6) + DM437/(R437/1.37))</f>
        <v>0</v>
      </c>
      <c r="U437">
        <f>(DH437*DK437)</f>
        <v>0</v>
      </c>
      <c r="V437">
        <f>(EA437+(U437+2*0.95*5.67E-8*(((EA437+$B$7)+273)^4-(EA437+273)^4)-44100*J437)/(1.84*29.3*R437+8*0.95*5.67E-8*(EA437+273)^3))</f>
        <v>0</v>
      </c>
      <c r="W437">
        <f>($C$7*EB437+$D$7*EC437+$E$7*V437)</f>
        <v>0</v>
      </c>
      <c r="X437">
        <f>0.61365*exp(17.502*W437/(240.97+W437))</f>
        <v>0</v>
      </c>
      <c r="Y437">
        <f>(Z437/AA437*100)</f>
        <v>0</v>
      </c>
      <c r="Z437">
        <f>DT437*(DY437+DZ437)/1000</f>
        <v>0</v>
      </c>
      <c r="AA437">
        <f>0.61365*exp(17.502*EA437/(240.97+EA437))</f>
        <v>0</v>
      </c>
      <c r="AB437">
        <f>(X437-DT437*(DY437+DZ437)/1000)</f>
        <v>0</v>
      </c>
      <c r="AC437">
        <f>(-J437*44100)</f>
        <v>0</v>
      </c>
      <c r="AD437">
        <f>2*29.3*R437*0.92*(EA437-W437)</f>
        <v>0</v>
      </c>
      <c r="AE437">
        <f>2*0.95*5.67E-8*(((EA437+$B$7)+273)^4-(W437+273)^4)</f>
        <v>0</v>
      </c>
      <c r="AF437">
        <f>U437+AE437+AC437+AD437</f>
        <v>0</v>
      </c>
      <c r="AG437">
        <f>DX437*AU437*(DS437-DR437*(1000-AU437*DU437)/(1000-AU437*DT437))/(100*DL437)</f>
        <v>0</v>
      </c>
      <c r="AH437">
        <f>1000*DX437*AU437*(DT437-DU437)/(100*DL437*(1000-AU437*DT437))</f>
        <v>0</v>
      </c>
      <c r="AI437">
        <f>(AJ437 - AK437 - DY437*1E3/(8.314*(EA437+273.15)) * AM437/DX437 * AL437) * DX437/(100*DL437) * (1000 - DU437)/1000</f>
        <v>0</v>
      </c>
      <c r="AJ437">
        <v>597.2750587773211</v>
      </c>
      <c r="AK437">
        <v>569.8808484848481</v>
      </c>
      <c r="AL437">
        <v>3.382507249922601</v>
      </c>
      <c r="AM437">
        <v>65.67833602409358</v>
      </c>
      <c r="AN437">
        <f>(AP437 - AO437 + DY437*1E3/(8.314*(EA437+273.15)) * AR437/DX437 * AQ437) * DX437/(100*DL437) * 1000/(1000 - AP437)</f>
        <v>0</v>
      </c>
      <c r="AO437">
        <v>8.76157344272473</v>
      </c>
      <c r="AP437">
        <v>11.93314424242424</v>
      </c>
      <c r="AQ437">
        <v>-1.449756470061569E-06</v>
      </c>
      <c r="AR437">
        <v>107.1786885899259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MAX(0,($B$13+$C$13*EF437)/(1+$D$13*EF437)*DY437/(EA437+273)*$E$13)</f>
        <v>0</v>
      </c>
      <c r="AX437" t="s">
        <v>437</v>
      </c>
      <c r="AY437" t="s">
        <v>437</v>
      </c>
      <c r="AZ437">
        <v>0</v>
      </c>
      <c r="BA437">
        <v>0</v>
      </c>
      <c r="BB437">
        <f>1-AZ437/BA437</f>
        <v>0</v>
      </c>
      <c r="BC437">
        <v>0</v>
      </c>
      <c r="BD437" t="s">
        <v>437</v>
      </c>
      <c r="BE437" t="s">
        <v>437</v>
      </c>
      <c r="BF437">
        <v>0</v>
      </c>
      <c r="BG437">
        <v>0</v>
      </c>
      <c r="BH437">
        <f>1-BF437/BG437</f>
        <v>0</v>
      </c>
      <c r="BI437">
        <v>0.5</v>
      </c>
      <c r="BJ437">
        <f>DI437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437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BZ437">
        <v>2020</v>
      </c>
      <c r="CA437">
        <v>290.0000000000001</v>
      </c>
      <c r="CB437">
        <v>1590.42</v>
      </c>
      <c r="CC437">
        <v>295</v>
      </c>
      <c r="CD437">
        <v>5220.67</v>
      </c>
      <c r="CE437">
        <v>1591.29</v>
      </c>
      <c r="CF437">
        <v>-0.87</v>
      </c>
      <c r="CG437">
        <v>300.0000000000001</v>
      </c>
      <c r="CH437">
        <v>23.8</v>
      </c>
      <c r="CI437">
        <v>1650.734719841875</v>
      </c>
      <c r="CJ437">
        <v>2.032994541366527</v>
      </c>
      <c r="CK437">
        <v>-31.03478562282126</v>
      </c>
      <c r="CL437">
        <v>0.9198548094063967</v>
      </c>
      <c r="CM437">
        <v>0.9759925733019913</v>
      </c>
      <c r="CN437">
        <v>-0.00431141668520578</v>
      </c>
      <c r="CO437">
        <v>289.9999999999999</v>
      </c>
      <c r="CP437">
        <v>1590.91</v>
      </c>
      <c r="CQ437">
        <v>765</v>
      </c>
      <c r="CR437">
        <v>5219.32</v>
      </c>
      <c r="CS437">
        <v>1591.27</v>
      </c>
      <c r="CT437">
        <v>-0.36</v>
      </c>
      <c r="DH437">
        <f>$B$11*EG437+$C$11*EH437+$F$11*ES437*(1-EV437)</f>
        <v>0</v>
      </c>
      <c r="DI437">
        <f>DH437*DJ437</f>
        <v>0</v>
      </c>
      <c r="DJ437">
        <f>($B$11*$D$9+$C$11*$D$9+$F$11*((FF437+EX437)/MAX(FF437+EX437+FG437, 0.1)*$I$9+FG437/MAX(FF437+EX437+FG437, 0.1)*$J$9))/($B$11+$C$11+$F$11)</f>
        <v>0</v>
      </c>
      <c r="DK437">
        <f>($B$11*$K$9+$C$11*$K$9+$F$11*((FF437+EX437)/MAX(FF437+EX437+FG437, 0.1)*$P$9+FG437/MAX(FF437+EX437+FG437, 0.1)*$Q$9))/($B$11+$C$11+$F$11)</f>
        <v>0</v>
      </c>
      <c r="DL437">
        <v>6</v>
      </c>
      <c r="DM437">
        <v>0.5</v>
      </c>
      <c r="DN437" t="s">
        <v>438</v>
      </c>
      <c r="DO437">
        <v>2</v>
      </c>
      <c r="DP437" t="b">
        <v>1</v>
      </c>
      <c r="DQ437">
        <v>1761512393.8</v>
      </c>
      <c r="DR437">
        <v>555.377</v>
      </c>
      <c r="DS437">
        <v>592.7039000000001</v>
      </c>
      <c r="DT437">
        <v>11.93368</v>
      </c>
      <c r="DU437">
        <v>8.761683999999999</v>
      </c>
      <c r="DV437">
        <v>557.9527</v>
      </c>
      <c r="DW437">
        <v>11.92074</v>
      </c>
      <c r="DX437">
        <v>499.9791999999999</v>
      </c>
      <c r="DY437">
        <v>90.27703</v>
      </c>
      <c r="DZ437">
        <v>0.10004589</v>
      </c>
      <c r="EA437">
        <v>18.66626</v>
      </c>
      <c r="EB437">
        <v>18.01183</v>
      </c>
      <c r="EC437">
        <v>999.9</v>
      </c>
      <c r="ED437">
        <v>0</v>
      </c>
      <c r="EE437">
        <v>0</v>
      </c>
      <c r="EF437">
        <v>9997.932000000001</v>
      </c>
      <c r="EG437">
        <v>0</v>
      </c>
      <c r="EH437">
        <v>1077.05</v>
      </c>
      <c r="EI437">
        <v>-37.32706</v>
      </c>
      <c r="EJ437">
        <v>562.0845999999999</v>
      </c>
      <c r="EK437">
        <v>597.943</v>
      </c>
      <c r="EL437">
        <v>3.171998</v>
      </c>
      <c r="EM437">
        <v>592.7039000000001</v>
      </c>
      <c r="EN437">
        <v>8.761683999999999</v>
      </c>
      <c r="EO437">
        <v>1.077337</v>
      </c>
      <c r="EP437">
        <v>0.7909791</v>
      </c>
      <c r="EQ437">
        <v>8.006498000000001</v>
      </c>
      <c r="ER437">
        <v>3.546431</v>
      </c>
      <c r="ES437">
        <v>2000.034</v>
      </c>
      <c r="ET437">
        <v>0.9800053999999999</v>
      </c>
      <c r="EU437">
        <v>0.01999479</v>
      </c>
      <c r="EV437">
        <v>0</v>
      </c>
      <c r="EW437">
        <v>1270.056</v>
      </c>
      <c r="EX437">
        <v>5.000970000000001</v>
      </c>
      <c r="EY437">
        <v>25640.34</v>
      </c>
      <c r="EZ437">
        <v>16707.88</v>
      </c>
      <c r="FA437">
        <v>40.3246</v>
      </c>
      <c r="FB437">
        <v>41.4122</v>
      </c>
      <c r="FC437">
        <v>40.3372</v>
      </c>
      <c r="FD437">
        <v>41.331</v>
      </c>
      <c r="FE437">
        <v>40.0372</v>
      </c>
      <c r="FF437">
        <v>1955.141</v>
      </c>
      <c r="FG437">
        <v>39.89299999999999</v>
      </c>
      <c r="FH437">
        <v>0</v>
      </c>
      <c r="FI437">
        <v>7267.400000095367</v>
      </c>
      <c r="FJ437">
        <v>0</v>
      </c>
      <c r="FK437">
        <v>1269.658076923077</v>
      </c>
      <c r="FL437">
        <v>3.969572658571942</v>
      </c>
      <c r="FM437">
        <v>21.17264953263407</v>
      </c>
      <c r="FN437">
        <v>25638.35769230769</v>
      </c>
      <c r="FO437">
        <v>15</v>
      </c>
      <c r="FP437">
        <v>0</v>
      </c>
      <c r="FQ437" t="s">
        <v>439</v>
      </c>
      <c r="FR437">
        <v>1760210915.6</v>
      </c>
      <c r="FS437">
        <v>0</v>
      </c>
      <c r="FT437">
        <v>0</v>
      </c>
      <c r="FU437">
        <v>-0.215</v>
      </c>
      <c r="FV437">
        <v>0</v>
      </c>
      <c r="FW437">
        <v>-0.6919999999999999</v>
      </c>
      <c r="FX437">
        <v>0</v>
      </c>
      <c r="FY437">
        <v>400</v>
      </c>
      <c r="FZ437">
        <v>0</v>
      </c>
      <c r="GA437">
        <v>0.15</v>
      </c>
      <c r="GB437">
        <v>0</v>
      </c>
      <c r="GC437">
        <v>-36.96418536585365</v>
      </c>
      <c r="GD437">
        <v>-3.069447386759552</v>
      </c>
      <c r="GE437">
        <v>0.3154323177845207</v>
      </c>
      <c r="GF437">
        <v>0</v>
      </c>
      <c r="GG437">
        <v>1269.430294117647</v>
      </c>
      <c r="GH437">
        <v>4.490297940921604</v>
      </c>
      <c r="GI437">
        <v>0.513857872854765</v>
      </c>
      <c r="GJ437">
        <v>0</v>
      </c>
      <c r="GK437">
        <v>3.157629512195122</v>
      </c>
      <c r="GL437">
        <v>0.2092400696864148</v>
      </c>
      <c r="GM437">
        <v>0.02569930329806528</v>
      </c>
      <c r="GN437">
        <v>0</v>
      </c>
      <c r="GO437">
        <v>0</v>
      </c>
      <c r="GP437">
        <v>3</v>
      </c>
      <c r="GQ437" t="s">
        <v>455</v>
      </c>
      <c r="GR437">
        <v>3.1337</v>
      </c>
      <c r="GS437">
        <v>2.76041</v>
      </c>
      <c r="GT437">
        <v>0.117648</v>
      </c>
      <c r="GU437">
        <v>0.121481</v>
      </c>
      <c r="GV437">
        <v>0.0645438</v>
      </c>
      <c r="GW437">
        <v>0.050565</v>
      </c>
      <c r="GX437">
        <v>28248.3</v>
      </c>
      <c r="GY437">
        <v>28107.5</v>
      </c>
      <c r="GZ437">
        <v>29742.6</v>
      </c>
      <c r="HA437">
        <v>29554</v>
      </c>
      <c r="HB437">
        <v>36773.7</v>
      </c>
      <c r="HC437">
        <v>37189.3</v>
      </c>
      <c r="HD437">
        <v>41852.8</v>
      </c>
      <c r="HE437">
        <v>41990.1</v>
      </c>
      <c r="HF437">
        <v>1.95858</v>
      </c>
      <c r="HG437">
        <v>1.88503</v>
      </c>
      <c r="HH437">
        <v>-0.0208244</v>
      </c>
      <c r="HI437">
        <v>0</v>
      </c>
      <c r="HJ437">
        <v>18.3527</v>
      </c>
      <c r="HK437">
        <v>999.9</v>
      </c>
      <c r="HL437">
        <v>26.3</v>
      </c>
      <c r="HM437">
        <v>31.6</v>
      </c>
      <c r="HN437">
        <v>13.599</v>
      </c>
      <c r="HO437">
        <v>62.3327</v>
      </c>
      <c r="HP437">
        <v>32.5561</v>
      </c>
      <c r="HQ437">
        <v>1</v>
      </c>
      <c r="HR437">
        <v>-0.130709</v>
      </c>
      <c r="HS437">
        <v>5.10115</v>
      </c>
      <c r="HT437">
        <v>20.2683</v>
      </c>
      <c r="HU437">
        <v>5.22058</v>
      </c>
      <c r="HV437">
        <v>12.0159</v>
      </c>
      <c r="HW437">
        <v>4.991</v>
      </c>
      <c r="HX437">
        <v>3.28848</v>
      </c>
      <c r="HY437">
        <v>9999</v>
      </c>
      <c r="HZ437">
        <v>9999</v>
      </c>
      <c r="IA437">
        <v>9999</v>
      </c>
      <c r="IB437">
        <v>999.9</v>
      </c>
      <c r="IC437">
        <v>4.97279</v>
      </c>
      <c r="ID437">
        <v>1.86661</v>
      </c>
      <c r="IE437">
        <v>1.86589</v>
      </c>
      <c r="IF437">
        <v>1.86584</v>
      </c>
      <c r="IG437">
        <v>1.86769</v>
      </c>
      <c r="IH437">
        <v>1.87015</v>
      </c>
      <c r="II437">
        <v>1.86881</v>
      </c>
      <c r="IJ437">
        <v>1.87027</v>
      </c>
      <c r="IK437">
        <v>0</v>
      </c>
      <c r="IL437">
        <v>0</v>
      </c>
      <c r="IM437">
        <v>0</v>
      </c>
      <c r="IN437">
        <v>0</v>
      </c>
      <c r="IO437" t="s">
        <v>441</v>
      </c>
      <c r="IP437" t="s">
        <v>442</v>
      </c>
      <c r="IQ437" t="s">
        <v>443</v>
      </c>
      <c r="IR437" t="s">
        <v>443</v>
      </c>
      <c r="IS437" t="s">
        <v>443</v>
      </c>
      <c r="IT437" t="s">
        <v>443</v>
      </c>
      <c r="IU437">
        <v>0</v>
      </c>
      <c r="IV437">
        <v>100</v>
      </c>
      <c r="IW437">
        <v>100</v>
      </c>
      <c r="IX437">
        <v>-2.594</v>
      </c>
      <c r="IY437">
        <v>0.0129</v>
      </c>
      <c r="IZ437">
        <v>-1.414774939843471</v>
      </c>
      <c r="JA437">
        <v>-0.002262605230658699</v>
      </c>
      <c r="JB437">
        <v>4.117972070868355E-07</v>
      </c>
      <c r="JC437">
        <v>-1.535053720392113E-10</v>
      </c>
      <c r="JD437">
        <v>-0.05773197212917025</v>
      </c>
      <c r="JE437">
        <v>-0.004387372397949352</v>
      </c>
      <c r="JF437">
        <v>0.001148265067849212</v>
      </c>
      <c r="JG437">
        <v>-2.372704636287677E-05</v>
      </c>
      <c r="JH437">
        <v>4</v>
      </c>
      <c r="JI437">
        <v>2346</v>
      </c>
      <c r="JJ437">
        <v>1</v>
      </c>
      <c r="JK437">
        <v>24</v>
      </c>
      <c r="JL437">
        <v>21691.3</v>
      </c>
      <c r="JM437">
        <v>29358539.9</v>
      </c>
      <c r="JN437">
        <v>1.40015</v>
      </c>
      <c r="JO437">
        <v>2.27417</v>
      </c>
      <c r="JP437">
        <v>1.39648</v>
      </c>
      <c r="JQ437">
        <v>2.35718</v>
      </c>
      <c r="JR437">
        <v>1.49536</v>
      </c>
      <c r="JS437">
        <v>2.5415</v>
      </c>
      <c r="JT437">
        <v>36.4814</v>
      </c>
      <c r="JU437">
        <v>24.0262</v>
      </c>
      <c r="JV437">
        <v>18</v>
      </c>
      <c r="JW437">
        <v>487.846</v>
      </c>
      <c r="JX437">
        <v>433.104</v>
      </c>
      <c r="JY437">
        <v>12.6016</v>
      </c>
      <c r="JZ437">
        <v>25.8142</v>
      </c>
      <c r="KA437">
        <v>30.0002</v>
      </c>
      <c r="KB437">
        <v>25.6868</v>
      </c>
      <c r="KC437">
        <v>25.6239</v>
      </c>
      <c r="KD437">
        <v>28.074</v>
      </c>
      <c r="KE437">
        <v>33.446</v>
      </c>
      <c r="KF437">
        <v>0</v>
      </c>
      <c r="KG437">
        <v>12.5979</v>
      </c>
      <c r="KH437">
        <v>620.708</v>
      </c>
      <c r="KI437">
        <v>8.754860000000001</v>
      </c>
      <c r="KJ437">
        <v>101.65</v>
      </c>
      <c r="KK437">
        <v>100.97</v>
      </c>
    </row>
    <row r="438" spans="1:297">
      <c r="A438">
        <v>422</v>
      </c>
      <c r="B438">
        <v>1761512401.6</v>
      </c>
      <c r="C438">
        <v>5191.099999904633</v>
      </c>
      <c r="D438" t="s">
        <v>1291</v>
      </c>
      <c r="E438" t="s">
        <v>1292</v>
      </c>
      <c r="F438">
        <v>5</v>
      </c>
      <c r="G438" t="s">
        <v>1218</v>
      </c>
      <c r="H438" t="s">
        <v>436</v>
      </c>
      <c r="I438">
        <v>1761512399.1</v>
      </c>
      <c r="J438">
        <f>(K438)/1000</f>
        <v>0</v>
      </c>
      <c r="K438">
        <f>IF(DP438, AN438, AH438)</f>
        <v>0</v>
      </c>
      <c r="L438">
        <f>IF(DP438, AI438, AG438)</f>
        <v>0</v>
      </c>
      <c r="M438">
        <f>DR438 - IF(AU438&gt;1, L438*DL438*100.0/(AW438), 0)</f>
        <v>0</v>
      </c>
      <c r="N438">
        <f>((T438-J438/2)*M438-L438)/(T438+J438/2)</f>
        <v>0</v>
      </c>
      <c r="O438">
        <f>N438*(DY438+DZ438)/1000.0</f>
        <v>0</v>
      </c>
      <c r="P438">
        <f>(DR438 - IF(AU438&gt;1, L438*DL438*100.0/(AW438), 0))*(DY438+DZ438)/1000.0</f>
        <v>0</v>
      </c>
      <c r="Q438">
        <f>2.0/((1/S438-1/R438)+SIGN(S438)*SQRT((1/S438-1/R438)*(1/S438-1/R438) + 4*DM438/((DM438+1)*(DM438+1))*(2*1/S438*1/R438-1/R438*1/R438)))</f>
        <v>0</v>
      </c>
      <c r="R438">
        <f>IF(LEFT(DN438,1)&lt;&gt;"0",IF(LEFT(DN438,1)="1",3.0,DO438),$D$5+$E$5*(EF438*DY438/($K$5*1000))+$F$5*(EF438*DY438/($K$5*1000))*MAX(MIN(DL438,$J$5),$I$5)*MAX(MIN(DL438,$J$5),$I$5)+$G$5*MAX(MIN(DL438,$J$5),$I$5)*(EF438*DY438/($K$5*1000))+$H$5*(EF438*DY438/($K$5*1000))*(EF438*DY438/($K$5*1000)))</f>
        <v>0</v>
      </c>
      <c r="S438">
        <f>J438*(1000-(1000*0.61365*exp(17.502*W438/(240.97+W438))/(DY438+DZ438)+DT438)/2)/(1000*0.61365*exp(17.502*W438/(240.97+W438))/(DY438+DZ438)-DT438)</f>
        <v>0</v>
      </c>
      <c r="T438">
        <f>1/((DM438+1)/(Q438/1.6)+1/(R438/1.37)) + DM438/((DM438+1)/(Q438/1.6) + DM438/(R438/1.37))</f>
        <v>0</v>
      </c>
      <c r="U438">
        <f>(DH438*DK438)</f>
        <v>0</v>
      </c>
      <c r="V438">
        <f>(EA438+(U438+2*0.95*5.67E-8*(((EA438+$B$7)+273)^4-(EA438+273)^4)-44100*J438)/(1.84*29.3*R438+8*0.95*5.67E-8*(EA438+273)^3))</f>
        <v>0</v>
      </c>
      <c r="W438">
        <f>($C$7*EB438+$D$7*EC438+$E$7*V438)</f>
        <v>0</v>
      </c>
      <c r="X438">
        <f>0.61365*exp(17.502*W438/(240.97+W438))</f>
        <v>0</v>
      </c>
      <c r="Y438">
        <f>(Z438/AA438*100)</f>
        <v>0</v>
      </c>
      <c r="Z438">
        <f>DT438*(DY438+DZ438)/1000</f>
        <v>0</v>
      </c>
      <c r="AA438">
        <f>0.61365*exp(17.502*EA438/(240.97+EA438))</f>
        <v>0</v>
      </c>
      <c r="AB438">
        <f>(X438-DT438*(DY438+DZ438)/1000)</f>
        <v>0</v>
      </c>
      <c r="AC438">
        <f>(-J438*44100)</f>
        <v>0</v>
      </c>
      <c r="AD438">
        <f>2*29.3*R438*0.92*(EA438-W438)</f>
        <v>0</v>
      </c>
      <c r="AE438">
        <f>2*0.95*5.67E-8*(((EA438+$B$7)+273)^4-(W438+273)^4)</f>
        <v>0</v>
      </c>
      <c r="AF438">
        <f>U438+AE438+AC438+AD438</f>
        <v>0</v>
      </c>
      <c r="AG438">
        <f>DX438*AU438*(DS438-DR438*(1000-AU438*DU438)/(1000-AU438*DT438))/(100*DL438)</f>
        <v>0</v>
      </c>
      <c r="AH438">
        <f>1000*DX438*AU438*(DT438-DU438)/(100*DL438*(1000-AU438*DT438))</f>
        <v>0</v>
      </c>
      <c r="AI438">
        <f>(AJ438 - AK438 - DY438*1E3/(8.314*(EA438+273.15)) * AM438/DX438 * AL438) * DX438/(100*DL438) * (1000 - DU438)/1000</f>
        <v>0</v>
      </c>
      <c r="AJ438">
        <v>614.1708984819131</v>
      </c>
      <c r="AK438">
        <v>586.7565454545453</v>
      </c>
      <c r="AL438">
        <v>3.371629574040316</v>
      </c>
      <c r="AM438">
        <v>65.67833602409358</v>
      </c>
      <c r="AN438">
        <f>(AP438 - AO438 + DY438*1E3/(8.314*(EA438+273.15)) * AR438/DX438 * AQ438) * DX438/(100*DL438) * 1000/(1000 - AP438)</f>
        <v>0</v>
      </c>
      <c r="AO438">
        <v>8.763349289196089</v>
      </c>
      <c r="AP438">
        <v>11.93245515151516</v>
      </c>
      <c r="AQ438">
        <v>-4.378797517384023E-07</v>
      </c>
      <c r="AR438">
        <v>107.1786885899259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MAX(0,($B$13+$C$13*EF438)/(1+$D$13*EF438)*DY438/(EA438+273)*$E$13)</f>
        <v>0</v>
      </c>
      <c r="AX438" t="s">
        <v>437</v>
      </c>
      <c r="AY438" t="s">
        <v>437</v>
      </c>
      <c r="AZ438">
        <v>0</v>
      </c>
      <c r="BA438">
        <v>0</v>
      </c>
      <c r="BB438">
        <f>1-AZ438/BA438</f>
        <v>0</v>
      </c>
      <c r="BC438">
        <v>0</v>
      </c>
      <c r="BD438" t="s">
        <v>437</v>
      </c>
      <c r="BE438" t="s">
        <v>437</v>
      </c>
      <c r="BF438">
        <v>0</v>
      </c>
      <c r="BG438">
        <v>0</v>
      </c>
      <c r="BH438">
        <f>1-BF438/BG438</f>
        <v>0</v>
      </c>
      <c r="BI438">
        <v>0.5</v>
      </c>
      <c r="BJ438">
        <f>DI438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437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BZ438">
        <v>2020</v>
      </c>
      <c r="CA438">
        <v>290.0000000000001</v>
      </c>
      <c r="CB438">
        <v>1590.42</v>
      </c>
      <c r="CC438">
        <v>295</v>
      </c>
      <c r="CD438">
        <v>5220.67</v>
      </c>
      <c r="CE438">
        <v>1591.29</v>
      </c>
      <c r="CF438">
        <v>-0.87</v>
      </c>
      <c r="CG438">
        <v>300.0000000000001</v>
      </c>
      <c r="CH438">
        <v>23.8</v>
      </c>
      <c r="CI438">
        <v>1650.734719841875</v>
      </c>
      <c r="CJ438">
        <v>2.032994541366527</v>
      </c>
      <c r="CK438">
        <v>-31.03478562282126</v>
      </c>
      <c r="CL438">
        <v>0.9198548094063967</v>
      </c>
      <c r="CM438">
        <v>0.9759925733019913</v>
      </c>
      <c r="CN438">
        <v>-0.00431141668520578</v>
      </c>
      <c r="CO438">
        <v>289.9999999999999</v>
      </c>
      <c r="CP438">
        <v>1590.91</v>
      </c>
      <c r="CQ438">
        <v>765</v>
      </c>
      <c r="CR438">
        <v>5219.32</v>
      </c>
      <c r="CS438">
        <v>1591.27</v>
      </c>
      <c r="CT438">
        <v>-0.36</v>
      </c>
      <c r="DH438">
        <f>$B$11*EG438+$C$11*EH438+$F$11*ES438*(1-EV438)</f>
        <v>0</v>
      </c>
      <c r="DI438">
        <f>DH438*DJ438</f>
        <v>0</v>
      </c>
      <c r="DJ438">
        <f>($B$11*$D$9+$C$11*$D$9+$F$11*((FF438+EX438)/MAX(FF438+EX438+FG438, 0.1)*$I$9+FG438/MAX(FF438+EX438+FG438, 0.1)*$J$9))/($B$11+$C$11+$F$11)</f>
        <v>0</v>
      </c>
      <c r="DK438">
        <f>($B$11*$K$9+$C$11*$K$9+$F$11*((FF438+EX438)/MAX(FF438+EX438+FG438, 0.1)*$P$9+FG438/MAX(FF438+EX438+FG438, 0.1)*$Q$9))/($B$11+$C$11+$F$11)</f>
        <v>0</v>
      </c>
      <c r="DL438">
        <v>6</v>
      </c>
      <c r="DM438">
        <v>0.5</v>
      </c>
      <c r="DN438" t="s">
        <v>438</v>
      </c>
      <c r="DO438">
        <v>2</v>
      </c>
      <c r="DP438" t="b">
        <v>1</v>
      </c>
      <c r="DQ438">
        <v>1761512399.1</v>
      </c>
      <c r="DR438">
        <v>573.1123333333334</v>
      </c>
      <c r="DS438">
        <v>610.4807777777778</v>
      </c>
      <c r="DT438">
        <v>11.93285555555556</v>
      </c>
      <c r="DU438">
        <v>8.76332777777778</v>
      </c>
      <c r="DV438">
        <v>575.7225555555556</v>
      </c>
      <c r="DW438">
        <v>11.91993333333333</v>
      </c>
      <c r="DX438">
        <v>500.0684444444444</v>
      </c>
      <c r="DY438">
        <v>90.27690000000001</v>
      </c>
      <c r="DZ438">
        <v>0.1000353666666667</v>
      </c>
      <c r="EA438">
        <v>18.67425555555555</v>
      </c>
      <c r="EB438">
        <v>18.01011111111111</v>
      </c>
      <c r="EC438">
        <v>999.9000000000001</v>
      </c>
      <c r="ED438">
        <v>0</v>
      </c>
      <c r="EE438">
        <v>0</v>
      </c>
      <c r="EF438">
        <v>9982.915555555555</v>
      </c>
      <c r="EG438">
        <v>0</v>
      </c>
      <c r="EH438">
        <v>1077.044444444445</v>
      </c>
      <c r="EI438">
        <v>-37.3685</v>
      </c>
      <c r="EJ438">
        <v>580.0337777777777</v>
      </c>
      <c r="EK438">
        <v>615.8778888888889</v>
      </c>
      <c r="EL438">
        <v>3.169525555555556</v>
      </c>
      <c r="EM438">
        <v>610.4807777777778</v>
      </c>
      <c r="EN438">
        <v>8.76332777777778</v>
      </c>
      <c r="EO438">
        <v>1.077262222222222</v>
      </c>
      <c r="EP438">
        <v>0.791126</v>
      </c>
      <c r="EQ438">
        <v>8.005456666666667</v>
      </c>
      <c r="ER438">
        <v>3.54907</v>
      </c>
      <c r="ES438">
        <v>2000.03</v>
      </c>
      <c r="ET438">
        <v>0.9800053333333333</v>
      </c>
      <c r="EU438">
        <v>0.01999475555555556</v>
      </c>
      <c r="EV438">
        <v>0</v>
      </c>
      <c r="EW438">
        <v>1270.626666666667</v>
      </c>
      <c r="EX438">
        <v>5.00097</v>
      </c>
      <c r="EY438">
        <v>25643.15555555555</v>
      </c>
      <c r="EZ438">
        <v>16707.84444444445</v>
      </c>
      <c r="FA438">
        <v>40.236</v>
      </c>
      <c r="FB438">
        <v>41.236</v>
      </c>
      <c r="FC438">
        <v>40.312</v>
      </c>
      <c r="FD438">
        <v>41.111</v>
      </c>
      <c r="FE438">
        <v>39.937</v>
      </c>
      <c r="FF438">
        <v>1955.14</v>
      </c>
      <c r="FG438">
        <v>39.89</v>
      </c>
      <c r="FH438">
        <v>0</v>
      </c>
      <c r="FI438">
        <v>7272.800000190735</v>
      </c>
      <c r="FJ438">
        <v>0</v>
      </c>
      <c r="FK438">
        <v>1270.1388</v>
      </c>
      <c r="FL438">
        <v>5.47000000468018</v>
      </c>
      <c r="FM438">
        <v>30.84615375929472</v>
      </c>
      <c r="FN438">
        <v>25640.628</v>
      </c>
      <c r="FO438">
        <v>15</v>
      </c>
      <c r="FP438">
        <v>0</v>
      </c>
      <c r="FQ438" t="s">
        <v>439</v>
      </c>
      <c r="FR438">
        <v>1760210915.6</v>
      </c>
      <c r="FS438">
        <v>0</v>
      </c>
      <c r="FT438">
        <v>0</v>
      </c>
      <c r="FU438">
        <v>-0.215</v>
      </c>
      <c r="FV438">
        <v>0</v>
      </c>
      <c r="FW438">
        <v>-0.6919999999999999</v>
      </c>
      <c r="FX438">
        <v>0</v>
      </c>
      <c r="FY438">
        <v>400</v>
      </c>
      <c r="FZ438">
        <v>0</v>
      </c>
      <c r="GA438">
        <v>0.15</v>
      </c>
      <c r="GB438">
        <v>0</v>
      </c>
      <c r="GC438">
        <v>-37.200435</v>
      </c>
      <c r="GD438">
        <v>-1.692594371482144</v>
      </c>
      <c r="GE438">
        <v>0.1827062280684487</v>
      </c>
      <c r="GF438">
        <v>0</v>
      </c>
      <c r="GG438">
        <v>1269.889117647059</v>
      </c>
      <c r="GH438">
        <v>4.921466777696866</v>
      </c>
      <c r="GI438">
        <v>0.553737927219643</v>
      </c>
      <c r="GJ438">
        <v>0</v>
      </c>
      <c r="GK438">
        <v>3.172337</v>
      </c>
      <c r="GL438">
        <v>-0.00238829268293185</v>
      </c>
      <c r="GM438">
        <v>0.007807618458915638</v>
      </c>
      <c r="GN438">
        <v>1</v>
      </c>
      <c r="GO438">
        <v>1</v>
      </c>
      <c r="GP438">
        <v>3</v>
      </c>
      <c r="GQ438" t="s">
        <v>446</v>
      </c>
      <c r="GR438">
        <v>3.1335</v>
      </c>
      <c r="GS438">
        <v>2.76002</v>
      </c>
      <c r="GT438">
        <v>0.120086</v>
      </c>
      <c r="GU438">
        <v>0.123835</v>
      </c>
      <c r="GV438">
        <v>0.0645376</v>
      </c>
      <c r="GW438">
        <v>0.0505732</v>
      </c>
      <c r="GX438">
        <v>28170.4</v>
      </c>
      <c r="GY438">
        <v>28032.2</v>
      </c>
      <c r="GZ438">
        <v>29742.7</v>
      </c>
      <c r="HA438">
        <v>29554</v>
      </c>
      <c r="HB438">
        <v>36774</v>
      </c>
      <c r="HC438">
        <v>37189</v>
      </c>
      <c r="HD438">
        <v>41852.9</v>
      </c>
      <c r="HE438">
        <v>41990.1</v>
      </c>
      <c r="HF438">
        <v>1.9581</v>
      </c>
      <c r="HG438">
        <v>1.88542</v>
      </c>
      <c r="HH438">
        <v>-0.0206307</v>
      </c>
      <c r="HI438">
        <v>0</v>
      </c>
      <c r="HJ438">
        <v>18.3527</v>
      </c>
      <c r="HK438">
        <v>999.9</v>
      </c>
      <c r="HL438">
        <v>26.3</v>
      </c>
      <c r="HM438">
        <v>31.6</v>
      </c>
      <c r="HN438">
        <v>13.599</v>
      </c>
      <c r="HO438">
        <v>62.5227</v>
      </c>
      <c r="HP438">
        <v>32.3518</v>
      </c>
      <c r="HQ438">
        <v>1</v>
      </c>
      <c r="HR438">
        <v>-0.130401</v>
      </c>
      <c r="HS438">
        <v>5.12262</v>
      </c>
      <c r="HT438">
        <v>20.2675</v>
      </c>
      <c r="HU438">
        <v>5.22043</v>
      </c>
      <c r="HV438">
        <v>12.0159</v>
      </c>
      <c r="HW438">
        <v>4.9906</v>
      </c>
      <c r="HX438">
        <v>3.28838</v>
      </c>
      <c r="HY438">
        <v>9999</v>
      </c>
      <c r="HZ438">
        <v>9999</v>
      </c>
      <c r="IA438">
        <v>9999</v>
      </c>
      <c r="IB438">
        <v>999.9</v>
      </c>
      <c r="IC438">
        <v>4.97283</v>
      </c>
      <c r="ID438">
        <v>1.86661</v>
      </c>
      <c r="IE438">
        <v>1.86588</v>
      </c>
      <c r="IF438">
        <v>1.86585</v>
      </c>
      <c r="IG438">
        <v>1.86768</v>
      </c>
      <c r="IH438">
        <v>1.87015</v>
      </c>
      <c r="II438">
        <v>1.86876</v>
      </c>
      <c r="IJ438">
        <v>1.87027</v>
      </c>
      <c r="IK438">
        <v>0</v>
      </c>
      <c r="IL438">
        <v>0</v>
      </c>
      <c r="IM438">
        <v>0</v>
      </c>
      <c r="IN438">
        <v>0</v>
      </c>
      <c r="IO438" t="s">
        <v>441</v>
      </c>
      <c r="IP438" t="s">
        <v>442</v>
      </c>
      <c r="IQ438" t="s">
        <v>443</v>
      </c>
      <c r="IR438" t="s">
        <v>443</v>
      </c>
      <c r="IS438" t="s">
        <v>443</v>
      </c>
      <c r="IT438" t="s">
        <v>443</v>
      </c>
      <c r="IU438">
        <v>0</v>
      </c>
      <c r="IV438">
        <v>100</v>
      </c>
      <c r="IW438">
        <v>100</v>
      </c>
      <c r="IX438">
        <v>-2.627</v>
      </c>
      <c r="IY438">
        <v>0.0129</v>
      </c>
      <c r="IZ438">
        <v>-1.414774939843471</v>
      </c>
      <c r="JA438">
        <v>-0.002262605230658699</v>
      </c>
      <c r="JB438">
        <v>4.117972070868355E-07</v>
      </c>
      <c r="JC438">
        <v>-1.535053720392113E-10</v>
      </c>
      <c r="JD438">
        <v>-0.05773197212917025</v>
      </c>
      <c r="JE438">
        <v>-0.004387372397949352</v>
      </c>
      <c r="JF438">
        <v>0.001148265067849212</v>
      </c>
      <c r="JG438">
        <v>-2.372704636287677E-05</v>
      </c>
      <c r="JH438">
        <v>4</v>
      </c>
      <c r="JI438">
        <v>2346</v>
      </c>
      <c r="JJ438">
        <v>1</v>
      </c>
      <c r="JK438">
        <v>24</v>
      </c>
      <c r="JL438">
        <v>21691.4</v>
      </c>
      <c r="JM438">
        <v>29358540</v>
      </c>
      <c r="JN438">
        <v>1.43311</v>
      </c>
      <c r="JO438">
        <v>2.26196</v>
      </c>
      <c r="JP438">
        <v>1.39771</v>
      </c>
      <c r="JQ438">
        <v>2.35718</v>
      </c>
      <c r="JR438">
        <v>1.49536</v>
      </c>
      <c r="JS438">
        <v>2.70142</v>
      </c>
      <c r="JT438">
        <v>36.4814</v>
      </c>
      <c r="JU438">
        <v>24.035</v>
      </c>
      <c r="JV438">
        <v>18</v>
      </c>
      <c r="JW438">
        <v>487.552</v>
      </c>
      <c r="JX438">
        <v>433.341</v>
      </c>
      <c r="JY438">
        <v>12.5916</v>
      </c>
      <c r="JZ438">
        <v>25.8164</v>
      </c>
      <c r="KA438">
        <v>30.0003</v>
      </c>
      <c r="KB438">
        <v>25.6868</v>
      </c>
      <c r="KC438">
        <v>25.6239</v>
      </c>
      <c r="KD438">
        <v>28.7205</v>
      </c>
      <c r="KE438">
        <v>33.446</v>
      </c>
      <c r="KF438">
        <v>0</v>
      </c>
      <c r="KG438">
        <v>12.5872</v>
      </c>
      <c r="KH438">
        <v>640.793</v>
      </c>
      <c r="KI438">
        <v>8.754860000000001</v>
      </c>
      <c r="KJ438">
        <v>101.651</v>
      </c>
      <c r="KK438">
        <v>100.97</v>
      </c>
    </row>
    <row r="439" spans="1:297">
      <c r="A439">
        <v>423</v>
      </c>
      <c r="B439">
        <v>1761512406.6</v>
      </c>
      <c r="C439">
        <v>5196.099999904633</v>
      </c>
      <c r="D439" t="s">
        <v>1293</v>
      </c>
      <c r="E439" t="s">
        <v>1294</v>
      </c>
      <c r="F439">
        <v>5</v>
      </c>
      <c r="G439" t="s">
        <v>1218</v>
      </c>
      <c r="H439" t="s">
        <v>436</v>
      </c>
      <c r="I439">
        <v>1761512403.8</v>
      </c>
      <c r="J439">
        <f>(K439)/1000</f>
        <v>0</v>
      </c>
      <c r="K439">
        <f>IF(DP439, AN439, AH439)</f>
        <v>0</v>
      </c>
      <c r="L439">
        <f>IF(DP439, AI439, AG439)</f>
        <v>0</v>
      </c>
      <c r="M439">
        <f>DR439 - IF(AU439&gt;1, L439*DL439*100.0/(AW439), 0)</f>
        <v>0</v>
      </c>
      <c r="N439">
        <f>((T439-J439/2)*M439-L439)/(T439+J439/2)</f>
        <v>0</v>
      </c>
      <c r="O439">
        <f>N439*(DY439+DZ439)/1000.0</f>
        <v>0</v>
      </c>
      <c r="P439">
        <f>(DR439 - IF(AU439&gt;1, L439*DL439*100.0/(AW439), 0))*(DY439+DZ439)/1000.0</f>
        <v>0</v>
      </c>
      <c r="Q439">
        <f>2.0/((1/S439-1/R439)+SIGN(S439)*SQRT((1/S439-1/R439)*(1/S439-1/R439) + 4*DM439/((DM439+1)*(DM439+1))*(2*1/S439*1/R439-1/R439*1/R439)))</f>
        <v>0</v>
      </c>
      <c r="R439">
        <f>IF(LEFT(DN439,1)&lt;&gt;"0",IF(LEFT(DN439,1)="1",3.0,DO439),$D$5+$E$5*(EF439*DY439/($K$5*1000))+$F$5*(EF439*DY439/($K$5*1000))*MAX(MIN(DL439,$J$5),$I$5)*MAX(MIN(DL439,$J$5),$I$5)+$G$5*MAX(MIN(DL439,$J$5),$I$5)*(EF439*DY439/($K$5*1000))+$H$5*(EF439*DY439/($K$5*1000))*(EF439*DY439/($K$5*1000)))</f>
        <v>0</v>
      </c>
      <c r="S439">
        <f>J439*(1000-(1000*0.61365*exp(17.502*W439/(240.97+W439))/(DY439+DZ439)+DT439)/2)/(1000*0.61365*exp(17.502*W439/(240.97+W439))/(DY439+DZ439)-DT439)</f>
        <v>0</v>
      </c>
      <c r="T439">
        <f>1/((DM439+1)/(Q439/1.6)+1/(R439/1.37)) + DM439/((DM439+1)/(Q439/1.6) + DM439/(R439/1.37))</f>
        <v>0</v>
      </c>
      <c r="U439">
        <f>(DH439*DK439)</f>
        <v>0</v>
      </c>
      <c r="V439">
        <f>(EA439+(U439+2*0.95*5.67E-8*(((EA439+$B$7)+273)^4-(EA439+273)^4)-44100*J439)/(1.84*29.3*R439+8*0.95*5.67E-8*(EA439+273)^3))</f>
        <v>0</v>
      </c>
      <c r="W439">
        <f>($C$7*EB439+$D$7*EC439+$E$7*V439)</f>
        <v>0</v>
      </c>
      <c r="X439">
        <f>0.61365*exp(17.502*W439/(240.97+W439))</f>
        <v>0</v>
      </c>
      <c r="Y439">
        <f>(Z439/AA439*100)</f>
        <v>0</v>
      </c>
      <c r="Z439">
        <f>DT439*(DY439+DZ439)/1000</f>
        <v>0</v>
      </c>
      <c r="AA439">
        <f>0.61365*exp(17.502*EA439/(240.97+EA439))</f>
        <v>0</v>
      </c>
      <c r="AB439">
        <f>(X439-DT439*(DY439+DZ439)/1000)</f>
        <v>0</v>
      </c>
      <c r="AC439">
        <f>(-J439*44100)</f>
        <v>0</v>
      </c>
      <c r="AD439">
        <f>2*29.3*R439*0.92*(EA439-W439)</f>
        <v>0</v>
      </c>
      <c r="AE439">
        <f>2*0.95*5.67E-8*(((EA439+$B$7)+273)^4-(W439+273)^4)</f>
        <v>0</v>
      </c>
      <c r="AF439">
        <f>U439+AE439+AC439+AD439</f>
        <v>0</v>
      </c>
      <c r="AG439">
        <f>DX439*AU439*(DS439-DR439*(1000-AU439*DU439)/(1000-AU439*DT439))/(100*DL439)</f>
        <v>0</v>
      </c>
      <c r="AH439">
        <f>1000*DX439*AU439*(DT439-DU439)/(100*DL439*(1000-AU439*DT439))</f>
        <v>0</v>
      </c>
      <c r="AI439">
        <f>(AJ439 - AK439 - DY439*1E3/(8.314*(EA439+273.15)) * AM439/DX439 * AL439) * DX439/(100*DL439) * (1000 - DU439)/1000</f>
        <v>0</v>
      </c>
      <c r="AJ439">
        <v>631.1206275600807</v>
      </c>
      <c r="AK439">
        <v>603.5380727272727</v>
      </c>
      <c r="AL439">
        <v>3.361119823948073</v>
      </c>
      <c r="AM439">
        <v>65.67833602409358</v>
      </c>
      <c r="AN439">
        <f>(AP439 - AO439 + DY439*1E3/(8.314*(EA439+273.15)) * AR439/DX439 * AQ439) * DX439/(100*DL439) * 1000/(1000 - AP439)</f>
        <v>0</v>
      </c>
      <c r="AO439">
        <v>8.764306542010415</v>
      </c>
      <c r="AP439">
        <v>11.93564666666667</v>
      </c>
      <c r="AQ439">
        <v>3.495701040099344E-06</v>
      </c>
      <c r="AR439">
        <v>107.1786885899259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MAX(0,($B$13+$C$13*EF439)/(1+$D$13*EF439)*DY439/(EA439+273)*$E$13)</f>
        <v>0</v>
      </c>
      <c r="AX439" t="s">
        <v>437</v>
      </c>
      <c r="AY439" t="s">
        <v>437</v>
      </c>
      <c r="AZ439">
        <v>0</v>
      </c>
      <c r="BA439">
        <v>0</v>
      </c>
      <c r="BB439">
        <f>1-AZ439/BA439</f>
        <v>0</v>
      </c>
      <c r="BC439">
        <v>0</v>
      </c>
      <c r="BD439" t="s">
        <v>437</v>
      </c>
      <c r="BE439" t="s">
        <v>437</v>
      </c>
      <c r="BF439">
        <v>0</v>
      </c>
      <c r="BG439">
        <v>0</v>
      </c>
      <c r="BH439">
        <f>1-BF439/BG439</f>
        <v>0</v>
      </c>
      <c r="BI439">
        <v>0.5</v>
      </c>
      <c r="BJ439">
        <f>DI439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437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BZ439">
        <v>2020</v>
      </c>
      <c r="CA439">
        <v>290.0000000000001</v>
      </c>
      <c r="CB439">
        <v>1590.42</v>
      </c>
      <c r="CC439">
        <v>295</v>
      </c>
      <c r="CD439">
        <v>5220.67</v>
      </c>
      <c r="CE439">
        <v>1591.29</v>
      </c>
      <c r="CF439">
        <v>-0.87</v>
      </c>
      <c r="CG439">
        <v>300.0000000000001</v>
      </c>
      <c r="CH439">
        <v>23.8</v>
      </c>
      <c r="CI439">
        <v>1650.734719841875</v>
      </c>
      <c r="CJ439">
        <v>2.032994541366527</v>
      </c>
      <c r="CK439">
        <v>-31.03478562282126</v>
      </c>
      <c r="CL439">
        <v>0.9198548094063967</v>
      </c>
      <c r="CM439">
        <v>0.9759925733019913</v>
      </c>
      <c r="CN439">
        <v>-0.00431141668520578</v>
      </c>
      <c r="CO439">
        <v>289.9999999999999</v>
      </c>
      <c r="CP439">
        <v>1590.91</v>
      </c>
      <c r="CQ439">
        <v>765</v>
      </c>
      <c r="CR439">
        <v>5219.32</v>
      </c>
      <c r="CS439">
        <v>1591.27</v>
      </c>
      <c r="CT439">
        <v>-0.36</v>
      </c>
      <c r="DH439">
        <f>$B$11*EG439+$C$11*EH439+$F$11*ES439*(1-EV439)</f>
        <v>0</v>
      </c>
      <c r="DI439">
        <f>DH439*DJ439</f>
        <v>0</v>
      </c>
      <c r="DJ439">
        <f>($B$11*$D$9+$C$11*$D$9+$F$11*((FF439+EX439)/MAX(FF439+EX439+FG439, 0.1)*$I$9+FG439/MAX(FF439+EX439+FG439, 0.1)*$J$9))/($B$11+$C$11+$F$11)</f>
        <v>0</v>
      </c>
      <c r="DK439">
        <f>($B$11*$K$9+$C$11*$K$9+$F$11*((FF439+EX439)/MAX(FF439+EX439+FG439, 0.1)*$P$9+FG439/MAX(FF439+EX439+FG439, 0.1)*$Q$9))/($B$11+$C$11+$F$11)</f>
        <v>0</v>
      </c>
      <c r="DL439">
        <v>6</v>
      </c>
      <c r="DM439">
        <v>0.5</v>
      </c>
      <c r="DN439" t="s">
        <v>438</v>
      </c>
      <c r="DO439">
        <v>2</v>
      </c>
      <c r="DP439" t="b">
        <v>1</v>
      </c>
      <c r="DQ439">
        <v>1761512403.8</v>
      </c>
      <c r="DR439">
        <v>588.6895</v>
      </c>
      <c r="DS439">
        <v>626.2558000000001</v>
      </c>
      <c r="DT439">
        <v>11.93365</v>
      </c>
      <c r="DU439">
        <v>8.764306000000001</v>
      </c>
      <c r="DV439">
        <v>591.3297999999999</v>
      </c>
      <c r="DW439">
        <v>11.92069</v>
      </c>
      <c r="DX439">
        <v>500.0001</v>
      </c>
      <c r="DY439">
        <v>90.27657000000002</v>
      </c>
      <c r="DZ439">
        <v>0.09997959999999999</v>
      </c>
      <c r="EA439">
        <v>18.67363</v>
      </c>
      <c r="EB439">
        <v>18.00994</v>
      </c>
      <c r="EC439">
        <v>999.9</v>
      </c>
      <c r="ED439">
        <v>0</v>
      </c>
      <c r="EE439">
        <v>0</v>
      </c>
      <c r="EF439">
        <v>9987.561000000002</v>
      </c>
      <c r="EG439">
        <v>0</v>
      </c>
      <c r="EH439">
        <v>1077.016</v>
      </c>
      <c r="EI439">
        <v>-37.56637</v>
      </c>
      <c r="EJ439">
        <v>595.7994000000001</v>
      </c>
      <c r="EK439">
        <v>631.793</v>
      </c>
      <c r="EL439">
        <v>3.169332</v>
      </c>
      <c r="EM439">
        <v>626.2558000000001</v>
      </c>
      <c r="EN439">
        <v>8.764306000000001</v>
      </c>
      <c r="EO439">
        <v>1.077329</v>
      </c>
      <c r="EP439">
        <v>0.7912113999999999</v>
      </c>
      <c r="EQ439">
        <v>8.00637</v>
      </c>
      <c r="ER439">
        <v>3.550598</v>
      </c>
      <c r="ES439">
        <v>2000.022</v>
      </c>
      <c r="ET439">
        <v>0.9800042</v>
      </c>
      <c r="EU439">
        <v>0.0199959</v>
      </c>
      <c r="EV439">
        <v>0</v>
      </c>
      <c r="EW439">
        <v>1270.566</v>
      </c>
      <c r="EX439">
        <v>5.000970000000001</v>
      </c>
      <c r="EY439">
        <v>25646.1</v>
      </c>
      <c r="EZ439">
        <v>16707.8</v>
      </c>
      <c r="FA439">
        <v>40.1933</v>
      </c>
      <c r="FB439">
        <v>41.1122</v>
      </c>
      <c r="FC439">
        <v>40.2748</v>
      </c>
      <c r="FD439">
        <v>40.9686</v>
      </c>
      <c r="FE439">
        <v>39.8623</v>
      </c>
      <c r="FF439">
        <v>1955.132</v>
      </c>
      <c r="FG439">
        <v>39.89</v>
      </c>
      <c r="FH439">
        <v>0</v>
      </c>
      <c r="FI439">
        <v>7277.600000143051</v>
      </c>
      <c r="FJ439">
        <v>0</v>
      </c>
      <c r="FK439">
        <v>1270.4304</v>
      </c>
      <c r="FL439">
        <v>2.546153854712133</v>
      </c>
      <c r="FM439">
        <v>31.69999991933143</v>
      </c>
      <c r="FN439">
        <v>25643.384</v>
      </c>
      <c r="FO439">
        <v>15</v>
      </c>
      <c r="FP439">
        <v>0</v>
      </c>
      <c r="FQ439" t="s">
        <v>439</v>
      </c>
      <c r="FR439">
        <v>1760210915.6</v>
      </c>
      <c r="FS439">
        <v>0</v>
      </c>
      <c r="FT439">
        <v>0</v>
      </c>
      <c r="FU439">
        <v>-0.215</v>
      </c>
      <c r="FV439">
        <v>0</v>
      </c>
      <c r="FW439">
        <v>-0.6919999999999999</v>
      </c>
      <c r="FX439">
        <v>0</v>
      </c>
      <c r="FY439">
        <v>400</v>
      </c>
      <c r="FZ439">
        <v>0</v>
      </c>
      <c r="GA439">
        <v>0.15</v>
      </c>
      <c r="GB439">
        <v>0</v>
      </c>
      <c r="GC439">
        <v>-37.328185</v>
      </c>
      <c r="GD439">
        <v>-1.514577861163159</v>
      </c>
      <c r="GE439">
        <v>0.158852385172524</v>
      </c>
      <c r="GF439">
        <v>0</v>
      </c>
      <c r="GG439">
        <v>1270.127352941176</v>
      </c>
      <c r="GH439">
        <v>4.20519481188668</v>
      </c>
      <c r="GI439">
        <v>0.5072666593299877</v>
      </c>
      <c r="GJ439">
        <v>0</v>
      </c>
      <c r="GK439">
        <v>3.172694</v>
      </c>
      <c r="GL439">
        <v>-0.03946604127580795</v>
      </c>
      <c r="GM439">
        <v>0.004235707615027266</v>
      </c>
      <c r="GN439">
        <v>1</v>
      </c>
      <c r="GO439">
        <v>1</v>
      </c>
      <c r="GP439">
        <v>3</v>
      </c>
      <c r="GQ439" t="s">
        <v>446</v>
      </c>
      <c r="GR439">
        <v>3.13349</v>
      </c>
      <c r="GS439">
        <v>2.76023</v>
      </c>
      <c r="GT439">
        <v>0.122484</v>
      </c>
      <c r="GU439">
        <v>0.126153</v>
      </c>
      <c r="GV439">
        <v>0.0645529</v>
      </c>
      <c r="GW439">
        <v>0.0505765</v>
      </c>
      <c r="GX439">
        <v>28093.9</v>
      </c>
      <c r="GY439">
        <v>27957.8</v>
      </c>
      <c r="GZ439">
        <v>29743</v>
      </c>
      <c r="HA439">
        <v>29553.7</v>
      </c>
      <c r="HB439">
        <v>36773.6</v>
      </c>
      <c r="HC439">
        <v>37188.5</v>
      </c>
      <c r="HD439">
        <v>41853.1</v>
      </c>
      <c r="HE439">
        <v>41989.6</v>
      </c>
      <c r="HF439">
        <v>1.95805</v>
      </c>
      <c r="HG439">
        <v>1.8855</v>
      </c>
      <c r="HH439">
        <v>-0.0205934</v>
      </c>
      <c r="HI439">
        <v>0</v>
      </c>
      <c r="HJ439">
        <v>18.3527</v>
      </c>
      <c r="HK439">
        <v>999.9</v>
      </c>
      <c r="HL439">
        <v>26.3</v>
      </c>
      <c r="HM439">
        <v>31.6</v>
      </c>
      <c r="HN439">
        <v>13.5987</v>
      </c>
      <c r="HO439">
        <v>62.3827</v>
      </c>
      <c r="HP439">
        <v>32.3678</v>
      </c>
      <c r="HQ439">
        <v>1</v>
      </c>
      <c r="HR439">
        <v>-0.130351</v>
      </c>
      <c r="HS439">
        <v>5.1374</v>
      </c>
      <c r="HT439">
        <v>20.2668</v>
      </c>
      <c r="HU439">
        <v>5.22103</v>
      </c>
      <c r="HV439">
        <v>12.0159</v>
      </c>
      <c r="HW439">
        <v>4.99105</v>
      </c>
      <c r="HX439">
        <v>3.28865</v>
      </c>
      <c r="HY439">
        <v>9999</v>
      </c>
      <c r="HZ439">
        <v>9999</v>
      </c>
      <c r="IA439">
        <v>9999</v>
      </c>
      <c r="IB439">
        <v>999.9</v>
      </c>
      <c r="IC439">
        <v>4.97282</v>
      </c>
      <c r="ID439">
        <v>1.86661</v>
      </c>
      <c r="IE439">
        <v>1.86584</v>
      </c>
      <c r="IF439">
        <v>1.86584</v>
      </c>
      <c r="IG439">
        <v>1.86768</v>
      </c>
      <c r="IH439">
        <v>1.87012</v>
      </c>
      <c r="II439">
        <v>1.86876</v>
      </c>
      <c r="IJ439">
        <v>1.87027</v>
      </c>
      <c r="IK439">
        <v>0</v>
      </c>
      <c r="IL439">
        <v>0</v>
      </c>
      <c r="IM439">
        <v>0</v>
      </c>
      <c r="IN439">
        <v>0</v>
      </c>
      <c r="IO439" t="s">
        <v>441</v>
      </c>
      <c r="IP439" t="s">
        <v>442</v>
      </c>
      <c r="IQ439" t="s">
        <v>443</v>
      </c>
      <c r="IR439" t="s">
        <v>443</v>
      </c>
      <c r="IS439" t="s">
        <v>443</v>
      </c>
      <c r="IT439" t="s">
        <v>443</v>
      </c>
      <c r="IU439">
        <v>0</v>
      </c>
      <c r="IV439">
        <v>100</v>
      </c>
      <c r="IW439">
        <v>100</v>
      </c>
      <c r="IX439">
        <v>-2.658</v>
      </c>
      <c r="IY439">
        <v>0.013</v>
      </c>
      <c r="IZ439">
        <v>-1.414774939843471</v>
      </c>
      <c r="JA439">
        <v>-0.002262605230658699</v>
      </c>
      <c r="JB439">
        <v>4.117972070868355E-07</v>
      </c>
      <c r="JC439">
        <v>-1.535053720392113E-10</v>
      </c>
      <c r="JD439">
        <v>-0.05773197212917025</v>
      </c>
      <c r="JE439">
        <v>-0.004387372397949352</v>
      </c>
      <c r="JF439">
        <v>0.001148265067849212</v>
      </c>
      <c r="JG439">
        <v>-2.372704636287677E-05</v>
      </c>
      <c r="JH439">
        <v>4</v>
      </c>
      <c r="JI439">
        <v>2346</v>
      </c>
      <c r="JJ439">
        <v>1</v>
      </c>
      <c r="JK439">
        <v>24</v>
      </c>
      <c r="JL439">
        <v>21691.5</v>
      </c>
      <c r="JM439">
        <v>29358540.1</v>
      </c>
      <c r="JN439">
        <v>1.46118</v>
      </c>
      <c r="JO439">
        <v>2.25708</v>
      </c>
      <c r="JP439">
        <v>1.39648</v>
      </c>
      <c r="JQ439">
        <v>2.35596</v>
      </c>
      <c r="JR439">
        <v>1.49536</v>
      </c>
      <c r="JS439">
        <v>2.67334</v>
      </c>
      <c r="JT439">
        <v>36.4814</v>
      </c>
      <c r="JU439">
        <v>24.035</v>
      </c>
      <c r="JV439">
        <v>18</v>
      </c>
      <c r="JW439">
        <v>487.521</v>
      </c>
      <c r="JX439">
        <v>433.386</v>
      </c>
      <c r="JY439">
        <v>12.5803</v>
      </c>
      <c r="JZ439">
        <v>25.8164</v>
      </c>
      <c r="KA439">
        <v>30.0001</v>
      </c>
      <c r="KB439">
        <v>25.6868</v>
      </c>
      <c r="KC439">
        <v>25.6239</v>
      </c>
      <c r="KD439">
        <v>29.2944</v>
      </c>
      <c r="KE439">
        <v>33.446</v>
      </c>
      <c r="KF439">
        <v>0</v>
      </c>
      <c r="KG439">
        <v>12.5768</v>
      </c>
      <c r="KH439">
        <v>654.17</v>
      </c>
      <c r="KI439">
        <v>8.754860000000001</v>
      </c>
      <c r="KJ439">
        <v>101.651</v>
      </c>
      <c r="KK439">
        <v>100.969</v>
      </c>
    </row>
    <row r="440" spans="1:297">
      <c r="A440">
        <v>424</v>
      </c>
      <c r="B440">
        <v>1761512411.6</v>
      </c>
      <c r="C440">
        <v>5201.099999904633</v>
      </c>
      <c r="D440" t="s">
        <v>1295</v>
      </c>
      <c r="E440" t="s">
        <v>1296</v>
      </c>
      <c r="F440">
        <v>5</v>
      </c>
      <c r="G440" t="s">
        <v>1218</v>
      </c>
      <c r="H440" t="s">
        <v>436</v>
      </c>
      <c r="I440">
        <v>1761512409.1</v>
      </c>
      <c r="J440">
        <f>(K440)/1000</f>
        <v>0</v>
      </c>
      <c r="K440">
        <f>IF(DP440, AN440, AH440)</f>
        <v>0</v>
      </c>
      <c r="L440">
        <f>IF(DP440, AI440, AG440)</f>
        <v>0</v>
      </c>
      <c r="M440">
        <f>DR440 - IF(AU440&gt;1, L440*DL440*100.0/(AW440), 0)</f>
        <v>0</v>
      </c>
      <c r="N440">
        <f>((T440-J440/2)*M440-L440)/(T440+J440/2)</f>
        <v>0</v>
      </c>
      <c r="O440">
        <f>N440*(DY440+DZ440)/1000.0</f>
        <v>0</v>
      </c>
      <c r="P440">
        <f>(DR440 - IF(AU440&gt;1, L440*DL440*100.0/(AW440), 0))*(DY440+DZ440)/1000.0</f>
        <v>0</v>
      </c>
      <c r="Q440">
        <f>2.0/((1/S440-1/R440)+SIGN(S440)*SQRT((1/S440-1/R440)*(1/S440-1/R440) + 4*DM440/((DM440+1)*(DM440+1))*(2*1/S440*1/R440-1/R440*1/R440)))</f>
        <v>0</v>
      </c>
      <c r="R440">
        <f>IF(LEFT(DN440,1)&lt;&gt;"0",IF(LEFT(DN440,1)="1",3.0,DO440),$D$5+$E$5*(EF440*DY440/($K$5*1000))+$F$5*(EF440*DY440/($K$5*1000))*MAX(MIN(DL440,$J$5),$I$5)*MAX(MIN(DL440,$J$5),$I$5)+$G$5*MAX(MIN(DL440,$J$5),$I$5)*(EF440*DY440/($K$5*1000))+$H$5*(EF440*DY440/($K$5*1000))*(EF440*DY440/($K$5*1000)))</f>
        <v>0</v>
      </c>
      <c r="S440">
        <f>J440*(1000-(1000*0.61365*exp(17.502*W440/(240.97+W440))/(DY440+DZ440)+DT440)/2)/(1000*0.61365*exp(17.502*W440/(240.97+W440))/(DY440+DZ440)-DT440)</f>
        <v>0</v>
      </c>
      <c r="T440">
        <f>1/((DM440+1)/(Q440/1.6)+1/(R440/1.37)) + DM440/((DM440+1)/(Q440/1.6) + DM440/(R440/1.37))</f>
        <v>0</v>
      </c>
      <c r="U440">
        <f>(DH440*DK440)</f>
        <v>0</v>
      </c>
      <c r="V440">
        <f>(EA440+(U440+2*0.95*5.67E-8*(((EA440+$B$7)+273)^4-(EA440+273)^4)-44100*J440)/(1.84*29.3*R440+8*0.95*5.67E-8*(EA440+273)^3))</f>
        <v>0</v>
      </c>
      <c r="W440">
        <f>($C$7*EB440+$D$7*EC440+$E$7*V440)</f>
        <v>0</v>
      </c>
      <c r="X440">
        <f>0.61365*exp(17.502*W440/(240.97+W440))</f>
        <v>0</v>
      </c>
      <c r="Y440">
        <f>(Z440/AA440*100)</f>
        <v>0</v>
      </c>
      <c r="Z440">
        <f>DT440*(DY440+DZ440)/1000</f>
        <v>0</v>
      </c>
      <c r="AA440">
        <f>0.61365*exp(17.502*EA440/(240.97+EA440))</f>
        <v>0</v>
      </c>
      <c r="AB440">
        <f>(X440-DT440*(DY440+DZ440)/1000)</f>
        <v>0</v>
      </c>
      <c r="AC440">
        <f>(-J440*44100)</f>
        <v>0</v>
      </c>
      <c r="AD440">
        <f>2*29.3*R440*0.92*(EA440-W440)</f>
        <v>0</v>
      </c>
      <c r="AE440">
        <f>2*0.95*5.67E-8*(((EA440+$B$7)+273)^4-(W440+273)^4)</f>
        <v>0</v>
      </c>
      <c r="AF440">
        <f>U440+AE440+AC440+AD440</f>
        <v>0</v>
      </c>
      <c r="AG440">
        <f>DX440*AU440*(DS440-DR440*(1000-AU440*DU440)/(1000-AU440*DT440))/(100*DL440)</f>
        <v>0</v>
      </c>
      <c r="AH440">
        <f>1000*DX440*AU440*(DT440-DU440)/(100*DL440*(1000-AU440*DT440))</f>
        <v>0</v>
      </c>
      <c r="AI440">
        <f>(AJ440 - AK440 - DY440*1E3/(8.314*(EA440+273.15)) * AM440/DX440 * AL440) * DX440/(100*DL440) * (1000 - DU440)/1000</f>
        <v>0</v>
      </c>
      <c r="AJ440">
        <v>647.8113912058357</v>
      </c>
      <c r="AK440">
        <v>620.3037636363637</v>
      </c>
      <c r="AL440">
        <v>3.348911005908545</v>
      </c>
      <c r="AM440">
        <v>65.67833602409358</v>
      </c>
      <c r="AN440">
        <f>(AP440 - AO440 + DY440*1E3/(8.314*(EA440+273.15)) * AR440/DX440 * AQ440) * DX440/(100*DL440) * 1000/(1000 - AP440)</f>
        <v>0</v>
      </c>
      <c r="AO440">
        <v>8.766278838908145</v>
      </c>
      <c r="AP440">
        <v>11.93831636363636</v>
      </c>
      <c r="AQ440">
        <v>5.551872246097398E-06</v>
      </c>
      <c r="AR440">
        <v>107.1786885899259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MAX(0,($B$13+$C$13*EF440)/(1+$D$13*EF440)*DY440/(EA440+273)*$E$13)</f>
        <v>0</v>
      </c>
      <c r="AX440" t="s">
        <v>437</v>
      </c>
      <c r="AY440" t="s">
        <v>437</v>
      </c>
      <c r="AZ440">
        <v>0</v>
      </c>
      <c r="BA440">
        <v>0</v>
      </c>
      <c r="BB440">
        <f>1-AZ440/BA440</f>
        <v>0</v>
      </c>
      <c r="BC440">
        <v>0</v>
      </c>
      <c r="BD440" t="s">
        <v>437</v>
      </c>
      <c r="BE440" t="s">
        <v>437</v>
      </c>
      <c r="BF440">
        <v>0</v>
      </c>
      <c r="BG440">
        <v>0</v>
      </c>
      <c r="BH440">
        <f>1-BF440/BG440</f>
        <v>0</v>
      </c>
      <c r="BI440">
        <v>0.5</v>
      </c>
      <c r="BJ440">
        <f>DI440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437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BZ440">
        <v>2020</v>
      </c>
      <c r="CA440">
        <v>290.0000000000001</v>
      </c>
      <c r="CB440">
        <v>1590.42</v>
      </c>
      <c r="CC440">
        <v>295</v>
      </c>
      <c r="CD440">
        <v>5220.67</v>
      </c>
      <c r="CE440">
        <v>1591.29</v>
      </c>
      <c r="CF440">
        <v>-0.87</v>
      </c>
      <c r="CG440">
        <v>300.0000000000001</v>
      </c>
      <c r="CH440">
        <v>23.8</v>
      </c>
      <c r="CI440">
        <v>1650.734719841875</v>
      </c>
      <c r="CJ440">
        <v>2.032994541366527</v>
      </c>
      <c r="CK440">
        <v>-31.03478562282126</v>
      </c>
      <c r="CL440">
        <v>0.9198548094063967</v>
      </c>
      <c r="CM440">
        <v>0.9759925733019913</v>
      </c>
      <c r="CN440">
        <v>-0.00431141668520578</v>
      </c>
      <c r="CO440">
        <v>289.9999999999999</v>
      </c>
      <c r="CP440">
        <v>1590.91</v>
      </c>
      <c r="CQ440">
        <v>765</v>
      </c>
      <c r="CR440">
        <v>5219.32</v>
      </c>
      <c r="CS440">
        <v>1591.27</v>
      </c>
      <c r="CT440">
        <v>-0.36</v>
      </c>
      <c r="DH440">
        <f>$B$11*EG440+$C$11*EH440+$F$11*ES440*(1-EV440)</f>
        <v>0</v>
      </c>
      <c r="DI440">
        <f>DH440*DJ440</f>
        <v>0</v>
      </c>
      <c r="DJ440">
        <f>($B$11*$D$9+$C$11*$D$9+$F$11*((FF440+EX440)/MAX(FF440+EX440+FG440, 0.1)*$I$9+FG440/MAX(FF440+EX440+FG440, 0.1)*$J$9))/($B$11+$C$11+$F$11)</f>
        <v>0</v>
      </c>
      <c r="DK440">
        <f>($B$11*$K$9+$C$11*$K$9+$F$11*((FF440+EX440)/MAX(FF440+EX440+FG440, 0.1)*$P$9+FG440/MAX(FF440+EX440+FG440, 0.1)*$Q$9))/($B$11+$C$11+$F$11)</f>
        <v>0</v>
      </c>
      <c r="DL440">
        <v>6</v>
      </c>
      <c r="DM440">
        <v>0.5</v>
      </c>
      <c r="DN440" t="s">
        <v>438</v>
      </c>
      <c r="DO440">
        <v>2</v>
      </c>
      <c r="DP440" t="b">
        <v>1</v>
      </c>
      <c r="DQ440">
        <v>1761512409.1</v>
      </c>
      <c r="DR440">
        <v>606.2914444444444</v>
      </c>
      <c r="DS440">
        <v>643.8827777777778</v>
      </c>
      <c r="DT440">
        <v>11.93746666666667</v>
      </c>
      <c r="DU440">
        <v>8.766355555555556</v>
      </c>
      <c r="DV440">
        <v>608.9658888888889</v>
      </c>
      <c r="DW440">
        <v>11.92446666666667</v>
      </c>
      <c r="DX440">
        <v>499.9724444444445</v>
      </c>
      <c r="DY440">
        <v>90.27724444444445</v>
      </c>
      <c r="DZ440">
        <v>0.09990941111111111</v>
      </c>
      <c r="EA440">
        <v>18.67673333333333</v>
      </c>
      <c r="EB440">
        <v>18.01037777777778</v>
      </c>
      <c r="EC440">
        <v>999.9000000000001</v>
      </c>
      <c r="ED440">
        <v>0</v>
      </c>
      <c r="EE440">
        <v>0</v>
      </c>
      <c r="EF440">
        <v>9998.267777777779</v>
      </c>
      <c r="EG440">
        <v>0</v>
      </c>
      <c r="EH440">
        <v>1077.035555555555</v>
      </c>
      <c r="EI440">
        <v>-37.59141111111111</v>
      </c>
      <c r="EJ440">
        <v>613.6163333333333</v>
      </c>
      <c r="EK440">
        <v>649.5773333333333</v>
      </c>
      <c r="EL440">
        <v>3.17111</v>
      </c>
      <c r="EM440">
        <v>643.8827777777778</v>
      </c>
      <c r="EN440">
        <v>8.766355555555556</v>
      </c>
      <c r="EO440">
        <v>1.077682222222222</v>
      </c>
      <c r="EP440">
        <v>0.7914023333333333</v>
      </c>
      <c r="EQ440">
        <v>8.011190000000001</v>
      </c>
      <c r="ER440">
        <v>3.55402</v>
      </c>
      <c r="ES440">
        <v>2000.11</v>
      </c>
      <c r="ET440">
        <v>0.980004</v>
      </c>
      <c r="EU440">
        <v>0.01999611111111111</v>
      </c>
      <c r="EV440">
        <v>0</v>
      </c>
      <c r="EW440">
        <v>1271.225555555556</v>
      </c>
      <c r="EX440">
        <v>5.00097</v>
      </c>
      <c r="EY440">
        <v>25649.04444444445</v>
      </c>
      <c r="EZ440">
        <v>16708.53333333334</v>
      </c>
      <c r="FA440">
        <v>40.118</v>
      </c>
      <c r="FB440">
        <v>40.986</v>
      </c>
      <c r="FC440">
        <v>40.236</v>
      </c>
      <c r="FD440">
        <v>40.77055555555555</v>
      </c>
      <c r="FE440">
        <v>39.79822222222222</v>
      </c>
      <c r="FF440">
        <v>1955.214444444445</v>
      </c>
      <c r="FG440">
        <v>39.89111111111111</v>
      </c>
      <c r="FH440">
        <v>0</v>
      </c>
      <c r="FI440">
        <v>7282.400000095367</v>
      </c>
      <c r="FJ440">
        <v>0</v>
      </c>
      <c r="FK440">
        <v>1270.802</v>
      </c>
      <c r="FL440">
        <v>3.727692307788077</v>
      </c>
      <c r="FM440">
        <v>30.72307682475248</v>
      </c>
      <c r="FN440">
        <v>25645.996</v>
      </c>
      <c r="FO440">
        <v>15</v>
      </c>
      <c r="FP440">
        <v>0</v>
      </c>
      <c r="FQ440" t="s">
        <v>439</v>
      </c>
      <c r="FR440">
        <v>1760210915.6</v>
      </c>
      <c r="FS440">
        <v>0</v>
      </c>
      <c r="FT440">
        <v>0</v>
      </c>
      <c r="FU440">
        <v>-0.215</v>
      </c>
      <c r="FV440">
        <v>0</v>
      </c>
      <c r="FW440">
        <v>-0.6919999999999999</v>
      </c>
      <c r="FX440">
        <v>0</v>
      </c>
      <c r="FY440">
        <v>400</v>
      </c>
      <c r="FZ440">
        <v>0</v>
      </c>
      <c r="GA440">
        <v>0.15</v>
      </c>
      <c r="GB440">
        <v>0</v>
      </c>
      <c r="GC440">
        <v>-37.4388</v>
      </c>
      <c r="GD440">
        <v>-1.247178397212551</v>
      </c>
      <c r="GE440">
        <v>0.1402277189814185</v>
      </c>
      <c r="GF440">
        <v>0</v>
      </c>
      <c r="GG440">
        <v>1270.550294117647</v>
      </c>
      <c r="GH440">
        <v>4.470741024072973</v>
      </c>
      <c r="GI440">
        <v>0.5428112297492307</v>
      </c>
      <c r="GJ440">
        <v>0</v>
      </c>
      <c r="GK440">
        <v>3.170716585365854</v>
      </c>
      <c r="GL440">
        <v>-0.006703275261323432</v>
      </c>
      <c r="GM440">
        <v>0.001510061555450396</v>
      </c>
      <c r="GN440">
        <v>1</v>
      </c>
      <c r="GO440">
        <v>1</v>
      </c>
      <c r="GP440">
        <v>3</v>
      </c>
      <c r="GQ440" t="s">
        <v>446</v>
      </c>
      <c r="GR440">
        <v>3.13342</v>
      </c>
      <c r="GS440">
        <v>2.76032</v>
      </c>
      <c r="GT440">
        <v>0.12484</v>
      </c>
      <c r="GU440">
        <v>0.128461</v>
      </c>
      <c r="GV440">
        <v>0.064563</v>
      </c>
      <c r="GW440">
        <v>0.0505889</v>
      </c>
      <c r="GX440">
        <v>28018.1</v>
      </c>
      <c r="GY440">
        <v>27884.3</v>
      </c>
      <c r="GZ440">
        <v>29742.5</v>
      </c>
      <c r="HA440">
        <v>29554.1</v>
      </c>
      <c r="HB440">
        <v>36772.7</v>
      </c>
      <c r="HC440">
        <v>37188.4</v>
      </c>
      <c r="HD440">
        <v>41852.4</v>
      </c>
      <c r="HE440">
        <v>41990.1</v>
      </c>
      <c r="HF440">
        <v>1.95783</v>
      </c>
      <c r="HG440">
        <v>1.88563</v>
      </c>
      <c r="HH440">
        <v>-0.0207722</v>
      </c>
      <c r="HI440">
        <v>0</v>
      </c>
      <c r="HJ440">
        <v>18.3527</v>
      </c>
      <c r="HK440">
        <v>999.9</v>
      </c>
      <c r="HL440">
        <v>26.3</v>
      </c>
      <c r="HM440">
        <v>31.6</v>
      </c>
      <c r="HN440">
        <v>13.5995</v>
      </c>
      <c r="HO440">
        <v>62.5127</v>
      </c>
      <c r="HP440">
        <v>32.4038</v>
      </c>
      <c r="HQ440">
        <v>1</v>
      </c>
      <c r="HR440">
        <v>-0.130361</v>
      </c>
      <c r="HS440">
        <v>5.15556</v>
      </c>
      <c r="HT440">
        <v>20.2666</v>
      </c>
      <c r="HU440">
        <v>5.22148</v>
      </c>
      <c r="HV440">
        <v>12.0159</v>
      </c>
      <c r="HW440">
        <v>4.991</v>
      </c>
      <c r="HX440">
        <v>3.28858</v>
      </c>
      <c r="HY440">
        <v>9999</v>
      </c>
      <c r="HZ440">
        <v>9999</v>
      </c>
      <c r="IA440">
        <v>9999</v>
      </c>
      <c r="IB440">
        <v>999.9</v>
      </c>
      <c r="IC440">
        <v>4.97283</v>
      </c>
      <c r="ID440">
        <v>1.86661</v>
      </c>
      <c r="IE440">
        <v>1.86588</v>
      </c>
      <c r="IF440">
        <v>1.86585</v>
      </c>
      <c r="IG440">
        <v>1.86769</v>
      </c>
      <c r="IH440">
        <v>1.87015</v>
      </c>
      <c r="II440">
        <v>1.86877</v>
      </c>
      <c r="IJ440">
        <v>1.87027</v>
      </c>
      <c r="IK440">
        <v>0</v>
      </c>
      <c r="IL440">
        <v>0</v>
      </c>
      <c r="IM440">
        <v>0</v>
      </c>
      <c r="IN440">
        <v>0</v>
      </c>
      <c r="IO440" t="s">
        <v>441</v>
      </c>
      <c r="IP440" t="s">
        <v>442</v>
      </c>
      <c r="IQ440" t="s">
        <v>443</v>
      </c>
      <c r="IR440" t="s">
        <v>443</v>
      </c>
      <c r="IS440" t="s">
        <v>443</v>
      </c>
      <c r="IT440" t="s">
        <v>443</v>
      </c>
      <c r="IU440">
        <v>0</v>
      </c>
      <c r="IV440">
        <v>100</v>
      </c>
      <c r="IW440">
        <v>100</v>
      </c>
      <c r="IX440">
        <v>-2.691</v>
      </c>
      <c r="IY440">
        <v>0.013</v>
      </c>
      <c r="IZ440">
        <v>-1.414774939843471</v>
      </c>
      <c r="JA440">
        <v>-0.002262605230658699</v>
      </c>
      <c r="JB440">
        <v>4.117972070868355E-07</v>
      </c>
      <c r="JC440">
        <v>-1.535053720392113E-10</v>
      </c>
      <c r="JD440">
        <v>-0.05773197212917025</v>
      </c>
      <c r="JE440">
        <v>-0.004387372397949352</v>
      </c>
      <c r="JF440">
        <v>0.001148265067849212</v>
      </c>
      <c r="JG440">
        <v>-2.372704636287677E-05</v>
      </c>
      <c r="JH440">
        <v>4</v>
      </c>
      <c r="JI440">
        <v>2346</v>
      </c>
      <c r="JJ440">
        <v>1</v>
      </c>
      <c r="JK440">
        <v>24</v>
      </c>
      <c r="JL440">
        <v>21691.6</v>
      </c>
      <c r="JM440">
        <v>29358540.2</v>
      </c>
      <c r="JN440">
        <v>1.49292</v>
      </c>
      <c r="JO440">
        <v>2.2583</v>
      </c>
      <c r="JP440">
        <v>1.39648</v>
      </c>
      <c r="JQ440">
        <v>2.35474</v>
      </c>
      <c r="JR440">
        <v>1.49536</v>
      </c>
      <c r="JS440">
        <v>2.67334</v>
      </c>
      <c r="JT440">
        <v>36.4814</v>
      </c>
      <c r="JU440">
        <v>24.035</v>
      </c>
      <c r="JV440">
        <v>18</v>
      </c>
      <c r="JW440">
        <v>487.382</v>
      </c>
      <c r="JX440">
        <v>433.46</v>
      </c>
      <c r="JY440">
        <v>12.5706</v>
      </c>
      <c r="JZ440">
        <v>25.8164</v>
      </c>
      <c r="KA440">
        <v>30.0001</v>
      </c>
      <c r="KB440">
        <v>25.6868</v>
      </c>
      <c r="KC440">
        <v>25.6239</v>
      </c>
      <c r="KD440">
        <v>29.9361</v>
      </c>
      <c r="KE440">
        <v>33.446</v>
      </c>
      <c r="KF440">
        <v>0</v>
      </c>
      <c r="KG440">
        <v>12.5667</v>
      </c>
      <c r="KH440">
        <v>674.21</v>
      </c>
      <c r="KI440">
        <v>8.754860000000001</v>
      </c>
      <c r="KJ440">
        <v>101.65</v>
      </c>
      <c r="KK440">
        <v>100.97</v>
      </c>
    </row>
    <row r="441" spans="1:297">
      <c r="A441">
        <v>425</v>
      </c>
      <c r="B441">
        <v>1761512416.6</v>
      </c>
      <c r="C441">
        <v>5206.099999904633</v>
      </c>
      <c r="D441" t="s">
        <v>1297</v>
      </c>
      <c r="E441" t="s">
        <v>1298</v>
      </c>
      <c r="F441">
        <v>5</v>
      </c>
      <c r="G441" t="s">
        <v>1218</v>
      </c>
      <c r="H441" t="s">
        <v>436</v>
      </c>
      <c r="I441">
        <v>1761512413.8</v>
      </c>
      <c r="J441">
        <f>(K441)/1000</f>
        <v>0</v>
      </c>
      <c r="K441">
        <f>IF(DP441, AN441, AH441)</f>
        <v>0</v>
      </c>
      <c r="L441">
        <f>IF(DP441, AI441, AG441)</f>
        <v>0</v>
      </c>
      <c r="M441">
        <f>DR441 - IF(AU441&gt;1, L441*DL441*100.0/(AW441), 0)</f>
        <v>0</v>
      </c>
      <c r="N441">
        <f>((T441-J441/2)*M441-L441)/(T441+J441/2)</f>
        <v>0</v>
      </c>
      <c r="O441">
        <f>N441*(DY441+DZ441)/1000.0</f>
        <v>0</v>
      </c>
      <c r="P441">
        <f>(DR441 - IF(AU441&gt;1, L441*DL441*100.0/(AW441), 0))*(DY441+DZ441)/1000.0</f>
        <v>0</v>
      </c>
      <c r="Q441">
        <f>2.0/((1/S441-1/R441)+SIGN(S441)*SQRT((1/S441-1/R441)*(1/S441-1/R441) + 4*DM441/((DM441+1)*(DM441+1))*(2*1/S441*1/R441-1/R441*1/R441)))</f>
        <v>0</v>
      </c>
      <c r="R441">
        <f>IF(LEFT(DN441,1)&lt;&gt;"0",IF(LEFT(DN441,1)="1",3.0,DO441),$D$5+$E$5*(EF441*DY441/($K$5*1000))+$F$5*(EF441*DY441/($K$5*1000))*MAX(MIN(DL441,$J$5),$I$5)*MAX(MIN(DL441,$J$5),$I$5)+$G$5*MAX(MIN(DL441,$J$5),$I$5)*(EF441*DY441/($K$5*1000))+$H$5*(EF441*DY441/($K$5*1000))*(EF441*DY441/($K$5*1000)))</f>
        <v>0</v>
      </c>
      <c r="S441">
        <f>J441*(1000-(1000*0.61365*exp(17.502*W441/(240.97+W441))/(DY441+DZ441)+DT441)/2)/(1000*0.61365*exp(17.502*W441/(240.97+W441))/(DY441+DZ441)-DT441)</f>
        <v>0</v>
      </c>
      <c r="T441">
        <f>1/((DM441+1)/(Q441/1.6)+1/(R441/1.37)) + DM441/((DM441+1)/(Q441/1.6) + DM441/(R441/1.37))</f>
        <v>0</v>
      </c>
      <c r="U441">
        <f>(DH441*DK441)</f>
        <v>0</v>
      </c>
      <c r="V441">
        <f>(EA441+(U441+2*0.95*5.67E-8*(((EA441+$B$7)+273)^4-(EA441+273)^4)-44100*J441)/(1.84*29.3*R441+8*0.95*5.67E-8*(EA441+273)^3))</f>
        <v>0</v>
      </c>
      <c r="W441">
        <f>($C$7*EB441+$D$7*EC441+$E$7*V441)</f>
        <v>0</v>
      </c>
      <c r="X441">
        <f>0.61365*exp(17.502*W441/(240.97+W441))</f>
        <v>0</v>
      </c>
      <c r="Y441">
        <f>(Z441/AA441*100)</f>
        <v>0</v>
      </c>
      <c r="Z441">
        <f>DT441*(DY441+DZ441)/1000</f>
        <v>0</v>
      </c>
      <c r="AA441">
        <f>0.61365*exp(17.502*EA441/(240.97+EA441))</f>
        <v>0</v>
      </c>
      <c r="AB441">
        <f>(X441-DT441*(DY441+DZ441)/1000)</f>
        <v>0</v>
      </c>
      <c r="AC441">
        <f>(-J441*44100)</f>
        <v>0</v>
      </c>
      <c r="AD441">
        <f>2*29.3*R441*0.92*(EA441-W441)</f>
        <v>0</v>
      </c>
      <c r="AE441">
        <f>2*0.95*5.67E-8*(((EA441+$B$7)+273)^4-(W441+273)^4)</f>
        <v>0</v>
      </c>
      <c r="AF441">
        <f>U441+AE441+AC441+AD441</f>
        <v>0</v>
      </c>
      <c r="AG441">
        <f>DX441*AU441*(DS441-DR441*(1000-AU441*DU441)/(1000-AU441*DT441))/(100*DL441)</f>
        <v>0</v>
      </c>
      <c r="AH441">
        <f>1000*DX441*AU441*(DT441-DU441)/(100*DL441*(1000-AU441*DT441))</f>
        <v>0</v>
      </c>
      <c r="AI441">
        <f>(AJ441 - AK441 - DY441*1E3/(8.314*(EA441+273.15)) * AM441/DX441 * AL441) * DX441/(100*DL441) * (1000 - DU441)/1000</f>
        <v>0</v>
      </c>
      <c r="AJ441">
        <v>665.0915448697925</v>
      </c>
      <c r="AK441">
        <v>637.154806060606</v>
      </c>
      <c r="AL441">
        <v>3.375331467461986</v>
      </c>
      <c r="AM441">
        <v>65.67833602409358</v>
      </c>
      <c r="AN441">
        <f>(AP441 - AO441 + DY441*1E3/(8.314*(EA441+273.15)) * AR441/DX441 * AQ441) * DX441/(100*DL441) * 1000/(1000 - AP441)</f>
        <v>0</v>
      </c>
      <c r="AO441">
        <v>8.768759252555324</v>
      </c>
      <c r="AP441">
        <v>11.94374787878787</v>
      </c>
      <c r="AQ441">
        <v>8.632850535670795E-06</v>
      </c>
      <c r="AR441">
        <v>107.1786885899259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MAX(0,($B$13+$C$13*EF441)/(1+$D$13*EF441)*DY441/(EA441+273)*$E$13)</f>
        <v>0</v>
      </c>
      <c r="AX441" t="s">
        <v>437</v>
      </c>
      <c r="AY441" t="s">
        <v>437</v>
      </c>
      <c r="AZ441">
        <v>0</v>
      </c>
      <c r="BA441">
        <v>0</v>
      </c>
      <c r="BB441">
        <f>1-AZ441/BA441</f>
        <v>0</v>
      </c>
      <c r="BC441">
        <v>0</v>
      </c>
      <c r="BD441" t="s">
        <v>437</v>
      </c>
      <c r="BE441" t="s">
        <v>437</v>
      </c>
      <c r="BF441">
        <v>0</v>
      </c>
      <c r="BG441">
        <v>0</v>
      </c>
      <c r="BH441">
        <f>1-BF441/BG441</f>
        <v>0</v>
      </c>
      <c r="BI441">
        <v>0.5</v>
      </c>
      <c r="BJ441">
        <f>DI441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437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BZ441">
        <v>2020</v>
      </c>
      <c r="CA441">
        <v>290.0000000000001</v>
      </c>
      <c r="CB441">
        <v>1590.42</v>
      </c>
      <c r="CC441">
        <v>295</v>
      </c>
      <c r="CD441">
        <v>5220.67</v>
      </c>
      <c r="CE441">
        <v>1591.29</v>
      </c>
      <c r="CF441">
        <v>-0.87</v>
      </c>
      <c r="CG441">
        <v>300.0000000000001</v>
      </c>
      <c r="CH441">
        <v>23.8</v>
      </c>
      <c r="CI441">
        <v>1650.734719841875</v>
      </c>
      <c r="CJ441">
        <v>2.032994541366527</v>
      </c>
      <c r="CK441">
        <v>-31.03478562282126</v>
      </c>
      <c r="CL441">
        <v>0.9198548094063967</v>
      </c>
      <c r="CM441">
        <v>0.9759925733019913</v>
      </c>
      <c r="CN441">
        <v>-0.00431141668520578</v>
      </c>
      <c r="CO441">
        <v>289.9999999999999</v>
      </c>
      <c r="CP441">
        <v>1590.91</v>
      </c>
      <c r="CQ441">
        <v>765</v>
      </c>
      <c r="CR441">
        <v>5219.32</v>
      </c>
      <c r="CS441">
        <v>1591.27</v>
      </c>
      <c r="CT441">
        <v>-0.36</v>
      </c>
      <c r="DH441">
        <f>$B$11*EG441+$C$11*EH441+$F$11*ES441*(1-EV441)</f>
        <v>0</v>
      </c>
      <c r="DI441">
        <f>DH441*DJ441</f>
        <v>0</v>
      </c>
      <c r="DJ441">
        <f>($B$11*$D$9+$C$11*$D$9+$F$11*((FF441+EX441)/MAX(FF441+EX441+FG441, 0.1)*$I$9+FG441/MAX(FF441+EX441+FG441, 0.1)*$J$9))/($B$11+$C$11+$F$11)</f>
        <v>0</v>
      </c>
      <c r="DK441">
        <f>($B$11*$K$9+$C$11*$K$9+$F$11*((FF441+EX441)/MAX(FF441+EX441+FG441, 0.1)*$P$9+FG441/MAX(FF441+EX441+FG441, 0.1)*$Q$9))/($B$11+$C$11+$F$11)</f>
        <v>0</v>
      </c>
      <c r="DL441">
        <v>6</v>
      </c>
      <c r="DM441">
        <v>0.5</v>
      </c>
      <c r="DN441" t="s">
        <v>438</v>
      </c>
      <c r="DO441">
        <v>2</v>
      </c>
      <c r="DP441" t="b">
        <v>1</v>
      </c>
      <c r="DQ441">
        <v>1761512413.8</v>
      </c>
      <c r="DR441">
        <v>621.8746</v>
      </c>
      <c r="DS441">
        <v>659.9349999999999</v>
      </c>
      <c r="DT441">
        <v>11.94087</v>
      </c>
      <c r="DU441">
        <v>8.768578</v>
      </c>
      <c r="DV441">
        <v>624.5792</v>
      </c>
      <c r="DW441">
        <v>11.92784</v>
      </c>
      <c r="DX441">
        <v>499.9819000000001</v>
      </c>
      <c r="DY441">
        <v>90.27811</v>
      </c>
      <c r="DZ441">
        <v>0.09998944999999999</v>
      </c>
      <c r="EA441">
        <v>18.68206</v>
      </c>
      <c r="EB441">
        <v>18.01311</v>
      </c>
      <c r="EC441">
        <v>999.9</v>
      </c>
      <c r="ED441">
        <v>0</v>
      </c>
      <c r="EE441">
        <v>0</v>
      </c>
      <c r="EF441">
        <v>10017.302</v>
      </c>
      <c r="EG441">
        <v>0</v>
      </c>
      <c r="EH441">
        <v>1077.041</v>
      </c>
      <c r="EI441">
        <v>-38.06027999999999</v>
      </c>
      <c r="EJ441">
        <v>629.3901</v>
      </c>
      <c r="EK441">
        <v>665.7726</v>
      </c>
      <c r="EL441">
        <v>3.172284</v>
      </c>
      <c r="EM441">
        <v>659.9349999999999</v>
      </c>
      <c r="EN441">
        <v>8.768578</v>
      </c>
      <c r="EO441">
        <v>1.077999</v>
      </c>
      <c r="EP441">
        <v>0.7916109</v>
      </c>
      <c r="EQ441">
        <v>8.015516999999999</v>
      </c>
      <c r="ER441">
        <v>3.557754</v>
      </c>
      <c r="ES441">
        <v>2000.016</v>
      </c>
      <c r="ET441">
        <v>0.9800021000000001</v>
      </c>
      <c r="EU441">
        <v>0.01999797</v>
      </c>
      <c r="EV441">
        <v>0</v>
      </c>
      <c r="EW441">
        <v>1271.511</v>
      </c>
      <c r="EX441">
        <v>5.000970000000001</v>
      </c>
      <c r="EY441">
        <v>25648.85</v>
      </c>
      <c r="EZ441">
        <v>16707.72</v>
      </c>
      <c r="FA441">
        <v>40.062</v>
      </c>
      <c r="FB441">
        <v>40.8873</v>
      </c>
      <c r="FC441">
        <v>40.187</v>
      </c>
      <c r="FD441">
        <v>40.6436</v>
      </c>
      <c r="FE441">
        <v>39.7248</v>
      </c>
      <c r="FF441">
        <v>1955.116</v>
      </c>
      <c r="FG441">
        <v>39.89999999999999</v>
      </c>
      <c r="FH441">
        <v>0</v>
      </c>
      <c r="FI441">
        <v>7287.800000190735</v>
      </c>
      <c r="FJ441">
        <v>0</v>
      </c>
      <c r="FK441">
        <v>1271.108461538462</v>
      </c>
      <c r="FL441">
        <v>5.796239307998531</v>
      </c>
      <c r="FM441">
        <v>18.81367514583772</v>
      </c>
      <c r="FN441">
        <v>25648.09615384615</v>
      </c>
      <c r="FO441">
        <v>15</v>
      </c>
      <c r="FP441">
        <v>0</v>
      </c>
      <c r="FQ441" t="s">
        <v>439</v>
      </c>
      <c r="FR441">
        <v>1760210915.6</v>
      </c>
      <c r="FS441">
        <v>0</v>
      </c>
      <c r="FT441">
        <v>0</v>
      </c>
      <c r="FU441">
        <v>-0.215</v>
      </c>
      <c r="FV441">
        <v>0</v>
      </c>
      <c r="FW441">
        <v>-0.6919999999999999</v>
      </c>
      <c r="FX441">
        <v>0</v>
      </c>
      <c r="FY441">
        <v>400</v>
      </c>
      <c r="FZ441">
        <v>0</v>
      </c>
      <c r="GA441">
        <v>0.15</v>
      </c>
      <c r="GB441">
        <v>0</v>
      </c>
      <c r="GC441">
        <v>-37.646195</v>
      </c>
      <c r="GD441">
        <v>-2.564746716697792</v>
      </c>
      <c r="GE441">
        <v>0.2711581945562399</v>
      </c>
      <c r="GF441">
        <v>0</v>
      </c>
      <c r="GG441">
        <v>1270.951764705882</v>
      </c>
      <c r="GH441">
        <v>4.370970206126274</v>
      </c>
      <c r="GI441">
        <v>0.5289360607874849</v>
      </c>
      <c r="GJ441">
        <v>0</v>
      </c>
      <c r="GK441">
        <v>3.17063025</v>
      </c>
      <c r="GL441">
        <v>0.0112607504690423</v>
      </c>
      <c r="GM441">
        <v>0.001480149464581178</v>
      </c>
      <c r="GN441">
        <v>1</v>
      </c>
      <c r="GO441">
        <v>1</v>
      </c>
      <c r="GP441">
        <v>3</v>
      </c>
      <c r="GQ441" t="s">
        <v>446</v>
      </c>
      <c r="GR441">
        <v>3.13366</v>
      </c>
      <c r="GS441">
        <v>2.76044</v>
      </c>
      <c r="GT441">
        <v>0.127183</v>
      </c>
      <c r="GU441">
        <v>0.130752</v>
      </c>
      <c r="GV441">
        <v>0.0645835</v>
      </c>
      <c r="GW441">
        <v>0.0505982</v>
      </c>
      <c r="GX441">
        <v>27943.2</v>
      </c>
      <c r="GY441">
        <v>27810.9</v>
      </c>
      <c r="GZ441">
        <v>29742.6</v>
      </c>
      <c r="HA441">
        <v>29553.9</v>
      </c>
      <c r="HB441">
        <v>36772.1</v>
      </c>
      <c r="HC441">
        <v>37188</v>
      </c>
      <c r="HD441">
        <v>41852.7</v>
      </c>
      <c r="HE441">
        <v>41989.9</v>
      </c>
      <c r="HF441">
        <v>1.95828</v>
      </c>
      <c r="HG441">
        <v>1.88545</v>
      </c>
      <c r="HH441">
        <v>-0.0201315</v>
      </c>
      <c r="HI441">
        <v>0</v>
      </c>
      <c r="HJ441">
        <v>18.3541</v>
      </c>
      <c r="HK441">
        <v>999.9</v>
      </c>
      <c r="HL441">
        <v>26.3</v>
      </c>
      <c r="HM441">
        <v>31.6</v>
      </c>
      <c r="HN441">
        <v>13.598</v>
      </c>
      <c r="HO441">
        <v>62.3427</v>
      </c>
      <c r="HP441">
        <v>32.3558</v>
      </c>
      <c r="HQ441">
        <v>1</v>
      </c>
      <c r="HR441">
        <v>-0.1303</v>
      </c>
      <c r="HS441">
        <v>5.16285</v>
      </c>
      <c r="HT441">
        <v>20.2665</v>
      </c>
      <c r="HU441">
        <v>5.22133</v>
      </c>
      <c r="HV441">
        <v>12.0159</v>
      </c>
      <c r="HW441">
        <v>4.99085</v>
      </c>
      <c r="HX441">
        <v>3.2886</v>
      </c>
      <c r="HY441">
        <v>9999</v>
      </c>
      <c r="HZ441">
        <v>9999</v>
      </c>
      <c r="IA441">
        <v>9999</v>
      </c>
      <c r="IB441">
        <v>999.9</v>
      </c>
      <c r="IC441">
        <v>4.97284</v>
      </c>
      <c r="ID441">
        <v>1.86661</v>
      </c>
      <c r="IE441">
        <v>1.86587</v>
      </c>
      <c r="IF441">
        <v>1.86584</v>
      </c>
      <c r="IG441">
        <v>1.8677</v>
      </c>
      <c r="IH441">
        <v>1.87014</v>
      </c>
      <c r="II441">
        <v>1.86877</v>
      </c>
      <c r="IJ441">
        <v>1.87027</v>
      </c>
      <c r="IK441">
        <v>0</v>
      </c>
      <c r="IL441">
        <v>0</v>
      </c>
      <c r="IM441">
        <v>0</v>
      </c>
      <c r="IN441">
        <v>0</v>
      </c>
      <c r="IO441" t="s">
        <v>441</v>
      </c>
      <c r="IP441" t="s">
        <v>442</v>
      </c>
      <c r="IQ441" t="s">
        <v>443</v>
      </c>
      <c r="IR441" t="s">
        <v>443</v>
      </c>
      <c r="IS441" t="s">
        <v>443</v>
      </c>
      <c r="IT441" t="s">
        <v>443</v>
      </c>
      <c r="IU441">
        <v>0</v>
      </c>
      <c r="IV441">
        <v>100</v>
      </c>
      <c r="IW441">
        <v>100</v>
      </c>
      <c r="IX441">
        <v>-2.723</v>
      </c>
      <c r="IY441">
        <v>0.0131</v>
      </c>
      <c r="IZ441">
        <v>-1.414774939843471</v>
      </c>
      <c r="JA441">
        <v>-0.002262605230658699</v>
      </c>
      <c r="JB441">
        <v>4.117972070868355E-07</v>
      </c>
      <c r="JC441">
        <v>-1.535053720392113E-10</v>
      </c>
      <c r="JD441">
        <v>-0.05773197212917025</v>
      </c>
      <c r="JE441">
        <v>-0.004387372397949352</v>
      </c>
      <c r="JF441">
        <v>0.001148265067849212</v>
      </c>
      <c r="JG441">
        <v>-2.372704636287677E-05</v>
      </c>
      <c r="JH441">
        <v>4</v>
      </c>
      <c r="JI441">
        <v>2346</v>
      </c>
      <c r="JJ441">
        <v>1</v>
      </c>
      <c r="JK441">
        <v>24</v>
      </c>
      <c r="JL441">
        <v>21691.7</v>
      </c>
      <c r="JM441">
        <v>29358540.3</v>
      </c>
      <c r="JN441">
        <v>1.521</v>
      </c>
      <c r="JO441">
        <v>2.26074</v>
      </c>
      <c r="JP441">
        <v>1.39648</v>
      </c>
      <c r="JQ441">
        <v>2.35474</v>
      </c>
      <c r="JR441">
        <v>1.49536</v>
      </c>
      <c r="JS441">
        <v>2.69897</v>
      </c>
      <c r="JT441">
        <v>36.4814</v>
      </c>
      <c r="JU441">
        <v>24.035</v>
      </c>
      <c r="JV441">
        <v>18</v>
      </c>
      <c r="JW441">
        <v>487.66</v>
      </c>
      <c r="JX441">
        <v>433.363</v>
      </c>
      <c r="JY441">
        <v>12.5592</v>
      </c>
      <c r="JZ441">
        <v>25.8164</v>
      </c>
      <c r="KA441">
        <v>30.0001</v>
      </c>
      <c r="KB441">
        <v>25.6868</v>
      </c>
      <c r="KC441">
        <v>25.6247</v>
      </c>
      <c r="KD441">
        <v>30.4943</v>
      </c>
      <c r="KE441">
        <v>33.446</v>
      </c>
      <c r="KF441">
        <v>0</v>
      </c>
      <c r="KG441">
        <v>12.5568</v>
      </c>
      <c r="KH441">
        <v>687.605</v>
      </c>
      <c r="KI441">
        <v>8.754860000000001</v>
      </c>
      <c r="KJ441">
        <v>101.65</v>
      </c>
      <c r="KK441">
        <v>100.969</v>
      </c>
    </row>
    <row r="442" spans="1:297">
      <c r="A442">
        <v>426</v>
      </c>
      <c r="B442">
        <v>1761512421.6</v>
      </c>
      <c r="C442">
        <v>5211.099999904633</v>
      </c>
      <c r="D442" t="s">
        <v>1299</v>
      </c>
      <c r="E442" t="s">
        <v>1300</v>
      </c>
      <c r="F442">
        <v>5</v>
      </c>
      <c r="G442" t="s">
        <v>1218</v>
      </c>
      <c r="H442" t="s">
        <v>436</v>
      </c>
      <c r="I442">
        <v>1761512419.1</v>
      </c>
      <c r="J442">
        <f>(K442)/1000</f>
        <v>0</v>
      </c>
      <c r="K442">
        <f>IF(DP442, AN442, AH442)</f>
        <v>0</v>
      </c>
      <c r="L442">
        <f>IF(DP442, AI442, AG442)</f>
        <v>0</v>
      </c>
      <c r="M442">
        <f>DR442 - IF(AU442&gt;1, L442*DL442*100.0/(AW442), 0)</f>
        <v>0</v>
      </c>
      <c r="N442">
        <f>((T442-J442/2)*M442-L442)/(T442+J442/2)</f>
        <v>0</v>
      </c>
      <c r="O442">
        <f>N442*(DY442+DZ442)/1000.0</f>
        <v>0</v>
      </c>
      <c r="P442">
        <f>(DR442 - IF(AU442&gt;1, L442*DL442*100.0/(AW442), 0))*(DY442+DZ442)/1000.0</f>
        <v>0</v>
      </c>
      <c r="Q442">
        <f>2.0/((1/S442-1/R442)+SIGN(S442)*SQRT((1/S442-1/R442)*(1/S442-1/R442) + 4*DM442/((DM442+1)*(DM442+1))*(2*1/S442*1/R442-1/R442*1/R442)))</f>
        <v>0</v>
      </c>
      <c r="R442">
        <f>IF(LEFT(DN442,1)&lt;&gt;"0",IF(LEFT(DN442,1)="1",3.0,DO442),$D$5+$E$5*(EF442*DY442/($K$5*1000))+$F$5*(EF442*DY442/($K$5*1000))*MAX(MIN(DL442,$J$5),$I$5)*MAX(MIN(DL442,$J$5),$I$5)+$G$5*MAX(MIN(DL442,$J$5),$I$5)*(EF442*DY442/($K$5*1000))+$H$5*(EF442*DY442/($K$5*1000))*(EF442*DY442/($K$5*1000)))</f>
        <v>0</v>
      </c>
      <c r="S442">
        <f>J442*(1000-(1000*0.61365*exp(17.502*W442/(240.97+W442))/(DY442+DZ442)+DT442)/2)/(1000*0.61365*exp(17.502*W442/(240.97+W442))/(DY442+DZ442)-DT442)</f>
        <v>0</v>
      </c>
      <c r="T442">
        <f>1/((DM442+1)/(Q442/1.6)+1/(R442/1.37)) + DM442/((DM442+1)/(Q442/1.6) + DM442/(R442/1.37))</f>
        <v>0</v>
      </c>
      <c r="U442">
        <f>(DH442*DK442)</f>
        <v>0</v>
      </c>
      <c r="V442">
        <f>(EA442+(U442+2*0.95*5.67E-8*(((EA442+$B$7)+273)^4-(EA442+273)^4)-44100*J442)/(1.84*29.3*R442+8*0.95*5.67E-8*(EA442+273)^3))</f>
        <v>0</v>
      </c>
      <c r="W442">
        <f>($C$7*EB442+$D$7*EC442+$E$7*V442)</f>
        <v>0</v>
      </c>
      <c r="X442">
        <f>0.61365*exp(17.502*W442/(240.97+W442))</f>
        <v>0</v>
      </c>
      <c r="Y442">
        <f>(Z442/AA442*100)</f>
        <v>0</v>
      </c>
      <c r="Z442">
        <f>DT442*(DY442+DZ442)/1000</f>
        <v>0</v>
      </c>
      <c r="AA442">
        <f>0.61365*exp(17.502*EA442/(240.97+EA442))</f>
        <v>0</v>
      </c>
      <c r="AB442">
        <f>(X442-DT442*(DY442+DZ442)/1000)</f>
        <v>0</v>
      </c>
      <c r="AC442">
        <f>(-J442*44100)</f>
        <v>0</v>
      </c>
      <c r="AD442">
        <f>2*29.3*R442*0.92*(EA442-W442)</f>
        <v>0</v>
      </c>
      <c r="AE442">
        <f>2*0.95*5.67E-8*(((EA442+$B$7)+273)^4-(W442+273)^4)</f>
        <v>0</v>
      </c>
      <c r="AF442">
        <f>U442+AE442+AC442+AD442</f>
        <v>0</v>
      </c>
      <c r="AG442">
        <f>DX442*AU442*(DS442-DR442*(1000-AU442*DU442)/(1000-AU442*DT442))/(100*DL442)</f>
        <v>0</v>
      </c>
      <c r="AH442">
        <f>1000*DX442*AU442*(DT442-DU442)/(100*DL442*(1000-AU442*DT442))</f>
        <v>0</v>
      </c>
      <c r="AI442">
        <f>(AJ442 - AK442 - DY442*1E3/(8.314*(EA442+273.15)) * AM442/DX442 * AL442) * DX442/(100*DL442) * (1000 - DU442)/1000</f>
        <v>0</v>
      </c>
      <c r="AJ442">
        <v>681.8678662599797</v>
      </c>
      <c r="AK442">
        <v>653.9474121212121</v>
      </c>
      <c r="AL442">
        <v>3.350139403476081</v>
      </c>
      <c r="AM442">
        <v>65.67833602409358</v>
      </c>
      <c r="AN442">
        <f>(AP442 - AO442 + DY442*1E3/(8.314*(EA442+273.15)) * AR442/DX442 * AQ442) * DX442/(100*DL442) * 1000/(1000 - AP442)</f>
        <v>0</v>
      </c>
      <c r="AO442">
        <v>8.770239076878985</v>
      </c>
      <c r="AP442">
        <v>11.9487103030303</v>
      </c>
      <c r="AQ442">
        <v>3.461142765490391E-06</v>
      </c>
      <c r="AR442">
        <v>107.1786885899259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MAX(0,($B$13+$C$13*EF442)/(1+$D$13*EF442)*DY442/(EA442+273)*$E$13)</f>
        <v>0</v>
      </c>
      <c r="AX442" t="s">
        <v>437</v>
      </c>
      <c r="AY442" t="s">
        <v>437</v>
      </c>
      <c r="AZ442">
        <v>0</v>
      </c>
      <c r="BA442">
        <v>0</v>
      </c>
      <c r="BB442">
        <f>1-AZ442/BA442</f>
        <v>0</v>
      </c>
      <c r="BC442">
        <v>0</v>
      </c>
      <c r="BD442" t="s">
        <v>437</v>
      </c>
      <c r="BE442" t="s">
        <v>437</v>
      </c>
      <c r="BF442">
        <v>0</v>
      </c>
      <c r="BG442">
        <v>0</v>
      </c>
      <c r="BH442">
        <f>1-BF442/BG442</f>
        <v>0</v>
      </c>
      <c r="BI442">
        <v>0.5</v>
      </c>
      <c r="BJ442">
        <f>DI442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437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BZ442">
        <v>2020</v>
      </c>
      <c r="CA442">
        <v>290.0000000000001</v>
      </c>
      <c r="CB442">
        <v>1590.42</v>
      </c>
      <c r="CC442">
        <v>295</v>
      </c>
      <c r="CD442">
        <v>5220.67</v>
      </c>
      <c r="CE442">
        <v>1591.29</v>
      </c>
      <c r="CF442">
        <v>-0.87</v>
      </c>
      <c r="CG442">
        <v>300.0000000000001</v>
      </c>
      <c r="CH442">
        <v>23.8</v>
      </c>
      <c r="CI442">
        <v>1650.734719841875</v>
      </c>
      <c r="CJ442">
        <v>2.032994541366527</v>
      </c>
      <c r="CK442">
        <v>-31.03478562282126</v>
      </c>
      <c r="CL442">
        <v>0.9198548094063967</v>
      </c>
      <c r="CM442">
        <v>0.9759925733019913</v>
      </c>
      <c r="CN442">
        <v>-0.00431141668520578</v>
      </c>
      <c r="CO442">
        <v>289.9999999999999</v>
      </c>
      <c r="CP442">
        <v>1590.91</v>
      </c>
      <c r="CQ442">
        <v>765</v>
      </c>
      <c r="CR442">
        <v>5219.32</v>
      </c>
      <c r="CS442">
        <v>1591.27</v>
      </c>
      <c r="CT442">
        <v>-0.36</v>
      </c>
      <c r="DH442">
        <f>$B$11*EG442+$C$11*EH442+$F$11*ES442*(1-EV442)</f>
        <v>0</v>
      </c>
      <c r="DI442">
        <f>DH442*DJ442</f>
        <v>0</v>
      </c>
      <c r="DJ442">
        <f>($B$11*$D$9+$C$11*$D$9+$F$11*((FF442+EX442)/MAX(FF442+EX442+FG442, 0.1)*$I$9+FG442/MAX(FF442+EX442+FG442, 0.1)*$J$9))/($B$11+$C$11+$F$11)</f>
        <v>0</v>
      </c>
      <c r="DK442">
        <f>($B$11*$K$9+$C$11*$K$9+$F$11*((FF442+EX442)/MAX(FF442+EX442+FG442, 0.1)*$P$9+FG442/MAX(FF442+EX442+FG442, 0.1)*$Q$9))/($B$11+$C$11+$F$11)</f>
        <v>0</v>
      </c>
      <c r="DL442">
        <v>6</v>
      </c>
      <c r="DM442">
        <v>0.5</v>
      </c>
      <c r="DN442" t="s">
        <v>438</v>
      </c>
      <c r="DO442">
        <v>2</v>
      </c>
      <c r="DP442" t="b">
        <v>1</v>
      </c>
      <c r="DQ442">
        <v>1761512419.1</v>
      </c>
      <c r="DR442">
        <v>639.5336666666667</v>
      </c>
      <c r="DS442">
        <v>677.602888888889</v>
      </c>
      <c r="DT442">
        <v>11.94597777777778</v>
      </c>
      <c r="DU442">
        <v>8.770573333333333</v>
      </c>
      <c r="DV442">
        <v>642.2725555555555</v>
      </c>
      <c r="DW442">
        <v>11.93286666666667</v>
      </c>
      <c r="DX442">
        <v>500.0265555555556</v>
      </c>
      <c r="DY442">
        <v>90.27796666666667</v>
      </c>
      <c r="DZ442">
        <v>0.1000206</v>
      </c>
      <c r="EA442">
        <v>18.68164444444445</v>
      </c>
      <c r="EB442">
        <v>18.01602222222222</v>
      </c>
      <c r="EC442">
        <v>999.9000000000001</v>
      </c>
      <c r="ED442">
        <v>0</v>
      </c>
      <c r="EE442">
        <v>0</v>
      </c>
      <c r="EF442">
        <v>10005.54888888889</v>
      </c>
      <c r="EG442">
        <v>0</v>
      </c>
      <c r="EH442">
        <v>1077.035555555556</v>
      </c>
      <c r="EI442">
        <v>-38.06925555555555</v>
      </c>
      <c r="EJ442">
        <v>647.2658888888889</v>
      </c>
      <c r="EK442">
        <v>683.5985555555555</v>
      </c>
      <c r="EL442">
        <v>3.175388888888889</v>
      </c>
      <c r="EM442">
        <v>677.602888888889</v>
      </c>
      <c r="EN442">
        <v>8.770573333333333</v>
      </c>
      <c r="EO442">
        <v>1.078457777777778</v>
      </c>
      <c r="EP442">
        <v>0.7917892222222221</v>
      </c>
      <c r="EQ442">
        <v>8.021764444444445</v>
      </c>
      <c r="ER442">
        <v>3.560950000000001</v>
      </c>
      <c r="ES442">
        <v>2000.003333333333</v>
      </c>
      <c r="ET442">
        <v>0.9800010000000001</v>
      </c>
      <c r="EU442">
        <v>0.01999903333333333</v>
      </c>
      <c r="EV442">
        <v>0</v>
      </c>
      <c r="EW442">
        <v>1271.888888888889</v>
      </c>
      <c r="EX442">
        <v>5.00097</v>
      </c>
      <c r="EY442">
        <v>25650.68888888889</v>
      </c>
      <c r="EZ442">
        <v>16707.63333333334</v>
      </c>
      <c r="FA442">
        <v>39.993</v>
      </c>
      <c r="FB442">
        <v>40.743</v>
      </c>
      <c r="FC442">
        <v>40.125</v>
      </c>
      <c r="FD442">
        <v>40.486</v>
      </c>
      <c r="FE442">
        <v>39.64566666666666</v>
      </c>
      <c r="FF442">
        <v>1955.103333333333</v>
      </c>
      <c r="FG442">
        <v>39.9</v>
      </c>
      <c r="FH442">
        <v>0</v>
      </c>
      <c r="FI442">
        <v>7292.600000143051</v>
      </c>
      <c r="FJ442">
        <v>0</v>
      </c>
      <c r="FK442">
        <v>1271.518461538461</v>
      </c>
      <c r="FL442">
        <v>4.134017081382787</v>
      </c>
      <c r="FM442">
        <v>14.71111118077925</v>
      </c>
      <c r="FN442">
        <v>25649.6576923077</v>
      </c>
      <c r="FO442">
        <v>15</v>
      </c>
      <c r="FP442">
        <v>0</v>
      </c>
      <c r="FQ442" t="s">
        <v>439</v>
      </c>
      <c r="FR442">
        <v>1760210915.6</v>
      </c>
      <c r="FS442">
        <v>0</v>
      </c>
      <c r="FT442">
        <v>0</v>
      </c>
      <c r="FU442">
        <v>-0.215</v>
      </c>
      <c r="FV442">
        <v>0</v>
      </c>
      <c r="FW442">
        <v>-0.6919999999999999</v>
      </c>
      <c r="FX442">
        <v>0</v>
      </c>
      <c r="FY442">
        <v>400</v>
      </c>
      <c r="FZ442">
        <v>0</v>
      </c>
      <c r="GA442">
        <v>0.15</v>
      </c>
      <c r="GB442">
        <v>0</v>
      </c>
      <c r="GC442">
        <v>-37.8241925</v>
      </c>
      <c r="GD442">
        <v>-2.415209380862937</v>
      </c>
      <c r="GE442">
        <v>0.2618810172459045</v>
      </c>
      <c r="GF442">
        <v>0</v>
      </c>
      <c r="GG442">
        <v>1271.25794117647</v>
      </c>
      <c r="GH442">
        <v>5.01466768154491</v>
      </c>
      <c r="GI442">
        <v>0.5546582382383621</v>
      </c>
      <c r="GJ442">
        <v>0</v>
      </c>
      <c r="GK442">
        <v>3.17200825</v>
      </c>
      <c r="GL442">
        <v>0.02278165103189355</v>
      </c>
      <c r="GM442">
        <v>0.002301085491132391</v>
      </c>
      <c r="GN442">
        <v>1</v>
      </c>
      <c r="GO442">
        <v>1</v>
      </c>
      <c r="GP442">
        <v>3</v>
      </c>
      <c r="GQ442" t="s">
        <v>446</v>
      </c>
      <c r="GR442">
        <v>3.13341</v>
      </c>
      <c r="GS442">
        <v>2.76028</v>
      </c>
      <c r="GT442">
        <v>0.129477</v>
      </c>
      <c r="GU442">
        <v>0.132969</v>
      </c>
      <c r="GV442">
        <v>0.06460440000000001</v>
      </c>
      <c r="GW442">
        <v>0.0506097</v>
      </c>
      <c r="GX442">
        <v>27870.1</v>
      </c>
      <c r="GY442">
        <v>27740</v>
      </c>
      <c r="GZ442">
        <v>29743</v>
      </c>
      <c r="HA442">
        <v>29553.9</v>
      </c>
      <c r="HB442">
        <v>36771.5</v>
      </c>
      <c r="HC442">
        <v>37187.4</v>
      </c>
      <c r="HD442">
        <v>41852.9</v>
      </c>
      <c r="HE442">
        <v>41989.7</v>
      </c>
      <c r="HF442">
        <v>1.95815</v>
      </c>
      <c r="HG442">
        <v>1.88575</v>
      </c>
      <c r="HH442">
        <v>-0.0206828</v>
      </c>
      <c r="HI442">
        <v>0</v>
      </c>
      <c r="HJ442">
        <v>18.3543</v>
      </c>
      <c r="HK442">
        <v>999.9</v>
      </c>
      <c r="HL442">
        <v>26.3</v>
      </c>
      <c r="HM442">
        <v>31.6</v>
      </c>
      <c r="HN442">
        <v>13.5999</v>
      </c>
      <c r="HO442">
        <v>62.5027</v>
      </c>
      <c r="HP442">
        <v>32.3918</v>
      </c>
      <c r="HQ442">
        <v>1</v>
      </c>
      <c r="HR442">
        <v>-0.130137</v>
      </c>
      <c r="HS442">
        <v>5.19568</v>
      </c>
      <c r="HT442">
        <v>20.2655</v>
      </c>
      <c r="HU442">
        <v>5.22043</v>
      </c>
      <c r="HV442">
        <v>12.0159</v>
      </c>
      <c r="HW442">
        <v>4.99075</v>
      </c>
      <c r="HX442">
        <v>3.2885</v>
      </c>
      <c r="HY442">
        <v>9999</v>
      </c>
      <c r="HZ442">
        <v>9999</v>
      </c>
      <c r="IA442">
        <v>9999</v>
      </c>
      <c r="IB442">
        <v>999.9</v>
      </c>
      <c r="IC442">
        <v>4.97281</v>
      </c>
      <c r="ID442">
        <v>1.86661</v>
      </c>
      <c r="IE442">
        <v>1.86585</v>
      </c>
      <c r="IF442">
        <v>1.86584</v>
      </c>
      <c r="IG442">
        <v>1.86769</v>
      </c>
      <c r="IH442">
        <v>1.87012</v>
      </c>
      <c r="II442">
        <v>1.86876</v>
      </c>
      <c r="IJ442">
        <v>1.87027</v>
      </c>
      <c r="IK442">
        <v>0</v>
      </c>
      <c r="IL442">
        <v>0</v>
      </c>
      <c r="IM442">
        <v>0</v>
      </c>
      <c r="IN442">
        <v>0</v>
      </c>
      <c r="IO442" t="s">
        <v>441</v>
      </c>
      <c r="IP442" t="s">
        <v>442</v>
      </c>
      <c r="IQ442" t="s">
        <v>443</v>
      </c>
      <c r="IR442" t="s">
        <v>443</v>
      </c>
      <c r="IS442" t="s">
        <v>443</v>
      </c>
      <c r="IT442" t="s">
        <v>443</v>
      </c>
      <c r="IU442">
        <v>0</v>
      </c>
      <c r="IV442">
        <v>100</v>
      </c>
      <c r="IW442">
        <v>100</v>
      </c>
      <c r="IX442">
        <v>-2.755</v>
      </c>
      <c r="IY442">
        <v>0.0131</v>
      </c>
      <c r="IZ442">
        <v>-1.414774939843471</v>
      </c>
      <c r="JA442">
        <v>-0.002262605230658699</v>
      </c>
      <c r="JB442">
        <v>4.117972070868355E-07</v>
      </c>
      <c r="JC442">
        <v>-1.535053720392113E-10</v>
      </c>
      <c r="JD442">
        <v>-0.05773197212917025</v>
      </c>
      <c r="JE442">
        <v>-0.004387372397949352</v>
      </c>
      <c r="JF442">
        <v>0.001148265067849212</v>
      </c>
      <c r="JG442">
        <v>-2.372704636287677E-05</v>
      </c>
      <c r="JH442">
        <v>4</v>
      </c>
      <c r="JI442">
        <v>2346</v>
      </c>
      <c r="JJ442">
        <v>1</v>
      </c>
      <c r="JK442">
        <v>24</v>
      </c>
      <c r="JL442">
        <v>21691.8</v>
      </c>
      <c r="JM442">
        <v>29358540.4</v>
      </c>
      <c r="JN442">
        <v>1.55273</v>
      </c>
      <c r="JO442">
        <v>2.26074</v>
      </c>
      <c r="JP442">
        <v>1.39648</v>
      </c>
      <c r="JQ442">
        <v>2.34985</v>
      </c>
      <c r="JR442">
        <v>1.49536</v>
      </c>
      <c r="JS442">
        <v>2.69165</v>
      </c>
      <c r="JT442">
        <v>36.4814</v>
      </c>
      <c r="JU442">
        <v>24.0262</v>
      </c>
      <c r="JV442">
        <v>18</v>
      </c>
      <c r="JW442">
        <v>487.582</v>
      </c>
      <c r="JX442">
        <v>433.547</v>
      </c>
      <c r="JY442">
        <v>12.5465</v>
      </c>
      <c r="JZ442">
        <v>25.8164</v>
      </c>
      <c r="KA442">
        <v>30.0003</v>
      </c>
      <c r="KB442">
        <v>25.6868</v>
      </c>
      <c r="KC442">
        <v>25.6255</v>
      </c>
      <c r="KD442">
        <v>31.1314</v>
      </c>
      <c r="KE442">
        <v>33.446</v>
      </c>
      <c r="KF442">
        <v>0</v>
      </c>
      <c r="KG442">
        <v>12.5412</v>
      </c>
      <c r="KH442">
        <v>707.658</v>
      </c>
      <c r="KI442">
        <v>8.754860000000001</v>
      </c>
      <c r="KJ442">
        <v>101.651</v>
      </c>
      <c r="KK442">
        <v>100.969</v>
      </c>
    </row>
    <row r="443" spans="1:297">
      <c r="A443">
        <v>427</v>
      </c>
      <c r="B443">
        <v>1761512426.6</v>
      </c>
      <c r="C443">
        <v>5216.099999904633</v>
      </c>
      <c r="D443" t="s">
        <v>1301</v>
      </c>
      <c r="E443" t="s">
        <v>1302</v>
      </c>
      <c r="F443">
        <v>5</v>
      </c>
      <c r="G443" t="s">
        <v>1218</v>
      </c>
      <c r="H443" t="s">
        <v>436</v>
      </c>
      <c r="I443">
        <v>1761512423.8</v>
      </c>
      <c r="J443">
        <f>(K443)/1000</f>
        <v>0</v>
      </c>
      <c r="K443">
        <f>IF(DP443, AN443, AH443)</f>
        <v>0</v>
      </c>
      <c r="L443">
        <f>IF(DP443, AI443, AG443)</f>
        <v>0</v>
      </c>
      <c r="M443">
        <f>DR443 - IF(AU443&gt;1, L443*DL443*100.0/(AW443), 0)</f>
        <v>0</v>
      </c>
      <c r="N443">
        <f>((T443-J443/2)*M443-L443)/(T443+J443/2)</f>
        <v>0</v>
      </c>
      <c r="O443">
        <f>N443*(DY443+DZ443)/1000.0</f>
        <v>0</v>
      </c>
      <c r="P443">
        <f>(DR443 - IF(AU443&gt;1, L443*DL443*100.0/(AW443), 0))*(DY443+DZ443)/1000.0</f>
        <v>0</v>
      </c>
      <c r="Q443">
        <f>2.0/((1/S443-1/R443)+SIGN(S443)*SQRT((1/S443-1/R443)*(1/S443-1/R443) + 4*DM443/((DM443+1)*(DM443+1))*(2*1/S443*1/R443-1/R443*1/R443)))</f>
        <v>0</v>
      </c>
      <c r="R443">
        <f>IF(LEFT(DN443,1)&lt;&gt;"0",IF(LEFT(DN443,1)="1",3.0,DO443),$D$5+$E$5*(EF443*DY443/($K$5*1000))+$F$5*(EF443*DY443/($K$5*1000))*MAX(MIN(DL443,$J$5),$I$5)*MAX(MIN(DL443,$J$5),$I$5)+$G$5*MAX(MIN(DL443,$J$5),$I$5)*(EF443*DY443/($K$5*1000))+$H$5*(EF443*DY443/($K$5*1000))*(EF443*DY443/($K$5*1000)))</f>
        <v>0</v>
      </c>
      <c r="S443">
        <f>J443*(1000-(1000*0.61365*exp(17.502*W443/(240.97+W443))/(DY443+DZ443)+DT443)/2)/(1000*0.61365*exp(17.502*W443/(240.97+W443))/(DY443+DZ443)-DT443)</f>
        <v>0</v>
      </c>
      <c r="T443">
        <f>1/((DM443+1)/(Q443/1.6)+1/(R443/1.37)) + DM443/((DM443+1)/(Q443/1.6) + DM443/(R443/1.37))</f>
        <v>0</v>
      </c>
      <c r="U443">
        <f>(DH443*DK443)</f>
        <v>0</v>
      </c>
      <c r="V443">
        <f>(EA443+(U443+2*0.95*5.67E-8*(((EA443+$B$7)+273)^4-(EA443+273)^4)-44100*J443)/(1.84*29.3*R443+8*0.95*5.67E-8*(EA443+273)^3))</f>
        <v>0</v>
      </c>
      <c r="W443">
        <f>($C$7*EB443+$D$7*EC443+$E$7*V443)</f>
        <v>0</v>
      </c>
      <c r="X443">
        <f>0.61365*exp(17.502*W443/(240.97+W443))</f>
        <v>0</v>
      </c>
      <c r="Y443">
        <f>(Z443/AA443*100)</f>
        <v>0</v>
      </c>
      <c r="Z443">
        <f>DT443*(DY443+DZ443)/1000</f>
        <v>0</v>
      </c>
      <c r="AA443">
        <f>0.61365*exp(17.502*EA443/(240.97+EA443))</f>
        <v>0</v>
      </c>
      <c r="AB443">
        <f>(X443-DT443*(DY443+DZ443)/1000)</f>
        <v>0</v>
      </c>
      <c r="AC443">
        <f>(-J443*44100)</f>
        <v>0</v>
      </c>
      <c r="AD443">
        <f>2*29.3*R443*0.92*(EA443-W443)</f>
        <v>0</v>
      </c>
      <c r="AE443">
        <f>2*0.95*5.67E-8*(((EA443+$B$7)+273)^4-(W443+273)^4)</f>
        <v>0</v>
      </c>
      <c r="AF443">
        <f>U443+AE443+AC443+AD443</f>
        <v>0</v>
      </c>
      <c r="AG443">
        <f>DX443*AU443*(DS443-DR443*(1000-AU443*DU443)/(1000-AU443*DT443))/(100*DL443)</f>
        <v>0</v>
      </c>
      <c r="AH443">
        <f>1000*DX443*AU443*(DT443-DU443)/(100*DL443*(1000-AU443*DT443))</f>
        <v>0</v>
      </c>
      <c r="AI443">
        <f>(AJ443 - AK443 - DY443*1E3/(8.314*(EA443+273.15)) * AM443/DX443 * AL443) * DX443/(100*DL443) * (1000 - DU443)/1000</f>
        <v>0</v>
      </c>
      <c r="AJ443">
        <v>698.7689353743933</v>
      </c>
      <c r="AK443">
        <v>670.7078242424243</v>
      </c>
      <c r="AL443">
        <v>3.357818369114808</v>
      </c>
      <c r="AM443">
        <v>65.67833602409358</v>
      </c>
      <c r="AN443">
        <f>(AP443 - AO443 + DY443*1E3/(8.314*(EA443+273.15)) * AR443/DX443 * AQ443) * DX443/(100*DL443) * 1000/(1000 - AP443)</f>
        <v>0</v>
      </c>
      <c r="AO443">
        <v>8.772671121256474</v>
      </c>
      <c r="AP443">
        <v>11.95406606060606</v>
      </c>
      <c r="AQ443">
        <v>8.321053376925779E-06</v>
      </c>
      <c r="AR443">
        <v>107.1786885899259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MAX(0,($B$13+$C$13*EF443)/(1+$D$13*EF443)*DY443/(EA443+273)*$E$13)</f>
        <v>0</v>
      </c>
      <c r="AX443" t="s">
        <v>437</v>
      </c>
      <c r="AY443" t="s">
        <v>437</v>
      </c>
      <c r="AZ443">
        <v>0</v>
      </c>
      <c r="BA443">
        <v>0</v>
      </c>
      <c r="BB443">
        <f>1-AZ443/BA443</f>
        <v>0</v>
      </c>
      <c r="BC443">
        <v>0</v>
      </c>
      <c r="BD443" t="s">
        <v>437</v>
      </c>
      <c r="BE443" t="s">
        <v>437</v>
      </c>
      <c r="BF443">
        <v>0</v>
      </c>
      <c r="BG443">
        <v>0</v>
      </c>
      <c r="BH443">
        <f>1-BF443/BG443</f>
        <v>0</v>
      </c>
      <c r="BI443">
        <v>0.5</v>
      </c>
      <c r="BJ443">
        <f>DI443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437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BZ443">
        <v>2020</v>
      </c>
      <c r="CA443">
        <v>290.0000000000001</v>
      </c>
      <c r="CB443">
        <v>1590.42</v>
      </c>
      <c r="CC443">
        <v>295</v>
      </c>
      <c r="CD443">
        <v>5220.67</v>
      </c>
      <c r="CE443">
        <v>1591.29</v>
      </c>
      <c r="CF443">
        <v>-0.87</v>
      </c>
      <c r="CG443">
        <v>300.0000000000001</v>
      </c>
      <c r="CH443">
        <v>23.8</v>
      </c>
      <c r="CI443">
        <v>1650.734719841875</v>
      </c>
      <c r="CJ443">
        <v>2.032994541366527</v>
      </c>
      <c r="CK443">
        <v>-31.03478562282126</v>
      </c>
      <c r="CL443">
        <v>0.9198548094063967</v>
      </c>
      <c r="CM443">
        <v>0.9759925733019913</v>
      </c>
      <c r="CN443">
        <v>-0.00431141668520578</v>
      </c>
      <c r="CO443">
        <v>289.9999999999999</v>
      </c>
      <c r="CP443">
        <v>1590.91</v>
      </c>
      <c r="CQ443">
        <v>765</v>
      </c>
      <c r="CR443">
        <v>5219.32</v>
      </c>
      <c r="CS443">
        <v>1591.27</v>
      </c>
      <c r="CT443">
        <v>-0.36</v>
      </c>
      <c r="DH443">
        <f>$B$11*EG443+$C$11*EH443+$F$11*ES443*(1-EV443)</f>
        <v>0</v>
      </c>
      <c r="DI443">
        <f>DH443*DJ443</f>
        <v>0</v>
      </c>
      <c r="DJ443">
        <f>($B$11*$D$9+$C$11*$D$9+$F$11*((FF443+EX443)/MAX(FF443+EX443+FG443, 0.1)*$I$9+FG443/MAX(FF443+EX443+FG443, 0.1)*$J$9))/($B$11+$C$11+$F$11)</f>
        <v>0</v>
      </c>
      <c r="DK443">
        <f>($B$11*$K$9+$C$11*$K$9+$F$11*((FF443+EX443)/MAX(FF443+EX443+FG443, 0.1)*$P$9+FG443/MAX(FF443+EX443+FG443, 0.1)*$Q$9))/($B$11+$C$11+$F$11)</f>
        <v>0</v>
      </c>
      <c r="DL443">
        <v>6</v>
      </c>
      <c r="DM443">
        <v>0.5</v>
      </c>
      <c r="DN443" t="s">
        <v>438</v>
      </c>
      <c r="DO443">
        <v>2</v>
      </c>
      <c r="DP443" t="b">
        <v>1</v>
      </c>
      <c r="DQ443">
        <v>1761512423.8</v>
      </c>
      <c r="DR443">
        <v>655.0507</v>
      </c>
      <c r="DS443">
        <v>693.3309999999999</v>
      </c>
      <c r="DT443">
        <v>11.95166</v>
      </c>
      <c r="DU443">
        <v>8.772747000000001</v>
      </c>
      <c r="DV443">
        <v>657.8193</v>
      </c>
      <c r="DW443">
        <v>11.9385</v>
      </c>
      <c r="DX443">
        <v>499.9935</v>
      </c>
      <c r="DY443">
        <v>90.27526</v>
      </c>
      <c r="DZ443">
        <v>0.09995521</v>
      </c>
      <c r="EA443">
        <v>18.67109</v>
      </c>
      <c r="EB443">
        <v>18.00804</v>
      </c>
      <c r="EC443">
        <v>999.9</v>
      </c>
      <c r="ED443">
        <v>0</v>
      </c>
      <c r="EE443">
        <v>0</v>
      </c>
      <c r="EF443">
        <v>10014.37</v>
      </c>
      <c r="EG443">
        <v>0</v>
      </c>
      <c r="EH443">
        <v>1076.983</v>
      </c>
      <c r="EI443">
        <v>-38.28044999999999</v>
      </c>
      <c r="EJ443">
        <v>662.9741</v>
      </c>
      <c r="EK443">
        <v>699.4672</v>
      </c>
      <c r="EL443">
        <v>3.17892</v>
      </c>
      <c r="EM443">
        <v>693.3309999999999</v>
      </c>
      <c r="EN443">
        <v>8.772747000000001</v>
      </c>
      <c r="EO443">
        <v>1.07894</v>
      </c>
      <c r="EP443">
        <v>0.7919619</v>
      </c>
      <c r="EQ443">
        <v>8.028344000000001</v>
      </c>
      <c r="ER443">
        <v>3.564042999999999</v>
      </c>
      <c r="ES443">
        <v>2000.022</v>
      </c>
      <c r="ET443">
        <v>0.9800003</v>
      </c>
      <c r="EU443">
        <v>0.01999971</v>
      </c>
      <c r="EV443">
        <v>0</v>
      </c>
      <c r="EW443">
        <v>1272.102</v>
      </c>
      <c r="EX443">
        <v>5.000970000000001</v>
      </c>
      <c r="EY443">
        <v>25654.03</v>
      </c>
      <c r="EZ443">
        <v>16707.75</v>
      </c>
      <c r="FA443">
        <v>39.937</v>
      </c>
      <c r="FB443">
        <v>40.6622</v>
      </c>
      <c r="FC443">
        <v>40.0746</v>
      </c>
      <c r="FD443">
        <v>40.3622</v>
      </c>
      <c r="FE443">
        <v>39.5998</v>
      </c>
      <c r="FF443">
        <v>1955.122</v>
      </c>
      <c r="FG443">
        <v>39.89999999999999</v>
      </c>
      <c r="FH443">
        <v>0</v>
      </c>
      <c r="FI443">
        <v>7297.400000095367</v>
      </c>
      <c r="FJ443">
        <v>0</v>
      </c>
      <c r="FK443">
        <v>1271.774615384615</v>
      </c>
      <c r="FL443">
        <v>3.057777765997258</v>
      </c>
      <c r="FM443">
        <v>28.0102563815516</v>
      </c>
      <c r="FN443">
        <v>25651.53461538461</v>
      </c>
      <c r="FO443">
        <v>15</v>
      </c>
      <c r="FP443">
        <v>0</v>
      </c>
      <c r="FQ443" t="s">
        <v>439</v>
      </c>
      <c r="FR443">
        <v>1760210915.6</v>
      </c>
      <c r="FS443">
        <v>0</v>
      </c>
      <c r="FT443">
        <v>0</v>
      </c>
      <c r="FU443">
        <v>-0.215</v>
      </c>
      <c r="FV443">
        <v>0</v>
      </c>
      <c r="FW443">
        <v>-0.6919999999999999</v>
      </c>
      <c r="FX443">
        <v>0</v>
      </c>
      <c r="FY443">
        <v>400</v>
      </c>
      <c r="FZ443">
        <v>0</v>
      </c>
      <c r="GA443">
        <v>0.15</v>
      </c>
      <c r="GB443">
        <v>0</v>
      </c>
      <c r="GC443">
        <v>-37.9676925</v>
      </c>
      <c r="GD443">
        <v>-2.57080187617248</v>
      </c>
      <c r="GE443">
        <v>0.2726526979396132</v>
      </c>
      <c r="GF443">
        <v>0</v>
      </c>
      <c r="GG443">
        <v>1271.568529411765</v>
      </c>
      <c r="GH443">
        <v>4.05454544963272</v>
      </c>
      <c r="GI443">
        <v>0.4717185873013139</v>
      </c>
      <c r="GJ443">
        <v>0</v>
      </c>
      <c r="GK443">
        <v>3.1739015</v>
      </c>
      <c r="GL443">
        <v>0.02877163227017063</v>
      </c>
      <c r="GM443">
        <v>0.002924057583222319</v>
      </c>
      <c r="GN443">
        <v>1</v>
      </c>
      <c r="GO443">
        <v>1</v>
      </c>
      <c r="GP443">
        <v>3</v>
      </c>
      <c r="GQ443" t="s">
        <v>446</v>
      </c>
      <c r="GR443">
        <v>3.13342</v>
      </c>
      <c r="GS443">
        <v>2.76041</v>
      </c>
      <c r="GT443">
        <v>0.131738</v>
      </c>
      <c r="GU443">
        <v>0.135165</v>
      </c>
      <c r="GV443">
        <v>0.0646279</v>
      </c>
      <c r="GW443">
        <v>0.0506141</v>
      </c>
      <c r="GX443">
        <v>27797.6</v>
      </c>
      <c r="GY443">
        <v>27669.7</v>
      </c>
      <c r="GZ443">
        <v>29742.9</v>
      </c>
      <c r="HA443">
        <v>29553.8</v>
      </c>
      <c r="HB443">
        <v>36770.4</v>
      </c>
      <c r="HC443">
        <v>37187.4</v>
      </c>
      <c r="HD443">
        <v>41852.6</v>
      </c>
      <c r="HE443">
        <v>41989.8</v>
      </c>
      <c r="HF443">
        <v>1.95818</v>
      </c>
      <c r="HG443">
        <v>1.88563</v>
      </c>
      <c r="HH443">
        <v>-0.0205636</v>
      </c>
      <c r="HI443">
        <v>0</v>
      </c>
      <c r="HJ443">
        <v>18.3543</v>
      </c>
      <c r="HK443">
        <v>999.9</v>
      </c>
      <c r="HL443">
        <v>26.3</v>
      </c>
      <c r="HM443">
        <v>31.6</v>
      </c>
      <c r="HN443">
        <v>13.5993</v>
      </c>
      <c r="HO443">
        <v>62.4827</v>
      </c>
      <c r="HP443">
        <v>32.476</v>
      </c>
      <c r="HQ443">
        <v>1</v>
      </c>
      <c r="HR443">
        <v>-0.129962</v>
      </c>
      <c r="HS443">
        <v>5.2176</v>
      </c>
      <c r="HT443">
        <v>20.265</v>
      </c>
      <c r="HU443">
        <v>5.22103</v>
      </c>
      <c r="HV443">
        <v>12.0159</v>
      </c>
      <c r="HW443">
        <v>4.9908</v>
      </c>
      <c r="HX443">
        <v>3.2885</v>
      </c>
      <c r="HY443">
        <v>9999</v>
      </c>
      <c r="HZ443">
        <v>9999</v>
      </c>
      <c r="IA443">
        <v>9999</v>
      </c>
      <c r="IB443">
        <v>999.9</v>
      </c>
      <c r="IC443">
        <v>4.97286</v>
      </c>
      <c r="ID443">
        <v>1.86661</v>
      </c>
      <c r="IE443">
        <v>1.86587</v>
      </c>
      <c r="IF443">
        <v>1.86584</v>
      </c>
      <c r="IG443">
        <v>1.86771</v>
      </c>
      <c r="IH443">
        <v>1.87014</v>
      </c>
      <c r="II443">
        <v>1.86882</v>
      </c>
      <c r="IJ443">
        <v>1.87027</v>
      </c>
      <c r="IK443">
        <v>0</v>
      </c>
      <c r="IL443">
        <v>0</v>
      </c>
      <c r="IM443">
        <v>0</v>
      </c>
      <c r="IN443">
        <v>0</v>
      </c>
      <c r="IO443" t="s">
        <v>441</v>
      </c>
      <c r="IP443" t="s">
        <v>442</v>
      </c>
      <c r="IQ443" t="s">
        <v>443</v>
      </c>
      <c r="IR443" t="s">
        <v>443</v>
      </c>
      <c r="IS443" t="s">
        <v>443</v>
      </c>
      <c r="IT443" t="s">
        <v>443</v>
      </c>
      <c r="IU443">
        <v>0</v>
      </c>
      <c r="IV443">
        <v>100</v>
      </c>
      <c r="IW443">
        <v>100</v>
      </c>
      <c r="IX443">
        <v>-2.786</v>
      </c>
      <c r="IY443">
        <v>0.0132</v>
      </c>
      <c r="IZ443">
        <v>-1.414774939843471</v>
      </c>
      <c r="JA443">
        <v>-0.002262605230658699</v>
      </c>
      <c r="JB443">
        <v>4.117972070868355E-07</v>
      </c>
      <c r="JC443">
        <v>-1.535053720392113E-10</v>
      </c>
      <c r="JD443">
        <v>-0.05773197212917025</v>
      </c>
      <c r="JE443">
        <v>-0.004387372397949352</v>
      </c>
      <c r="JF443">
        <v>0.001148265067849212</v>
      </c>
      <c r="JG443">
        <v>-2.372704636287677E-05</v>
      </c>
      <c r="JH443">
        <v>4</v>
      </c>
      <c r="JI443">
        <v>2346</v>
      </c>
      <c r="JJ443">
        <v>1</v>
      </c>
      <c r="JK443">
        <v>24</v>
      </c>
      <c r="JL443">
        <v>21691.8</v>
      </c>
      <c r="JM443">
        <v>29358540.4</v>
      </c>
      <c r="JN443">
        <v>1.58081</v>
      </c>
      <c r="JO443">
        <v>2.25952</v>
      </c>
      <c r="JP443">
        <v>1.39771</v>
      </c>
      <c r="JQ443">
        <v>2.35474</v>
      </c>
      <c r="JR443">
        <v>1.49536</v>
      </c>
      <c r="JS443">
        <v>2.59277</v>
      </c>
      <c r="JT443">
        <v>36.4814</v>
      </c>
      <c r="JU443">
        <v>24.035</v>
      </c>
      <c r="JV443">
        <v>18</v>
      </c>
      <c r="JW443">
        <v>487.598</v>
      </c>
      <c r="JX443">
        <v>433.477</v>
      </c>
      <c r="JY443">
        <v>12.5317</v>
      </c>
      <c r="JZ443">
        <v>25.8164</v>
      </c>
      <c r="KA443">
        <v>30.0003</v>
      </c>
      <c r="KB443">
        <v>25.6868</v>
      </c>
      <c r="KC443">
        <v>25.626</v>
      </c>
      <c r="KD443">
        <v>31.6925</v>
      </c>
      <c r="KE443">
        <v>33.446</v>
      </c>
      <c r="KF443">
        <v>0</v>
      </c>
      <c r="KG443">
        <v>12.5268</v>
      </c>
      <c r="KH443">
        <v>721.016</v>
      </c>
      <c r="KI443">
        <v>8.754860000000001</v>
      </c>
      <c r="KJ443">
        <v>101.65</v>
      </c>
      <c r="KK443">
        <v>100.969</v>
      </c>
    </row>
    <row r="444" spans="1:297">
      <c r="A444">
        <v>428</v>
      </c>
      <c r="B444">
        <v>1761512431.6</v>
      </c>
      <c r="C444">
        <v>5221.099999904633</v>
      </c>
      <c r="D444" t="s">
        <v>1303</v>
      </c>
      <c r="E444" t="s">
        <v>1304</v>
      </c>
      <c r="F444">
        <v>5</v>
      </c>
      <c r="G444" t="s">
        <v>1218</v>
      </c>
      <c r="H444" t="s">
        <v>436</v>
      </c>
      <c r="I444">
        <v>1761512429.1</v>
      </c>
      <c r="J444">
        <f>(K444)/1000</f>
        <v>0</v>
      </c>
      <c r="K444">
        <f>IF(DP444, AN444, AH444)</f>
        <v>0</v>
      </c>
      <c r="L444">
        <f>IF(DP444, AI444, AG444)</f>
        <v>0</v>
      </c>
      <c r="M444">
        <f>DR444 - IF(AU444&gt;1, L444*DL444*100.0/(AW444), 0)</f>
        <v>0</v>
      </c>
      <c r="N444">
        <f>((T444-J444/2)*M444-L444)/(T444+J444/2)</f>
        <v>0</v>
      </c>
      <c r="O444">
        <f>N444*(DY444+DZ444)/1000.0</f>
        <v>0</v>
      </c>
      <c r="P444">
        <f>(DR444 - IF(AU444&gt;1, L444*DL444*100.0/(AW444), 0))*(DY444+DZ444)/1000.0</f>
        <v>0</v>
      </c>
      <c r="Q444">
        <f>2.0/((1/S444-1/R444)+SIGN(S444)*SQRT((1/S444-1/R444)*(1/S444-1/R444) + 4*DM444/((DM444+1)*(DM444+1))*(2*1/S444*1/R444-1/R444*1/R444)))</f>
        <v>0</v>
      </c>
      <c r="R444">
        <f>IF(LEFT(DN444,1)&lt;&gt;"0",IF(LEFT(DN444,1)="1",3.0,DO444),$D$5+$E$5*(EF444*DY444/($K$5*1000))+$F$5*(EF444*DY444/($K$5*1000))*MAX(MIN(DL444,$J$5),$I$5)*MAX(MIN(DL444,$J$5),$I$5)+$G$5*MAX(MIN(DL444,$J$5),$I$5)*(EF444*DY444/($K$5*1000))+$H$5*(EF444*DY444/($K$5*1000))*(EF444*DY444/($K$5*1000)))</f>
        <v>0</v>
      </c>
      <c r="S444">
        <f>J444*(1000-(1000*0.61365*exp(17.502*W444/(240.97+W444))/(DY444+DZ444)+DT444)/2)/(1000*0.61365*exp(17.502*W444/(240.97+W444))/(DY444+DZ444)-DT444)</f>
        <v>0</v>
      </c>
      <c r="T444">
        <f>1/((DM444+1)/(Q444/1.6)+1/(R444/1.37)) + DM444/((DM444+1)/(Q444/1.6) + DM444/(R444/1.37))</f>
        <v>0</v>
      </c>
      <c r="U444">
        <f>(DH444*DK444)</f>
        <v>0</v>
      </c>
      <c r="V444">
        <f>(EA444+(U444+2*0.95*5.67E-8*(((EA444+$B$7)+273)^4-(EA444+273)^4)-44100*J444)/(1.84*29.3*R444+8*0.95*5.67E-8*(EA444+273)^3))</f>
        <v>0</v>
      </c>
      <c r="W444">
        <f>($C$7*EB444+$D$7*EC444+$E$7*V444)</f>
        <v>0</v>
      </c>
      <c r="X444">
        <f>0.61365*exp(17.502*W444/(240.97+W444))</f>
        <v>0</v>
      </c>
      <c r="Y444">
        <f>(Z444/AA444*100)</f>
        <v>0</v>
      </c>
      <c r="Z444">
        <f>DT444*(DY444+DZ444)/1000</f>
        <v>0</v>
      </c>
      <c r="AA444">
        <f>0.61365*exp(17.502*EA444/(240.97+EA444))</f>
        <v>0</v>
      </c>
      <c r="AB444">
        <f>(X444-DT444*(DY444+DZ444)/1000)</f>
        <v>0</v>
      </c>
      <c r="AC444">
        <f>(-J444*44100)</f>
        <v>0</v>
      </c>
      <c r="AD444">
        <f>2*29.3*R444*0.92*(EA444-W444)</f>
        <v>0</v>
      </c>
      <c r="AE444">
        <f>2*0.95*5.67E-8*(((EA444+$B$7)+273)^4-(W444+273)^4)</f>
        <v>0</v>
      </c>
      <c r="AF444">
        <f>U444+AE444+AC444+AD444</f>
        <v>0</v>
      </c>
      <c r="AG444">
        <f>DX444*AU444*(DS444-DR444*(1000-AU444*DU444)/(1000-AU444*DT444))/(100*DL444)</f>
        <v>0</v>
      </c>
      <c r="AH444">
        <f>1000*DX444*AU444*(DT444-DU444)/(100*DL444*(1000-AU444*DT444))</f>
        <v>0</v>
      </c>
      <c r="AI444">
        <f>(AJ444 - AK444 - DY444*1E3/(8.314*(EA444+273.15)) * AM444/DX444 * AL444) * DX444/(100*DL444) * (1000 - DU444)/1000</f>
        <v>0</v>
      </c>
      <c r="AJ444">
        <v>715.7615157644407</v>
      </c>
      <c r="AK444">
        <v>687.5076424242425</v>
      </c>
      <c r="AL444">
        <v>3.366927636981414</v>
      </c>
      <c r="AM444">
        <v>65.67833602409358</v>
      </c>
      <c r="AN444">
        <f>(AP444 - AO444 + DY444*1E3/(8.314*(EA444+273.15)) * AR444/DX444 * AQ444) * DX444/(100*DL444) * 1000/(1000 - AP444)</f>
        <v>0</v>
      </c>
      <c r="AO444">
        <v>8.774903359767247</v>
      </c>
      <c r="AP444">
        <v>11.95860666666666</v>
      </c>
      <c r="AQ444">
        <v>6.108497949510751E-06</v>
      </c>
      <c r="AR444">
        <v>107.1786885899259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MAX(0,($B$13+$C$13*EF444)/(1+$D$13*EF444)*DY444/(EA444+273)*$E$13)</f>
        <v>0</v>
      </c>
      <c r="AX444" t="s">
        <v>437</v>
      </c>
      <c r="AY444" t="s">
        <v>437</v>
      </c>
      <c r="AZ444">
        <v>0</v>
      </c>
      <c r="BA444">
        <v>0</v>
      </c>
      <c r="BB444">
        <f>1-AZ444/BA444</f>
        <v>0</v>
      </c>
      <c r="BC444">
        <v>0</v>
      </c>
      <c r="BD444" t="s">
        <v>437</v>
      </c>
      <c r="BE444" t="s">
        <v>437</v>
      </c>
      <c r="BF444">
        <v>0</v>
      </c>
      <c r="BG444">
        <v>0</v>
      </c>
      <c r="BH444">
        <f>1-BF444/BG444</f>
        <v>0</v>
      </c>
      <c r="BI444">
        <v>0.5</v>
      </c>
      <c r="BJ444">
        <f>DI444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437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BZ444">
        <v>2020</v>
      </c>
      <c r="CA444">
        <v>290.0000000000001</v>
      </c>
      <c r="CB444">
        <v>1590.42</v>
      </c>
      <c r="CC444">
        <v>295</v>
      </c>
      <c r="CD444">
        <v>5220.67</v>
      </c>
      <c r="CE444">
        <v>1591.29</v>
      </c>
      <c r="CF444">
        <v>-0.87</v>
      </c>
      <c r="CG444">
        <v>300.0000000000001</v>
      </c>
      <c r="CH444">
        <v>23.8</v>
      </c>
      <c r="CI444">
        <v>1650.734719841875</v>
      </c>
      <c r="CJ444">
        <v>2.032994541366527</v>
      </c>
      <c r="CK444">
        <v>-31.03478562282126</v>
      </c>
      <c r="CL444">
        <v>0.9198548094063967</v>
      </c>
      <c r="CM444">
        <v>0.9759925733019913</v>
      </c>
      <c r="CN444">
        <v>-0.00431141668520578</v>
      </c>
      <c r="CO444">
        <v>289.9999999999999</v>
      </c>
      <c r="CP444">
        <v>1590.91</v>
      </c>
      <c r="CQ444">
        <v>765</v>
      </c>
      <c r="CR444">
        <v>5219.32</v>
      </c>
      <c r="CS444">
        <v>1591.27</v>
      </c>
      <c r="CT444">
        <v>-0.36</v>
      </c>
      <c r="DH444">
        <f>$B$11*EG444+$C$11*EH444+$F$11*ES444*(1-EV444)</f>
        <v>0</v>
      </c>
      <c r="DI444">
        <f>DH444*DJ444</f>
        <v>0</v>
      </c>
      <c r="DJ444">
        <f>($B$11*$D$9+$C$11*$D$9+$F$11*((FF444+EX444)/MAX(FF444+EX444+FG444, 0.1)*$I$9+FG444/MAX(FF444+EX444+FG444, 0.1)*$J$9))/($B$11+$C$11+$F$11)</f>
        <v>0</v>
      </c>
      <c r="DK444">
        <f>($B$11*$K$9+$C$11*$K$9+$F$11*((FF444+EX444)/MAX(FF444+EX444+FG444, 0.1)*$P$9+FG444/MAX(FF444+EX444+FG444, 0.1)*$Q$9))/($B$11+$C$11+$F$11)</f>
        <v>0</v>
      </c>
      <c r="DL444">
        <v>6</v>
      </c>
      <c r="DM444">
        <v>0.5</v>
      </c>
      <c r="DN444" t="s">
        <v>438</v>
      </c>
      <c r="DO444">
        <v>2</v>
      </c>
      <c r="DP444" t="b">
        <v>1</v>
      </c>
      <c r="DQ444">
        <v>1761512429.1</v>
      </c>
      <c r="DR444">
        <v>672.6375555555555</v>
      </c>
      <c r="DS444">
        <v>711.1968888888889</v>
      </c>
      <c r="DT444">
        <v>11.95756666666667</v>
      </c>
      <c r="DU444">
        <v>8.774942222222222</v>
      </c>
      <c r="DV444">
        <v>675.4398888888887</v>
      </c>
      <c r="DW444">
        <v>11.94432222222222</v>
      </c>
      <c r="DX444">
        <v>500.0054444444444</v>
      </c>
      <c r="DY444">
        <v>90.27425555555556</v>
      </c>
      <c r="DZ444">
        <v>0.1000669222222222</v>
      </c>
      <c r="EA444">
        <v>18.67754444444445</v>
      </c>
      <c r="EB444">
        <v>18.01811111111111</v>
      </c>
      <c r="EC444">
        <v>999.9000000000001</v>
      </c>
      <c r="ED444">
        <v>0</v>
      </c>
      <c r="EE444">
        <v>0</v>
      </c>
      <c r="EF444">
        <v>10012.42222222222</v>
      </c>
      <c r="EG444">
        <v>0</v>
      </c>
      <c r="EH444">
        <v>1077.002222222222</v>
      </c>
      <c r="EI444">
        <v>-38.55912222222222</v>
      </c>
      <c r="EJ444">
        <v>680.7781111111111</v>
      </c>
      <c r="EK444">
        <v>717.4927777777777</v>
      </c>
      <c r="EL444">
        <v>3.182627777777778</v>
      </c>
      <c r="EM444">
        <v>711.1968888888889</v>
      </c>
      <c r="EN444">
        <v>8.774942222222222</v>
      </c>
      <c r="EO444">
        <v>1.07946</v>
      </c>
      <c r="EP444">
        <v>0.7921514444444444</v>
      </c>
      <c r="EQ444">
        <v>8.035440000000001</v>
      </c>
      <c r="ER444">
        <v>3.567428888888889</v>
      </c>
      <c r="ES444">
        <v>2000.047777777778</v>
      </c>
      <c r="ET444">
        <v>0.9799996666666667</v>
      </c>
      <c r="EU444">
        <v>0.02000033333333333</v>
      </c>
      <c r="EV444">
        <v>0</v>
      </c>
      <c r="EW444">
        <v>1272.418888888889</v>
      </c>
      <c r="EX444">
        <v>5.00097</v>
      </c>
      <c r="EY444">
        <v>25654.34444444445</v>
      </c>
      <c r="EZ444">
        <v>16707.95555555556</v>
      </c>
      <c r="FA444">
        <v>39.868</v>
      </c>
      <c r="FB444">
        <v>40.57611111111111</v>
      </c>
      <c r="FC444">
        <v>40.02066666666666</v>
      </c>
      <c r="FD444">
        <v>40.236</v>
      </c>
      <c r="FE444">
        <v>39.52066666666666</v>
      </c>
      <c r="FF444">
        <v>1955.147777777778</v>
      </c>
      <c r="FG444">
        <v>39.9</v>
      </c>
      <c r="FH444">
        <v>0</v>
      </c>
      <c r="FI444">
        <v>7302.800000190735</v>
      </c>
      <c r="FJ444">
        <v>0</v>
      </c>
      <c r="FK444">
        <v>1272.118</v>
      </c>
      <c r="FL444">
        <v>3.045384601615826</v>
      </c>
      <c r="FM444">
        <v>14.43846153339382</v>
      </c>
      <c r="FN444">
        <v>25653.292</v>
      </c>
      <c r="FO444">
        <v>15</v>
      </c>
      <c r="FP444">
        <v>0</v>
      </c>
      <c r="FQ444" t="s">
        <v>439</v>
      </c>
      <c r="FR444">
        <v>1760210915.6</v>
      </c>
      <c r="FS444">
        <v>0</v>
      </c>
      <c r="FT444">
        <v>0</v>
      </c>
      <c r="FU444">
        <v>-0.215</v>
      </c>
      <c r="FV444">
        <v>0</v>
      </c>
      <c r="FW444">
        <v>-0.6919999999999999</v>
      </c>
      <c r="FX444">
        <v>0</v>
      </c>
      <c r="FY444">
        <v>400</v>
      </c>
      <c r="FZ444">
        <v>0</v>
      </c>
      <c r="GA444">
        <v>0.15</v>
      </c>
      <c r="GB444">
        <v>0</v>
      </c>
      <c r="GC444">
        <v>-38.2077</v>
      </c>
      <c r="GD444">
        <v>-2.066109407665467</v>
      </c>
      <c r="GE444">
        <v>0.2224607128921592</v>
      </c>
      <c r="GF444">
        <v>0</v>
      </c>
      <c r="GG444">
        <v>1271.905882352941</v>
      </c>
      <c r="GH444">
        <v>3.321008400562565</v>
      </c>
      <c r="GI444">
        <v>0.4043812822736541</v>
      </c>
      <c r="GJ444">
        <v>0</v>
      </c>
      <c r="GK444">
        <v>3.176808048780488</v>
      </c>
      <c r="GL444">
        <v>0.04074271777003839</v>
      </c>
      <c r="GM444">
        <v>0.0040633130898213</v>
      </c>
      <c r="GN444">
        <v>1</v>
      </c>
      <c r="GO444">
        <v>1</v>
      </c>
      <c r="GP444">
        <v>3</v>
      </c>
      <c r="GQ444" t="s">
        <v>446</v>
      </c>
      <c r="GR444">
        <v>3.13356</v>
      </c>
      <c r="GS444">
        <v>2.76045</v>
      </c>
      <c r="GT444">
        <v>0.13399</v>
      </c>
      <c r="GU444">
        <v>0.137367</v>
      </c>
      <c r="GV444">
        <v>0.0646438</v>
      </c>
      <c r="GW444">
        <v>0.050628</v>
      </c>
      <c r="GX444">
        <v>27725.7</v>
      </c>
      <c r="GY444">
        <v>27599.4</v>
      </c>
      <c r="GZ444">
        <v>29743</v>
      </c>
      <c r="HA444">
        <v>29553.9</v>
      </c>
      <c r="HB444">
        <v>36770.1</v>
      </c>
      <c r="HC444">
        <v>37187</v>
      </c>
      <c r="HD444">
        <v>41853</v>
      </c>
      <c r="HE444">
        <v>41990</v>
      </c>
      <c r="HF444">
        <v>1.9582</v>
      </c>
      <c r="HG444">
        <v>1.88555</v>
      </c>
      <c r="HH444">
        <v>-0.0201389</v>
      </c>
      <c r="HI444">
        <v>0</v>
      </c>
      <c r="HJ444">
        <v>18.3543</v>
      </c>
      <c r="HK444">
        <v>999.9</v>
      </c>
      <c r="HL444">
        <v>26.3</v>
      </c>
      <c r="HM444">
        <v>31.6</v>
      </c>
      <c r="HN444">
        <v>13.5997</v>
      </c>
      <c r="HO444">
        <v>62.3727</v>
      </c>
      <c r="HP444">
        <v>32.3678</v>
      </c>
      <c r="HQ444">
        <v>1</v>
      </c>
      <c r="HR444">
        <v>-0.129771</v>
      </c>
      <c r="HS444">
        <v>5.21071</v>
      </c>
      <c r="HT444">
        <v>20.2651</v>
      </c>
      <c r="HU444">
        <v>5.22133</v>
      </c>
      <c r="HV444">
        <v>12.0159</v>
      </c>
      <c r="HW444">
        <v>4.99075</v>
      </c>
      <c r="HX444">
        <v>3.28845</v>
      </c>
      <c r="HY444">
        <v>9999</v>
      </c>
      <c r="HZ444">
        <v>9999</v>
      </c>
      <c r="IA444">
        <v>9999</v>
      </c>
      <c r="IB444">
        <v>999.9</v>
      </c>
      <c r="IC444">
        <v>4.97285</v>
      </c>
      <c r="ID444">
        <v>1.86661</v>
      </c>
      <c r="IE444">
        <v>1.86591</v>
      </c>
      <c r="IF444">
        <v>1.86584</v>
      </c>
      <c r="IG444">
        <v>1.8677</v>
      </c>
      <c r="IH444">
        <v>1.87016</v>
      </c>
      <c r="II444">
        <v>1.8688</v>
      </c>
      <c r="IJ444">
        <v>1.87027</v>
      </c>
      <c r="IK444">
        <v>0</v>
      </c>
      <c r="IL444">
        <v>0</v>
      </c>
      <c r="IM444">
        <v>0</v>
      </c>
      <c r="IN444">
        <v>0</v>
      </c>
      <c r="IO444" t="s">
        <v>441</v>
      </c>
      <c r="IP444" t="s">
        <v>442</v>
      </c>
      <c r="IQ444" t="s">
        <v>443</v>
      </c>
      <c r="IR444" t="s">
        <v>443</v>
      </c>
      <c r="IS444" t="s">
        <v>443</v>
      </c>
      <c r="IT444" t="s">
        <v>443</v>
      </c>
      <c r="IU444">
        <v>0</v>
      </c>
      <c r="IV444">
        <v>100</v>
      </c>
      <c r="IW444">
        <v>100</v>
      </c>
      <c r="IX444">
        <v>-2.819</v>
      </c>
      <c r="IY444">
        <v>0.0132</v>
      </c>
      <c r="IZ444">
        <v>-1.414774939843471</v>
      </c>
      <c r="JA444">
        <v>-0.002262605230658699</v>
      </c>
      <c r="JB444">
        <v>4.117972070868355E-07</v>
      </c>
      <c r="JC444">
        <v>-1.535053720392113E-10</v>
      </c>
      <c r="JD444">
        <v>-0.05773197212917025</v>
      </c>
      <c r="JE444">
        <v>-0.004387372397949352</v>
      </c>
      <c r="JF444">
        <v>0.001148265067849212</v>
      </c>
      <c r="JG444">
        <v>-2.372704636287677E-05</v>
      </c>
      <c r="JH444">
        <v>4</v>
      </c>
      <c r="JI444">
        <v>2346</v>
      </c>
      <c r="JJ444">
        <v>1</v>
      </c>
      <c r="JK444">
        <v>24</v>
      </c>
      <c r="JL444">
        <v>21691.9</v>
      </c>
      <c r="JM444">
        <v>29358540.5</v>
      </c>
      <c r="JN444">
        <v>1.61255</v>
      </c>
      <c r="JO444">
        <v>2.25952</v>
      </c>
      <c r="JP444">
        <v>1.39648</v>
      </c>
      <c r="JQ444">
        <v>2.35596</v>
      </c>
      <c r="JR444">
        <v>1.49536</v>
      </c>
      <c r="JS444">
        <v>2.69165</v>
      </c>
      <c r="JT444">
        <v>36.4814</v>
      </c>
      <c r="JU444">
        <v>24.035</v>
      </c>
      <c r="JV444">
        <v>18</v>
      </c>
      <c r="JW444">
        <v>487.614</v>
      </c>
      <c r="JX444">
        <v>433.433</v>
      </c>
      <c r="JY444">
        <v>12.5192</v>
      </c>
      <c r="JZ444">
        <v>25.8179</v>
      </c>
      <c r="KA444">
        <v>30.0001</v>
      </c>
      <c r="KB444">
        <v>25.6868</v>
      </c>
      <c r="KC444">
        <v>25.626</v>
      </c>
      <c r="KD444">
        <v>32.3244</v>
      </c>
      <c r="KE444">
        <v>33.446</v>
      </c>
      <c r="KF444">
        <v>0</v>
      </c>
      <c r="KG444">
        <v>12.5182</v>
      </c>
      <c r="KH444">
        <v>741.052</v>
      </c>
      <c r="KI444">
        <v>8.754860000000001</v>
      </c>
      <c r="KJ444">
        <v>101.651</v>
      </c>
      <c r="KK444">
        <v>100.969</v>
      </c>
    </row>
    <row r="445" spans="1:297">
      <c r="A445">
        <v>429</v>
      </c>
      <c r="B445">
        <v>1761512436.6</v>
      </c>
      <c r="C445">
        <v>5226.099999904633</v>
      </c>
      <c r="D445" t="s">
        <v>1305</v>
      </c>
      <c r="E445" t="s">
        <v>1306</v>
      </c>
      <c r="F445">
        <v>5</v>
      </c>
      <c r="G445" t="s">
        <v>1218</v>
      </c>
      <c r="H445" t="s">
        <v>436</v>
      </c>
      <c r="I445">
        <v>1761512433.8</v>
      </c>
      <c r="J445">
        <f>(K445)/1000</f>
        <v>0</v>
      </c>
      <c r="K445">
        <f>IF(DP445, AN445, AH445)</f>
        <v>0</v>
      </c>
      <c r="L445">
        <f>IF(DP445, AI445, AG445)</f>
        <v>0</v>
      </c>
      <c r="M445">
        <f>DR445 - IF(AU445&gt;1, L445*DL445*100.0/(AW445), 0)</f>
        <v>0</v>
      </c>
      <c r="N445">
        <f>((T445-J445/2)*M445-L445)/(T445+J445/2)</f>
        <v>0</v>
      </c>
      <c r="O445">
        <f>N445*(DY445+DZ445)/1000.0</f>
        <v>0</v>
      </c>
      <c r="P445">
        <f>(DR445 - IF(AU445&gt;1, L445*DL445*100.0/(AW445), 0))*(DY445+DZ445)/1000.0</f>
        <v>0</v>
      </c>
      <c r="Q445">
        <f>2.0/((1/S445-1/R445)+SIGN(S445)*SQRT((1/S445-1/R445)*(1/S445-1/R445) + 4*DM445/((DM445+1)*(DM445+1))*(2*1/S445*1/R445-1/R445*1/R445)))</f>
        <v>0</v>
      </c>
      <c r="R445">
        <f>IF(LEFT(DN445,1)&lt;&gt;"0",IF(LEFT(DN445,1)="1",3.0,DO445),$D$5+$E$5*(EF445*DY445/($K$5*1000))+$F$5*(EF445*DY445/($K$5*1000))*MAX(MIN(DL445,$J$5),$I$5)*MAX(MIN(DL445,$J$5),$I$5)+$G$5*MAX(MIN(DL445,$J$5),$I$5)*(EF445*DY445/($K$5*1000))+$H$5*(EF445*DY445/($K$5*1000))*(EF445*DY445/($K$5*1000)))</f>
        <v>0</v>
      </c>
      <c r="S445">
        <f>J445*(1000-(1000*0.61365*exp(17.502*W445/(240.97+W445))/(DY445+DZ445)+DT445)/2)/(1000*0.61365*exp(17.502*W445/(240.97+W445))/(DY445+DZ445)-DT445)</f>
        <v>0</v>
      </c>
      <c r="T445">
        <f>1/((DM445+1)/(Q445/1.6)+1/(R445/1.37)) + DM445/((DM445+1)/(Q445/1.6) + DM445/(R445/1.37))</f>
        <v>0</v>
      </c>
      <c r="U445">
        <f>(DH445*DK445)</f>
        <v>0</v>
      </c>
      <c r="V445">
        <f>(EA445+(U445+2*0.95*5.67E-8*(((EA445+$B$7)+273)^4-(EA445+273)^4)-44100*J445)/(1.84*29.3*R445+8*0.95*5.67E-8*(EA445+273)^3))</f>
        <v>0</v>
      </c>
      <c r="W445">
        <f>($C$7*EB445+$D$7*EC445+$E$7*V445)</f>
        <v>0</v>
      </c>
      <c r="X445">
        <f>0.61365*exp(17.502*W445/(240.97+W445))</f>
        <v>0</v>
      </c>
      <c r="Y445">
        <f>(Z445/AA445*100)</f>
        <v>0</v>
      </c>
      <c r="Z445">
        <f>DT445*(DY445+DZ445)/1000</f>
        <v>0</v>
      </c>
      <c r="AA445">
        <f>0.61365*exp(17.502*EA445/(240.97+EA445))</f>
        <v>0</v>
      </c>
      <c r="AB445">
        <f>(X445-DT445*(DY445+DZ445)/1000)</f>
        <v>0</v>
      </c>
      <c r="AC445">
        <f>(-J445*44100)</f>
        <v>0</v>
      </c>
      <c r="AD445">
        <f>2*29.3*R445*0.92*(EA445-W445)</f>
        <v>0</v>
      </c>
      <c r="AE445">
        <f>2*0.95*5.67E-8*(((EA445+$B$7)+273)^4-(W445+273)^4)</f>
        <v>0</v>
      </c>
      <c r="AF445">
        <f>U445+AE445+AC445+AD445</f>
        <v>0</v>
      </c>
      <c r="AG445">
        <f>DX445*AU445*(DS445-DR445*(1000-AU445*DU445)/(1000-AU445*DT445))/(100*DL445)</f>
        <v>0</v>
      </c>
      <c r="AH445">
        <f>1000*DX445*AU445*(DT445-DU445)/(100*DL445*(1000-AU445*DT445))</f>
        <v>0</v>
      </c>
      <c r="AI445">
        <f>(AJ445 - AK445 - DY445*1E3/(8.314*(EA445+273.15)) * AM445/DX445 * AL445) * DX445/(100*DL445) * (1000 - DU445)/1000</f>
        <v>0</v>
      </c>
      <c r="AJ445">
        <v>732.6741772494163</v>
      </c>
      <c r="AK445">
        <v>704.3339212121209</v>
      </c>
      <c r="AL445">
        <v>3.355436550451606</v>
      </c>
      <c r="AM445">
        <v>65.67833602409358</v>
      </c>
      <c r="AN445">
        <f>(AP445 - AO445 + DY445*1E3/(8.314*(EA445+273.15)) * AR445/DX445 * AQ445) * DX445/(100*DL445) * 1000/(1000 - AP445)</f>
        <v>0</v>
      </c>
      <c r="AO445">
        <v>8.777114416620405</v>
      </c>
      <c r="AP445">
        <v>11.96661878787878</v>
      </c>
      <c r="AQ445">
        <v>1.210910673898634E-05</v>
      </c>
      <c r="AR445">
        <v>107.1786885899259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MAX(0,($B$13+$C$13*EF445)/(1+$D$13*EF445)*DY445/(EA445+273)*$E$13)</f>
        <v>0</v>
      </c>
      <c r="AX445" t="s">
        <v>437</v>
      </c>
      <c r="AY445" t="s">
        <v>437</v>
      </c>
      <c r="AZ445">
        <v>0</v>
      </c>
      <c r="BA445">
        <v>0</v>
      </c>
      <c r="BB445">
        <f>1-AZ445/BA445</f>
        <v>0</v>
      </c>
      <c r="BC445">
        <v>0</v>
      </c>
      <c r="BD445" t="s">
        <v>437</v>
      </c>
      <c r="BE445" t="s">
        <v>437</v>
      </c>
      <c r="BF445">
        <v>0</v>
      </c>
      <c r="BG445">
        <v>0</v>
      </c>
      <c r="BH445">
        <f>1-BF445/BG445</f>
        <v>0</v>
      </c>
      <c r="BI445">
        <v>0.5</v>
      </c>
      <c r="BJ445">
        <f>DI445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437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BZ445">
        <v>2020</v>
      </c>
      <c r="CA445">
        <v>290.0000000000001</v>
      </c>
      <c r="CB445">
        <v>1590.42</v>
      </c>
      <c r="CC445">
        <v>295</v>
      </c>
      <c r="CD445">
        <v>5220.67</v>
      </c>
      <c r="CE445">
        <v>1591.29</v>
      </c>
      <c r="CF445">
        <v>-0.87</v>
      </c>
      <c r="CG445">
        <v>300.0000000000001</v>
      </c>
      <c r="CH445">
        <v>23.8</v>
      </c>
      <c r="CI445">
        <v>1650.734719841875</v>
      </c>
      <c r="CJ445">
        <v>2.032994541366527</v>
      </c>
      <c r="CK445">
        <v>-31.03478562282126</v>
      </c>
      <c r="CL445">
        <v>0.9198548094063967</v>
      </c>
      <c r="CM445">
        <v>0.9759925733019913</v>
      </c>
      <c r="CN445">
        <v>-0.00431141668520578</v>
      </c>
      <c r="CO445">
        <v>289.9999999999999</v>
      </c>
      <c r="CP445">
        <v>1590.91</v>
      </c>
      <c r="CQ445">
        <v>765</v>
      </c>
      <c r="CR445">
        <v>5219.32</v>
      </c>
      <c r="CS445">
        <v>1591.27</v>
      </c>
      <c r="CT445">
        <v>-0.36</v>
      </c>
      <c r="DH445">
        <f>$B$11*EG445+$C$11*EH445+$F$11*ES445*(1-EV445)</f>
        <v>0</v>
      </c>
      <c r="DI445">
        <f>DH445*DJ445</f>
        <v>0</v>
      </c>
      <c r="DJ445">
        <f>($B$11*$D$9+$C$11*$D$9+$F$11*((FF445+EX445)/MAX(FF445+EX445+FG445, 0.1)*$I$9+FG445/MAX(FF445+EX445+FG445, 0.1)*$J$9))/($B$11+$C$11+$F$11)</f>
        <v>0</v>
      </c>
      <c r="DK445">
        <f>($B$11*$K$9+$C$11*$K$9+$F$11*((FF445+EX445)/MAX(FF445+EX445+FG445, 0.1)*$P$9+FG445/MAX(FF445+EX445+FG445, 0.1)*$Q$9))/($B$11+$C$11+$F$11)</f>
        <v>0</v>
      </c>
      <c r="DL445">
        <v>6</v>
      </c>
      <c r="DM445">
        <v>0.5</v>
      </c>
      <c r="DN445" t="s">
        <v>438</v>
      </c>
      <c r="DO445">
        <v>2</v>
      </c>
      <c r="DP445" t="b">
        <v>1</v>
      </c>
      <c r="DQ445">
        <v>1761512433.8</v>
      </c>
      <c r="DR445">
        <v>688.295</v>
      </c>
      <c r="DS445">
        <v>726.9237999999999</v>
      </c>
      <c r="DT445">
        <v>11.96266</v>
      </c>
      <c r="DU445">
        <v>8.777044</v>
      </c>
      <c r="DV445">
        <v>691.1274</v>
      </c>
      <c r="DW445">
        <v>11.94937</v>
      </c>
      <c r="DX445">
        <v>500.0003</v>
      </c>
      <c r="DY445">
        <v>90.27469999999998</v>
      </c>
      <c r="DZ445">
        <v>0.09996601000000001</v>
      </c>
      <c r="EA445">
        <v>18.68702</v>
      </c>
      <c r="EB445">
        <v>18.0125</v>
      </c>
      <c r="EC445">
        <v>999.9</v>
      </c>
      <c r="ED445">
        <v>0</v>
      </c>
      <c r="EE445">
        <v>0</v>
      </c>
      <c r="EF445">
        <v>10006.38</v>
      </c>
      <c r="EG445">
        <v>0</v>
      </c>
      <c r="EH445">
        <v>1076.99</v>
      </c>
      <c r="EI445">
        <v>-38.62887</v>
      </c>
      <c r="EJ445">
        <v>696.6285</v>
      </c>
      <c r="EK445">
        <v>733.3606</v>
      </c>
      <c r="EL445">
        <v>3.185623</v>
      </c>
      <c r="EM445">
        <v>726.9237999999999</v>
      </c>
      <c r="EN445">
        <v>8.777044</v>
      </c>
      <c r="EO445">
        <v>1.079927</v>
      </c>
      <c r="EP445">
        <v>0.7923451</v>
      </c>
      <c r="EQ445">
        <v>8.041782999999999</v>
      </c>
      <c r="ER445">
        <v>3.570901</v>
      </c>
      <c r="ES445">
        <v>2000.01</v>
      </c>
      <c r="ET445">
        <v>0.9799985</v>
      </c>
      <c r="EU445">
        <v>0.02000152</v>
      </c>
      <c r="EV445">
        <v>0</v>
      </c>
      <c r="EW445">
        <v>1272.684</v>
      </c>
      <c r="EX445">
        <v>5.000970000000001</v>
      </c>
      <c r="EY445">
        <v>25654.37</v>
      </c>
      <c r="EZ445">
        <v>16707.63</v>
      </c>
      <c r="FA445">
        <v>39.812</v>
      </c>
      <c r="FB445">
        <v>40.5</v>
      </c>
      <c r="FC445">
        <v>39.9559</v>
      </c>
      <c r="FD445">
        <v>40.1185</v>
      </c>
      <c r="FE445">
        <v>39.4559</v>
      </c>
      <c r="FF445">
        <v>1955.11</v>
      </c>
      <c r="FG445">
        <v>39.89999999999999</v>
      </c>
      <c r="FH445">
        <v>0</v>
      </c>
      <c r="FI445">
        <v>7307.600000143051</v>
      </c>
      <c r="FJ445">
        <v>0</v>
      </c>
      <c r="FK445">
        <v>1272.4112</v>
      </c>
      <c r="FL445">
        <v>4.143076914397212</v>
      </c>
      <c r="FM445">
        <v>-2.361538498719894</v>
      </c>
      <c r="FN445">
        <v>25654.38</v>
      </c>
      <c r="FO445">
        <v>15</v>
      </c>
      <c r="FP445">
        <v>0</v>
      </c>
      <c r="FQ445" t="s">
        <v>439</v>
      </c>
      <c r="FR445">
        <v>1760210915.6</v>
      </c>
      <c r="FS445">
        <v>0</v>
      </c>
      <c r="FT445">
        <v>0</v>
      </c>
      <c r="FU445">
        <v>-0.215</v>
      </c>
      <c r="FV445">
        <v>0</v>
      </c>
      <c r="FW445">
        <v>-0.6919999999999999</v>
      </c>
      <c r="FX445">
        <v>0</v>
      </c>
      <c r="FY445">
        <v>400</v>
      </c>
      <c r="FZ445">
        <v>0</v>
      </c>
      <c r="GA445">
        <v>0.15</v>
      </c>
      <c r="GB445">
        <v>0</v>
      </c>
      <c r="GC445">
        <v>-38.381465</v>
      </c>
      <c r="GD445">
        <v>-2.213371857410861</v>
      </c>
      <c r="GE445">
        <v>0.2233568317177691</v>
      </c>
      <c r="GF445">
        <v>0</v>
      </c>
      <c r="GG445">
        <v>1272.215588235294</v>
      </c>
      <c r="GH445">
        <v>3.589457595687277</v>
      </c>
      <c r="GI445">
        <v>0.4177614797695635</v>
      </c>
      <c r="GJ445">
        <v>0</v>
      </c>
      <c r="GK445">
        <v>3.1805765</v>
      </c>
      <c r="GL445">
        <v>0.04180390243901742</v>
      </c>
      <c r="GM445">
        <v>0.004104978410418244</v>
      </c>
      <c r="GN445">
        <v>1</v>
      </c>
      <c r="GO445">
        <v>1</v>
      </c>
      <c r="GP445">
        <v>3</v>
      </c>
      <c r="GQ445" t="s">
        <v>446</v>
      </c>
      <c r="GR445">
        <v>3.13344</v>
      </c>
      <c r="GS445">
        <v>2.76029</v>
      </c>
      <c r="GT445">
        <v>0.136201</v>
      </c>
      <c r="GU445">
        <v>0.13951</v>
      </c>
      <c r="GV445">
        <v>0.0646755</v>
      </c>
      <c r="GW445">
        <v>0.050634</v>
      </c>
      <c r="GX445">
        <v>27655</v>
      </c>
      <c r="GY445">
        <v>27530.7</v>
      </c>
      <c r="GZ445">
        <v>29743.1</v>
      </c>
      <c r="HA445">
        <v>29553.8</v>
      </c>
      <c r="HB445">
        <v>36769.4</v>
      </c>
      <c r="HC445">
        <v>37186.6</v>
      </c>
      <c r="HD445">
        <v>41853.5</v>
      </c>
      <c r="HE445">
        <v>41989.7</v>
      </c>
      <c r="HF445">
        <v>1.9583</v>
      </c>
      <c r="HG445">
        <v>1.88592</v>
      </c>
      <c r="HH445">
        <v>-0.0208691</v>
      </c>
      <c r="HI445">
        <v>0</v>
      </c>
      <c r="HJ445">
        <v>18.3543</v>
      </c>
      <c r="HK445">
        <v>999.9</v>
      </c>
      <c r="HL445">
        <v>26.3</v>
      </c>
      <c r="HM445">
        <v>31.6</v>
      </c>
      <c r="HN445">
        <v>13.6</v>
      </c>
      <c r="HO445">
        <v>62.2927</v>
      </c>
      <c r="HP445">
        <v>32.4639</v>
      </c>
      <c r="HQ445">
        <v>1</v>
      </c>
      <c r="HR445">
        <v>-0.129591</v>
      </c>
      <c r="HS445">
        <v>5.2519</v>
      </c>
      <c r="HT445">
        <v>20.2638</v>
      </c>
      <c r="HU445">
        <v>5.22028</v>
      </c>
      <c r="HV445">
        <v>12.0159</v>
      </c>
      <c r="HW445">
        <v>4.99045</v>
      </c>
      <c r="HX445">
        <v>3.2885</v>
      </c>
      <c r="HY445">
        <v>9999</v>
      </c>
      <c r="HZ445">
        <v>9999</v>
      </c>
      <c r="IA445">
        <v>9999</v>
      </c>
      <c r="IB445">
        <v>999.9</v>
      </c>
      <c r="IC445">
        <v>4.97286</v>
      </c>
      <c r="ID445">
        <v>1.86661</v>
      </c>
      <c r="IE445">
        <v>1.86592</v>
      </c>
      <c r="IF445">
        <v>1.86584</v>
      </c>
      <c r="IG445">
        <v>1.86771</v>
      </c>
      <c r="IH445">
        <v>1.87013</v>
      </c>
      <c r="II445">
        <v>1.86884</v>
      </c>
      <c r="IJ445">
        <v>1.87027</v>
      </c>
      <c r="IK445">
        <v>0</v>
      </c>
      <c r="IL445">
        <v>0</v>
      </c>
      <c r="IM445">
        <v>0</v>
      </c>
      <c r="IN445">
        <v>0</v>
      </c>
      <c r="IO445" t="s">
        <v>441</v>
      </c>
      <c r="IP445" t="s">
        <v>442</v>
      </c>
      <c r="IQ445" t="s">
        <v>443</v>
      </c>
      <c r="IR445" t="s">
        <v>443</v>
      </c>
      <c r="IS445" t="s">
        <v>443</v>
      </c>
      <c r="IT445" t="s">
        <v>443</v>
      </c>
      <c r="IU445">
        <v>0</v>
      </c>
      <c r="IV445">
        <v>100</v>
      </c>
      <c r="IW445">
        <v>100</v>
      </c>
      <c r="IX445">
        <v>-2.85</v>
      </c>
      <c r="IY445">
        <v>0.0133</v>
      </c>
      <c r="IZ445">
        <v>-1.414774939843471</v>
      </c>
      <c r="JA445">
        <v>-0.002262605230658699</v>
      </c>
      <c r="JB445">
        <v>4.117972070868355E-07</v>
      </c>
      <c r="JC445">
        <v>-1.535053720392113E-10</v>
      </c>
      <c r="JD445">
        <v>-0.05773197212917025</v>
      </c>
      <c r="JE445">
        <v>-0.004387372397949352</v>
      </c>
      <c r="JF445">
        <v>0.001148265067849212</v>
      </c>
      <c r="JG445">
        <v>-2.372704636287677E-05</v>
      </c>
      <c r="JH445">
        <v>4</v>
      </c>
      <c r="JI445">
        <v>2346</v>
      </c>
      <c r="JJ445">
        <v>1</v>
      </c>
      <c r="JK445">
        <v>24</v>
      </c>
      <c r="JL445">
        <v>21692</v>
      </c>
      <c r="JM445">
        <v>29358540.6</v>
      </c>
      <c r="JN445">
        <v>1.64062</v>
      </c>
      <c r="JO445">
        <v>2.26318</v>
      </c>
      <c r="JP445">
        <v>1.39771</v>
      </c>
      <c r="JQ445">
        <v>2.35596</v>
      </c>
      <c r="JR445">
        <v>1.49536</v>
      </c>
      <c r="JS445">
        <v>2.58179</v>
      </c>
      <c r="JT445">
        <v>36.5051</v>
      </c>
      <c r="JU445">
        <v>24.035</v>
      </c>
      <c r="JV445">
        <v>18</v>
      </c>
      <c r="JW445">
        <v>487.675</v>
      </c>
      <c r="JX445">
        <v>433.656</v>
      </c>
      <c r="JY445">
        <v>12.5049</v>
      </c>
      <c r="JZ445">
        <v>25.8186</v>
      </c>
      <c r="KA445">
        <v>30.0003</v>
      </c>
      <c r="KB445">
        <v>25.6868</v>
      </c>
      <c r="KC445">
        <v>25.626</v>
      </c>
      <c r="KD445">
        <v>32.8714</v>
      </c>
      <c r="KE445">
        <v>33.446</v>
      </c>
      <c r="KF445">
        <v>0</v>
      </c>
      <c r="KG445">
        <v>12.4994</v>
      </c>
      <c r="KH445">
        <v>754.409</v>
      </c>
      <c r="KI445">
        <v>8.754860000000001</v>
      </c>
      <c r="KJ445">
        <v>101.652</v>
      </c>
      <c r="KK445">
        <v>100.969</v>
      </c>
    </row>
    <row r="446" spans="1:297">
      <c r="A446">
        <v>430</v>
      </c>
      <c r="B446">
        <v>1761512441.6</v>
      </c>
      <c r="C446">
        <v>5231.099999904633</v>
      </c>
      <c r="D446" t="s">
        <v>1307</v>
      </c>
      <c r="E446" t="s">
        <v>1308</v>
      </c>
      <c r="F446">
        <v>5</v>
      </c>
      <c r="G446" t="s">
        <v>1218</v>
      </c>
      <c r="H446" t="s">
        <v>436</v>
      </c>
      <c r="I446">
        <v>1761512439.1</v>
      </c>
      <c r="J446">
        <f>(K446)/1000</f>
        <v>0</v>
      </c>
      <c r="K446">
        <f>IF(DP446, AN446, AH446)</f>
        <v>0</v>
      </c>
      <c r="L446">
        <f>IF(DP446, AI446, AG446)</f>
        <v>0</v>
      </c>
      <c r="M446">
        <f>DR446 - IF(AU446&gt;1, L446*DL446*100.0/(AW446), 0)</f>
        <v>0</v>
      </c>
      <c r="N446">
        <f>((T446-J446/2)*M446-L446)/(T446+J446/2)</f>
        <v>0</v>
      </c>
      <c r="O446">
        <f>N446*(DY446+DZ446)/1000.0</f>
        <v>0</v>
      </c>
      <c r="P446">
        <f>(DR446 - IF(AU446&gt;1, L446*DL446*100.0/(AW446), 0))*(DY446+DZ446)/1000.0</f>
        <v>0</v>
      </c>
      <c r="Q446">
        <f>2.0/((1/S446-1/R446)+SIGN(S446)*SQRT((1/S446-1/R446)*(1/S446-1/R446) + 4*DM446/((DM446+1)*(DM446+1))*(2*1/S446*1/R446-1/R446*1/R446)))</f>
        <v>0</v>
      </c>
      <c r="R446">
        <f>IF(LEFT(DN446,1)&lt;&gt;"0",IF(LEFT(DN446,1)="1",3.0,DO446),$D$5+$E$5*(EF446*DY446/($K$5*1000))+$F$5*(EF446*DY446/($K$5*1000))*MAX(MIN(DL446,$J$5),$I$5)*MAX(MIN(DL446,$J$5),$I$5)+$G$5*MAX(MIN(DL446,$J$5),$I$5)*(EF446*DY446/($K$5*1000))+$H$5*(EF446*DY446/($K$5*1000))*(EF446*DY446/($K$5*1000)))</f>
        <v>0</v>
      </c>
      <c r="S446">
        <f>J446*(1000-(1000*0.61365*exp(17.502*W446/(240.97+W446))/(DY446+DZ446)+DT446)/2)/(1000*0.61365*exp(17.502*W446/(240.97+W446))/(DY446+DZ446)-DT446)</f>
        <v>0</v>
      </c>
      <c r="T446">
        <f>1/((DM446+1)/(Q446/1.6)+1/(R446/1.37)) + DM446/((DM446+1)/(Q446/1.6) + DM446/(R446/1.37))</f>
        <v>0</v>
      </c>
      <c r="U446">
        <f>(DH446*DK446)</f>
        <v>0</v>
      </c>
      <c r="V446">
        <f>(EA446+(U446+2*0.95*5.67E-8*(((EA446+$B$7)+273)^4-(EA446+273)^4)-44100*J446)/(1.84*29.3*R446+8*0.95*5.67E-8*(EA446+273)^3))</f>
        <v>0</v>
      </c>
      <c r="W446">
        <f>($C$7*EB446+$D$7*EC446+$E$7*V446)</f>
        <v>0</v>
      </c>
      <c r="X446">
        <f>0.61365*exp(17.502*W446/(240.97+W446))</f>
        <v>0</v>
      </c>
      <c r="Y446">
        <f>(Z446/AA446*100)</f>
        <v>0</v>
      </c>
      <c r="Z446">
        <f>DT446*(DY446+DZ446)/1000</f>
        <v>0</v>
      </c>
      <c r="AA446">
        <f>0.61365*exp(17.502*EA446/(240.97+EA446))</f>
        <v>0</v>
      </c>
      <c r="AB446">
        <f>(X446-DT446*(DY446+DZ446)/1000)</f>
        <v>0</v>
      </c>
      <c r="AC446">
        <f>(-J446*44100)</f>
        <v>0</v>
      </c>
      <c r="AD446">
        <f>2*29.3*R446*0.92*(EA446-W446)</f>
        <v>0</v>
      </c>
      <c r="AE446">
        <f>2*0.95*5.67E-8*(((EA446+$B$7)+273)^4-(W446+273)^4)</f>
        <v>0</v>
      </c>
      <c r="AF446">
        <f>U446+AE446+AC446+AD446</f>
        <v>0</v>
      </c>
      <c r="AG446">
        <f>DX446*AU446*(DS446-DR446*(1000-AU446*DU446)/(1000-AU446*DT446))/(100*DL446)</f>
        <v>0</v>
      </c>
      <c r="AH446">
        <f>1000*DX446*AU446*(DT446-DU446)/(100*DL446*(1000-AU446*DT446))</f>
        <v>0</v>
      </c>
      <c r="AI446">
        <f>(AJ446 - AK446 - DY446*1E3/(8.314*(EA446+273.15)) * AM446/DX446 * AL446) * DX446/(100*DL446) * (1000 - DU446)/1000</f>
        <v>0</v>
      </c>
      <c r="AJ446">
        <v>749.5187336816143</v>
      </c>
      <c r="AK446">
        <v>721.2015757575756</v>
      </c>
      <c r="AL446">
        <v>3.382374049267375</v>
      </c>
      <c r="AM446">
        <v>65.67833602409358</v>
      </c>
      <c r="AN446">
        <f>(AP446 - AO446 + DY446*1E3/(8.314*(EA446+273.15)) * AR446/DX446 * AQ446) * DX446/(100*DL446) * 1000/(1000 - AP446)</f>
        <v>0</v>
      </c>
      <c r="AO446">
        <v>8.779778918856479</v>
      </c>
      <c r="AP446">
        <v>11.97453939393939</v>
      </c>
      <c r="AQ446">
        <v>8.910849491886713E-06</v>
      </c>
      <c r="AR446">
        <v>107.1786885899259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MAX(0,($B$13+$C$13*EF446)/(1+$D$13*EF446)*DY446/(EA446+273)*$E$13)</f>
        <v>0</v>
      </c>
      <c r="AX446" t="s">
        <v>437</v>
      </c>
      <c r="AY446" t="s">
        <v>437</v>
      </c>
      <c r="AZ446">
        <v>0</v>
      </c>
      <c r="BA446">
        <v>0</v>
      </c>
      <c r="BB446">
        <f>1-AZ446/BA446</f>
        <v>0</v>
      </c>
      <c r="BC446">
        <v>0</v>
      </c>
      <c r="BD446" t="s">
        <v>437</v>
      </c>
      <c r="BE446" t="s">
        <v>437</v>
      </c>
      <c r="BF446">
        <v>0</v>
      </c>
      <c r="BG446">
        <v>0</v>
      </c>
      <c r="BH446">
        <f>1-BF446/BG446</f>
        <v>0</v>
      </c>
      <c r="BI446">
        <v>0.5</v>
      </c>
      <c r="BJ446">
        <f>DI446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437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BZ446">
        <v>2020</v>
      </c>
      <c r="CA446">
        <v>290.0000000000001</v>
      </c>
      <c r="CB446">
        <v>1590.42</v>
      </c>
      <c r="CC446">
        <v>295</v>
      </c>
      <c r="CD446">
        <v>5220.67</v>
      </c>
      <c r="CE446">
        <v>1591.29</v>
      </c>
      <c r="CF446">
        <v>-0.87</v>
      </c>
      <c r="CG446">
        <v>300.0000000000001</v>
      </c>
      <c r="CH446">
        <v>23.8</v>
      </c>
      <c r="CI446">
        <v>1650.734719841875</v>
      </c>
      <c r="CJ446">
        <v>2.032994541366527</v>
      </c>
      <c r="CK446">
        <v>-31.03478562282126</v>
      </c>
      <c r="CL446">
        <v>0.9198548094063967</v>
      </c>
      <c r="CM446">
        <v>0.9759925733019913</v>
      </c>
      <c r="CN446">
        <v>-0.00431141668520578</v>
      </c>
      <c r="CO446">
        <v>289.9999999999999</v>
      </c>
      <c r="CP446">
        <v>1590.91</v>
      </c>
      <c r="CQ446">
        <v>765</v>
      </c>
      <c r="CR446">
        <v>5219.32</v>
      </c>
      <c r="CS446">
        <v>1591.27</v>
      </c>
      <c r="CT446">
        <v>-0.36</v>
      </c>
      <c r="DH446">
        <f>$B$11*EG446+$C$11*EH446+$F$11*ES446*(1-EV446)</f>
        <v>0</v>
      </c>
      <c r="DI446">
        <f>DH446*DJ446</f>
        <v>0</v>
      </c>
      <c r="DJ446">
        <f>($B$11*$D$9+$C$11*$D$9+$F$11*((FF446+EX446)/MAX(FF446+EX446+FG446, 0.1)*$I$9+FG446/MAX(FF446+EX446+FG446, 0.1)*$J$9))/($B$11+$C$11+$F$11)</f>
        <v>0</v>
      </c>
      <c r="DK446">
        <f>($B$11*$K$9+$C$11*$K$9+$F$11*((FF446+EX446)/MAX(FF446+EX446+FG446, 0.1)*$P$9+FG446/MAX(FF446+EX446+FG446, 0.1)*$Q$9))/($B$11+$C$11+$F$11)</f>
        <v>0</v>
      </c>
      <c r="DL446">
        <v>6</v>
      </c>
      <c r="DM446">
        <v>0.5</v>
      </c>
      <c r="DN446" t="s">
        <v>438</v>
      </c>
      <c r="DO446">
        <v>2</v>
      </c>
      <c r="DP446" t="b">
        <v>1</v>
      </c>
      <c r="DQ446">
        <v>1761512439.1</v>
      </c>
      <c r="DR446">
        <v>705.879</v>
      </c>
      <c r="DS446">
        <v>744.6463333333335</v>
      </c>
      <c r="DT446">
        <v>11.97091111111111</v>
      </c>
      <c r="DU446">
        <v>8.779932222222222</v>
      </c>
      <c r="DV446">
        <v>708.7454444444444</v>
      </c>
      <c r="DW446">
        <v>11.95748888888889</v>
      </c>
      <c r="DX446">
        <v>500.0395555555555</v>
      </c>
      <c r="DY446">
        <v>90.27640000000001</v>
      </c>
      <c r="DZ446">
        <v>0.1000702555555556</v>
      </c>
      <c r="EA446">
        <v>18.69058888888889</v>
      </c>
      <c r="EB446">
        <v>18.01331111111111</v>
      </c>
      <c r="EC446">
        <v>999.9000000000001</v>
      </c>
      <c r="ED446">
        <v>0</v>
      </c>
      <c r="EE446">
        <v>0</v>
      </c>
      <c r="EF446">
        <v>10000.06666666667</v>
      </c>
      <c r="EG446">
        <v>0</v>
      </c>
      <c r="EH446">
        <v>1076.987777777778</v>
      </c>
      <c r="EI446">
        <v>-38.76717777777778</v>
      </c>
      <c r="EJ446">
        <v>714.4317777777777</v>
      </c>
      <c r="EK446">
        <v>751.2422222222223</v>
      </c>
      <c r="EL446">
        <v>3.190973333333333</v>
      </c>
      <c r="EM446">
        <v>744.6463333333335</v>
      </c>
      <c r="EN446">
        <v>8.779932222222222</v>
      </c>
      <c r="EO446">
        <v>1.080692222222222</v>
      </c>
      <c r="EP446">
        <v>0.7926205555555556</v>
      </c>
      <c r="EQ446">
        <v>8.052175555555555</v>
      </c>
      <c r="ER446">
        <v>3.575826666666666</v>
      </c>
      <c r="ES446">
        <v>2000.006666666667</v>
      </c>
      <c r="ET446">
        <v>0.9799976666666667</v>
      </c>
      <c r="EU446">
        <v>0.02000233333333333</v>
      </c>
      <c r="EV446">
        <v>0</v>
      </c>
      <c r="EW446">
        <v>1272.838888888889</v>
      </c>
      <c r="EX446">
        <v>5.00097</v>
      </c>
      <c r="EY446">
        <v>25654.54444444445</v>
      </c>
      <c r="EZ446">
        <v>16707.63333333333</v>
      </c>
      <c r="FA446">
        <v>39.75</v>
      </c>
      <c r="FB446">
        <v>40.42322222222222</v>
      </c>
      <c r="FC446">
        <v>39.92322222222222</v>
      </c>
      <c r="FD446">
        <v>39.986</v>
      </c>
      <c r="FE446">
        <v>39.42322222222222</v>
      </c>
      <c r="FF446">
        <v>1955.096666666667</v>
      </c>
      <c r="FG446">
        <v>39.90333333333334</v>
      </c>
      <c r="FH446">
        <v>0</v>
      </c>
      <c r="FI446">
        <v>7312.400000095367</v>
      </c>
      <c r="FJ446">
        <v>0</v>
      </c>
      <c r="FK446">
        <v>1272.67</v>
      </c>
      <c r="FL446">
        <v>2.317692302067483</v>
      </c>
      <c r="FM446">
        <v>0.907692235713475</v>
      </c>
      <c r="FN446">
        <v>25654.428</v>
      </c>
      <c r="FO446">
        <v>15</v>
      </c>
      <c r="FP446">
        <v>0</v>
      </c>
      <c r="FQ446" t="s">
        <v>439</v>
      </c>
      <c r="FR446">
        <v>1760210915.6</v>
      </c>
      <c r="FS446">
        <v>0</v>
      </c>
      <c r="FT446">
        <v>0</v>
      </c>
      <c r="FU446">
        <v>-0.215</v>
      </c>
      <c r="FV446">
        <v>0</v>
      </c>
      <c r="FW446">
        <v>-0.6919999999999999</v>
      </c>
      <c r="FX446">
        <v>0</v>
      </c>
      <c r="FY446">
        <v>400</v>
      </c>
      <c r="FZ446">
        <v>0</v>
      </c>
      <c r="GA446">
        <v>0.15</v>
      </c>
      <c r="GB446">
        <v>0</v>
      </c>
      <c r="GC446">
        <v>-38.5527325</v>
      </c>
      <c r="GD446">
        <v>-1.800124953095585</v>
      </c>
      <c r="GE446">
        <v>0.1821684006455289</v>
      </c>
      <c r="GF446">
        <v>0</v>
      </c>
      <c r="GG446">
        <v>1272.490294117647</v>
      </c>
      <c r="GH446">
        <v>3.2988540868962</v>
      </c>
      <c r="GI446">
        <v>0.4016618807355167</v>
      </c>
      <c r="GJ446">
        <v>0</v>
      </c>
      <c r="GK446">
        <v>3.18445625</v>
      </c>
      <c r="GL446">
        <v>0.04680934333958632</v>
      </c>
      <c r="GM446">
        <v>0.004589228523128926</v>
      </c>
      <c r="GN446">
        <v>1</v>
      </c>
      <c r="GO446">
        <v>1</v>
      </c>
      <c r="GP446">
        <v>3</v>
      </c>
      <c r="GQ446" t="s">
        <v>446</v>
      </c>
      <c r="GR446">
        <v>3.13348</v>
      </c>
      <c r="GS446">
        <v>2.7602</v>
      </c>
      <c r="GT446">
        <v>0.138408</v>
      </c>
      <c r="GU446">
        <v>0.141651</v>
      </c>
      <c r="GV446">
        <v>0.0647123</v>
      </c>
      <c r="GW446">
        <v>0.0506487</v>
      </c>
      <c r="GX446">
        <v>27584.6</v>
      </c>
      <c r="GY446">
        <v>27462.4</v>
      </c>
      <c r="GZ446">
        <v>29743.3</v>
      </c>
      <c r="HA446">
        <v>29554</v>
      </c>
      <c r="HB446">
        <v>36768.2</v>
      </c>
      <c r="HC446">
        <v>37186.3</v>
      </c>
      <c r="HD446">
        <v>41853.7</v>
      </c>
      <c r="HE446">
        <v>41990.1</v>
      </c>
      <c r="HF446">
        <v>1.95812</v>
      </c>
      <c r="HG446">
        <v>1.88575</v>
      </c>
      <c r="HH446">
        <v>-0.0206754</v>
      </c>
      <c r="HI446">
        <v>0</v>
      </c>
      <c r="HJ446">
        <v>18.3543</v>
      </c>
      <c r="HK446">
        <v>999.9</v>
      </c>
      <c r="HL446">
        <v>26.3</v>
      </c>
      <c r="HM446">
        <v>31.6</v>
      </c>
      <c r="HN446">
        <v>13.5996</v>
      </c>
      <c r="HO446">
        <v>62.4527</v>
      </c>
      <c r="HP446">
        <v>32.3638</v>
      </c>
      <c r="HQ446">
        <v>1</v>
      </c>
      <c r="HR446">
        <v>-0.129726</v>
      </c>
      <c r="HS446">
        <v>5.24288</v>
      </c>
      <c r="HT446">
        <v>20.2643</v>
      </c>
      <c r="HU446">
        <v>5.22133</v>
      </c>
      <c r="HV446">
        <v>12.0159</v>
      </c>
      <c r="HW446">
        <v>4.99105</v>
      </c>
      <c r="HX446">
        <v>3.28838</v>
      </c>
      <c r="HY446">
        <v>9999</v>
      </c>
      <c r="HZ446">
        <v>9999</v>
      </c>
      <c r="IA446">
        <v>9999</v>
      </c>
      <c r="IB446">
        <v>999.9</v>
      </c>
      <c r="IC446">
        <v>4.97286</v>
      </c>
      <c r="ID446">
        <v>1.86661</v>
      </c>
      <c r="IE446">
        <v>1.86591</v>
      </c>
      <c r="IF446">
        <v>1.86584</v>
      </c>
      <c r="IG446">
        <v>1.8677</v>
      </c>
      <c r="IH446">
        <v>1.87014</v>
      </c>
      <c r="II446">
        <v>1.8688</v>
      </c>
      <c r="IJ446">
        <v>1.87027</v>
      </c>
      <c r="IK446">
        <v>0</v>
      </c>
      <c r="IL446">
        <v>0</v>
      </c>
      <c r="IM446">
        <v>0</v>
      </c>
      <c r="IN446">
        <v>0</v>
      </c>
      <c r="IO446" t="s">
        <v>441</v>
      </c>
      <c r="IP446" t="s">
        <v>442</v>
      </c>
      <c r="IQ446" t="s">
        <v>443</v>
      </c>
      <c r="IR446" t="s">
        <v>443</v>
      </c>
      <c r="IS446" t="s">
        <v>443</v>
      </c>
      <c r="IT446" t="s">
        <v>443</v>
      </c>
      <c r="IU446">
        <v>0</v>
      </c>
      <c r="IV446">
        <v>100</v>
      </c>
      <c r="IW446">
        <v>100</v>
      </c>
      <c r="IX446">
        <v>-2.882</v>
      </c>
      <c r="IY446">
        <v>0.0135</v>
      </c>
      <c r="IZ446">
        <v>-1.414774939843471</v>
      </c>
      <c r="JA446">
        <v>-0.002262605230658699</v>
      </c>
      <c r="JB446">
        <v>4.117972070868355E-07</v>
      </c>
      <c r="JC446">
        <v>-1.535053720392113E-10</v>
      </c>
      <c r="JD446">
        <v>-0.05773197212917025</v>
      </c>
      <c r="JE446">
        <v>-0.004387372397949352</v>
      </c>
      <c r="JF446">
        <v>0.001148265067849212</v>
      </c>
      <c r="JG446">
        <v>-2.372704636287677E-05</v>
      </c>
      <c r="JH446">
        <v>4</v>
      </c>
      <c r="JI446">
        <v>2346</v>
      </c>
      <c r="JJ446">
        <v>1</v>
      </c>
      <c r="JK446">
        <v>24</v>
      </c>
      <c r="JL446">
        <v>21692.1</v>
      </c>
      <c r="JM446">
        <v>29358540.7</v>
      </c>
      <c r="JN446">
        <v>1.67114</v>
      </c>
      <c r="JO446">
        <v>2.25708</v>
      </c>
      <c r="JP446">
        <v>1.39648</v>
      </c>
      <c r="JQ446">
        <v>2.35718</v>
      </c>
      <c r="JR446">
        <v>1.49536</v>
      </c>
      <c r="JS446">
        <v>2.68921</v>
      </c>
      <c r="JT446">
        <v>36.5051</v>
      </c>
      <c r="JU446">
        <v>24.0262</v>
      </c>
      <c r="JV446">
        <v>18</v>
      </c>
      <c r="JW446">
        <v>487.567</v>
      </c>
      <c r="JX446">
        <v>433.552</v>
      </c>
      <c r="JY446">
        <v>12.4906</v>
      </c>
      <c r="JZ446">
        <v>25.8186</v>
      </c>
      <c r="KA446">
        <v>30.0001</v>
      </c>
      <c r="KB446">
        <v>25.6868</v>
      </c>
      <c r="KC446">
        <v>25.626</v>
      </c>
      <c r="KD446">
        <v>33.5033</v>
      </c>
      <c r="KE446">
        <v>33.446</v>
      </c>
      <c r="KF446">
        <v>0</v>
      </c>
      <c r="KG446">
        <v>12.4895</v>
      </c>
      <c r="KH446">
        <v>774.4450000000001</v>
      </c>
      <c r="KI446">
        <v>8.752470000000001</v>
      </c>
      <c r="KJ446">
        <v>101.653</v>
      </c>
      <c r="KK446">
        <v>100.97</v>
      </c>
    </row>
    <row r="447" spans="1:297">
      <c r="A447">
        <v>431</v>
      </c>
      <c r="B447">
        <v>1761512446.6</v>
      </c>
      <c r="C447">
        <v>5236.099999904633</v>
      </c>
      <c r="D447" t="s">
        <v>1309</v>
      </c>
      <c r="E447" t="s">
        <v>1310</v>
      </c>
      <c r="F447">
        <v>5</v>
      </c>
      <c r="G447" t="s">
        <v>1218</v>
      </c>
      <c r="H447" t="s">
        <v>436</v>
      </c>
      <c r="I447">
        <v>1761512443.8</v>
      </c>
      <c r="J447">
        <f>(K447)/1000</f>
        <v>0</v>
      </c>
      <c r="K447">
        <f>IF(DP447, AN447, AH447)</f>
        <v>0</v>
      </c>
      <c r="L447">
        <f>IF(DP447, AI447, AG447)</f>
        <v>0</v>
      </c>
      <c r="M447">
        <f>DR447 - IF(AU447&gt;1, L447*DL447*100.0/(AW447), 0)</f>
        <v>0</v>
      </c>
      <c r="N447">
        <f>((T447-J447/2)*M447-L447)/(T447+J447/2)</f>
        <v>0</v>
      </c>
      <c r="O447">
        <f>N447*(DY447+DZ447)/1000.0</f>
        <v>0</v>
      </c>
      <c r="P447">
        <f>(DR447 - IF(AU447&gt;1, L447*DL447*100.0/(AW447), 0))*(DY447+DZ447)/1000.0</f>
        <v>0</v>
      </c>
      <c r="Q447">
        <f>2.0/((1/S447-1/R447)+SIGN(S447)*SQRT((1/S447-1/R447)*(1/S447-1/R447) + 4*DM447/((DM447+1)*(DM447+1))*(2*1/S447*1/R447-1/R447*1/R447)))</f>
        <v>0</v>
      </c>
      <c r="R447">
        <f>IF(LEFT(DN447,1)&lt;&gt;"0",IF(LEFT(DN447,1)="1",3.0,DO447),$D$5+$E$5*(EF447*DY447/($K$5*1000))+$F$5*(EF447*DY447/($K$5*1000))*MAX(MIN(DL447,$J$5),$I$5)*MAX(MIN(DL447,$J$5),$I$5)+$G$5*MAX(MIN(DL447,$J$5),$I$5)*(EF447*DY447/($K$5*1000))+$H$5*(EF447*DY447/($K$5*1000))*(EF447*DY447/($K$5*1000)))</f>
        <v>0</v>
      </c>
      <c r="S447">
        <f>J447*(1000-(1000*0.61365*exp(17.502*W447/(240.97+W447))/(DY447+DZ447)+DT447)/2)/(1000*0.61365*exp(17.502*W447/(240.97+W447))/(DY447+DZ447)-DT447)</f>
        <v>0</v>
      </c>
      <c r="T447">
        <f>1/((DM447+1)/(Q447/1.6)+1/(R447/1.37)) + DM447/((DM447+1)/(Q447/1.6) + DM447/(R447/1.37))</f>
        <v>0</v>
      </c>
      <c r="U447">
        <f>(DH447*DK447)</f>
        <v>0</v>
      </c>
      <c r="V447">
        <f>(EA447+(U447+2*0.95*5.67E-8*(((EA447+$B$7)+273)^4-(EA447+273)^4)-44100*J447)/(1.84*29.3*R447+8*0.95*5.67E-8*(EA447+273)^3))</f>
        <v>0</v>
      </c>
      <c r="W447">
        <f>($C$7*EB447+$D$7*EC447+$E$7*V447)</f>
        <v>0</v>
      </c>
      <c r="X447">
        <f>0.61365*exp(17.502*W447/(240.97+W447))</f>
        <v>0</v>
      </c>
      <c r="Y447">
        <f>(Z447/AA447*100)</f>
        <v>0</v>
      </c>
      <c r="Z447">
        <f>DT447*(DY447+DZ447)/1000</f>
        <v>0</v>
      </c>
      <c r="AA447">
        <f>0.61365*exp(17.502*EA447/(240.97+EA447))</f>
        <v>0</v>
      </c>
      <c r="AB447">
        <f>(X447-DT447*(DY447+DZ447)/1000)</f>
        <v>0</v>
      </c>
      <c r="AC447">
        <f>(-J447*44100)</f>
        <v>0</v>
      </c>
      <c r="AD447">
        <f>2*29.3*R447*0.92*(EA447-W447)</f>
        <v>0</v>
      </c>
      <c r="AE447">
        <f>2*0.95*5.67E-8*(((EA447+$B$7)+273)^4-(W447+273)^4)</f>
        <v>0</v>
      </c>
      <c r="AF447">
        <f>U447+AE447+AC447+AD447</f>
        <v>0</v>
      </c>
      <c r="AG447">
        <f>DX447*AU447*(DS447-DR447*(1000-AU447*DU447)/(1000-AU447*DT447))/(100*DL447)</f>
        <v>0</v>
      </c>
      <c r="AH447">
        <f>1000*DX447*AU447*(DT447-DU447)/(100*DL447*(1000-AU447*DT447))</f>
        <v>0</v>
      </c>
      <c r="AI447">
        <f>(AJ447 - AK447 - DY447*1E3/(8.314*(EA447+273.15)) * AM447/DX447 * AL447) * DX447/(100*DL447) * (1000 - DU447)/1000</f>
        <v>0</v>
      </c>
      <c r="AJ447">
        <v>766.5565262652879</v>
      </c>
      <c r="AK447">
        <v>738.1108121212118</v>
      </c>
      <c r="AL447">
        <v>3.383432119613017</v>
      </c>
      <c r="AM447">
        <v>65.67833602409358</v>
      </c>
      <c r="AN447">
        <f>(AP447 - AO447 + DY447*1E3/(8.314*(EA447+273.15)) * AR447/DX447 * AQ447) * DX447/(100*DL447) * 1000/(1000 - AP447)</f>
        <v>0</v>
      </c>
      <c r="AO447">
        <v>8.782093998660638</v>
      </c>
      <c r="AP447">
        <v>11.98317757575757</v>
      </c>
      <c r="AQ447">
        <v>1.155200990029504E-05</v>
      </c>
      <c r="AR447">
        <v>107.1786885899259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MAX(0,($B$13+$C$13*EF447)/(1+$D$13*EF447)*DY447/(EA447+273)*$E$13)</f>
        <v>0</v>
      </c>
      <c r="AX447" t="s">
        <v>437</v>
      </c>
      <c r="AY447" t="s">
        <v>437</v>
      </c>
      <c r="AZ447">
        <v>0</v>
      </c>
      <c r="BA447">
        <v>0</v>
      </c>
      <c r="BB447">
        <f>1-AZ447/BA447</f>
        <v>0</v>
      </c>
      <c r="BC447">
        <v>0</v>
      </c>
      <c r="BD447" t="s">
        <v>437</v>
      </c>
      <c r="BE447" t="s">
        <v>437</v>
      </c>
      <c r="BF447">
        <v>0</v>
      </c>
      <c r="BG447">
        <v>0</v>
      </c>
      <c r="BH447">
        <f>1-BF447/BG447</f>
        <v>0</v>
      </c>
      <c r="BI447">
        <v>0.5</v>
      </c>
      <c r="BJ447">
        <f>DI447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437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BZ447">
        <v>2020</v>
      </c>
      <c r="CA447">
        <v>290.0000000000001</v>
      </c>
      <c r="CB447">
        <v>1590.42</v>
      </c>
      <c r="CC447">
        <v>295</v>
      </c>
      <c r="CD447">
        <v>5220.67</v>
      </c>
      <c r="CE447">
        <v>1591.29</v>
      </c>
      <c r="CF447">
        <v>-0.87</v>
      </c>
      <c r="CG447">
        <v>300.0000000000001</v>
      </c>
      <c r="CH447">
        <v>23.8</v>
      </c>
      <c r="CI447">
        <v>1650.734719841875</v>
      </c>
      <c r="CJ447">
        <v>2.032994541366527</v>
      </c>
      <c r="CK447">
        <v>-31.03478562282126</v>
      </c>
      <c r="CL447">
        <v>0.9198548094063967</v>
      </c>
      <c r="CM447">
        <v>0.9759925733019913</v>
      </c>
      <c r="CN447">
        <v>-0.00431141668520578</v>
      </c>
      <c r="CO447">
        <v>289.9999999999999</v>
      </c>
      <c r="CP447">
        <v>1590.91</v>
      </c>
      <c r="CQ447">
        <v>765</v>
      </c>
      <c r="CR447">
        <v>5219.32</v>
      </c>
      <c r="CS447">
        <v>1591.27</v>
      </c>
      <c r="CT447">
        <v>-0.36</v>
      </c>
      <c r="DH447">
        <f>$B$11*EG447+$C$11*EH447+$F$11*ES447*(1-EV447)</f>
        <v>0</v>
      </c>
      <c r="DI447">
        <f>DH447*DJ447</f>
        <v>0</v>
      </c>
      <c r="DJ447">
        <f>($B$11*$D$9+$C$11*$D$9+$F$11*((FF447+EX447)/MAX(FF447+EX447+FG447, 0.1)*$I$9+FG447/MAX(FF447+EX447+FG447, 0.1)*$J$9))/($B$11+$C$11+$F$11)</f>
        <v>0</v>
      </c>
      <c r="DK447">
        <f>($B$11*$K$9+$C$11*$K$9+$F$11*((FF447+EX447)/MAX(FF447+EX447+FG447, 0.1)*$P$9+FG447/MAX(FF447+EX447+FG447, 0.1)*$Q$9))/($B$11+$C$11+$F$11)</f>
        <v>0</v>
      </c>
      <c r="DL447">
        <v>6</v>
      </c>
      <c r="DM447">
        <v>0.5</v>
      </c>
      <c r="DN447" t="s">
        <v>438</v>
      </c>
      <c r="DO447">
        <v>2</v>
      </c>
      <c r="DP447" t="b">
        <v>1</v>
      </c>
      <c r="DQ447">
        <v>1761512443.8</v>
      </c>
      <c r="DR447">
        <v>721.5867000000001</v>
      </c>
      <c r="DS447">
        <v>760.4970999999999</v>
      </c>
      <c r="DT447">
        <v>11.97947</v>
      </c>
      <c r="DU447">
        <v>8.782024</v>
      </c>
      <c r="DV447">
        <v>724.4829</v>
      </c>
      <c r="DW447">
        <v>11.96593</v>
      </c>
      <c r="DX447">
        <v>499.9927000000001</v>
      </c>
      <c r="DY447">
        <v>90.2766</v>
      </c>
      <c r="DZ447">
        <v>0.09993312000000001</v>
      </c>
      <c r="EA447">
        <v>18.68983</v>
      </c>
      <c r="EB447">
        <v>18.0063</v>
      </c>
      <c r="EC447">
        <v>999.9</v>
      </c>
      <c r="ED447">
        <v>0</v>
      </c>
      <c r="EE447">
        <v>0</v>
      </c>
      <c r="EF447">
        <v>10002.44</v>
      </c>
      <c r="EG447">
        <v>0</v>
      </c>
      <c r="EH447">
        <v>1076.974</v>
      </c>
      <c r="EI447">
        <v>-38.91038</v>
      </c>
      <c r="EJ447">
        <v>730.3357</v>
      </c>
      <c r="EK447">
        <v>767.2349999999999</v>
      </c>
      <c r="EL447">
        <v>3.197435</v>
      </c>
      <c r="EM447">
        <v>760.4970999999999</v>
      </c>
      <c r="EN447">
        <v>8.782024</v>
      </c>
      <c r="EO447">
        <v>1.081465</v>
      </c>
      <c r="EP447">
        <v>0.7928113999999999</v>
      </c>
      <c r="EQ447">
        <v>8.062712999999999</v>
      </c>
      <c r="ER447">
        <v>3.57924</v>
      </c>
      <c r="ES447">
        <v>2000.005</v>
      </c>
      <c r="ET447">
        <v>0.9799970000000002</v>
      </c>
      <c r="EU447">
        <v>0.020003</v>
      </c>
      <c r="EV447">
        <v>0</v>
      </c>
      <c r="EW447">
        <v>1273.304</v>
      </c>
      <c r="EX447">
        <v>5.000970000000001</v>
      </c>
      <c r="EY447">
        <v>25655.52</v>
      </c>
      <c r="EZ447">
        <v>16707.59</v>
      </c>
      <c r="FA447">
        <v>39.6996</v>
      </c>
      <c r="FB447">
        <v>40.3309</v>
      </c>
      <c r="FC447">
        <v>39.875</v>
      </c>
      <c r="FD447">
        <v>39.8936</v>
      </c>
      <c r="FE447">
        <v>39.3561</v>
      </c>
      <c r="FF447">
        <v>1955.095</v>
      </c>
      <c r="FG447">
        <v>39.90999999999999</v>
      </c>
      <c r="FH447">
        <v>0</v>
      </c>
      <c r="FI447">
        <v>7317.800000190735</v>
      </c>
      <c r="FJ447">
        <v>0</v>
      </c>
      <c r="FK447">
        <v>1272.98</v>
      </c>
      <c r="FL447">
        <v>3.667692308886122</v>
      </c>
      <c r="FM447">
        <v>10.14358969501182</v>
      </c>
      <c r="FN447">
        <v>25654.96538461539</v>
      </c>
      <c r="FO447">
        <v>15</v>
      </c>
      <c r="FP447">
        <v>0</v>
      </c>
      <c r="FQ447" t="s">
        <v>439</v>
      </c>
      <c r="FR447">
        <v>1760210915.6</v>
      </c>
      <c r="FS447">
        <v>0</v>
      </c>
      <c r="FT447">
        <v>0</v>
      </c>
      <c r="FU447">
        <v>-0.215</v>
      </c>
      <c r="FV447">
        <v>0</v>
      </c>
      <c r="FW447">
        <v>-0.6919999999999999</v>
      </c>
      <c r="FX447">
        <v>0</v>
      </c>
      <c r="FY447">
        <v>400</v>
      </c>
      <c r="FZ447">
        <v>0</v>
      </c>
      <c r="GA447">
        <v>0.15</v>
      </c>
      <c r="GB447">
        <v>0</v>
      </c>
      <c r="GC447">
        <v>-38.6778525</v>
      </c>
      <c r="GD447">
        <v>-1.640470919324597</v>
      </c>
      <c r="GE447">
        <v>0.1665170606687202</v>
      </c>
      <c r="GF447">
        <v>0</v>
      </c>
      <c r="GG447">
        <v>1272.716176470588</v>
      </c>
      <c r="GH447">
        <v>3.64293353865454</v>
      </c>
      <c r="GI447">
        <v>0.4273654910913819</v>
      </c>
      <c r="GJ447">
        <v>0</v>
      </c>
      <c r="GK447">
        <v>3.1881535</v>
      </c>
      <c r="GL447">
        <v>0.05715129455909816</v>
      </c>
      <c r="GM447">
        <v>0.005629327024609624</v>
      </c>
      <c r="GN447">
        <v>1</v>
      </c>
      <c r="GO447">
        <v>1</v>
      </c>
      <c r="GP447">
        <v>3</v>
      </c>
      <c r="GQ447" t="s">
        <v>446</v>
      </c>
      <c r="GR447">
        <v>3.1335</v>
      </c>
      <c r="GS447">
        <v>2.76037</v>
      </c>
      <c r="GT447">
        <v>0.140584</v>
      </c>
      <c r="GU447">
        <v>0.143766</v>
      </c>
      <c r="GV447">
        <v>0.0647431</v>
      </c>
      <c r="GW447">
        <v>0.0506582</v>
      </c>
      <c r="GX447">
        <v>27514.7</v>
      </c>
      <c r="GY447">
        <v>27394.5</v>
      </c>
      <c r="GZ447">
        <v>29743.1</v>
      </c>
      <c r="HA447">
        <v>29553.7</v>
      </c>
      <c r="HB447">
        <v>36766.5</v>
      </c>
      <c r="HC447">
        <v>37185.7</v>
      </c>
      <c r="HD447">
        <v>41853.2</v>
      </c>
      <c r="HE447">
        <v>41989.8</v>
      </c>
      <c r="HF447">
        <v>1.95835</v>
      </c>
      <c r="HG447">
        <v>1.88552</v>
      </c>
      <c r="HH447">
        <v>-0.0207722</v>
      </c>
      <c r="HI447">
        <v>0</v>
      </c>
      <c r="HJ447">
        <v>18.3543</v>
      </c>
      <c r="HK447">
        <v>999.9</v>
      </c>
      <c r="HL447">
        <v>26.3</v>
      </c>
      <c r="HM447">
        <v>31.7</v>
      </c>
      <c r="HN447">
        <v>13.677</v>
      </c>
      <c r="HO447">
        <v>62.3427</v>
      </c>
      <c r="HP447">
        <v>32.3998</v>
      </c>
      <c r="HQ447">
        <v>1</v>
      </c>
      <c r="HR447">
        <v>-0.12953</v>
      </c>
      <c r="HS447">
        <v>5.26415</v>
      </c>
      <c r="HT447">
        <v>20.2636</v>
      </c>
      <c r="HU447">
        <v>5.22193</v>
      </c>
      <c r="HV447">
        <v>12.0159</v>
      </c>
      <c r="HW447">
        <v>4.99095</v>
      </c>
      <c r="HX447">
        <v>3.28858</v>
      </c>
      <c r="HY447">
        <v>9999</v>
      </c>
      <c r="HZ447">
        <v>9999</v>
      </c>
      <c r="IA447">
        <v>9999</v>
      </c>
      <c r="IB447">
        <v>999.9</v>
      </c>
      <c r="IC447">
        <v>4.97284</v>
      </c>
      <c r="ID447">
        <v>1.86661</v>
      </c>
      <c r="IE447">
        <v>1.86589</v>
      </c>
      <c r="IF447">
        <v>1.86584</v>
      </c>
      <c r="IG447">
        <v>1.86768</v>
      </c>
      <c r="IH447">
        <v>1.87012</v>
      </c>
      <c r="II447">
        <v>1.86876</v>
      </c>
      <c r="IJ447">
        <v>1.87027</v>
      </c>
      <c r="IK447">
        <v>0</v>
      </c>
      <c r="IL447">
        <v>0</v>
      </c>
      <c r="IM447">
        <v>0</v>
      </c>
      <c r="IN447">
        <v>0</v>
      </c>
      <c r="IO447" t="s">
        <v>441</v>
      </c>
      <c r="IP447" t="s">
        <v>442</v>
      </c>
      <c r="IQ447" t="s">
        <v>443</v>
      </c>
      <c r="IR447" t="s">
        <v>443</v>
      </c>
      <c r="IS447" t="s">
        <v>443</v>
      </c>
      <c r="IT447" t="s">
        <v>443</v>
      </c>
      <c r="IU447">
        <v>0</v>
      </c>
      <c r="IV447">
        <v>100</v>
      </c>
      <c r="IW447">
        <v>100</v>
      </c>
      <c r="IX447">
        <v>-2.914</v>
      </c>
      <c r="IY447">
        <v>0.0136</v>
      </c>
      <c r="IZ447">
        <v>-1.414774939843471</v>
      </c>
      <c r="JA447">
        <v>-0.002262605230658699</v>
      </c>
      <c r="JB447">
        <v>4.117972070868355E-07</v>
      </c>
      <c r="JC447">
        <v>-1.535053720392113E-10</v>
      </c>
      <c r="JD447">
        <v>-0.05773197212917025</v>
      </c>
      <c r="JE447">
        <v>-0.004387372397949352</v>
      </c>
      <c r="JF447">
        <v>0.001148265067849212</v>
      </c>
      <c r="JG447">
        <v>-2.372704636287677E-05</v>
      </c>
      <c r="JH447">
        <v>4</v>
      </c>
      <c r="JI447">
        <v>2346</v>
      </c>
      <c r="JJ447">
        <v>1</v>
      </c>
      <c r="JK447">
        <v>24</v>
      </c>
      <c r="JL447">
        <v>21692.2</v>
      </c>
      <c r="JM447">
        <v>29358540.8</v>
      </c>
      <c r="JN447">
        <v>1.69922</v>
      </c>
      <c r="JO447">
        <v>2.26685</v>
      </c>
      <c r="JP447">
        <v>1.39771</v>
      </c>
      <c r="JQ447">
        <v>2.35474</v>
      </c>
      <c r="JR447">
        <v>1.49536</v>
      </c>
      <c r="JS447">
        <v>2.66357</v>
      </c>
      <c r="JT447">
        <v>36.4814</v>
      </c>
      <c r="JU447">
        <v>24.0262</v>
      </c>
      <c r="JV447">
        <v>18</v>
      </c>
      <c r="JW447">
        <v>487.706</v>
      </c>
      <c r="JX447">
        <v>433.418</v>
      </c>
      <c r="JY447">
        <v>12.4795</v>
      </c>
      <c r="JZ447">
        <v>25.8186</v>
      </c>
      <c r="KA447">
        <v>30.0003</v>
      </c>
      <c r="KB447">
        <v>25.6868</v>
      </c>
      <c r="KC447">
        <v>25.626</v>
      </c>
      <c r="KD447">
        <v>34.0459</v>
      </c>
      <c r="KE447">
        <v>33.446</v>
      </c>
      <c r="KF447">
        <v>0</v>
      </c>
      <c r="KG447">
        <v>12.4764</v>
      </c>
      <c r="KH447">
        <v>787.806</v>
      </c>
      <c r="KI447">
        <v>8.751849999999999</v>
      </c>
      <c r="KJ447">
        <v>101.652</v>
      </c>
      <c r="KK447">
        <v>100.969</v>
      </c>
    </row>
    <row r="448" spans="1:297">
      <c r="A448">
        <v>432</v>
      </c>
      <c r="B448">
        <v>1761512451.6</v>
      </c>
      <c r="C448">
        <v>5241.099999904633</v>
      </c>
      <c r="D448" t="s">
        <v>1311</v>
      </c>
      <c r="E448" t="s">
        <v>1312</v>
      </c>
      <c r="F448">
        <v>5</v>
      </c>
      <c r="G448" t="s">
        <v>1218</v>
      </c>
      <c r="H448" t="s">
        <v>436</v>
      </c>
      <c r="I448">
        <v>1761512449.1</v>
      </c>
      <c r="J448">
        <f>(K448)/1000</f>
        <v>0</v>
      </c>
      <c r="K448">
        <f>IF(DP448, AN448, AH448)</f>
        <v>0</v>
      </c>
      <c r="L448">
        <f>IF(DP448, AI448, AG448)</f>
        <v>0</v>
      </c>
      <c r="M448">
        <f>DR448 - IF(AU448&gt;1, L448*DL448*100.0/(AW448), 0)</f>
        <v>0</v>
      </c>
      <c r="N448">
        <f>((T448-J448/2)*M448-L448)/(T448+J448/2)</f>
        <v>0</v>
      </c>
      <c r="O448">
        <f>N448*(DY448+DZ448)/1000.0</f>
        <v>0</v>
      </c>
      <c r="P448">
        <f>(DR448 - IF(AU448&gt;1, L448*DL448*100.0/(AW448), 0))*(DY448+DZ448)/1000.0</f>
        <v>0</v>
      </c>
      <c r="Q448">
        <f>2.0/((1/S448-1/R448)+SIGN(S448)*SQRT((1/S448-1/R448)*(1/S448-1/R448) + 4*DM448/((DM448+1)*(DM448+1))*(2*1/S448*1/R448-1/R448*1/R448)))</f>
        <v>0</v>
      </c>
      <c r="R448">
        <f>IF(LEFT(DN448,1)&lt;&gt;"0",IF(LEFT(DN448,1)="1",3.0,DO448),$D$5+$E$5*(EF448*DY448/($K$5*1000))+$F$5*(EF448*DY448/($K$5*1000))*MAX(MIN(DL448,$J$5),$I$5)*MAX(MIN(DL448,$J$5),$I$5)+$G$5*MAX(MIN(DL448,$J$5),$I$5)*(EF448*DY448/($K$5*1000))+$H$5*(EF448*DY448/($K$5*1000))*(EF448*DY448/($K$5*1000)))</f>
        <v>0</v>
      </c>
      <c r="S448">
        <f>J448*(1000-(1000*0.61365*exp(17.502*W448/(240.97+W448))/(DY448+DZ448)+DT448)/2)/(1000*0.61365*exp(17.502*W448/(240.97+W448))/(DY448+DZ448)-DT448)</f>
        <v>0</v>
      </c>
      <c r="T448">
        <f>1/((DM448+1)/(Q448/1.6)+1/(R448/1.37)) + DM448/((DM448+1)/(Q448/1.6) + DM448/(R448/1.37))</f>
        <v>0</v>
      </c>
      <c r="U448">
        <f>(DH448*DK448)</f>
        <v>0</v>
      </c>
      <c r="V448">
        <f>(EA448+(U448+2*0.95*5.67E-8*(((EA448+$B$7)+273)^4-(EA448+273)^4)-44100*J448)/(1.84*29.3*R448+8*0.95*5.67E-8*(EA448+273)^3))</f>
        <v>0</v>
      </c>
      <c r="W448">
        <f>($C$7*EB448+$D$7*EC448+$E$7*V448)</f>
        <v>0</v>
      </c>
      <c r="X448">
        <f>0.61365*exp(17.502*W448/(240.97+W448))</f>
        <v>0</v>
      </c>
      <c r="Y448">
        <f>(Z448/AA448*100)</f>
        <v>0</v>
      </c>
      <c r="Z448">
        <f>DT448*(DY448+DZ448)/1000</f>
        <v>0</v>
      </c>
      <c r="AA448">
        <f>0.61365*exp(17.502*EA448/(240.97+EA448))</f>
        <v>0</v>
      </c>
      <c r="AB448">
        <f>(X448-DT448*(DY448+DZ448)/1000)</f>
        <v>0</v>
      </c>
      <c r="AC448">
        <f>(-J448*44100)</f>
        <v>0</v>
      </c>
      <c r="AD448">
        <f>2*29.3*R448*0.92*(EA448-W448)</f>
        <v>0</v>
      </c>
      <c r="AE448">
        <f>2*0.95*5.67E-8*(((EA448+$B$7)+273)^4-(W448+273)^4)</f>
        <v>0</v>
      </c>
      <c r="AF448">
        <f>U448+AE448+AC448+AD448</f>
        <v>0</v>
      </c>
      <c r="AG448">
        <f>DX448*AU448*(DS448-DR448*(1000-AU448*DU448)/(1000-AU448*DT448))/(100*DL448)</f>
        <v>0</v>
      </c>
      <c r="AH448">
        <f>1000*DX448*AU448*(DT448-DU448)/(100*DL448*(1000-AU448*DT448))</f>
        <v>0</v>
      </c>
      <c r="AI448">
        <f>(AJ448 - AK448 - DY448*1E3/(8.314*(EA448+273.15)) * AM448/DX448 * AL448) * DX448/(100*DL448) * (1000 - DU448)/1000</f>
        <v>0</v>
      </c>
      <c r="AJ448">
        <v>783.3565822135613</v>
      </c>
      <c r="AK448">
        <v>754.9076848484847</v>
      </c>
      <c r="AL448">
        <v>3.358774635079464</v>
      </c>
      <c r="AM448">
        <v>65.67833602409358</v>
      </c>
      <c r="AN448">
        <f>(AP448 - AO448 + DY448*1E3/(8.314*(EA448+273.15)) * AR448/DX448 * AQ448) * DX448/(100*DL448) * 1000/(1000 - AP448)</f>
        <v>0</v>
      </c>
      <c r="AO448">
        <v>8.783900166618997</v>
      </c>
      <c r="AP448">
        <v>11.98880181818181</v>
      </c>
      <c r="AQ448">
        <v>4.494665944867624E-06</v>
      </c>
      <c r="AR448">
        <v>107.1786885899259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MAX(0,($B$13+$C$13*EF448)/(1+$D$13*EF448)*DY448/(EA448+273)*$E$13)</f>
        <v>0</v>
      </c>
      <c r="AX448" t="s">
        <v>437</v>
      </c>
      <c r="AY448" t="s">
        <v>437</v>
      </c>
      <c r="AZ448">
        <v>0</v>
      </c>
      <c r="BA448">
        <v>0</v>
      </c>
      <c r="BB448">
        <f>1-AZ448/BA448</f>
        <v>0</v>
      </c>
      <c r="BC448">
        <v>0</v>
      </c>
      <c r="BD448" t="s">
        <v>437</v>
      </c>
      <c r="BE448" t="s">
        <v>437</v>
      </c>
      <c r="BF448">
        <v>0</v>
      </c>
      <c r="BG448">
        <v>0</v>
      </c>
      <c r="BH448">
        <f>1-BF448/BG448</f>
        <v>0</v>
      </c>
      <c r="BI448">
        <v>0.5</v>
      </c>
      <c r="BJ448">
        <f>DI448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437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BZ448">
        <v>2020</v>
      </c>
      <c r="CA448">
        <v>290.0000000000001</v>
      </c>
      <c r="CB448">
        <v>1590.42</v>
      </c>
      <c r="CC448">
        <v>295</v>
      </c>
      <c r="CD448">
        <v>5220.67</v>
      </c>
      <c r="CE448">
        <v>1591.29</v>
      </c>
      <c r="CF448">
        <v>-0.87</v>
      </c>
      <c r="CG448">
        <v>300.0000000000001</v>
      </c>
      <c r="CH448">
        <v>23.8</v>
      </c>
      <c r="CI448">
        <v>1650.734719841875</v>
      </c>
      <c r="CJ448">
        <v>2.032994541366527</v>
      </c>
      <c r="CK448">
        <v>-31.03478562282126</v>
      </c>
      <c r="CL448">
        <v>0.9198548094063967</v>
      </c>
      <c r="CM448">
        <v>0.9759925733019913</v>
      </c>
      <c r="CN448">
        <v>-0.00431141668520578</v>
      </c>
      <c r="CO448">
        <v>289.9999999999999</v>
      </c>
      <c r="CP448">
        <v>1590.91</v>
      </c>
      <c r="CQ448">
        <v>765</v>
      </c>
      <c r="CR448">
        <v>5219.32</v>
      </c>
      <c r="CS448">
        <v>1591.27</v>
      </c>
      <c r="CT448">
        <v>-0.36</v>
      </c>
      <c r="DH448">
        <f>$B$11*EG448+$C$11*EH448+$F$11*ES448*(1-EV448)</f>
        <v>0</v>
      </c>
      <c r="DI448">
        <f>DH448*DJ448</f>
        <v>0</v>
      </c>
      <c r="DJ448">
        <f>($B$11*$D$9+$C$11*$D$9+$F$11*((FF448+EX448)/MAX(FF448+EX448+FG448, 0.1)*$I$9+FG448/MAX(FF448+EX448+FG448, 0.1)*$J$9))/($B$11+$C$11+$F$11)</f>
        <v>0</v>
      </c>
      <c r="DK448">
        <f>($B$11*$K$9+$C$11*$K$9+$F$11*((FF448+EX448)/MAX(FF448+EX448+FG448, 0.1)*$P$9+FG448/MAX(FF448+EX448+FG448, 0.1)*$Q$9))/($B$11+$C$11+$F$11)</f>
        <v>0</v>
      </c>
      <c r="DL448">
        <v>6</v>
      </c>
      <c r="DM448">
        <v>0.5</v>
      </c>
      <c r="DN448" t="s">
        <v>438</v>
      </c>
      <c r="DO448">
        <v>2</v>
      </c>
      <c r="DP448" t="b">
        <v>1</v>
      </c>
      <c r="DQ448">
        <v>1761512449.1</v>
      </c>
      <c r="DR448">
        <v>739.221</v>
      </c>
      <c r="DS448">
        <v>778.1832222222223</v>
      </c>
      <c r="DT448">
        <v>11.98612222222222</v>
      </c>
      <c r="DU448">
        <v>8.784074444444446</v>
      </c>
      <c r="DV448">
        <v>742.1507777777778</v>
      </c>
      <c r="DW448">
        <v>11.9725</v>
      </c>
      <c r="DX448">
        <v>500.0208888888889</v>
      </c>
      <c r="DY448">
        <v>90.27571111111111</v>
      </c>
      <c r="DZ448">
        <v>0.09999628888888888</v>
      </c>
      <c r="EA448">
        <v>18.68484444444444</v>
      </c>
      <c r="EB448">
        <v>18.00968888888889</v>
      </c>
      <c r="EC448">
        <v>999.9000000000001</v>
      </c>
      <c r="ED448">
        <v>0</v>
      </c>
      <c r="EE448">
        <v>0</v>
      </c>
      <c r="EF448">
        <v>10015.83333333334</v>
      </c>
      <c r="EG448">
        <v>0</v>
      </c>
      <c r="EH448">
        <v>1077.006666666667</v>
      </c>
      <c r="EI448">
        <v>-38.96225555555556</v>
      </c>
      <c r="EJ448">
        <v>748.1888888888889</v>
      </c>
      <c r="EK448">
        <v>785.0793333333334</v>
      </c>
      <c r="EL448">
        <v>3.202037777777778</v>
      </c>
      <c r="EM448">
        <v>778.1832222222223</v>
      </c>
      <c r="EN448">
        <v>8.784074444444446</v>
      </c>
      <c r="EO448">
        <v>1.082054444444444</v>
      </c>
      <c r="EP448">
        <v>0.7929886666666666</v>
      </c>
      <c r="EQ448">
        <v>8.070734444444446</v>
      </c>
      <c r="ER448">
        <v>3.58241</v>
      </c>
      <c r="ES448">
        <v>2000.015555555555</v>
      </c>
      <c r="ET448">
        <v>0.9799963333333334</v>
      </c>
      <c r="EU448">
        <v>0.02000365555555556</v>
      </c>
      <c r="EV448">
        <v>0</v>
      </c>
      <c r="EW448">
        <v>1273.488888888889</v>
      </c>
      <c r="EX448">
        <v>5.00097</v>
      </c>
      <c r="EY448">
        <v>25657.31111111111</v>
      </c>
      <c r="EZ448">
        <v>16707.68888888889</v>
      </c>
      <c r="FA448">
        <v>39.625</v>
      </c>
      <c r="FB448">
        <v>40.27755555555555</v>
      </c>
      <c r="FC448">
        <v>39.812</v>
      </c>
      <c r="FD448">
        <v>39.77755555555555</v>
      </c>
      <c r="FE448">
        <v>39.29822222222222</v>
      </c>
      <c r="FF448">
        <v>1955.105555555556</v>
      </c>
      <c r="FG448">
        <v>39.91</v>
      </c>
      <c r="FH448">
        <v>0</v>
      </c>
      <c r="FI448">
        <v>7322.600000143051</v>
      </c>
      <c r="FJ448">
        <v>0</v>
      </c>
      <c r="FK448">
        <v>1273.235384615384</v>
      </c>
      <c r="FL448">
        <v>3.780512843062871</v>
      </c>
      <c r="FM448">
        <v>16.15726496086757</v>
      </c>
      <c r="FN448">
        <v>25655.86923076923</v>
      </c>
      <c r="FO448">
        <v>15</v>
      </c>
      <c r="FP448">
        <v>0</v>
      </c>
      <c r="FQ448" t="s">
        <v>439</v>
      </c>
      <c r="FR448">
        <v>1760210915.6</v>
      </c>
      <c r="FS448">
        <v>0</v>
      </c>
      <c r="FT448">
        <v>0</v>
      </c>
      <c r="FU448">
        <v>-0.215</v>
      </c>
      <c r="FV448">
        <v>0</v>
      </c>
      <c r="FW448">
        <v>-0.6919999999999999</v>
      </c>
      <c r="FX448">
        <v>0</v>
      </c>
      <c r="FY448">
        <v>400</v>
      </c>
      <c r="FZ448">
        <v>0</v>
      </c>
      <c r="GA448">
        <v>0.15</v>
      </c>
      <c r="GB448">
        <v>0</v>
      </c>
      <c r="GC448">
        <v>-38.80123902439025</v>
      </c>
      <c r="GD448">
        <v>-1.307021602787459</v>
      </c>
      <c r="GE448">
        <v>0.1356821768370609</v>
      </c>
      <c r="GF448">
        <v>0</v>
      </c>
      <c r="GG448">
        <v>1273.039117647059</v>
      </c>
      <c r="GH448">
        <v>3.316883119732737</v>
      </c>
      <c r="GI448">
        <v>0.3867843877792325</v>
      </c>
      <c r="GJ448">
        <v>0</v>
      </c>
      <c r="GK448">
        <v>3.19316487804878</v>
      </c>
      <c r="GL448">
        <v>0.0666633449477369</v>
      </c>
      <c r="GM448">
        <v>0.006615434326375832</v>
      </c>
      <c r="GN448">
        <v>1</v>
      </c>
      <c r="GO448">
        <v>1</v>
      </c>
      <c r="GP448">
        <v>3</v>
      </c>
      <c r="GQ448" t="s">
        <v>446</v>
      </c>
      <c r="GR448">
        <v>3.13352</v>
      </c>
      <c r="GS448">
        <v>2.76026</v>
      </c>
      <c r="GT448">
        <v>0.142726</v>
      </c>
      <c r="GU448">
        <v>0.145841</v>
      </c>
      <c r="GV448">
        <v>0.0647655</v>
      </c>
      <c r="GW448">
        <v>0.0506663</v>
      </c>
      <c r="GX448">
        <v>27446</v>
      </c>
      <c r="GY448">
        <v>27328.2</v>
      </c>
      <c r="GZ448">
        <v>29742.9</v>
      </c>
      <c r="HA448">
        <v>29553.8</v>
      </c>
      <c r="HB448">
        <v>36765.4</v>
      </c>
      <c r="HC448">
        <v>37185.6</v>
      </c>
      <c r="HD448">
        <v>41852.9</v>
      </c>
      <c r="HE448">
        <v>41989.9</v>
      </c>
      <c r="HF448">
        <v>1.95837</v>
      </c>
      <c r="HG448">
        <v>1.88582</v>
      </c>
      <c r="HH448">
        <v>-0.0205338</v>
      </c>
      <c r="HI448">
        <v>0</v>
      </c>
      <c r="HJ448">
        <v>18.3543</v>
      </c>
      <c r="HK448">
        <v>999.9</v>
      </c>
      <c r="HL448">
        <v>26.3</v>
      </c>
      <c r="HM448">
        <v>31.6</v>
      </c>
      <c r="HN448">
        <v>13.5997</v>
      </c>
      <c r="HO448">
        <v>62.2027</v>
      </c>
      <c r="HP448">
        <v>32.3878</v>
      </c>
      <c r="HQ448">
        <v>1</v>
      </c>
      <c r="HR448">
        <v>-0.129543</v>
      </c>
      <c r="HS448">
        <v>5.24605</v>
      </c>
      <c r="HT448">
        <v>20.264</v>
      </c>
      <c r="HU448">
        <v>5.22133</v>
      </c>
      <c r="HV448">
        <v>12.0159</v>
      </c>
      <c r="HW448">
        <v>4.99095</v>
      </c>
      <c r="HX448">
        <v>3.28858</v>
      </c>
      <c r="HY448">
        <v>9999</v>
      </c>
      <c r="HZ448">
        <v>9999</v>
      </c>
      <c r="IA448">
        <v>9999</v>
      </c>
      <c r="IB448">
        <v>999.9</v>
      </c>
      <c r="IC448">
        <v>4.97284</v>
      </c>
      <c r="ID448">
        <v>1.86661</v>
      </c>
      <c r="IE448">
        <v>1.86587</v>
      </c>
      <c r="IF448">
        <v>1.86584</v>
      </c>
      <c r="IG448">
        <v>1.86769</v>
      </c>
      <c r="IH448">
        <v>1.87014</v>
      </c>
      <c r="II448">
        <v>1.86876</v>
      </c>
      <c r="IJ448">
        <v>1.87027</v>
      </c>
      <c r="IK448">
        <v>0</v>
      </c>
      <c r="IL448">
        <v>0</v>
      </c>
      <c r="IM448">
        <v>0</v>
      </c>
      <c r="IN448">
        <v>0</v>
      </c>
      <c r="IO448" t="s">
        <v>441</v>
      </c>
      <c r="IP448" t="s">
        <v>442</v>
      </c>
      <c r="IQ448" t="s">
        <v>443</v>
      </c>
      <c r="IR448" t="s">
        <v>443</v>
      </c>
      <c r="IS448" t="s">
        <v>443</v>
      </c>
      <c r="IT448" t="s">
        <v>443</v>
      </c>
      <c r="IU448">
        <v>0</v>
      </c>
      <c r="IV448">
        <v>100</v>
      </c>
      <c r="IW448">
        <v>100</v>
      </c>
      <c r="IX448">
        <v>-2.946</v>
      </c>
      <c r="IY448">
        <v>0.0137</v>
      </c>
      <c r="IZ448">
        <v>-1.414774939843471</v>
      </c>
      <c r="JA448">
        <v>-0.002262605230658699</v>
      </c>
      <c r="JB448">
        <v>4.117972070868355E-07</v>
      </c>
      <c r="JC448">
        <v>-1.535053720392113E-10</v>
      </c>
      <c r="JD448">
        <v>-0.05773197212917025</v>
      </c>
      <c r="JE448">
        <v>-0.004387372397949352</v>
      </c>
      <c r="JF448">
        <v>0.001148265067849212</v>
      </c>
      <c r="JG448">
        <v>-2.372704636287677E-05</v>
      </c>
      <c r="JH448">
        <v>4</v>
      </c>
      <c r="JI448">
        <v>2346</v>
      </c>
      <c r="JJ448">
        <v>1</v>
      </c>
      <c r="JK448">
        <v>24</v>
      </c>
      <c r="JL448">
        <v>21692.3</v>
      </c>
      <c r="JM448">
        <v>29358540.9</v>
      </c>
      <c r="JN448">
        <v>1.72974</v>
      </c>
      <c r="JO448">
        <v>2.26074</v>
      </c>
      <c r="JP448">
        <v>1.39648</v>
      </c>
      <c r="JQ448">
        <v>2.35718</v>
      </c>
      <c r="JR448">
        <v>1.49536</v>
      </c>
      <c r="JS448">
        <v>2.68188</v>
      </c>
      <c r="JT448">
        <v>36.5051</v>
      </c>
      <c r="JU448">
        <v>24.0262</v>
      </c>
      <c r="JV448">
        <v>18</v>
      </c>
      <c r="JW448">
        <v>487.722</v>
      </c>
      <c r="JX448">
        <v>433.596</v>
      </c>
      <c r="JY448">
        <v>12.4696</v>
      </c>
      <c r="JZ448">
        <v>25.8186</v>
      </c>
      <c r="KA448">
        <v>30.0002</v>
      </c>
      <c r="KB448">
        <v>25.6868</v>
      </c>
      <c r="KC448">
        <v>25.626</v>
      </c>
      <c r="KD448">
        <v>34.673</v>
      </c>
      <c r="KE448">
        <v>33.446</v>
      </c>
      <c r="KF448">
        <v>0</v>
      </c>
      <c r="KG448">
        <v>12.4705</v>
      </c>
      <c r="KH448">
        <v>807.845</v>
      </c>
      <c r="KI448">
        <v>8.74109</v>
      </c>
      <c r="KJ448">
        <v>101.651</v>
      </c>
      <c r="KK448">
        <v>100.969</v>
      </c>
    </row>
    <row r="449" spans="1:297">
      <c r="A449">
        <v>433</v>
      </c>
      <c r="B449">
        <v>1761512456.6</v>
      </c>
      <c r="C449">
        <v>5246.099999904633</v>
      </c>
      <c r="D449" t="s">
        <v>1313</v>
      </c>
      <c r="E449" t="s">
        <v>1314</v>
      </c>
      <c r="F449">
        <v>5</v>
      </c>
      <c r="G449" t="s">
        <v>1218</v>
      </c>
      <c r="H449" t="s">
        <v>436</v>
      </c>
      <c r="I449">
        <v>1761512453.8</v>
      </c>
      <c r="J449">
        <f>(K449)/1000</f>
        <v>0</v>
      </c>
      <c r="K449">
        <f>IF(DP449, AN449, AH449)</f>
        <v>0</v>
      </c>
      <c r="L449">
        <f>IF(DP449, AI449, AG449)</f>
        <v>0</v>
      </c>
      <c r="M449">
        <f>DR449 - IF(AU449&gt;1, L449*DL449*100.0/(AW449), 0)</f>
        <v>0</v>
      </c>
      <c r="N449">
        <f>((T449-J449/2)*M449-L449)/(T449+J449/2)</f>
        <v>0</v>
      </c>
      <c r="O449">
        <f>N449*(DY449+DZ449)/1000.0</f>
        <v>0</v>
      </c>
      <c r="P449">
        <f>(DR449 - IF(AU449&gt;1, L449*DL449*100.0/(AW449), 0))*(DY449+DZ449)/1000.0</f>
        <v>0</v>
      </c>
      <c r="Q449">
        <f>2.0/((1/S449-1/R449)+SIGN(S449)*SQRT((1/S449-1/R449)*(1/S449-1/R449) + 4*DM449/((DM449+1)*(DM449+1))*(2*1/S449*1/R449-1/R449*1/R449)))</f>
        <v>0</v>
      </c>
      <c r="R449">
        <f>IF(LEFT(DN449,1)&lt;&gt;"0",IF(LEFT(DN449,1)="1",3.0,DO449),$D$5+$E$5*(EF449*DY449/($K$5*1000))+$F$5*(EF449*DY449/($K$5*1000))*MAX(MIN(DL449,$J$5),$I$5)*MAX(MIN(DL449,$J$5),$I$5)+$G$5*MAX(MIN(DL449,$J$5),$I$5)*(EF449*DY449/($K$5*1000))+$H$5*(EF449*DY449/($K$5*1000))*(EF449*DY449/($K$5*1000)))</f>
        <v>0</v>
      </c>
      <c r="S449">
        <f>J449*(1000-(1000*0.61365*exp(17.502*W449/(240.97+W449))/(DY449+DZ449)+DT449)/2)/(1000*0.61365*exp(17.502*W449/(240.97+W449))/(DY449+DZ449)-DT449)</f>
        <v>0</v>
      </c>
      <c r="T449">
        <f>1/((DM449+1)/(Q449/1.6)+1/(R449/1.37)) + DM449/((DM449+1)/(Q449/1.6) + DM449/(R449/1.37))</f>
        <v>0</v>
      </c>
      <c r="U449">
        <f>(DH449*DK449)</f>
        <v>0</v>
      </c>
      <c r="V449">
        <f>(EA449+(U449+2*0.95*5.67E-8*(((EA449+$B$7)+273)^4-(EA449+273)^4)-44100*J449)/(1.84*29.3*R449+8*0.95*5.67E-8*(EA449+273)^3))</f>
        <v>0</v>
      </c>
      <c r="W449">
        <f>($C$7*EB449+$D$7*EC449+$E$7*V449)</f>
        <v>0</v>
      </c>
      <c r="X449">
        <f>0.61365*exp(17.502*W449/(240.97+W449))</f>
        <v>0</v>
      </c>
      <c r="Y449">
        <f>(Z449/AA449*100)</f>
        <v>0</v>
      </c>
      <c r="Z449">
        <f>DT449*(DY449+DZ449)/1000</f>
        <v>0</v>
      </c>
      <c r="AA449">
        <f>0.61365*exp(17.502*EA449/(240.97+EA449))</f>
        <v>0</v>
      </c>
      <c r="AB449">
        <f>(X449-DT449*(DY449+DZ449)/1000)</f>
        <v>0</v>
      </c>
      <c r="AC449">
        <f>(-J449*44100)</f>
        <v>0</v>
      </c>
      <c r="AD449">
        <f>2*29.3*R449*0.92*(EA449-W449)</f>
        <v>0</v>
      </c>
      <c r="AE449">
        <f>2*0.95*5.67E-8*(((EA449+$B$7)+273)^4-(W449+273)^4)</f>
        <v>0</v>
      </c>
      <c r="AF449">
        <f>U449+AE449+AC449+AD449</f>
        <v>0</v>
      </c>
      <c r="AG449">
        <f>DX449*AU449*(DS449-DR449*(1000-AU449*DU449)/(1000-AU449*DT449))/(100*DL449)</f>
        <v>0</v>
      </c>
      <c r="AH449">
        <f>1000*DX449*AU449*(DT449-DU449)/(100*DL449*(1000-AU449*DT449))</f>
        <v>0</v>
      </c>
      <c r="AI449">
        <f>(AJ449 - AK449 - DY449*1E3/(8.314*(EA449+273.15)) * AM449/DX449 * AL449) * DX449/(100*DL449) * (1000 - DU449)/1000</f>
        <v>0</v>
      </c>
      <c r="AJ449">
        <v>800.3078346693796</v>
      </c>
      <c r="AK449">
        <v>771.7541151515153</v>
      </c>
      <c r="AL449">
        <v>3.36115777743959</v>
      </c>
      <c r="AM449">
        <v>65.67833602409358</v>
      </c>
      <c r="AN449">
        <f>(AP449 - AO449 + DY449*1E3/(8.314*(EA449+273.15)) * AR449/DX449 * AQ449) * DX449/(100*DL449) * 1000/(1000 - AP449)</f>
        <v>0</v>
      </c>
      <c r="AO449">
        <v>8.787208056888469</v>
      </c>
      <c r="AP449">
        <v>11.99650727272727</v>
      </c>
      <c r="AQ449">
        <v>9.962538636681865E-06</v>
      </c>
      <c r="AR449">
        <v>107.1786885899259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MAX(0,($B$13+$C$13*EF449)/(1+$D$13*EF449)*DY449/(EA449+273)*$E$13)</f>
        <v>0</v>
      </c>
      <c r="AX449" t="s">
        <v>437</v>
      </c>
      <c r="AY449" t="s">
        <v>437</v>
      </c>
      <c r="AZ449">
        <v>0</v>
      </c>
      <c r="BA449">
        <v>0</v>
      </c>
      <c r="BB449">
        <f>1-AZ449/BA449</f>
        <v>0</v>
      </c>
      <c r="BC449">
        <v>0</v>
      </c>
      <c r="BD449" t="s">
        <v>437</v>
      </c>
      <c r="BE449" t="s">
        <v>437</v>
      </c>
      <c r="BF449">
        <v>0</v>
      </c>
      <c r="BG449">
        <v>0</v>
      </c>
      <c r="BH449">
        <f>1-BF449/BG449</f>
        <v>0</v>
      </c>
      <c r="BI449">
        <v>0.5</v>
      </c>
      <c r="BJ449">
        <f>DI449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437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BZ449">
        <v>2020</v>
      </c>
      <c r="CA449">
        <v>290.0000000000001</v>
      </c>
      <c r="CB449">
        <v>1590.42</v>
      </c>
      <c r="CC449">
        <v>295</v>
      </c>
      <c r="CD449">
        <v>5220.67</v>
      </c>
      <c r="CE449">
        <v>1591.29</v>
      </c>
      <c r="CF449">
        <v>-0.87</v>
      </c>
      <c r="CG449">
        <v>300.0000000000001</v>
      </c>
      <c r="CH449">
        <v>23.8</v>
      </c>
      <c r="CI449">
        <v>1650.734719841875</v>
      </c>
      <c r="CJ449">
        <v>2.032994541366527</v>
      </c>
      <c r="CK449">
        <v>-31.03478562282126</v>
      </c>
      <c r="CL449">
        <v>0.9198548094063967</v>
      </c>
      <c r="CM449">
        <v>0.9759925733019913</v>
      </c>
      <c r="CN449">
        <v>-0.00431141668520578</v>
      </c>
      <c r="CO449">
        <v>289.9999999999999</v>
      </c>
      <c r="CP449">
        <v>1590.91</v>
      </c>
      <c r="CQ449">
        <v>765</v>
      </c>
      <c r="CR449">
        <v>5219.32</v>
      </c>
      <c r="CS449">
        <v>1591.27</v>
      </c>
      <c r="CT449">
        <v>-0.36</v>
      </c>
      <c r="DH449">
        <f>$B$11*EG449+$C$11*EH449+$F$11*ES449*(1-EV449)</f>
        <v>0</v>
      </c>
      <c r="DI449">
        <f>DH449*DJ449</f>
        <v>0</v>
      </c>
      <c r="DJ449">
        <f>($B$11*$D$9+$C$11*$D$9+$F$11*((FF449+EX449)/MAX(FF449+EX449+FG449, 0.1)*$I$9+FG449/MAX(FF449+EX449+FG449, 0.1)*$J$9))/($B$11+$C$11+$F$11)</f>
        <v>0</v>
      </c>
      <c r="DK449">
        <f>($B$11*$K$9+$C$11*$K$9+$F$11*((FF449+EX449)/MAX(FF449+EX449+FG449, 0.1)*$P$9+FG449/MAX(FF449+EX449+FG449, 0.1)*$Q$9))/($B$11+$C$11+$F$11)</f>
        <v>0</v>
      </c>
      <c r="DL449">
        <v>6</v>
      </c>
      <c r="DM449">
        <v>0.5</v>
      </c>
      <c r="DN449" t="s">
        <v>438</v>
      </c>
      <c r="DO449">
        <v>2</v>
      </c>
      <c r="DP449" t="b">
        <v>1</v>
      </c>
      <c r="DQ449">
        <v>1761512453.8</v>
      </c>
      <c r="DR449">
        <v>754.8657999999999</v>
      </c>
      <c r="DS449">
        <v>793.9710000000001</v>
      </c>
      <c r="DT449">
        <v>11.99306</v>
      </c>
      <c r="DU449">
        <v>8.787015</v>
      </c>
      <c r="DV449">
        <v>757.8255</v>
      </c>
      <c r="DW449">
        <v>11.97936</v>
      </c>
      <c r="DX449">
        <v>500.0331</v>
      </c>
      <c r="DY449">
        <v>90.27553999999999</v>
      </c>
      <c r="DZ449">
        <v>0.1000443</v>
      </c>
      <c r="EA449">
        <v>18.68781</v>
      </c>
      <c r="EB449">
        <v>18.00414</v>
      </c>
      <c r="EC449">
        <v>999.9</v>
      </c>
      <c r="ED449">
        <v>0</v>
      </c>
      <c r="EE449">
        <v>0</v>
      </c>
      <c r="EF449">
        <v>9993.746999999999</v>
      </c>
      <c r="EG449">
        <v>0</v>
      </c>
      <c r="EH449">
        <v>1076.992</v>
      </c>
      <c r="EI449">
        <v>-39.10534999999999</v>
      </c>
      <c r="EJ449">
        <v>764.0287999999999</v>
      </c>
      <c r="EK449">
        <v>801.0095</v>
      </c>
      <c r="EL449">
        <v>3.206029</v>
      </c>
      <c r="EM449">
        <v>793.9710000000001</v>
      </c>
      <c r="EN449">
        <v>8.787015</v>
      </c>
      <c r="EO449">
        <v>1.082679</v>
      </c>
      <c r="EP449">
        <v>0.7932528000000001</v>
      </c>
      <c r="EQ449">
        <v>8.079213000000001</v>
      </c>
      <c r="ER449">
        <v>3.587131</v>
      </c>
      <c r="ES449">
        <v>2000.003</v>
      </c>
      <c r="ET449">
        <v>0.9799955</v>
      </c>
      <c r="EU449">
        <v>0.0200045</v>
      </c>
      <c r="EV449">
        <v>0</v>
      </c>
      <c r="EW449">
        <v>1273.676</v>
      </c>
      <c r="EX449">
        <v>5.000970000000001</v>
      </c>
      <c r="EY449">
        <v>25657.44</v>
      </c>
      <c r="EZ449">
        <v>16707.6</v>
      </c>
      <c r="FA449">
        <v>39.5809</v>
      </c>
      <c r="FB449">
        <v>40.2059</v>
      </c>
      <c r="FC449">
        <v>39.7686</v>
      </c>
      <c r="FD449">
        <v>39.681</v>
      </c>
      <c r="FE449">
        <v>39.25</v>
      </c>
      <c r="FF449">
        <v>1955.093</v>
      </c>
      <c r="FG449">
        <v>39.90999999999999</v>
      </c>
      <c r="FH449">
        <v>0</v>
      </c>
      <c r="FI449">
        <v>7327.400000095367</v>
      </c>
      <c r="FJ449">
        <v>0</v>
      </c>
      <c r="FK449">
        <v>1273.496923076923</v>
      </c>
      <c r="FL449">
        <v>2.47658120105092</v>
      </c>
      <c r="FM449">
        <v>12.21196580223278</v>
      </c>
      <c r="FN449">
        <v>25656.77692307693</v>
      </c>
      <c r="FO449">
        <v>15</v>
      </c>
      <c r="FP449">
        <v>0</v>
      </c>
      <c r="FQ449" t="s">
        <v>439</v>
      </c>
      <c r="FR449">
        <v>1760210915.6</v>
      </c>
      <c r="FS449">
        <v>0</v>
      </c>
      <c r="FT449">
        <v>0</v>
      </c>
      <c r="FU449">
        <v>-0.215</v>
      </c>
      <c r="FV449">
        <v>0</v>
      </c>
      <c r="FW449">
        <v>-0.6919999999999999</v>
      </c>
      <c r="FX449">
        <v>0</v>
      </c>
      <c r="FY449">
        <v>400</v>
      </c>
      <c r="FZ449">
        <v>0</v>
      </c>
      <c r="GA449">
        <v>0.15</v>
      </c>
      <c r="GB449">
        <v>0</v>
      </c>
      <c r="GC449">
        <v>-38.9333425</v>
      </c>
      <c r="GD449">
        <v>-1.322684803001769</v>
      </c>
      <c r="GE449">
        <v>0.1328520848302729</v>
      </c>
      <c r="GF449">
        <v>0</v>
      </c>
      <c r="GG449">
        <v>1273.325294117647</v>
      </c>
      <c r="GH449">
        <v>3.274560737240101</v>
      </c>
      <c r="GI449">
        <v>0.4040765455595072</v>
      </c>
      <c r="GJ449">
        <v>0</v>
      </c>
      <c r="GK449">
        <v>3.19906625</v>
      </c>
      <c r="GL449">
        <v>0.05991388367728771</v>
      </c>
      <c r="GM449">
        <v>0.005825288270763942</v>
      </c>
      <c r="GN449">
        <v>1</v>
      </c>
      <c r="GO449">
        <v>1</v>
      </c>
      <c r="GP449">
        <v>3</v>
      </c>
      <c r="GQ449" t="s">
        <v>446</v>
      </c>
      <c r="GR449">
        <v>3.13342</v>
      </c>
      <c r="GS449">
        <v>2.76016</v>
      </c>
      <c r="GT449">
        <v>0.144844</v>
      </c>
      <c r="GU449">
        <v>0.147909</v>
      </c>
      <c r="GV449">
        <v>0.0648005</v>
      </c>
      <c r="GW449">
        <v>0.050678</v>
      </c>
      <c r="GX449">
        <v>27378.4</v>
      </c>
      <c r="GY449">
        <v>27262.1</v>
      </c>
      <c r="GZ449">
        <v>29743</v>
      </c>
      <c r="HA449">
        <v>29553.8</v>
      </c>
      <c r="HB449">
        <v>36764.3</v>
      </c>
      <c r="HC449">
        <v>37185.2</v>
      </c>
      <c r="HD449">
        <v>41853.1</v>
      </c>
      <c r="HE449">
        <v>41990</v>
      </c>
      <c r="HF449">
        <v>1.95823</v>
      </c>
      <c r="HG449">
        <v>1.8858</v>
      </c>
      <c r="HH449">
        <v>-0.0210404</v>
      </c>
      <c r="HI449">
        <v>0</v>
      </c>
      <c r="HJ449">
        <v>18.3553</v>
      </c>
      <c r="HK449">
        <v>999.9</v>
      </c>
      <c r="HL449">
        <v>26.3</v>
      </c>
      <c r="HM449">
        <v>31.6</v>
      </c>
      <c r="HN449">
        <v>13.5998</v>
      </c>
      <c r="HO449">
        <v>62.2427</v>
      </c>
      <c r="HP449">
        <v>32.3277</v>
      </c>
      <c r="HQ449">
        <v>1</v>
      </c>
      <c r="HR449">
        <v>-0.129489</v>
      </c>
      <c r="HS449">
        <v>5.25955</v>
      </c>
      <c r="HT449">
        <v>20.2637</v>
      </c>
      <c r="HU449">
        <v>5.22163</v>
      </c>
      <c r="HV449">
        <v>12.0159</v>
      </c>
      <c r="HW449">
        <v>4.991</v>
      </c>
      <c r="HX449">
        <v>3.28865</v>
      </c>
      <c r="HY449">
        <v>9999</v>
      </c>
      <c r="HZ449">
        <v>9999</v>
      </c>
      <c r="IA449">
        <v>9999</v>
      </c>
      <c r="IB449">
        <v>999.9</v>
      </c>
      <c r="IC449">
        <v>4.97282</v>
      </c>
      <c r="ID449">
        <v>1.86661</v>
      </c>
      <c r="IE449">
        <v>1.8659</v>
      </c>
      <c r="IF449">
        <v>1.86584</v>
      </c>
      <c r="IG449">
        <v>1.8677</v>
      </c>
      <c r="IH449">
        <v>1.87014</v>
      </c>
      <c r="II449">
        <v>1.86875</v>
      </c>
      <c r="IJ449">
        <v>1.87027</v>
      </c>
      <c r="IK449">
        <v>0</v>
      </c>
      <c r="IL449">
        <v>0</v>
      </c>
      <c r="IM449">
        <v>0</v>
      </c>
      <c r="IN449">
        <v>0</v>
      </c>
      <c r="IO449" t="s">
        <v>441</v>
      </c>
      <c r="IP449" t="s">
        <v>442</v>
      </c>
      <c r="IQ449" t="s">
        <v>443</v>
      </c>
      <c r="IR449" t="s">
        <v>443</v>
      </c>
      <c r="IS449" t="s">
        <v>443</v>
      </c>
      <c r="IT449" t="s">
        <v>443</v>
      </c>
      <c r="IU449">
        <v>0</v>
      </c>
      <c r="IV449">
        <v>100</v>
      </c>
      <c r="IW449">
        <v>100</v>
      </c>
      <c r="IX449">
        <v>-2.978</v>
      </c>
      <c r="IY449">
        <v>0.0137</v>
      </c>
      <c r="IZ449">
        <v>-1.414774939843471</v>
      </c>
      <c r="JA449">
        <v>-0.002262605230658699</v>
      </c>
      <c r="JB449">
        <v>4.117972070868355E-07</v>
      </c>
      <c r="JC449">
        <v>-1.535053720392113E-10</v>
      </c>
      <c r="JD449">
        <v>-0.05773197212917025</v>
      </c>
      <c r="JE449">
        <v>-0.004387372397949352</v>
      </c>
      <c r="JF449">
        <v>0.001148265067849212</v>
      </c>
      <c r="JG449">
        <v>-2.372704636287677E-05</v>
      </c>
      <c r="JH449">
        <v>4</v>
      </c>
      <c r="JI449">
        <v>2346</v>
      </c>
      <c r="JJ449">
        <v>1</v>
      </c>
      <c r="JK449">
        <v>24</v>
      </c>
      <c r="JL449">
        <v>21692.3</v>
      </c>
      <c r="JM449">
        <v>29358540.9</v>
      </c>
      <c r="JN449">
        <v>1.75781</v>
      </c>
      <c r="JO449">
        <v>2.2522</v>
      </c>
      <c r="JP449">
        <v>1.39648</v>
      </c>
      <c r="JQ449">
        <v>2.35474</v>
      </c>
      <c r="JR449">
        <v>1.49536</v>
      </c>
      <c r="JS449">
        <v>2.68311</v>
      </c>
      <c r="JT449">
        <v>36.5051</v>
      </c>
      <c r="JU449">
        <v>24.035</v>
      </c>
      <c r="JV449">
        <v>18</v>
      </c>
      <c r="JW449">
        <v>487.646</v>
      </c>
      <c r="JX449">
        <v>433.581</v>
      </c>
      <c r="JY449">
        <v>12.4616</v>
      </c>
      <c r="JZ449">
        <v>25.8207</v>
      </c>
      <c r="KA449">
        <v>30.0002</v>
      </c>
      <c r="KB449">
        <v>25.6888</v>
      </c>
      <c r="KC449">
        <v>25.626</v>
      </c>
      <c r="KD449">
        <v>35.2119</v>
      </c>
      <c r="KE449">
        <v>33.446</v>
      </c>
      <c r="KF449">
        <v>0</v>
      </c>
      <c r="KG449">
        <v>12.4603</v>
      </c>
      <c r="KH449">
        <v>821.203</v>
      </c>
      <c r="KI449">
        <v>8.72824</v>
      </c>
      <c r="KJ449">
        <v>101.651</v>
      </c>
      <c r="KK449">
        <v>100.969</v>
      </c>
    </row>
    <row r="450" spans="1:297">
      <c r="A450">
        <v>434</v>
      </c>
      <c r="B450">
        <v>1761512461.6</v>
      </c>
      <c r="C450">
        <v>5251.099999904633</v>
      </c>
      <c r="D450" t="s">
        <v>1315</v>
      </c>
      <c r="E450" t="s">
        <v>1316</v>
      </c>
      <c r="F450">
        <v>5</v>
      </c>
      <c r="G450" t="s">
        <v>1218</v>
      </c>
      <c r="H450" t="s">
        <v>436</v>
      </c>
      <c r="I450">
        <v>1761512459.1</v>
      </c>
      <c r="J450">
        <f>(K450)/1000</f>
        <v>0</v>
      </c>
      <c r="K450">
        <f>IF(DP450, AN450, AH450)</f>
        <v>0</v>
      </c>
      <c r="L450">
        <f>IF(DP450, AI450, AG450)</f>
        <v>0</v>
      </c>
      <c r="M450">
        <f>DR450 - IF(AU450&gt;1, L450*DL450*100.0/(AW450), 0)</f>
        <v>0</v>
      </c>
      <c r="N450">
        <f>((T450-J450/2)*M450-L450)/(T450+J450/2)</f>
        <v>0</v>
      </c>
      <c r="O450">
        <f>N450*(DY450+DZ450)/1000.0</f>
        <v>0</v>
      </c>
      <c r="P450">
        <f>(DR450 - IF(AU450&gt;1, L450*DL450*100.0/(AW450), 0))*(DY450+DZ450)/1000.0</f>
        <v>0</v>
      </c>
      <c r="Q450">
        <f>2.0/((1/S450-1/R450)+SIGN(S450)*SQRT((1/S450-1/R450)*(1/S450-1/R450) + 4*DM450/((DM450+1)*(DM450+1))*(2*1/S450*1/R450-1/R450*1/R450)))</f>
        <v>0</v>
      </c>
      <c r="R450">
        <f>IF(LEFT(DN450,1)&lt;&gt;"0",IF(LEFT(DN450,1)="1",3.0,DO450),$D$5+$E$5*(EF450*DY450/($K$5*1000))+$F$5*(EF450*DY450/($K$5*1000))*MAX(MIN(DL450,$J$5),$I$5)*MAX(MIN(DL450,$J$5),$I$5)+$G$5*MAX(MIN(DL450,$J$5),$I$5)*(EF450*DY450/($K$5*1000))+$H$5*(EF450*DY450/($K$5*1000))*(EF450*DY450/($K$5*1000)))</f>
        <v>0</v>
      </c>
      <c r="S450">
        <f>J450*(1000-(1000*0.61365*exp(17.502*W450/(240.97+W450))/(DY450+DZ450)+DT450)/2)/(1000*0.61365*exp(17.502*W450/(240.97+W450))/(DY450+DZ450)-DT450)</f>
        <v>0</v>
      </c>
      <c r="T450">
        <f>1/((DM450+1)/(Q450/1.6)+1/(R450/1.37)) + DM450/((DM450+1)/(Q450/1.6) + DM450/(R450/1.37))</f>
        <v>0</v>
      </c>
      <c r="U450">
        <f>(DH450*DK450)</f>
        <v>0</v>
      </c>
      <c r="V450">
        <f>(EA450+(U450+2*0.95*5.67E-8*(((EA450+$B$7)+273)^4-(EA450+273)^4)-44100*J450)/(1.84*29.3*R450+8*0.95*5.67E-8*(EA450+273)^3))</f>
        <v>0</v>
      </c>
      <c r="W450">
        <f>($C$7*EB450+$D$7*EC450+$E$7*V450)</f>
        <v>0</v>
      </c>
      <c r="X450">
        <f>0.61365*exp(17.502*W450/(240.97+W450))</f>
        <v>0</v>
      </c>
      <c r="Y450">
        <f>(Z450/AA450*100)</f>
        <v>0</v>
      </c>
      <c r="Z450">
        <f>DT450*(DY450+DZ450)/1000</f>
        <v>0</v>
      </c>
      <c r="AA450">
        <f>0.61365*exp(17.502*EA450/(240.97+EA450))</f>
        <v>0</v>
      </c>
      <c r="AB450">
        <f>(X450-DT450*(DY450+DZ450)/1000)</f>
        <v>0</v>
      </c>
      <c r="AC450">
        <f>(-J450*44100)</f>
        <v>0</v>
      </c>
      <c r="AD450">
        <f>2*29.3*R450*0.92*(EA450-W450)</f>
        <v>0</v>
      </c>
      <c r="AE450">
        <f>2*0.95*5.67E-8*(((EA450+$B$7)+273)^4-(W450+273)^4)</f>
        <v>0</v>
      </c>
      <c r="AF450">
        <f>U450+AE450+AC450+AD450</f>
        <v>0</v>
      </c>
      <c r="AG450">
        <f>DX450*AU450*(DS450-DR450*(1000-AU450*DU450)/(1000-AU450*DT450))/(100*DL450)</f>
        <v>0</v>
      </c>
      <c r="AH450">
        <f>1000*DX450*AU450*(DT450-DU450)/(100*DL450*(1000-AU450*DT450))</f>
        <v>0</v>
      </c>
      <c r="AI450">
        <f>(AJ450 - AK450 - DY450*1E3/(8.314*(EA450+273.15)) * AM450/DX450 * AL450) * DX450/(100*DL450) * (1000 - DU450)/1000</f>
        <v>0</v>
      </c>
      <c r="AJ450">
        <v>817.109078000262</v>
      </c>
      <c r="AK450">
        <v>788.5894060606055</v>
      </c>
      <c r="AL450">
        <v>3.361467833442289</v>
      </c>
      <c r="AM450">
        <v>65.67833602409358</v>
      </c>
      <c r="AN450">
        <f>(AP450 - AO450 + DY450*1E3/(8.314*(EA450+273.15)) * AR450/DX450 * AQ450) * DX450/(100*DL450) * 1000/(1000 - AP450)</f>
        <v>0</v>
      </c>
      <c r="AO450">
        <v>8.788680914720628</v>
      </c>
      <c r="AP450">
        <v>12.00530606060607</v>
      </c>
      <c r="AQ450">
        <v>1.072034562347208E-05</v>
      </c>
      <c r="AR450">
        <v>107.1786885899259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MAX(0,($B$13+$C$13*EF450)/(1+$D$13*EF450)*DY450/(EA450+273)*$E$13)</f>
        <v>0</v>
      </c>
      <c r="AX450" t="s">
        <v>437</v>
      </c>
      <c r="AY450" t="s">
        <v>437</v>
      </c>
      <c r="AZ450">
        <v>0</v>
      </c>
      <c r="BA450">
        <v>0</v>
      </c>
      <c r="BB450">
        <f>1-AZ450/BA450</f>
        <v>0</v>
      </c>
      <c r="BC450">
        <v>0</v>
      </c>
      <c r="BD450" t="s">
        <v>437</v>
      </c>
      <c r="BE450" t="s">
        <v>437</v>
      </c>
      <c r="BF450">
        <v>0</v>
      </c>
      <c r="BG450">
        <v>0</v>
      </c>
      <c r="BH450">
        <f>1-BF450/BG450</f>
        <v>0</v>
      </c>
      <c r="BI450">
        <v>0.5</v>
      </c>
      <c r="BJ450">
        <f>DI450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437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BZ450">
        <v>2020</v>
      </c>
      <c r="CA450">
        <v>290.0000000000001</v>
      </c>
      <c r="CB450">
        <v>1590.42</v>
      </c>
      <c r="CC450">
        <v>295</v>
      </c>
      <c r="CD450">
        <v>5220.67</v>
      </c>
      <c r="CE450">
        <v>1591.29</v>
      </c>
      <c r="CF450">
        <v>-0.87</v>
      </c>
      <c r="CG450">
        <v>300.0000000000001</v>
      </c>
      <c r="CH450">
        <v>23.8</v>
      </c>
      <c r="CI450">
        <v>1650.734719841875</v>
      </c>
      <c r="CJ450">
        <v>2.032994541366527</v>
      </c>
      <c r="CK450">
        <v>-31.03478562282126</v>
      </c>
      <c r="CL450">
        <v>0.9198548094063967</v>
      </c>
      <c r="CM450">
        <v>0.9759925733019913</v>
      </c>
      <c r="CN450">
        <v>-0.00431141668520578</v>
      </c>
      <c r="CO450">
        <v>289.9999999999999</v>
      </c>
      <c r="CP450">
        <v>1590.91</v>
      </c>
      <c r="CQ450">
        <v>765</v>
      </c>
      <c r="CR450">
        <v>5219.32</v>
      </c>
      <c r="CS450">
        <v>1591.27</v>
      </c>
      <c r="CT450">
        <v>-0.36</v>
      </c>
      <c r="DH450">
        <f>$B$11*EG450+$C$11*EH450+$F$11*ES450*(1-EV450)</f>
        <v>0</v>
      </c>
      <c r="DI450">
        <f>DH450*DJ450</f>
        <v>0</v>
      </c>
      <c r="DJ450">
        <f>($B$11*$D$9+$C$11*$D$9+$F$11*((FF450+EX450)/MAX(FF450+EX450+FG450, 0.1)*$I$9+FG450/MAX(FF450+EX450+FG450, 0.1)*$J$9))/($B$11+$C$11+$F$11)</f>
        <v>0</v>
      </c>
      <c r="DK450">
        <f>($B$11*$K$9+$C$11*$K$9+$F$11*((FF450+EX450)/MAX(FF450+EX450+FG450, 0.1)*$P$9+FG450/MAX(FF450+EX450+FG450, 0.1)*$Q$9))/($B$11+$C$11+$F$11)</f>
        <v>0</v>
      </c>
      <c r="DL450">
        <v>6</v>
      </c>
      <c r="DM450">
        <v>0.5</v>
      </c>
      <c r="DN450" t="s">
        <v>438</v>
      </c>
      <c r="DO450">
        <v>2</v>
      </c>
      <c r="DP450" t="b">
        <v>1</v>
      </c>
      <c r="DQ450">
        <v>1761512459.1</v>
      </c>
      <c r="DR450">
        <v>772.4853333333334</v>
      </c>
      <c r="DS450">
        <v>811.6742222222222</v>
      </c>
      <c r="DT450">
        <v>12.00223333333333</v>
      </c>
      <c r="DU450">
        <v>8.789004444444442</v>
      </c>
      <c r="DV450">
        <v>775.4785555555557</v>
      </c>
      <c r="DW450">
        <v>11.98842222222222</v>
      </c>
      <c r="DX450">
        <v>499.9760000000001</v>
      </c>
      <c r="DY450">
        <v>90.27575555555556</v>
      </c>
      <c r="DZ450">
        <v>0.09999467777777778</v>
      </c>
      <c r="EA450">
        <v>18.68573333333334</v>
      </c>
      <c r="EB450">
        <v>18.00991111111111</v>
      </c>
      <c r="EC450">
        <v>999.9000000000001</v>
      </c>
      <c r="ED450">
        <v>0</v>
      </c>
      <c r="EE450">
        <v>0</v>
      </c>
      <c r="EF450">
        <v>9988.33</v>
      </c>
      <c r="EG450">
        <v>0</v>
      </c>
      <c r="EH450">
        <v>1076.972222222222</v>
      </c>
      <c r="EI450">
        <v>-39.1887</v>
      </c>
      <c r="EJ450">
        <v>781.8695555555555</v>
      </c>
      <c r="EK450">
        <v>818.8712222222223</v>
      </c>
      <c r="EL450">
        <v>3.213241111111111</v>
      </c>
      <c r="EM450">
        <v>811.6742222222222</v>
      </c>
      <c r="EN450">
        <v>8.789004444444442</v>
      </c>
      <c r="EO450">
        <v>1.083513333333333</v>
      </c>
      <c r="EP450">
        <v>0.7934343333333334</v>
      </c>
      <c r="EQ450">
        <v>8.09052888888889</v>
      </c>
      <c r="ER450">
        <v>3.590378888888889</v>
      </c>
      <c r="ES450">
        <v>2000.028888888889</v>
      </c>
      <c r="ET450">
        <v>0.9799950000000001</v>
      </c>
      <c r="EU450">
        <v>0.020005</v>
      </c>
      <c r="EV450">
        <v>0</v>
      </c>
      <c r="EW450">
        <v>1274.024444444444</v>
      </c>
      <c r="EX450">
        <v>5.00097</v>
      </c>
      <c r="EY450">
        <v>25658.1</v>
      </c>
      <c r="EZ450">
        <v>16707.75555555556</v>
      </c>
      <c r="FA450">
        <v>39.52066666666666</v>
      </c>
      <c r="FB450">
        <v>40.14566666666666</v>
      </c>
      <c r="FC450">
        <v>39.708</v>
      </c>
      <c r="FD450">
        <v>39.59</v>
      </c>
      <c r="FE450">
        <v>39.187</v>
      </c>
      <c r="FF450">
        <v>1955.118888888889</v>
      </c>
      <c r="FG450">
        <v>39.91</v>
      </c>
      <c r="FH450">
        <v>0</v>
      </c>
      <c r="FI450">
        <v>7332.800000190735</v>
      </c>
      <c r="FJ450">
        <v>0</v>
      </c>
      <c r="FK450">
        <v>1273.766</v>
      </c>
      <c r="FL450">
        <v>2.929230769696468</v>
      </c>
      <c r="FM450">
        <v>4.84615375625595</v>
      </c>
      <c r="FN450">
        <v>25657.708</v>
      </c>
      <c r="FO450">
        <v>15</v>
      </c>
      <c r="FP450">
        <v>0</v>
      </c>
      <c r="FQ450" t="s">
        <v>439</v>
      </c>
      <c r="FR450">
        <v>1760210915.6</v>
      </c>
      <c r="FS450">
        <v>0</v>
      </c>
      <c r="FT450">
        <v>0</v>
      </c>
      <c r="FU450">
        <v>-0.215</v>
      </c>
      <c r="FV450">
        <v>0</v>
      </c>
      <c r="FW450">
        <v>-0.6919999999999999</v>
      </c>
      <c r="FX450">
        <v>0</v>
      </c>
      <c r="FY450">
        <v>400</v>
      </c>
      <c r="FZ450">
        <v>0</v>
      </c>
      <c r="GA450">
        <v>0.15</v>
      </c>
      <c r="GB450">
        <v>0</v>
      </c>
      <c r="GC450">
        <v>-39.03956</v>
      </c>
      <c r="GD450">
        <v>-1.227710318949213</v>
      </c>
      <c r="GE450">
        <v>0.1264913313235332</v>
      </c>
      <c r="GF450">
        <v>0</v>
      </c>
      <c r="GG450">
        <v>1273.618823529412</v>
      </c>
      <c r="GH450">
        <v>2.760886174513134</v>
      </c>
      <c r="GI450">
        <v>0.3498887613638623</v>
      </c>
      <c r="GJ450">
        <v>0</v>
      </c>
      <c r="GK450">
        <v>3.20460675</v>
      </c>
      <c r="GL450">
        <v>0.06026442776733972</v>
      </c>
      <c r="GM450">
        <v>0.005860853345503519</v>
      </c>
      <c r="GN450">
        <v>1</v>
      </c>
      <c r="GO450">
        <v>1</v>
      </c>
      <c r="GP450">
        <v>3</v>
      </c>
      <c r="GQ450" t="s">
        <v>446</v>
      </c>
      <c r="GR450">
        <v>3.13346</v>
      </c>
      <c r="GS450">
        <v>2.76023</v>
      </c>
      <c r="GT450">
        <v>0.146943</v>
      </c>
      <c r="GU450">
        <v>0.149962</v>
      </c>
      <c r="GV450">
        <v>0.06483120000000001</v>
      </c>
      <c r="GW450">
        <v>0.0506904</v>
      </c>
      <c r="GX450">
        <v>27311.7</v>
      </c>
      <c r="GY450">
        <v>27196.2</v>
      </c>
      <c r="GZ450">
        <v>29743.6</v>
      </c>
      <c r="HA450">
        <v>29553.5</v>
      </c>
      <c r="HB450">
        <v>36763.8</v>
      </c>
      <c r="HC450">
        <v>37184.3</v>
      </c>
      <c r="HD450">
        <v>41853.9</v>
      </c>
      <c r="HE450">
        <v>41989.5</v>
      </c>
      <c r="HF450">
        <v>1.95805</v>
      </c>
      <c r="HG450">
        <v>1.88557</v>
      </c>
      <c r="HH450">
        <v>-0.0208393</v>
      </c>
      <c r="HI450">
        <v>0</v>
      </c>
      <c r="HJ450">
        <v>18.3559</v>
      </c>
      <c r="HK450">
        <v>999.9</v>
      </c>
      <c r="HL450">
        <v>26.3</v>
      </c>
      <c r="HM450">
        <v>31.7</v>
      </c>
      <c r="HN450">
        <v>13.6757</v>
      </c>
      <c r="HO450">
        <v>62.3727</v>
      </c>
      <c r="HP450">
        <v>32.3718</v>
      </c>
      <c r="HQ450">
        <v>1</v>
      </c>
      <c r="HR450">
        <v>-0.129238</v>
      </c>
      <c r="HS450">
        <v>5.24148</v>
      </c>
      <c r="HT450">
        <v>20.2643</v>
      </c>
      <c r="HU450">
        <v>5.22163</v>
      </c>
      <c r="HV450">
        <v>12.0159</v>
      </c>
      <c r="HW450">
        <v>4.99095</v>
      </c>
      <c r="HX450">
        <v>3.2886</v>
      </c>
      <c r="HY450">
        <v>9999</v>
      </c>
      <c r="HZ450">
        <v>9999</v>
      </c>
      <c r="IA450">
        <v>9999</v>
      </c>
      <c r="IB450">
        <v>999.9</v>
      </c>
      <c r="IC450">
        <v>4.97284</v>
      </c>
      <c r="ID450">
        <v>1.86661</v>
      </c>
      <c r="IE450">
        <v>1.8659</v>
      </c>
      <c r="IF450">
        <v>1.86584</v>
      </c>
      <c r="IG450">
        <v>1.8677</v>
      </c>
      <c r="IH450">
        <v>1.87014</v>
      </c>
      <c r="II450">
        <v>1.86878</v>
      </c>
      <c r="IJ450">
        <v>1.87027</v>
      </c>
      <c r="IK450">
        <v>0</v>
      </c>
      <c r="IL450">
        <v>0</v>
      </c>
      <c r="IM450">
        <v>0</v>
      </c>
      <c r="IN450">
        <v>0</v>
      </c>
      <c r="IO450" t="s">
        <v>441</v>
      </c>
      <c r="IP450" t="s">
        <v>442</v>
      </c>
      <c r="IQ450" t="s">
        <v>443</v>
      </c>
      <c r="IR450" t="s">
        <v>443</v>
      </c>
      <c r="IS450" t="s">
        <v>443</v>
      </c>
      <c r="IT450" t="s">
        <v>443</v>
      </c>
      <c r="IU450">
        <v>0</v>
      </c>
      <c r="IV450">
        <v>100</v>
      </c>
      <c r="IW450">
        <v>100</v>
      </c>
      <c r="IX450">
        <v>-3.009</v>
      </c>
      <c r="IY450">
        <v>0.0139</v>
      </c>
      <c r="IZ450">
        <v>-1.414774939843471</v>
      </c>
      <c r="JA450">
        <v>-0.002262605230658699</v>
      </c>
      <c r="JB450">
        <v>4.117972070868355E-07</v>
      </c>
      <c r="JC450">
        <v>-1.535053720392113E-10</v>
      </c>
      <c r="JD450">
        <v>-0.05773197212917025</v>
      </c>
      <c r="JE450">
        <v>-0.004387372397949352</v>
      </c>
      <c r="JF450">
        <v>0.001148265067849212</v>
      </c>
      <c r="JG450">
        <v>-2.372704636287677E-05</v>
      </c>
      <c r="JH450">
        <v>4</v>
      </c>
      <c r="JI450">
        <v>2346</v>
      </c>
      <c r="JJ450">
        <v>1</v>
      </c>
      <c r="JK450">
        <v>24</v>
      </c>
      <c r="JL450">
        <v>21692.4</v>
      </c>
      <c r="JM450">
        <v>29358541</v>
      </c>
      <c r="JN450">
        <v>1.78833</v>
      </c>
      <c r="JO450">
        <v>2.26196</v>
      </c>
      <c r="JP450">
        <v>1.39648</v>
      </c>
      <c r="JQ450">
        <v>2.35352</v>
      </c>
      <c r="JR450">
        <v>1.49536</v>
      </c>
      <c r="JS450">
        <v>2.67822</v>
      </c>
      <c r="JT450">
        <v>36.5051</v>
      </c>
      <c r="JU450">
        <v>24.0262</v>
      </c>
      <c r="JV450">
        <v>18</v>
      </c>
      <c r="JW450">
        <v>487.539</v>
      </c>
      <c r="JX450">
        <v>433.447</v>
      </c>
      <c r="JY450">
        <v>12.4554</v>
      </c>
      <c r="JZ450">
        <v>25.8207</v>
      </c>
      <c r="KA450">
        <v>30.0001</v>
      </c>
      <c r="KB450">
        <v>25.6889</v>
      </c>
      <c r="KC450">
        <v>25.626</v>
      </c>
      <c r="KD450">
        <v>35.8293</v>
      </c>
      <c r="KE450">
        <v>33.446</v>
      </c>
      <c r="KF450">
        <v>0</v>
      </c>
      <c r="KG450">
        <v>12.4572</v>
      </c>
      <c r="KH450">
        <v>841.237</v>
      </c>
      <c r="KI450">
        <v>8.71593</v>
      </c>
      <c r="KJ450">
        <v>101.653</v>
      </c>
      <c r="KK450">
        <v>100.968</v>
      </c>
    </row>
    <row r="451" spans="1:297">
      <c r="A451">
        <v>435</v>
      </c>
      <c r="B451">
        <v>1761512466.6</v>
      </c>
      <c r="C451">
        <v>5256.099999904633</v>
      </c>
      <c r="D451" t="s">
        <v>1317</v>
      </c>
      <c r="E451" t="s">
        <v>1318</v>
      </c>
      <c r="F451">
        <v>5</v>
      </c>
      <c r="G451" t="s">
        <v>1218</v>
      </c>
      <c r="H451" t="s">
        <v>436</v>
      </c>
      <c r="I451">
        <v>1761512463.8</v>
      </c>
      <c r="J451">
        <f>(K451)/1000</f>
        <v>0</v>
      </c>
      <c r="K451">
        <f>IF(DP451, AN451, AH451)</f>
        <v>0</v>
      </c>
      <c r="L451">
        <f>IF(DP451, AI451, AG451)</f>
        <v>0</v>
      </c>
      <c r="M451">
        <f>DR451 - IF(AU451&gt;1, L451*DL451*100.0/(AW451), 0)</f>
        <v>0</v>
      </c>
      <c r="N451">
        <f>((T451-J451/2)*M451-L451)/(T451+J451/2)</f>
        <v>0</v>
      </c>
      <c r="O451">
        <f>N451*(DY451+DZ451)/1000.0</f>
        <v>0</v>
      </c>
      <c r="P451">
        <f>(DR451 - IF(AU451&gt;1, L451*DL451*100.0/(AW451), 0))*(DY451+DZ451)/1000.0</f>
        <v>0</v>
      </c>
      <c r="Q451">
        <f>2.0/((1/S451-1/R451)+SIGN(S451)*SQRT((1/S451-1/R451)*(1/S451-1/R451) + 4*DM451/((DM451+1)*(DM451+1))*(2*1/S451*1/R451-1/R451*1/R451)))</f>
        <v>0</v>
      </c>
      <c r="R451">
        <f>IF(LEFT(DN451,1)&lt;&gt;"0",IF(LEFT(DN451,1)="1",3.0,DO451),$D$5+$E$5*(EF451*DY451/($K$5*1000))+$F$5*(EF451*DY451/($K$5*1000))*MAX(MIN(DL451,$J$5),$I$5)*MAX(MIN(DL451,$J$5),$I$5)+$G$5*MAX(MIN(DL451,$J$5),$I$5)*(EF451*DY451/($K$5*1000))+$H$5*(EF451*DY451/($K$5*1000))*(EF451*DY451/($K$5*1000)))</f>
        <v>0</v>
      </c>
      <c r="S451">
        <f>J451*(1000-(1000*0.61365*exp(17.502*W451/(240.97+W451))/(DY451+DZ451)+DT451)/2)/(1000*0.61365*exp(17.502*W451/(240.97+W451))/(DY451+DZ451)-DT451)</f>
        <v>0</v>
      </c>
      <c r="T451">
        <f>1/((DM451+1)/(Q451/1.6)+1/(R451/1.37)) + DM451/((DM451+1)/(Q451/1.6) + DM451/(R451/1.37))</f>
        <v>0</v>
      </c>
      <c r="U451">
        <f>(DH451*DK451)</f>
        <v>0</v>
      </c>
      <c r="V451">
        <f>(EA451+(U451+2*0.95*5.67E-8*(((EA451+$B$7)+273)^4-(EA451+273)^4)-44100*J451)/(1.84*29.3*R451+8*0.95*5.67E-8*(EA451+273)^3))</f>
        <v>0</v>
      </c>
      <c r="W451">
        <f>($C$7*EB451+$D$7*EC451+$E$7*V451)</f>
        <v>0</v>
      </c>
      <c r="X451">
        <f>0.61365*exp(17.502*W451/(240.97+W451))</f>
        <v>0</v>
      </c>
      <c r="Y451">
        <f>(Z451/AA451*100)</f>
        <v>0</v>
      </c>
      <c r="Z451">
        <f>DT451*(DY451+DZ451)/1000</f>
        <v>0</v>
      </c>
      <c r="AA451">
        <f>0.61365*exp(17.502*EA451/(240.97+EA451))</f>
        <v>0</v>
      </c>
      <c r="AB451">
        <f>(X451-DT451*(DY451+DZ451)/1000)</f>
        <v>0</v>
      </c>
      <c r="AC451">
        <f>(-J451*44100)</f>
        <v>0</v>
      </c>
      <c r="AD451">
        <f>2*29.3*R451*0.92*(EA451-W451)</f>
        <v>0</v>
      </c>
      <c r="AE451">
        <f>2*0.95*5.67E-8*(((EA451+$B$7)+273)^4-(W451+273)^4)</f>
        <v>0</v>
      </c>
      <c r="AF451">
        <f>U451+AE451+AC451+AD451</f>
        <v>0</v>
      </c>
      <c r="AG451">
        <f>DX451*AU451*(DS451-DR451*(1000-AU451*DU451)/(1000-AU451*DT451))/(100*DL451)</f>
        <v>0</v>
      </c>
      <c r="AH451">
        <f>1000*DX451*AU451*(DT451-DU451)/(100*DL451*(1000-AU451*DT451))</f>
        <v>0</v>
      </c>
      <c r="AI451">
        <f>(AJ451 - AK451 - DY451*1E3/(8.314*(EA451+273.15)) * AM451/DX451 * AL451) * DX451/(100*DL451) * (1000 - DU451)/1000</f>
        <v>0</v>
      </c>
      <c r="AJ451">
        <v>834.2098941137807</v>
      </c>
      <c r="AK451">
        <v>805.4119575757571</v>
      </c>
      <c r="AL451">
        <v>3.367913901029068</v>
      </c>
      <c r="AM451">
        <v>65.67833602409358</v>
      </c>
      <c r="AN451">
        <f>(AP451 - AO451 + DY451*1E3/(8.314*(EA451+273.15)) * AR451/DX451 * AQ451) * DX451/(100*DL451) * 1000/(1000 - AP451)</f>
        <v>0</v>
      </c>
      <c r="AO451">
        <v>8.79176414303844</v>
      </c>
      <c r="AP451">
        <v>12.01467757575758</v>
      </c>
      <c r="AQ451">
        <v>1.074917514499405E-05</v>
      </c>
      <c r="AR451">
        <v>107.1786885899259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MAX(0,($B$13+$C$13*EF451)/(1+$D$13*EF451)*DY451/(EA451+273)*$E$13)</f>
        <v>0</v>
      </c>
      <c r="AX451" t="s">
        <v>437</v>
      </c>
      <c r="AY451" t="s">
        <v>437</v>
      </c>
      <c r="AZ451">
        <v>0</v>
      </c>
      <c r="BA451">
        <v>0</v>
      </c>
      <c r="BB451">
        <f>1-AZ451/BA451</f>
        <v>0</v>
      </c>
      <c r="BC451">
        <v>0</v>
      </c>
      <c r="BD451" t="s">
        <v>437</v>
      </c>
      <c r="BE451" t="s">
        <v>437</v>
      </c>
      <c r="BF451">
        <v>0</v>
      </c>
      <c r="BG451">
        <v>0</v>
      </c>
      <c r="BH451">
        <f>1-BF451/BG451</f>
        <v>0</v>
      </c>
      <c r="BI451">
        <v>0.5</v>
      </c>
      <c r="BJ451">
        <f>DI451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437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BZ451">
        <v>2020</v>
      </c>
      <c r="CA451">
        <v>290.0000000000001</v>
      </c>
      <c r="CB451">
        <v>1590.42</v>
      </c>
      <c r="CC451">
        <v>295</v>
      </c>
      <c r="CD451">
        <v>5220.67</v>
      </c>
      <c r="CE451">
        <v>1591.29</v>
      </c>
      <c r="CF451">
        <v>-0.87</v>
      </c>
      <c r="CG451">
        <v>300.0000000000001</v>
      </c>
      <c r="CH451">
        <v>23.8</v>
      </c>
      <c r="CI451">
        <v>1650.734719841875</v>
      </c>
      <c r="CJ451">
        <v>2.032994541366527</v>
      </c>
      <c r="CK451">
        <v>-31.03478562282126</v>
      </c>
      <c r="CL451">
        <v>0.9198548094063967</v>
      </c>
      <c r="CM451">
        <v>0.9759925733019913</v>
      </c>
      <c r="CN451">
        <v>-0.00431141668520578</v>
      </c>
      <c r="CO451">
        <v>289.9999999999999</v>
      </c>
      <c r="CP451">
        <v>1590.91</v>
      </c>
      <c r="CQ451">
        <v>765</v>
      </c>
      <c r="CR451">
        <v>5219.32</v>
      </c>
      <c r="CS451">
        <v>1591.27</v>
      </c>
      <c r="CT451">
        <v>-0.36</v>
      </c>
      <c r="DH451">
        <f>$B$11*EG451+$C$11*EH451+$F$11*ES451*(1-EV451)</f>
        <v>0</v>
      </c>
      <c r="DI451">
        <f>DH451*DJ451</f>
        <v>0</v>
      </c>
      <c r="DJ451">
        <f>($B$11*$D$9+$C$11*$D$9+$F$11*((FF451+EX451)/MAX(FF451+EX451+FG451, 0.1)*$I$9+FG451/MAX(FF451+EX451+FG451, 0.1)*$J$9))/($B$11+$C$11+$F$11)</f>
        <v>0</v>
      </c>
      <c r="DK451">
        <f>($B$11*$K$9+$C$11*$K$9+$F$11*((FF451+EX451)/MAX(FF451+EX451+FG451, 0.1)*$P$9+FG451/MAX(FF451+EX451+FG451, 0.1)*$Q$9))/($B$11+$C$11+$F$11)</f>
        <v>0</v>
      </c>
      <c r="DL451">
        <v>6</v>
      </c>
      <c r="DM451">
        <v>0.5</v>
      </c>
      <c r="DN451" t="s">
        <v>438</v>
      </c>
      <c r="DO451">
        <v>2</v>
      </c>
      <c r="DP451" t="b">
        <v>1</v>
      </c>
      <c r="DQ451">
        <v>1761512463.8</v>
      </c>
      <c r="DR451">
        <v>788.0845000000002</v>
      </c>
      <c r="DS451">
        <v>827.5690000000001</v>
      </c>
      <c r="DT451">
        <v>12.00968</v>
      </c>
      <c r="DU451">
        <v>8.790724000000001</v>
      </c>
      <c r="DV451">
        <v>791.1075</v>
      </c>
      <c r="DW451">
        <v>11.99574</v>
      </c>
      <c r="DX451">
        <v>499.9742</v>
      </c>
      <c r="DY451">
        <v>90.27825</v>
      </c>
      <c r="DZ451">
        <v>0.09998822999999998</v>
      </c>
      <c r="EA451">
        <v>18.68378</v>
      </c>
      <c r="EB451">
        <v>18.00876</v>
      </c>
      <c r="EC451">
        <v>999.9</v>
      </c>
      <c r="ED451">
        <v>0</v>
      </c>
      <c r="EE451">
        <v>0</v>
      </c>
      <c r="EF451">
        <v>10003.37</v>
      </c>
      <c r="EG451">
        <v>0</v>
      </c>
      <c r="EH451">
        <v>1076.937</v>
      </c>
      <c r="EI451">
        <v>-39.4845</v>
      </c>
      <c r="EJ451">
        <v>797.664</v>
      </c>
      <c r="EK451">
        <v>834.9083000000001</v>
      </c>
      <c r="EL451">
        <v>3.218931</v>
      </c>
      <c r="EM451">
        <v>827.5690000000001</v>
      </c>
      <c r="EN451">
        <v>8.790724000000001</v>
      </c>
      <c r="EO451">
        <v>1.08421</v>
      </c>
      <c r="EP451">
        <v>0.7936112000000002</v>
      </c>
      <c r="EQ451">
        <v>8.100009</v>
      </c>
      <c r="ER451">
        <v>3.59354</v>
      </c>
      <c r="ES451">
        <v>1999.989</v>
      </c>
      <c r="ET451">
        <v>0.9799939999999999</v>
      </c>
      <c r="EU451">
        <v>0.020006</v>
      </c>
      <c r="EV451">
        <v>0</v>
      </c>
      <c r="EW451">
        <v>1274.117</v>
      </c>
      <c r="EX451">
        <v>5.000970000000001</v>
      </c>
      <c r="EY451">
        <v>25657.63</v>
      </c>
      <c r="EZ451">
        <v>16707.46</v>
      </c>
      <c r="FA451">
        <v>39.4748</v>
      </c>
      <c r="FB451">
        <v>40.0998</v>
      </c>
      <c r="FC451">
        <v>39.6808</v>
      </c>
      <c r="FD451">
        <v>39.5186</v>
      </c>
      <c r="FE451">
        <v>39.1622</v>
      </c>
      <c r="FF451">
        <v>1955.079</v>
      </c>
      <c r="FG451">
        <v>39.90999999999999</v>
      </c>
      <c r="FH451">
        <v>0</v>
      </c>
      <c r="FI451">
        <v>7337.600000143051</v>
      </c>
      <c r="FJ451">
        <v>0</v>
      </c>
      <c r="FK451">
        <v>1273.9608</v>
      </c>
      <c r="FL451">
        <v>2.409230768072689</v>
      </c>
      <c r="FM451">
        <v>2.638461406499623</v>
      </c>
      <c r="FN451">
        <v>25657.82</v>
      </c>
      <c r="FO451">
        <v>15</v>
      </c>
      <c r="FP451">
        <v>0</v>
      </c>
      <c r="FQ451" t="s">
        <v>439</v>
      </c>
      <c r="FR451">
        <v>1760210915.6</v>
      </c>
      <c r="FS451">
        <v>0</v>
      </c>
      <c r="FT451">
        <v>0</v>
      </c>
      <c r="FU451">
        <v>-0.215</v>
      </c>
      <c r="FV451">
        <v>0</v>
      </c>
      <c r="FW451">
        <v>-0.6919999999999999</v>
      </c>
      <c r="FX451">
        <v>0</v>
      </c>
      <c r="FY451">
        <v>400</v>
      </c>
      <c r="FZ451">
        <v>0</v>
      </c>
      <c r="GA451">
        <v>0.15</v>
      </c>
      <c r="GB451">
        <v>0</v>
      </c>
      <c r="GC451">
        <v>-39.1520325</v>
      </c>
      <c r="GD451">
        <v>-1.886248030018793</v>
      </c>
      <c r="GE451">
        <v>0.1912050605861415</v>
      </c>
      <c r="GF451">
        <v>0</v>
      </c>
      <c r="GG451">
        <v>1273.800588235294</v>
      </c>
      <c r="GH451">
        <v>2.485867075340566</v>
      </c>
      <c r="GI451">
        <v>0.3363728776265701</v>
      </c>
      <c r="GJ451">
        <v>0</v>
      </c>
      <c r="GK451">
        <v>3.208704</v>
      </c>
      <c r="GL451">
        <v>0.06449786116322315</v>
      </c>
      <c r="GM451">
        <v>0.006276000637348607</v>
      </c>
      <c r="GN451">
        <v>1</v>
      </c>
      <c r="GO451">
        <v>1</v>
      </c>
      <c r="GP451">
        <v>3</v>
      </c>
      <c r="GQ451" t="s">
        <v>446</v>
      </c>
      <c r="GR451">
        <v>3.13345</v>
      </c>
      <c r="GS451">
        <v>2.76033</v>
      </c>
      <c r="GT451">
        <v>0.149022</v>
      </c>
      <c r="GU451">
        <v>0.152</v>
      </c>
      <c r="GV451">
        <v>0.0648709</v>
      </c>
      <c r="GW451">
        <v>0.0506766</v>
      </c>
      <c r="GX451">
        <v>27245.2</v>
      </c>
      <c r="GY451">
        <v>27131.1</v>
      </c>
      <c r="GZ451">
        <v>29743.6</v>
      </c>
      <c r="HA451">
        <v>29553.5</v>
      </c>
      <c r="HB451">
        <v>36762.6</v>
      </c>
      <c r="HC451">
        <v>37185</v>
      </c>
      <c r="HD451">
        <v>41854.4</v>
      </c>
      <c r="HE451">
        <v>41989.6</v>
      </c>
      <c r="HF451">
        <v>1.95825</v>
      </c>
      <c r="HG451">
        <v>1.88547</v>
      </c>
      <c r="HH451">
        <v>-0.0209659</v>
      </c>
      <c r="HI451">
        <v>0</v>
      </c>
      <c r="HJ451">
        <v>18.3559</v>
      </c>
      <c r="HK451">
        <v>999.9</v>
      </c>
      <c r="HL451">
        <v>26.3</v>
      </c>
      <c r="HM451">
        <v>31.7</v>
      </c>
      <c r="HN451">
        <v>13.6756</v>
      </c>
      <c r="HO451">
        <v>62.2927</v>
      </c>
      <c r="HP451">
        <v>32.476</v>
      </c>
      <c r="HQ451">
        <v>1</v>
      </c>
      <c r="HR451">
        <v>-0.129355</v>
      </c>
      <c r="HS451">
        <v>5.26475</v>
      </c>
      <c r="HT451">
        <v>20.2634</v>
      </c>
      <c r="HU451">
        <v>5.22163</v>
      </c>
      <c r="HV451">
        <v>12.0159</v>
      </c>
      <c r="HW451">
        <v>4.9908</v>
      </c>
      <c r="HX451">
        <v>3.2886</v>
      </c>
      <c r="HY451">
        <v>9999</v>
      </c>
      <c r="HZ451">
        <v>9999</v>
      </c>
      <c r="IA451">
        <v>9999</v>
      </c>
      <c r="IB451">
        <v>999.9</v>
      </c>
      <c r="IC451">
        <v>4.97283</v>
      </c>
      <c r="ID451">
        <v>1.86661</v>
      </c>
      <c r="IE451">
        <v>1.86586</v>
      </c>
      <c r="IF451">
        <v>1.86585</v>
      </c>
      <c r="IG451">
        <v>1.8677</v>
      </c>
      <c r="IH451">
        <v>1.87014</v>
      </c>
      <c r="II451">
        <v>1.8688</v>
      </c>
      <c r="IJ451">
        <v>1.87027</v>
      </c>
      <c r="IK451">
        <v>0</v>
      </c>
      <c r="IL451">
        <v>0</v>
      </c>
      <c r="IM451">
        <v>0</v>
      </c>
      <c r="IN451">
        <v>0</v>
      </c>
      <c r="IO451" t="s">
        <v>441</v>
      </c>
      <c r="IP451" t="s">
        <v>442</v>
      </c>
      <c r="IQ451" t="s">
        <v>443</v>
      </c>
      <c r="IR451" t="s">
        <v>443</v>
      </c>
      <c r="IS451" t="s">
        <v>443</v>
      </c>
      <c r="IT451" t="s">
        <v>443</v>
      </c>
      <c r="IU451">
        <v>0</v>
      </c>
      <c r="IV451">
        <v>100</v>
      </c>
      <c r="IW451">
        <v>100</v>
      </c>
      <c r="IX451">
        <v>-3.041</v>
      </c>
      <c r="IY451">
        <v>0.014</v>
      </c>
      <c r="IZ451">
        <v>-1.414774939843471</v>
      </c>
      <c r="JA451">
        <v>-0.002262605230658699</v>
      </c>
      <c r="JB451">
        <v>4.117972070868355E-07</v>
      </c>
      <c r="JC451">
        <v>-1.535053720392113E-10</v>
      </c>
      <c r="JD451">
        <v>-0.05773197212917025</v>
      </c>
      <c r="JE451">
        <v>-0.004387372397949352</v>
      </c>
      <c r="JF451">
        <v>0.001148265067849212</v>
      </c>
      <c r="JG451">
        <v>-2.372704636287677E-05</v>
      </c>
      <c r="JH451">
        <v>4</v>
      </c>
      <c r="JI451">
        <v>2346</v>
      </c>
      <c r="JJ451">
        <v>1</v>
      </c>
      <c r="JK451">
        <v>24</v>
      </c>
      <c r="JL451">
        <v>21692.5</v>
      </c>
      <c r="JM451">
        <v>29358541.1</v>
      </c>
      <c r="JN451">
        <v>1.81519</v>
      </c>
      <c r="JO451">
        <v>2.26196</v>
      </c>
      <c r="JP451">
        <v>1.39771</v>
      </c>
      <c r="JQ451">
        <v>2.35596</v>
      </c>
      <c r="JR451">
        <v>1.49536</v>
      </c>
      <c r="JS451">
        <v>2.64648</v>
      </c>
      <c r="JT451">
        <v>36.5051</v>
      </c>
      <c r="JU451">
        <v>24.0262</v>
      </c>
      <c r="JV451">
        <v>18</v>
      </c>
      <c r="JW451">
        <v>487.663</v>
      </c>
      <c r="JX451">
        <v>433.388</v>
      </c>
      <c r="JY451">
        <v>12.4494</v>
      </c>
      <c r="JZ451">
        <v>25.8207</v>
      </c>
      <c r="KA451">
        <v>30.0002</v>
      </c>
      <c r="KB451">
        <v>25.6889</v>
      </c>
      <c r="KC451">
        <v>25.626</v>
      </c>
      <c r="KD451">
        <v>36.3563</v>
      </c>
      <c r="KE451">
        <v>33.724</v>
      </c>
      <c r="KF451">
        <v>0</v>
      </c>
      <c r="KG451">
        <v>12.4471</v>
      </c>
      <c r="KH451">
        <v>854.596</v>
      </c>
      <c r="KI451">
        <v>8.70111</v>
      </c>
      <c r="KJ451">
        <v>101.654</v>
      </c>
      <c r="KK451">
        <v>100.968</v>
      </c>
    </row>
    <row r="452" spans="1:297">
      <c r="A452">
        <v>436</v>
      </c>
      <c r="B452">
        <v>1761512471.6</v>
      </c>
      <c r="C452">
        <v>5261.099999904633</v>
      </c>
      <c r="D452" t="s">
        <v>1319</v>
      </c>
      <c r="E452" t="s">
        <v>1320</v>
      </c>
      <c r="F452">
        <v>5</v>
      </c>
      <c r="G452" t="s">
        <v>1218</v>
      </c>
      <c r="H452" t="s">
        <v>436</v>
      </c>
      <c r="I452">
        <v>1761512469.1</v>
      </c>
      <c r="J452">
        <f>(K452)/1000</f>
        <v>0</v>
      </c>
      <c r="K452">
        <f>IF(DP452, AN452, AH452)</f>
        <v>0</v>
      </c>
      <c r="L452">
        <f>IF(DP452, AI452, AG452)</f>
        <v>0</v>
      </c>
      <c r="M452">
        <f>DR452 - IF(AU452&gt;1, L452*DL452*100.0/(AW452), 0)</f>
        <v>0</v>
      </c>
      <c r="N452">
        <f>((T452-J452/2)*M452-L452)/(T452+J452/2)</f>
        <v>0</v>
      </c>
      <c r="O452">
        <f>N452*(DY452+DZ452)/1000.0</f>
        <v>0</v>
      </c>
      <c r="P452">
        <f>(DR452 - IF(AU452&gt;1, L452*DL452*100.0/(AW452), 0))*(DY452+DZ452)/1000.0</f>
        <v>0</v>
      </c>
      <c r="Q452">
        <f>2.0/((1/S452-1/R452)+SIGN(S452)*SQRT((1/S452-1/R452)*(1/S452-1/R452) + 4*DM452/((DM452+1)*(DM452+1))*(2*1/S452*1/R452-1/R452*1/R452)))</f>
        <v>0</v>
      </c>
      <c r="R452">
        <f>IF(LEFT(DN452,1)&lt;&gt;"0",IF(LEFT(DN452,1)="1",3.0,DO452),$D$5+$E$5*(EF452*DY452/($K$5*1000))+$F$5*(EF452*DY452/($K$5*1000))*MAX(MIN(DL452,$J$5),$I$5)*MAX(MIN(DL452,$J$5),$I$5)+$G$5*MAX(MIN(DL452,$J$5),$I$5)*(EF452*DY452/($K$5*1000))+$H$5*(EF452*DY452/($K$5*1000))*(EF452*DY452/($K$5*1000)))</f>
        <v>0</v>
      </c>
      <c r="S452">
        <f>J452*(1000-(1000*0.61365*exp(17.502*W452/(240.97+W452))/(DY452+DZ452)+DT452)/2)/(1000*0.61365*exp(17.502*W452/(240.97+W452))/(DY452+DZ452)-DT452)</f>
        <v>0</v>
      </c>
      <c r="T452">
        <f>1/((DM452+1)/(Q452/1.6)+1/(R452/1.37)) + DM452/((DM452+1)/(Q452/1.6) + DM452/(R452/1.37))</f>
        <v>0</v>
      </c>
      <c r="U452">
        <f>(DH452*DK452)</f>
        <v>0</v>
      </c>
      <c r="V452">
        <f>(EA452+(U452+2*0.95*5.67E-8*(((EA452+$B$7)+273)^4-(EA452+273)^4)-44100*J452)/(1.84*29.3*R452+8*0.95*5.67E-8*(EA452+273)^3))</f>
        <v>0</v>
      </c>
      <c r="W452">
        <f>($C$7*EB452+$D$7*EC452+$E$7*V452)</f>
        <v>0</v>
      </c>
      <c r="X452">
        <f>0.61365*exp(17.502*W452/(240.97+W452))</f>
        <v>0</v>
      </c>
      <c r="Y452">
        <f>(Z452/AA452*100)</f>
        <v>0</v>
      </c>
      <c r="Z452">
        <f>DT452*(DY452+DZ452)/1000</f>
        <v>0</v>
      </c>
      <c r="AA452">
        <f>0.61365*exp(17.502*EA452/(240.97+EA452))</f>
        <v>0</v>
      </c>
      <c r="AB452">
        <f>(X452-DT452*(DY452+DZ452)/1000)</f>
        <v>0</v>
      </c>
      <c r="AC452">
        <f>(-J452*44100)</f>
        <v>0</v>
      </c>
      <c r="AD452">
        <f>2*29.3*R452*0.92*(EA452-W452)</f>
        <v>0</v>
      </c>
      <c r="AE452">
        <f>2*0.95*5.67E-8*(((EA452+$B$7)+273)^4-(W452+273)^4)</f>
        <v>0</v>
      </c>
      <c r="AF452">
        <f>U452+AE452+AC452+AD452</f>
        <v>0</v>
      </c>
      <c r="AG452">
        <f>DX452*AU452*(DS452-DR452*(1000-AU452*DU452)/(1000-AU452*DT452))/(100*DL452)</f>
        <v>0</v>
      </c>
      <c r="AH452">
        <f>1000*DX452*AU452*(DT452-DU452)/(100*DL452*(1000-AU452*DT452))</f>
        <v>0</v>
      </c>
      <c r="AI452">
        <f>(AJ452 - AK452 - DY452*1E3/(8.314*(EA452+273.15)) * AM452/DX452 * AL452) * DX452/(100*DL452) * (1000 - DU452)/1000</f>
        <v>0</v>
      </c>
      <c r="AJ452">
        <v>851.0196786117679</v>
      </c>
      <c r="AK452">
        <v>822.2222181818183</v>
      </c>
      <c r="AL452">
        <v>3.356222129949387</v>
      </c>
      <c r="AM452">
        <v>65.67833602409358</v>
      </c>
      <c r="AN452">
        <f>(AP452 - AO452 + DY452*1E3/(8.314*(EA452+273.15)) * AR452/DX452 * AQ452) * DX452/(100*DL452) * 1000/(1000 - AP452)</f>
        <v>0</v>
      </c>
      <c r="AO452">
        <v>8.782191174972017</v>
      </c>
      <c r="AP452">
        <v>12.01842</v>
      </c>
      <c r="AQ452">
        <v>3.085756661385881E-06</v>
      </c>
      <c r="AR452">
        <v>107.1786885899259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MAX(0,($B$13+$C$13*EF452)/(1+$D$13*EF452)*DY452/(EA452+273)*$E$13)</f>
        <v>0</v>
      </c>
      <c r="AX452" t="s">
        <v>437</v>
      </c>
      <c r="AY452" t="s">
        <v>437</v>
      </c>
      <c r="AZ452">
        <v>0</v>
      </c>
      <c r="BA452">
        <v>0</v>
      </c>
      <c r="BB452">
        <f>1-AZ452/BA452</f>
        <v>0</v>
      </c>
      <c r="BC452">
        <v>0</v>
      </c>
      <c r="BD452" t="s">
        <v>437</v>
      </c>
      <c r="BE452" t="s">
        <v>437</v>
      </c>
      <c r="BF452">
        <v>0</v>
      </c>
      <c r="BG452">
        <v>0</v>
      </c>
      <c r="BH452">
        <f>1-BF452/BG452</f>
        <v>0</v>
      </c>
      <c r="BI452">
        <v>0.5</v>
      </c>
      <c r="BJ452">
        <f>DI452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437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BZ452">
        <v>2020</v>
      </c>
      <c r="CA452">
        <v>290.0000000000001</v>
      </c>
      <c r="CB452">
        <v>1590.42</v>
      </c>
      <c r="CC452">
        <v>295</v>
      </c>
      <c r="CD452">
        <v>5220.67</v>
      </c>
      <c r="CE452">
        <v>1591.29</v>
      </c>
      <c r="CF452">
        <v>-0.87</v>
      </c>
      <c r="CG452">
        <v>300.0000000000001</v>
      </c>
      <c r="CH452">
        <v>23.8</v>
      </c>
      <c r="CI452">
        <v>1650.734719841875</v>
      </c>
      <c r="CJ452">
        <v>2.032994541366527</v>
      </c>
      <c r="CK452">
        <v>-31.03478562282126</v>
      </c>
      <c r="CL452">
        <v>0.9198548094063967</v>
      </c>
      <c r="CM452">
        <v>0.9759925733019913</v>
      </c>
      <c r="CN452">
        <v>-0.00431141668520578</v>
      </c>
      <c r="CO452">
        <v>289.9999999999999</v>
      </c>
      <c r="CP452">
        <v>1590.91</v>
      </c>
      <c r="CQ452">
        <v>765</v>
      </c>
      <c r="CR452">
        <v>5219.32</v>
      </c>
      <c r="CS452">
        <v>1591.27</v>
      </c>
      <c r="CT452">
        <v>-0.36</v>
      </c>
      <c r="DH452">
        <f>$B$11*EG452+$C$11*EH452+$F$11*ES452*(1-EV452)</f>
        <v>0</v>
      </c>
      <c r="DI452">
        <f>DH452*DJ452</f>
        <v>0</v>
      </c>
      <c r="DJ452">
        <f>($B$11*$D$9+$C$11*$D$9+$F$11*((FF452+EX452)/MAX(FF452+EX452+FG452, 0.1)*$I$9+FG452/MAX(FF452+EX452+FG452, 0.1)*$J$9))/($B$11+$C$11+$F$11)</f>
        <v>0</v>
      </c>
      <c r="DK452">
        <f>($B$11*$K$9+$C$11*$K$9+$F$11*((FF452+EX452)/MAX(FF452+EX452+FG452, 0.1)*$P$9+FG452/MAX(FF452+EX452+FG452, 0.1)*$Q$9))/($B$11+$C$11+$F$11)</f>
        <v>0</v>
      </c>
      <c r="DL452">
        <v>6</v>
      </c>
      <c r="DM452">
        <v>0.5</v>
      </c>
      <c r="DN452" t="s">
        <v>438</v>
      </c>
      <c r="DO452">
        <v>2</v>
      </c>
      <c r="DP452" t="b">
        <v>1</v>
      </c>
      <c r="DQ452">
        <v>1761512469.1</v>
      </c>
      <c r="DR452">
        <v>805.7326666666667</v>
      </c>
      <c r="DS452">
        <v>845.2523333333334</v>
      </c>
      <c r="DT452">
        <v>12.0163</v>
      </c>
      <c r="DU452">
        <v>8.777941111111112</v>
      </c>
      <c r="DV452">
        <v>808.7893333333334</v>
      </c>
      <c r="DW452">
        <v>12.0023</v>
      </c>
      <c r="DX452">
        <v>500.017111111111</v>
      </c>
      <c r="DY452">
        <v>90.28019999999999</v>
      </c>
      <c r="DZ452">
        <v>0.09997463333333334</v>
      </c>
      <c r="EA452">
        <v>18.67776666666667</v>
      </c>
      <c r="EB452">
        <v>18.00975555555556</v>
      </c>
      <c r="EC452">
        <v>999.9000000000001</v>
      </c>
      <c r="ED452">
        <v>0</v>
      </c>
      <c r="EE452">
        <v>0</v>
      </c>
      <c r="EF452">
        <v>10005.26222222222</v>
      </c>
      <c r="EG452">
        <v>0</v>
      </c>
      <c r="EH452">
        <v>1076.988888888889</v>
      </c>
      <c r="EI452">
        <v>-39.51948888888889</v>
      </c>
      <c r="EJ452">
        <v>815.5322222222221</v>
      </c>
      <c r="EK452">
        <v>852.7374444444445</v>
      </c>
      <c r="EL452">
        <v>3.238354444444445</v>
      </c>
      <c r="EM452">
        <v>845.2523333333334</v>
      </c>
      <c r="EN452">
        <v>8.777941111111112</v>
      </c>
      <c r="EO452">
        <v>1.084833333333333</v>
      </c>
      <c r="EP452">
        <v>0.7924742222222222</v>
      </c>
      <c r="EQ452">
        <v>8.108455555555556</v>
      </c>
      <c r="ER452">
        <v>3.573205555555556</v>
      </c>
      <c r="ES452">
        <v>2000.068888888889</v>
      </c>
      <c r="ET452">
        <v>0.979994</v>
      </c>
      <c r="EU452">
        <v>0.020006</v>
      </c>
      <c r="EV452">
        <v>0</v>
      </c>
      <c r="EW452">
        <v>1274.268888888889</v>
      </c>
      <c r="EX452">
        <v>5.00097</v>
      </c>
      <c r="EY452">
        <v>25659.2</v>
      </c>
      <c r="EZ452">
        <v>16708.11111111111</v>
      </c>
      <c r="FA452">
        <v>39.42322222222222</v>
      </c>
      <c r="FB452">
        <v>40.04822222222222</v>
      </c>
      <c r="FC452">
        <v>39.625</v>
      </c>
      <c r="FD452">
        <v>39.43011111111111</v>
      </c>
      <c r="FE452">
        <v>39.09</v>
      </c>
      <c r="FF452">
        <v>1955.158888888889</v>
      </c>
      <c r="FG452">
        <v>39.91</v>
      </c>
      <c r="FH452">
        <v>0</v>
      </c>
      <c r="FI452">
        <v>7342.400000095367</v>
      </c>
      <c r="FJ452">
        <v>0</v>
      </c>
      <c r="FK452">
        <v>1274.148</v>
      </c>
      <c r="FL452">
        <v>1.709230770174073</v>
      </c>
      <c r="FM452">
        <v>7.415384535709273</v>
      </c>
      <c r="FN452">
        <v>25658.38</v>
      </c>
      <c r="FO452">
        <v>15</v>
      </c>
      <c r="FP452">
        <v>0</v>
      </c>
      <c r="FQ452" t="s">
        <v>439</v>
      </c>
      <c r="FR452">
        <v>1760210915.6</v>
      </c>
      <c r="FS452">
        <v>0</v>
      </c>
      <c r="FT452">
        <v>0</v>
      </c>
      <c r="FU452">
        <v>-0.215</v>
      </c>
      <c r="FV452">
        <v>0</v>
      </c>
      <c r="FW452">
        <v>-0.6919999999999999</v>
      </c>
      <c r="FX452">
        <v>0</v>
      </c>
      <c r="FY452">
        <v>400</v>
      </c>
      <c r="FZ452">
        <v>0</v>
      </c>
      <c r="GA452">
        <v>0.15</v>
      </c>
      <c r="GB452">
        <v>0</v>
      </c>
      <c r="GC452">
        <v>-39.30380731707317</v>
      </c>
      <c r="GD452">
        <v>-1.887244599303135</v>
      </c>
      <c r="GE452">
        <v>0.1989345135419391</v>
      </c>
      <c r="GF452">
        <v>0</v>
      </c>
      <c r="GG452">
        <v>1274.005882352941</v>
      </c>
      <c r="GH452">
        <v>2.065699007493425</v>
      </c>
      <c r="GI452">
        <v>0.3105414403250912</v>
      </c>
      <c r="GJ452">
        <v>0</v>
      </c>
      <c r="GK452">
        <v>3.217150731707317</v>
      </c>
      <c r="GL452">
        <v>0.1086944947735127</v>
      </c>
      <c r="GM452">
        <v>0.0112781213602188</v>
      </c>
      <c r="GN452">
        <v>0</v>
      </c>
      <c r="GO452">
        <v>0</v>
      </c>
      <c r="GP452">
        <v>3</v>
      </c>
      <c r="GQ452" t="s">
        <v>455</v>
      </c>
      <c r="GR452">
        <v>3.13351</v>
      </c>
      <c r="GS452">
        <v>2.76021</v>
      </c>
      <c r="GT452">
        <v>0.15107</v>
      </c>
      <c r="GU452">
        <v>0.153984</v>
      </c>
      <c r="GV452">
        <v>0.06488770000000001</v>
      </c>
      <c r="GW452">
        <v>0.0505272</v>
      </c>
      <c r="GX452">
        <v>27179</v>
      </c>
      <c r="GY452">
        <v>27068</v>
      </c>
      <c r="GZ452">
        <v>29742.9</v>
      </c>
      <c r="HA452">
        <v>29554</v>
      </c>
      <c r="HB452">
        <v>36761.1</v>
      </c>
      <c r="HC452">
        <v>37191.3</v>
      </c>
      <c r="HD452">
        <v>41853.3</v>
      </c>
      <c r="HE452">
        <v>41990</v>
      </c>
      <c r="HF452">
        <v>1.95847</v>
      </c>
      <c r="HG452">
        <v>1.88555</v>
      </c>
      <c r="HH452">
        <v>-0.0211895</v>
      </c>
      <c r="HI452">
        <v>0</v>
      </c>
      <c r="HJ452">
        <v>18.3559</v>
      </c>
      <c r="HK452">
        <v>999.9</v>
      </c>
      <c r="HL452">
        <v>26.3</v>
      </c>
      <c r="HM452">
        <v>31.6</v>
      </c>
      <c r="HN452">
        <v>13.6</v>
      </c>
      <c r="HO452">
        <v>62.2427</v>
      </c>
      <c r="HP452">
        <v>32.488</v>
      </c>
      <c r="HQ452">
        <v>1</v>
      </c>
      <c r="HR452">
        <v>-0.129276</v>
      </c>
      <c r="HS452">
        <v>5.27737</v>
      </c>
      <c r="HT452">
        <v>20.2632</v>
      </c>
      <c r="HU452">
        <v>5.22148</v>
      </c>
      <c r="HV452">
        <v>12.0159</v>
      </c>
      <c r="HW452">
        <v>4.9907</v>
      </c>
      <c r="HX452">
        <v>3.28855</v>
      </c>
      <c r="HY452">
        <v>9999</v>
      </c>
      <c r="HZ452">
        <v>9999</v>
      </c>
      <c r="IA452">
        <v>9999</v>
      </c>
      <c r="IB452">
        <v>999.9</v>
      </c>
      <c r="IC452">
        <v>4.97284</v>
      </c>
      <c r="ID452">
        <v>1.86661</v>
      </c>
      <c r="IE452">
        <v>1.86587</v>
      </c>
      <c r="IF452">
        <v>1.86585</v>
      </c>
      <c r="IG452">
        <v>1.86769</v>
      </c>
      <c r="IH452">
        <v>1.87015</v>
      </c>
      <c r="II452">
        <v>1.86878</v>
      </c>
      <c r="IJ452">
        <v>1.87027</v>
      </c>
      <c r="IK452">
        <v>0</v>
      </c>
      <c r="IL452">
        <v>0</v>
      </c>
      <c r="IM452">
        <v>0</v>
      </c>
      <c r="IN452">
        <v>0</v>
      </c>
      <c r="IO452" t="s">
        <v>441</v>
      </c>
      <c r="IP452" t="s">
        <v>442</v>
      </c>
      <c r="IQ452" t="s">
        <v>443</v>
      </c>
      <c r="IR452" t="s">
        <v>443</v>
      </c>
      <c r="IS452" t="s">
        <v>443</v>
      </c>
      <c r="IT452" t="s">
        <v>443</v>
      </c>
      <c r="IU452">
        <v>0</v>
      </c>
      <c r="IV452">
        <v>100</v>
      </c>
      <c r="IW452">
        <v>100</v>
      </c>
      <c r="IX452">
        <v>-3.073</v>
      </c>
      <c r="IY452">
        <v>0.0141</v>
      </c>
      <c r="IZ452">
        <v>-1.414774939843471</v>
      </c>
      <c r="JA452">
        <v>-0.002262605230658699</v>
      </c>
      <c r="JB452">
        <v>4.117972070868355E-07</v>
      </c>
      <c r="JC452">
        <v>-1.535053720392113E-10</v>
      </c>
      <c r="JD452">
        <v>-0.05773197212917025</v>
      </c>
      <c r="JE452">
        <v>-0.004387372397949352</v>
      </c>
      <c r="JF452">
        <v>0.001148265067849212</v>
      </c>
      <c r="JG452">
        <v>-2.372704636287677E-05</v>
      </c>
      <c r="JH452">
        <v>4</v>
      </c>
      <c r="JI452">
        <v>2346</v>
      </c>
      <c r="JJ452">
        <v>1</v>
      </c>
      <c r="JK452">
        <v>24</v>
      </c>
      <c r="JL452">
        <v>21692.6</v>
      </c>
      <c r="JM452">
        <v>29358541.2</v>
      </c>
      <c r="JN452">
        <v>1.84448</v>
      </c>
      <c r="JO452">
        <v>2.24487</v>
      </c>
      <c r="JP452">
        <v>1.39648</v>
      </c>
      <c r="JQ452">
        <v>2.35596</v>
      </c>
      <c r="JR452">
        <v>1.49536</v>
      </c>
      <c r="JS452">
        <v>2.57202</v>
      </c>
      <c r="JT452">
        <v>36.5051</v>
      </c>
      <c r="JU452">
        <v>24.0262</v>
      </c>
      <c r="JV452">
        <v>18</v>
      </c>
      <c r="JW452">
        <v>487.802</v>
      </c>
      <c r="JX452">
        <v>433.433</v>
      </c>
      <c r="JY452">
        <v>12.4416</v>
      </c>
      <c r="JZ452">
        <v>25.8229</v>
      </c>
      <c r="KA452">
        <v>30.0001</v>
      </c>
      <c r="KB452">
        <v>25.6889</v>
      </c>
      <c r="KC452">
        <v>25.626</v>
      </c>
      <c r="KD452">
        <v>36.9731</v>
      </c>
      <c r="KE452">
        <v>34.0041</v>
      </c>
      <c r="KF452">
        <v>0</v>
      </c>
      <c r="KG452">
        <v>12.4388</v>
      </c>
      <c r="KH452">
        <v>874.6369999999999</v>
      </c>
      <c r="KI452">
        <v>8.68318</v>
      </c>
      <c r="KJ452">
        <v>101.652</v>
      </c>
      <c r="KK452">
        <v>100.97</v>
      </c>
    </row>
    <row r="453" spans="1:297">
      <c r="A453">
        <v>437</v>
      </c>
      <c r="B453">
        <v>1761512476.6</v>
      </c>
      <c r="C453">
        <v>5266.099999904633</v>
      </c>
      <c r="D453" t="s">
        <v>1321</v>
      </c>
      <c r="E453" t="s">
        <v>1322</v>
      </c>
      <c r="F453">
        <v>5</v>
      </c>
      <c r="G453" t="s">
        <v>1218</v>
      </c>
      <c r="H453" t="s">
        <v>436</v>
      </c>
      <c r="I453">
        <v>1761512473.8</v>
      </c>
      <c r="J453">
        <f>(K453)/1000</f>
        <v>0</v>
      </c>
      <c r="K453">
        <f>IF(DP453, AN453, AH453)</f>
        <v>0</v>
      </c>
      <c r="L453">
        <f>IF(DP453, AI453, AG453)</f>
        <v>0</v>
      </c>
      <c r="M453">
        <f>DR453 - IF(AU453&gt;1, L453*DL453*100.0/(AW453), 0)</f>
        <v>0</v>
      </c>
      <c r="N453">
        <f>((T453-J453/2)*M453-L453)/(T453+J453/2)</f>
        <v>0</v>
      </c>
      <c r="O453">
        <f>N453*(DY453+DZ453)/1000.0</f>
        <v>0</v>
      </c>
      <c r="P453">
        <f>(DR453 - IF(AU453&gt;1, L453*DL453*100.0/(AW453), 0))*(DY453+DZ453)/1000.0</f>
        <v>0</v>
      </c>
      <c r="Q453">
        <f>2.0/((1/S453-1/R453)+SIGN(S453)*SQRT((1/S453-1/R453)*(1/S453-1/R453) + 4*DM453/((DM453+1)*(DM453+1))*(2*1/S453*1/R453-1/R453*1/R453)))</f>
        <v>0</v>
      </c>
      <c r="R453">
        <f>IF(LEFT(DN453,1)&lt;&gt;"0",IF(LEFT(DN453,1)="1",3.0,DO453),$D$5+$E$5*(EF453*DY453/($K$5*1000))+$F$5*(EF453*DY453/($K$5*1000))*MAX(MIN(DL453,$J$5),$I$5)*MAX(MIN(DL453,$J$5),$I$5)+$G$5*MAX(MIN(DL453,$J$5),$I$5)*(EF453*DY453/($K$5*1000))+$H$5*(EF453*DY453/($K$5*1000))*(EF453*DY453/($K$5*1000)))</f>
        <v>0</v>
      </c>
      <c r="S453">
        <f>J453*(1000-(1000*0.61365*exp(17.502*W453/(240.97+W453))/(DY453+DZ453)+DT453)/2)/(1000*0.61365*exp(17.502*W453/(240.97+W453))/(DY453+DZ453)-DT453)</f>
        <v>0</v>
      </c>
      <c r="T453">
        <f>1/((DM453+1)/(Q453/1.6)+1/(R453/1.37)) + DM453/((DM453+1)/(Q453/1.6) + DM453/(R453/1.37))</f>
        <v>0</v>
      </c>
      <c r="U453">
        <f>(DH453*DK453)</f>
        <v>0</v>
      </c>
      <c r="V453">
        <f>(EA453+(U453+2*0.95*5.67E-8*(((EA453+$B$7)+273)^4-(EA453+273)^4)-44100*J453)/(1.84*29.3*R453+8*0.95*5.67E-8*(EA453+273)^3))</f>
        <v>0</v>
      </c>
      <c r="W453">
        <f>($C$7*EB453+$D$7*EC453+$E$7*V453)</f>
        <v>0</v>
      </c>
      <c r="X453">
        <f>0.61365*exp(17.502*W453/(240.97+W453))</f>
        <v>0</v>
      </c>
      <c r="Y453">
        <f>(Z453/AA453*100)</f>
        <v>0</v>
      </c>
      <c r="Z453">
        <f>DT453*(DY453+DZ453)/1000</f>
        <v>0</v>
      </c>
      <c r="AA453">
        <f>0.61365*exp(17.502*EA453/(240.97+EA453))</f>
        <v>0</v>
      </c>
      <c r="AB453">
        <f>(X453-DT453*(DY453+DZ453)/1000)</f>
        <v>0</v>
      </c>
      <c r="AC453">
        <f>(-J453*44100)</f>
        <v>0</v>
      </c>
      <c r="AD453">
        <f>2*29.3*R453*0.92*(EA453-W453)</f>
        <v>0</v>
      </c>
      <c r="AE453">
        <f>2*0.95*5.67E-8*(((EA453+$B$7)+273)^4-(W453+273)^4)</f>
        <v>0</v>
      </c>
      <c r="AF453">
        <f>U453+AE453+AC453+AD453</f>
        <v>0</v>
      </c>
      <c r="AG453">
        <f>DX453*AU453*(DS453-DR453*(1000-AU453*DU453)/(1000-AU453*DT453))/(100*DL453)</f>
        <v>0</v>
      </c>
      <c r="AH453">
        <f>1000*DX453*AU453*(DT453-DU453)/(100*DL453*(1000-AU453*DT453))</f>
        <v>0</v>
      </c>
      <c r="AI453">
        <f>(AJ453 - AK453 - DY453*1E3/(8.314*(EA453+273.15)) * AM453/DX453 * AL453) * DX453/(100*DL453) * (1000 - DU453)/1000</f>
        <v>0</v>
      </c>
      <c r="AJ453">
        <v>867.9830307173802</v>
      </c>
      <c r="AK453">
        <v>838.9342303030302</v>
      </c>
      <c r="AL453">
        <v>3.350216286373545</v>
      </c>
      <c r="AM453">
        <v>65.67833602409358</v>
      </c>
      <c r="AN453">
        <f>(AP453 - AO453 + DY453*1E3/(8.314*(EA453+273.15)) * AR453/DX453 * AQ453) * DX453/(100*DL453) * 1000/(1000 - AP453)</f>
        <v>0</v>
      </c>
      <c r="AO453">
        <v>8.712582622845886</v>
      </c>
      <c r="AP453">
        <v>12.00632</v>
      </c>
      <c r="AQ453">
        <v>-1.454635304045343E-05</v>
      </c>
      <c r="AR453">
        <v>107.1786885899259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MAX(0,($B$13+$C$13*EF453)/(1+$D$13*EF453)*DY453/(EA453+273)*$E$13)</f>
        <v>0</v>
      </c>
      <c r="AX453" t="s">
        <v>437</v>
      </c>
      <c r="AY453" t="s">
        <v>437</v>
      </c>
      <c r="AZ453">
        <v>0</v>
      </c>
      <c r="BA453">
        <v>0</v>
      </c>
      <c r="BB453">
        <f>1-AZ453/BA453</f>
        <v>0</v>
      </c>
      <c r="BC453">
        <v>0</v>
      </c>
      <c r="BD453" t="s">
        <v>437</v>
      </c>
      <c r="BE453" t="s">
        <v>437</v>
      </c>
      <c r="BF453">
        <v>0</v>
      </c>
      <c r="BG453">
        <v>0</v>
      </c>
      <c r="BH453">
        <f>1-BF453/BG453</f>
        <v>0</v>
      </c>
      <c r="BI453">
        <v>0.5</v>
      </c>
      <c r="BJ453">
        <f>DI453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437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BZ453">
        <v>2020</v>
      </c>
      <c r="CA453">
        <v>290.0000000000001</v>
      </c>
      <c r="CB453">
        <v>1590.42</v>
      </c>
      <c r="CC453">
        <v>295</v>
      </c>
      <c r="CD453">
        <v>5220.67</v>
      </c>
      <c r="CE453">
        <v>1591.29</v>
      </c>
      <c r="CF453">
        <v>-0.87</v>
      </c>
      <c r="CG453">
        <v>300.0000000000001</v>
      </c>
      <c r="CH453">
        <v>23.8</v>
      </c>
      <c r="CI453">
        <v>1650.734719841875</v>
      </c>
      <c r="CJ453">
        <v>2.032994541366527</v>
      </c>
      <c r="CK453">
        <v>-31.03478562282126</v>
      </c>
      <c r="CL453">
        <v>0.9198548094063967</v>
      </c>
      <c r="CM453">
        <v>0.9759925733019913</v>
      </c>
      <c r="CN453">
        <v>-0.00431141668520578</v>
      </c>
      <c r="CO453">
        <v>289.9999999999999</v>
      </c>
      <c r="CP453">
        <v>1590.91</v>
      </c>
      <c r="CQ453">
        <v>765</v>
      </c>
      <c r="CR453">
        <v>5219.32</v>
      </c>
      <c r="CS453">
        <v>1591.27</v>
      </c>
      <c r="CT453">
        <v>-0.36</v>
      </c>
      <c r="DH453">
        <f>$B$11*EG453+$C$11*EH453+$F$11*ES453*(1-EV453)</f>
        <v>0</v>
      </c>
      <c r="DI453">
        <f>DH453*DJ453</f>
        <v>0</v>
      </c>
      <c r="DJ453">
        <f>($B$11*$D$9+$C$11*$D$9+$F$11*((FF453+EX453)/MAX(FF453+EX453+FG453, 0.1)*$I$9+FG453/MAX(FF453+EX453+FG453, 0.1)*$J$9))/($B$11+$C$11+$F$11)</f>
        <v>0</v>
      </c>
      <c r="DK453">
        <f>($B$11*$K$9+$C$11*$K$9+$F$11*((FF453+EX453)/MAX(FF453+EX453+FG453, 0.1)*$P$9+FG453/MAX(FF453+EX453+FG453, 0.1)*$Q$9))/($B$11+$C$11+$F$11)</f>
        <v>0</v>
      </c>
      <c r="DL453">
        <v>6</v>
      </c>
      <c r="DM453">
        <v>0.5</v>
      </c>
      <c r="DN453" t="s">
        <v>438</v>
      </c>
      <c r="DO453">
        <v>2</v>
      </c>
      <c r="DP453" t="b">
        <v>1</v>
      </c>
      <c r="DQ453">
        <v>1761512473.8</v>
      </c>
      <c r="DR453">
        <v>821.244</v>
      </c>
      <c r="DS453">
        <v>861.018</v>
      </c>
      <c r="DT453">
        <v>12.0138</v>
      </c>
      <c r="DU453">
        <v>8.719047</v>
      </c>
      <c r="DV453">
        <v>824.3298000000001</v>
      </c>
      <c r="DW453">
        <v>11.99982</v>
      </c>
      <c r="DX453">
        <v>500.0271</v>
      </c>
      <c r="DY453">
        <v>90.27834</v>
      </c>
      <c r="DZ453">
        <v>0.10009703</v>
      </c>
      <c r="EA453">
        <v>18.63834</v>
      </c>
      <c r="EB453">
        <v>17.99363</v>
      </c>
      <c r="EC453">
        <v>999.9</v>
      </c>
      <c r="ED453">
        <v>0</v>
      </c>
      <c r="EE453">
        <v>0</v>
      </c>
      <c r="EF453">
        <v>9977.501</v>
      </c>
      <c r="EG453">
        <v>0</v>
      </c>
      <c r="EH453">
        <v>1076.99</v>
      </c>
      <c r="EI453">
        <v>-39.77419</v>
      </c>
      <c r="EJ453">
        <v>831.2300000000001</v>
      </c>
      <c r="EK453">
        <v>868.5913</v>
      </c>
      <c r="EL453">
        <v>3.294745</v>
      </c>
      <c r="EM453">
        <v>861.018</v>
      </c>
      <c r="EN453">
        <v>8.719047</v>
      </c>
      <c r="EO453">
        <v>1.084585</v>
      </c>
      <c r="EP453">
        <v>0.7871410000000001</v>
      </c>
      <c r="EQ453">
        <v>8.105088</v>
      </c>
      <c r="ER453">
        <v>3.477462</v>
      </c>
      <c r="ES453">
        <v>1999.978</v>
      </c>
      <c r="ET453">
        <v>0.979997</v>
      </c>
      <c r="EU453">
        <v>0.0200029</v>
      </c>
      <c r="EV453">
        <v>0</v>
      </c>
      <c r="EW453">
        <v>1274.869</v>
      </c>
      <c r="EX453">
        <v>5.000970000000001</v>
      </c>
      <c r="EY453">
        <v>25661.56</v>
      </c>
      <c r="EZ453">
        <v>16707.37</v>
      </c>
      <c r="FA453">
        <v>39.375</v>
      </c>
      <c r="FB453">
        <v>40</v>
      </c>
      <c r="FC453">
        <v>39.5683</v>
      </c>
      <c r="FD453">
        <v>39.3624</v>
      </c>
      <c r="FE453">
        <v>39.062</v>
      </c>
      <c r="FF453">
        <v>1955.068</v>
      </c>
      <c r="FG453">
        <v>39.902</v>
      </c>
      <c r="FH453">
        <v>0</v>
      </c>
      <c r="FI453">
        <v>7347.800000190735</v>
      </c>
      <c r="FJ453">
        <v>0</v>
      </c>
      <c r="FK453">
        <v>1274.45</v>
      </c>
      <c r="FL453">
        <v>4.278974375220747</v>
      </c>
      <c r="FM453">
        <v>25.89401719515053</v>
      </c>
      <c r="FN453">
        <v>25659.6</v>
      </c>
      <c r="FO453">
        <v>15</v>
      </c>
      <c r="FP453">
        <v>0</v>
      </c>
      <c r="FQ453" t="s">
        <v>439</v>
      </c>
      <c r="FR453">
        <v>1760210915.6</v>
      </c>
      <c r="FS453">
        <v>0</v>
      </c>
      <c r="FT453">
        <v>0</v>
      </c>
      <c r="FU453">
        <v>-0.215</v>
      </c>
      <c r="FV453">
        <v>0</v>
      </c>
      <c r="FW453">
        <v>-0.6919999999999999</v>
      </c>
      <c r="FX453">
        <v>0</v>
      </c>
      <c r="FY453">
        <v>400</v>
      </c>
      <c r="FZ453">
        <v>0</v>
      </c>
      <c r="GA453">
        <v>0.15</v>
      </c>
      <c r="GB453">
        <v>0</v>
      </c>
      <c r="GC453">
        <v>-39.4942725</v>
      </c>
      <c r="GD453">
        <v>-2.123814258911673</v>
      </c>
      <c r="GE453">
        <v>0.2217729661021611</v>
      </c>
      <c r="GF453">
        <v>0</v>
      </c>
      <c r="GG453">
        <v>1274.29794117647</v>
      </c>
      <c r="GH453">
        <v>3.227349125050759</v>
      </c>
      <c r="GI453">
        <v>0.4059830437763583</v>
      </c>
      <c r="GJ453">
        <v>0</v>
      </c>
      <c r="GK453">
        <v>3.24121075</v>
      </c>
      <c r="GL453">
        <v>0.3173832270168817</v>
      </c>
      <c r="GM453">
        <v>0.03388125775318114</v>
      </c>
      <c r="GN453">
        <v>0</v>
      </c>
      <c r="GO453">
        <v>0</v>
      </c>
      <c r="GP453">
        <v>3</v>
      </c>
      <c r="GQ453" t="s">
        <v>455</v>
      </c>
      <c r="GR453">
        <v>3.13343</v>
      </c>
      <c r="GS453">
        <v>2.76006</v>
      </c>
      <c r="GT453">
        <v>0.153088</v>
      </c>
      <c r="GU453">
        <v>0.155927</v>
      </c>
      <c r="GV453">
        <v>0.06483269999999999</v>
      </c>
      <c r="GW453">
        <v>0.0502767</v>
      </c>
      <c r="GX453">
        <v>27114.2</v>
      </c>
      <c r="GY453">
        <v>27005.9</v>
      </c>
      <c r="GZ453">
        <v>29742.6</v>
      </c>
      <c r="HA453">
        <v>29554</v>
      </c>
      <c r="HB453">
        <v>36762.7</v>
      </c>
      <c r="HC453">
        <v>37201.1</v>
      </c>
      <c r="HD453">
        <v>41852.7</v>
      </c>
      <c r="HE453">
        <v>41989.9</v>
      </c>
      <c r="HF453">
        <v>1.95845</v>
      </c>
      <c r="HG453">
        <v>1.88577</v>
      </c>
      <c r="HH453">
        <v>-0.0219345</v>
      </c>
      <c r="HI453">
        <v>0</v>
      </c>
      <c r="HJ453">
        <v>18.3559</v>
      </c>
      <c r="HK453">
        <v>999.9</v>
      </c>
      <c r="HL453">
        <v>26.3</v>
      </c>
      <c r="HM453">
        <v>31.7</v>
      </c>
      <c r="HN453">
        <v>13.6759</v>
      </c>
      <c r="HO453">
        <v>62.3727</v>
      </c>
      <c r="HP453">
        <v>32.472</v>
      </c>
      <c r="HQ453">
        <v>1</v>
      </c>
      <c r="HR453">
        <v>-0.129195</v>
      </c>
      <c r="HS453">
        <v>5.28863</v>
      </c>
      <c r="HT453">
        <v>20.2628</v>
      </c>
      <c r="HU453">
        <v>5.22238</v>
      </c>
      <c r="HV453">
        <v>12.0159</v>
      </c>
      <c r="HW453">
        <v>4.9913</v>
      </c>
      <c r="HX453">
        <v>3.2886</v>
      </c>
      <c r="HY453">
        <v>9999</v>
      </c>
      <c r="HZ453">
        <v>9999</v>
      </c>
      <c r="IA453">
        <v>9999</v>
      </c>
      <c r="IB453">
        <v>999.9</v>
      </c>
      <c r="IC453">
        <v>4.97283</v>
      </c>
      <c r="ID453">
        <v>1.86661</v>
      </c>
      <c r="IE453">
        <v>1.86588</v>
      </c>
      <c r="IF453">
        <v>1.86584</v>
      </c>
      <c r="IG453">
        <v>1.86772</v>
      </c>
      <c r="IH453">
        <v>1.87018</v>
      </c>
      <c r="II453">
        <v>1.86881</v>
      </c>
      <c r="IJ453">
        <v>1.87027</v>
      </c>
      <c r="IK453">
        <v>0</v>
      </c>
      <c r="IL453">
        <v>0</v>
      </c>
      <c r="IM453">
        <v>0</v>
      </c>
      <c r="IN453">
        <v>0</v>
      </c>
      <c r="IO453" t="s">
        <v>441</v>
      </c>
      <c r="IP453" t="s">
        <v>442</v>
      </c>
      <c r="IQ453" t="s">
        <v>443</v>
      </c>
      <c r="IR453" t="s">
        <v>443</v>
      </c>
      <c r="IS453" t="s">
        <v>443</v>
      </c>
      <c r="IT453" t="s">
        <v>443</v>
      </c>
      <c r="IU453">
        <v>0</v>
      </c>
      <c r="IV453">
        <v>100</v>
      </c>
      <c r="IW453">
        <v>100</v>
      </c>
      <c r="IX453">
        <v>-3.104</v>
      </c>
      <c r="IY453">
        <v>0.0139</v>
      </c>
      <c r="IZ453">
        <v>-1.414774939843471</v>
      </c>
      <c r="JA453">
        <v>-0.002262605230658699</v>
      </c>
      <c r="JB453">
        <v>4.117972070868355E-07</v>
      </c>
      <c r="JC453">
        <v>-1.535053720392113E-10</v>
      </c>
      <c r="JD453">
        <v>-0.05773197212917025</v>
      </c>
      <c r="JE453">
        <v>-0.004387372397949352</v>
      </c>
      <c r="JF453">
        <v>0.001148265067849212</v>
      </c>
      <c r="JG453">
        <v>-2.372704636287677E-05</v>
      </c>
      <c r="JH453">
        <v>4</v>
      </c>
      <c r="JI453">
        <v>2346</v>
      </c>
      <c r="JJ453">
        <v>1</v>
      </c>
      <c r="JK453">
        <v>24</v>
      </c>
      <c r="JL453">
        <v>21692.7</v>
      </c>
      <c r="JM453">
        <v>29358541.3</v>
      </c>
      <c r="JN453">
        <v>1.87012</v>
      </c>
      <c r="JO453">
        <v>2.24609</v>
      </c>
      <c r="JP453">
        <v>1.39648</v>
      </c>
      <c r="JQ453">
        <v>2.35596</v>
      </c>
      <c r="JR453">
        <v>1.49536</v>
      </c>
      <c r="JS453">
        <v>2.59399</v>
      </c>
      <c r="JT453">
        <v>36.5051</v>
      </c>
      <c r="JU453">
        <v>24.0262</v>
      </c>
      <c r="JV453">
        <v>18</v>
      </c>
      <c r="JW453">
        <v>487.787</v>
      </c>
      <c r="JX453">
        <v>433.567</v>
      </c>
      <c r="JY453">
        <v>12.4327</v>
      </c>
      <c r="JZ453">
        <v>25.8229</v>
      </c>
      <c r="KA453">
        <v>30.0001</v>
      </c>
      <c r="KB453">
        <v>25.6889</v>
      </c>
      <c r="KC453">
        <v>25.626</v>
      </c>
      <c r="KD453">
        <v>37.4821</v>
      </c>
      <c r="KE453">
        <v>34.0041</v>
      </c>
      <c r="KF453">
        <v>0</v>
      </c>
      <c r="KG453">
        <v>12.4304</v>
      </c>
      <c r="KH453">
        <v>888.486</v>
      </c>
      <c r="KI453">
        <v>8.68493</v>
      </c>
      <c r="KJ453">
        <v>101.65</v>
      </c>
      <c r="KK453">
        <v>100.969</v>
      </c>
    </row>
    <row r="454" spans="1:297">
      <c r="A454">
        <v>438</v>
      </c>
      <c r="B454">
        <v>1761512481.6</v>
      </c>
      <c r="C454">
        <v>5271.099999904633</v>
      </c>
      <c r="D454" t="s">
        <v>1323</v>
      </c>
      <c r="E454" t="s">
        <v>1324</v>
      </c>
      <c r="F454">
        <v>5</v>
      </c>
      <c r="G454" t="s">
        <v>1218</v>
      </c>
      <c r="H454" t="s">
        <v>436</v>
      </c>
      <c r="I454">
        <v>1761512479.1</v>
      </c>
      <c r="J454">
        <f>(K454)/1000</f>
        <v>0</v>
      </c>
      <c r="K454">
        <f>IF(DP454, AN454, AH454)</f>
        <v>0</v>
      </c>
      <c r="L454">
        <f>IF(DP454, AI454, AG454)</f>
        <v>0</v>
      </c>
      <c r="M454">
        <f>DR454 - IF(AU454&gt;1, L454*DL454*100.0/(AW454), 0)</f>
        <v>0</v>
      </c>
      <c r="N454">
        <f>((T454-J454/2)*M454-L454)/(T454+J454/2)</f>
        <v>0</v>
      </c>
      <c r="O454">
        <f>N454*(DY454+DZ454)/1000.0</f>
        <v>0</v>
      </c>
      <c r="P454">
        <f>(DR454 - IF(AU454&gt;1, L454*DL454*100.0/(AW454), 0))*(DY454+DZ454)/1000.0</f>
        <v>0</v>
      </c>
      <c r="Q454">
        <f>2.0/((1/S454-1/R454)+SIGN(S454)*SQRT((1/S454-1/R454)*(1/S454-1/R454) + 4*DM454/((DM454+1)*(DM454+1))*(2*1/S454*1/R454-1/R454*1/R454)))</f>
        <v>0</v>
      </c>
      <c r="R454">
        <f>IF(LEFT(DN454,1)&lt;&gt;"0",IF(LEFT(DN454,1)="1",3.0,DO454),$D$5+$E$5*(EF454*DY454/($K$5*1000))+$F$5*(EF454*DY454/($K$5*1000))*MAX(MIN(DL454,$J$5),$I$5)*MAX(MIN(DL454,$J$5),$I$5)+$G$5*MAX(MIN(DL454,$J$5),$I$5)*(EF454*DY454/($K$5*1000))+$H$5*(EF454*DY454/($K$5*1000))*(EF454*DY454/($K$5*1000)))</f>
        <v>0</v>
      </c>
      <c r="S454">
        <f>J454*(1000-(1000*0.61365*exp(17.502*W454/(240.97+W454))/(DY454+DZ454)+DT454)/2)/(1000*0.61365*exp(17.502*W454/(240.97+W454))/(DY454+DZ454)-DT454)</f>
        <v>0</v>
      </c>
      <c r="T454">
        <f>1/((DM454+1)/(Q454/1.6)+1/(R454/1.37)) + DM454/((DM454+1)/(Q454/1.6) + DM454/(R454/1.37))</f>
        <v>0</v>
      </c>
      <c r="U454">
        <f>(DH454*DK454)</f>
        <v>0</v>
      </c>
      <c r="V454">
        <f>(EA454+(U454+2*0.95*5.67E-8*(((EA454+$B$7)+273)^4-(EA454+273)^4)-44100*J454)/(1.84*29.3*R454+8*0.95*5.67E-8*(EA454+273)^3))</f>
        <v>0</v>
      </c>
      <c r="W454">
        <f>($C$7*EB454+$D$7*EC454+$E$7*V454)</f>
        <v>0</v>
      </c>
      <c r="X454">
        <f>0.61365*exp(17.502*W454/(240.97+W454))</f>
        <v>0</v>
      </c>
      <c r="Y454">
        <f>(Z454/AA454*100)</f>
        <v>0</v>
      </c>
      <c r="Z454">
        <f>DT454*(DY454+DZ454)/1000</f>
        <v>0</v>
      </c>
      <c r="AA454">
        <f>0.61365*exp(17.502*EA454/(240.97+EA454))</f>
        <v>0</v>
      </c>
      <c r="AB454">
        <f>(X454-DT454*(DY454+DZ454)/1000)</f>
        <v>0</v>
      </c>
      <c r="AC454">
        <f>(-J454*44100)</f>
        <v>0</v>
      </c>
      <c r="AD454">
        <f>2*29.3*R454*0.92*(EA454-W454)</f>
        <v>0</v>
      </c>
      <c r="AE454">
        <f>2*0.95*5.67E-8*(((EA454+$B$7)+273)^4-(W454+273)^4)</f>
        <v>0</v>
      </c>
      <c r="AF454">
        <f>U454+AE454+AC454+AD454</f>
        <v>0</v>
      </c>
      <c r="AG454">
        <f>DX454*AU454*(DS454-DR454*(1000-AU454*DU454)/(1000-AU454*DT454))/(100*DL454)</f>
        <v>0</v>
      </c>
      <c r="AH454">
        <f>1000*DX454*AU454*(DT454-DU454)/(100*DL454*(1000-AU454*DT454))</f>
        <v>0</v>
      </c>
      <c r="AI454">
        <f>(AJ454 - AK454 - DY454*1E3/(8.314*(EA454+273.15)) * AM454/DX454 * AL454) * DX454/(100*DL454) * (1000 - DU454)/1000</f>
        <v>0</v>
      </c>
      <c r="AJ454">
        <v>883.8106435238133</v>
      </c>
      <c r="AK454">
        <v>855.4280545454543</v>
      </c>
      <c r="AL454">
        <v>3.293806655954902</v>
      </c>
      <c r="AM454">
        <v>65.67833602409358</v>
      </c>
      <c r="AN454">
        <f>(AP454 - AO454 + DY454*1E3/(8.314*(EA454+273.15)) * AR454/DX454 * AQ454) * DX454/(100*DL454) * 1000/(1000 - AP454)</f>
        <v>0</v>
      </c>
      <c r="AO454">
        <v>8.695682486731698</v>
      </c>
      <c r="AP454">
        <v>11.99565151515151</v>
      </c>
      <c r="AQ454">
        <v>-1.735051529753256E-05</v>
      </c>
      <c r="AR454">
        <v>107.1786885899259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MAX(0,($B$13+$C$13*EF454)/(1+$D$13*EF454)*DY454/(EA454+273)*$E$13)</f>
        <v>0</v>
      </c>
      <c r="AX454" t="s">
        <v>437</v>
      </c>
      <c r="AY454" t="s">
        <v>437</v>
      </c>
      <c r="AZ454">
        <v>0</v>
      </c>
      <c r="BA454">
        <v>0</v>
      </c>
      <c r="BB454">
        <f>1-AZ454/BA454</f>
        <v>0</v>
      </c>
      <c r="BC454">
        <v>0</v>
      </c>
      <c r="BD454" t="s">
        <v>437</v>
      </c>
      <c r="BE454" t="s">
        <v>437</v>
      </c>
      <c r="BF454">
        <v>0</v>
      </c>
      <c r="BG454">
        <v>0</v>
      </c>
      <c r="BH454">
        <f>1-BF454/BG454</f>
        <v>0</v>
      </c>
      <c r="BI454">
        <v>0.5</v>
      </c>
      <c r="BJ454">
        <f>DI454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437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BZ454">
        <v>2020</v>
      </c>
      <c r="CA454">
        <v>290.0000000000001</v>
      </c>
      <c r="CB454">
        <v>1590.42</v>
      </c>
      <c r="CC454">
        <v>295</v>
      </c>
      <c r="CD454">
        <v>5220.67</v>
      </c>
      <c r="CE454">
        <v>1591.29</v>
      </c>
      <c r="CF454">
        <v>-0.87</v>
      </c>
      <c r="CG454">
        <v>300.0000000000001</v>
      </c>
      <c r="CH454">
        <v>23.8</v>
      </c>
      <c r="CI454">
        <v>1650.734719841875</v>
      </c>
      <c r="CJ454">
        <v>2.032994541366527</v>
      </c>
      <c r="CK454">
        <v>-31.03478562282126</v>
      </c>
      <c r="CL454">
        <v>0.9198548094063967</v>
      </c>
      <c r="CM454">
        <v>0.9759925733019913</v>
      </c>
      <c r="CN454">
        <v>-0.00431141668520578</v>
      </c>
      <c r="CO454">
        <v>289.9999999999999</v>
      </c>
      <c r="CP454">
        <v>1590.91</v>
      </c>
      <c r="CQ454">
        <v>765</v>
      </c>
      <c r="CR454">
        <v>5219.32</v>
      </c>
      <c r="CS454">
        <v>1591.27</v>
      </c>
      <c r="CT454">
        <v>-0.36</v>
      </c>
      <c r="DH454">
        <f>$B$11*EG454+$C$11*EH454+$F$11*ES454*(1-EV454)</f>
        <v>0</v>
      </c>
      <c r="DI454">
        <f>DH454*DJ454</f>
        <v>0</v>
      </c>
      <c r="DJ454">
        <f>($B$11*$D$9+$C$11*$D$9+$F$11*((FF454+EX454)/MAX(FF454+EX454+FG454, 0.1)*$I$9+FG454/MAX(FF454+EX454+FG454, 0.1)*$J$9))/($B$11+$C$11+$F$11)</f>
        <v>0</v>
      </c>
      <c r="DK454">
        <f>($B$11*$K$9+$C$11*$K$9+$F$11*((FF454+EX454)/MAX(FF454+EX454+FG454, 0.1)*$P$9+FG454/MAX(FF454+EX454+FG454, 0.1)*$Q$9))/($B$11+$C$11+$F$11)</f>
        <v>0</v>
      </c>
      <c r="DL454">
        <v>6</v>
      </c>
      <c r="DM454">
        <v>0.5</v>
      </c>
      <c r="DN454" t="s">
        <v>438</v>
      </c>
      <c r="DO454">
        <v>2</v>
      </c>
      <c r="DP454" t="b">
        <v>1</v>
      </c>
      <c r="DQ454">
        <v>1761512479.1</v>
      </c>
      <c r="DR454">
        <v>838.6777777777777</v>
      </c>
      <c r="DS454">
        <v>877.8125555555556</v>
      </c>
      <c r="DT454">
        <v>11.99865555555555</v>
      </c>
      <c r="DU454">
        <v>8.695628888888889</v>
      </c>
      <c r="DV454">
        <v>841.7968888888888</v>
      </c>
      <c r="DW454">
        <v>11.98485555555555</v>
      </c>
      <c r="DX454">
        <v>499.9762222222222</v>
      </c>
      <c r="DY454">
        <v>90.27789999999999</v>
      </c>
      <c r="DZ454">
        <v>0.09994417777777778</v>
      </c>
      <c r="EA454">
        <v>18.63144444444444</v>
      </c>
      <c r="EB454">
        <v>18.00092222222223</v>
      </c>
      <c r="EC454">
        <v>999.9000000000001</v>
      </c>
      <c r="ED454">
        <v>0</v>
      </c>
      <c r="EE454">
        <v>0</v>
      </c>
      <c r="EF454">
        <v>10006.03666666667</v>
      </c>
      <c r="EG454">
        <v>0</v>
      </c>
      <c r="EH454">
        <v>1076.973333333333</v>
      </c>
      <c r="EI454">
        <v>-39.13462222222223</v>
      </c>
      <c r="EJ454">
        <v>848.8629999999999</v>
      </c>
      <c r="EK454">
        <v>885.5126666666667</v>
      </c>
      <c r="EL454">
        <v>3.303013333333333</v>
      </c>
      <c r="EM454">
        <v>877.8125555555556</v>
      </c>
      <c r="EN454">
        <v>8.695628888888889</v>
      </c>
      <c r="EO454">
        <v>1.083212222222222</v>
      </c>
      <c r="EP454">
        <v>0.7850233333333333</v>
      </c>
      <c r="EQ454">
        <v>8.086454444444445</v>
      </c>
      <c r="ER454">
        <v>3.439331111111111</v>
      </c>
      <c r="ES454">
        <v>2000.022222222222</v>
      </c>
      <c r="ET454">
        <v>0.9800006666666666</v>
      </c>
      <c r="EU454">
        <v>0.01999911111111111</v>
      </c>
      <c r="EV454">
        <v>0</v>
      </c>
      <c r="EW454">
        <v>1275.057777777778</v>
      </c>
      <c r="EX454">
        <v>5.00097</v>
      </c>
      <c r="EY454">
        <v>25662.08888888889</v>
      </c>
      <c r="EZ454">
        <v>16707.77777777778</v>
      </c>
      <c r="FA454">
        <v>39.312</v>
      </c>
      <c r="FB454">
        <v>39.937</v>
      </c>
      <c r="FC454">
        <v>39.52066666666666</v>
      </c>
      <c r="FD454">
        <v>39.29822222222222</v>
      </c>
      <c r="FE454">
        <v>38.986</v>
      </c>
      <c r="FF454">
        <v>1955.118888888889</v>
      </c>
      <c r="FG454">
        <v>39.90111111111111</v>
      </c>
      <c r="FH454">
        <v>0</v>
      </c>
      <c r="FI454">
        <v>7352.600000143051</v>
      </c>
      <c r="FJ454">
        <v>0</v>
      </c>
      <c r="FK454">
        <v>1274.745384615384</v>
      </c>
      <c r="FL454">
        <v>4.099145311151981</v>
      </c>
      <c r="FM454">
        <v>14.63589758070563</v>
      </c>
      <c r="FN454">
        <v>25660.80384615385</v>
      </c>
      <c r="FO454">
        <v>15</v>
      </c>
      <c r="FP454">
        <v>0</v>
      </c>
      <c r="FQ454" t="s">
        <v>439</v>
      </c>
      <c r="FR454">
        <v>1760210915.6</v>
      </c>
      <c r="FS454">
        <v>0</v>
      </c>
      <c r="FT454">
        <v>0</v>
      </c>
      <c r="FU454">
        <v>-0.215</v>
      </c>
      <c r="FV454">
        <v>0</v>
      </c>
      <c r="FW454">
        <v>-0.6919999999999999</v>
      </c>
      <c r="FX454">
        <v>0</v>
      </c>
      <c r="FY454">
        <v>400</v>
      </c>
      <c r="FZ454">
        <v>0</v>
      </c>
      <c r="GA454">
        <v>0.15</v>
      </c>
      <c r="GB454">
        <v>0</v>
      </c>
      <c r="GC454">
        <v>-39.5047325</v>
      </c>
      <c r="GD454">
        <v>0.2797632270170426</v>
      </c>
      <c r="GE454">
        <v>0.2234735805274305</v>
      </c>
      <c r="GF454">
        <v>1</v>
      </c>
      <c r="GG454">
        <v>1274.504117647059</v>
      </c>
      <c r="GH454">
        <v>3.974637129714182</v>
      </c>
      <c r="GI454">
        <v>0.4661930781974029</v>
      </c>
      <c r="GJ454">
        <v>0</v>
      </c>
      <c r="GK454">
        <v>3.25955225</v>
      </c>
      <c r="GL454">
        <v>0.3729835272045022</v>
      </c>
      <c r="GM454">
        <v>0.03794695432360149</v>
      </c>
      <c r="GN454">
        <v>0</v>
      </c>
      <c r="GO454">
        <v>1</v>
      </c>
      <c r="GP454">
        <v>3</v>
      </c>
      <c r="GQ454" t="s">
        <v>446</v>
      </c>
      <c r="GR454">
        <v>3.13357</v>
      </c>
      <c r="GS454">
        <v>2.76033</v>
      </c>
      <c r="GT454">
        <v>0.155056</v>
      </c>
      <c r="GU454">
        <v>0.15779</v>
      </c>
      <c r="GV454">
        <v>0.0647948</v>
      </c>
      <c r="GW454">
        <v>0.0502613</v>
      </c>
      <c r="GX454">
        <v>27051.5</v>
      </c>
      <c r="GY454">
        <v>26946.3</v>
      </c>
      <c r="GZ454">
        <v>29742.9</v>
      </c>
      <c r="HA454">
        <v>29553.9</v>
      </c>
      <c r="HB454">
        <v>36764.8</v>
      </c>
      <c r="HC454">
        <v>37201.4</v>
      </c>
      <c r="HD454">
        <v>41853.3</v>
      </c>
      <c r="HE454">
        <v>41989.6</v>
      </c>
      <c r="HF454">
        <v>1.95847</v>
      </c>
      <c r="HG454">
        <v>1.88577</v>
      </c>
      <c r="HH454">
        <v>-0.0208244</v>
      </c>
      <c r="HI454">
        <v>0</v>
      </c>
      <c r="HJ454">
        <v>18.3559</v>
      </c>
      <c r="HK454">
        <v>999.9</v>
      </c>
      <c r="HL454">
        <v>26.3</v>
      </c>
      <c r="HM454">
        <v>31.6</v>
      </c>
      <c r="HN454">
        <v>13.5987</v>
      </c>
      <c r="HO454">
        <v>62.4128</v>
      </c>
      <c r="HP454">
        <v>32.4319</v>
      </c>
      <c r="HQ454">
        <v>1</v>
      </c>
      <c r="HR454">
        <v>-0.130841</v>
      </c>
      <c r="HS454">
        <v>4.78946</v>
      </c>
      <c r="HT454">
        <v>20.278</v>
      </c>
      <c r="HU454">
        <v>5.22208</v>
      </c>
      <c r="HV454">
        <v>12.0159</v>
      </c>
      <c r="HW454">
        <v>4.99125</v>
      </c>
      <c r="HX454">
        <v>3.28863</v>
      </c>
      <c r="HY454">
        <v>9999</v>
      </c>
      <c r="HZ454">
        <v>9999</v>
      </c>
      <c r="IA454">
        <v>9999</v>
      </c>
      <c r="IB454">
        <v>999.9</v>
      </c>
      <c r="IC454">
        <v>4.97281</v>
      </c>
      <c r="ID454">
        <v>1.86661</v>
      </c>
      <c r="IE454">
        <v>1.8659</v>
      </c>
      <c r="IF454">
        <v>1.86585</v>
      </c>
      <c r="IG454">
        <v>1.86773</v>
      </c>
      <c r="IH454">
        <v>1.87015</v>
      </c>
      <c r="II454">
        <v>1.8688</v>
      </c>
      <c r="IJ454">
        <v>1.87027</v>
      </c>
      <c r="IK454">
        <v>0</v>
      </c>
      <c r="IL454">
        <v>0</v>
      </c>
      <c r="IM454">
        <v>0</v>
      </c>
      <c r="IN454">
        <v>0</v>
      </c>
      <c r="IO454" t="s">
        <v>441</v>
      </c>
      <c r="IP454" t="s">
        <v>442</v>
      </c>
      <c r="IQ454" t="s">
        <v>443</v>
      </c>
      <c r="IR454" t="s">
        <v>443</v>
      </c>
      <c r="IS454" t="s">
        <v>443</v>
      </c>
      <c r="IT454" t="s">
        <v>443</v>
      </c>
      <c r="IU454">
        <v>0</v>
      </c>
      <c r="IV454">
        <v>100</v>
      </c>
      <c r="IW454">
        <v>100</v>
      </c>
      <c r="IX454">
        <v>-3.135</v>
      </c>
      <c r="IY454">
        <v>0.0137</v>
      </c>
      <c r="IZ454">
        <v>-1.414774939843471</v>
      </c>
      <c r="JA454">
        <v>-0.002262605230658699</v>
      </c>
      <c r="JB454">
        <v>4.117972070868355E-07</v>
      </c>
      <c r="JC454">
        <v>-1.535053720392113E-10</v>
      </c>
      <c r="JD454">
        <v>-0.05773197212917025</v>
      </c>
      <c r="JE454">
        <v>-0.004387372397949352</v>
      </c>
      <c r="JF454">
        <v>0.001148265067849212</v>
      </c>
      <c r="JG454">
        <v>-2.372704636287677E-05</v>
      </c>
      <c r="JH454">
        <v>4</v>
      </c>
      <c r="JI454">
        <v>2346</v>
      </c>
      <c r="JJ454">
        <v>1</v>
      </c>
      <c r="JK454">
        <v>24</v>
      </c>
      <c r="JL454">
        <v>21692.8</v>
      </c>
      <c r="JM454">
        <v>29358541.4</v>
      </c>
      <c r="JN454">
        <v>1.89575</v>
      </c>
      <c r="JO454">
        <v>2.26196</v>
      </c>
      <c r="JP454">
        <v>1.39771</v>
      </c>
      <c r="JQ454">
        <v>2.35718</v>
      </c>
      <c r="JR454">
        <v>1.49536</v>
      </c>
      <c r="JS454">
        <v>2.59033</v>
      </c>
      <c r="JT454">
        <v>36.5051</v>
      </c>
      <c r="JU454">
        <v>24.0175</v>
      </c>
      <c r="JV454">
        <v>18</v>
      </c>
      <c r="JW454">
        <v>487.802</v>
      </c>
      <c r="JX454">
        <v>433.566</v>
      </c>
      <c r="JY454">
        <v>12.4765</v>
      </c>
      <c r="JZ454">
        <v>25.8229</v>
      </c>
      <c r="KA454">
        <v>29.9989</v>
      </c>
      <c r="KB454">
        <v>25.6889</v>
      </c>
      <c r="KC454">
        <v>25.626</v>
      </c>
      <c r="KD454">
        <v>38.0833</v>
      </c>
      <c r="KE454">
        <v>34.0041</v>
      </c>
      <c r="KF454">
        <v>0</v>
      </c>
      <c r="KG454">
        <v>12.539</v>
      </c>
      <c r="KH454">
        <v>908.526</v>
      </c>
      <c r="KI454">
        <v>8.681940000000001</v>
      </c>
      <c r="KJ454">
        <v>101.652</v>
      </c>
      <c r="KK454">
        <v>100.969</v>
      </c>
    </row>
    <row r="455" spans="1:297">
      <c r="A455">
        <v>439</v>
      </c>
      <c r="B455">
        <v>1761512486.6</v>
      </c>
      <c r="C455">
        <v>5276.099999904633</v>
      </c>
      <c r="D455" t="s">
        <v>1325</v>
      </c>
      <c r="E455" t="s">
        <v>1326</v>
      </c>
      <c r="F455">
        <v>5</v>
      </c>
      <c r="G455" t="s">
        <v>1218</v>
      </c>
      <c r="H455" t="s">
        <v>436</v>
      </c>
      <c r="I455">
        <v>1761512483.8</v>
      </c>
      <c r="J455">
        <f>(K455)/1000</f>
        <v>0</v>
      </c>
      <c r="K455">
        <f>IF(DP455, AN455, AH455)</f>
        <v>0</v>
      </c>
      <c r="L455">
        <f>IF(DP455, AI455, AG455)</f>
        <v>0</v>
      </c>
      <c r="M455">
        <f>DR455 - IF(AU455&gt;1, L455*DL455*100.0/(AW455), 0)</f>
        <v>0</v>
      </c>
      <c r="N455">
        <f>((T455-J455/2)*M455-L455)/(T455+J455/2)</f>
        <v>0</v>
      </c>
      <c r="O455">
        <f>N455*(DY455+DZ455)/1000.0</f>
        <v>0</v>
      </c>
      <c r="P455">
        <f>(DR455 - IF(AU455&gt;1, L455*DL455*100.0/(AW455), 0))*(DY455+DZ455)/1000.0</f>
        <v>0</v>
      </c>
      <c r="Q455">
        <f>2.0/((1/S455-1/R455)+SIGN(S455)*SQRT((1/S455-1/R455)*(1/S455-1/R455) + 4*DM455/((DM455+1)*(DM455+1))*(2*1/S455*1/R455-1/R455*1/R455)))</f>
        <v>0</v>
      </c>
      <c r="R455">
        <f>IF(LEFT(DN455,1)&lt;&gt;"0",IF(LEFT(DN455,1)="1",3.0,DO455),$D$5+$E$5*(EF455*DY455/($K$5*1000))+$F$5*(EF455*DY455/($K$5*1000))*MAX(MIN(DL455,$J$5),$I$5)*MAX(MIN(DL455,$J$5),$I$5)+$G$5*MAX(MIN(DL455,$J$5),$I$5)*(EF455*DY455/($K$5*1000))+$H$5*(EF455*DY455/($K$5*1000))*(EF455*DY455/($K$5*1000)))</f>
        <v>0</v>
      </c>
      <c r="S455">
        <f>J455*(1000-(1000*0.61365*exp(17.502*W455/(240.97+W455))/(DY455+DZ455)+DT455)/2)/(1000*0.61365*exp(17.502*W455/(240.97+W455))/(DY455+DZ455)-DT455)</f>
        <v>0</v>
      </c>
      <c r="T455">
        <f>1/((DM455+1)/(Q455/1.6)+1/(R455/1.37)) + DM455/((DM455+1)/(Q455/1.6) + DM455/(R455/1.37))</f>
        <v>0</v>
      </c>
      <c r="U455">
        <f>(DH455*DK455)</f>
        <v>0</v>
      </c>
      <c r="V455">
        <f>(EA455+(U455+2*0.95*5.67E-8*(((EA455+$B$7)+273)^4-(EA455+273)^4)-44100*J455)/(1.84*29.3*R455+8*0.95*5.67E-8*(EA455+273)^3))</f>
        <v>0</v>
      </c>
      <c r="W455">
        <f>($C$7*EB455+$D$7*EC455+$E$7*V455)</f>
        <v>0</v>
      </c>
      <c r="X455">
        <f>0.61365*exp(17.502*W455/(240.97+W455))</f>
        <v>0</v>
      </c>
      <c r="Y455">
        <f>(Z455/AA455*100)</f>
        <v>0</v>
      </c>
      <c r="Z455">
        <f>DT455*(DY455+DZ455)/1000</f>
        <v>0</v>
      </c>
      <c r="AA455">
        <f>0.61365*exp(17.502*EA455/(240.97+EA455))</f>
        <v>0</v>
      </c>
      <c r="AB455">
        <f>(X455-DT455*(DY455+DZ455)/1000)</f>
        <v>0</v>
      </c>
      <c r="AC455">
        <f>(-J455*44100)</f>
        <v>0</v>
      </c>
      <c r="AD455">
        <f>2*29.3*R455*0.92*(EA455-W455)</f>
        <v>0</v>
      </c>
      <c r="AE455">
        <f>2*0.95*5.67E-8*(((EA455+$B$7)+273)^4-(W455+273)^4)</f>
        <v>0</v>
      </c>
      <c r="AF455">
        <f>U455+AE455+AC455+AD455</f>
        <v>0</v>
      </c>
      <c r="AG455">
        <f>DX455*AU455*(DS455-DR455*(1000-AU455*DU455)/(1000-AU455*DT455))/(100*DL455)</f>
        <v>0</v>
      </c>
      <c r="AH455">
        <f>1000*DX455*AU455*(DT455-DU455)/(100*DL455*(1000-AU455*DT455))</f>
        <v>0</v>
      </c>
      <c r="AI455">
        <f>(AJ455 - AK455 - DY455*1E3/(8.314*(EA455+273.15)) * AM455/DX455 * AL455) * DX455/(100*DL455) * (1000 - DU455)/1000</f>
        <v>0</v>
      </c>
      <c r="AJ455">
        <v>900.5177670578892</v>
      </c>
      <c r="AK455">
        <v>871.8560727272726</v>
      </c>
      <c r="AL455">
        <v>3.295715058107495</v>
      </c>
      <c r="AM455">
        <v>65.67833602409358</v>
      </c>
      <c r="AN455">
        <f>(AP455 - AO455 + DY455*1E3/(8.314*(EA455+273.15)) * AR455/DX455 * AQ455) * DX455/(100*DL455) * 1000/(1000 - AP455)</f>
        <v>0</v>
      </c>
      <c r="AO455">
        <v>8.694150790518419</v>
      </c>
      <c r="AP455">
        <v>12.00101393939394</v>
      </c>
      <c r="AQ455">
        <v>5.992614681628098E-06</v>
      </c>
      <c r="AR455">
        <v>107.1786885899259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MAX(0,($B$13+$C$13*EF455)/(1+$D$13*EF455)*DY455/(EA455+273)*$E$13)</f>
        <v>0</v>
      </c>
      <c r="AX455" t="s">
        <v>437</v>
      </c>
      <c r="AY455" t="s">
        <v>437</v>
      </c>
      <c r="AZ455">
        <v>0</v>
      </c>
      <c r="BA455">
        <v>0</v>
      </c>
      <c r="BB455">
        <f>1-AZ455/BA455</f>
        <v>0</v>
      </c>
      <c r="BC455">
        <v>0</v>
      </c>
      <c r="BD455" t="s">
        <v>437</v>
      </c>
      <c r="BE455" t="s">
        <v>437</v>
      </c>
      <c r="BF455">
        <v>0</v>
      </c>
      <c r="BG455">
        <v>0</v>
      </c>
      <c r="BH455">
        <f>1-BF455/BG455</f>
        <v>0</v>
      </c>
      <c r="BI455">
        <v>0.5</v>
      </c>
      <c r="BJ455">
        <f>DI455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437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BZ455">
        <v>2020</v>
      </c>
      <c r="CA455">
        <v>290.0000000000001</v>
      </c>
      <c r="CB455">
        <v>1590.42</v>
      </c>
      <c r="CC455">
        <v>295</v>
      </c>
      <c r="CD455">
        <v>5220.67</v>
      </c>
      <c r="CE455">
        <v>1591.29</v>
      </c>
      <c r="CF455">
        <v>-0.87</v>
      </c>
      <c r="CG455">
        <v>300.0000000000001</v>
      </c>
      <c r="CH455">
        <v>23.8</v>
      </c>
      <c r="CI455">
        <v>1650.734719841875</v>
      </c>
      <c r="CJ455">
        <v>2.032994541366527</v>
      </c>
      <c r="CK455">
        <v>-31.03478562282126</v>
      </c>
      <c r="CL455">
        <v>0.9198548094063967</v>
      </c>
      <c r="CM455">
        <v>0.9759925733019913</v>
      </c>
      <c r="CN455">
        <v>-0.00431141668520578</v>
      </c>
      <c r="CO455">
        <v>289.9999999999999</v>
      </c>
      <c r="CP455">
        <v>1590.91</v>
      </c>
      <c r="CQ455">
        <v>765</v>
      </c>
      <c r="CR455">
        <v>5219.32</v>
      </c>
      <c r="CS455">
        <v>1591.27</v>
      </c>
      <c r="CT455">
        <v>-0.36</v>
      </c>
      <c r="DH455">
        <f>$B$11*EG455+$C$11*EH455+$F$11*ES455*(1-EV455)</f>
        <v>0</v>
      </c>
      <c r="DI455">
        <f>DH455*DJ455</f>
        <v>0</v>
      </c>
      <c r="DJ455">
        <f>($B$11*$D$9+$C$11*$D$9+$F$11*((FF455+EX455)/MAX(FF455+EX455+FG455, 0.1)*$I$9+FG455/MAX(FF455+EX455+FG455, 0.1)*$J$9))/($B$11+$C$11+$F$11)</f>
        <v>0</v>
      </c>
      <c r="DK455">
        <f>($B$11*$K$9+$C$11*$K$9+$F$11*((FF455+EX455)/MAX(FF455+EX455+FG455, 0.1)*$P$9+FG455/MAX(FF455+EX455+FG455, 0.1)*$Q$9))/($B$11+$C$11+$F$11)</f>
        <v>0</v>
      </c>
      <c r="DL455">
        <v>6</v>
      </c>
      <c r="DM455">
        <v>0.5</v>
      </c>
      <c r="DN455" t="s">
        <v>438</v>
      </c>
      <c r="DO455">
        <v>2</v>
      </c>
      <c r="DP455" t="b">
        <v>1</v>
      </c>
      <c r="DQ455">
        <v>1761512483.8</v>
      </c>
      <c r="DR455">
        <v>853.9028000000001</v>
      </c>
      <c r="DS455">
        <v>893.3786</v>
      </c>
      <c r="DT455">
        <v>11.99851</v>
      </c>
      <c r="DU455">
        <v>8.694140000000001</v>
      </c>
      <c r="DV455">
        <v>857.0509</v>
      </c>
      <c r="DW455">
        <v>11.98474</v>
      </c>
      <c r="DX455">
        <v>500.0078</v>
      </c>
      <c r="DY455">
        <v>90.27809999999999</v>
      </c>
      <c r="DZ455">
        <v>0.10000247</v>
      </c>
      <c r="EA455">
        <v>18.67866</v>
      </c>
      <c r="EB455">
        <v>18.00573</v>
      </c>
      <c r="EC455">
        <v>999.9</v>
      </c>
      <c r="ED455">
        <v>0</v>
      </c>
      <c r="EE455">
        <v>0</v>
      </c>
      <c r="EF455">
        <v>10002.377</v>
      </c>
      <c r="EG455">
        <v>0</v>
      </c>
      <c r="EH455">
        <v>1076.956</v>
      </c>
      <c r="EI455">
        <v>-39.47585000000001</v>
      </c>
      <c r="EJ455">
        <v>864.2728</v>
      </c>
      <c r="EK455">
        <v>901.2139999999999</v>
      </c>
      <c r="EL455">
        <v>3.304368</v>
      </c>
      <c r="EM455">
        <v>893.3786</v>
      </c>
      <c r="EN455">
        <v>8.694140000000001</v>
      </c>
      <c r="EO455">
        <v>1.083202</v>
      </c>
      <c r="EP455">
        <v>0.7848903</v>
      </c>
      <c r="EQ455">
        <v>8.086324999999999</v>
      </c>
      <c r="ER455">
        <v>3.436936999999999</v>
      </c>
      <c r="ES455">
        <v>1999.972</v>
      </c>
      <c r="ET455">
        <v>0.9800017999999999</v>
      </c>
      <c r="EU455">
        <v>0.01999795</v>
      </c>
      <c r="EV455">
        <v>0</v>
      </c>
      <c r="EW455">
        <v>1275.132</v>
      </c>
      <c r="EX455">
        <v>5.000970000000001</v>
      </c>
      <c r="EY455">
        <v>25658.81</v>
      </c>
      <c r="EZ455">
        <v>16707.36</v>
      </c>
      <c r="FA455">
        <v>39.2562</v>
      </c>
      <c r="FB455">
        <v>39.8998</v>
      </c>
      <c r="FC455">
        <v>39.5</v>
      </c>
      <c r="FD455">
        <v>39.2122</v>
      </c>
      <c r="FE455">
        <v>38.937</v>
      </c>
      <c r="FF455">
        <v>1955.073</v>
      </c>
      <c r="FG455">
        <v>39.899</v>
      </c>
      <c r="FH455">
        <v>0</v>
      </c>
      <c r="FI455">
        <v>7357.400000095367</v>
      </c>
      <c r="FJ455">
        <v>0</v>
      </c>
      <c r="FK455">
        <v>1275.000384615385</v>
      </c>
      <c r="FL455">
        <v>1.620170957289854</v>
      </c>
      <c r="FM455">
        <v>-14.47863232509379</v>
      </c>
      <c r="FN455">
        <v>25660.7576923077</v>
      </c>
      <c r="FO455">
        <v>15</v>
      </c>
      <c r="FP455">
        <v>0</v>
      </c>
      <c r="FQ455" t="s">
        <v>439</v>
      </c>
      <c r="FR455">
        <v>1760210915.6</v>
      </c>
      <c r="FS455">
        <v>0</v>
      </c>
      <c r="FT455">
        <v>0</v>
      </c>
      <c r="FU455">
        <v>-0.215</v>
      </c>
      <c r="FV455">
        <v>0</v>
      </c>
      <c r="FW455">
        <v>-0.6919999999999999</v>
      </c>
      <c r="FX455">
        <v>0</v>
      </c>
      <c r="FY455">
        <v>400</v>
      </c>
      <c r="FZ455">
        <v>0</v>
      </c>
      <c r="GA455">
        <v>0.15</v>
      </c>
      <c r="GB455">
        <v>0</v>
      </c>
      <c r="GC455">
        <v>-39.4914</v>
      </c>
      <c r="GD455">
        <v>0.8247759849906834</v>
      </c>
      <c r="GE455">
        <v>0.2517997001586776</v>
      </c>
      <c r="GF455">
        <v>0</v>
      </c>
      <c r="GG455">
        <v>1274.793235294117</v>
      </c>
      <c r="GH455">
        <v>3.284797561727337</v>
      </c>
      <c r="GI455">
        <v>0.4184334973391512</v>
      </c>
      <c r="GJ455">
        <v>0</v>
      </c>
      <c r="GK455">
        <v>3.285234749999999</v>
      </c>
      <c r="GL455">
        <v>0.2492281801125636</v>
      </c>
      <c r="GM455">
        <v>0.02924412180144073</v>
      </c>
      <c r="GN455">
        <v>0</v>
      </c>
      <c r="GO455">
        <v>0</v>
      </c>
      <c r="GP455">
        <v>3</v>
      </c>
      <c r="GQ455" t="s">
        <v>455</v>
      </c>
      <c r="GR455">
        <v>3.1334</v>
      </c>
      <c r="GS455">
        <v>2.76031</v>
      </c>
      <c r="GT455">
        <v>0.157007</v>
      </c>
      <c r="GU455">
        <v>0.159745</v>
      </c>
      <c r="GV455">
        <v>0.0648165</v>
      </c>
      <c r="GW455">
        <v>0.0502605</v>
      </c>
      <c r="GX455">
        <v>26989.3</v>
      </c>
      <c r="GY455">
        <v>26883.9</v>
      </c>
      <c r="GZ455">
        <v>29743.2</v>
      </c>
      <c r="HA455">
        <v>29554.1</v>
      </c>
      <c r="HB455">
        <v>36764</v>
      </c>
      <c r="HC455">
        <v>37201.8</v>
      </c>
      <c r="HD455">
        <v>41853.4</v>
      </c>
      <c r="HE455">
        <v>41990</v>
      </c>
      <c r="HF455">
        <v>1.9585</v>
      </c>
      <c r="HG455">
        <v>1.88575</v>
      </c>
      <c r="HH455">
        <v>-0.0210181</v>
      </c>
      <c r="HI455">
        <v>0</v>
      </c>
      <c r="HJ455">
        <v>18.3559</v>
      </c>
      <c r="HK455">
        <v>999.9</v>
      </c>
      <c r="HL455">
        <v>26.3</v>
      </c>
      <c r="HM455">
        <v>31.7</v>
      </c>
      <c r="HN455">
        <v>13.6767</v>
      </c>
      <c r="HO455">
        <v>62.4827</v>
      </c>
      <c r="HP455">
        <v>32.5361</v>
      </c>
      <c r="HQ455">
        <v>1</v>
      </c>
      <c r="HR455">
        <v>-0.130882</v>
      </c>
      <c r="HS455">
        <v>5.07531</v>
      </c>
      <c r="HT455">
        <v>20.2698</v>
      </c>
      <c r="HU455">
        <v>5.22118</v>
      </c>
      <c r="HV455">
        <v>12.0159</v>
      </c>
      <c r="HW455">
        <v>4.9908</v>
      </c>
      <c r="HX455">
        <v>3.28845</v>
      </c>
      <c r="HY455">
        <v>9999</v>
      </c>
      <c r="HZ455">
        <v>9999</v>
      </c>
      <c r="IA455">
        <v>9999</v>
      </c>
      <c r="IB455">
        <v>999.9</v>
      </c>
      <c r="IC455">
        <v>4.97285</v>
      </c>
      <c r="ID455">
        <v>1.86661</v>
      </c>
      <c r="IE455">
        <v>1.86588</v>
      </c>
      <c r="IF455">
        <v>1.86584</v>
      </c>
      <c r="IG455">
        <v>1.86772</v>
      </c>
      <c r="IH455">
        <v>1.87016</v>
      </c>
      <c r="II455">
        <v>1.86877</v>
      </c>
      <c r="IJ455">
        <v>1.87027</v>
      </c>
      <c r="IK455">
        <v>0</v>
      </c>
      <c r="IL455">
        <v>0</v>
      </c>
      <c r="IM455">
        <v>0</v>
      </c>
      <c r="IN455">
        <v>0</v>
      </c>
      <c r="IO455" t="s">
        <v>441</v>
      </c>
      <c r="IP455" t="s">
        <v>442</v>
      </c>
      <c r="IQ455" t="s">
        <v>443</v>
      </c>
      <c r="IR455" t="s">
        <v>443</v>
      </c>
      <c r="IS455" t="s">
        <v>443</v>
      </c>
      <c r="IT455" t="s">
        <v>443</v>
      </c>
      <c r="IU455">
        <v>0</v>
      </c>
      <c r="IV455">
        <v>100</v>
      </c>
      <c r="IW455">
        <v>100</v>
      </c>
      <c r="IX455">
        <v>-3.166</v>
      </c>
      <c r="IY455">
        <v>0.0138</v>
      </c>
      <c r="IZ455">
        <v>-1.414774939843471</v>
      </c>
      <c r="JA455">
        <v>-0.002262605230658699</v>
      </c>
      <c r="JB455">
        <v>4.117972070868355E-07</v>
      </c>
      <c r="JC455">
        <v>-1.535053720392113E-10</v>
      </c>
      <c r="JD455">
        <v>-0.05773197212917025</v>
      </c>
      <c r="JE455">
        <v>-0.004387372397949352</v>
      </c>
      <c r="JF455">
        <v>0.001148265067849212</v>
      </c>
      <c r="JG455">
        <v>-2.372704636287677E-05</v>
      </c>
      <c r="JH455">
        <v>4</v>
      </c>
      <c r="JI455">
        <v>2346</v>
      </c>
      <c r="JJ455">
        <v>1</v>
      </c>
      <c r="JK455">
        <v>24</v>
      </c>
      <c r="JL455">
        <v>21692.8</v>
      </c>
      <c r="JM455">
        <v>29358541.4</v>
      </c>
      <c r="JN455">
        <v>1.92749</v>
      </c>
      <c r="JO455">
        <v>2.25952</v>
      </c>
      <c r="JP455">
        <v>1.39771</v>
      </c>
      <c r="JQ455">
        <v>2.35596</v>
      </c>
      <c r="JR455">
        <v>1.49536</v>
      </c>
      <c r="JS455">
        <v>2.53174</v>
      </c>
      <c r="JT455">
        <v>36.5287</v>
      </c>
      <c r="JU455">
        <v>24.0175</v>
      </c>
      <c r="JV455">
        <v>18</v>
      </c>
      <c r="JW455">
        <v>487.818</v>
      </c>
      <c r="JX455">
        <v>433.568</v>
      </c>
      <c r="JY455">
        <v>12.5258</v>
      </c>
      <c r="JZ455">
        <v>25.8251</v>
      </c>
      <c r="KA455">
        <v>29.9999</v>
      </c>
      <c r="KB455">
        <v>25.6889</v>
      </c>
      <c r="KC455">
        <v>25.6282</v>
      </c>
      <c r="KD455">
        <v>38.6125</v>
      </c>
      <c r="KE455">
        <v>34.0041</v>
      </c>
      <c r="KF455">
        <v>0</v>
      </c>
      <c r="KG455">
        <v>12.5132</v>
      </c>
      <c r="KH455">
        <v>921.89</v>
      </c>
      <c r="KI455">
        <v>8.67038</v>
      </c>
      <c r="KJ455">
        <v>101.652</v>
      </c>
      <c r="KK455">
        <v>100.97</v>
      </c>
    </row>
    <row r="456" spans="1:297">
      <c r="A456">
        <v>440</v>
      </c>
      <c r="B456">
        <v>1761512491.6</v>
      </c>
      <c r="C456">
        <v>5281.099999904633</v>
      </c>
      <c r="D456" t="s">
        <v>1327</v>
      </c>
      <c r="E456" t="s">
        <v>1328</v>
      </c>
      <c r="F456">
        <v>5</v>
      </c>
      <c r="G456" t="s">
        <v>1218</v>
      </c>
      <c r="H456" t="s">
        <v>436</v>
      </c>
      <c r="I456">
        <v>1761512489.1</v>
      </c>
      <c r="J456">
        <f>(K456)/1000</f>
        <v>0</v>
      </c>
      <c r="K456">
        <f>IF(DP456, AN456, AH456)</f>
        <v>0</v>
      </c>
      <c r="L456">
        <f>IF(DP456, AI456, AG456)</f>
        <v>0</v>
      </c>
      <c r="M456">
        <f>DR456 - IF(AU456&gt;1, L456*DL456*100.0/(AW456), 0)</f>
        <v>0</v>
      </c>
      <c r="N456">
        <f>((T456-J456/2)*M456-L456)/(T456+J456/2)</f>
        <v>0</v>
      </c>
      <c r="O456">
        <f>N456*(DY456+DZ456)/1000.0</f>
        <v>0</v>
      </c>
      <c r="P456">
        <f>(DR456 - IF(AU456&gt;1, L456*DL456*100.0/(AW456), 0))*(DY456+DZ456)/1000.0</f>
        <v>0</v>
      </c>
      <c r="Q456">
        <f>2.0/((1/S456-1/R456)+SIGN(S456)*SQRT((1/S456-1/R456)*(1/S456-1/R456) + 4*DM456/((DM456+1)*(DM456+1))*(2*1/S456*1/R456-1/R456*1/R456)))</f>
        <v>0</v>
      </c>
      <c r="R456">
        <f>IF(LEFT(DN456,1)&lt;&gt;"0",IF(LEFT(DN456,1)="1",3.0,DO456),$D$5+$E$5*(EF456*DY456/($K$5*1000))+$F$5*(EF456*DY456/($K$5*1000))*MAX(MIN(DL456,$J$5),$I$5)*MAX(MIN(DL456,$J$5),$I$5)+$G$5*MAX(MIN(DL456,$J$5),$I$5)*(EF456*DY456/($K$5*1000))+$H$5*(EF456*DY456/($K$5*1000))*(EF456*DY456/($K$5*1000)))</f>
        <v>0</v>
      </c>
      <c r="S456">
        <f>J456*(1000-(1000*0.61365*exp(17.502*W456/(240.97+W456))/(DY456+DZ456)+DT456)/2)/(1000*0.61365*exp(17.502*W456/(240.97+W456))/(DY456+DZ456)-DT456)</f>
        <v>0</v>
      </c>
      <c r="T456">
        <f>1/((DM456+1)/(Q456/1.6)+1/(R456/1.37)) + DM456/((DM456+1)/(Q456/1.6) + DM456/(R456/1.37))</f>
        <v>0</v>
      </c>
      <c r="U456">
        <f>(DH456*DK456)</f>
        <v>0</v>
      </c>
      <c r="V456">
        <f>(EA456+(U456+2*0.95*5.67E-8*(((EA456+$B$7)+273)^4-(EA456+273)^4)-44100*J456)/(1.84*29.3*R456+8*0.95*5.67E-8*(EA456+273)^3))</f>
        <v>0</v>
      </c>
      <c r="W456">
        <f>($C$7*EB456+$D$7*EC456+$E$7*V456)</f>
        <v>0</v>
      </c>
      <c r="X456">
        <f>0.61365*exp(17.502*W456/(240.97+W456))</f>
        <v>0</v>
      </c>
      <c r="Y456">
        <f>(Z456/AA456*100)</f>
        <v>0</v>
      </c>
      <c r="Z456">
        <f>DT456*(DY456+DZ456)/1000</f>
        <v>0</v>
      </c>
      <c r="AA456">
        <f>0.61365*exp(17.502*EA456/(240.97+EA456))</f>
        <v>0</v>
      </c>
      <c r="AB456">
        <f>(X456-DT456*(DY456+DZ456)/1000)</f>
        <v>0</v>
      </c>
      <c r="AC456">
        <f>(-J456*44100)</f>
        <v>0</v>
      </c>
      <c r="AD456">
        <f>2*29.3*R456*0.92*(EA456-W456)</f>
        <v>0</v>
      </c>
      <c r="AE456">
        <f>2*0.95*5.67E-8*(((EA456+$B$7)+273)^4-(W456+273)^4)</f>
        <v>0</v>
      </c>
      <c r="AF456">
        <f>U456+AE456+AC456+AD456</f>
        <v>0</v>
      </c>
      <c r="AG456">
        <f>DX456*AU456*(DS456-DR456*(1000-AU456*DU456)/(1000-AU456*DT456))/(100*DL456)</f>
        <v>0</v>
      </c>
      <c r="AH456">
        <f>1000*DX456*AU456*(DT456-DU456)/(100*DL456*(1000-AU456*DT456))</f>
        <v>0</v>
      </c>
      <c r="AI456">
        <f>(AJ456 - AK456 - DY456*1E3/(8.314*(EA456+273.15)) * AM456/DX456 * AL456) * DX456/(100*DL456) * (1000 - DU456)/1000</f>
        <v>0</v>
      </c>
      <c r="AJ456">
        <v>917.5225406568466</v>
      </c>
      <c r="AK456">
        <v>888.6224848484845</v>
      </c>
      <c r="AL456">
        <v>3.370091559058334</v>
      </c>
      <c r="AM456">
        <v>65.67833602409358</v>
      </c>
      <c r="AN456">
        <f>(AP456 - AO456 + DY456*1E3/(8.314*(EA456+273.15)) * AR456/DX456 * AQ456) * DX456/(100*DL456) * 1000/(1000 - AP456)</f>
        <v>0</v>
      </c>
      <c r="AO456">
        <v>8.694163944920685</v>
      </c>
      <c r="AP456">
        <v>12.00311575757576</v>
      </c>
      <c r="AQ456">
        <v>-2.005353150494919E-07</v>
      </c>
      <c r="AR456">
        <v>107.1786885899259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MAX(0,($B$13+$C$13*EF456)/(1+$D$13*EF456)*DY456/(EA456+273)*$E$13)</f>
        <v>0</v>
      </c>
      <c r="AX456" t="s">
        <v>437</v>
      </c>
      <c r="AY456" t="s">
        <v>437</v>
      </c>
      <c r="AZ456">
        <v>0</v>
      </c>
      <c r="BA456">
        <v>0</v>
      </c>
      <c r="BB456">
        <f>1-AZ456/BA456</f>
        <v>0</v>
      </c>
      <c r="BC456">
        <v>0</v>
      </c>
      <c r="BD456" t="s">
        <v>437</v>
      </c>
      <c r="BE456" t="s">
        <v>437</v>
      </c>
      <c r="BF456">
        <v>0</v>
      </c>
      <c r="BG456">
        <v>0</v>
      </c>
      <c r="BH456">
        <f>1-BF456/BG456</f>
        <v>0</v>
      </c>
      <c r="BI456">
        <v>0.5</v>
      </c>
      <c r="BJ456">
        <f>DI456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437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BZ456">
        <v>2020</v>
      </c>
      <c r="CA456">
        <v>290.0000000000001</v>
      </c>
      <c r="CB456">
        <v>1590.42</v>
      </c>
      <c r="CC456">
        <v>295</v>
      </c>
      <c r="CD456">
        <v>5220.67</v>
      </c>
      <c r="CE456">
        <v>1591.29</v>
      </c>
      <c r="CF456">
        <v>-0.87</v>
      </c>
      <c r="CG456">
        <v>300.0000000000001</v>
      </c>
      <c r="CH456">
        <v>23.8</v>
      </c>
      <c r="CI456">
        <v>1650.734719841875</v>
      </c>
      <c r="CJ456">
        <v>2.032994541366527</v>
      </c>
      <c r="CK456">
        <v>-31.03478562282126</v>
      </c>
      <c r="CL456">
        <v>0.9198548094063967</v>
      </c>
      <c r="CM456">
        <v>0.9759925733019913</v>
      </c>
      <c r="CN456">
        <v>-0.00431141668520578</v>
      </c>
      <c r="CO456">
        <v>289.9999999999999</v>
      </c>
      <c r="CP456">
        <v>1590.91</v>
      </c>
      <c r="CQ456">
        <v>765</v>
      </c>
      <c r="CR456">
        <v>5219.32</v>
      </c>
      <c r="CS456">
        <v>1591.27</v>
      </c>
      <c r="CT456">
        <v>-0.36</v>
      </c>
      <c r="DH456">
        <f>$B$11*EG456+$C$11*EH456+$F$11*ES456*(1-EV456)</f>
        <v>0</v>
      </c>
      <c r="DI456">
        <f>DH456*DJ456</f>
        <v>0</v>
      </c>
      <c r="DJ456">
        <f>($B$11*$D$9+$C$11*$D$9+$F$11*((FF456+EX456)/MAX(FF456+EX456+FG456, 0.1)*$I$9+FG456/MAX(FF456+EX456+FG456, 0.1)*$J$9))/($B$11+$C$11+$F$11)</f>
        <v>0</v>
      </c>
      <c r="DK456">
        <f>($B$11*$K$9+$C$11*$K$9+$F$11*((FF456+EX456)/MAX(FF456+EX456+FG456, 0.1)*$P$9+FG456/MAX(FF456+EX456+FG456, 0.1)*$Q$9))/($B$11+$C$11+$F$11)</f>
        <v>0</v>
      </c>
      <c r="DL456">
        <v>6</v>
      </c>
      <c r="DM456">
        <v>0.5</v>
      </c>
      <c r="DN456" t="s">
        <v>438</v>
      </c>
      <c r="DO456">
        <v>2</v>
      </c>
      <c r="DP456" t="b">
        <v>1</v>
      </c>
      <c r="DQ456">
        <v>1761512489.1</v>
      </c>
      <c r="DR456">
        <v>871.2925555555555</v>
      </c>
      <c r="DS456">
        <v>911.2301111111111</v>
      </c>
      <c r="DT456">
        <v>12.00218888888889</v>
      </c>
      <c r="DU456">
        <v>8.694245555555556</v>
      </c>
      <c r="DV456">
        <v>874.4737777777777</v>
      </c>
      <c r="DW456">
        <v>11.98838888888889</v>
      </c>
      <c r="DX456">
        <v>500.0044444444445</v>
      </c>
      <c r="DY456">
        <v>90.27905555555554</v>
      </c>
      <c r="DZ456">
        <v>0.09994534444444444</v>
      </c>
      <c r="EA456">
        <v>18.68237777777777</v>
      </c>
      <c r="EB456">
        <v>18.01097777777778</v>
      </c>
      <c r="EC456">
        <v>999.9000000000001</v>
      </c>
      <c r="ED456">
        <v>0</v>
      </c>
      <c r="EE456">
        <v>0</v>
      </c>
      <c r="EF456">
        <v>10000.49666666667</v>
      </c>
      <c r="EG456">
        <v>0</v>
      </c>
      <c r="EH456">
        <v>1076.978888888889</v>
      </c>
      <c r="EI456">
        <v>-39.93775555555555</v>
      </c>
      <c r="EJ456">
        <v>881.8768888888889</v>
      </c>
      <c r="EK456">
        <v>919.2221111111111</v>
      </c>
      <c r="EL456">
        <v>3.307938888888889</v>
      </c>
      <c r="EM456">
        <v>911.2301111111111</v>
      </c>
      <c r="EN456">
        <v>8.694245555555556</v>
      </c>
      <c r="EO456">
        <v>1.083545555555556</v>
      </c>
      <c r="EP456">
        <v>0.7849084444444443</v>
      </c>
      <c r="EQ456">
        <v>8.09099111111111</v>
      </c>
      <c r="ER456">
        <v>3.437262222222222</v>
      </c>
      <c r="ES456">
        <v>2000.004444444445</v>
      </c>
      <c r="ET456">
        <v>0.9800010000000001</v>
      </c>
      <c r="EU456">
        <v>0.01999864444444445</v>
      </c>
      <c r="EV456">
        <v>0</v>
      </c>
      <c r="EW456">
        <v>1275.115555555555</v>
      </c>
      <c r="EX456">
        <v>5.00097</v>
      </c>
      <c r="EY456">
        <v>25657.84444444445</v>
      </c>
      <c r="EZ456">
        <v>16707.62222222222</v>
      </c>
      <c r="FA456">
        <v>39.208</v>
      </c>
      <c r="FB456">
        <v>39.847</v>
      </c>
      <c r="FC456">
        <v>39.437</v>
      </c>
      <c r="FD456">
        <v>39.14566666666666</v>
      </c>
      <c r="FE456">
        <v>38.92322222222222</v>
      </c>
      <c r="FF456">
        <v>1955.104444444444</v>
      </c>
      <c r="FG456">
        <v>39.90000000000001</v>
      </c>
      <c r="FH456">
        <v>0</v>
      </c>
      <c r="FI456">
        <v>7362.800000190735</v>
      </c>
      <c r="FJ456">
        <v>0</v>
      </c>
      <c r="FK456">
        <v>1275.106</v>
      </c>
      <c r="FL456">
        <v>0.8053846322408761</v>
      </c>
      <c r="FM456">
        <v>-23.51538456060345</v>
      </c>
      <c r="FN456">
        <v>25659.292</v>
      </c>
      <c r="FO456">
        <v>15</v>
      </c>
      <c r="FP456">
        <v>0</v>
      </c>
      <c r="FQ456" t="s">
        <v>439</v>
      </c>
      <c r="FR456">
        <v>1760210915.6</v>
      </c>
      <c r="FS456">
        <v>0</v>
      </c>
      <c r="FT456">
        <v>0</v>
      </c>
      <c r="FU456">
        <v>-0.215</v>
      </c>
      <c r="FV456">
        <v>0</v>
      </c>
      <c r="FW456">
        <v>-0.6919999999999999</v>
      </c>
      <c r="FX456">
        <v>0</v>
      </c>
      <c r="FY456">
        <v>400</v>
      </c>
      <c r="FZ456">
        <v>0</v>
      </c>
      <c r="GA456">
        <v>0.15</v>
      </c>
      <c r="GB456">
        <v>0</v>
      </c>
      <c r="GC456">
        <v>-39.57978780487804</v>
      </c>
      <c r="GD456">
        <v>-0.6857059233449269</v>
      </c>
      <c r="GE456">
        <v>0.3080477047274731</v>
      </c>
      <c r="GF456">
        <v>0</v>
      </c>
      <c r="GG456">
        <v>1275.016764705882</v>
      </c>
      <c r="GH456">
        <v>1.575095502638826</v>
      </c>
      <c r="GI456">
        <v>0.2842401696601535</v>
      </c>
      <c r="GJ456">
        <v>0</v>
      </c>
      <c r="GK456">
        <v>3.300269512195122</v>
      </c>
      <c r="GL456">
        <v>0.08627080139373743</v>
      </c>
      <c r="GM456">
        <v>0.01403060121640389</v>
      </c>
      <c r="GN456">
        <v>1</v>
      </c>
      <c r="GO456">
        <v>1</v>
      </c>
      <c r="GP456">
        <v>3</v>
      </c>
      <c r="GQ456" t="s">
        <v>446</v>
      </c>
      <c r="GR456">
        <v>3.13346</v>
      </c>
      <c r="GS456">
        <v>2.76026</v>
      </c>
      <c r="GT456">
        <v>0.158981</v>
      </c>
      <c r="GU456">
        <v>0.161672</v>
      </c>
      <c r="GV456">
        <v>0.0648268</v>
      </c>
      <c r="GW456">
        <v>0.0502654</v>
      </c>
      <c r="GX456">
        <v>26926.3</v>
      </c>
      <c r="GY456">
        <v>26822.5</v>
      </c>
      <c r="GZ456">
        <v>29743.4</v>
      </c>
      <c r="HA456">
        <v>29554.3</v>
      </c>
      <c r="HB456">
        <v>36763.9</v>
      </c>
      <c r="HC456">
        <v>37202</v>
      </c>
      <c r="HD456">
        <v>41853.7</v>
      </c>
      <c r="HE456">
        <v>41990.3</v>
      </c>
      <c r="HF456">
        <v>1.95842</v>
      </c>
      <c r="HG456">
        <v>1.88608</v>
      </c>
      <c r="HH456">
        <v>-0.0206977</v>
      </c>
      <c r="HI456">
        <v>0</v>
      </c>
      <c r="HJ456">
        <v>18.3559</v>
      </c>
      <c r="HK456">
        <v>999.9</v>
      </c>
      <c r="HL456">
        <v>26.3</v>
      </c>
      <c r="HM456">
        <v>31.7</v>
      </c>
      <c r="HN456">
        <v>13.6774</v>
      </c>
      <c r="HO456">
        <v>62.2227</v>
      </c>
      <c r="HP456">
        <v>32.3397</v>
      </c>
      <c r="HQ456">
        <v>1</v>
      </c>
      <c r="HR456">
        <v>-0.130005</v>
      </c>
      <c r="HS456">
        <v>5.14973</v>
      </c>
      <c r="HT456">
        <v>20.2673</v>
      </c>
      <c r="HU456">
        <v>5.22193</v>
      </c>
      <c r="HV456">
        <v>12.0159</v>
      </c>
      <c r="HW456">
        <v>4.99105</v>
      </c>
      <c r="HX456">
        <v>3.28853</v>
      </c>
      <c r="HY456">
        <v>9999</v>
      </c>
      <c r="HZ456">
        <v>9999</v>
      </c>
      <c r="IA456">
        <v>9999</v>
      </c>
      <c r="IB456">
        <v>999.9</v>
      </c>
      <c r="IC456">
        <v>4.97284</v>
      </c>
      <c r="ID456">
        <v>1.86661</v>
      </c>
      <c r="IE456">
        <v>1.86592</v>
      </c>
      <c r="IF456">
        <v>1.86584</v>
      </c>
      <c r="IG456">
        <v>1.86771</v>
      </c>
      <c r="IH456">
        <v>1.87014</v>
      </c>
      <c r="II456">
        <v>1.86877</v>
      </c>
      <c r="IJ456">
        <v>1.87027</v>
      </c>
      <c r="IK456">
        <v>0</v>
      </c>
      <c r="IL456">
        <v>0</v>
      </c>
      <c r="IM456">
        <v>0</v>
      </c>
      <c r="IN456">
        <v>0</v>
      </c>
      <c r="IO456" t="s">
        <v>441</v>
      </c>
      <c r="IP456" t="s">
        <v>442</v>
      </c>
      <c r="IQ456" t="s">
        <v>443</v>
      </c>
      <c r="IR456" t="s">
        <v>443</v>
      </c>
      <c r="IS456" t="s">
        <v>443</v>
      </c>
      <c r="IT456" t="s">
        <v>443</v>
      </c>
      <c r="IU456">
        <v>0</v>
      </c>
      <c r="IV456">
        <v>100</v>
      </c>
      <c r="IW456">
        <v>100</v>
      </c>
      <c r="IX456">
        <v>-3.197</v>
      </c>
      <c r="IY456">
        <v>0.0139</v>
      </c>
      <c r="IZ456">
        <v>-1.414774939843471</v>
      </c>
      <c r="JA456">
        <v>-0.002262605230658699</v>
      </c>
      <c r="JB456">
        <v>4.117972070868355E-07</v>
      </c>
      <c r="JC456">
        <v>-1.535053720392113E-10</v>
      </c>
      <c r="JD456">
        <v>-0.05773197212917025</v>
      </c>
      <c r="JE456">
        <v>-0.004387372397949352</v>
      </c>
      <c r="JF456">
        <v>0.001148265067849212</v>
      </c>
      <c r="JG456">
        <v>-2.372704636287677E-05</v>
      </c>
      <c r="JH456">
        <v>4</v>
      </c>
      <c r="JI456">
        <v>2346</v>
      </c>
      <c r="JJ456">
        <v>1</v>
      </c>
      <c r="JK456">
        <v>24</v>
      </c>
      <c r="JL456">
        <v>21692.9</v>
      </c>
      <c r="JM456">
        <v>29358541.5</v>
      </c>
      <c r="JN456">
        <v>1.95312</v>
      </c>
      <c r="JO456">
        <v>2.25464</v>
      </c>
      <c r="JP456">
        <v>1.39771</v>
      </c>
      <c r="JQ456">
        <v>2.35352</v>
      </c>
      <c r="JR456">
        <v>1.49536</v>
      </c>
      <c r="JS456">
        <v>2.677</v>
      </c>
      <c r="JT456">
        <v>36.5051</v>
      </c>
      <c r="JU456">
        <v>24.0262</v>
      </c>
      <c r="JV456">
        <v>18</v>
      </c>
      <c r="JW456">
        <v>487.771</v>
      </c>
      <c r="JX456">
        <v>433.762</v>
      </c>
      <c r="JY456">
        <v>12.5224</v>
      </c>
      <c r="JZ456">
        <v>25.8251</v>
      </c>
      <c r="KA456">
        <v>30.0004</v>
      </c>
      <c r="KB456">
        <v>25.6889</v>
      </c>
      <c r="KC456">
        <v>25.6282</v>
      </c>
      <c r="KD456">
        <v>39.2076</v>
      </c>
      <c r="KE456">
        <v>34.0041</v>
      </c>
      <c r="KF456">
        <v>0</v>
      </c>
      <c r="KG456">
        <v>12.5078</v>
      </c>
      <c r="KH456">
        <v>942.005</v>
      </c>
      <c r="KI456">
        <v>8.661289999999999</v>
      </c>
      <c r="KJ456">
        <v>101.653</v>
      </c>
      <c r="KK456">
        <v>100.971</v>
      </c>
    </row>
    <row r="457" spans="1:297">
      <c r="A457">
        <v>441</v>
      </c>
      <c r="B457">
        <v>1761512496.6</v>
      </c>
      <c r="C457">
        <v>5286.099999904633</v>
      </c>
      <c r="D457" t="s">
        <v>1329</v>
      </c>
      <c r="E457" t="s">
        <v>1330</v>
      </c>
      <c r="F457">
        <v>5</v>
      </c>
      <c r="G457" t="s">
        <v>1218</v>
      </c>
      <c r="H457" t="s">
        <v>436</v>
      </c>
      <c r="I457">
        <v>1761512493.8</v>
      </c>
      <c r="J457">
        <f>(K457)/1000</f>
        <v>0</v>
      </c>
      <c r="K457">
        <f>IF(DP457, AN457, AH457)</f>
        <v>0</v>
      </c>
      <c r="L457">
        <f>IF(DP457, AI457, AG457)</f>
        <v>0</v>
      </c>
      <c r="M457">
        <f>DR457 - IF(AU457&gt;1, L457*DL457*100.0/(AW457), 0)</f>
        <v>0</v>
      </c>
      <c r="N457">
        <f>((T457-J457/2)*M457-L457)/(T457+J457/2)</f>
        <v>0</v>
      </c>
      <c r="O457">
        <f>N457*(DY457+DZ457)/1000.0</f>
        <v>0</v>
      </c>
      <c r="P457">
        <f>(DR457 - IF(AU457&gt;1, L457*DL457*100.0/(AW457), 0))*(DY457+DZ457)/1000.0</f>
        <v>0</v>
      </c>
      <c r="Q457">
        <f>2.0/((1/S457-1/R457)+SIGN(S457)*SQRT((1/S457-1/R457)*(1/S457-1/R457) + 4*DM457/((DM457+1)*(DM457+1))*(2*1/S457*1/R457-1/R457*1/R457)))</f>
        <v>0</v>
      </c>
      <c r="R457">
        <f>IF(LEFT(DN457,1)&lt;&gt;"0",IF(LEFT(DN457,1)="1",3.0,DO457),$D$5+$E$5*(EF457*DY457/($K$5*1000))+$F$5*(EF457*DY457/($K$5*1000))*MAX(MIN(DL457,$J$5),$I$5)*MAX(MIN(DL457,$J$5),$I$5)+$G$5*MAX(MIN(DL457,$J$5),$I$5)*(EF457*DY457/($K$5*1000))+$H$5*(EF457*DY457/($K$5*1000))*(EF457*DY457/($K$5*1000)))</f>
        <v>0</v>
      </c>
      <c r="S457">
        <f>J457*(1000-(1000*0.61365*exp(17.502*W457/(240.97+W457))/(DY457+DZ457)+DT457)/2)/(1000*0.61365*exp(17.502*W457/(240.97+W457))/(DY457+DZ457)-DT457)</f>
        <v>0</v>
      </c>
      <c r="T457">
        <f>1/((DM457+1)/(Q457/1.6)+1/(R457/1.37)) + DM457/((DM457+1)/(Q457/1.6) + DM457/(R457/1.37))</f>
        <v>0</v>
      </c>
      <c r="U457">
        <f>(DH457*DK457)</f>
        <v>0</v>
      </c>
      <c r="V457">
        <f>(EA457+(U457+2*0.95*5.67E-8*(((EA457+$B$7)+273)^4-(EA457+273)^4)-44100*J457)/(1.84*29.3*R457+8*0.95*5.67E-8*(EA457+273)^3))</f>
        <v>0</v>
      </c>
      <c r="W457">
        <f>($C$7*EB457+$D$7*EC457+$E$7*V457)</f>
        <v>0</v>
      </c>
      <c r="X457">
        <f>0.61365*exp(17.502*W457/(240.97+W457))</f>
        <v>0</v>
      </c>
      <c r="Y457">
        <f>(Z457/AA457*100)</f>
        <v>0</v>
      </c>
      <c r="Z457">
        <f>DT457*(DY457+DZ457)/1000</f>
        <v>0</v>
      </c>
      <c r="AA457">
        <f>0.61365*exp(17.502*EA457/(240.97+EA457))</f>
        <v>0</v>
      </c>
      <c r="AB457">
        <f>(X457-DT457*(DY457+DZ457)/1000)</f>
        <v>0</v>
      </c>
      <c r="AC457">
        <f>(-J457*44100)</f>
        <v>0</v>
      </c>
      <c r="AD457">
        <f>2*29.3*R457*0.92*(EA457-W457)</f>
        <v>0</v>
      </c>
      <c r="AE457">
        <f>2*0.95*5.67E-8*(((EA457+$B$7)+273)^4-(W457+273)^4)</f>
        <v>0</v>
      </c>
      <c r="AF457">
        <f>U457+AE457+AC457+AD457</f>
        <v>0</v>
      </c>
      <c r="AG457">
        <f>DX457*AU457*(DS457-DR457*(1000-AU457*DU457)/(1000-AU457*DT457))/(100*DL457)</f>
        <v>0</v>
      </c>
      <c r="AH457">
        <f>1000*DX457*AU457*(DT457-DU457)/(100*DL457*(1000-AU457*DT457))</f>
        <v>0</v>
      </c>
      <c r="AI457">
        <f>(AJ457 - AK457 - DY457*1E3/(8.314*(EA457+273.15)) * AM457/DX457 * AL457) * DX457/(100*DL457) * (1000 - DU457)/1000</f>
        <v>0</v>
      </c>
      <c r="AJ457">
        <v>934.2576010680112</v>
      </c>
      <c r="AK457">
        <v>905.33263030303</v>
      </c>
      <c r="AL457">
        <v>3.327799768584403</v>
      </c>
      <c r="AM457">
        <v>65.67833602409358</v>
      </c>
      <c r="AN457">
        <f>(AP457 - AO457 + DY457*1E3/(8.314*(EA457+273.15)) * AR457/DX457 * AQ457) * DX457/(100*DL457) * 1000/(1000 - AP457)</f>
        <v>0</v>
      </c>
      <c r="AO457">
        <v>8.69486095926268</v>
      </c>
      <c r="AP457">
        <v>12.00368787878787</v>
      </c>
      <c r="AQ457">
        <v>-6.882868558367361E-07</v>
      </c>
      <c r="AR457">
        <v>107.1786885899259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MAX(0,($B$13+$C$13*EF457)/(1+$D$13*EF457)*DY457/(EA457+273)*$E$13)</f>
        <v>0</v>
      </c>
      <c r="AX457" t="s">
        <v>437</v>
      </c>
      <c r="AY457" t="s">
        <v>437</v>
      </c>
      <c r="AZ457">
        <v>0</v>
      </c>
      <c r="BA457">
        <v>0</v>
      </c>
      <c r="BB457">
        <f>1-AZ457/BA457</f>
        <v>0</v>
      </c>
      <c r="BC457">
        <v>0</v>
      </c>
      <c r="BD457" t="s">
        <v>437</v>
      </c>
      <c r="BE457" t="s">
        <v>437</v>
      </c>
      <c r="BF457">
        <v>0</v>
      </c>
      <c r="BG457">
        <v>0</v>
      </c>
      <c r="BH457">
        <f>1-BF457/BG457</f>
        <v>0</v>
      </c>
      <c r="BI457">
        <v>0.5</v>
      </c>
      <c r="BJ457">
        <f>DI457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437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BZ457">
        <v>2020</v>
      </c>
      <c r="CA457">
        <v>290.0000000000001</v>
      </c>
      <c r="CB457">
        <v>1590.42</v>
      </c>
      <c r="CC457">
        <v>295</v>
      </c>
      <c r="CD457">
        <v>5220.67</v>
      </c>
      <c r="CE457">
        <v>1591.29</v>
      </c>
      <c r="CF457">
        <v>-0.87</v>
      </c>
      <c r="CG457">
        <v>300.0000000000001</v>
      </c>
      <c r="CH457">
        <v>23.8</v>
      </c>
      <c r="CI457">
        <v>1650.734719841875</v>
      </c>
      <c r="CJ457">
        <v>2.032994541366527</v>
      </c>
      <c r="CK457">
        <v>-31.03478562282126</v>
      </c>
      <c r="CL457">
        <v>0.9198548094063967</v>
      </c>
      <c r="CM457">
        <v>0.9759925733019913</v>
      </c>
      <c r="CN457">
        <v>-0.00431141668520578</v>
      </c>
      <c r="CO457">
        <v>289.9999999999999</v>
      </c>
      <c r="CP457">
        <v>1590.91</v>
      </c>
      <c r="CQ457">
        <v>765</v>
      </c>
      <c r="CR457">
        <v>5219.32</v>
      </c>
      <c r="CS457">
        <v>1591.27</v>
      </c>
      <c r="CT457">
        <v>-0.36</v>
      </c>
      <c r="DH457">
        <f>$B$11*EG457+$C$11*EH457+$F$11*ES457*(1-EV457)</f>
        <v>0</v>
      </c>
      <c r="DI457">
        <f>DH457*DJ457</f>
        <v>0</v>
      </c>
      <c r="DJ457">
        <f>($B$11*$D$9+$C$11*$D$9+$F$11*((FF457+EX457)/MAX(FF457+EX457+FG457, 0.1)*$I$9+FG457/MAX(FF457+EX457+FG457, 0.1)*$J$9))/($B$11+$C$11+$F$11)</f>
        <v>0</v>
      </c>
      <c r="DK457">
        <f>($B$11*$K$9+$C$11*$K$9+$F$11*((FF457+EX457)/MAX(FF457+EX457+FG457, 0.1)*$P$9+FG457/MAX(FF457+EX457+FG457, 0.1)*$Q$9))/($B$11+$C$11+$F$11)</f>
        <v>0</v>
      </c>
      <c r="DL457">
        <v>6</v>
      </c>
      <c r="DM457">
        <v>0.5</v>
      </c>
      <c r="DN457" t="s">
        <v>438</v>
      </c>
      <c r="DO457">
        <v>2</v>
      </c>
      <c r="DP457" t="b">
        <v>1</v>
      </c>
      <c r="DQ457">
        <v>1761512493.8</v>
      </c>
      <c r="DR457">
        <v>886.8963</v>
      </c>
      <c r="DS457">
        <v>926.8592999999998</v>
      </c>
      <c r="DT457">
        <v>12.0045</v>
      </c>
      <c r="DU457">
        <v>8.695005999999999</v>
      </c>
      <c r="DV457">
        <v>890.1072</v>
      </c>
      <c r="DW457">
        <v>11.99063</v>
      </c>
      <c r="DX457">
        <v>500.0024</v>
      </c>
      <c r="DY457">
        <v>90.27724000000001</v>
      </c>
      <c r="DZ457">
        <v>0.1000137</v>
      </c>
      <c r="EA457">
        <v>18.68694</v>
      </c>
      <c r="EB457">
        <v>18.01035</v>
      </c>
      <c r="EC457">
        <v>999.9</v>
      </c>
      <c r="ED457">
        <v>0</v>
      </c>
      <c r="EE457">
        <v>0</v>
      </c>
      <c r="EF457">
        <v>10009.76</v>
      </c>
      <c r="EG457">
        <v>0</v>
      </c>
      <c r="EH457">
        <v>1076.969</v>
      </c>
      <c r="EI457">
        <v>-39.96297</v>
      </c>
      <c r="EJ457">
        <v>897.6724</v>
      </c>
      <c r="EK457">
        <v>934.9892</v>
      </c>
      <c r="EL457">
        <v>3.309478</v>
      </c>
      <c r="EM457">
        <v>926.8592999999998</v>
      </c>
      <c r="EN457">
        <v>8.695005999999999</v>
      </c>
      <c r="EO457">
        <v>1.083732</v>
      </c>
      <c r="EP457">
        <v>0.7849612</v>
      </c>
      <c r="EQ457">
        <v>8.093506999999999</v>
      </c>
      <c r="ER457">
        <v>3.438213</v>
      </c>
      <c r="ES457">
        <v>2000.05</v>
      </c>
      <c r="ET457">
        <v>0.980006</v>
      </c>
      <c r="EU457">
        <v>0.0199936</v>
      </c>
      <c r="EV457">
        <v>0</v>
      </c>
      <c r="EW457">
        <v>1275.328</v>
      </c>
      <c r="EX457">
        <v>5.000970000000001</v>
      </c>
      <c r="EY457">
        <v>25656.86</v>
      </c>
      <c r="EZ457">
        <v>16708.03</v>
      </c>
      <c r="FA457">
        <v>39.1498</v>
      </c>
      <c r="FB457">
        <v>39.812</v>
      </c>
      <c r="FC457">
        <v>39.3874</v>
      </c>
      <c r="FD457">
        <v>39.0998</v>
      </c>
      <c r="FE457">
        <v>38.8624</v>
      </c>
      <c r="FF457">
        <v>1955.16</v>
      </c>
      <c r="FG457">
        <v>39.89</v>
      </c>
      <c r="FH457">
        <v>0</v>
      </c>
      <c r="FI457">
        <v>7367.600000143051</v>
      </c>
      <c r="FJ457">
        <v>0</v>
      </c>
      <c r="FK457">
        <v>1275.2108</v>
      </c>
      <c r="FL457">
        <v>1.98538463054437</v>
      </c>
      <c r="FM457">
        <v>-12.54615385718318</v>
      </c>
      <c r="FN457">
        <v>25657.756</v>
      </c>
      <c r="FO457">
        <v>15</v>
      </c>
      <c r="FP457">
        <v>0</v>
      </c>
      <c r="FQ457" t="s">
        <v>439</v>
      </c>
      <c r="FR457">
        <v>1760210915.6</v>
      </c>
      <c r="FS457">
        <v>0</v>
      </c>
      <c r="FT457">
        <v>0</v>
      </c>
      <c r="FU457">
        <v>-0.215</v>
      </c>
      <c r="FV457">
        <v>0</v>
      </c>
      <c r="FW457">
        <v>-0.6919999999999999</v>
      </c>
      <c r="FX457">
        <v>0</v>
      </c>
      <c r="FY457">
        <v>400</v>
      </c>
      <c r="FZ457">
        <v>0</v>
      </c>
      <c r="GA457">
        <v>0.15</v>
      </c>
      <c r="GB457">
        <v>0</v>
      </c>
      <c r="GC457">
        <v>-39.6351425</v>
      </c>
      <c r="GD457">
        <v>-3.223484803001744</v>
      </c>
      <c r="GE457">
        <v>0.3515747352182038</v>
      </c>
      <c r="GF457">
        <v>0</v>
      </c>
      <c r="GG457">
        <v>1275.159705882353</v>
      </c>
      <c r="GH457">
        <v>1.265851802626808</v>
      </c>
      <c r="GI457">
        <v>0.2533712144627719</v>
      </c>
      <c r="GJ457">
        <v>0</v>
      </c>
      <c r="GK457">
        <v>3.30635075</v>
      </c>
      <c r="GL457">
        <v>0.0233784990619116</v>
      </c>
      <c r="GM457">
        <v>0.002904406469056954</v>
      </c>
      <c r="GN457">
        <v>1</v>
      </c>
      <c r="GO457">
        <v>1</v>
      </c>
      <c r="GP457">
        <v>3</v>
      </c>
      <c r="GQ457" t="s">
        <v>446</v>
      </c>
      <c r="GR457">
        <v>3.13342</v>
      </c>
      <c r="GS457">
        <v>2.76033</v>
      </c>
      <c r="GT457">
        <v>0.160913</v>
      </c>
      <c r="GU457">
        <v>0.163576</v>
      </c>
      <c r="GV457">
        <v>0.0648257</v>
      </c>
      <c r="GW457">
        <v>0.0502668</v>
      </c>
      <c r="GX457">
        <v>26864.2</v>
      </c>
      <c r="GY457">
        <v>26761.7</v>
      </c>
      <c r="GZ457">
        <v>29743.1</v>
      </c>
      <c r="HA457">
        <v>29554.4</v>
      </c>
      <c r="HB457">
        <v>36763.5</v>
      </c>
      <c r="HC457">
        <v>37202.1</v>
      </c>
      <c r="HD457">
        <v>41853.1</v>
      </c>
      <c r="HE457">
        <v>41990.5</v>
      </c>
      <c r="HF457">
        <v>1.95828</v>
      </c>
      <c r="HG457">
        <v>1.88612</v>
      </c>
      <c r="HH457">
        <v>-0.0201091</v>
      </c>
      <c r="HI457">
        <v>0</v>
      </c>
      <c r="HJ457">
        <v>18.3544</v>
      </c>
      <c r="HK457">
        <v>999.9</v>
      </c>
      <c r="HL457">
        <v>26.3</v>
      </c>
      <c r="HM457">
        <v>31.6</v>
      </c>
      <c r="HN457">
        <v>13.5998</v>
      </c>
      <c r="HO457">
        <v>62.4127</v>
      </c>
      <c r="HP457">
        <v>32.5561</v>
      </c>
      <c r="HQ457">
        <v>1</v>
      </c>
      <c r="HR457">
        <v>-0.129464</v>
      </c>
      <c r="HS457">
        <v>5.22311</v>
      </c>
      <c r="HT457">
        <v>20.265</v>
      </c>
      <c r="HU457">
        <v>5.22103</v>
      </c>
      <c r="HV457">
        <v>12.0159</v>
      </c>
      <c r="HW457">
        <v>4.99075</v>
      </c>
      <c r="HX457">
        <v>3.2884</v>
      </c>
      <c r="HY457">
        <v>9999</v>
      </c>
      <c r="HZ457">
        <v>9999</v>
      </c>
      <c r="IA457">
        <v>9999</v>
      </c>
      <c r="IB457">
        <v>999.9</v>
      </c>
      <c r="IC457">
        <v>4.97282</v>
      </c>
      <c r="ID457">
        <v>1.86661</v>
      </c>
      <c r="IE457">
        <v>1.86589</v>
      </c>
      <c r="IF457">
        <v>1.86584</v>
      </c>
      <c r="IG457">
        <v>1.86769</v>
      </c>
      <c r="IH457">
        <v>1.87013</v>
      </c>
      <c r="II457">
        <v>1.86879</v>
      </c>
      <c r="IJ457">
        <v>1.87027</v>
      </c>
      <c r="IK457">
        <v>0</v>
      </c>
      <c r="IL457">
        <v>0</v>
      </c>
      <c r="IM457">
        <v>0</v>
      </c>
      <c r="IN457">
        <v>0</v>
      </c>
      <c r="IO457" t="s">
        <v>441</v>
      </c>
      <c r="IP457" t="s">
        <v>442</v>
      </c>
      <c r="IQ457" t="s">
        <v>443</v>
      </c>
      <c r="IR457" t="s">
        <v>443</v>
      </c>
      <c r="IS457" t="s">
        <v>443</v>
      </c>
      <c r="IT457" t="s">
        <v>443</v>
      </c>
      <c r="IU457">
        <v>0</v>
      </c>
      <c r="IV457">
        <v>100</v>
      </c>
      <c r="IW457">
        <v>100</v>
      </c>
      <c r="IX457">
        <v>-3.228</v>
      </c>
      <c r="IY457">
        <v>0.0138</v>
      </c>
      <c r="IZ457">
        <v>-1.414774939843471</v>
      </c>
      <c r="JA457">
        <v>-0.002262605230658699</v>
      </c>
      <c r="JB457">
        <v>4.117972070868355E-07</v>
      </c>
      <c r="JC457">
        <v>-1.535053720392113E-10</v>
      </c>
      <c r="JD457">
        <v>-0.05773197212917025</v>
      </c>
      <c r="JE457">
        <v>-0.004387372397949352</v>
      </c>
      <c r="JF457">
        <v>0.001148265067849212</v>
      </c>
      <c r="JG457">
        <v>-2.372704636287677E-05</v>
      </c>
      <c r="JH457">
        <v>4</v>
      </c>
      <c r="JI457">
        <v>2346</v>
      </c>
      <c r="JJ457">
        <v>1</v>
      </c>
      <c r="JK457">
        <v>24</v>
      </c>
      <c r="JL457">
        <v>21693</v>
      </c>
      <c r="JM457">
        <v>29358541.6</v>
      </c>
      <c r="JN457">
        <v>1.98364</v>
      </c>
      <c r="JO457">
        <v>2.26318</v>
      </c>
      <c r="JP457">
        <v>1.39648</v>
      </c>
      <c r="JQ457">
        <v>2.35718</v>
      </c>
      <c r="JR457">
        <v>1.49536</v>
      </c>
      <c r="JS457">
        <v>2.55371</v>
      </c>
      <c r="JT457">
        <v>36.5287</v>
      </c>
      <c r="JU457">
        <v>24.0175</v>
      </c>
      <c r="JV457">
        <v>18</v>
      </c>
      <c r="JW457">
        <v>487.692</v>
      </c>
      <c r="JX457">
        <v>433.791</v>
      </c>
      <c r="JY457">
        <v>12.511</v>
      </c>
      <c r="JZ457">
        <v>25.8251</v>
      </c>
      <c r="KA457">
        <v>30.0005</v>
      </c>
      <c r="KB457">
        <v>25.6906</v>
      </c>
      <c r="KC457">
        <v>25.6282</v>
      </c>
      <c r="KD457">
        <v>39.7486</v>
      </c>
      <c r="KE457">
        <v>34.0041</v>
      </c>
      <c r="KF457">
        <v>0</v>
      </c>
      <c r="KG457">
        <v>12.4964</v>
      </c>
      <c r="KH457">
        <v>955.503</v>
      </c>
      <c r="KI457">
        <v>8.653700000000001</v>
      </c>
      <c r="KJ457">
        <v>101.652</v>
      </c>
      <c r="KK457">
        <v>100.971</v>
      </c>
    </row>
    <row r="458" spans="1:297">
      <c r="A458">
        <v>442</v>
      </c>
      <c r="B458">
        <v>1761512501.6</v>
      </c>
      <c r="C458">
        <v>5291.099999904633</v>
      </c>
      <c r="D458" t="s">
        <v>1331</v>
      </c>
      <c r="E458" t="s">
        <v>1332</v>
      </c>
      <c r="F458">
        <v>5</v>
      </c>
      <c r="G458" t="s">
        <v>1218</v>
      </c>
      <c r="H458" t="s">
        <v>436</v>
      </c>
      <c r="I458">
        <v>1761512499.1</v>
      </c>
      <c r="J458">
        <f>(K458)/1000</f>
        <v>0</v>
      </c>
      <c r="K458">
        <f>IF(DP458, AN458, AH458)</f>
        <v>0</v>
      </c>
      <c r="L458">
        <f>IF(DP458, AI458, AG458)</f>
        <v>0</v>
      </c>
      <c r="M458">
        <f>DR458 - IF(AU458&gt;1, L458*DL458*100.0/(AW458), 0)</f>
        <v>0</v>
      </c>
      <c r="N458">
        <f>((T458-J458/2)*M458-L458)/(T458+J458/2)</f>
        <v>0</v>
      </c>
      <c r="O458">
        <f>N458*(DY458+DZ458)/1000.0</f>
        <v>0</v>
      </c>
      <c r="P458">
        <f>(DR458 - IF(AU458&gt;1, L458*DL458*100.0/(AW458), 0))*(DY458+DZ458)/1000.0</f>
        <v>0</v>
      </c>
      <c r="Q458">
        <f>2.0/((1/S458-1/R458)+SIGN(S458)*SQRT((1/S458-1/R458)*(1/S458-1/R458) + 4*DM458/((DM458+1)*(DM458+1))*(2*1/S458*1/R458-1/R458*1/R458)))</f>
        <v>0</v>
      </c>
      <c r="R458">
        <f>IF(LEFT(DN458,1)&lt;&gt;"0",IF(LEFT(DN458,1)="1",3.0,DO458),$D$5+$E$5*(EF458*DY458/($K$5*1000))+$F$5*(EF458*DY458/($K$5*1000))*MAX(MIN(DL458,$J$5),$I$5)*MAX(MIN(DL458,$J$5),$I$5)+$G$5*MAX(MIN(DL458,$J$5),$I$5)*(EF458*DY458/($K$5*1000))+$H$5*(EF458*DY458/($K$5*1000))*(EF458*DY458/($K$5*1000)))</f>
        <v>0</v>
      </c>
      <c r="S458">
        <f>J458*(1000-(1000*0.61365*exp(17.502*W458/(240.97+W458))/(DY458+DZ458)+DT458)/2)/(1000*0.61365*exp(17.502*W458/(240.97+W458))/(DY458+DZ458)-DT458)</f>
        <v>0</v>
      </c>
      <c r="T458">
        <f>1/((DM458+1)/(Q458/1.6)+1/(R458/1.37)) + DM458/((DM458+1)/(Q458/1.6) + DM458/(R458/1.37))</f>
        <v>0</v>
      </c>
      <c r="U458">
        <f>(DH458*DK458)</f>
        <v>0</v>
      </c>
      <c r="V458">
        <f>(EA458+(U458+2*0.95*5.67E-8*(((EA458+$B$7)+273)^4-(EA458+273)^4)-44100*J458)/(1.84*29.3*R458+8*0.95*5.67E-8*(EA458+273)^3))</f>
        <v>0</v>
      </c>
      <c r="W458">
        <f>($C$7*EB458+$D$7*EC458+$E$7*V458)</f>
        <v>0</v>
      </c>
      <c r="X458">
        <f>0.61365*exp(17.502*W458/(240.97+W458))</f>
        <v>0</v>
      </c>
      <c r="Y458">
        <f>(Z458/AA458*100)</f>
        <v>0</v>
      </c>
      <c r="Z458">
        <f>DT458*(DY458+DZ458)/1000</f>
        <v>0</v>
      </c>
      <c r="AA458">
        <f>0.61365*exp(17.502*EA458/(240.97+EA458))</f>
        <v>0</v>
      </c>
      <c r="AB458">
        <f>(X458-DT458*(DY458+DZ458)/1000)</f>
        <v>0</v>
      </c>
      <c r="AC458">
        <f>(-J458*44100)</f>
        <v>0</v>
      </c>
      <c r="AD458">
        <f>2*29.3*R458*0.92*(EA458-W458)</f>
        <v>0</v>
      </c>
      <c r="AE458">
        <f>2*0.95*5.67E-8*(((EA458+$B$7)+273)^4-(W458+273)^4)</f>
        <v>0</v>
      </c>
      <c r="AF458">
        <f>U458+AE458+AC458+AD458</f>
        <v>0</v>
      </c>
      <c r="AG458">
        <f>DX458*AU458*(DS458-DR458*(1000-AU458*DU458)/(1000-AU458*DT458))/(100*DL458)</f>
        <v>0</v>
      </c>
      <c r="AH458">
        <f>1000*DX458*AU458*(DT458-DU458)/(100*DL458*(1000-AU458*DT458))</f>
        <v>0</v>
      </c>
      <c r="AI458">
        <f>(AJ458 - AK458 - DY458*1E3/(8.314*(EA458+273.15)) * AM458/DX458 * AL458) * DX458/(100*DL458) * (1000 - DU458)/1000</f>
        <v>0</v>
      </c>
      <c r="AJ458">
        <v>951.1880222724575</v>
      </c>
      <c r="AK458">
        <v>922.1257575757572</v>
      </c>
      <c r="AL458">
        <v>3.362990694885958</v>
      </c>
      <c r="AM458">
        <v>65.67833602409358</v>
      </c>
      <c r="AN458">
        <f>(AP458 - AO458 + DY458*1E3/(8.314*(EA458+273.15)) * AR458/DX458 * AQ458) * DX458/(100*DL458) * 1000/(1000 - AP458)</f>
        <v>0</v>
      </c>
      <c r="AO458">
        <v>8.696561714812939</v>
      </c>
      <c r="AP458">
        <v>12.00354545454546</v>
      </c>
      <c r="AQ458">
        <v>2.118678301298218E-06</v>
      </c>
      <c r="AR458">
        <v>107.1786885899259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MAX(0,($B$13+$C$13*EF458)/(1+$D$13*EF458)*DY458/(EA458+273)*$E$13)</f>
        <v>0</v>
      </c>
      <c r="AX458" t="s">
        <v>437</v>
      </c>
      <c r="AY458" t="s">
        <v>437</v>
      </c>
      <c r="AZ458">
        <v>0</v>
      </c>
      <c r="BA458">
        <v>0</v>
      </c>
      <c r="BB458">
        <f>1-AZ458/BA458</f>
        <v>0</v>
      </c>
      <c r="BC458">
        <v>0</v>
      </c>
      <c r="BD458" t="s">
        <v>437</v>
      </c>
      <c r="BE458" t="s">
        <v>437</v>
      </c>
      <c r="BF458">
        <v>0</v>
      </c>
      <c r="BG458">
        <v>0</v>
      </c>
      <c r="BH458">
        <f>1-BF458/BG458</f>
        <v>0</v>
      </c>
      <c r="BI458">
        <v>0.5</v>
      </c>
      <c r="BJ458">
        <f>DI458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437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BZ458">
        <v>2020</v>
      </c>
      <c r="CA458">
        <v>290.0000000000001</v>
      </c>
      <c r="CB458">
        <v>1590.42</v>
      </c>
      <c r="CC458">
        <v>295</v>
      </c>
      <c r="CD458">
        <v>5220.67</v>
      </c>
      <c r="CE458">
        <v>1591.29</v>
      </c>
      <c r="CF458">
        <v>-0.87</v>
      </c>
      <c r="CG458">
        <v>300.0000000000001</v>
      </c>
      <c r="CH458">
        <v>23.8</v>
      </c>
      <c r="CI458">
        <v>1650.734719841875</v>
      </c>
      <c r="CJ458">
        <v>2.032994541366527</v>
      </c>
      <c r="CK458">
        <v>-31.03478562282126</v>
      </c>
      <c r="CL458">
        <v>0.9198548094063967</v>
      </c>
      <c r="CM458">
        <v>0.9759925733019913</v>
      </c>
      <c r="CN458">
        <v>-0.00431141668520578</v>
      </c>
      <c r="CO458">
        <v>289.9999999999999</v>
      </c>
      <c r="CP458">
        <v>1590.91</v>
      </c>
      <c r="CQ458">
        <v>765</v>
      </c>
      <c r="CR458">
        <v>5219.32</v>
      </c>
      <c r="CS458">
        <v>1591.27</v>
      </c>
      <c r="CT458">
        <v>-0.36</v>
      </c>
      <c r="DH458">
        <f>$B$11*EG458+$C$11*EH458+$F$11*ES458*(1-EV458)</f>
        <v>0</v>
      </c>
      <c r="DI458">
        <f>DH458*DJ458</f>
        <v>0</v>
      </c>
      <c r="DJ458">
        <f>($B$11*$D$9+$C$11*$D$9+$F$11*((FF458+EX458)/MAX(FF458+EX458+FG458, 0.1)*$I$9+FG458/MAX(FF458+EX458+FG458, 0.1)*$J$9))/($B$11+$C$11+$F$11)</f>
        <v>0</v>
      </c>
      <c r="DK458">
        <f>($B$11*$K$9+$C$11*$K$9+$F$11*((FF458+EX458)/MAX(FF458+EX458+FG458, 0.1)*$P$9+FG458/MAX(FF458+EX458+FG458, 0.1)*$Q$9))/($B$11+$C$11+$F$11)</f>
        <v>0</v>
      </c>
      <c r="DL458">
        <v>6</v>
      </c>
      <c r="DM458">
        <v>0.5</v>
      </c>
      <c r="DN458" t="s">
        <v>438</v>
      </c>
      <c r="DO458">
        <v>2</v>
      </c>
      <c r="DP458" t="b">
        <v>1</v>
      </c>
      <c r="DQ458">
        <v>1761512499.1</v>
      </c>
      <c r="DR458">
        <v>904.4137777777778</v>
      </c>
      <c r="DS458">
        <v>944.6551111111112</v>
      </c>
      <c r="DT458">
        <v>12.004</v>
      </c>
      <c r="DU458">
        <v>8.696576666666665</v>
      </c>
      <c r="DV458">
        <v>907.6579999999999</v>
      </c>
      <c r="DW458">
        <v>11.99014444444444</v>
      </c>
      <c r="DX458">
        <v>499.9893333333333</v>
      </c>
      <c r="DY458">
        <v>90.27527777777777</v>
      </c>
      <c r="DZ458">
        <v>0.09990895555555555</v>
      </c>
      <c r="EA458">
        <v>18.68253333333333</v>
      </c>
      <c r="EB458">
        <v>18.01897777777778</v>
      </c>
      <c r="EC458">
        <v>999.9000000000001</v>
      </c>
      <c r="ED458">
        <v>0</v>
      </c>
      <c r="EE458">
        <v>0</v>
      </c>
      <c r="EF458">
        <v>10007.07777777778</v>
      </c>
      <c r="EG458">
        <v>0</v>
      </c>
      <c r="EH458">
        <v>1076.987777777778</v>
      </c>
      <c r="EI458">
        <v>-40.24145555555555</v>
      </c>
      <c r="EJ458">
        <v>915.4022222222221</v>
      </c>
      <c r="EK458">
        <v>952.9425555555556</v>
      </c>
      <c r="EL458">
        <v>3.307416666666667</v>
      </c>
      <c r="EM458">
        <v>944.6551111111112</v>
      </c>
      <c r="EN458">
        <v>8.696576666666665</v>
      </c>
      <c r="EO458">
        <v>1.083663333333333</v>
      </c>
      <c r="EP458">
        <v>0.7850857777777778</v>
      </c>
      <c r="EQ458">
        <v>8.092586666666667</v>
      </c>
      <c r="ER458">
        <v>3.440463333333333</v>
      </c>
      <c r="ES458">
        <v>1999.984444444444</v>
      </c>
      <c r="ET458">
        <v>0.9800046666666667</v>
      </c>
      <c r="EU458">
        <v>0.01999493333333334</v>
      </c>
      <c r="EV458">
        <v>0</v>
      </c>
      <c r="EW458">
        <v>1275.654444444444</v>
      </c>
      <c r="EX458">
        <v>5.00097</v>
      </c>
      <c r="EY458">
        <v>25655.02222222222</v>
      </c>
      <c r="EZ458">
        <v>16707.47777777778</v>
      </c>
      <c r="FA458">
        <v>39.111</v>
      </c>
      <c r="FB458">
        <v>39.75</v>
      </c>
      <c r="FC458">
        <v>39.347</v>
      </c>
      <c r="FD458">
        <v>39.03444444444445</v>
      </c>
      <c r="FE458">
        <v>38.812</v>
      </c>
      <c r="FF458">
        <v>1955.094444444444</v>
      </c>
      <c r="FG458">
        <v>39.89</v>
      </c>
      <c r="FH458">
        <v>0</v>
      </c>
      <c r="FI458">
        <v>7372.400000095367</v>
      </c>
      <c r="FJ458">
        <v>0</v>
      </c>
      <c r="FK458">
        <v>1275.386</v>
      </c>
      <c r="FL458">
        <v>3.176923074541718</v>
      </c>
      <c r="FM458">
        <v>-17.7153845730134</v>
      </c>
      <c r="FN458">
        <v>25656.48</v>
      </c>
      <c r="FO458">
        <v>15</v>
      </c>
      <c r="FP458">
        <v>0</v>
      </c>
      <c r="FQ458" t="s">
        <v>439</v>
      </c>
      <c r="FR458">
        <v>1760210915.6</v>
      </c>
      <c r="FS458">
        <v>0</v>
      </c>
      <c r="FT458">
        <v>0</v>
      </c>
      <c r="FU458">
        <v>-0.215</v>
      </c>
      <c r="FV458">
        <v>0</v>
      </c>
      <c r="FW458">
        <v>-0.6919999999999999</v>
      </c>
      <c r="FX458">
        <v>0</v>
      </c>
      <c r="FY458">
        <v>400</v>
      </c>
      <c r="FZ458">
        <v>0</v>
      </c>
      <c r="GA458">
        <v>0.15</v>
      </c>
      <c r="GB458">
        <v>0</v>
      </c>
      <c r="GC458">
        <v>-39.84819512195121</v>
      </c>
      <c r="GD458">
        <v>-3.090855052264807</v>
      </c>
      <c r="GE458">
        <v>0.3284356290283214</v>
      </c>
      <c r="GF458">
        <v>0</v>
      </c>
      <c r="GG458">
        <v>1275.294411764706</v>
      </c>
      <c r="GH458">
        <v>2.233307872286248</v>
      </c>
      <c r="GI458">
        <v>0.3055293494756493</v>
      </c>
      <c r="GJ458">
        <v>0</v>
      </c>
      <c r="GK458">
        <v>3.307055853658537</v>
      </c>
      <c r="GL458">
        <v>0.01736341463414861</v>
      </c>
      <c r="GM458">
        <v>0.002463952778698744</v>
      </c>
      <c r="GN458">
        <v>1</v>
      </c>
      <c r="GO458">
        <v>1</v>
      </c>
      <c r="GP458">
        <v>3</v>
      </c>
      <c r="GQ458" t="s">
        <v>446</v>
      </c>
      <c r="GR458">
        <v>3.13347</v>
      </c>
      <c r="GS458">
        <v>2.7604</v>
      </c>
      <c r="GT458">
        <v>0.162846</v>
      </c>
      <c r="GU458">
        <v>0.165471</v>
      </c>
      <c r="GV458">
        <v>0.06482159999999999</v>
      </c>
      <c r="GW458">
        <v>0.050272</v>
      </c>
      <c r="GX458">
        <v>26802.6</v>
      </c>
      <c r="GY458">
        <v>26700.9</v>
      </c>
      <c r="GZ458">
        <v>29743.4</v>
      </c>
      <c r="HA458">
        <v>29554.2</v>
      </c>
      <c r="HB458">
        <v>36764.3</v>
      </c>
      <c r="HC458">
        <v>37201.7</v>
      </c>
      <c r="HD458">
        <v>41853.7</v>
      </c>
      <c r="HE458">
        <v>41990.2</v>
      </c>
      <c r="HF458">
        <v>1.95818</v>
      </c>
      <c r="HG458">
        <v>1.88633</v>
      </c>
      <c r="HH458">
        <v>-0.0205822</v>
      </c>
      <c r="HI458">
        <v>0</v>
      </c>
      <c r="HJ458">
        <v>18.3559</v>
      </c>
      <c r="HK458">
        <v>999.9</v>
      </c>
      <c r="HL458">
        <v>26.3</v>
      </c>
      <c r="HM458">
        <v>31.7</v>
      </c>
      <c r="HN458">
        <v>13.6777</v>
      </c>
      <c r="HO458">
        <v>62.3327</v>
      </c>
      <c r="HP458">
        <v>32.5401</v>
      </c>
      <c r="HQ458">
        <v>1</v>
      </c>
      <c r="HR458">
        <v>-0.128996</v>
      </c>
      <c r="HS458">
        <v>5.26156</v>
      </c>
      <c r="HT458">
        <v>20.264</v>
      </c>
      <c r="HU458">
        <v>5.22118</v>
      </c>
      <c r="HV458">
        <v>12.0159</v>
      </c>
      <c r="HW458">
        <v>4.99095</v>
      </c>
      <c r="HX458">
        <v>3.2885</v>
      </c>
      <c r="HY458">
        <v>9999</v>
      </c>
      <c r="HZ458">
        <v>9999</v>
      </c>
      <c r="IA458">
        <v>9999</v>
      </c>
      <c r="IB458">
        <v>999.9</v>
      </c>
      <c r="IC458">
        <v>4.97283</v>
      </c>
      <c r="ID458">
        <v>1.86661</v>
      </c>
      <c r="IE458">
        <v>1.8659</v>
      </c>
      <c r="IF458">
        <v>1.86585</v>
      </c>
      <c r="IG458">
        <v>1.8677</v>
      </c>
      <c r="IH458">
        <v>1.87014</v>
      </c>
      <c r="II458">
        <v>1.86877</v>
      </c>
      <c r="IJ458">
        <v>1.87027</v>
      </c>
      <c r="IK458">
        <v>0</v>
      </c>
      <c r="IL458">
        <v>0</v>
      </c>
      <c r="IM458">
        <v>0</v>
      </c>
      <c r="IN458">
        <v>0</v>
      </c>
      <c r="IO458" t="s">
        <v>441</v>
      </c>
      <c r="IP458" t="s">
        <v>442</v>
      </c>
      <c r="IQ458" t="s">
        <v>443</v>
      </c>
      <c r="IR458" t="s">
        <v>443</v>
      </c>
      <c r="IS458" t="s">
        <v>443</v>
      </c>
      <c r="IT458" t="s">
        <v>443</v>
      </c>
      <c r="IU458">
        <v>0</v>
      </c>
      <c r="IV458">
        <v>100</v>
      </c>
      <c r="IW458">
        <v>100</v>
      </c>
      <c r="IX458">
        <v>-3.259</v>
      </c>
      <c r="IY458">
        <v>0.0139</v>
      </c>
      <c r="IZ458">
        <v>-1.414774939843471</v>
      </c>
      <c r="JA458">
        <v>-0.002262605230658699</v>
      </c>
      <c r="JB458">
        <v>4.117972070868355E-07</v>
      </c>
      <c r="JC458">
        <v>-1.535053720392113E-10</v>
      </c>
      <c r="JD458">
        <v>-0.05773197212917025</v>
      </c>
      <c r="JE458">
        <v>-0.004387372397949352</v>
      </c>
      <c r="JF458">
        <v>0.001148265067849212</v>
      </c>
      <c r="JG458">
        <v>-2.372704636287677E-05</v>
      </c>
      <c r="JH458">
        <v>4</v>
      </c>
      <c r="JI458">
        <v>2346</v>
      </c>
      <c r="JJ458">
        <v>1</v>
      </c>
      <c r="JK458">
        <v>24</v>
      </c>
      <c r="JL458">
        <v>21693.1</v>
      </c>
      <c r="JM458">
        <v>29358541.7</v>
      </c>
      <c r="JN458">
        <v>2.0105</v>
      </c>
      <c r="JO458">
        <v>2.2522</v>
      </c>
      <c r="JP458">
        <v>1.39771</v>
      </c>
      <c r="JQ458">
        <v>2.35596</v>
      </c>
      <c r="JR458">
        <v>1.49536</v>
      </c>
      <c r="JS458">
        <v>2.55493</v>
      </c>
      <c r="JT458">
        <v>36.5287</v>
      </c>
      <c r="JU458">
        <v>24.0262</v>
      </c>
      <c r="JV458">
        <v>18</v>
      </c>
      <c r="JW458">
        <v>487.635</v>
      </c>
      <c r="JX458">
        <v>433.911</v>
      </c>
      <c r="JY458">
        <v>12.4942</v>
      </c>
      <c r="JZ458">
        <v>25.8273</v>
      </c>
      <c r="KA458">
        <v>30.0005</v>
      </c>
      <c r="KB458">
        <v>25.6911</v>
      </c>
      <c r="KC458">
        <v>25.6282</v>
      </c>
      <c r="KD458">
        <v>40.3501</v>
      </c>
      <c r="KE458">
        <v>34.0041</v>
      </c>
      <c r="KF458">
        <v>0</v>
      </c>
      <c r="KG458">
        <v>12.484</v>
      </c>
      <c r="KH458">
        <v>975.766</v>
      </c>
      <c r="KI458">
        <v>8.64649</v>
      </c>
      <c r="KJ458">
        <v>101.653</v>
      </c>
      <c r="KK458">
        <v>100.97</v>
      </c>
    </row>
    <row r="459" spans="1:297">
      <c r="A459">
        <v>443</v>
      </c>
      <c r="B459">
        <v>1761512506.6</v>
      </c>
      <c r="C459">
        <v>5296.099999904633</v>
      </c>
      <c r="D459" t="s">
        <v>1333</v>
      </c>
      <c r="E459" t="s">
        <v>1334</v>
      </c>
      <c r="F459">
        <v>5</v>
      </c>
      <c r="G459" t="s">
        <v>1218</v>
      </c>
      <c r="H459" t="s">
        <v>436</v>
      </c>
      <c r="I459">
        <v>1761512503.8</v>
      </c>
      <c r="J459">
        <f>(K459)/1000</f>
        <v>0</v>
      </c>
      <c r="K459">
        <f>IF(DP459, AN459, AH459)</f>
        <v>0</v>
      </c>
      <c r="L459">
        <f>IF(DP459, AI459, AG459)</f>
        <v>0</v>
      </c>
      <c r="M459">
        <f>DR459 - IF(AU459&gt;1, L459*DL459*100.0/(AW459), 0)</f>
        <v>0</v>
      </c>
      <c r="N459">
        <f>((T459-J459/2)*M459-L459)/(T459+J459/2)</f>
        <v>0</v>
      </c>
      <c r="O459">
        <f>N459*(DY459+DZ459)/1000.0</f>
        <v>0</v>
      </c>
      <c r="P459">
        <f>(DR459 - IF(AU459&gt;1, L459*DL459*100.0/(AW459), 0))*(DY459+DZ459)/1000.0</f>
        <v>0</v>
      </c>
      <c r="Q459">
        <f>2.0/((1/S459-1/R459)+SIGN(S459)*SQRT((1/S459-1/R459)*(1/S459-1/R459) + 4*DM459/((DM459+1)*(DM459+1))*(2*1/S459*1/R459-1/R459*1/R459)))</f>
        <v>0</v>
      </c>
      <c r="R459">
        <f>IF(LEFT(DN459,1)&lt;&gt;"0",IF(LEFT(DN459,1)="1",3.0,DO459),$D$5+$E$5*(EF459*DY459/($K$5*1000))+$F$5*(EF459*DY459/($K$5*1000))*MAX(MIN(DL459,$J$5),$I$5)*MAX(MIN(DL459,$J$5),$I$5)+$G$5*MAX(MIN(DL459,$J$5),$I$5)*(EF459*DY459/($K$5*1000))+$H$5*(EF459*DY459/($K$5*1000))*(EF459*DY459/($K$5*1000)))</f>
        <v>0</v>
      </c>
      <c r="S459">
        <f>J459*(1000-(1000*0.61365*exp(17.502*W459/(240.97+W459))/(DY459+DZ459)+DT459)/2)/(1000*0.61365*exp(17.502*W459/(240.97+W459))/(DY459+DZ459)-DT459)</f>
        <v>0</v>
      </c>
      <c r="T459">
        <f>1/((DM459+1)/(Q459/1.6)+1/(R459/1.37)) + DM459/((DM459+1)/(Q459/1.6) + DM459/(R459/1.37))</f>
        <v>0</v>
      </c>
      <c r="U459">
        <f>(DH459*DK459)</f>
        <v>0</v>
      </c>
      <c r="V459">
        <f>(EA459+(U459+2*0.95*5.67E-8*(((EA459+$B$7)+273)^4-(EA459+273)^4)-44100*J459)/(1.84*29.3*R459+8*0.95*5.67E-8*(EA459+273)^3))</f>
        <v>0</v>
      </c>
      <c r="W459">
        <f>($C$7*EB459+$D$7*EC459+$E$7*V459)</f>
        <v>0</v>
      </c>
      <c r="X459">
        <f>0.61365*exp(17.502*W459/(240.97+W459))</f>
        <v>0</v>
      </c>
      <c r="Y459">
        <f>(Z459/AA459*100)</f>
        <v>0</v>
      </c>
      <c r="Z459">
        <f>DT459*(DY459+DZ459)/1000</f>
        <v>0</v>
      </c>
      <c r="AA459">
        <f>0.61365*exp(17.502*EA459/(240.97+EA459))</f>
        <v>0</v>
      </c>
      <c r="AB459">
        <f>(X459-DT459*(DY459+DZ459)/1000)</f>
        <v>0</v>
      </c>
      <c r="AC459">
        <f>(-J459*44100)</f>
        <v>0</v>
      </c>
      <c r="AD459">
        <f>2*29.3*R459*0.92*(EA459-W459)</f>
        <v>0</v>
      </c>
      <c r="AE459">
        <f>2*0.95*5.67E-8*(((EA459+$B$7)+273)^4-(W459+273)^4)</f>
        <v>0</v>
      </c>
      <c r="AF459">
        <f>U459+AE459+AC459+AD459</f>
        <v>0</v>
      </c>
      <c r="AG459">
        <f>DX459*AU459*(DS459-DR459*(1000-AU459*DU459)/(1000-AU459*DT459))/(100*DL459)</f>
        <v>0</v>
      </c>
      <c r="AH459">
        <f>1000*DX459*AU459*(DT459-DU459)/(100*DL459*(1000-AU459*DT459))</f>
        <v>0</v>
      </c>
      <c r="AI459">
        <f>(AJ459 - AK459 - DY459*1E3/(8.314*(EA459+273.15)) * AM459/DX459 * AL459) * DX459/(100*DL459) * (1000 - DU459)/1000</f>
        <v>0</v>
      </c>
      <c r="AJ459">
        <v>968.2639021348231</v>
      </c>
      <c r="AK459">
        <v>939.0420909090911</v>
      </c>
      <c r="AL459">
        <v>3.388365079155529</v>
      </c>
      <c r="AM459">
        <v>65.67833602409358</v>
      </c>
      <c r="AN459">
        <f>(AP459 - AO459 + DY459*1E3/(8.314*(EA459+273.15)) * AR459/DX459 * AQ459) * DX459/(100*DL459) * 1000/(1000 - AP459)</f>
        <v>0</v>
      </c>
      <c r="AO459">
        <v>8.696510202686479</v>
      </c>
      <c r="AP459">
        <v>12.00438787878788</v>
      </c>
      <c r="AQ459">
        <v>-8.737647495953069E-07</v>
      </c>
      <c r="AR459">
        <v>107.1786885899259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MAX(0,($B$13+$C$13*EF459)/(1+$D$13*EF459)*DY459/(EA459+273)*$E$13)</f>
        <v>0</v>
      </c>
      <c r="AX459" t="s">
        <v>437</v>
      </c>
      <c r="AY459" t="s">
        <v>437</v>
      </c>
      <c r="AZ459">
        <v>0</v>
      </c>
      <c r="BA459">
        <v>0</v>
      </c>
      <c r="BB459">
        <f>1-AZ459/BA459</f>
        <v>0</v>
      </c>
      <c r="BC459">
        <v>0</v>
      </c>
      <c r="BD459" t="s">
        <v>437</v>
      </c>
      <c r="BE459" t="s">
        <v>437</v>
      </c>
      <c r="BF459">
        <v>0</v>
      </c>
      <c r="BG459">
        <v>0</v>
      </c>
      <c r="BH459">
        <f>1-BF459/BG459</f>
        <v>0</v>
      </c>
      <c r="BI459">
        <v>0.5</v>
      </c>
      <c r="BJ459">
        <f>DI459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437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BZ459">
        <v>2020</v>
      </c>
      <c r="CA459">
        <v>290.0000000000001</v>
      </c>
      <c r="CB459">
        <v>1590.42</v>
      </c>
      <c r="CC459">
        <v>295</v>
      </c>
      <c r="CD459">
        <v>5220.67</v>
      </c>
      <c r="CE459">
        <v>1591.29</v>
      </c>
      <c r="CF459">
        <v>-0.87</v>
      </c>
      <c r="CG459">
        <v>300.0000000000001</v>
      </c>
      <c r="CH459">
        <v>23.8</v>
      </c>
      <c r="CI459">
        <v>1650.734719841875</v>
      </c>
      <c r="CJ459">
        <v>2.032994541366527</v>
      </c>
      <c r="CK459">
        <v>-31.03478562282126</v>
      </c>
      <c r="CL459">
        <v>0.9198548094063967</v>
      </c>
      <c r="CM459">
        <v>0.9759925733019913</v>
      </c>
      <c r="CN459">
        <v>-0.00431141668520578</v>
      </c>
      <c r="CO459">
        <v>289.9999999999999</v>
      </c>
      <c r="CP459">
        <v>1590.91</v>
      </c>
      <c r="CQ459">
        <v>765</v>
      </c>
      <c r="CR459">
        <v>5219.32</v>
      </c>
      <c r="CS459">
        <v>1591.27</v>
      </c>
      <c r="CT459">
        <v>-0.36</v>
      </c>
      <c r="DH459">
        <f>$B$11*EG459+$C$11*EH459+$F$11*ES459*(1-EV459)</f>
        <v>0</v>
      </c>
      <c r="DI459">
        <f>DH459*DJ459</f>
        <v>0</v>
      </c>
      <c r="DJ459">
        <f>($B$11*$D$9+$C$11*$D$9+$F$11*((FF459+EX459)/MAX(FF459+EX459+FG459, 0.1)*$I$9+FG459/MAX(FF459+EX459+FG459, 0.1)*$J$9))/($B$11+$C$11+$F$11)</f>
        <v>0</v>
      </c>
      <c r="DK459">
        <f>($B$11*$K$9+$C$11*$K$9+$F$11*((FF459+EX459)/MAX(FF459+EX459+FG459, 0.1)*$P$9+FG459/MAX(FF459+EX459+FG459, 0.1)*$Q$9))/($B$11+$C$11+$F$11)</f>
        <v>0</v>
      </c>
      <c r="DL459">
        <v>6</v>
      </c>
      <c r="DM459">
        <v>0.5</v>
      </c>
      <c r="DN459" t="s">
        <v>438</v>
      </c>
      <c r="DO459">
        <v>2</v>
      </c>
      <c r="DP459" t="b">
        <v>1</v>
      </c>
      <c r="DQ459">
        <v>1761512503.8</v>
      </c>
      <c r="DR459">
        <v>920.0588</v>
      </c>
      <c r="DS459">
        <v>960.5683999999999</v>
      </c>
      <c r="DT459">
        <v>12.00316</v>
      </c>
      <c r="DU459">
        <v>8.696838000000001</v>
      </c>
      <c r="DV459">
        <v>923.3326999999999</v>
      </c>
      <c r="DW459">
        <v>11.98934</v>
      </c>
      <c r="DX459">
        <v>499.997</v>
      </c>
      <c r="DY459">
        <v>90.27599000000001</v>
      </c>
      <c r="DZ459">
        <v>0.10005897</v>
      </c>
      <c r="EA459">
        <v>18.68141</v>
      </c>
      <c r="EB459">
        <v>18.00503</v>
      </c>
      <c r="EC459">
        <v>999.9</v>
      </c>
      <c r="ED459">
        <v>0</v>
      </c>
      <c r="EE459">
        <v>0</v>
      </c>
      <c r="EF459">
        <v>10009.357</v>
      </c>
      <c r="EG459">
        <v>0</v>
      </c>
      <c r="EH459">
        <v>1076.962</v>
      </c>
      <c r="EI459">
        <v>-40.50946</v>
      </c>
      <c r="EJ459">
        <v>931.2368</v>
      </c>
      <c r="EK459">
        <v>968.9956</v>
      </c>
      <c r="EL459">
        <v>3.306331</v>
      </c>
      <c r="EM459">
        <v>960.5683999999999</v>
      </c>
      <c r="EN459">
        <v>8.696838000000001</v>
      </c>
      <c r="EO459">
        <v>1.083599</v>
      </c>
      <c r="EP459">
        <v>0.7851158</v>
      </c>
      <c r="EQ459">
        <v>8.091694</v>
      </c>
      <c r="ER459">
        <v>3.441003000000001</v>
      </c>
      <c r="ES459">
        <v>2000.081</v>
      </c>
      <c r="ET459">
        <v>0.9800051</v>
      </c>
      <c r="EU459">
        <v>0.01999451</v>
      </c>
      <c r="EV459">
        <v>0</v>
      </c>
      <c r="EW459">
        <v>1275.57</v>
      </c>
      <c r="EX459">
        <v>5.000970000000001</v>
      </c>
      <c r="EY459">
        <v>25655.89</v>
      </c>
      <c r="EZ459">
        <v>16708.27</v>
      </c>
      <c r="FA459">
        <v>39.062</v>
      </c>
      <c r="FB459">
        <v>39.7248</v>
      </c>
      <c r="FC459">
        <v>39.312</v>
      </c>
      <c r="FD459">
        <v>38.9874</v>
      </c>
      <c r="FE459">
        <v>38.7624</v>
      </c>
      <c r="FF459">
        <v>1955.191</v>
      </c>
      <c r="FG459">
        <v>39.89</v>
      </c>
      <c r="FH459">
        <v>0</v>
      </c>
      <c r="FI459">
        <v>7377.800000190735</v>
      </c>
      <c r="FJ459">
        <v>0</v>
      </c>
      <c r="FK459">
        <v>1275.538846153846</v>
      </c>
      <c r="FL459">
        <v>1.476581202031702</v>
      </c>
      <c r="FM459">
        <v>-7.169230816696765</v>
      </c>
      <c r="FN459">
        <v>25655.81153846154</v>
      </c>
      <c r="FO459">
        <v>15</v>
      </c>
      <c r="FP459">
        <v>0</v>
      </c>
      <c r="FQ459" t="s">
        <v>439</v>
      </c>
      <c r="FR459">
        <v>1760210915.6</v>
      </c>
      <c r="FS459">
        <v>0</v>
      </c>
      <c r="FT459">
        <v>0</v>
      </c>
      <c r="FU459">
        <v>-0.215</v>
      </c>
      <c r="FV459">
        <v>0</v>
      </c>
      <c r="FW459">
        <v>-0.6919999999999999</v>
      </c>
      <c r="FX459">
        <v>0</v>
      </c>
      <c r="FY459">
        <v>400</v>
      </c>
      <c r="FZ459">
        <v>0</v>
      </c>
      <c r="GA459">
        <v>0.15</v>
      </c>
      <c r="GB459">
        <v>0</v>
      </c>
      <c r="GC459">
        <v>-40.12189512195122</v>
      </c>
      <c r="GD459">
        <v>-2.485678745644522</v>
      </c>
      <c r="GE459">
        <v>0.2567102152434746</v>
      </c>
      <c r="GF459">
        <v>0</v>
      </c>
      <c r="GG459">
        <v>1275.419411764706</v>
      </c>
      <c r="GH459">
        <v>1.751566088614603</v>
      </c>
      <c r="GI459">
        <v>0.2938280927632546</v>
      </c>
      <c r="GJ459">
        <v>0</v>
      </c>
      <c r="GK459">
        <v>3.307783170731708</v>
      </c>
      <c r="GL459">
        <v>-0.0062287108013891</v>
      </c>
      <c r="GM459">
        <v>0.001268672128980002</v>
      </c>
      <c r="GN459">
        <v>1</v>
      </c>
      <c r="GO459">
        <v>1</v>
      </c>
      <c r="GP459">
        <v>3</v>
      </c>
      <c r="GQ459" t="s">
        <v>446</v>
      </c>
      <c r="GR459">
        <v>3.13366</v>
      </c>
      <c r="GS459">
        <v>2.76032</v>
      </c>
      <c r="GT459">
        <v>0.164782</v>
      </c>
      <c r="GU459">
        <v>0.167379</v>
      </c>
      <c r="GV459">
        <v>0.0648314</v>
      </c>
      <c r="GW459">
        <v>0.0502764</v>
      </c>
      <c r="GX459">
        <v>26741.4</v>
      </c>
      <c r="GY459">
        <v>26640.1</v>
      </c>
      <c r="GZ459">
        <v>29744.2</v>
      </c>
      <c r="HA459">
        <v>29554.4</v>
      </c>
      <c r="HB459">
        <v>36764.9</v>
      </c>
      <c r="HC459">
        <v>37201.8</v>
      </c>
      <c r="HD459">
        <v>41854.9</v>
      </c>
      <c r="HE459">
        <v>41990.5</v>
      </c>
      <c r="HF459">
        <v>1.95845</v>
      </c>
      <c r="HG459">
        <v>1.8859</v>
      </c>
      <c r="HH459">
        <v>-0.0216365</v>
      </c>
      <c r="HI459">
        <v>0</v>
      </c>
      <c r="HJ459">
        <v>18.3559</v>
      </c>
      <c r="HK459">
        <v>999.9</v>
      </c>
      <c r="HL459">
        <v>26.4</v>
      </c>
      <c r="HM459">
        <v>31.7</v>
      </c>
      <c r="HN459">
        <v>13.7295</v>
      </c>
      <c r="HO459">
        <v>62.2827</v>
      </c>
      <c r="HP459">
        <v>32.2957</v>
      </c>
      <c r="HQ459">
        <v>1</v>
      </c>
      <c r="HR459">
        <v>-0.128928</v>
      </c>
      <c r="HS459">
        <v>5.30735</v>
      </c>
      <c r="HT459">
        <v>20.2622</v>
      </c>
      <c r="HU459">
        <v>5.22133</v>
      </c>
      <c r="HV459">
        <v>12.0159</v>
      </c>
      <c r="HW459">
        <v>4.99075</v>
      </c>
      <c r="HX459">
        <v>3.2884</v>
      </c>
      <c r="HY459">
        <v>9999</v>
      </c>
      <c r="HZ459">
        <v>9999</v>
      </c>
      <c r="IA459">
        <v>9999</v>
      </c>
      <c r="IB459">
        <v>999.9</v>
      </c>
      <c r="IC459">
        <v>4.97282</v>
      </c>
      <c r="ID459">
        <v>1.86661</v>
      </c>
      <c r="IE459">
        <v>1.86586</v>
      </c>
      <c r="IF459">
        <v>1.86584</v>
      </c>
      <c r="IG459">
        <v>1.8677</v>
      </c>
      <c r="IH459">
        <v>1.87014</v>
      </c>
      <c r="II459">
        <v>1.86877</v>
      </c>
      <c r="IJ459">
        <v>1.87027</v>
      </c>
      <c r="IK459">
        <v>0</v>
      </c>
      <c r="IL459">
        <v>0</v>
      </c>
      <c r="IM459">
        <v>0</v>
      </c>
      <c r="IN459">
        <v>0</v>
      </c>
      <c r="IO459" t="s">
        <v>441</v>
      </c>
      <c r="IP459" t="s">
        <v>442</v>
      </c>
      <c r="IQ459" t="s">
        <v>443</v>
      </c>
      <c r="IR459" t="s">
        <v>443</v>
      </c>
      <c r="IS459" t="s">
        <v>443</v>
      </c>
      <c r="IT459" t="s">
        <v>443</v>
      </c>
      <c r="IU459">
        <v>0</v>
      </c>
      <c r="IV459">
        <v>100</v>
      </c>
      <c r="IW459">
        <v>100</v>
      </c>
      <c r="IX459">
        <v>-3.292</v>
      </c>
      <c r="IY459">
        <v>0.0138</v>
      </c>
      <c r="IZ459">
        <v>-1.414774939843471</v>
      </c>
      <c r="JA459">
        <v>-0.002262605230658699</v>
      </c>
      <c r="JB459">
        <v>4.117972070868355E-07</v>
      </c>
      <c r="JC459">
        <v>-1.535053720392113E-10</v>
      </c>
      <c r="JD459">
        <v>-0.05773197212917025</v>
      </c>
      <c r="JE459">
        <v>-0.004387372397949352</v>
      </c>
      <c r="JF459">
        <v>0.001148265067849212</v>
      </c>
      <c r="JG459">
        <v>-2.372704636287677E-05</v>
      </c>
      <c r="JH459">
        <v>4</v>
      </c>
      <c r="JI459">
        <v>2346</v>
      </c>
      <c r="JJ459">
        <v>1</v>
      </c>
      <c r="JK459">
        <v>24</v>
      </c>
      <c r="JL459">
        <v>21693.2</v>
      </c>
      <c r="JM459">
        <v>29358541.8</v>
      </c>
      <c r="JN459">
        <v>2.03979</v>
      </c>
      <c r="JO459">
        <v>2.24731</v>
      </c>
      <c r="JP459">
        <v>1.39771</v>
      </c>
      <c r="JQ459">
        <v>2.35474</v>
      </c>
      <c r="JR459">
        <v>1.49536</v>
      </c>
      <c r="JS459">
        <v>2.69043</v>
      </c>
      <c r="JT459">
        <v>36.5051</v>
      </c>
      <c r="JU459">
        <v>24.0262</v>
      </c>
      <c r="JV459">
        <v>18</v>
      </c>
      <c r="JW459">
        <v>487.805</v>
      </c>
      <c r="JX459">
        <v>433.658</v>
      </c>
      <c r="JY459">
        <v>12.476</v>
      </c>
      <c r="JZ459">
        <v>25.8273</v>
      </c>
      <c r="KA459">
        <v>30.0003</v>
      </c>
      <c r="KB459">
        <v>25.6911</v>
      </c>
      <c r="KC459">
        <v>25.6282</v>
      </c>
      <c r="KD459">
        <v>40.8807</v>
      </c>
      <c r="KE459">
        <v>34.0041</v>
      </c>
      <c r="KF459">
        <v>0</v>
      </c>
      <c r="KG459">
        <v>12.4664</v>
      </c>
      <c r="KH459">
        <v>989.149</v>
      </c>
      <c r="KI459">
        <v>8.63491</v>
      </c>
      <c r="KJ459">
        <v>101.656</v>
      </c>
      <c r="KK459">
        <v>100.971</v>
      </c>
    </row>
    <row r="460" spans="1:297">
      <c r="A460">
        <v>444</v>
      </c>
      <c r="B460">
        <v>1761512511.6</v>
      </c>
      <c r="C460">
        <v>5301.099999904633</v>
      </c>
      <c r="D460" t="s">
        <v>1335</v>
      </c>
      <c r="E460" t="s">
        <v>1336</v>
      </c>
      <c r="F460">
        <v>5</v>
      </c>
      <c r="G460" t="s">
        <v>1218</v>
      </c>
      <c r="H460" t="s">
        <v>436</v>
      </c>
      <c r="I460">
        <v>1761512509.1</v>
      </c>
      <c r="J460">
        <f>(K460)/1000</f>
        <v>0</v>
      </c>
      <c r="K460">
        <f>IF(DP460, AN460, AH460)</f>
        <v>0</v>
      </c>
      <c r="L460">
        <f>IF(DP460, AI460, AG460)</f>
        <v>0</v>
      </c>
      <c r="M460">
        <f>DR460 - IF(AU460&gt;1, L460*DL460*100.0/(AW460), 0)</f>
        <v>0</v>
      </c>
      <c r="N460">
        <f>((T460-J460/2)*M460-L460)/(T460+J460/2)</f>
        <v>0</v>
      </c>
      <c r="O460">
        <f>N460*(DY460+DZ460)/1000.0</f>
        <v>0</v>
      </c>
      <c r="P460">
        <f>(DR460 - IF(AU460&gt;1, L460*DL460*100.0/(AW460), 0))*(DY460+DZ460)/1000.0</f>
        <v>0</v>
      </c>
      <c r="Q460">
        <f>2.0/((1/S460-1/R460)+SIGN(S460)*SQRT((1/S460-1/R460)*(1/S460-1/R460) + 4*DM460/((DM460+1)*(DM460+1))*(2*1/S460*1/R460-1/R460*1/R460)))</f>
        <v>0</v>
      </c>
      <c r="R460">
        <f>IF(LEFT(DN460,1)&lt;&gt;"0",IF(LEFT(DN460,1)="1",3.0,DO460),$D$5+$E$5*(EF460*DY460/($K$5*1000))+$F$5*(EF460*DY460/($K$5*1000))*MAX(MIN(DL460,$J$5),$I$5)*MAX(MIN(DL460,$J$5),$I$5)+$G$5*MAX(MIN(DL460,$J$5),$I$5)*(EF460*DY460/($K$5*1000))+$H$5*(EF460*DY460/($K$5*1000))*(EF460*DY460/($K$5*1000)))</f>
        <v>0</v>
      </c>
      <c r="S460">
        <f>J460*(1000-(1000*0.61365*exp(17.502*W460/(240.97+W460))/(DY460+DZ460)+DT460)/2)/(1000*0.61365*exp(17.502*W460/(240.97+W460))/(DY460+DZ460)-DT460)</f>
        <v>0</v>
      </c>
      <c r="T460">
        <f>1/((DM460+1)/(Q460/1.6)+1/(R460/1.37)) + DM460/((DM460+1)/(Q460/1.6) + DM460/(R460/1.37))</f>
        <v>0</v>
      </c>
      <c r="U460">
        <f>(DH460*DK460)</f>
        <v>0</v>
      </c>
      <c r="V460">
        <f>(EA460+(U460+2*0.95*5.67E-8*(((EA460+$B$7)+273)^4-(EA460+273)^4)-44100*J460)/(1.84*29.3*R460+8*0.95*5.67E-8*(EA460+273)^3))</f>
        <v>0</v>
      </c>
      <c r="W460">
        <f>($C$7*EB460+$D$7*EC460+$E$7*V460)</f>
        <v>0</v>
      </c>
      <c r="X460">
        <f>0.61365*exp(17.502*W460/(240.97+W460))</f>
        <v>0</v>
      </c>
      <c r="Y460">
        <f>(Z460/AA460*100)</f>
        <v>0</v>
      </c>
      <c r="Z460">
        <f>DT460*(DY460+DZ460)/1000</f>
        <v>0</v>
      </c>
      <c r="AA460">
        <f>0.61365*exp(17.502*EA460/(240.97+EA460))</f>
        <v>0</v>
      </c>
      <c r="AB460">
        <f>(X460-DT460*(DY460+DZ460)/1000)</f>
        <v>0</v>
      </c>
      <c r="AC460">
        <f>(-J460*44100)</f>
        <v>0</v>
      </c>
      <c r="AD460">
        <f>2*29.3*R460*0.92*(EA460-W460)</f>
        <v>0</v>
      </c>
      <c r="AE460">
        <f>2*0.95*5.67E-8*(((EA460+$B$7)+273)^4-(W460+273)^4)</f>
        <v>0</v>
      </c>
      <c r="AF460">
        <f>U460+AE460+AC460+AD460</f>
        <v>0</v>
      </c>
      <c r="AG460">
        <f>DX460*AU460*(DS460-DR460*(1000-AU460*DU460)/(1000-AU460*DT460))/(100*DL460)</f>
        <v>0</v>
      </c>
      <c r="AH460">
        <f>1000*DX460*AU460*(DT460-DU460)/(100*DL460*(1000-AU460*DT460))</f>
        <v>0</v>
      </c>
      <c r="AI460">
        <f>(AJ460 - AK460 - DY460*1E3/(8.314*(EA460+273.15)) * AM460/DX460 * AL460) * DX460/(100*DL460) * (1000 - DU460)/1000</f>
        <v>0</v>
      </c>
      <c r="AJ460">
        <v>985.2858781965374</v>
      </c>
      <c r="AK460">
        <v>956.065975757576</v>
      </c>
      <c r="AL460">
        <v>3.407330886498471</v>
      </c>
      <c r="AM460">
        <v>65.67833602409358</v>
      </c>
      <c r="AN460">
        <f>(AP460 - AO460 + DY460*1E3/(8.314*(EA460+273.15)) * AR460/DX460 * AQ460) * DX460/(100*DL460) * 1000/(1000 - AP460)</f>
        <v>0</v>
      </c>
      <c r="AO460">
        <v>8.698246146688268</v>
      </c>
      <c r="AP460">
        <v>12.00322606060606</v>
      </c>
      <c r="AQ460">
        <v>-3.244043534745034E-06</v>
      </c>
      <c r="AR460">
        <v>107.1786885899259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MAX(0,($B$13+$C$13*EF460)/(1+$D$13*EF460)*DY460/(EA460+273)*$E$13)</f>
        <v>0</v>
      </c>
      <c r="AX460" t="s">
        <v>437</v>
      </c>
      <c r="AY460" t="s">
        <v>437</v>
      </c>
      <c r="AZ460">
        <v>0</v>
      </c>
      <c r="BA460">
        <v>0</v>
      </c>
      <c r="BB460">
        <f>1-AZ460/BA460</f>
        <v>0</v>
      </c>
      <c r="BC460">
        <v>0</v>
      </c>
      <c r="BD460" t="s">
        <v>437</v>
      </c>
      <c r="BE460" t="s">
        <v>437</v>
      </c>
      <c r="BF460">
        <v>0</v>
      </c>
      <c r="BG460">
        <v>0</v>
      </c>
      <c r="BH460">
        <f>1-BF460/BG460</f>
        <v>0</v>
      </c>
      <c r="BI460">
        <v>0.5</v>
      </c>
      <c r="BJ460">
        <f>DI460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437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BZ460">
        <v>2020</v>
      </c>
      <c r="CA460">
        <v>290.0000000000001</v>
      </c>
      <c r="CB460">
        <v>1590.42</v>
      </c>
      <c r="CC460">
        <v>295</v>
      </c>
      <c r="CD460">
        <v>5220.67</v>
      </c>
      <c r="CE460">
        <v>1591.29</v>
      </c>
      <c r="CF460">
        <v>-0.87</v>
      </c>
      <c r="CG460">
        <v>300.0000000000001</v>
      </c>
      <c r="CH460">
        <v>23.8</v>
      </c>
      <c r="CI460">
        <v>1650.734719841875</v>
      </c>
      <c r="CJ460">
        <v>2.032994541366527</v>
      </c>
      <c r="CK460">
        <v>-31.03478562282126</v>
      </c>
      <c r="CL460">
        <v>0.9198548094063967</v>
      </c>
      <c r="CM460">
        <v>0.9759925733019913</v>
      </c>
      <c r="CN460">
        <v>-0.00431141668520578</v>
      </c>
      <c r="CO460">
        <v>289.9999999999999</v>
      </c>
      <c r="CP460">
        <v>1590.91</v>
      </c>
      <c r="CQ460">
        <v>765</v>
      </c>
      <c r="CR460">
        <v>5219.32</v>
      </c>
      <c r="CS460">
        <v>1591.27</v>
      </c>
      <c r="CT460">
        <v>-0.36</v>
      </c>
      <c r="DH460">
        <f>$B$11*EG460+$C$11*EH460+$F$11*ES460*(1-EV460)</f>
        <v>0</v>
      </c>
      <c r="DI460">
        <f>DH460*DJ460</f>
        <v>0</v>
      </c>
      <c r="DJ460">
        <f>($B$11*$D$9+$C$11*$D$9+$F$11*((FF460+EX460)/MAX(FF460+EX460+FG460, 0.1)*$I$9+FG460/MAX(FF460+EX460+FG460, 0.1)*$J$9))/($B$11+$C$11+$F$11)</f>
        <v>0</v>
      </c>
      <c r="DK460">
        <f>($B$11*$K$9+$C$11*$K$9+$F$11*((FF460+EX460)/MAX(FF460+EX460+FG460, 0.1)*$P$9+FG460/MAX(FF460+EX460+FG460, 0.1)*$Q$9))/($B$11+$C$11+$F$11)</f>
        <v>0</v>
      </c>
      <c r="DL460">
        <v>6</v>
      </c>
      <c r="DM460">
        <v>0.5</v>
      </c>
      <c r="DN460" t="s">
        <v>438</v>
      </c>
      <c r="DO460">
        <v>2</v>
      </c>
      <c r="DP460" t="b">
        <v>1</v>
      </c>
      <c r="DQ460">
        <v>1761512509.1</v>
      </c>
      <c r="DR460">
        <v>937.8533333333334</v>
      </c>
      <c r="DS460">
        <v>978.3995555555555</v>
      </c>
      <c r="DT460">
        <v>12.00407777777778</v>
      </c>
      <c r="DU460">
        <v>8.698159999999998</v>
      </c>
      <c r="DV460">
        <v>941.1606666666667</v>
      </c>
      <c r="DW460">
        <v>11.99024444444445</v>
      </c>
      <c r="DX460">
        <v>500.0086666666666</v>
      </c>
      <c r="DY460">
        <v>90.27672222222223</v>
      </c>
      <c r="DZ460">
        <v>0.09994176666666668</v>
      </c>
      <c r="EA460">
        <v>18.67673333333333</v>
      </c>
      <c r="EB460">
        <v>18.00871111111111</v>
      </c>
      <c r="EC460">
        <v>999.9000000000001</v>
      </c>
      <c r="ED460">
        <v>0</v>
      </c>
      <c r="EE460">
        <v>0</v>
      </c>
      <c r="EF460">
        <v>9993.467777777776</v>
      </c>
      <c r="EG460">
        <v>0</v>
      </c>
      <c r="EH460">
        <v>1076.958888888889</v>
      </c>
      <c r="EI460">
        <v>-40.54646666666667</v>
      </c>
      <c r="EJ460">
        <v>949.248</v>
      </c>
      <c r="EK460">
        <v>986.9844444444445</v>
      </c>
      <c r="EL460">
        <v>3.305928888888889</v>
      </c>
      <c r="EM460">
        <v>978.3995555555555</v>
      </c>
      <c r="EN460">
        <v>8.698159999999998</v>
      </c>
      <c r="EO460">
        <v>1.083688888888889</v>
      </c>
      <c r="EP460">
        <v>0.7852416666666667</v>
      </c>
      <c r="EQ460">
        <v>8.092944444444445</v>
      </c>
      <c r="ER460">
        <v>3.443273333333333</v>
      </c>
      <c r="ES460">
        <v>1999.993333333334</v>
      </c>
      <c r="ET460">
        <v>0.9800036666666665</v>
      </c>
      <c r="EU460">
        <v>0.01999594444444444</v>
      </c>
      <c r="EV460">
        <v>0</v>
      </c>
      <c r="EW460">
        <v>1275.748888888889</v>
      </c>
      <c r="EX460">
        <v>5.00097</v>
      </c>
      <c r="EY460">
        <v>25654.46666666667</v>
      </c>
      <c r="EZ460">
        <v>16707.54444444444</v>
      </c>
      <c r="FA460">
        <v>39.00688888888889</v>
      </c>
      <c r="FB460">
        <v>39.687</v>
      </c>
      <c r="FC460">
        <v>39.25</v>
      </c>
      <c r="FD460">
        <v>38.937</v>
      </c>
      <c r="FE460">
        <v>38.736</v>
      </c>
      <c r="FF460">
        <v>1955.103333333333</v>
      </c>
      <c r="FG460">
        <v>39.89</v>
      </c>
      <c r="FH460">
        <v>0</v>
      </c>
      <c r="FI460">
        <v>7382.600000143051</v>
      </c>
      <c r="FJ460">
        <v>0</v>
      </c>
      <c r="FK460">
        <v>1275.66</v>
      </c>
      <c r="FL460">
        <v>0.9449572692872267</v>
      </c>
      <c r="FM460">
        <v>-1.900854786909889</v>
      </c>
      <c r="FN460">
        <v>25655.16153846154</v>
      </c>
      <c r="FO460">
        <v>15</v>
      </c>
      <c r="FP460">
        <v>0</v>
      </c>
      <c r="FQ460" t="s">
        <v>439</v>
      </c>
      <c r="FR460">
        <v>1760210915.6</v>
      </c>
      <c r="FS460">
        <v>0</v>
      </c>
      <c r="FT460">
        <v>0</v>
      </c>
      <c r="FU460">
        <v>-0.215</v>
      </c>
      <c r="FV460">
        <v>0</v>
      </c>
      <c r="FW460">
        <v>-0.6919999999999999</v>
      </c>
      <c r="FX460">
        <v>0</v>
      </c>
      <c r="FY460">
        <v>400</v>
      </c>
      <c r="FZ460">
        <v>0</v>
      </c>
      <c r="GA460">
        <v>0.15</v>
      </c>
      <c r="GB460">
        <v>0</v>
      </c>
      <c r="GC460">
        <v>-40.29378048780488</v>
      </c>
      <c r="GD460">
        <v>-2.513080139372884</v>
      </c>
      <c r="GE460">
        <v>0.2634566352242142</v>
      </c>
      <c r="GF460">
        <v>0</v>
      </c>
      <c r="GG460">
        <v>1275.557647058823</v>
      </c>
      <c r="GH460">
        <v>1.522689077706352</v>
      </c>
      <c r="GI460">
        <v>0.2745055321796504</v>
      </c>
      <c r="GJ460">
        <v>0</v>
      </c>
      <c r="GK460">
        <v>3.307464634146342</v>
      </c>
      <c r="GL460">
        <v>-0.01275595818814859</v>
      </c>
      <c r="GM460">
        <v>0.001483109945369354</v>
      </c>
      <c r="GN460">
        <v>1</v>
      </c>
      <c r="GO460">
        <v>1</v>
      </c>
      <c r="GP460">
        <v>3</v>
      </c>
      <c r="GQ460" t="s">
        <v>446</v>
      </c>
      <c r="GR460">
        <v>3.13335</v>
      </c>
      <c r="GS460">
        <v>2.76021</v>
      </c>
      <c r="GT460">
        <v>0.166704</v>
      </c>
      <c r="GU460">
        <v>0.169226</v>
      </c>
      <c r="GV460">
        <v>0.0648266</v>
      </c>
      <c r="GW460">
        <v>0.0502777</v>
      </c>
      <c r="GX460">
        <v>26679.1</v>
      </c>
      <c r="GY460">
        <v>26580.9</v>
      </c>
      <c r="GZ460">
        <v>29743.3</v>
      </c>
      <c r="HA460">
        <v>29554.3</v>
      </c>
      <c r="HB460">
        <v>36764</v>
      </c>
      <c r="HC460">
        <v>37201.5</v>
      </c>
      <c r="HD460">
        <v>41853.6</v>
      </c>
      <c r="HE460">
        <v>41990.2</v>
      </c>
      <c r="HF460">
        <v>1.95828</v>
      </c>
      <c r="HG460">
        <v>1.8863</v>
      </c>
      <c r="HH460">
        <v>-0.0205822</v>
      </c>
      <c r="HI460">
        <v>0</v>
      </c>
      <c r="HJ460">
        <v>18.3559</v>
      </c>
      <c r="HK460">
        <v>999.9</v>
      </c>
      <c r="HL460">
        <v>26.4</v>
      </c>
      <c r="HM460">
        <v>31.7</v>
      </c>
      <c r="HN460">
        <v>13.7295</v>
      </c>
      <c r="HO460">
        <v>62.2927</v>
      </c>
      <c r="HP460">
        <v>32.3317</v>
      </c>
      <c r="HQ460">
        <v>1</v>
      </c>
      <c r="HR460">
        <v>-0.128859</v>
      </c>
      <c r="HS460">
        <v>5.26535</v>
      </c>
      <c r="HT460">
        <v>20.2633</v>
      </c>
      <c r="HU460">
        <v>5.22223</v>
      </c>
      <c r="HV460">
        <v>12.0159</v>
      </c>
      <c r="HW460">
        <v>4.99115</v>
      </c>
      <c r="HX460">
        <v>3.28863</v>
      </c>
      <c r="HY460">
        <v>9999</v>
      </c>
      <c r="HZ460">
        <v>9999</v>
      </c>
      <c r="IA460">
        <v>9999</v>
      </c>
      <c r="IB460">
        <v>999.9</v>
      </c>
      <c r="IC460">
        <v>4.97284</v>
      </c>
      <c r="ID460">
        <v>1.86661</v>
      </c>
      <c r="IE460">
        <v>1.86586</v>
      </c>
      <c r="IF460">
        <v>1.86584</v>
      </c>
      <c r="IG460">
        <v>1.86768</v>
      </c>
      <c r="IH460">
        <v>1.87012</v>
      </c>
      <c r="II460">
        <v>1.86877</v>
      </c>
      <c r="IJ460">
        <v>1.87027</v>
      </c>
      <c r="IK460">
        <v>0</v>
      </c>
      <c r="IL460">
        <v>0</v>
      </c>
      <c r="IM460">
        <v>0</v>
      </c>
      <c r="IN460">
        <v>0</v>
      </c>
      <c r="IO460" t="s">
        <v>441</v>
      </c>
      <c r="IP460" t="s">
        <v>442</v>
      </c>
      <c r="IQ460" t="s">
        <v>443</v>
      </c>
      <c r="IR460" t="s">
        <v>443</v>
      </c>
      <c r="IS460" t="s">
        <v>443</v>
      </c>
      <c r="IT460" t="s">
        <v>443</v>
      </c>
      <c r="IU460">
        <v>0</v>
      </c>
      <c r="IV460">
        <v>100</v>
      </c>
      <c r="IW460">
        <v>100</v>
      </c>
      <c r="IX460">
        <v>-3.323</v>
      </c>
      <c r="IY460">
        <v>0.0139</v>
      </c>
      <c r="IZ460">
        <v>-1.414774939843471</v>
      </c>
      <c r="JA460">
        <v>-0.002262605230658699</v>
      </c>
      <c r="JB460">
        <v>4.117972070868355E-07</v>
      </c>
      <c r="JC460">
        <v>-1.535053720392113E-10</v>
      </c>
      <c r="JD460">
        <v>-0.05773197212917025</v>
      </c>
      <c r="JE460">
        <v>-0.004387372397949352</v>
      </c>
      <c r="JF460">
        <v>0.001148265067849212</v>
      </c>
      <c r="JG460">
        <v>-2.372704636287677E-05</v>
      </c>
      <c r="JH460">
        <v>4</v>
      </c>
      <c r="JI460">
        <v>2346</v>
      </c>
      <c r="JJ460">
        <v>1</v>
      </c>
      <c r="JK460">
        <v>24</v>
      </c>
      <c r="JL460">
        <v>21693.3</v>
      </c>
      <c r="JM460">
        <v>29358541.9</v>
      </c>
      <c r="JN460">
        <v>2.06665</v>
      </c>
      <c r="JO460">
        <v>2.24121</v>
      </c>
      <c r="JP460">
        <v>1.39648</v>
      </c>
      <c r="JQ460">
        <v>2.35229</v>
      </c>
      <c r="JR460">
        <v>1.49536</v>
      </c>
      <c r="JS460">
        <v>2.61475</v>
      </c>
      <c r="JT460">
        <v>36.5051</v>
      </c>
      <c r="JU460">
        <v>24.0262</v>
      </c>
      <c r="JV460">
        <v>18</v>
      </c>
      <c r="JW460">
        <v>487.697</v>
      </c>
      <c r="JX460">
        <v>433.896</v>
      </c>
      <c r="JY460">
        <v>12.4628</v>
      </c>
      <c r="JZ460">
        <v>25.8273</v>
      </c>
      <c r="KA460">
        <v>30.0002</v>
      </c>
      <c r="KB460">
        <v>25.6911</v>
      </c>
      <c r="KC460">
        <v>25.6282</v>
      </c>
      <c r="KD460">
        <v>41.4781</v>
      </c>
      <c r="KE460">
        <v>34.0041</v>
      </c>
      <c r="KF460">
        <v>0</v>
      </c>
      <c r="KG460">
        <v>12.4645</v>
      </c>
      <c r="KH460">
        <v>1009.24</v>
      </c>
      <c r="KI460">
        <v>8.62725</v>
      </c>
      <c r="KJ460">
        <v>101.653</v>
      </c>
      <c r="KK460">
        <v>100.97</v>
      </c>
    </row>
    <row r="461" spans="1:297">
      <c r="A461">
        <v>445</v>
      </c>
      <c r="B461">
        <v>1761512516.6</v>
      </c>
      <c r="C461">
        <v>5306.099999904633</v>
      </c>
      <c r="D461" t="s">
        <v>1337</v>
      </c>
      <c r="E461" t="s">
        <v>1338</v>
      </c>
      <c r="F461">
        <v>5</v>
      </c>
      <c r="G461" t="s">
        <v>1218</v>
      </c>
      <c r="H461" t="s">
        <v>436</v>
      </c>
      <c r="I461">
        <v>1761512513.8</v>
      </c>
      <c r="J461">
        <f>(K461)/1000</f>
        <v>0</v>
      </c>
      <c r="K461">
        <f>IF(DP461, AN461, AH461)</f>
        <v>0</v>
      </c>
      <c r="L461">
        <f>IF(DP461, AI461, AG461)</f>
        <v>0</v>
      </c>
      <c r="M461">
        <f>DR461 - IF(AU461&gt;1, L461*DL461*100.0/(AW461), 0)</f>
        <v>0</v>
      </c>
      <c r="N461">
        <f>((T461-J461/2)*M461-L461)/(T461+J461/2)</f>
        <v>0</v>
      </c>
      <c r="O461">
        <f>N461*(DY461+DZ461)/1000.0</f>
        <v>0</v>
      </c>
      <c r="P461">
        <f>(DR461 - IF(AU461&gt;1, L461*DL461*100.0/(AW461), 0))*(DY461+DZ461)/1000.0</f>
        <v>0</v>
      </c>
      <c r="Q461">
        <f>2.0/((1/S461-1/R461)+SIGN(S461)*SQRT((1/S461-1/R461)*(1/S461-1/R461) + 4*DM461/((DM461+1)*(DM461+1))*(2*1/S461*1/R461-1/R461*1/R461)))</f>
        <v>0</v>
      </c>
      <c r="R461">
        <f>IF(LEFT(DN461,1)&lt;&gt;"0",IF(LEFT(DN461,1)="1",3.0,DO461),$D$5+$E$5*(EF461*DY461/($K$5*1000))+$F$5*(EF461*DY461/($K$5*1000))*MAX(MIN(DL461,$J$5),$I$5)*MAX(MIN(DL461,$J$5),$I$5)+$G$5*MAX(MIN(DL461,$J$5),$I$5)*(EF461*DY461/($K$5*1000))+$H$5*(EF461*DY461/($K$5*1000))*(EF461*DY461/($K$5*1000)))</f>
        <v>0</v>
      </c>
      <c r="S461">
        <f>J461*(1000-(1000*0.61365*exp(17.502*W461/(240.97+W461))/(DY461+DZ461)+DT461)/2)/(1000*0.61365*exp(17.502*W461/(240.97+W461))/(DY461+DZ461)-DT461)</f>
        <v>0</v>
      </c>
      <c r="T461">
        <f>1/((DM461+1)/(Q461/1.6)+1/(R461/1.37)) + DM461/((DM461+1)/(Q461/1.6) + DM461/(R461/1.37))</f>
        <v>0</v>
      </c>
      <c r="U461">
        <f>(DH461*DK461)</f>
        <v>0</v>
      </c>
      <c r="V461">
        <f>(EA461+(U461+2*0.95*5.67E-8*(((EA461+$B$7)+273)^4-(EA461+273)^4)-44100*J461)/(1.84*29.3*R461+8*0.95*5.67E-8*(EA461+273)^3))</f>
        <v>0</v>
      </c>
      <c r="W461">
        <f>($C$7*EB461+$D$7*EC461+$E$7*V461)</f>
        <v>0</v>
      </c>
      <c r="X461">
        <f>0.61365*exp(17.502*W461/(240.97+W461))</f>
        <v>0</v>
      </c>
      <c r="Y461">
        <f>(Z461/AA461*100)</f>
        <v>0</v>
      </c>
      <c r="Z461">
        <f>DT461*(DY461+DZ461)/1000</f>
        <v>0</v>
      </c>
      <c r="AA461">
        <f>0.61365*exp(17.502*EA461/(240.97+EA461))</f>
        <v>0</v>
      </c>
      <c r="AB461">
        <f>(X461-DT461*(DY461+DZ461)/1000)</f>
        <v>0</v>
      </c>
      <c r="AC461">
        <f>(-J461*44100)</f>
        <v>0</v>
      </c>
      <c r="AD461">
        <f>2*29.3*R461*0.92*(EA461-W461)</f>
        <v>0</v>
      </c>
      <c r="AE461">
        <f>2*0.95*5.67E-8*(((EA461+$B$7)+273)^4-(W461+273)^4)</f>
        <v>0</v>
      </c>
      <c r="AF461">
        <f>U461+AE461+AC461+AD461</f>
        <v>0</v>
      </c>
      <c r="AG461">
        <f>DX461*AU461*(DS461-DR461*(1000-AU461*DU461)/(1000-AU461*DT461))/(100*DL461)</f>
        <v>0</v>
      </c>
      <c r="AH461">
        <f>1000*DX461*AU461*(DT461-DU461)/(100*DL461*(1000-AU461*DT461))</f>
        <v>0</v>
      </c>
      <c r="AI461">
        <f>(AJ461 - AK461 - DY461*1E3/(8.314*(EA461+273.15)) * AM461/DX461 * AL461) * DX461/(100*DL461) * (1000 - DU461)/1000</f>
        <v>0</v>
      </c>
      <c r="AJ461">
        <v>1002.21228156453</v>
      </c>
      <c r="AK461">
        <v>972.9890181818176</v>
      </c>
      <c r="AL461">
        <v>3.387952972810017</v>
      </c>
      <c r="AM461">
        <v>65.67833602409358</v>
      </c>
      <c r="AN461">
        <f>(AP461 - AO461 + DY461*1E3/(8.314*(EA461+273.15)) * AR461/DX461 * AQ461) * DX461/(100*DL461) * 1000/(1000 - AP461)</f>
        <v>0</v>
      </c>
      <c r="AO461">
        <v>8.698575924538419</v>
      </c>
      <c r="AP461">
        <v>12.00923515151515</v>
      </c>
      <c r="AQ461">
        <v>1.051366893287002E-05</v>
      </c>
      <c r="AR461">
        <v>107.1786885899259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MAX(0,($B$13+$C$13*EF461)/(1+$D$13*EF461)*DY461/(EA461+273)*$E$13)</f>
        <v>0</v>
      </c>
      <c r="AX461" t="s">
        <v>437</v>
      </c>
      <c r="AY461" t="s">
        <v>437</v>
      </c>
      <c r="AZ461">
        <v>0</v>
      </c>
      <c r="BA461">
        <v>0</v>
      </c>
      <c r="BB461">
        <f>1-AZ461/BA461</f>
        <v>0</v>
      </c>
      <c r="BC461">
        <v>0</v>
      </c>
      <c r="BD461" t="s">
        <v>437</v>
      </c>
      <c r="BE461" t="s">
        <v>437</v>
      </c>
      <c r="BF461">
        <v>0</v>
      </c>
      <c r="BG461">
        <v>0</v>
      </c>
      <c r="BH461">
        <f>1-BF461/BG461</f>
        <v>0</v>
      </c>
      <c r="BI461">
        <v>0.5</v>
      </c>
      <c r="BJ461">
        <f>DI461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437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BZ461">
        <v>2020</v>
      </c>
      <c r="CA461">
        <v>290.0000000000001</v>
      </c>
      <c r="CB461">
        <v>1590.42</v>
      </c>
      <c r="CC461">
        <v>295</v>
      </c>
      <c r="CD461">
        <v>5220.67</v>
      </c>
      <c r="CE461">
        <v>1591.29</v>
      </c>
      <c r="CF461">
        <v>-0.87</v>
      </c>
      <c r="CG461">
        <v>300.0000000000001</v>
      </c>
      <c r="CH461">
        <v>23.8</v>
      </c>
      <c r="CI461">
        <v>1650.734719841875</v>
      </c>
      <c r="CJ461">
        <v>2.032994541366527</v>
      </c>
      <c r="CK461">
        <v>-31.03478562282126</v>
      </c>
      <c r="CL461">
        <v>0.9198548094063967</v>
      </c>
      <c r="CM461">
        <v>0.9759925733019913</v>
      </c>
      <c r="CN461">
        <v>-0.00431141668520578</v>
      </c>
      <c r="CO461">
        <v>289.9999999999999</v>
      </c>
      <c r="CP461">
        <v>1590.91</v>
      </c>
      <c r="CQ461">
        <v>765</v>
      </c>
      <c r="CR461">
        <v>5219.32</v>
      </c>
      <c r="CS461">
        <v>1591.27</v>
      </c>
      <c r="CT461">
        <v>-0.36</v>
      </c>
      <c r="DH461">
        <f>$B$11*EG461+$C$11*EH461+$F$11*ES461*(1-EV461)</f>
        <v>0</v>
      </c>
      <c r="DI461">
        <f>DH461*DJ461</f>
        <v>0</v>
      </c>
      <c r="DJ461">
        <f>($B$11*$D$9+$C$11*$D$9+$F$11*((FF461+EX461)/MAX(FF461+EX461+FG461, 0.1)*$I$9+FG461/MAX(FF461+EX461+FG461, 0.1)*$J$9))/($B$11+$C$11+$F$11)</f>
        <v>0</v>
      </c>
      <c r="DK461">
        <f>($B$11*$K$9+$C$11*$K$9+$F$11*((FF461+EX461)/MAX(FF461+EX461+FG461, 0.1)*$P$9+FG461/MAX(FF461+EX461+FG461, 0.1)*$Q$9))/($B$11+$C$11+$F$11)</f>
        <v>0</v>
      </c>
      <c r="DL461">
        <v>6</v>
      </c>
      <c r="DM461">
        <v>0.5</v>
      </c>
      <c r="DN461" t="s">
        <v>438</v>
      </c>
      <c r="DO461">
        <v>2</v>
      </c>
      <c r="DP461" t="b">
        <v>1</v>
      </c>
      <c r="DQ461">
        <v>1761512513.8</v>
      </c>
      <c r="DR461">
        <v>953.5893</v>
      </c>
      <c r="DS461">
        <v>994.2423000000001</v>
      </c>
      <c r="DT461">
        <v>12.00769</v>
      </c>
      <c r="DU461">
        <v>8.696661000000001</v>
      </c>
      <c r="DV461">
        <v>956.9268</v>
      </c>
      <c r="DW461">
        <v>11.99382</v>
      </c>
      <c r="DX461">
        <v>499.9964000000001</v>
      </c>
      <c r="DY461">
        <v>90.27695999999999</v>
      </c>
      <c r="DZ461">
        <v>0.10002329</v>
      </c>
      <c r="EA461">
        <v>18.66762</v>
      </c>
      <c r="EB461">
        <v>18.00688</v>
      </c>
      <c r="EC461">
        <v>999.9</v>
      </c>
      <c r="ED461">
        <v>0</v>
      </c>
      <c r="EE461">
        <v>0</v>
      </c>
      <c r="EF461">
        <v>10004.428</v>
      </c>
      <c r="EG461">
        <v>0</v>
      </c>
      <c r="EH461">
        <v>1076.945</v>
      </c>
      <c r="EI461">
        <v>-40.65346</v>
      </c>
      <c r="EJ461">
        <v>965.1790000000001</v>
      </c>
      <c r="EK461">
        <v>1002.9644</v>
      </c>
      <c r="EL461">
        <v>3.31104</v>
      </c>
      <c r="EM461">
        <v>994.2423000000001</v>
      </c>
      <c r="EN461">
        <v>8.696661000000001</v>
      </c>
      <c r="EO461">
        <v>1.084019</v>
      </c>
      <c r="EP461">
        <v>0.7851080999999999</v>
      </c>
      <c r="EQ461">
        <v>8.097403</v>
      </c>
      <c r="ER461">
        <v>3.440868</v>
      </c>
      <c r="ES461">
        <v>2000.011</v>
      </c>
      <c r="ET461">
        <v>0.9800032999999999</v>
      </c>
      <c r="EU461">
        <v>0.0199963</v>
      </c>
      <c r="EV461">
        <v>0</v>
      </c>
      <c r="EW461">
        <v>1276.027</v>
      </c>
      <c r="EX461">
        <v>5.000970000000001</v>
      </c>
      <c r="EY461">
        <v>25655.33</v>
      </c>
      <c r="EZ461">
        <v>16707.68</v>
      </c>
      <c r="FA461">
        <v>38.9622</v>
      </c>
      <c r="FB461">
        <v>39.6374</v>
      </c>
      <c r="FC461">
        <v>39.2122</v>
      </c>
      <c r="FD461">
        <v>38.8874</v>
      </c>
      <c r="FE461">
        <v>38.687</v>
      </c>
      <c r="FF461">
        <v>1955.121</v>
      </c>
      <c r="FG461">
        <v>39.89</v>
      </c>
      <c r="FH461">
        <v>0</v>
      </c>
      <c r="FI461">
        <v>7387.400000095367</v>
      </c>
      <c r="FJ461">
        <v>0</v>
      </c>
      <c r="FK461">
        <v>1275.794615384615</v>
      </c>
      <c r="FL461">
        <v>2.384957270925188</v>
      </c>
      <c r="FM461">
        <v>2.05811956179854</v>
      </c>
      <c r="FN461">
        <v>25655.13846153847</v>
      </c>
      <c r="FO461">
        <v>15</v>
      </c>
      <c r="FP461">
        <v>0</v>
      </c>
      <c r="FQ461" t="s">
        <v>439</v>
      </c>
      <c r="FR461">
        <v>1760210915.6</v>
      </c>
      <c r="FS461">
        <v>0</v>
      </c>
      <c r="FT461">
        <v>0</v>
      </c>
      <c r="FU461">
        <v>-0.215</v>
      </c>
      <c r="FV461">
        <v>0</v>
      </c>
      <c r="FW461">
        <v>-0.6919999999999999</v>
      </c>
      <c r="FX461">
        <v>0</v>
      </c>
      <c r="FY461">
        <v>400</v>
      </c>
      <c r="FZ461">
        <v>0</v>
      </c>
      <c r="GA461">
        <v>0.15</v>
      </c>
      <c r="GB461">
        <v>0</v>
      </c>
      <c r="GC461">
        <v>-40.4618</v>
      </c>
      <c r="GD461">
        <v>-1.660133101045157</v>
      </c>
      <c r="GE461">
        <v>0.1953629867333262</v>
      </c>
      <c r="GF461">
        <v>0</v>
      </c>
      <c r="GG461">
        <v>1275.739117647059</v>
      </c>
      <c r="GH461">
        <v>1.52314744296623</v>
      </c>
      <c r="GI461">
        <v>0.2819195509679812</v>
      </c>
      <c r="GJ461">
        <v>0</v>
      </c>
      <c r="GK461">
        <v>3.307536097560976</v>
      </c>
      <c r="GL461">
        <v>0.006862996515681713</v>
      </c>
      <c r="GM461">
        <v>0.002177085630869974</v>
      </c>
      <c r="GN461">
        <v>1</v>
      </c>
      <c r="GO461">
        <v>1</v>
      </c>
      <c r="GP461">
        <v>3</v>
      </c>
      <c r="GQ461" t="s">
        <v>446</v>
      </c>
      <c r="GR461">
        <v>3.13347</v>
      </c>
      <c r="GS461">
        <v>2.76027</v>
      </c>
      <c r="GT461">
        <v>0.168606</v>
      </c>
      <c r="GU461">
        <v>0.171114</v>
      </c>
      <c r="GV461">
        <v>0.0648471</v>
      </c>
      <c r="GW461">
        <v>0.050226</v>
      </c>
      <c r="GX461">
        <v>26617.7</v>
      </c>
      <c r="GY461">
        <v>26520.4</v>
      </c>
      <c r="GZ461">
        <v>29742.8</v>
      </c>
      <c r="HA461">
        <v>29554.1</v>
      </c>
      <c r="HB461">
        <v>36762.7</v>
      </c>
      <c r="HC461">
        <v>37203.6</v>
      </c>
      <c r="HD461">
        <v>41853</v>
      </c>
      <c r="HE461">
        <v>41990.2</v>
      </c>
      <c r="HF461">
        <v>1.95815</v>
      </c>
      <c r="HG461">
        <v>1.8857</v>
      </c>
      <c r="HH461">
        <v>-0.0220016</v>
      </c>
      <c r="HI461">
        <v>0</v>
      </c>
      <c r="HJ461">
        <v>18.3567</v>
      </c>
      <c r="HK461">
        <v>999.9</v>
      </c>
      <c r="HL461">
        <v>26.4</v>
      </c>
      <c r="HM461">
        <v>31.7</v>
      </c>
      <c r="HN461">
        <v>13.7281</v>
      </c>
      <c r="HO461">
        <v>62.2727</v>
      </c>
      <c r="HP461">
        <v>32.516</v>
      </c>
      <c r="HQ461">
        <v>1</v>
      </c>
      <c r="HR461">
        <v>-0.128747</v>
      </c>
      <c r="HS461">
        <v>5.27678</v>
      </c>
      <c r="HT461">
        <v>20.2631</v>
      </c>
      <c r="HU461">
        <v>5.22193</v>
      </c>
      <c r="HV461">
        <v>12.0159</v>
      </c>
      <c r="HW461">
        <v>4.9912</v>
      </c>
      <c r="HX461">
        <v>3.28865</v>
      </c>
      <c r="HY461">
        <v>9999</v>
      </c>
      <c r="HZ461">
        <v>9999</v>
      </c>
      <c r="IA461">
        <v>9999</v>
      </c>
      <c r="IB461">
        <v>999.9</v>
      </c>
      <c r="IC461">
        <v>4.97284</v>
      </c>
      <c r="ID461">
        <v>1.86661</v>
      </c>
      <c r="IE461">
        <v>1.86589</v>
      </c>
      <c r="IF461">
        <v>1.86584</v>
      </c>
      <c r="IG461">
        <v>1.8677</v>
      </c>
      <c r="IH461">
        <v>1.87016</v>
      </c>
      <c r="II461">
        <v>1.86876</v>
      </c>
      <c r="IJ461">
        <v>1.87027</v>
      </c>
      <c r="IK461">
        <v>0</v>
      </c>
      <c r="IL461">
        <v>0</v>
      </c>
      <c r="IM461">
        <v>0</v>
      </c>
      <c r="IN461">
        <v>0</v>
      </c>
      <c r="IO461" t="s">
        <v>441</v>
      </c>
      <c r="IP461" t="s">
        <v>442</v>
      </c>
      <c r="IQ461" t="s">
        <v>443</v>
      </c>
      <c r="IR461" t="s">
        <v>443</v>
      </c>
      <c r="IS461" t="s">
        <v>443</v>
      </c>
      <c r="IT461" t="s">
        <v>443</v>
      </c>
      <c r="IU461">
        <v>0</v>
      </c>
      <c r="IV461">
        <v>100</v>
      </c>
      <c r="IW461">
        <v>100</v>
      </c>
      <c r="IX461">
        <v>-3.355</v>
      </c>
      <c r="IY461">
        <v>0.0139</v>
      </c>
      <c r="IZ461">
        <v>-1.414774939843471</v>
      </c>
      <c r="JA461">
        <v>-0.002262605230658699</v>
      </c>
      <c r="JB461">
        <v>4.117972070868355E-07</v>
      </c>
      <c r="JC461">
        <v>-1.535053720392113E-10</v>
      </c>
      <c r="JD461">
        <v>-0.05773197212917025</v>
      </c>
      <c r="JE461">
        <v>-0.004387372397949352</v>
      </c>
      <c r="JF461">
        <v>0.001148265067849212</v>
      </c>
      <c r="JG461">
        <v>-2.372704636287677E-05</v>
      </c>
      <c r="JH461">
        <v>4</v>
      </c>
      <c r="JI461">
        <v>2346</v>
      </c>
      <c r="JJ461">
        <v>1</v>
      </c>
      <c r="JK461">
        <v>24</v>
      </c>
      <c r="JL461">
        <v>21693.3</v>
      </c>
      <c r="JM461">
        <v>29358541.9</v>
      </c>
      <c r="JN461">
        <v>2.09595</v>
      </c>
      <c r="JO461">
        <v>2.25952</v>
      </c>
      <c r="JP461">
        <v>1.39648</v>
      </c>
      <c r="JQ461">
        <v>2.35474</v>
      </c>
      <c r="JR461">
        <v>1.49536</v>
      </c>
      <c r="JS461">
        <v>2.59644</v>
      </c>
      <c r="JT461">
        <v>36.5051</v>
      </c>
      <c r="JU461">
        <v>24.0175</v>
      </c>
      <c r="JV461">
        <v>18</v>
      </c>
      <c r="JW461">
        <v>487.619</v>
      </c>
      <c r="JX461">
        <v>433.538</v>
      </c>
      <c r="JY461">
        <v>12.4546</v>
      </c>
      <c r="JZ461">
        <v>25.8294</v>
      </c>
      <c r="KA461">
        <v>30.0003</v>
      </c>
      <c r="KB461">
        <v>25.6911</v>
      </c>
      <c r="KC461">
        <v>25.6282</v>
      </c>
      <c r="KD461">
        <v>42.0006</v>
      </c>
      <c r="KE461">
        <v>34.2897</v>
      </c>
      <c r="KF461">
        <v>0</v>
      </c>
      <c r="KG461">
        <v>12.4538</v>
      </c>
      <c r="KH461">
        <v>1022.59</v>
      </c>
      <c r="KI461">
        <v>8.616529999999999</v>
      </c>
      <c r="KJ461">
        <v>101.651</v>
      </c>
      <c r="KK461">
        <v>100.97</v>
      </c>
    </row>
    <row r="462" spans="1:297">
      <c r="A462">
        <v>446</v>
      </c>
      <c r="B462">
        <v>1761512521.6</v>
      </c>
      <c r="C462">
        <v>5311.099999904633</v>
      </c>
      <c r="D462" t="s">
        <v>1339</v>
      </c>
      <c r="E462" t="s">
        <v>1340</v>
      </c>
      <c r="F462">
        <v>5</v>
      </c>
      <c r="G462" t="s">
        <v>1218</v>
      </c>
      <c r="H462" t="s">
        <v>436</v>
      </c>
      <c r="I462">
        <v>1761512519.1</v>
      </c>
      <c r="J462">
        <f>(K462)/1000</f>
        <v>0</v>
      </c>
      <c r="K462">
        <f>IF(DP462, AN462, AH462)</f>
        <v>0</v>
      </c>
      <c r="L462">
        <f>IF(DP462, AI462, AG462)</f>
        <v>0</v>
      </c>
      <c r="M462">
        <f>DR462 - IF(AU462&gt;1, L462*DL462*100.0/(AW462), 0)</f>
        <v>0</v>
      </c>
      <c r="N462">
        <f>((T462-J462/2)*M462-L462)/(T462+J462/2)</f>
        <v>0</v>
      </c>
      <c r="O462">
        <f>N462*(DY462+DZ462)/1000.0</f>
        <v>0</v>
      </c>
      <c r="P462">
        <f>(DR462 - IF(AU462&gt;1, L462*DL462*100.0/(AW462), 0))*(DY462+DZ462)/1000.0</f>
        <v>0</v>
      </c>
      <c r="Q462">
        <f>2.0/((1/S462-1/R462)+SIGN(S462)*SQRT((1/S462-1/R462)*(1/S462-1/R462) + 4*DM462/((DM462+1)*(DM462+1))*(2*1/S462*1/R462-1/R462*1/R462)))</f>
        <v>0</v>
      </c>
      <c r="R462">
        <f>IF(LEFT(DN462,1)&lt;&gt;"0",IF(LEFT(DN462,1)="1",3.0,DO462),$D$5+$E$5*(EF462*DY462/($K$5*1000))+$F$5*(EF462*DY462/($K$5*1000))*MAX(MIN(DL462,$J$5),$I$5)*MAX(MIN(DL462,$J$5),$I$5)+$G$5*MAX(MIN(DL462,$J$5),$I$5)*(EF462*DY462/($K$5*1000))+$H$5*(EF462*DY462/($K$5*1000))*(EF462*DY462/($K$5*1000)))</f>
        <v>0</v>
      </c>
      <c r="S462">
        <f>J462*(1000-(1000*0.61365*exp(17.502*W462/(240.97+W462))/(DY462+DZ462)+DT462)/2)/(1000*0.61365*exp(17.502*W462/(240.97+W462))/(DY462+DZ462)-DT462)</f>
        <v>0</v>
      </c>
      <c r="T462">
        <f>1/((DM462+1)/(Q462/1.6)+1/(R462/1.37)) + DM462/((DM462+1)/(Q462/1.6) + DM462/(R462/1.37))</f>
        <v>0</v>
      </c>
      <c r="U462">
        <f>(DH462*DK462)</f>
        <v>0</v>
      </c>
      <c r="V462">
        <f>(EA462+(U462+2*0.95*5.67E-8*(((EA462+$B$7)+273)^4-(EA462+273)^4)-44100*J462)/(1.84*29.3*R462+8*0.95*5.67E-8*(EA462+273)^3))</f>
        <v>0</v>
      </c>
      <c r="W462">
        <f>($C$7*EB462+$D$7*EC462+$E$7*V462)</f>
        <v>0</v>
      </c>
      <c r="X462">
        <f>0.61365*exp(17.502*W462/(240.97+W462))</f>
        <v>0</v>
      </c>
      <c r="Y462">
        <f>(Z462/AA462*100)</f>
        <v>0</v>
      </c>
      <c r="Z462">
        <f>DT462*(DY462+DZ462)/1000</f>
        <v>0</v>
      </c>
      <c r="AA462">
        <f>0.61365*exp(17.502*EA462/(240.97+EA462))</f>
        <v>0</v>
      </c>
      <c r="AB462">
        <f>(X462-DT462*(DY462+DZ462)/1000)</f>
        <v>0</v>
      </c>
      <c r="AC462">
        <f>(-J462*44100)</f>
        <v>0</v>
      </c>
      <c r="AD462">
        <f>2*29.3*R462*0.92*(EA462-W462)</f>
        <v>0</v>
      </c>
      <c r="AE462">
        <f>2*0.95*5.67E-8*(((EA462+$B$7)+273)^4-(W462+273)^4)</f>
        <v>0</v>
      </c>
      <c r="AF462">
        <f>U462+AE462+AC462+AD462</f>
        <v>0</v>
      </c>
      <c r="AG462">
        <f>DX462*AU462*(DS462-DR462*(1000-AU462*DU462)/(1000-AU462*DT462))/(100*DL462)</f>
        <v>0</v>
      </c>
      <c r="AH462">
        <f>1000*DX462*AU462*(DT462-DU462)/(100*DL462*(1000-AU462*DT462))</f>
        <v>0</v>
      </c>
      <c r="AI462">
        <f>(AJ462 - AK462 - DY462*1E3/(8.314*(EA462+273.15)) * AM462/DX462 * AL462) * DX462/(100*DL462) * (1000 - DU462)/1000</f>
        <v>0</v>
      </c>
      <c r="AJ462">
        <v>1019.117079452689</v>
      </c>
      <c r="AK462">
        <v>989.887115151515</v>
      </c>
      <c r="AL462">
        <v>3.361305678499131</v>
      </c>
      <c r="AM462">
        <v>65.67833602409358</v>
      </c>
      <c r="AN462">
        <f>(AP462 - AO462 + DY462*1E3/(8.314*(EA462+273.15)) * AR462/DX462 * AQ462) * DX462/(100*DL462) * 1000/(1000 - AP462)</f>
        <v>0</v>
      </c>
      <c r="AO462">
        <v>8.668364078917078</v>
      </c>
      <c r="AP462">
        <v>12.00478242424243</v>
      </c>
      <c r="AQ462">
        <v>-5.557446582158639E-06</v>
      </c>
      <c r="AR462">
        <v>107.1786885899259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MAX(0,($B$13+$C$13*EF462)/(1+$D$13*EF462)*DY462/(EA462+273)*$E$13)</f>
        <v>0</v>
      </c>
      <c r="AX462" t="s">
        <v>437</v>
      </c>
      <c r="AY462" t="s">
        <v>437</v>
      </c>
      <c r="AZ462">
        <v>0</v>
      </c>
      <c r="BA462">
        <v>0</v>
      </c>
      <c r="BB462">
        <f>1-AZ462/BA462</f>
        <v>0</v>
      </c>
      <c r="BC462">
        <v>0</v>
      </c>
      <c r="BD462" t="s">
        <v>437</v>
      </c>
      <c r="BE462" t="s">
        <v>437</v>
      </c>
      <c r="BF462">
        <v>0</v>
      </c>
      <c r="BG462">
        <v>0</v>
      </c>
      <c r="BH462">
        <f>1-BF462/BG462</f>
        <v>0</v>
      </c>
      <c r="BI462">
        <v>0.5</v>
      </c>
      <c r="BJ462">
        <f>DI462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437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BZ462">
        <v>2020</v>
      </c>
      <c r="CA462">
        <v>290.0000000000001</v>
      </c>
      <c r="CB462">
        <v>1590.42</v>
      </c>
      <c r="CC462">
        <v>295</v>
      </c>
      <c r="CD462">
        <v>5220.67</v>
      </c>
      <c r="CE462">
        <v>1591.29</v>
      </c>
      <c r="CF462">
        <v>-0.87</v>
      </c>
      <c r="CG462">
        <v>300.0000000000001</v>
      </c>
      <c r="CH462">
        <v>23.8</v>
      </c>
      <c r="CI462">
        <v>1650.734719841875</v>
      </c>
      <c r="CJ462">
        <v>2.032994541366527</v>
      </c>
      <c r="CK462">
        <v>-31.03478562282126</v>
      </c>
      <c r="CL462">
        <v>0.9198548094063967</v>
      </c>
      <c r="CM462">
        <v>0.9759925733019913</v>
      </c>
      <c r="CN462">
        <v>-0.00431141668520578</v>
      </c>
      <c r="CO462">
        <v>289.9999999999999</v>
      </c>
      <c r="CP462">
        <v>1590.91</v>
      </c>
      <c r="CQ462">
        <v>765</v>
      </c>
      <c r="CR462">
        <v>5219.32</v>
      </c>
      <c r="CS462">
        <v>1591.27</v>
      </c>
      <c r="CT462">
        <v>-0.36</v>
      </c>
      <c r="DH462">
        <f>$B$11*EG462+$C$11*EH462+$F$11*ES462*(1-EV462)</f>
        <v>0</v>
      </c>
      <c r="DI462">
        <f>DH462*DJ462</f>
        <v>0</v>
      </c>
      <c r="DJ462">
        <f>($B$11*$D$9+$C$11*$D$9+$F$11*((FF462+EX462)/MAX(FF462+EX462+FG462, 0.1)*$I$9+FG462/MAX(FF462+EX462+FG462, 0.1)*$J$9))/($B$11+$C$11+$F$11)</f>
        <v>0</v>
      </c>
      <c r="DK462">
        <f>($B$11*$K$9+$C$11*$K$9+$F$11*((FF462+EX462)/MAX(FF462+EX462+FG462, 0.1)*$P$9+FG462/MAX(FF462+EX462+FG462, 0.1)*$Q$9))/($B$11+$C$11+$F$11)</f>
        <v>0</v>
      </c>
      <c r="DL462">
        <v>6</v>
      </c>
      <c r="DM462">
        <v>0.5</v>
      </c>
      <c r="DN462" t="s">
        <v>438</v>
      </c>
      <c r="DO462">
        <v>2</v>
      </c>
      <c r="DP462" t="b">
        <v>1</v>
      </c>
      <c r="DQ462">
        <v>1761512519.1</v>
      </c>
      <c r="DR462">
        <v>971.3926666666666</v>
      </c>
      <c r="DS462">
        <v>1011.977777777778</v>
      </c>
      <c r="DT462">
        <v>12.00678888888889</v>
      </c>
      <c r="DU462">
        <v>8.668973333333334</v>
      </c>
      <c r="DV462">
        <v>974.764</v>
      </c>
      <c r="DW462">
        <v>11.99292222222222</v>
      </c>
      <c r="DX462">
        <v>499.954</v>
      </c>
      <c r="DY462">
        <v>90.27615555555556</v>
      </c>
      <c r="DZ462">
        <v>0.09990264444444444</v>
      </c>
      <c r="EA462">
        <v>18.63157777777778</v>
      </c>
      <c r="EB462">
        <v>17.99323333333333</v>
      </c>
      <c r="EC462">
        <v>999.9000000000001</v>
      </c>
      <c r="ED462">
        <v>0</v>
      </c>
      <c r="EE462">
        <v>0</v>
      </c>
      <c r="EF462">
        <v>10012.14222222222</v>
      </c>
      <c r="EG462">
        <v>0</v>
      </c>
      <c r="EH462">
        <v>1076.965555555556</v>
      </c>
      <c r="EI462">
        <v>-40.58616666666666</v>
      </c>
      <c r="EJ462">
        <v>983.1977777777779</v>
      </c>
      <c r="EK462">
        <v>1020.828888888889</v>
      </c>
      <c r="EL462">
        <v>3.337811111111111</v>
      </c>
      <c r="EM462">
        <v>1011.977777777778</v>
      </c>
      <c r="EN462">
        <v>8.668973333333334</v>
      </c>
      <c r="EO462">
        <v>1.083926666666667</v>
      </c>
      <c r="EP462">
        <v>0.7826015555555556</v>
      </c>
      <c r="EQ462">
        <v>8.096147777777777</v>
      </c>
      <c r="ER462">
        <v>3.395575555555556</v>
      </c>
      <c r="ES462">
        <v>2000.041111111111</v>
      </c>
      <c r="ET462">
        <v>0.980003</v>
      </c>
      <c r="EU462">
        <v>0.0199966</v>
      </c>
      <c r="EV462">
        <v>0</v>
      </c>
      <c r="EW462">
        <v>1276.367777777778</v>
      </c>
      <c r="EX462">
        <v>5.00097</v>
      </c>
      <c r="EY462">
        <v>25657.02222222222</v>
      </c>
      <c r="EZ462">
        <v>16707.91111111111</v>
      </c>
      <c r="FA462">
        <v>38.92322222222222</v>
      </c>
      <c r="FB462">
        <v>39.625</v>
      </c>
      <c r="FC462">
        <v>39.187</v>
      </c>
      <c r="FD462">
        <v>38.847</v>
      </c>
      <c r="FE462">
        <v>38.64566666666666</v>
      </c>
      <c r="FF462">
        <v>1955.141111111111</v>
      </c>
      <c r="FG462">
        <v>39.89</v>
      </c>
      <c r="FH462">
        <v>0</v>
      </c>
      <c r="FI462">
        <v>7392.800000190735</v>
      </c>
      <c r="FJ462">
        <v>0</v>
      </c>
      <c r="FK462">
        <v>1276.066</v>
      </c>
      <c r="FL462">
        <v>3.119230775901168</v>
      </c>
      <c r="FM462">
        <v>14.47692299055116</v>
      </c>
      <c r="FN462">
        <v>25655.66</v>
      </c>
      <c r="FO462">
        <v>15</v>
      </c>
      <c r="FP462">
        <v>0</v>
      </c>
      <c r="FQ462" t="s">
        <v>439</v>
      </c>
      <c r="FR462">
        <v>1760210915.6</v>
      </c>
      <c r="FS462">
        <v>0</v>
      </c>
      <c r="FT462">
        <v>0</v>
      </c>
      <c r="FU462">
        <v>-0.215</v>
      </c>
      <c r="FV462">
        <v>0</v>
      </c>
      <c r="FW462">
        <v>-0.6919999999999999</v>
      </c>
      <c r="FX462">
        <v>0</v>
      </c>
      <c r="FY462">
        <v>400</v>
      </c>
      <c r="FZ462">
        <v>0</v>
      </c>
      <c r="GA462">
        <v>0.15</v>
      </c>
      <c r="GB462">
        <v>0</v>
      </c>
      <c r="GC462">
        <v>-40.58438</v>
      </c>
      <c r="GD462">
        <v>-0.4867091932456768</v>
      </c>
      <c r="GE462">
        <v>0.1332543173784622</v>
      </c>
      <c r="GF462">
        <v>1</v>
      </c>
      <c r="GG462">
        <v>1275.920294117647</v>
      </c>
      <c r="GH462">
        <v>2.776928961947116</v>
      </c>
      <c r="GI462">
        <v>0.3702740264605155</v>
      </c>
      <c r="GJ462">
        <v>0</v>
      </c>
      <c r="GK462">
        <v>3.31497875</v>
      </c>
      <c r="GL462">
        <v>0.1133757973733543</v>
      </c>
      <c r="GM462">
        <v>0.01313453238366329</v>
      </c>
      <c r="GN462">
        <v>0</v>
      </c>
      <c r="GO462">
        <v>1</v>
      </c>
      <c r="GP462">
        <v>3</v>
      </c>
      <c r="GQ462" t="s">
        <v>446</v>
      </c>
      <c r="GR462">
        <v>3.13339</v>
      </c>
      <c r="GS462">
        <v>2.76031</v>
      </c>
      <c r="GT462">
        <v>0.170483</v>
      </c>
      <c r="GU462">
        <v>0.172906</v>
      </c>
      <c r="GV462">
        <v>0.06482599999999999</v>
      </c>
      <c r="GW462">
        <v>0.0501142</v>
      </c>
      <c r="GX462">
        <v>26557.5</v>
      </c>
      <c r="GY462">
        <v>26463</v>
      </c>
      <c r="GZ462">
        <v>29742.6</v>
      </c>
      <c r="HA462">
        <v>29554</v>
      </c>
      <c r="HB462">
        <v>36763.2</v>
      </c>
      <c r="HC462">
        <v>37207.8</v>
      </c>
      <c r="HD462">
        <v>41852.6</v>
      </c>
      <c r="HE462">
        <v>41989.9</v>
      </c>
      <c r="HF462">
        <v>1.95837</v>
      </c>
      <c r="HG462">
        <v>1.88603</v>
      </c>
      <c r="HH462">
        <v>-0.0214577</v>
      </c>
      <c r="HI462">
        <v>0</v>
      </c>
      <c r="HJ462">
        <v>18.3561</v>
      </c>
      <c r="HK462">
        <v>999.9</v>
      </c>
      <c r="HL462">
        <v>26.4</v>
      </c>
      <c r="HM462">
        <v>31.7</v>
      </c>
      <c r="HN462">
        <v>13.7292</v>
      </c>
      <c r="HO462">
        <v>62.1627</v>
      </c>
      <c r="HP462">
        <v>32.528</v>
      </c>
      <c r="HQ462">
        <v>1</v>
      </c>
      <c r="HR462">
        <v>-0.128943</v>
      </c>
      <c r="HS462">
        <v>5.25335</v>
      </c>
      <c r="HT462">
        <v>20.2639</v>
      </c>
      <c r="HU462">
        <v>5.22088</v>
      </c>
      <c r="HV462">
        <v>12.0159</v>
      </c>
      <c r="HW462">
        <v>4.991</v>
      </c>
      <c r="HX462">
        <v>3.28848</v>
      </c>
      <c r="HY462">
        <v>9999</v>
      </c>
      <c r="HZ462">
        <v>9999</v>
      </c>
      <c r="IA462">
        <v>9999</v>
      </c>
      <c r="IB462">
        <v>999.9</v>
      </c>
      <c r="IC462">
        <v>4.97286</v>
      </c>
      <c r="ID462">
        <v>1.86661</v>
      </c>
      <c r="IE462">
        <v>1.8659</v>
      </c>
      <c r="IF462">
        <v>1.86584</v>
      </c>
      <c r="IG462">
        <v>1.8677</v>
      </c>
      <c r="IH462">
        <v>1.87013</v>
      </c>
      <c r="II462">
        <v>1.86877</v>
      </c>
      <c r="IJ462">
        <v>1.87027</v>
      </c>
      <c r="IK462">
        <v>0</v>
      </c>
      <c r="IL462">
        <v>0</v>
      </c>
      <c r="IM462">
        <v>0</v>
      </c>
      <c r="IN462">
        <v>0</v>
      </c>
      <c r="IO462" t="s">
        <v>441</v>
      </c>
      <c r="IP462" t="s">
        <v>442</v>
      </c>
      <c r="IQ462" t="s">
        <v>443</v>
      </c>
      <c r="IR462" t="s">
        <v>443</v>
      </c>
      <c r="IS462" t="s">
        <v>443</v>
      </c>
      <c r="IT462" t="s">
        <v>443</v>
      </c>
      <c r="IU462">
        <v>0</v>
      </c>
      <c r="IV462">
        <v>100</v>
      </c>
      <c r="IW462">
        <v>100</v>
      </c>
      <c r="IX462">
        <v>-3.387</v>
      </c>
      <c r="IY462">
        <v>0.0139</v>
      </c>
      <c r="IZ462">
        <v>-1.414774939843471</v>
      </c>
      <c r="JA462">
        <v>-0.002262605230658699</v>
      </c>
      <c r="JB462">
        <v>4.117972070868355E-07</v>
      </c>
      <c r="JC462">
        <v>-1.535053720392113E-10</v>
      </c>
      <c r="JD462">
        <v>-0.05773197212917025</v>
      </c>
      <c r="JE462">
        <v>-0.004387372397949352</v>
      </c>
      <c r="JF462">
        <v>0.001148265067849212</v>
      </c>
      <c r="JG462">
        <v>-2.372704636287677E-05</v>
      </c>
      <c r="JH462">
        <v>4</v>
      </c>
      <c r="JI462">
        <v>2346</v>
      </c>
      <c r="JJ462">
        <v>1</v>
      </c>
      <c r="JK462">
        <v>24</v>
      </c>
      <c r="JL462">
        <v>21693.4</v>
      </c>
      <c r="JM462">
        <v>29358542</v>
      </c>
      <c r="JN462">
        <v>2.1228</v>
      </c>
      <c r="JO462">
        <v>2.26074</v>
      </c>
      <c r="JP462">
        <v>1.39648</v>
      </c>
      <c r="JQ462">
        <v>2.35352</v>
      </c>
      <c r="JR462">
        <v>1.49536</v>
      </c>
      <c r="JS462">
        <v>2.57446</v>
      </c>
      <c r="JT462">
        <v>36.5287</v>
      </c>
      <c r="JU462">
        <v>24.0262</v>
      </c>
      <c r="JV462">
        <v>18</v>
      </c>
      <c r="JW462">
        <v>487.759</v>
      </c>
      <c r="JX462">
        <v>433.733</v>
      </c>
      <c r="JY462">
        <v>12.4488</v>
      </c>
      <c r="JZ462">
        <v>25.8294</v>
      </c>
      <c r="KA462">
        <v>30</v>
      </c>
      <c r="KB462">
        <v>25.6911</v>
      </c>
      <c r="KC462">
        <v>25.6284</v>
      </c>
      <c r="KD462">
        <v>42.5901</v>
      </c>
      <c r="KE462">
        <v>34.2897</v>
      </c>
      <c r="KF462">
        <v>0</v>
      </c>
      <c r="KG462">
        <v>12.4514</v>
      </c>
      <c r="KH462">
        <v>1042.65</v>
      </c>
      <c r="KI462">
        <v>8.61266</v>
      </c>
      <c r="KJ462">
        <v>101.65</v>
      </c>
      <c r="KK462">
        <v>100.969</v>
      </c>
    </row>
    <row r="463" spans="1:297">
      <c r="A463">
        <v>447</v>
      </c>
      <c r="B463">
        <v>1761512526.6</v>
      </c>
      <c r="C463">
        <v>5316.099999904633</v>
      </c>
      <c r="D463" t="s">
        <v>1341</v>
      </c>
      <c r="E463" t="s">
        <v>1342</v>
      </c>
      <c r="F463">
        <v>5</v>
      </c>
      <c r="G463" t="s">
        <v>1218</v>
      </c>
      <c r="H463" t="s">
        <v>436</v>
      </c>
      <c r="I463">
        <v>1761512523.8</v>
      </c>
      <c r="J463">
        <f>(K463)/1000</f>
        <v>0</v>
      </c>
      <c r="K463">
        <f>IF(DP463, AN463, AH463)</f>
        <v>0</v>
      </c>
      <c r="L463">
        <f>IF(DP463, AI463, AG463)</f>
        <v>0</v>
      </c>
      <c r="M463">
        <f>DR463 - IF(AU463&gt;1, L463*DL463*100.0/(AW463), 0)</f>
        <v>0</v>
      </c>
      <c r="N463">
        <f>((T463-J463/2)*M463-L463)/(T463+J463/2)</f>
        <v>0</v>
      </c>
      <c r="O463">
        <f>N463*(DY463+DZ463)/1000.0</f>
        <v>0</v>
      </c>
      <c r="P463">
        <f>(DR463 - IF(AU463&gt;1, L463*DL463*100.0/(AW463), 0))*(DY463+DZ463)/1000.0</f>
        <v>0</v>
      </c>
      <c r="Q463">
        <f>2.0/((1/S463-1/R463)+SIGN(S463)*SQRT((1/S463-1/R463)*(1/S463-1/R463) + 4*DM463/((DM463+1)*(DM463+1))*(2*1/S463*1/R463-1/R463*1/R463)))</f>
        <v>0</v>
      </c>
      <c r="R463">
        <f>IF(LEFT(DN463,1)&lt;&gt;"0",IF(LEFT(DN463,1)="1",3.0,DO463),$D$5+$E$5*(EF463*DY463/($K$5*1000))+$F$5*(EF463*DY463/($K$5*1000))*MAX(MIN(DL463,$J$5),$I$5)*MAX(MIN(DL463,$J$5),$I$5)+$G$5*MAX(MIN(DL463,$J$5),$I$5)*(EF463*DY463/($K$5*1000))+$H$5*(EF463*DY463/($K$5*1000))*(EF463*DY463/($K$5*1000)))</f>
        <v>0</v>
      </c>
      <c r="S463">
        <f>J463*(1000-(1000*0.61365*exp(17.502*W463/(240.97+W463))/(DY463+DZ463)+DT463)/2)/(1000*0.61365*exp(17.502*W463/(240.97+W463))/(DY463+DZ463)-DT463)</f>
        <v>0</v>
      </c>
      <c r="T463">
        <f>1/((DM463+1)/(Q463/1.6)+1/(R463/1.37)) + DM463/((DM463+1)/(Q463/1.6) + DM463/(R463/1.37))</f>
        <v>0</v>
      </c>
      <c r="U463">
        <f>(DH463*DK463)</f>
        <v>0</v>
      </c>
      <c r="V463">
        <f>(EA463+(U463+2*0.95*5.67E-8*(((EA463+$B$7)+273)^4-(EA463+273)^4)-44100*J463)/(1.84*29.3*R463+8*0.95*5.67E-8*(EA463+273)^3))</f>
        <v>0</v>
      </c>
      <c r="W463">
        <f>($C$7*EB463+$D$7*EC463+$E$7*V463)</f>
        <v>0</v>
      </c>
      <c r="X463">
        <f>0.61365*exp(17.502*W463/(240.97+W463))</f>
        <v>0</v>
      </c>
      <c r="Y463">
        <f>(Z463/AA463*100)</f>
        <v>0</v>
      </c>
      <c r="Z463">
        <f>DT463*(DY463+DZ463)/1000</f>
        <v>0</v>
      </c>
      <c r="AA463">
        <f>0.61365*exp(17.502*EA463/(240.97+EA463))</f>
        <v>0</v>
      </c>
      <c r="AB463">
        <f>(X463-DT463*(DY463+DZ463)/1000)</f>
        <v>0</v>
      </c>
      <c r="AC463">
        <f>(-J463*44100)</f>
        <v>0</v>
      </c>
      <c r="AD463">
        <f>2*29.3*R463*0.92*(EA463-W463)</f>
        <v>0</v>
      </c>
      <c r="AE463">
        <f>2*0.95*5.67E-8*(((EA463+$B$7)+273)^4-(W463+273)^4)</f>
        <v>0</v>
      </c>
      <c r="AF463">
        <f>U463+AE463+AC463+AD463</f>
        <v>0</v>
      </c>
      <c r="AG463">
        <f>DX463*AU463*(DS463-DR463*(1000-AU463*DU463)/(1000-AU463*DT463))/(100*DL463)</f>
        <v>0</v>
      </c>
      <c r="AH463">
        <f>1000*DX463*AU463*(DT463-DU463)/(100*DL463*(1000-AU463*DT463))</f>
        <v>0</v>
      </c>
      <c r="AI463">
        <f>(AJ463 - AK463 - DY463*1E3/(8.314*(EA463+273.15)) * AM463/DX463 * AL463) * DX463/(100*DL463) * (1000 - DU463)/1000</f>
        <v>0</v>
      </c>
      <c r="AJ463">
        <v>1036.004004865471</v>
      </c>
      <c r="AK463">
        <v>1006.76463030303</v>
      </c>
      <c r="AL463">
        <v>3.377705536123675</v>
      </c>
      <c r="AM463">
        <v>65.67833602409358</v>
      </c>
      <c r="AN463">
        <f>(AP463 - AO463 + DY463*1E3/(8.314*(EA463+273.15)) * AR463/DX463 * AQ463) * DX463/(100*DL463) * 1000/(1000 - AP463)</f>
        <v>0</v>
      </c>
      <c r="AO463">
        <v>8.66099355097113</v>
      </c>
      <c r="AP463">
        <v>12.00102242424242</v>
      </c>
      <c r="AQ463">
        <v>-3.644510561916372E-06</v>
      </c>
      <c r="AR463">
        <v>107.1786885899259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MAX(0,($B$13+$C$13*EF463)/(1+$D$13*EF463)*DY463/(EA463+273)*$E$13)</f>
        <v>0</v>
      </c>
      <c r="AX463" t="s">
        <v>437</v>
      </c>
      <c r="AY463" t="s">
        <v>437</v>
      </c>
      <c r="AZ463">
        <v>0</v>
      </c>
      <c r="BA463">
        <v>0</v>
      </c>
      <c r="BB463">
        <f>1-AZ463/BA463</f>
        <v>0</v>
      </c>
      <c r="BC463">
        <v>0</v>
      </c>
      <c r="BD463" t="s">
        <v>437</v>
      </c>
      <c r="BE463" t="s">
        <v>437</v>
      </c>
      <c r="BF463">
        <v>0</v>
      </c>
      <c r="BG463">
        <v>0</v>
      </c>
      <c r="BH463">
        <f>1-BF463/BG463</f>
        <v>0</v>
      </c>
      <c r="BI463">
        <v>0.5</v>
      </c>
      <c r="BJ463">
        <f>DI463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437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BZ463">
        <v>2020</v>
      </c>
      <c r="CA463">
        <v>290.0000000000001</v>
      </c>
      <c r="CB463">
        <v>1590.42</v>
      </c>
      <c r="CC463">
        <v>295</v>
      </c>
      <c r="CD463">
        <v>5220.67</v>
      </c>
      <c r="CE463">
        <v>1591.29</v>
      </c>
      <c r="CF463">
        <v>-0.87</v>
      </c>
      <c r="CG463">
        <v>300.0000000000001</v>
      </c>
      <c r="CH463">
        <v>23.8</v>
      </c>
      <c r="CI463">
        <v>1650.734719841875</v>
      </c>
      <c r="CJ463">
        <v>2.032994541366527</v>
      </c>
      <c r="CK463">
        <v>-31.03478562282126</v>
      </c>
      <c r="CL463">
        <v>0.9198548094063967</v>
      </c>
      <c r="CM463">
        <v>0.9759925733019913</v>
      </c>
      <c r="CN463">
        <v>-0.00431141668520578</v>
      </c>
      <c r="CO463">
        <v>289.9999999999999</v>
      </c>
      <c r="CP463">
        <v>1590.91</v>
      </c>
      <c r="CQ463">
        <v>765</v>
      </c>
      <c r="CR463">
        <v>5219.32</v>
      </c>
      <c r="CS463">
        <v>1591.27</v>
      </c>
      <c r="CT463">
        <v>-0.36</v>
      </c>
      <c r="DH463">
        <f>$B$11*EG463+$C$11*EH463+$F$11*ES463*(1-EV463)</f>
        <v>0</v>
      </c>
      <c r="DI463">
        <f>DH463*DJ463</f>
        <v>0</v>
      </c>
      <c r="DJ463">
        <f>($B$11*$D$9+$C$11*$D$9+$F$11*((FF463+EX463)/MAX(FF463+EX463+FG463, 0.1)*$I$9+FG463/MAX(FF463+EX463+FG463, 0.1)*$J$9))/($B$11+$C$11+$F$11)</f>
        <v>0</v>
      </c>
      <c r="DK463">
        <f>($B$11*$K$9+$C$11*$K$9+$F$11*((FF463+EX463)/MAX(FF463+EX463+FG463, 0.1)*$P$9+FG463/MAX(FF463+EX463+FG463, 0.1)*$Q$9))/($B$11+$C$11+$F$11)</f>
        <v>0</v>
      </c>
      <c r="DL463">
        <v>6</v>
      </c>
      <c r="DM463">
        <v>0.5</v>
      </c>
      <c r="DN463" t="s">
        <v>438</v>
      </c>
      <c r="DO463">
        <v>2</v>
      </c>
      <c r="DP463" t="b">
        <v>1</v>
      </c>
      <c r="DQ463">
        <v>1761512523.8</v>
      </c>
      <c r="DR463">
        <v>987.0151999999998</v>
      </c>
      <c r="DS463">
        <v>1027.724</v>
      </c>
      <c r="DT463">
        <v>12.00279</v>
      </c>
      <c r="DU463">
        <v>8.660877000000001</v>
      </c>
      <c r="DV463">
        <v>990.4162</v>
      </c>
      <c r="DW463">
        <v>11.98896</v>
      </c>
      <c r="DX463">
        <v>500.0289000000001</v>
      </c>
      <c r="DY463">
        <v>90.27652</v>
      </c>
      <c r="DZ463">
        <v>0.10005662</v>
      </c>
      <c r="EA463">
        <v>18.66411</v>
      </c>
      <c r="EB463">
        <v>18.00582</v>
      </c>
      <c r="EC463">
        <v>999.9</v>
      </c>
      <c r="ED463">
        <v>0</v>
      </c>
      <c r="EE463">
        <v>0</v>
      </c>
      <c r="EF463">
        <v>10002.119</v>
      </c>
      <c r="EG463">
        <v>0</v>
      </c>
      <c r="EH463">
        <v>1076.974</v>
      </c>
      <c r="EI463">
        <v>-40.70801000000001</v>
      </c>
      <c r="EJ463">
        <v>999.0073</v>
      </c>
      <c r="EK463">
        <v>1036.702</v>
      </c>
      <c r="EL463">
        <v>3.341906</v>
      </c>
      <c r="EM463">
        <v>1027.724</v>
      </c>
      <c r="EN463">
        <v>8.660877000000001</v>
      </c>
      <c r="EO463">
        <v>1.083571</v>
      </c>
      <c r="EP463">
        <v>0.7818739</v>
      </c>
      <c r="EQ463">
        <v>8.091307</v>
      </c>
      <c r="ER463">
        <v>3.382408</v>
      </c>
      <c r="ES463">
        <v>2000.053</v>
      </c>
      <c r="ET463">
        <v>0.9800027</v>
      </c>
      <c r="EU463">
        <v>0.01999692</v>
      </c>
      <c r="EV463">
        <v>0</v>
      </c>
      <c r="EW463">
        <v>1276.175</v>
      </c>
      <c r="EX463">
        <v>5.000970000000001</v>
      </c>
      <c r="EY463">
        <v>25654.78</v>
      </c>
      <c r="EZ463">
        <v>16708.07</v>
      </c>
      <c r="FA463">
        <v>38.875</v>
      </c>
      <c r="FB463">
        <v>39.5683</v>
      </c>
      <c r="FC463">
        <v>39.1312</v>
      </c>
      <c r="FD463">
        <v>38.7996</v>
      </c>
      <c r="FE463">
        <v>38.6124</v>
      </c>
      <c r="FF463">
        <v>1955.153</v>
      </c>
      <c r="FG463">
        <v>39.89399999999999</v>
      </c>
      <c r="FH463">
        <v>0</v>
      </c>
      <c r="FI463">
        <v>7397.600000143051</v>
      </c>
      <c r="FJ463">
        <v>0</v>
      </c>
      <c r="FK463">
        <v>1276.1844</v>
      </c>
      <c r="FL463">
        <v>0.2376923179026077</v>
      </c>
      <c r="FM463">
        <v>-7.661538466434124</v>
      </c>
      <c r="FN463">
        <v>25655.412</v>
      </c>
      <c r="FO463">
        <v>15</v>
      </c>
      <c r="FP463">
        <v>0</v>
      </c>
      <c r="FQ463" t="s">
        <v>439</v>
      </c>
      <c r="FR463">
        <v>1760210915.6</v>
      </c>
      <c r="FS463">
        <v>0</v>
      </c>
      <c r="FT463">
        <v>0</v>
      </c>
      <c r="FU463">
        <v>-0.215</v>
      </c>
      <c r="FV463">
        <v>0</v>
      </c>
      <c r="FW463">
        <v>-0.6919999999999999</v>
      </c>
      <c r="FX463">
        <v>0</v>
      </c>
      <c r="FY463">
        <v>400</v>
      </c>
      <c r="FZ463">
        <v>0</v>
      </c>
      <c r="GA463">
        <v>0.15</v>
      </c>
      <c r="GB463">
        <v>0</v>
      </c>
      <c r="GC463">
        <v>-40.6268725</v>
      </c>
      <c r="GD463">
        <v>-0.3528326454032926</v>
      </c>
      <c r="GE463">
        <v>0.124478761215518</v>
      </c>
      <c r="GF463">
        <v>1</v>
      </c>
      <c r="GG463">
        <v>1276.031764705882</v>
      </c>
      <c r="GH463">
        <v>2.721161193196002</v>
      </c>
      <c r="GI463">
        <v>0.3776044505925121</v>
      </c>
      <c r="GJ463">
        <v>0</v>
      </c>
      <c r="GK463">
        <v>3.32215475</v>
      </c>
      <c r="GL463">
        <v>0.1532651031894942</v>
      </c>
      <c r="GM463">
        <v>0.01589467127491159</v>
      </c>
      <c r="GN463">
        <v>0</v>
      </c>
      <c r="GO463">
        <v>1</v>
      </c>
      <c r="GP463">
        <v>3</v>
      </c>
      <c r="GQ463" t="s">
        <v>446</v>
      </c>
      <c r="GR463">
        <v>3.13352</v>
      </c>
      <c r="GS463">
        <v>2.76037</v>
      </c>
      <c r="GT463">
        <v>0.17234</v>
      </c>
      <c r="GU463">
        <v>0.174729</v>
      </c>
      <c r="GV463">
        <v>0.0648142</v>
      </c>
      <c r="GW463">
        <v>0.0501092</v>
      </c>
      <c r="GX463">
        <v>26497.8</v>
      </c>
      <c r="GY463">
        <v>26404.8</v>
      </c>
      <c r="GZ463">
        <v>29742.2</v>
      </c>
      <c r="HA463">
        <v>29554.1</v>
      </c>
      <c r="HB463">
        <v>36763.2</v>
      </c>
      <c r="HC463">
        <v>37208.2</v>
      </c>
      <c r="HD463">
        <v>41852</v>
      </c>
      <c r="HE463">
        <v>41990.2</v>
      </c>
      <c r="HF463">
        <v>1.95872</v>
      </c>
      <c r="HG463">
        <v>1.88587</v>
      </c>
      <c r="HH463">
        <v>-0.0215545</v>
      </c>
      <c r="HI463">
        <v>0</v>
      </c>
      <c r="HJ463">
        <v>18.3559</v>
      </c>
      <c r="HK463">
        <v>999.9</v>
      </c>
      <c r="HL463">
        <v>26.4</v>
      </c>
      <c r="HM463">
        <v>31.7</v>
      </c>
      <c r="HN463">
        <v>13.7286</v>
      </c>
      <c r="HO463">
        <v>62.2927</v>
      </c>
      <c r="HP463">
        <v>32.528</v>
      </c>
      <c r="HQ463">
        <v>1</v>
      </c>
      <c r="HR463">
        <v>-0.1292</v>
      </c>
      <c r="HS463">
        <v>5.10802</v>
      </c>
      <c r="HT463">
        <v>20.2686</v>
      </c>
      <c r="HU463">
        <v>5.22073</v>
      </c>
      <c r="HV463">
        <v>12.0159</v>
      </c>
      <c r="HW463">
        <v>4.9905</v>
      </c>
      <c r="HX463">
        <v>3.2885</v>
      </c>
      <c r="HY463">
        <v>9999</v>
      </c>
      <c r="HZ463">
        <v>9999</v>
      </c>
      <c r="IA463">
        <v>9999</v>
      </c>
      <c r="IB463">
        <v>999.9</v>
      </c>
      <c r="IC463">
        <v>4.97284</v>
      </c>
      <c r="ID463">
        <v>1.86661</v>
      </c>
      <c r="IE463">
        <v>1.86587</v>
      </c>
      <c r="IF463">
        <v>1.86584</v>
      </c>
      <c r="IG463">
        <v>1.86769</v>
      </c>
      <c r="IH463">
        <v>1.87014</v>
      </c>
      <c r="II463">
        <v>1.86876</v>
      </c>
      <c r="IJ463">
        <v>1.87027</v>
      </c>
      <c r="IK463">
        <v>0</v>
      </c>
      <c r="IL463">
        <v>0</v>
      </c>
      <c r="IM463">
        <v>0</v>
      </c>
      <c r="IN463">
        <v>0</v>
      </c>
      <c r="IO463" t="s">
        <v>441</v>
      </c>
      <c r="IP463" t="s">
        <v>442</v>
      </c>
      <c r="IQ463" t="s">
        <v>443</v>
      </c>
      <c r="IR463" t="s">
        <v>443</v>
      </c>
      <c r="IS463" t="s">
        <v>443</v>
      </c>
      <c r="IT463" t="s">
        <v>443</v>
      </c>
      <c r="IU463">
        <v>0</v>
      </c>
      <c r="IV463">
        <v>100</v>
      </c>
      <c r="IW463">
        <v>100</v>
      </c>
      <c r="IX463">
        <v>-3.419</v>
      </c>
      <c r="IY463">
        <v>0.0138</v>
      </c>
      <c r="IZ463">
        <v>-1.414774939843471</v>
      </c>
      <c r="JA463">
        <v>-0.002262605230658699</v>
      </c>
      <c r="JB463">
        <v>4.117972070868355E-07</v>
      </c>
      <c r="JC463">
        <v>-1.535053720392113E-10</v>
      </c>
      <c r="JD463">
        <v>-0.05773197212917025</v>
      </c>
      <c r="JE463">
        <v>-0.004387372397949352</v>
      </c>
      <c r="JF463">
        <v>0.001148265067849212</v>
      </c>
      <c r="JG463">
        <v>-2.372704636287677E-05</v>
      </c>
      <c r="JH463">
        <v>4</v>
      </c>
      <c r="JI463">
        <v>2346</v>
      </c>
      <c r="JJ463">
        <v>1</v>
      </c>
      <c r="JK463">
        <v>24</v>
      </c>
      <c r="JL463">
        <v>21693.5</v>
      </c>
      <c r="JM463">
        <v>29358542.1</v>
      </c>
      <c r="JN463">
        <v>2.1521</v>
      </c>
      <c r="JO463">
        <v>2.2583</v>
      </c>
      <c r="JP463">
        <v>1.39771</v>
      </c>
      <c r="JQ463">
        <v>2.35352</v>
      </c>
      <c r="JR463">
        <v>1.49536</v>
      </c>
      <c r="JS463">
        <v>2.52808</v>
      </c>
      <c r="JT463">
        <v>36.5287</v>
      </c>
      <c r="JU463">
        <v>24.0262</v>
      </c>
      <c r="JV463">
        <v>18</v>
      </c>
      <c r="JW463">
        <v>487.983</v>
      </c>
      <c r="JX463">
        <v>433.659</v>
      </c>
      <c r="JY463">
        <v>12.4615</v>
      </c>
      <c r="JZ463">
        <v>25.8294</v>
      </c>
      <c r="KA463">
        <v>30</v>
      </c>
      <c r="KB463">
        <v>25.6921</v>
      </c>
      <c r="KC463">
        <v>25.6303</v>
      </c>
      <c r="KD463">
        <v>43.1151</v>
      </c>
      <c r="KE463">
        <v>34.2897</v>
      </c>
      <c r="KF463">
        <v>0</v>
      </c>
      <c r="KG463">
        <v>12.4808</v>
      </c>
      <c r="KH463">
        <v>1056.02</v>
      </c>
      <c r="KI463">
        <v>8.60333</v>
      </c>
      <c r="KJ463">
        <v>101.649</v>
      </c>
      <c r="KK463">
        <v>100.97</v>
      </c>
    </row>
    <row r="464" spans="1:297">
      <c r="A464">
        <v>448</v>
      </c>
      <c r="B464">
        <v>1761512531.6</v>
      </c>
      <c r="C464">
        <v>5321.099999904633</v>
      </c>
      <c r="D464" t="s">
        <v>1343</v>
      </c>
      <c r="E464" t="s">
        <v>1344</v>
      </c>
      <c r="F464">
        <v>5</v>
      </c>
      <c r="G464" t="s">
        <v>1218</v>
      </c>
      <c r="H464" t="s">
        <v>436</v>
      </c>
      <c r="I464">
        <v>1761512529.1</v>
      </c>
      <c r="J464">
        <f>(K464)/1000</f>
        <v>0</v>
      </c>
      <c r="K464">
        <f>IF(DP464, AN464, AH464)</f>
        <v>0</v>
      </c>
      <c r="L464">
        <f>IF(DP464, AI464, AG464)</f>
        <v>0</v>
      </c>
      <c r="M464">
        <f>DR464 - IF(AU464&gt;1, L464*DL464*100.0/(AW464), 0)</f>
        <v>0</v>
      </c>
      <c r="N464">
        <f>((T464-J464/2)*M464-L464)/(T464+J464/2)</f>
        <v>0</v>
      </c>
      <c r="O464">
        <f>N464*(DY464+DZ464)/1000.0</f>
        <v>0</v>
      </c>
      <c r="P464">
        <f>(DR464 - IF(AU464&gt;1, L464*DL464*100.0/(AW464), 0))*(DY464+DZ464)/1000.0</f>
        <v>0</v>
      </c>
      <c r="Q464">
        <f>2.0/((1/S464-1/R464)+SIGN(S464)*SQRT((1/S464-1/R464)*(1/S464-1/R464) + 4*DM464/((DM464+1)*(DM464+1))*(2*1/S464*1/R464-1/R464*1/R464)))</f>
        <v>0</v>
      </c>
      <c r="R464">
        <f>IF(LEFT(DN464,1)&lt;&gt;"0",IF(LEFT(DN464,1)="1",3.0,DO464),$D$5+$E$5*(EF464*DY464/($K$5*1000))+$F$5*(EF464*DY464/($K$5*1000))*MAX(MIN(DL464,$J$5),$I$5)*MAX(MIN(DL464,$J$5),$I$5)+$G$5*MAX(MIN(DL464,$J$5),$I$5)*(EF464*DY464/($K$5*1000))+$H$5*(EF464*DY464/($K$5*1000))*(EF464*DY464/($K$5*1000)))</f>
        <v>0</v>
      </c>
      <c r="S464">
        <f>J464*(1000-(1000*0.61365*exp(17.502*W464/(240.97+W464))/(DY464+DZ464)+DT464)/2)/(1000*0.61365*exp(17.502*W464/(240.97+W464))/(DY464+DZ464)-DT464)</f>
        <v>0</v>
      </c>
      <c r="T464">
        <f>1/((DM464+1)/(Q464/1.6)+1/(R464/1.37)) + DM464/((DM464+1)/(Q464/1.6) + DM464/(R464/1.37))</f>
        <v>0</v>
      </c>
      <c r="U464">
        <f>(DH464*DK464)</f>
        <v>0</v>
      </c>
      <c r="V464">
        <f>(EA464+(U464+2*0.95*5.67E-8*(((EA464+$B$7)+273)^4-(EA464+273)^4)-44100*J464)/(1.84*29.3*R464+8*0.95*5.67E-8*(EA464+273)^3))</f>
        <v>0</v>
      </c>
      <c r="W464">
        <f>($C$7*EB464+$D$7*EC464+$E$7*V464)</f>
        <v>0</v>
      </c>
      <c r="X464">
        <f>0.61365*exp(17.502*W464/(240.97+W464))</f>
        <v>0</v>
      </c>
      <c r="Y464">
        <f>(Z464/AA464*100)</f>
        <v>0</v>
      </c>
      <c r="Z464">
        <f>DT464*(DY464+DZ464)/1000</f>
        <v>0</v>
      </c>
      <c r="AA464">
        <f>0.61365*exp(17.502*EA464/(240.97+EA464))</f>
        <v>0</v>
      </c>
      <c r="AB464">
        <f>(X464-DT464*(DY464+DZ464)/1000)</f>
        <v>0</v>
      </c>
      <c r="AC464">
        <f>(-J464*44100)</f>
        <v>0</v>
      </c>
      <c r="AD464">
        <f>2*29.3*R464*0.92*(EA464-W464)</f>
        <v>0</v>
      </c>
      <c r="AE464">
        <f>2*0.95*5.67E-8*(((EA464+$B$7)+273)^4-(W464+273)^4)</f>
        <v>0</v>
      </c>
      <c r="AF464">
        <f>U464+AE464+AC464+AD464</f>
        <v>0</v>
      </c>
      <c r="AG464">
        <f>DX464*AU464*(DS464-DR464*(1000-AU464*DU464)/(1000-AU464*DT464))/(100*DL464)</f>
        <v>0</v>
      </c>
      <c r="AH464">
        <f>1000*DX464*AU464*(DT464-DU464)/(100*DL464*(1000-AU464*DT464))</f>
        <v>0</v>
      </c>
      <c r="AI464">
        <f>(AJ464 - AK464 - DY464*1E3/(8.314*(EA464+273.15)) * AM464/DX464 * AL464) * DX464/(100*DL464) * (1000 - DU464)/1000</f>
        <v>0</v>
      </c>
      <c r="AJ464">
        <v>1052.996331717481</v>
      </c>
      <c r="AK464">
        <v>1023.669454545454</v>
      </c>
      <c r="AL464">
        <v>3.382110528531304</v>
      </c>
      <c r="AM464">
        <v>65.67833602409358</v>
      </c>
      <c r="AN464">
        <f>(AP464 - AO464 + DY464*1E3/(8.314*(EA464+273.15)) * AR464/DX464 * AQ464) * DX464/(100*DL464) * 1000/(1000 - AP464)</f>
        <v>0</v>
      </c>
      <c r="AO464">
        <v>8.660898989527928</v>
      </c>
      <c r="AP464">
        <v>12.00584484848485</v>
      </c>
      <c r="AQ464">
        <v>5.0740353947053E-06</v>
      </c>
      <c r="AR464">
        <v>107.1786885899259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MAX(0,($B$13+$C$13*EF464)/(1+$D$13*EF464)*DY464/(EA464+273)*$E$13)</f>
        <v>0</v>
      </c>
      <c r="AX464" t="s">
        <v>437</v>
      </c>
      <c r="AY464" t="s">
        <v>437</v>
      </c>
      <c r="AZ464">
        <v>0</v>
      </c>
      <c r="BA464">
        <v>0</v>
      </c>
      <c r="BB464">
        <f>1-AZ464/BA464</f>
        <v>0</v>
      </c>
      <c r="BC464">
        <v>0</v>
      </c>
      <c r="BD464" t="s">
        <v>437</v>
      </c>
      <c r="BE464" t="s">
        <v>437</v>
      </c>
      <c r="BF464">
        <v>0</v>
      </c>
      <c r="BG464">
        <v>0</v>
      </c>
      <c r="BH464">
        <f>1-BF464/BG464</f>
        <v>0</v>
      </c>
      <c r="BI464">
        <v>0.5</v>
      </c>
      <c r="BJ464">
        <f>DI464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437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BZ464">
        <v>2020</v>
      </c>
      <c r="CA464">
        <v>290.0000000000001</v>
      </c>
      <c r="CB464">
        <v>1590.42</v>
      </c>
      <c r="CC464">
        <v>295</v>
      </c>
      <c r="CD464">
        <v>5220.67</v>
      </c>
      <c r="CE464">
        <v>1591.29</v>
      </c>
      <c r="CF464">
        <v>-0.87</v>
      </c>
      <c r="CG464">
        <v>300.0000000000001</v>
      </c>
      <c r="CH464">
        <v>23.8</v>
      </c>
      <c r="CI464">
        <v>1650.734719841875</v>
      </c>
      <c r="CJ464">
        <v>2.032994541366527</v>
      </c>
      <c r="CK464">
        <v>-31.03478562282126</v>
      </c>
      <c r="CL464">
        <v>0.9198548094063967</v>
      </c>
      <c r="CM464">
        <v>0.9759925733019913</v>
      </c>
      <c r="CN464">
        <v>-0.00431141668520578</v>
      </c>
      <c r="CO464">
        <v>289.9999999999999</v>
      </c>
      <c r="CP464">
        <v>1590.91</v>
      </c>
      <c r="CQ464">
        <v>765</v>
      </c>
      <c r="CR464">
        <v>5219.32</v>
      </c>
      <c r="CS464">
        <v>1591.27</v>
      </c>
      <c r="CT464">
        <v>-0.36</v>
      </c>
      <c r="DH464">
        <f>$B$11*EG464+$C$11*EH464+$F$11*ES464*(1-EV464)</f>
        <v>0</v>
      </c>
      <c r="DI464">
        <f>DH464*DJ464</f>
        <v>0</v>
      </c>
      <c r="DJ464">
        <f>($B$11*$D$9+$C$11*$D$9+$F$11*((FF464+EX464)/MAX(FF464+EX464+FG464, 0.1)*$I$9+FG464/MAX(FF464+EX464+FG464, 0.1)*$J$9))/($B$11+$C$11+$F$11)</f>
        <v>0</v>
      </c>
      <c r="DK464">
        <f>($B$11*$K$9+$C$11*$K$9+$F$11*((FF464+EX464)/MAX(FF464+EX464+FG464, 0.1)*$P$9+FG464/MAX(FF464+EX464+FG464, 0.1)*$Q$9))/($B$11+$C$11+$F$11)</f>
        <v>0</v>
      </c>
      <c r="DL464">
        <v>6</v>
      </c>
      <c r="DM464">
        <v>0.5</v>
      </c>
      <c r="DN464" t="s">
        <v>438</v>
      </c>
      <c r="DO464">
        <v>2</v>
      </c>
      <c r="DP464" t="b">
        <v>1</v>
      </c>
      <c r="DQ464">
        <v>1761512529.1</v>
      </c>
      <c r="DR464">
        <v>1004.699444444444</v>
      </c>
      <c r="DS464">
        <v>1045.564444444445</v>
      </c>
      <c r="DT464">
        <v>12.00342222222222</v>
      </c>
      <c r="DU464">
        <v>8.660773333333333</v>
      </c>
      <c r="DV464">
        <v>1008.135555555555</v>
      </c>
      <c r="DW464">
        <v>11.98956666666667</v>
      </c>
      <c r="DX464">
        <v>500.0327777777778</v>
      </c>
      <c r="DY464">
        <v>90.27632222222222</v>
      </c>
      <c r="DZ464">
        <v>0.1000402555555556</v>
      </c>
      <c r="EA464">
        <v>18.66683333333333</v>
      </c>
      <c r="EB464">
        <v>17.98745555555555</v>
      </c>
      <c r="EC464">
        <v>999.9000000000001</v>
      </c>
      <c r="ED464">
        <v>0</v>
      </c>
      <c r="EE464">
        <v>0</v>
      </c>
      <c r="EF464">
        <v>9992.083333333334</v>
      </c>
      <c r="EG464">
        <v>0</v>
      </c>
      <c r="EH464">
        <v>1076.943333333334</v>
      </c>
      <c r="EI464">
        <v>-40.86457777777778</v>
      </c>
      <c r="EJ464">
        <v>1016.904444444444</v>
      </c>
      <c r="EK464">
        <v>1054.697777777778</v>
      </c>
      <c r="EL464">
        <v>3.342634444444444</v>
      </c>
      <c r="EM464">
        <v>1045.564444444445</v>
      </c>
      <c r="EN464">
        <v>8.660773333333333</v>
      </c>
      <c r="EO464">
        <v>1.083622222222222</v>
      </c>
      <c r="EP464">
        <v>0.7818624444444444</v>
      </c>
      <c r="EQ464">
        <v>8.092040000000001</v>
      </c>
      <c r="ER464">
        <v>3.382204444444445</v>
      </c>
      <c r="ES464">
        <v>2000.035555555555</v>
      </c>
      <c r="ET464">
        <v>0.9800019999999999</v>
      </c>
      <c r="EU464">
        <v>0.01999762222222222</v>
      </c>
      <c r="EV464">
        <v>0</v>
      </c>
      <c r="EW464">
        <v>1276.357777777778</v>
      </c>
      <c r="EX464">
        <v>5.00097</v>
      </c>
      <c r="EY464">
        <v>25652.76666666666</v>
      </c>
      <c r="EZ464">
        <v>16707.91111111111</v>
      </c>
      <c r="FA464">
        <v>38.819</v>
      </c>
      <c r="FB464">
        <v>39.53444444444444</v>
      </c>
      <c r="FC464">
        <v>39.083</v>
      </c>
      <c r="FD464">
        <v>38.75</v>
      </c>
      <c r="FE464">
        <v>38.569</v>
      </c>
      <c r="FF464">
        <v>1955.135555555556</v>
      </c>
      <c r="FG464">
        <v>39.9</v>
      </c>
      <c r="FH464">
        <v>0</v>
      </c>
      <c r="FI464">
        <v>7402.400000095367</v>
      </c>
      <c r="FJ464">
        <v>0</v>
      </c>
      <c r="FK464">
        <v>1276.296</v>
      </c>
      <c r="FL464">
        <v>0.166153848267879</v>
      </c>
      <c r="FM464">
        <v>-24.03076917447864</v>
      </c>
      <c r="FN464">
        <v>25654.70399999999</v>
      </c>
      <c r="FO464">
        <v>15</v>
      </c>
      <c r="FP464">
        <v>0</v>
      </c>
      <c r="FQ464" t="s">
        <v>439</v>
      </c>
      <c r="FR464">
        <v>1760210915.6</v>
      </c>
      <c r="FS464">
        <v>0</v>
      </c>
      <c r="FT464">
        <v>0</v>
      </c>
      <c r="FU464">
        <v>-0.215</v>
      </c>
      <c r="FV464">
        <v>0</v>
      </c>
      <c r="FW464">
        <v>-0.6919999999999999</v>
      </c>
      <c r="FX464">
        <v>0</v>
      </c>
      <c r="FY464">
        <v>400</v>
      </c>
      <c r="FZ464">
        <v>0</v>
      </c>
      <c r="GA464">
        <v>0.15</v>
      </c>
      <c r="GB464">
        <v>0</v>
      </c>
      <c r="GC464">
        <v>-40.70995499999999</v>
      </c>
      <c r="GD464">
        <v>-0.8581981238273434</v>
      </c>
      <c r="GE464">
        <v>0.1436804909338773</v>
      </c>
      <c r="GF464">
        <v>0</v>
      </c>
      <c r="GG464">
        <v>1276.202941176471</v>
      </c>
      <c r="GH464">
        <v>1.053934303381244</v>
      </c>
      <c r="GI464">
        <v>0.2915024912794986</v>
      </c>
      <c r="GJ464">
        <v>0</v>
      </c>
      <c r="GK464">
        <v>3.332953500000001</v>
      </c>
      <c r="GL464">
        <v>0.119150544090046</v>
      </c>
      <c r="GM464">
        <v>0.0134595903633803</v>
      </c>
      <c r="GN464">
        <v>0</v>
      </c>
      <c r="GO464">
        <v>0</v>
      </c>
      <c r="GP464">
        <v>3</v>
      </c>
      <c r="GQ464" t="s">
        <v>455</v>
      </c>
      <c r="GR464">
        <v>3.13343</v>
      </c>
      <c r="GS464">
        <v>2.76019</v>
      </c>
      <c r="GT464">
        <v>0.174182</v>
      </c>
      <c r="GU464">
        <v>0.176527</v>
      </c>
      <c r="GV464">
        <v>0.06483460000000001</v>
      </c>
      <c r="GW464">
        <v>0.0501121</v>
      </c>
      <c r="GX464">
        <v>26439.2</v>
      </c>
      <c r="GY464">
        <v>26347.2</v>
      </c>
      <c r="GZ464">
        <v>29742.6</v>
      </c>
      <c r="HA464">
        <v>29554</v>
      </c>
      <c r="HB464">
        <v>36762.9</v>
      </c>
      <c r="HC464">
        <v>37207.9</v>
      </c>
      <c r="HD464">
        <v>41852.5</v>
      </c>
      <c r="HE464">
        <v>41989.9</v>
      </c>
      <c r="HF464">
        <v>1.95833</v>
      </c>
      <c r="HG464">
        <v>1.88615</v>
      </c>
      <c r="HH464">
        <v>-0.0221133</v>
      </c>
      <c r="HI464">
        <v>0</v>
      </c>
      <c r="HJ464">
        <v>18.3559</v>
      </c>
      <c r="HK464">
        <v>999.9</v>
      </c>
      <c r="HL464">
        <v>26.4</v>
      </c>
      <c r="HM464">
        <v>31.7</v>
      </c>
      <c r="HN464">
        <v>13.7283</v>
      </c>
      <c r="HO464">
        <v>62.3927</v>
      </c>
      <c r="HP464">
        <v>32.512</v>
      </c>
      <c r="HQ464">
        <v>1</v>
      </c>
      <c r="HR464">
        <v>-0.129174</v>
      </c>
      <c r="HS464">
        <v>5.18641</v>
      </c>
      <c r="HT464">
        <v>20.2665</v>
      </c>
      <c r="HU464">
        <v>5.22073</v>
      </c>
      <c r="HV464">
        <v>12.0159</v>
      </c>
      <c r="HW464">
        <v>4.991</v>
      </c>
      <c r="HX464">
        <v>3.28848</v>
      </c>
      <c r="HY464">
        <v>9999</v>
      </c>
      <c r="HZ464">
        <v>9999</v>
      </c>
      <c r="IA464">
        <v>9999</v>
      </c>
      <c r="IB464">
        <v>999.9</v>
      </c>
      <c r="IC464">
        <v>4.97285</v>
      </c>
      <c r="ID464">
        <v>1.86661</v>
      </c>
      <c r="IE464">
        <v>1.86585</v>
      </c>
      <c r="IF464">
        <v>1.86584</v>
      </c>
      <c r="IG464">
        <v>1.86769</v>
      </c>
      <c r="IH464">
        <v>1.87014</v>
      </c>
      <c r="II464">
        <v>1.86877</v>
      </c>
      <c r="IJ464">
        <v>1.87027</v>
      </c>
      <c r="IK464">
        <v>0</v>
      </c>
      <c r="IL464">
        <v>0</v>
      </c>
      <c r="IM464">
        <v>0</v>
      </c>
      <c r="IN464">
        <v>0</v>
      </c>
      <c r="IO464" t="s">
        <v>441</v>
      </c>
      <c r="IP464" t="s">
        <v>442</v>
      </c>
      <c r="IQ464" t="s">
        <v>443</v>
      </c>
      <c r="IR464" t="s">
        <v>443</v>
      </c>
      <c r="IS464" t="s">
        <v>443</v>
      </c>
      <c r="IT464" t="s">
        <v>443</v>
      </c>
      <c r="IU464">
        <v>0</v>
      </c>
      <c r="IV464">
        <v>100</v>
      </c>
      <c r="IW464">
        <v>100</v>
      </c>
      <c r="IX464">
        <v>-3.45</v>
      </c>
      <c r="IY464">
        <v>0.0139</v>
      </c>
      <c r="IZ464">
        <v>-1.414774939843471</v>
      </c>
      <c r="JA464">
        <v>-0.002262605230658699</v>
      </c>
      <c r="JB464">
        <v>4.117972070868355E-07</v>
      </c>
      <c r="JC464">
        <v>-1.535053720392113E-10</v>
      </c>
      <c r="JD464">
        <v>-0.05773197212917025</v>
      </c>
      <c r="JE464">
        <v>-0.004387372397949352</v>
      </c>
      <c r="JF464">
        <v>0.001148265067849212</v>
      </c>
      <c r="JG464">
        <v>-2.372704636287677E-05</v>
      </c>
      <c r="JH464">
        <v>4</v>
      </c>
      <c r="JI464">
        <v>2346</v>
      </c>
      <c r="JJ464">
        <v>1</v>
      </c>
      <c r="JK464">
        <v>24</v>
      </c>
      <c r="JL464">
        <v>21693.6</v>
      </c>
      <c r="JM464">
        <v>29358542.2</v>
      </c>
      <c r="JN464">
        <v>2.17773</v>
      </c>
      <c r="JO464">
        <v>2.2583</v>
      </c>
      <c r="JP464">
        <v>1.39771</v>
      </c>
      <c r="JQ464">
        <v>2.35718</v>
      </c>
      <c r="JR464">
        <v>1.49536</v>
      </c>
      <c r="JS464">
        <v>2.64893</v>
      </c>
      <c r="JT464">
        <v>36.5051</v>
      </c>
      <c r="JU464">
        <v>24.0262</v>
      </c>
      <c r="JV464">
        <v>18</v>
      </c>
      <c r="JW464">
        <v>487.746</v>
      </c>
      <c r="JX464">
        <v>433.823</v>
      </c>
      <c r="JY464">
        <v>12.4754</v>
      </c>
      <c r="JZ464">
        <v>25.8317</v>
      </c>
      <c r="KA464">
        <v>30</v>
      </c>
      <c r="KB464">
        <v>25.6932</v>
      </c>
      <c r="KC464">
        <v>25.6303</v>
      </c>
      <c r="KD464">
        <v>43.6992</v>
      </c>
      <c r="KE464">
        <v>34.2897</v>
      </c>
      <c r="KF464">
        <v>0</v>
      </c>
      <c r="KG464">
        <v>12.4727</v>
      </c>
      <c r="KH464">
        <v>1076.06</v>
      </c>
      <c r="KI464">
        <v>8.590249999999999</v>
      </c>
      <c r="KJ464">
        <v>101.65</v>
      </c>
      <c r="KK464">
        <v>100.969</v>
      </c>
    </row>
    <row r="465" spans="1:297">
      <c r="A465">
        <v>449</v>
      </c>
      <c r="B465">
        <v>1761512536.6</v>
      </c>
      <c r="C465">
        <v>5326.099999904633</v>
      </c>
      <c r="D465" t="s">
        <v>1345</v>
      </c>
      <c r="E465" t="s">
        <v>1346</v>
      </c>
      <c r="F465">
        <v>5</v>
      </c>
      <c r="G465" t="s">
        <v>1218</v>
      </c>
      <c r="H465" t="s">
        <v>436</v>
      </c>
      <c r="I465">
        <v>1761512533.8</v>
      </c>
      <c r="J465">
        <f>(K465)/1000</f>
        <v>0</v>
      </c>
      <c r="K465">
        <f>IF(DP465, AN465, AH465)</f>
        <v>0</v>
      </c>
      <c r="L465">
        <f>IF(DP465, AI465, AG465)</f>
        <v>0</v>
      </c>
      <c r="M465">
        <f>DR465 - IF(AU465&gt;1, L465*DL465*100.0/(AW465), 0)</f>
        <v>0</v>
      </c>
      <c r="N465">
        <f>((T465-J465/2)*M465-L465)/(T465+J465/2)</f>
        <v>0</v>
      </c>
      <c r="O465">
        <f>N465*(DY465+DZ465)/1000.0</f>
        <v>0</v>
      </c>
      <c r="P465">
        <f>(DR465 - IF(AU465&gt;1, L465*DL465*100.0/(AW465), 0))*(DY465+DZ465)/1000.0</f>
        <v>0</v>
      </c>
      <c r="Q465">
        <f>2.0/((1/S465-1/R465)+SIGN(S465)*SQRT((1/S465-1/R465)*(1/S465-1/R465) + 4*DM465/((DM465+1)*(DM465+1))*(2*1/S465*1/R465-1/R465*1/R465)))</f>
        <v>0</v>
      </c>
      <c r="R465">
        <f>IF(LEFT(DN465,1)&lt;&gt;"0",IF(LEFT(DN465,1)="1",3.0,DO465),$D$5+$E$5*(EF465*DY465/($K$5*1000))+$F$5*(EF465*DY465/($K$5*1000))*MAX(MIN(DL465,$J$5),$I$5)*MAX(MIN(DL465,$J$5),$I$5)+$G$5*MAX(MIN(DL465,$J$5),$I$5)*(EF465*DY465/($K$5*1000))+$H$5*(EF465*DY465/($K$5*1000))*(EF465*DY465/($K$5*1000)))</f>
        <v>0</v>
      </c>
      <c r="S465">
        <f>J465*(1000-(1000*0.61365*exp(17.502*W465/(240.97+W465))/(DY465+DZ465)+DT465)/2)/(1000*0.61365*exp(17.502*W465/(240.97+W465))/(DY465+DZ465)-DT465)</f>
        <v>0</v>
      </c>
      <c r="T465">
        <f>1/((DM465+1)/(Q465/1.6)+1/(R465/1.37)) + DM465/((DM465+1)/(Q465/1.6) + DM465/(R465/1.37))</f>
        <v>0</v>
      </c>
      <c r="U465">
        <f>(DH465*DK465)</f>
        <v>0</v>
      </c>
      <c r="V465">
        <f>(EA465+(U465+2*0.95*5.67E-8*(((EA465+$B$7)+273)^4-(EA465+273)^4)-44100*J465)/(1.84*29.3*R465+8*0.95*5.67E-8*(EA465+273)^3))</f>
        <v>0</v>
      </c>
      <c r="W465">
        <f>($C$7*EB465+$D$7*EC465+$E$7*V465)</f>
        <v>0</v>
      </c>
      <c r="X465">
        <f>0.61365*exp(17.502*W465/(240.97+W465))</f>
        <v>0</v>
      </c>
      <c r="Y465">
        <f>(Z465/AA465*100)</f>
        <v>0</v>
      </c>
      <c r="Z465">
        <f>DT465*(DY465+DZ465)/1000</f>
        <v>0</v>
      </c>
      <c r="AA465">
        <f>0.61365*exp(17.502*EA465/(240.97+EA465))</f>
        <v>0</v>
      </c>
      <c r="AB465">
        <f>(X465-DT465*(DY465+DZ465)/1000)</f>
        <v>0</v>
      </c>
      <c r="AC465">
        <f>(-J465*44100)</f>
        <v>0</v>
      </c>
      <c r="AD465">
        <f>2*29.3*R465*0.92*(EA465-W465)</f>
        <v>0</v>
      </c>
      <c r="AE465">
        <f>2*0.95*5.67E-8*(((EA465+$B$7)+273)^4-(W465+273)^4)</f>
        <v>0</v>
      </c>
      <c r="AF465">
        <f>U465+AE465+AC465+AD465</f>
        <v>0</v>
      </c>
      <c r="AG465">
        <f>DX465*AU465*(DS465-DR465*(1000-AU465*DU465)/(1000-AU465*DT465))/(100*DL465)</f>
        <v>0</v>
      </c>
      <c r="AH465">
        <f>1000*DX465*AU465*(DT465-DU465)/(100*DL465*(1000-AU465*DT465))</f>
        <v>0</v>
      </c>
      <c r="AI465">
        <f>(AJ465 - AK465 - DY465*1E3/(8.314*(EA465+273.15)) * AM465/DX465 * AL465) * DX465/(100*DL465) * (1000 - DU465)/1000</f>
        <v>0</v>
      </c>
      <c r="AJ465">
        <v>1069.901181829522</v>
      </c>
      <c r="AK465">
        <v>1040.510666666666</v>
      </c>
      <c r="AL465">
        <v>3.369968589179739</v>
      </c>
      <c r="AM465">
        <v>65.67833602409358</v>
      </c>
      <c r="AN465">
        <f>(AP465 - AO465 + DY465*1E3/(8.314*(EA465+273.15)) * AR465/DX465 * AQ465) * DX465/(100*DL465) * 1000/(1000 - AP465)</f>
        <v>0</v>
      </c>
      <c r="AO465">
        <v>8.661752020077436</v>
      </c>
      <c r="AP465">
        <v>12.00840303030303</v>
      </c>
      <c r="AQ465">
        <v>2.978065992220644E-06</v>
      </c>
      <c r="AR465">
        <v>107.1786885899259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MAX(0,($B$13+$C$13*EF465)/(1+$D$13*EF465)*DY465/(EA465+273)*$E$13)</f>
        <v>0</v>
      </c>
      <c r="AX465" t="s">
        <v>437</v>
      </c>
      <c r="AY465" t="s">
        <v>437</v>
      </c>
      <c r="AZ465">
        <v>0</v>
      </c>
      <c r="BA465">
        <v>0</v>
      </c>
      <c r="BB465">
        <f>1-AZ465/BA465</f>
        <v>0</v>
      </c>
      <c r="BC465">
        <v>0</v>
      </c>
      <c r="BD465" t="s">
        <v>437</v>
      </c>
      <c r="BE465" t="s">
        <v>437</v>
      </c>
      <c r="BF465">
        <v>0</v>
      </c>
      <c r="BG465">
        <v>0</v>
      </c>
      <c r="BH465">
        <f>1-BF465/BG465</f>
        <v>0</v>
      </c>
      <c r="BI465">
        <v>0.5</v>
      </c>
      <c r="BJ465">
        <f>DI465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437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BZ465">
        <v>2020</v>
      </c>
      <c r="CA465">
        <v>290.0000000000001</v>
      </c>
      <c r="CB465">
        <v>1590.42</v>
      </c>
      <c r="CC465">
        <v>295</v>
      </c>
      <c r="CD465">
        <v>5220.67</v>
      </c>
      <c r="CE465">
        <v>1591.29</v>
      </c>
      <c r="CF465">
        <v>-0.87</v>
      </c>
      <c r="CG465">
        <v>300.0000000000001</v>
      </c>
      <c r="CH465">
        <v>23.8</v>
      </c>
      <c r="CI465">
        <v>1650.734719841875</v>
      </c>
      <c r="CJ465">
        <v>2.032994541366527</v>
      </c>
      <c r="CK465">
        <v>-31.03478562282126</v>
      </c>
      <c r="CL465">
        <v>0.9198548094063967</v>
      </c>
      <c r="CM465">
        <v>0.9759925733019913</v>
      </c>
      <c r="CN465">
        <v>-0.00431141668520578</v>
      </c>
      <c r="CO465">
        <v>289.9999999999999</v>
      </c>
      <c r="CP465">
        <v>1590.91</v>
      </c>
      <c r="CQ465">
        <v>765</v>
      </c>
      <c r="CR465">
        <v>5219.32</v>
      </c>
      <c r="CS465">
        <v>1591.27</v>
      </c>
      <c r="CT465">
        <v>-0.36</v>
      </c>
      <c r="DH465">
        <f>$B$11*EG465+$C$11*EH465+$F$11*ES465*(1-EV465)</f>
        <v>0</v>
      </c>
      <c r="DI465">
        <f>DH465*DJ465</f>
        <v>0</v>
      </c>
      <c r="DJ465">
        <f>($B$11*$D$9+$C$11*$D$9+$F$11*((FF465+EX465)/MAX(FF465+EX465+FG465, 0.1)*$I$9+FG465/MAX(FF465+EX465+FG465, 0.1)*$J$9))/($B$11+$C$11+$F$11)</f>
        <v>0</v>
      </c>
      <c r="DK465">
        <f>($B$11*$K$9+$C$11*$K$9+$F$11*((FF465+EX465)/MAX(FF465+EX465+FG465, 0.1)*$P$9+FG465/MAX(FF465+EX465+FG465, 0.1)*$Q$9))/($B$11+$C$11+$F$11)</f>
        <v>0</v>
      </c>
      <c r="DL465">
        <v>6</v>
      </c>
      <c r="DM465">
        <v>0.5</v>
      </c>
      <c r="DN465" t="s">
        <v>438</v>
      </c>
      <c r="DO465">
        <v>2</v>
      </c>
      <c r="DP465" t="b">
        <v>1</v>
      </c>
      <c r="DQ465">
        <v>1761512533.8</v>
      </c>
      <c r="DR465">
        <v>1020.362</v>
      </c>
      <c r="DS465">
        <v>1061.385</v>
      </c>
      <c r="DT465">
        <v>12.00821</v>
      </c>
      <c r="DU465">
        <v>8.659343000000002</v>
      </c>
      <c r="DV465">
        <v>1023.828</v>
      </c>
      <c r="DW465">
        <v>11.99432</v>
      </c>
      <c r="DX465">
        <v>499.9647</v>
      </c>
      <c r="DY465">
        <v>90.27689000000001</v>
      </c>
      <c r="DZ465">
        <v>0.09998466</v>
      </c>
      <c r="EA465">
        <v>18.66611</v>
      </c>
      <c r="EB465">
        <v>17.98758</v>
      </c>
      <c r="EC465">
        <v>999.9</v>
      </c>
      <c r="ED465">
        <v>0</v>
      </c>
      <c r="EE465">
        <v>0</v>
      </c>
      <c r="EF465">
        <v>9980.312</v>
      </c>
      <c r="EG465">
        <v>0</v>
      </c>
      <c r="EH465">
        <v>1076.94</v>
      </c>
      <c r="EI465">
        <v>-41.02215</v>
      </c>
      <c r="EJ465">
        <v>1032.763</v>
      </c>
      <c r="EK465">
        <v>1070.655</v>
      </c>
      <c r="EL465">
        <v>3.348881</v>
      </c>
      <c r="EM465">
        <v>1061.385</v>
      </c>
      <c r="EN465">
        <v>8.659343000000002</v>
      </c>
      <c r="EO465">
        <v>1.084064</v>
      </c>
      <c r="EP465">
        <v>0.7817383999999999</v>
      </c>
      <c r="EQ465">
        <v>8.098033000000001</v>
      </c>
      <c r="ER465">
        <v>3.379955</v>
      </c>
      <c r="ES465">
        <v>1999.95</v>
      </c>
      <c r="ET465">
        <v>0.9800006</v>
      </c>
      <c r="EU465">
        <v>0.01999899</v>
      </c>
      <c r="EV465">
        <v>0</v>
      </c>
      <c r="EW465">
        <v>1276.529</v>
      </c>
      <c r="EX465">
        <v>5.000970000000001</v>
      </c>
      <c r="EY465">
        <v>25650.02</v>
      </c>
      <c r="EZ465">
        <v>16707.19</v>
      </c>
      <c r="FA465">
        <v>38.7872</v>
      </c>
      <c r="FB465">
        <v>39.5</v>
      </c>
      <c r="FC465">
        <v>39.062</v>
      </c>
      <c r="FD465">
        <v>38.7122</v>
      </c>
      <c r="FE465">
        <v>38.5248</v>
      </c>
      <c r="FF465">
        <v>1955.05</v>
      </c>
      <c r="FG465">
        <v>39.89999999999999</v>
      </c>
      <c r="FH465">
        <v>0</v>
      </c>
      <c r="FI465">
        <v>7407.800000190735</v>
      </c>
      <c r="FJ465">
        <v>0</v>
      </c>
      <c r="FK465">
        <v>1276.356538461538</v>
      </c>
      <c r="FL465">
        <v>1.572991445476267</v>
      </c>
      <c r="FM465">
        <v>-24.83076919928525</v>
      </c>
      <c r="FN465">
        <v>25652.35</v>
      </c>
      <c r="FO465">
        <v>15</v>
      </c>
      <c r="FP465">
        <v>0</v>
      </c>
      <c r="FQ465" t="s">
        <v>439</v>
      </c>
      <c r="FR465">
        <v>1760210915.6</v>
      </c>
      <c r="FS465">
        <v>0</v>
      </c>
      <c r="FT465">
        <v>0</v>
      </c>
      <c r="FU465">
        <v>-0.215</v>
      </c>
      <c r="FV465">
        <v>0</v>
      </c>
      <c r="FW465">
        <v>-0.6919999999999999</v>
      </c>
      <c r="FX465">
        <v>0</v>
      </c>
      <c r="FY465">
        <v>400</v>
      </c>
      <c r="FZ465">
        <v>0</v>
      </c>
      <c r="GA465">
        <v>0.15</v>
      </c>
      <c r="GB465">
        <v>0</v>
      </c>
      <c r="GC465">
        <v>-40.782515</v>
      </c>
      <c r="GD465">
        <v>-1.176484052532713</v>
      </c>
      <c r="GE465">
        <v>0.1597244698692097</v>
      </c>
      <c r="GF465">
        <v>0</v>
      </c>
      <c r="GG465">
        <v>1276.298235294118</v>
      </c>
      <c r="GH465">
        <v>1.015737208858192</v>
      </c>
      <c r="GI465">
        <v>0.2966030283078456</v>
      </c>
      <c r="GJ465">
        <v>0</v>
      </c>
      <c r="GK465">
        <v>3.34053825</v>
      </c>
      <c r="GL465">
        <v>0.05903583489680431</v>
      </c>
      <c r="GM465">
        <v>0.007411573344270445</v>
      </c>
      <c r="GN465">
        <v>1</v>
      </c>
      <c r="GO465">
        <v>1</v>
      </c>
      <c r="GP465">
        <v>3</v>
      </c>
      <c r="GQ465" t="s">
        <v>446</v>
      </c>
      <c r="GR465">
        <v>3.13341</v>
      </c>
      <c r="GS465">
        <v>2.76014</v>
      </c>
      <c r="GT465">
        <v>0.176013</v>
      </c>
      <c r="GU465">
        <v>0.178337</v>
      </c>
      <c r="GV465">
        <v>0.0648426</v>
      </c>
      <c r="GW465">
        <v>0.0500398</v>
      </c>
      <c r="GX465">
        <v>26380.8</v>
      </c>
      <c r="GY465">
        <v>26289.4</v>
      </c>
      <c r="GZ465">
        <v>29742.8</v>
      </c>
      <c r="HA465">
        <v>29554.1</v>
      </c>
      <c r="HB465">
        <v>36762.7</v>
      </c>
      <c r="HC465">
        <v>37210.8</v>
      </c>
      <c r="HD465">
        <v>41852.7</v>
      </c>
      <c r="HE465">
        <v>41989.9</v>
      </c>
      <c r="HF465">
        <v>1.9583</v>
      </c>
      <c r="HG465">
        <v>1.88577</v>
      </c>
      <c r="HH465">
        <v>-0.0221655</v>
      </c>
      <c r="HI465">
        <v>0</v>
      </c>
      <c r="HJ465">
        <v>18.3556</v>
      </c>
      <c r="HK465">
        <v>999.9</v>
      </c>
      <c r="HL465">
        <v>26.4</v>
      </c>
      <c r="HM465">
        <v>31.7</v>
      </c>
      <c r="HN465">
        <v>13.7286</v>
      </c>
      <c r="HO465">
        <v>62.2527</v>
      </c>
      <c r="HP465">
        <v>32.492</v>
      </c>
      <c r="HQ465">
        <v>1</v>
      </c>
      <c r="HR465">
        <v>-0.129078</v>
      </c>
      <c r="HS465">
        <v>5.19344</v>
      </c>
      <c r="HT465">
        <v>20.2662</v>
      </c>
      <c r="HU465">
        <v>5.22103</v>
      </c>
      <c r="HV465">
        <v>12.0159</v>
      </c>
      <c r="HW465">
        <v>4.991</v>
      </c>
      <c r="HX465">
        <v>3.2885</v>
      </c>
      <c r="HY465">
        <v>9999</v>
      </c>
      <c r="HZ465">
        <v>9999</v>
      </c>
      <c r="IA465">
        <v>9999</v>
      </c>
      <c r="IB465">
        <v>999.9</v>
      </c>
      <c r="IC465">
        <v>4.97284</v>
      </c>
      <c r="ID465">
        <v>1.86661</v>
      </c>
      <c r="IE465">
        <v>1.86585</v>
      </c>
      <c r="IF465">
        <v>1.86584</v>
      </c>
      <c r="IG465">
        <v>1.8677</v>
      </c>
      <c r="IH465">
        <v>1.87014</v>
      </c>
      <c r="II465">
        <v>1.8688</v>
      </c>
      <c r="IJ465">
        <v>1.87027</v>
      </c>
      <c r="IK465">
        <v>0</v>
      </c>
      <c r="IL465">
        <v>0</v>
      </c>
      <c r="IM465">
        <v>0</v>
      </c>
      <c r="IN465">
        <v>0</v>
      </c>
      <c r="IO465" t="s">
        <v>441</v>
      </c>
      <c r="IP465" t="s">
        <v>442</v>
      </c>
      <c r="IQ465" t="s">
        <v>443</v>
      </c>
      <c r="IR465" t="s">
        <v>443</v>
      </c>
      <c r="IS465" t="s">
        <v>443</v>
      </c>
      <c r="IT465" t="s">
        <v>443</v>
      </c>
      <c r="IU465">
        <v>0</v>
      </c>
      <c r="IV465">
        <v>100</v>
      </c>
      <c r="IW465">
        <v>100</v>
      </c>
      <c r="IX465">
        <v>-3.48</v>
      </c>
      <c r="IY465">
        <v>0.0139</v>
      </c>
      <c r="IZ465">
        <v>-1.414774939843471</v>
      </c>
      <c r="JA465">
        <v>-0.002262605230658699</v>
      </c>
      <c r="JB465">
        <v>4.117972070868355E-07</v>
      </c>
      <c r="JC465">
        <v>-1.535053720392113E-10</v>
      </c>
      <c r="JD465">
        <v>-0.05773197212917025</v>
      </c>
      <c r="JE465">
        <v>-0.004387372397949352</v>
      </c>
      <c r="JF465">
        <v>0.001148265067849212</v>
      </c>
      <c r="JG465">
        <v>-2.372704636287677E-05</v>
      </c>
      <c r="JH465">
        <v>4</v>
      </c>
      <c r="JI465">
        <v>2346</v>
      </c>
      <c r="JJ465">
        <v>1</v>
      </c>
      <c r="JK465">
        <v>24</v>
      </c>
      <c r="JL465">
        <v>21693.7</v>
      </c>
      <c r="JM465">
        <v>29358542.3</v>
      </c>
      <c r="JN465">
        <v>2.20703</v>
      </c>
      <c r="JO465">
        <v>2.24243</v>
      </c>
      <c r="JP465">
        <v>1.39648</v>
      </c>
      <c r="JQ465">
        <v>2.35718</v>
      </c>
      <c r="JR465">
        <v>1.49536</v>
      </c>
      <c r="JS465">
        <v>2.5769</v>
      </c>
      <c r="JT465">
        <v>36.5287</v>
      </c>
      <c r="JU465">
        <v>24.0262</v>
      </c>
      <c r="JV465">
        <v>18</v>
      </c>
      <c r="JW465">
        <v>487.73</v>
      </c>
      <c r="JX465">
        <v>433.6</v>
      </c>
      <c r="JY465">
        <v>12.4761</v>
      </c>
      <c r="JZ465">
        <v>25.8317</v>
      </c>
      <c r="KA465">
        <v>30.0001</v>
      </c>
      <c r="KB465">
        <v>25.6932</v>
      </c>
      <c r="KC465">
        <v>25.6303</v>
      </c>
      <c r="KD465">
        <v>44.2088</v>
      </c>
      <c r="KE465">
        <v>34.5612</v>
      </c>
      <c r="KF465">
        <v>0</v>
      </c>
      <c r="KG465">
        <v>12.474</v>
      </c>
      <c r="KH465">
        <v>1089.43</v>
      </c>
      <c r="KI465">
        <v>8.578900000000001</v>
      </c>
      <c r="KJ465">
        <v>101.65</v>
      </c>
      <c r="KK465">
        <v>100.97</v>
      </c>
    </row>
    <row r="466" spans="1:297">
      <c r="A466">
        <v>450</v>
      </c>
      <c r="B466">
        <v>1761512541.6</v>
      </c>
      <c r="C466">
        <v>5331.099999904633</v>
      </c>
      <c r="D466" t="s">
        <v>1347</v>
      </c>
      <c r="E466" t="s">
        <v>1348</v>
      </c>
      <c r="F466">
        <v>5</v>
      </c>
      <c r="G466" t="s">
        <v>1218</v>
      </c>
      <c r="H466" t="s">
        <v>436</v>
      </c>
      <c r="I466">
        <v>1761512539.1</v>
      </c>
      <c r="J466">
        <f>(K466)/1000</f>
        <v>0</v>
      </c>
      <c r="K466">
        <f>IF(DP466, AN466, AH466)</f>
        <v>0</v>
      </c>
      <c r="L466">
        <f>IF(DP466, AI466, AG466)</f>
        <v>0</v>
      </c>
      <c r="M466">
        <f>DR466 - IF(AU466&gt;1, L466*DL466*100.0/(AW466), 0)</f>
        <v>0</v>
      </c>
      <c r="N466">
        <f>((T466-J466/2)*M466-L466)/(T466+J466/2)</f>
        <v>0</v>
      </c>
      <c r="O466">
        <f>N466*(DY466+DZ466)/1000.0</f>
        <v>0</v>
      </c>
      <c r="P466">
        <f>(DR466 - IF(AU466&gt;1, L466*DL466*100.0/(AW466), 0))*(DY466+DZ466)/1000.0</f>
        <v>0</v>
      </c>
      <c r="Q466">
        <f>2.0/((1/S466-1/R466)+SIGN(S466)*SQRT((1/S466-1/R466)*(1/S466-1/R466) + 4*DM466/((DM466+1)*(DM466+1))*(2*1/S466*1/R466-1/R466*1/R466)))</f>
        <v>0</v>
      </c>
      <c r="R466">
        <f>IF(LEFT(DN466,1)&lt;&gt;"0",IF(LEFT(DN466,1)="1",3.0,DO466),$D$5+$E$5*(EF466*DY466/($K$5*1000))+$F$5*(EF466*DY466/($K$5*1000))*MAX(MIN(DL466,$J$5),$I$5)*MAX(MIN(DL466,$J$5),$I$5)+$G$5*MAX(MIN(DL466,$J$5),$I$5)*(EF466*DY466/($K$5*1000))+$H$5*(EF466*DY466/($K$5*1000))*(EF466*DY466/($K$5*1000)))</f>
        <v>0</v>
      </c>
      <c r="S466">
        <f>J466*(1000-(1000*0.61365*exp(17.502*W466/(240.97+W466))/(DY466+DZ466)+DT466)/2)/(1000*0.61365*exp(17.502*W466/(240.97+W466))/(DY466+DZ466)-DT466)</f>
        <v>0</v>
      </c>
      <c r="T466">
        <f>1/((DM466+1)/(Q466/1.6)+1/(R466/1.37)) + DM466/((DM466+1)/(Q466/1.6) + DM466/(R466/1.37))</f>
        <v>0</v>
      </c>
      <c r="U466">
        <f>(DH466*DK466)</f>
        <v>0</v>
      </c>
      <c r="V466">
        <f>(EA466+(U466+2*0.95*5.67E-8*(((EA466+$B$7)+273)^4-(EA466+273)^4)-44100*J466)/(1.84*29.3*R466+8*0.95*5.67E-8*(EA466+273)^3))</f>
        <v>0</v>
      </c>
      <c r="W466">
        <f>($C$7*EB466+$D$7*EC466+$E$7*V466)</f>
        <v>0</v>
      </c>
      <c r="X466">
        <f>0.61365*exp(17.502*W466/(240.97+W466))</f>
        <v>0</v>
      </c>
      <c r="Y466">
        <f>(Z466/AA466*100)</f>
        <v>0</v>
      </c>
      <c r="Z466">
        <f>DT466*(DY466+DZ466)/1000</f>
        <v>0</v>
      </c>
      <c r="AA466">
        <f>0.61365*exp(17.502*EA466/(240.97+EA466))</f>
        <v>0</v>
      </c>
      <c r="AB466">
        <f>(X466-DT466*(DY466+DZ466)/1000)</f>
        <v>0</v>
      </c>
      <c r="AC466">
        <f>(-J466*44100)</f>
        <v>0</v>
      </c>
      <c r="AD466">
        <f>2*29.3*R466*0.92*(EA466-W466)</f>
        <v>0</v>
      </c>
      <c r="AE466">
        <f>2*0.95*5.67E-8*(((EA466+$B$7)+273)^4-(W466+273)^4)</f>
        <v>0</v>
      </c>
      <c r="AF466">
        <f>U466+AE466+AC466+AD466</f>
        <v>0</v>
      </c>
      <c r="AG466">
        <f>DX466*AU466*(DS466-DR466*(1000-AU466*DU466)/(1000-AU466*DT466))/(100*DL466)</f>
        <v>0</v>
      </c>
      <c r="AH466">
        <f>1000*DX466*AU466*(DT466-DU466)/(100*DL466*(1000-AU466*DT466))</f>
        <v>0</v>
      </c>
      <c r="AI466">
        <f>(AJ466 - AK466 - DY466*1E3/(8.314*(EA466+273.15)) * AM466/DX466 * AL466) * DX466/(100*DL466) * (1000 - DU466)/1000</f>
        <v>0</v>
      </c>
      <c r="AJ466">
        <v>1086.78489547474</v>
      </c>
      <c r="AK466">
        <v>1057.484484848485</v>
      </c>
      <c r="AL466">
        <v>3.393249587308128</v>
      </c>
      <c r="AM466">
        <v>65.67833602409358</v>
      </c>
      <c r="AN466">
        <f>(AP466 - AO466 + DY466*1E3/(8.314*(EA466+273.15)) * AR466/DX466 * AQ466) * DX466/(100*DL466) * 1000/(1000 - AP466)</f>
        <v>0</v>
      </c>
      <c r="AO466">
        <v>8.609261851502378</v>
      </c>
      <c r="AP466">
        <v>12.00131393939394</v>
      </c>
      <c r="AQ466">
        <v>-3.571753561230898E-06</v>
      </c>
      <c r="AR466">
        <v>107.1786885899259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MAX(0,($B$13+$C$13*EF466)/(1+$D$13*EF466)*DY466/(EA466+273)*$E$13)</f>
        <v>0</v>
      </c>
      <c r="AX466" t="s">
        <v>437</v>
      </c>
      <c r="AY466" t="s">
        <v>437</v>
      </c>
      <c r="AZ466">
        <v>0</v>
      </c>
      <c r="BA466">
        <v>0</v>
      </c>
      <c r="BB466">
        <f>1-AZ466/BA466</f>
        <v>0</v>
      </c>
      <c r="BC466">
        <v>0</v>
      </c>
      <c r="BD466" t="s">
        <v>437</v>
      </c>
      <c r="BE466" t="s">
        <v>437</v>
      </c>
      <c r="BF466">
        <v>0</v>
      </c>
      <c r="BG466">
        <v>0</v>
      </c>
      <c r="BH466">
        <f>1-BF466/BG466</f>
        <v>0</v>
      </c>
      <c r="BI466">
        <v>0.5</v>
      </c>
      <c r="BJ466">
        <f>DI466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437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BZ466">
        <v>2020</v>
      </c>
      <c r="CA466">
        <v>290.0000000000001</v>
      </c>
      <c r="CB466">
        <v>1590.42</v>
      </c>
      <c r="CC466">
        <v>295</v>
      </c>
      <c r="CD466">
        <v>5220.67</v>
      </c>
      <c r="CE466">
        <v>1591.29</v>
      </c>
      <c r="CF466">
        <v>-0.87</v>
      </c>
      <c r="CG466">
        <v>300.0000000000001</v>
      </c>
      <c r="CH466">
        <v>23.8</v>
      </c>
      <c r="CI466">
        <v>1650.734719841875</v>
      </c>
      <c r="CJ466">
        <v>2.032994541366527</v>
      </c>
      <c r="CK466">
        <v>-31.03478562282126</v>
      </c>
      <c r="CL466">
        <v>0.9198548094063967</v>
      </c>
      <c r="CM466">
        <v>0.9759925733019913</v>
      </c>
      <c r="CN466">
        <v>-0.00431141668520578</v>
      </c>
      <c r="CO466">
        <v>289.9999999999999</v>
      </c>
      <c r="CP466">
        <v>1590.91</v>
      </c>
      <c r="CQ466">
        <v>765</v>
      </c>
      <c r="CR466">
        <v>5219.32</v>
      </c>
      <c r="CS466">
        <v>1591.27</v>
      </c>
      <c r="CT466">
        <v>-0.36</v>
      </c>
      <c r="DH466">
        <f>$B$11*EG466+$C$11*EH466+$F$11*ES466*(1-EV466)</f>
        <v>0</v>
      </c>
      <c r="DI466">
        <f>DH466*DJ466</f>
        <v>0</v>
      </c>
      <c r="DJ466">
        <f>($B$11*$D$9+$C$11*$D$9+$F$11*((FF466+EX466)/MAX(FF466+EX466+FG466, 0.1)*$I$9+FG466/MAX(FF466+EX466+FG466, 0.1)*$J$9))/($B$11+$C$11+$F$11)</f>
        <v>0</v>
      </c>
      <c r="DK466">
        <f>($B$11*$K$9+$C$11*$K$9+$F$11*((FF466+EX466)/MAX(FF466+EX466+FG466, 0.1)*$P$9+FG466/MAX(FF466+EX466+FG466, 0.1)*$Q$9))/($B$11+$C$11+$F$11)</f>
        <v>0</v>
      </c>
      <c r="DL466">
        <v>6</v>
      </c>
      <c r="DM466">
        <v>0.5</v>
      </c>
      <c r="DN466" t="s">
        <v>438</v>
      </c>
      <c r="DO466">
        <v>2</v>
      </c>
      <c r="DP466" t="b">
        <v>1</v>
      </c>
      <c r="DQ466">
        <v>1761512539.1</v>
      </c>
      <c r="DR466">
        <v>1038.105555555556</v>
      </c>
      <c r="DS466">
        <v>1079.112222222222</v>
      </c>
      <c r="DT466">
        <v>12.00571111111111</v>
      </c>
      <c r="DU466">
        <v>8.609474444444444</v>
      </c>
      <c r="DV466">
        <v>1041.605555555555</v>
      </c>
      <c r="DW466">
        <v>11.99184444444444</v>
      </c>
      <c r="DX466">
        <v>500.0091111111112</v>
      </c>
      <c r="DY466">
        <v>90.27732222222222</v>
      </c>
      <c r="DZ466">
        <v>0.09997460000000001</v>
      </c>
      <c r="EA466">
        <v>18.66681111111111</v>
      </c>
      <c r="EB466">
        <v>18.00095555555556</v>
      </c>
      <c r="EC466">
        <v>999.9000000000001</v>
      </c>
      <c r="ED466">
        <v>0</v>
      </c>
      <c r="EE466">
        <v>0</v>
      </c>
      <c r="EF466">
        <v>9995.966666666667</v>
      </c>
      <c r="EG466">
        <v>0</v>
      </c>
      <c r="EH466">
        <v>1076.266666666667</v>
      </c>
      <c r="EI466">
        <v>-41.00501111111111</v>
      </c>
      <c r="EJ466">
        <v>1050.72</v>
      </c>
      <c r="EK466">
        <v>1088.48</v>
      </c>
      <c r="EL466">
        <v>3.396228888888889</v>
      </c>
      <c r="EM466">
        <v>1079.112222222222</v>
      </c>
      <c r="EN466">
        <v>8.609474444444444</v>
      </c>
      <c r="EO466">
        <v>1.083841111111111</v>
      </c>
      <c r="EP466">
        <v>0.7772402222222223</v>
      </c>
      <c r="EQ466">
        <v>8.095017777777779</v>
      </c>
      <c r="ER466">
        <v>3.298268888888889</v>
      </c>
      <c r="ES466">
        <v>1999.976666666667</v>
      </c>
      <c r="ET466">
        <v>0.9800003333333334</v>
      </c>
      <c r="EU466">
        <v>0.01999926666666667</v>
      </c>
      <c r="EV466">
        <v>0</v>
      </c>
      <c r="EW466">
        <v>1276.344444444444</v>
      </c>
      <c r="EX466">
        <v>5.00097</v>
      </c>
      <c r="EY466">
        <v>25620.2</v>
      </c>
      <c r="EZ466">
        <v>16707.37777777778</v>
      </c>
      <c r="FA466">
        <v>38.75</v>
      </c>
      <c r="FB466">
        <v>39.444</v>
      </c>
      <c r="FC466">
        <v>39</v>
      </c>
      <c r="FD466">
        <v>38.65944444444445</v>
      </c>
      <c r="FE466">
        <v>38.5</v>
      </c>
      <c r="FF466">
        <v>1955.076666666667</v>
      </c>
      <c r="FG466">
        <v>39.9</v>
      </c>
      <c r="FH466">
        <v>0</v>
      </c>
      <c r="FI466">
        <v>7412.600000143051</v>
      </c>
      <c r="FJ466">
        <v>0</v>
      </c>
      <c r="FK466">
        <v>1276.396923076923</v>
      </c>
      <c r="FL466">
        <v>0.03350426998053845</v>
      </c>
      <c r="FM466">
        <v>-449.3504268415773</v>
      </c>
      <c r="FN466">
        <v>25630.41923076923</v>
      </c>
      <c r="FO466">
        <v>15</v>
      </c>
      <c r="FP466">
        <v>0</v>
      </c>
      <c r="FQ466" t="s">
        <v>439</v>
      </c>
      <c r="FR466">
        <v>1760210915.6</v>
      </c>
      <c r="FS466">
        <v>0</v>
      </c>
      <c r="FT466">
        <v>0</v>
      </c>
      <c r="FU466">
        <v>-0.215</v>
      </c>
      <c r="FV466">
        <v>0</v>
      </c>
      <c r="FW466">
        <v>-0.6919999999999999</v>
      </c>
      <c r="FX466">
        <v>0</v>
      </c>
      <c r="FY466">
        <v>400</v>
      </c>
      <c r="FZ466">
        <v>0</v>
      </c>
      <c r="GA466">
        <v>0.15</v>
      </c>
      <c r="GB466">
        <v>0</v>
      </c>
      <c r="GC466">
        <v>-40.88518536585366</v>
      </c>
      <c r="GD466">
        <v>-1.519743554006961</v>
      </c>
      <c r="GE466">
        <v>0.1762543485863478</v>
      </c>
      <c r="GF466">
        <v>0</v>
      </c>
      <c r="GG466">
        <v>1276.361764705882</v>
      </c>
      <c r="GH466">
        <v>0.6884644732207729</v>
      </c>
      <c r="GI466">
        <v>0.2648470211965332</v>
      </c>
      <c r="GJ466">
        <v>1</v>
      </c>
      <c r="GK466">
        <v>3.354609512195122</v>
      </c>
      <c r="GL466">
        <v>0.1657624390243917</v>
      </c>
      <c r="GM466">
        <v>0.0210012927536145</v>
      </c>
      <c r="GN466">
        <v>0</v>
      </c>
      <c r="GO466">
        <v>1</v>
      </c>
      <c r="GP466">
        <v>3</v>
      </c>
      <c r="GQ466" t="s">
        <v>446</v>
      </c>
      <c r="GR466">
        <v>3.13346</v>
      </c>
      <c r="GS466">
        <v>2.76041</v>
      </c>
      <c r="GT466">
        <v>0.177826</v>
      </c>
      <c r="GU466">
        <v>0.180064</v>
      </c>
      <c r="GV466">
        <v>0.0648039</v>
      </c>
      <c r="GW466">
        <v>0.0497955</v>
      </c>
      <c r="GX466">
        <v>26322.7</v>
      </c>
      <c r="GY466">
        <v>26234.2</v>
      </c>
      <c r="GZ466">
        <v>29742.7</v>
      </c>
      <c r="HA466">
        <v>29554.1</v>
      </c>
      <c r="HB466">
        <v>36764.1</v>
      </c>
      <c r="HC466">
        <v>37220.4</v>
      </c>
      <c r="HD466">
        <v>41852.4</v>
      </c>
      <c r="HE466">
        <v>41989.9</v>
      </c>
      <c r="HF466">
        <v>1.95868</v>
      </c>
      <c r="HG466">
        <v>1.88612</v>
      </c>
      <c r="HH466">
        <v>-0.0214651</v>
      </c>
      <c r="HI466">
        <v>0</v>
      </c>
      <c r="HJ466">
        <v>18.3543</v>
      </c>
      <c r="HK466">
        <v>999.9</v>
      </c>
      <c r="HL466">
        <v>26.4</v>
      </c>
      <c r="HM466">
        <v>31.7</v>
      </c>
      <c r="HN466">
        <v>13.73</v>
      </c>
      <c r="HO466">
        <v>62.2627</v>
      </c>
      <c r="HP466">
        <v>32.3157</v>
      </c>
      <c r="HQ466">
        <v>1</v>
      </c>
      <c r="HR466">
        <v>-0.12905</v>
      </c>
      <c r="HS466">
        <v>5.16587</v>
      </c>
      <c r="HT466">
        <v>20.267</v>
      </c>
      <c r="HU466">
        <v>5.22073</v>
      </c>
      <c r="HV466">
        <v>12.0159</v>
      </c>
      <c r="HW466">
        <v>4.99085</v>
      </c>
      <c r="HX466">
        <v>3.2885</v>
      </c>
      <c r="HY466">
        <v>9999</v>
      </c>
      <c r="HZ466">
        <v>9999</v>
      </c>
      <c r="IA466">
        <v>9999</v>
      </c>
      <c r="IB466">
        <v>999.9</v>
      </c>
      <c r="IC466">
        <v>4.97281</v>
      </c>
      <c r="ID466">
        <v>1.86661</v>
      </c>
      <c r="IE466">
        <v>1.86589</v>
      </c>
      <c r="IF466">
        <v>1.86584</v>
      </c>
      <c r="IG466">
        <v>1.86769</v>
      </c>
      <c r="IH466">
        <v>1.87015</v>
      </c>
      <c r="II466">
        <v>1.8688</v>
      </c>
      <c r="IJ466">
        <v>1.87027</v>
      </c>
      <c r="IK466">
        <v>0</v>
      </c>
      <c r="IL466">
        <v>0</v>
      </c>
      <c r="IM466">
        <v>0</v>
      </c>
      <c r="IN466">
        <v>0</v>
      </c>
      <c r="IO466" t="s">
        <v>441</v>
      </c>
      <c r="IP466" t="s">
        <v>442</v>
      </c>
      <c r="IQ466" t="s">
        <v>443</v>
      </c>
      <c r="IR466" t="s">
        <v>443</v>
      </c>
      <c r="IS466" t="s">
        <v>443</v>
      </c>
      <c r="IT466" t="s">
        <v>443</v>
      </c>
      <c r="IU466">
        <v>0</v>
      </c>
      <c r="IV466">
        <v>100</v>
      </c>
      <c r="IW466">
        <v>100</v>
      </c>
      <c r="IX466">
        <v>-3.51</v>
      </c>
      <c r="IY466">
        <v>0.0138</v>
      </c>
      <c r="IZ466">
        <v>-1.414774939843471</v>
      </c>
      <c r="JA466">
        <v>-0.002262605230658699</v>
      </c>
      <c r="JB466">
        <v>4.117972070868355E-07</v>
      </c>
      <c r="JC466">
        <v>-1.535053720392113E-10</v>
      </c>
      <c r="JD466">
        <v>-0.05773197212917025</v>
      </c>
      <c r="JE466">
        <v>-0.004387372397949352</v>
      </c>
      <c r="JF466">
        <v>0.001148265067849212</v>
      </c>
      <c r="JG466">
        <v>-2.372704636287677E-05</v>
      </c>
      <c r="JH466">
        <v>4</v>
      </c>
      <c r="JI466">
        <v>2346</v>
      </c>
      <c r="JJ466">
        <v>1</v>
      </c>
      <c r="JK466">
        <v>24</v>
      </c>
      <c r="JL466">
        <v>21693.8</v>
      </c>
      <c r="JM466">
        <v>29358542.4</v>
      </c>
      <c r="JN466">
        <v>2.23267</v>
      </c>
      <c r="JO466">
        <v>2.24243</v>
      </c>
      <c r="JP466">
        <v>1.39648</v>
      </c>
      <c r="JQ466">
        <v>2.35474</v>
      </c>
      <c r="JR466">
        <v>1.49536</v>
      </c>
      <c r="JS466">
        <v>2.7002</v>
      </c>
      <c r="JT466">
        <v>36.5051</v>
      </c>
      <c r="JU466">
        <v>24.035</v>
      </c>
      <c r="JV466">
        <v>18</v>
      </c>
      <c r="JW466">
        <v>487.973</v>
      </c>
      <c r="JX466">
        <v>433.811</v>
      </c>
      <c r="JY466">
        <v>12.4798</v>
      </c>
      <c r="JZ466">
        <v>25.832</v>
      </c>
      <c r="KA466">
        <v>30.0001</v>
      </c>
      <c r="KB466">
        <v>25.6932</v>
      </c>
      <c r="KC466">
        <v>25.6303</v>
      </c>
      <c r="KD466">
        <v>44.7904</v>
      </c>
      <c r="KE466">
        <v>34.5612</v>
      </c>
      <c r="KF466">
        <v>0</v>
      </c>
      <c r="KG466">
        <v>12.4827</v>
      </c>
      <c r="KH466">
        <v>1109.46</v>
      </c>
      <c r="KI466">
        <v>8.584429999999999</v>
      </c>
      <c r="KJ466">
        <v>101.65</v>
      </c>
      <c r="KK466">
        <v>100.97</v>
      </c>
    </row>
    <row r="467" spans="1:297">
      <c r="A467">
        <v>451</v>
      </c>
      <c r="B467">
        <v>1761512546.6</v>
      </c>
      <c r="C467">
        <v>5336.099999904633</v>
      </c>
      <c r="D467" t="s">
        <v>1349</v>
      </c>
      <c r="E467" t="s">
        <v>1350</v>
      </c>
      <c r="F467">
        <v>5</v>
      </c>
      <c r="G467" t="s">
        <v>1218</v>
      </c>
      <c r="H467" t="s">
        <v>436</v>
      </c>
      <c r="I467">
        <v>1761512543.8</v>
      </c>
      <c r="J467">
        <f>(K467)/1000</f>
        <v>0</v>
      </c>
      <c r="K467">
        <f>IF(DP467, AN467, AH467)</f>
        <v>0</v>
      </c>
      <c r="L467">
        <f>IF(DP467, AI467, AG467)</f>
        <v>0</v>
      </c>
      <c r="M467">
        <f>DR467 - IF(AU467&gt;1, L467*DL467*100.0/(AW467), 0)</f>
        <v>0</v>
      </c>
      <c r="N467">
        <f>((T467-J467/2)*M467-L467)/(T467+J467/2)</f>
        <v>0</v>
      </c>
      <c r="O467">
        <f>N467*(DY467+DZ467)/1000.0</f>
        <v>0</v>
      </c>
      <c r="P467">
        <f>(DR467 - IF(AU467&gt;1, L467*DL467*100.0/(AW467), 0))*(DY467+DZ467)/1000.0</f>
        <v>0</v>
      </c>
      <c r="Q467">
        <f>2.0/((1/S467-1/R467)+SIGN(S467)*SQRT((1/S467-1/R467)*(1/S467-1/R467) + 4*DM467/((DM467+1)*(DM467+1))*(2*1/S467*1/R467-1/R467*1/R467)))</f>
        <v>0</v>
      </c>
      <c r="R467">
        <f>IF(LEFT(DN467,1)&lt;&gt;"0",IF(LEFT(DN467,1)="1",3.0,DO467),$D$5+$E$5*(EF467*DY467/($K$5*1000))+$F$5*(EF467*DY467/($K$5*1000))*MAX(MIN(DL467,$J$5),$I$5)*MAX(MIN(DL467,$J$5),$I$5)+$G$5*MAX(MIN(DL467,$J$5),$I$5)*(EF467*DY467/($K$5*1000))+$H$5*(EF467*DY467/($K$5*1000))*(EF467*DY467/($K$5*1000)))</f>
        <v>0</v>
      </c>
      <c r="S467">
        <f>J467*(1000-(1000*0.61365*exp(17.502*W467/(240.97+W467))/(DY467+DZ467)+DT467)/2)/(1000*0.61365*exp(17.502*W467/(240.97+W467))/(DY467+DZ467)-DT467)</f>
        <v>0</v>
      </c>
      <c r="T467">
        <f>1/((DM467+1)/(Q467/1.6)+1/(R467/1.37)) + DM467/((DM467+1)/(Q467/1.6) + DM467/(R467/1.37))</f>
        <v>0</v>
      </c>
      <c r="U467">
        <f>(DH467*DK467)</f>
        <v>0</v>
      </c>
      <c r="V467">
        <f>(EA467+(U467+2*0.95*5.67E-8*(((EA467+$B$7)+273)^4-(EA467+273)^4)-44100*J467)/(1.84*29.3*R467+8*0.95*5.67E-8*(EA467+273)^3))</f>
        <v>0</v>
      </c>
      <c r="W467">
        <f>($C$7*EB467+$D$7*EC467+$E$7*V467)</f>
        <v>0</v>
      </c>
      <c r="X467">
        <f>0.61365*exp(17.502*W467/(240.97+W467))</f>
        <v>0</v>
      </c>
      <c r="Y467">
        <f>(Z467/AA467*100)</f>
        <v>0</v>
      </c>
      <c r="Z467">
        <f>DT467*(DY467+DZ467)/1000</f>
        <v>0</v>
      </c>
      <c r="AA467">
        <f>0.61365*exp(17.502*EA467/(240.97+EA467))</f>
        <v>0</v>
      </c>
      <c r="AB467">
        <f>(X467-DT467*(DY467+DZ467)/1000)</f>
        <v>0</v>
      </c>
      <c r="AC467">
        <f>(-J467*44100)</f>
        <v>0</v>
      </c>
      <c r="AD467">
        <f>2*29.3*R467*0.92*(EA467-W467)</f>
        <v>0</v>
      </c>
      <c r="AE467">
        <f>2*0.95*5.67E-8*(((EA467+$B$7)+273)^4-(W467+273)^4)</f>
        <v>0</v>
      </c>
      <c r="AF467">
        <f>U467+AE467+AC467+AD467</f>
        <v>0</v>
      </c>
      <c r="AG467">
        <f>DX467*AU467*(DS467-DR467*(1000-AU467*DU467)/(1000-AU467*DT467))/(100*DL467)</f>
        <v>0</v>
      </c>
      <c r="AH467">
        <f>1000*DX467*AU467*(DT467-DU467)/(100*DL467*(1000-AU467*DT467))</f>
        <v>0</v>
      </c>
      <c r="AI467">
        <f>(AJ467 - AK467 - DY467*1E3/(8.314*(EA467+273.15)) * AM467/DX467 * AL467) * DX467/(100*DL467) * (1000 - DU467)/1000</f>
        <v>0</v>
      </c>
      <c r="AJ467">
        <v>1103.3848517837</v>
      </c>
      <c r="AK467">
        <v>1074.178909090909</v>
      </c>
      <c r="AL467">
        <v>3.331130886498407</v>
      </c>
      <c r="AM467">
        <v>65.67833602409358</v>
      </c>
      <c r="AN467">
        <f>(AP467 - AO467 + DY467*1E3/(8.314*(EA467+273.15)) * AR467/DX467 * AQ467) * DX467/(100*DL467) * 1000/(1000 - AP467)</f>
        <v>0</v>
      </c>
      <c r="AO467">
        <v>8.587581571378925</v>
      </c>
      <c r="AP467">
        <v>11.99082</v>
      </c>
      <c r="AQ467">
        <v>-9.814658156898885E-06</v>
      </c>
      <c r="AR467">
        <v>107.1786885899259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MAX(0,($B$13+$C$13*EF467)/(1+$D$13*EF467)*DY467/(EA467+273)*$E$13)</f>
        <v>0</v>
      </c>
      <c r="AX467" t="s">
        <v>437</v>
      </c>
      <c r="AY467" t="s">
        <v>437</v>
      </c>
      <c r="AZ467">
        <v>0</v>
      </c>
      <c r="BA467">
        <v>0</v>
      </c>
      <c r="BB467">
        <f>1-AZ467/BA467</f>
        <v>0</v>
      </c>
      <c r="BC467">
        <v>0</v>
      </c>
      <c r="BD467" t="s">
        <v>437</v>
      </c>
      <c r="BE467" t="s">
        <v>437</v>
      </c>
      <c r="BF467">
        <v>0</v>
      </c>
      <c r="BG467">
        <v>0</v>
      </c>
      <c r="BH467">
        <f>1-BF467/BG467</f>
        <v>0</v>
      </c>
      <c r="BI467">
        <v>0.5</v>
      </c>
      <c r="BJ467">
        <f>DI467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437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BZ467">
        <v>2020</v>
      </c>
      <c r="CA467">
        <v>290.0000000000001</v>
      </c>
      <c r="CB467">
        <v>1590.42</v>
      </c>
      <c r="CC467">
        <v>295</v>
      </c>
      <c r="CD467">
        <v>5220.67</v>
      </c>
      <c r="CE467">
        <v>1591.29</v>
      </c>
      <c r="CF467">
        <v>-0.87</v>
      </c>
      <c r="CG467">
        <v>300.0000000000001</v>
      </c>
      <c r="CH467">
        <v>23.8</v>
      </c>
      <c r="CI467">
        <v>1650.734719841875</v>
      </c>
      <c r="CJ467">
        <v>2.032994541366527</v>
      </c>
      <c r="CK467">
        <v>-31.03478562282126</v>
      </c>
      <c r="CL467">
        <v>0.9198548094063967</v>
      </c>
      <c r="CM467">
        <v>0.9759925733019913</v>
      </c>
      <c r="CN467">
        <v>-0.00431141668520578</v>
      </c>
      <c r="CO467">
        <v>289.9999999999999</v>
      </c>
      <c r="CP467">
        <v>1590.91</v>
      </c>
      <c r="CQ467">
        <v>765</v>
      </c>
      <c r="CR467">
        <v>5219.32</v>
      </c>
      <c r="CS467">
        <v>1591.27</v>
      </c>
      <c r="CT467">
        <v>-0.36</v>
      </c>
      <c r="DH467">
        <f>$B$11*EG467+$C$11*EH467+$F$11*ES467*(1-EV467)</f>
        <v>0</v>
      </c>
      <c r="DI467">
        <f>DH467*DJ467</f>
        <v>0</v>
      </c>
      <c r="DJ467">
        <f>($B$11*$D$9+$C$11*$D$9+$F$11*((FF467+EX467)/MAX(FF467+EX467+FG467, 0.1)*$I$9+FG467/MAX(FF467+EX467+FG467, 0.1)*$J$9))/($B$11+$C$11+$F$11)</f>
        <v>0</v>
      </c>
      <c r="DK467">
        <f>($B$11*$K$9+$C$11*$K$9+$F$11*((FF467+EX467)/MAX(FF467+EX467+FG467, 0.1)*$P$9+FG467/MAX(FF467+EX467+FG467, 0.1)*$Q$9))/($B$11+$C$11+$F$11)</f>
        <v>0</v>
      </c>
      <c r="DL467">
        <v>6</v>
      </c>
      <c r="DM467">
        <v>0.5</v>
      </c>
      <c r="DN467" t="s">
        <v>438</v>
      </c>
      <c r="DO467">
        <v>2</v>
      </c>
      <c r="DP467" t="b">
        <v>1</v>
      </c>
      <c r="DQ467">
        <v>1761512543.8</v>
      </c>
      <c r="DR467">
        <v>1053.718</v>
      </c>
      <c r="DS467">
        <v>1094.655</v>
      </c>
      <c r="DT467">
        <v>11.99464</v>
      </c>
      <c r="DU467">
        <v>8.588193999999998</v>
      </c>
      <c r="DV467">
        <v>1057.247</v>
      </c>
      <c r="DW467">
        <v>11.98091</v>
      </c>
      <c r="DX467">
        <v>499.9835999999999</v>
      </c>
      <c r="DY467">
        <v>90.27049000000001</v>
      </c>
      <c r="DZ467">
        <v>0.09999352000000002</v>
      </c>
      <c r="EA467">
        <v>18.66312</v>
      </c>
      <c r="EB467">
        <v>17.99493</v>
      </c>
      <c r="EC467">
        <v>999.9</v>
      </c>
      <c r="ED467">
        <v>0</v>
      </c>
      <c r="EE467">
        <v>0</v>
      </c>
      <c r="EF467">
        <v>9999.378000000001</v>
      </c>
      <c r="EG467">
        <v>0</v>
      </c>
      <c r="EH467">
        <v>995.8357999999998</v>
      </c>
      <c r="EI467">
        <v>-40.93678</v>
      </c>
      <c r="EJ467">
        <v>1066.511</v>
      </c>
      <c r="EK467">
        <v>1104.138</v>
      </c>
      <c r="EL467">
        <v>3.406444</v>
      </c>
      <c r="EM467">
        <v>1094.655</v>
      </c>
      <c r="EN467">
        <v>8.588193999999998</v>
      </c>
      <c r="EO467">
        <v>1.082762</v>
      </c>
      <c r="EP467">
        <v>0.7752600999999999</v>
      </c>
      <c r="EQ467">
        <v>8.080335999999999</v>
      </c>
      <c r="ER467">
        <v>3.262204999999999</v>
      </c>
      <c r="ES467">
        <v>2000.026</v>
      </c>
      <c r="ET467">
        <v>0.9800009</v>
      </c>
      <c r="EU467">
        <v>0.0199987</v>
      </c>
      <c r="EV467">
        <v>0</v>
      </c>
      <c r="EW467">
        <v>1276.719</v>
      </c>
      <c r="EX467">
        <v>5.000970000000001</v>
      </c>
      <c r="EY467">
        <v>25382.03</v>
      </c>
      <c r="EZ467">
        <v>16707.81</v>
      </c>
      <c r="FA467">
        <v>38.6933</v>
      </c>
      <c r="FB467">
        <v>39.437</v>
      </c>
      <c r="FC467">
        <v>38.9622</v>
      </c>
      <c r="FD467">
        <v>38.625</v>
      </c>
      <c r="FE467">
        <v>38.4496</v>
      </c>
      <c r="FF467">
        <v>1955.126</v>
      </c>
      <c r="FG467">
        <v>39.89999999999999</v>
      </c>
      <c r="FH467">
        <v>0</v>
      </c>
      <c r="FI467">
        <v>7417.400000095367</v>
      </c>
      <c r="FJ467">
        <v>0</v>
      </c>
      <c r="FK467">
        <v>1276.531538461539</v>
      </c>
      <c r="FL467">
        <v>0.8266666729591027</v>
      </c>
      <c r="FM467">
        <v>-1490.352133353172</v>
      </c>
      <c r="FN467">
        <v>25545.83076923077</v>
      </c>
      <c r="FO467">
        <v>15</v>
      </c>
      <c r="FP467">
        <v>0</v>
      </c>
      <c r="FQ467" t="s">
        <v>439</v>
      </c>
      <c r="FR467">
        <v>1760210915.6</v>
      </c>
      <c r="FS467">
        <v>0</v>
      </c>
      <c r="FT467">
        <v>0</v>
      </c>
      <c r="FU467">
        <v>-0.215</v>
      </c>
      <c r="FV467">
        <v>0</v>
      </c>
      <c r="FW467">
        <v>-0.6919999999999999</v>
      </c>
      <c r="FX467">
        <v>0</v>
      </c>
      <c r="FY467">
        <v>400</v>
      </c>
      <c r="FZ467">
        <v>0</v>
      </c>
      <c r="GA467">
        <v>0.15</v>
      </c>
      <c r="GB467">
        <v>0</v>
      </c>
      <c r="GC467">
        <v>-40.94571951219512</v>
      </c>
      <c r="GD467">
        <v>-0.4062710801394586</v>
      </c>
      <c r="GE467">
        <v>0.1226803783374925</v>
      </c>
      <c r="GF467">
        <v>1</v>
      </c>
      <c r="GG467">
        <v>1276.464411764706</v>
      </c>
      <c r="GH467">
        <v>1.252100841242963</v>
      </c>
      <c r="GI467">
        <v>0.2890978989126446</v>
      </c>
      <c r="GJ467">
        <v>0</v>
      </c>
      <c r="GK467">
        <v>3.370382195121952</v>
      </c>
      <c r="GL467">
        <v>0.2692333797909414</v>
      </c>
      <c r="GM467">
        <v>0.0287164134685812</v>
      </c>
      <c r="GN467">
        <v>0</v>
      </c>
      <c r="GO467">
        <v>1</v>
      </c>
      <c r="GP467">
        <v>3</v>
      </c>
      <c r="GQ467" t="s">
        <v>446</v>
      </c>
      <c r="GR467">
        <v>3.13329</v>
      </c>
      <c r="GS467">
        <v>2.76011</v>
      </c>
      <c r="GT467">
        <v>0.179602</v>
      </c>
      <c r="GU467">
        <v>0.181819</v>
      </c>
      <c r="GV467">
        <v>0.0647687</v>
      </c>
      <c r="GW467">
        <v>0.0497785</v>
      </c>
      <c r="GX467">
        <v>26265.7</v>
      </c>
      <c r="GY467">
        <v>26177.6</v>
      </c>
      <c r="GZ467">
        <v>29742.5</v>
      </c>
      <c r="HA467">
        <v>29553.6</v>
      </c>
      <c r="HB467">
        <v>36765.4</v>
      </c>
      <c r="HC467">
        <v>37220.6</v>
      </c>
      <c r="HD467">
        <v>41852.3</v>
      </c>
      <c r="HE467">
        <v>41989.4</v>
      </c>
      <c r="HF467">
        <v>1.95818</v>
      </c>
      <c r="HG467">
        <v>1.88592</v>
      </c>
      <c r="HH467">
        <v>-0.0215173</v>
      </c>
      <c r="HI467">
        <v>0</v>
      </c>
      <c r="HJ467">
        <v>18.3543</v>
      </c>
      <c r="HK467">
        <v>999.9</v>
      </c>
      <c r="HL467">
        <v>26.4</v>
      </c>
      <c r="HM467">
        <v>31.7</v>
      </c>
      <c r="HN467">
        <v>13.7293</v>
      </c>
      <c r="HO467">
        <v>62.5127</v>
      </c>
      <c r="HP467">
        <v>32.3878</v>
      </c>
      <c r="HQ467">
        <v>1</v>
      </c>
      <c r="HR467">
        <v>-0.128857</v>
      </c>
      <c r="HS467">
        <v>5.21191</v>
      </c>
      <c r="HT467">
        <v>20.2655</v>
      </c>
      <c r="HU467">
        <v>5.22133</v>
      </c>
      <c r="HV467">
        <v>12.0159</v>
      </c>
      <c r="HW467">
        <v>4.99135</v>
      </c>
      <c r="HX467">
        <v>3.28853</v>
      </c>
      <c r="HY467">
        <v>9999</v>
      </c>
      <c r="HZ467">
        <v>9999</v>
      </c>
      <c r="IA467">
        <v>9999</v>
      </c>
      <c r="IB467">
        <v>999.9</v>
      </c>
      <c r="IC467">
        <v>4.97285</v>
      </c>
      <c r="ID467">
        <v>1.86661</v>
      </c>
      <c r="IE467">
        <v>1.86593</v>
      </c>
      <c r="IF467">
        <v>1.86584</v>
      </c>
      <c r="IG467">
        <v>1.86771</v>
      </c>
      <c r="IH467">
        <v>1.87014</v>
      </c>
      <c r="II467">
        <v>1.86885</v>
      </c>
      <c r="IJ467">
        <v>1.87027</v>
      </c>
      <c r="IK467">
        <v>0</v>
      </c>
      <c r="IL467">
        <v>0</v>
      </c>
      <c r="IM467">
        <v>0</v>
      </c>
      <c r="IN467">
        <v>0</v>
      </c>
      <c r="IO467" t="s">
        <v>441</v>
      </c>
      <c r="IP467" t="s">
        <v>442</v>
      </c>
      <c r="IQ467" t="s">
        <v>443</v>
      </c>
      <c r="IR467" t="s">
        <v>443</v>
      </c>
      <c r="IS467" t="s">
        <v>443</v>
      </c>
      <c r="IT467" t="s">
        <v>443</v>
      </c>
      <c r="IU467">
        <v>0</v>
      </c>
      <c r="IV467">
        <v>100</v>
      </c>
      <c r="IW467">
        <v>100</v>
      </c>
      <c r="IX467">
        <v>-3.55</v>
      </c>
      <c r="IY467">
        <v>0.0137</v>
      </c>
      <c r="IZ467">
        <v>-1.414774939843471</v>
      </c>
      <c r="JA467">
        <v>-0.002262605230658699</v>
      </c>
      <c r="JB467">
        <v>4.117972070868355E-07</v>
      </c>
      <c r="JC467">
        <v>-1.535053720392113E-10</v>
      </c>
      <c r="JD467">
        <v>-0.05773197212917025</v>
      </c>
      <c r="JE467">
        <v>-0.004387372397949352</v>
      </c>
      <c r="JF467">
        <v>0.001148265067849212</v>
      </c>
      <c r="JG467">
        <v>-2.372704636287677E-05</v>
      </c>
      <c r="JH467">
        <v>4</v>
      </c>
      <c r="JI467">
        <v>2346</v>
      </c>
      <c r="JJ467">
        <v>1</v>
      </c>
      <c r="JK467">
        <v>24</v>
      </c>
      <c r="JL467">
        <v>21693.8</v>
      </c>
      <c r="JM467">
        <v>29358542.4</v>
      </c>
      <c r="JN467">
        <v>2.26196</v>
      </c>
      <c r="JO467">
        <v>2.24487</v>
      </c>
      <c r="JP467">
        <v>1.39648</v>
      </c>
      <c r="JQ467">
        <v>2.35474</v>
      </c>
      <c r="JR467">
        <v>1.49536</v>
      </c>
      <c r="JS467">
        <v>2.69409</v>
      </c>
      <c r="JT467">
        <v>36.5051</v>
      </c>
      <c r="JU467">
        <v>24.0262</v>
      </c>
      <c r="JV467">
        <v>18</v>
      </c>
      <c r="JW467">
        <v>487.653</v>
      </c>
      <c r="JX467">
        <v>433.689</v>
      </c>
      <c r="JY467">
        <v>12.4823</v>
      </c>
      <c r="JZ467">
        <v>25.8338</v>
      </c>
      <c r="KA467">
        <v>30.0002</v>
      </c>
      <c r="KB467">
        <v>25.6932</v>
      </c>
      <c r="KC467">
        <v>25.6303</v>
      </c>
      <c r="KD467">
        <v>45.3089</v>
      </c>
      <c r="KE467">
        <v>34.5612</v>
      </c>
      <c r="KF467">
        <v>0</v>
      </c>
      <c r="KG467">
        <v>12.4774</v>
      </c>
      <c r="KH467">
        <v>1122.87</v>
      </c>
      <c r="KI467">
        <v>8.579940000000001</v>
      </c>
      <c r="KJ467">
        <v>101.65</v>
      </c>
      <c r="KK467">
        <v>100.968</v>
      </c>
    </row>
    <row r="468" spans="1:297">
      <c r="A468">
        <v>452</v>
      </c>
      <c r="B468">
        <v>1761512551.6</v>
      </c>
      <c r="C468">
        <v>5341.099999904633</v>
      </c>
      <c r="D468" t="s">
        <v>1351</v>
      </c>
      <c r="E468" t="s">
        <v>1352</v>
      </c>
      <c r="F468">
        <v>5</v>
      </c>
      <c r="G468" t="s">
        <v>1218</v>
      </c>
      <c r="H468" t="s">
        <v>436</v>
      </c>
      <c r="I468">
        <v>1761512549.1</v>
      </c>
      <c r="J468">
        <f>(K468)/1000</f>
        <v>0</v>
      </c>
      <c r="K468">
        <f>IF(DP468, AN468, AH468)</f>
        <v>0</v>
      </c>
      <c r="L468">
        <f>IF(DP468, AI468, AG468)</f>
        <v>0</v>
      </c>
      <c r="M468">
        <f>DR468 - IF(AU468&gt;1, L468*DL468*100.0/(AW468), 0)</f>
        <v>0</v>
      </c>
      <c r="N468">
        <f>((T468-J468/2)*M468-L468)/(T468+J468/2)</f>
        <v>0</v>
      </c>
      <c r="O468">
        <f>N468*(DY468+DZ468)/1000.0</f>
        <v>0</v>
      </c>
      <c r="P468">
        <f>(DR468 - IF(AU468&gt;1, L468*DL468*100.0/(AW468), 0))*(DY468+DZ468)/1000.0</f>
        <v>0</v>
      </c>
      <c r="Q468">
        <f>2.0/((1/S468-1/R468)+SIGN(S468)*SQRT((1/S468-1/R468)*(1/S468-1/R468) + 4*DM468/((DM468+1)*(DM468+1))*(2*1/S468*1/R468-1/R468*1/R468)))</f>
        <v>0</v>
      </c>
      <c r="R468">
        <f>IF(LEFT(DN468,1)&lt;&gt;"0",IF(LEFT(DN468,1)="1",3.0,DO468),$D$5+$E$5*(EF468*DY468/($K$5*1000))+$F$5*(EF468*DY468/($K$5*1000))*MAX(MIN(DL468,$J$5),$I$5)*MAX(MIN(DL468,$J$5),$I$5)+$G$5*MAX(MIN(DL468,$J$5),$I$5)*(EF468*DY468/($K$5*1000))+$H$5*(EF468*DY468/($K$5*1000))*(EF468*DY468/($K$5*1000)))</f>
        <v>0</v>
      </c>
      <c r="S468">
        <f>J468*(1000-(1000*0.61365*exp(17.502*W468/(240.97+W468))/(DY468+DZ468)+DT468)/2)/(1000*0.61365*exp(17.502*W468/(240.97+W468))/(DY468+DZ468)-DT468)</f>
        <v>0</v>
      </c>
      <c r="T468">
        <f>1/((DM468+1)/(Q468/1.6)+1/(R468/1.37)) + DM468/((DM468+1)/(Q468/1.6) + DM468/(R468/1.37))</f>
        <v>0</v>
      </c>
      <c r="U468">
        <f>(DH468*DK468)</f>
        <v>0</v>
      </c>
      <c r="V468">
        <f>(EA468+(U468+2*0.95*5.67E-8*(((EA468+$B$7)+273)^4-(EA468+273)^4)-44100*J468)/(1.84*29.3*R468+8*0.95*5.67E-8*(EA468+273)^3))</f>
        <v>0</v>
      </c>
      <c r="W468">
        <f>($C$7*EB468+$D$7*EC468+$E$7*V468)</f>
        <v>0</v>
      </c>
      <c r="X468">
        <f>0.61365*exp(17.502*W468/(240.97+W468))</f>
        <v>0</v>
      </c>
      <c r="Y468">
        <f>(Z468/AA468*100)</f>
        <v>0</v>
      </c>
      <c r="Z468">
        <f>DT468*(DY468+DZ468)/1000</f>
        <v>0</v>
      </c>
      <c r="AA468">
        <f>0.61365*exp(17.502*EA468/(240.97+EA468))</f>
        <v>0</v>
      </c>
      <c r="AB468">
        <f>(X468-DT468*(DY468+DZ468)/1000)</f>
        <v>0</v>
      </c>
      <c r="AC468">
        <f>(-J468*44100)</f>
        <v>0</v>
      </c>
      <c r="AD468">
        <f>2*29.3*R468*0.92*(EA468-W468)</f>
        <v>0</v>
      </c>
      <c r="AE468">
        <f>2*0.95*5.67E-8*(((EA468+$B$7)+273)^4-(W468+273)^4)</f>
        <v>0</v>
      </c>
      <c r="AF468">
        <f>U468+AE468+AC468+AD468</f>
        <v>0</v>
      </c>
      <c r="AG468">
        <f>DX468*AU468*(DS468-DR468*(1000-AU468*DU468)/(1000-AU468*DT468))/(100*DL468)</f>
        <v>0</v>
      </c>
      <c r="AH468">
        <f>1000*DX468*AU468*(DT468-DU468)/(100*DL468*(1000-AU468*DT468))</f>
        <v>0</v>
      </c>
      <c r="AI468">
        <f>(AJ468 - AK468 - DY468*1E3/(8.314*(EA468+273.15)) * AM468/DX468 * AL468) * DX468/(100*DL468) * (1000 - DU468)/1000</f>
        <v>0</v>
      </c>
      <c r="AJ468">
        <v>1120.436776777476</v>
      </c>
      <c r="AK468">
        <v>1091.005212121212</v>
      </c>
      <c r="AL468">
        <v>3.355552076239154</v>
      </c>
      <c r="AM468">
        <v>65.67833602409358</v>
      </c>
      <c r="AN468">
        <f>(AP468 - AO468 + DY468*1E3/(8.314*(EA468+273.15)) * AR468/DX468 * AQ468) * DX468/(100*DL468) * 1000/(1000 - AP468)</f>
        <v>0</v>
      </c>
      <c r="AO468">
        <v>8.586663866693238</v>
      </c>
      <c r="AP468">
        <v>11.98522484848484</v>
      </c>
      <c r="AQ468">
        <v>-5.999789841464548E-06</v>
      </c>
      <c r="AR468">
        <v>107.1786885899259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MAX(0,($B$13+$C$13*EF468)/(1+$D$13*EF468)*DY468/(EA468+273)*$E$13)</f>
        <v>0</v>
      </c>
      <c r="AX468" t="s">
        <v>437</v>
      </c>
      <c r="AY468" t="s">
        <v>437</v>
      </c>
      <c r="AZ468">
        <v>0</v>
      </c>
      <c r="BA468">
        <v>0</v>
      </c>
      <c r="BB468">
        <f>1-AZ468/BA468</f>
        <v>0</v>
      </c>
      <c r="BC468">
        <v>0</v>
      </c>
      <c r="BD468" t="s">
        <v>437</v>
      </c>
      <c r="BE468" t="s">
        <v>437</v>
      </c>
      <c r="BF468">
        <v>0</v>
      </c>
      <c r="BG468">
        <v>0</v>
      </c>
      <c r="BH468">
        <f>1-BF468/BG468</f>
        <v>0</v>
      </c>
      <c r="BI468">
        <v>0.5</v>
      </c>
      <c r="BJ468">
        <f>DI468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437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BZ468">
        <v>2020</v>
      </c>
      <c r="CA468">
        <v>290.0000000000001</v>
      </c>
      <c r="CB468">
        <v>1590.42</v>
      </c>
      <c r="CC468">
        <v>295</v>
      </c>
      <c r="CD468">
        <v>5220.67</v>
      </c>
      <c r="CE468">
        <v>1591.29</v>
      </c>
      <c r="CF468">
        <v>-0.87</v>
      </c>
      <c r="CG468">
        <v>300.0000000000001</v>
      </c>
      <c r="CH468">
        <v>23.8</v>
      </c>
      <c r="CI468">
        <v>1650.734719841875</v>
      </c>
      <c r="CJ468">
        <v>2.032994541366527</v>
      </c>
      <c r="CK468">
        <v>-31.03478562282126</v>
      </c>
      <c r="CL468">
        <v>0.9198548094063967</v>
      </c>
      <c r="CM468">
        <v>0.9759925733019913</v>
      </c>
      <c r="CN468">
        <v>-0.00431141668520578</v>
      </c>
      <c r="CO468">
        <v>289.9999999999999</v>
      </c>
      <c r="CP468">
        <v>1590.91</v>
      </c>
      <c r="CQ468">
        <v>765</v>
      </c>
      <c r="CR468">
        <v>5219.32</v>
      </c>
      <c r="CS468">
        <v>1591.27</v>
      </c>
      <c r="CT468">
        <v>-0.36</v>
      </c>
      <c r="DH468">
        <f>$B$11*EG468+$C$11*EH468+$F$11*ES468*(1-EV468)</f>
        <v>0</v>
      </c>
      <c r="DI468">
        <f>DH468*DJ468</f>
        <v>0</v>
      </c>
      <c r="DJ468">
        <f>($B$11*$D$9+$C$11*$D$9+$F$11*((FF468+EX468)/MAX(FF468+EX468+FG468, 0.1)*$I$9+FG468/MAX(FF468+EX468+FG468, 0.1)*$J$9))/($B$11+$C$11+$F$11)</f>
        <v>0</v>
      </c>
      <c r="DK468">
        <f>($B$11*$K$9+$C$11*$K$9+$F$11*((FF468+EX468)/MAX(FF468+EX468+FG468, 0.1)*$P$9+FG468/MAX(FF468+EX468+FG468, 0.1)*$Q$9))/($B$11+$C$11+$F$11)</f>
        <v>0</v>
      </c>
      <c r="DL468">
        <v>6</v>
      </c>
      <c r="DM468">
        <v>0.5</v>
      </c>
      <c r="DN468" t="s">
        <v>438</v>
      </c>
      <c r="DO468">
        <v>2</v>
      </c>
      <c r="DP468" t="b">
        <v>1</v>
      </c>
      <c r="DQ468">
        <v>1761512549.1</v>
      </c>
      <c r="DR468">
        <v>1071.305555555556</v>
      </c>
      <c r="DS468">
        <v>1112.51</v>
      </c>
      <c r="DT468">
        <v>11.98727777777778</v>
      </c>
      <c r="DU468">
        <v>8.586572222222223</v>
      </c>
      <c r="DV468">
        <v>1074.867777777778</v>
      </c>
      <c r="DW468">
        <v>11.97366666666667</v>
      </c>
      <c r="DX468">
        <v>499.9853333333334</v>
      </c>
      <c r="DY468">
        <v>90.27046666666666</v>
      </c>
      <c r="DZ468">
        <v>0.09992791111111111</v>
      </c>
      <c r="EA468">
        <v>18.66398888888889</v>
      </c>
      <c r="EB468">
        <v>18.00192222222222</v>
      </c>
      <c r="EC468">
        <v>999.9000000000001</v>
      </c>
      <c r="ED468">
        <v>0</v>
      </c>
      <c r="EE468">
        <v>0</v>
      </c>
      <c r="EF468">
        <v>10008.81444444444</v>
      </c>
      <c r="EG468">
        <v>0</v>
      </c>
      <c r="EH468">
        <v>954.7206666666667</v>
      </c>
      <c r="EI468">
        <v>-41.20498888888889</v>
      </c>
      <c r="EJ468">
        <v>1084.304444444444</v>
      </c>
      <c r="EK468">
        <v>1122.144444444444</v>
      </c>
      <c r="EL468">
        <v>3.400716666666666</v>
      </c>
      <c r="EM468">
        <v>1112.51</v>
      </c>
      <c r="EN468">
        <v>8.586572222222223</v>
      </c>
      <c r="EO468">
        <v>1.0821</v>
      </c>
      <c r="EP468">
        <v>0.7751141111111111</v>
      </c>
      <c r="EQ468">
        <v>8.071322222222223</v>
      </c>
      <c r="ER468">
        <v>3.259538888888889</v>
      </c>
      <c r="ES468">
        <v>2000.005555555555</v>
      </c>
      <c r="ET468">
        <v>0.9800006666666666</v>
      </c>
      <c r="EU468">
        <v>0.01999893333333333</v>
      </c>
      <c r="EV468">
        <v>0</v>
      </c>
      <c r="EW468">
        <v>1276.53</v>
      </c>
      <c r="EX468">
        <v>5.00097</v>
      </c>
      <c r="EY468">
        <v>25373.01111111111</v>
      </c>
      <c r="EZ468">
        <v>16707.63333333333</v>
      </c>
      <c r="FA468">
        <v>38.67322222222222</v>
      </c>
      <c r="FB468">
        <v>39.42322222222222</v>
      </c>
      <c r="FC468">
        <v>38.937</v>
      </c>
      <c r="FD468">
        <v>38.611</v>
      </c>
      <c r="FE468">
        <v>38.437</v>
      </c>
      <c r="FF468">
        <v>1955.105555555556</v>
      </c>
      <c r="FG468">
        <v>39.9</v>
      </c>
      <c r="FH468">
        <v>0</v>
      </c>
      <c r="FI468">
        <v>7422.800000190735</v>
      </c>
      <c r="FJ468">
        <v>0</v>
      </c>
      <c r="FK468">
        <v>1276.5468</v>
      </c>
      <c r="FL468">
        <v>0.4946153908059027</v>
      </c>
      <c r="FM468">
        <v>-1227.907689334366</v>
      </c>
      <c r="FN468">
        <v>25441.652</v>
      </c>
      <c r="FO468">
        <v>15</v>
      </c>
      <c r="FP468">
        <v>0</v>
      </c>
      <c r="FQ468" t="s">
        <v>439</v>
      </c>
      <c r="FR468">
        <v>1760210915.6</v>
      </c>
      <c r="FS468">
        <v>0</v>
      </c>
      <c r="FT468">
        <v>0</v>
      </c>
      <c r="FU468">
        <v>-0.215</v>
      </c>
      <c r="FV468">
        <v>0</v>
      </c>
      <c r="FW468">
        <v>-0.6919999999999999</v>
      </c>
      <c r="FX468">
        <v>0</v>
      </c>
      <c r="FY468">
        <v>400</v>
      </c>
      <c r="FZ468">
        <v>0</v>
      </c>
      <c r="GA468">
        <v>0.15</v>
      </c>
      <c r="GB468">
        <v>0</v>
      </c>
      <c r="GC468">
        <v>-41.04324749999999</v>
      </c>
      <c r="GD468">
        <v>-0.5889309568479247</v>
      </c>
      <c r="GE468">
        <v>0.1366620265243792</v>
      </c>
      <c r="GF468">
        <v>0</v>
      </c>
      <c r="GG468">
        <v>1276.535882352941</v>
      </c>
      <c r="GH468">
        <v>0.3743315545956694</v>
      </c>
      <c r="GI468">
        <v>0.2947792558654364</v>
      </c>
      <c r="GJ468">
        <v>1</v>
      </c>
      <c r="GK468">
        <v>3.387321</v>
      </c>
      <c r="GL468">
        <v>0.2009196247654729</v>
      </c>
      <c r="GM468">
        <v>0.02414795413694502</v>
      </c>
      <c r="GN468">
        <v>0</v>
      </c>
      <c r="GO468">
        <v>1</v>
      </c>
      <c r="GP468">
        <v>3</v>
      </c>
      <c r="GQ468" t="s">
        <v>446</v>
      </c>
      <c r="GR468">
        <v>3.13344</v>
      </c>
      <c r="GS468">
        <v>2.76034</v>
      </c>
      <c r="GT468">
        <v>0.181375</v>
      </c>
      <c r="GU468">
        <v>0.183558</v>
      </c>
      <c r="GV468">
        <v>0.0647431</v>
      </c>
      <c r="GW468">
        <v>0.0497703</v>
      </c>
      <c r="GX468">
        <v>26208.9</v>
      </c>
      <c r="GY468">
        <v>26122.2</v>
      </c>
      <c r="GZ468">
        <v>29742.5</v>
      </c>
      <c r="HA468">
        <v>29553.8</v>
      </c>
      <c r="HB468">
        <v>36766.5</v>
      </c>
      <c r="HC468">
        <v>37221.2</v>
      </c>
      <c r="HD468">
        <v>41852.4</v>
      </c>
      <c r="HE468">
        <v>41989.6</v>
      </c>
      <c r="HF468">
        <v>1.95853</v>
      </c>
      <c r="HG468">
        <v>1.88605</v>
      </c>
      <c r="HH468">
        <v>-0.0209659</v>
      </c>
      <c r="HI468">
        <v>0</v>
      </c>
      <c r="HJ468">
        <v>18.3554</v>
      </c>
      <c r="HK468">
        <v>999.9</v>
      </c>
      <c r="HL468">
        <v>26.4</v>
      </c>
      <c r="HM468">
        <v>31.7</v>
      </c>
      <c r="HN468">
        <v>13.7295</v>
      </c>
      <c r="HO468">
        <v>62.4327</v>
      </c>
      <c r="HP468">
        <v>32.3277</v>
      </c>
      <c r="HQ468">
        <v>1</v>
      </c>
      <c r="HR468">
        <v>-0.128725</v>
      </c>
      <c r="HS468">
        <v>5.21836</v>
      </c>
      <c r="HT468">
        <v>20.2656</v>
      </c>
      <c r="HU468">
        <v>5.22163</v>
      </c>
      <c r="HV468">
        <v>12.0159</v>
      </c>
      <c r="HW468">
        <v>4.9912</v>
      </c>
      <c r="HX468">
        <v>3.28863</v>
      </c>
      <c r="HY468">
        <v>9999</v>
      </c>
      <c r="HZ468">
        <v>9999</v>
      </c>
      <c r="IA468">
        <v>9999</v>
      </c>
      <c r="IB468">
        <v>999.9</v>
      </c>
      <c r="IC468">
        <v>4.97285</v>
      </c>
      <c r="ID468">
        <v>1.86661</v>
      </c>
      <c r="IE468">
        <v>1.86588</v>
      </c>
      <c r="IF468">
        <v>1.86584</v>
      </c>
      <c r="IG468">
        <v>1.86769</v>
      </c>
      <c r="IH468">
        <v>1.87015</v>
      </c>
      <c r="II468">
        <v>1.86879</v>
      </c>
      <c r="IJ468">
        <v>1.87027</v>
      </c>
      <c r="IK468">
        <v>0</v>
      </c>
      <c r="IL468">
        <v>0</v>
      </c>
      <c r="IM468">
        <v>0</v>
      </c>
      <c r="IN468">
        <v>0</v>
      </c>
      <c r="IO468" t="s">
        <v>441</v>
      </c>
      <c r="IP468" t="s">
        <v>442</v>
      </c>
      <c r="IQ468" t="s">
        <v>443</v>
      </c>
      <c r="IR468" t="s">
        <v>443</v>
      </c>
      <c r="IS468" t="s">
        <v>443</v>
      </c>
      <c r="IT468" t="s">
        <v>443</v>
      </c>
      <c r="IU468">
        <v>0</v>
      </c>
      <c r="IV468">
        <v>100</v>
      </c>
      <c r="IW468">
        <v>100</v>
      </c>
      <c r="IX468">
        <v>-3.58</v>
      </c>
      <c r="IY468">
        <v>0.0136</v>
      </c>
      <c r="IZ468">
        <v>-1.414774939843471</v>
      </c>
      <c r="JA468">
        <v>-0.002262605230658699</v>
      </c>
      <c r="JB468">
        <v>4.117972070868355E-07</v>
      </c>
      <c r="JC468">
        <v>-1.535053720392113E-10</v>
      </c>
      <c r="JD468">
        <v>-0.05773197212917025</v>
      </c>
      <c r="JE468">
        <v>-0.004387372397949352</v>
      </c>
      <c r="JF468">
        <v>0.001148265067849212</v>
      </c>
      <c r="JG468">
        <v>-2.372704636287677E-05</v>
      </c>
      <c r="JH468">
        <v>4</v>
      </c>
      <c r="JI468">
        <v>2346</v>
      </c>
      <c r="JJ468">
        <v>1</v>
      </c>
      <c r="JK468">
        <v>24</v>
      </c>
      <c r="JL468">
        <v>21693.9</v>
      </c>
      <c r="JM468">
        <v>29358542.5</v>
      </c>
      <c r="JN468">
        <v>2.2876</v>
      </c>
      <c r="JO468">
        <v>2.24609</v>
      </c>
      <c r="JP468">
        <v>1.39771</v>
      </c>
      <c r="JQ468">
        <v>2.35474</v>
      </c>
      <c r="JR468">
        <v>1.49536</v>
      </c>
      <c r="JS468">
        <v>2.65747</v>
      </c>
      <c r="JT468">
        <v>36.5051</v>
      </c>
      <c r="JU468">
        <v>24.035</v>
      </c>
      <c r="JV468">
        <v>18</v>
      </c>
      <c r="JW468">
        <v>487.881</v>
      </c>
      <c r="JX468">
        <v>433.773</v>
      </c>
      <c r="JY468">
        <v>12.4827</v>
      </c>
      <c r="JZ468">
        <v>25.8338</v>
      </c>
      <c r="KA468">
        <v>30.0003</v>
      </c>
      <c r="KB468">
        <v>25.6947</v>
      </c>
      <c r="KC468">
        <v>25.6316</v>
      </c>
      <c r="KD468">
        <v>45.8886</v>
      </c>
      <c r="KE468">
        <v>34.5612</v>
      </c>
      <c r="KF468">
        <v>0</v>
      </c>
      <c r="KG468">
        <v>12.4797</v>
      </c>
      <c r="KH468">
        <v>1142.91</v>
      </c>
      <c r="KI468">
        <v>8.58221</v>
      </c>
      <c r="KJ468">
        <v>101.65</v>
      </c>
      <c r="KK468">
        <v>100.969</v>
      </c>
    </row>
    <row r="469" spans="1:297">
      <c r="A469">
        <v>453</v>
      </c>
      <c r="B469">
        <v>1761512556.6</v>
      </c>
      <c r="C469">
        <v>5346.099999904633</v>
      </c>
      <c r="D469" t="s">
        <v>1353</v>
      </c>
      <c r="E469" t="s">
        <v>1354</v>
      </c>
      <c r="F469">
        <v>5</v>
      </c>
      <c r="G469" t="s">
        <v>1218</v>
      </c>
      <c r="H469" t="s">
        <v>436</v>
      </c>
      <c r="I469">
        <v>1761512553.8</v>
      </c>
      <c r="J469">
        <f>(K469)/1000</f>
        <v>0</v>
      </c>
      <c r="K469">
        <f>IF(DP469, AN469, AH469)</f>
        <v>0</v>
      </c>
      <c r="L469">
        <f>IF(DP469, AI469, AG469)</f>
        <v>0</v>
      </c>
      <c r="M469">
        <f>DR469 - IF(AU469&gt;1, L469*DL469*100.0/(AW469), 0)</f>
        <v>0</v>
      </c>
      <c r="N469">
        <f>((T469-J469/2)*M469-L469)/(T469+J469/2)</f>
        <v>0</v>
      </c>
      <c r="O469">
        <f>N469*(DY469+DZ469)/1000.0</f>
        <v>0</v>
      </c>
      <c r="P469">
        <f>(DR469 - IF(AU469&gt;1, L469*DL469*100.0/(AW469), 0))*(DY469+DZ469)/1000.0</f>
        <v>0</v>
      </c>
      <c r="Q469">
        <f>2.0/((1/S469-1/R469)+SIGN(S469)*SQRT((1/S469-1/R469)*(1/S469-1/R469) + 4*DM469/((DM469+1)*(DM469+1))*(2*1/S469*1/R469-1/R469*1/R469)))</f>
        <v>0</v>
      </c>
      <c r="R469">
        <f>IF(LEFT(DN469,1)&lt;&gt;"0",IF(LEFT(DN469,1)="1",3.0,DO469),$D$5+$E$5*(EF469*DY469/($K$5*1000))+$F$5*(EF469*DY469/($K$5*1000))*MAX(MIN(DL469,$J$5),$I$5)*MAX(MIN(DL469,$J$5),$I$5)+$G$5*MAX(MIN(DL469,$J$5),$I$5)*(EF469*DY469/($K$5*1000))+$H$5*(EF469*DY469/($K$5*1000))*(EF469*DY469/($K$5*1000)))</f>
        <v>0</v>
      </c>
      <c r="S469">
        <f>J469*(1000-(1000*0.61365*exp(17.502*W469/(240.97+W469))/(DY469+DZ469)+DT469)/2)/(1000*0.61365*exp(17.502*W469/(240.97+W469))/(DY469+DZ469)-DT469)</f>
        <v>0</v>
      </c>
      <c r="T469">
        <f>1/((DM469+1)/(Q469/1.6)+1/(R469/1.37)) + DM469/((DM469+1)/(Q469/1.6) + DM469/(R469/1.37))</f>
        <v>0</v>
      </c>
      <c r="U469">
        <f>(DH469*DK469)</f>
        <v>0</v>
      </c>
      <c r="V469">
        <f>(EA469+(U469+2*0.95*5.67E-8*(((EA469+$B$7)+273)^4-(EA469+273)^4)-44100*J469)/(1.84*29.3*R469+8*0.95*5.67E-8*(EA469+273)^3))</f>
        <v>0</v>
      </c>
      <c r="W469">
        <f>($C$7*EB469+$D$7*EC469+$E$7*V469)</f>
        <v>0</v>
      </c>
      <c r="X469">
        <f>0.61365*exp(17.502*W469/(240.97+W469))</f>
        <v>0</v>
      </c>
      <c r="Y469">
        <f>(Z469/AA469*100)</f>
        <v>0</v>
      </c>
      <c r="Z469">
        <f>DT469*(DY469+DZ469)/1000</f>
        <v>0</v>
      </c>
      <c r="AA469">
        <f>0.61365*exp(17.502*EA469/(240.97+EA469))</f>
        <v>0</v>
      </c>
      <c r="AB469">
        <f>(X469-DT469*(DY469+DZ469)/1000)</f>
        <v>0</v>
      </c>
      <c r="AC469">
        <f>(-J469*44100)</f>
        <v>0</v>
      </c>
      <c r="AD469">
        <f>2*29.3*R469*0.92*(EA469-W469)</f>
        <v>0</v>
      </c>
      <c r="AE469">
        <f>2*0.95*5.67E-8*(((EA469+$B$7)+273)^4-(W469+273)^4)</f>
        <v>0</v>
      </c>
      <c r="AF469">
        <f>U469+AE469+AC469+AD469</f>
        <v>0</v>
      </c>
      <c r="AG469">
        <f>DX469*AU469*(DS469-DR469*(1000-AU469*DU469)/(1000-AU469*DT469))/(100*DL469)</f>
        <v>0</v>
      </c>
      <c r="AH469">
        <f>1000*DX469*AU469*(DT469-DU469)/(100*DL469*(1000-AU469*DT469))</f>
        <v>0</v>
      </c>
      <c r="AI469">
        <f>(AJ469 - AK469 - DY469*1E3/(8.314*(EA469+273.15)) * AM469/DX469 * AL469) * DX469/(100*DL469) * (1000 - DU469)/1000</f>
        <v>0</v>
      </c>
      <c r="AJ469">
        <v>1137.363493793949</v>
      </c>
      <c r="AK469">
        <v>1107.820424242424</v>
      </c>
      <c r="AL469">
        <v>3.364265268475188</v>
      </c>
      <c r="AM469">
        <v>65.67833602409358</v>
      </c>
      <c r="AN469">
        <f>(AP469 - AO469 + DY469*1E3/(8.314*(EA469+273.15)) * AR469/DX469 * AQ469) * DX469/(100*DL469) * 1000/(1000 - AP469)</f>
        <v>0</v>
      </c>
      <c r="AO469">
        <v>8.585196135358103</v>
      </c>
      <c r="AP469">
        <v>11.98438606060606</v>
      </c>
      <c r="AQ469">
        <v>-1.833268693101415E-06</v>
      </c>
      <c r="AR469">
        <v>107.1786885899259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MAX(0,($B$13+$C$13*EF469)/(1+$D$13*EF469)*DY469/(EA469+273)*$E$13)</f>
        <v>0</v>
      </c>
      <c r="AX469" t="s">
        <v>437</v>
      </c>
      <c r="AY469" t="s">
        <v>437</v>
      </c>
      <c r="AZ469">
        <v>0</v>
      </c>
      <c r="BA469">
        <v>0</v>
      </c>
      <c r="BB469">
        <f>1-AZ469/BA469</f>
        <v>0</v>
      </c>
      <c r="BC469">
        <v>0</v>
      </c>
      <c r="BD469" t="s">
        <v>437</v>
      </c>
      <c r="BE469" t="s">
        <v>437</v>
      </c>
      <c r="BF469">
        <v>0</v>
      </c>
      <c r="BG469">
        <v>0</v>
      </c>
      <c r="BH469">
        <f>1-BF469/BG469</f>
        <v>0</v>
      </c>
      <c r="BI469">
        <v>0.5</v>
      </c>
      <c r="BJ469">
        <f>DI469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437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BZ469">
        <v>2020</v>
      </c>
      <c r="CA469">
        <v>290.0000000000001</v>
      </c>
      <c r="CB469">
        <v>1590.42</v>
      </c>
      <c r="CC469">
        <v>295</v>
      </c>
      <c r="CD469">
        <v>5220.67</v>
      </c>
      <c r="CE469">
        <v>1591.29</v>
      </c>
      <c r="CF469">
        <v>-0.87</v>
      </c>
      <c r="CG469">
        <v>300.0000000000001</v>
      </c>
      <c r="CH469">
        <v>23.8</v>
      </c>
      <c r="CI469">
        <v>1650.734719841875</v>
      </c>
      <c r="CJ469">
        <v>2.032994541366527</v>
      </c>
      <c r="CK469">
        <v>-31.03478562282126</v>
      </c>
      <c r="CL469">
        <v>0.9198548094063967</v>
      </c>
      <c r="CM469">
        <v>0.9759925733019913</v>
      </c>
      <c r="CN469">
        <v>-0.00431141668520578</v>
      </c>
      <c r="CO469">
        <v>289.9999999999999</v>
      </c>
      <c r="CP469">
        <v>1590.91</v>
      </c>
      <c r="CQ469">
        <v>765</v>
      </c>
      <c r="CR469">
        <v>5219.32</v>
      </c>
      <c r="CS469">
        <v>1591.27</v>
      </c>
      <c r="CT469">
        <v>-0.36</v>
      </c>
      <c r="DH469">
        <f>$B$11*EG469+$C$11*EH469+$F$11*ES469*(1-EV469)</f>
        <v>0</v>
      </c>
      <c r="DI469">
        <f>DH469*DJ469</f>
        <v>0</v>
      </c>
      <c r="DJ469">
        <f>($B$11*$D$9+$C$11*$D$9+$F$11*((FF469+EX469)/MAX(FF469+EX469+FG469, 0.1)*$I$9+FG469/MAX(FF469+EX469+FG469, 0.1)*$J$9))/($B$11+$C$11+$F$11)</f>
        <v>0</v>
      </c>
      <c r="DK469">
        <f>($B$11*$K$9+$C$11*$K$9+$F$11*((FF469+EX469)/MAX(FF469+EX469+FG469, 0.1)*$P$9+FG469/MAX(FF469+EX469+FG469, 0.1)*$Q$9))/($B$11+$C$11+$F$11)</f>
        <v>0</v>
      </c>
      <c r="DL469">
        <v>6</v>
      </c>
      <c r="DM469">
        <v>0.5</v>
      </c>
      <c r="DN469" t="s">
        <v>438</v>
      </c>
      <c r="DO469">
        <v>2</v>
      </c>
      <c r="DP469" t="b">
        <v>1</v>
      </c>
      <c r="DQ469">
        <v>1761512553.8</v>
      </c>
      <c r="DR469">
        <v>1086.895</v>
      </c>
      <c r="DS469">
        <v>1128.299</v>
      </c>
      <c r="DT469">
        <v>11.98505</v>
      </c>
      <c r="DU469">
        <v>8.585303</v>
      </c>
      <c r="DV469">
        <v>1090.487</v>
      </c>
      <c r="DW469">
        <v>11.97144</v>
      </c>
      <c r="DX469">
        <v>500.0505</v>
      </c>
      <c r="DY469">
        <v>90.27017000000001</v>
      </c>
      <c r="DZ469">
        <v>0.10007457</v>
      </c>
      <c r="EA469">
        <v>18.66547</v>
      </c>
      <c r="EB469">
        <v>18.01389</v>
      </c>
      <c r="EC469">
        <v>999.9</v>
      </c>
      <c r="ED469">
        <v>0</v>
      </c>
      <c r="EE469">
        <v>0</v>
      </c>
      <c r="EF469">
        <v>9992.683000000001</v>
      </c>
      <c r="EG469">
        <v>0</v>
      </c>
      <c r="EH469">
        <v>954.8465</v>
      </c>
      <c r="EI469">
        <v>-41.40159</v>
      </c>
      <c r="EJ469">
        <v>1100.081</v>
      </c>
      <c r="EK469">
        <v>1138.068</v>
      </c>
      <c r="EL469">
        <v>3.399746</v>
      </c>
      <c r="EM469">
        <v>1128.299</v>
      </c>
      <c r="EN469">
        <v>8.585303</v>
      </c>
      <c r="EO469">
        <v>1.081892</v>
      </c>
      <c r="EP469">
        <v>0.7749968</v>
      </c>
      <c r="EQ469">
        <v>8.068524999999999</v>
      </c>
      <c r="ER469">
        <v>3.257399</v>
      </c>
      <c r="ES469">
        <v>1999.991</v>
      </c>
      <c r="ET469">
        <v>0.9800006</v>
      </c>
      <c r="EU469">
        <v>0.01999901</v>
      </c>
      <c r="EV469">
        <v>0</v>
      </c>
      <c r="EW469">
        <v>1276.681</v>
      </c>
      <c r="EX469">
        <v>5.000970000000001</v>
      </c>
      <c r="EY469">
        <v>25371.52</v>
      </c>
      <c r="EZ469">
        <v>16707.51</v>
      </c>
      <c r="FA469">
        <v>38.625</v>
      </c>
      <c r="FB469">
        <v>39.375</v>
      </c>
      <c r="FC469">
        <v>38.8998</v>
      </c>
      <c r="FD469">
        <v>38.562</v>
      </c>
      <c r="FE469">
        <v>38.3936</v>
      </c>
      <c r="FF469">
        <v>1955.091</v>
      </c>
      <c r="FG469">
        <v>39.89999999999999</v>
      </c>
      <c r="FH469">
        <v>0</v>
      </c>
      <c r="FI469">
        <v>7427.600000143051</v>
      </c>
      <c r="FJ469">
        <v>0</v>
      </c>
      <c r="FK469">
        <v>1276.6576</v>
      </c>
      <c r="FL469">
        <v>-0.6592307573688457</v>
      </c>
      <c r="FM469">
        <v>-38.68461557524881</v>
      </c>
      <c r="FN469">
        <v>25373.824</v>
      </c>
      <c r="FO469">
        <v>15</v>
      </c>
      <c r="FP469">
        <v>0</v>
      </c>
      <c r="FQ469" t="s">
        <v>439</v>
      </c>
      <c r="FR469">
        <v>1760210915.6</v>
      </c>
      <c r="FS469">
        <v>0</v>
      </c>
      <c r="FT469">
        <v>0</v>
      </c>
      <c r="FU469">
        <v>-0.215</v>
      </c>
      <c r="FV469">
        <v>0</v>
      </c>
      <c r="FW469">
        <v>-0.6919999999999999</v>
      </c>
      <c r="FX469">
        <v>0</v>
      </c>
      <c r="FY469">
        <v>400</v>
      </c>
      <c r="FZ469">
        <v>0</v>
      </c>
      <c r="GA469">
        <v>0.15</v>
      </c>
      <c r="GB469">
        <v>0</v>
      </c>
      <c r="GC469">
        <v>-41.12419</v>
      </c>
      <c r="GD469">
        <v>-1.247995497185747</v>
      </c>
      <c r="GE469">
        <v>0.1805410546108562</v>
      </c>
      <c r="GF469">
        <v>0</v>
      </c>
      <c r="GG469">
        <v>1276.567647058824</v>
      </c>
      <c r="GH469">
        <v>0.3434682997593574</v>
      </c>
      <c r="GI469">
        <v>0.3006860667318014</v>
      </c>
      <c r="GJ469">
        <v>1</v>
      </c>
      <c r="GK469">
        <v>3.39781875</v>
      </c>
      <c r="GL469">
        <v>0.06452589118198922</v>
      </c>
      <c r="GM469">
        <v>0.01366067040585859</v>
      </c>
      <c r="GN469">
        <v>1</v>
      </c>
      <c r="GO469">
        <v>2</v>
      </c>
      <c r="GP469">
        <v>3</v>
      </c>
      <c r="GQ469" t="s">
        <v>440</v>
      </c>
      <c r="GR469">
        <v>3.13337</v>
      </c>
      <c r="GS469">
        <v>2.76016</v>
      </c>
      <c r="GT469">
        <v>0.183142</v>
      </c>
      <c r="GU469">
        <v>0.185298</v>
      </c>
      <c r="GV469">
        <v>0.0647392</v>
      </c>
      <c r="GW469">
        <v>0.0497695</v>
      </c>
      <c r="GX469">
        <v>26152.6</v>
      </c>
      <c r="GY469">
        <v>26066.4</v>
      </c>
      <c r="GZ469">
        <v>29742.7</v>
      </c>
      <c r="HA469">
        <v>29553.6</v>
      </c>
      <c r="HB469">
        <v>36766.7</v>
      </c>
      <c r="HC469">
        <v>37221.3</v>
      </c>
      <c r="HD469">
        <v>41852.4</v>
      </c>
      <c r="HE469">
        <v>41989.6</v>
      </c>
      <c r="HF469">
        <v>1.9585</v>
      </c>
      <c r="HG469">
        <v>1.88617</v>
      </c>
      <c r="HH469">
        <v>-0.0207871</v>
      </c>
      <c r="HI469">
        <v>0</v>
      </c>
      <c r="HJ469">
        <v>18.361</v>
      </c>
      <c r="HK469">
        <v>999.9</v>
      </c>
      <c r="HL469">
        <v>26.4</v>
      </c>
      <c r="HM469">
        <v>31.7</v>
      </c>
      <c r="HN469">
        <v>13.7291</v>
      </c>
      <c r="HO469">
        <v>62.5027</v>
      </c>
      <c r="HP469">
        <v>32.5601</v>
      </c>
      <c r="HQ469">
        <v>1</v>
      </c>
      <c r="HR469">
        <v>-0.128476</v>
      </c>
      <c r="HS469">
        <v>5.24157</v>
      </c>
      <c r="HT469">
        <v>20.265</v>
      </c>
      <c r="HU469">
        <v>5.22148</v>
      </c>
      <c r="HV469">
        <v>12.0159</v>
      </c>
      <c r="HW469">
        <v>4.9911</v>
      </c>
      <c r="HX469">
        <v>3.28865</v>
      </c>
      <c r="HY469">
        <v>9999</v>
      </c>
      <c r="HZ469">
        <v>9999</v>
      </c>
      <c r="IA469">
        <v>9999</v>
      </c>
      <c r="IB469">
        <v>999.9</v>
      </c>
      <c r="IC469">
        <v>4.97284</v>
      </c>
      <c r="ID469">
        <v>1.86661</v>
      </c>
      <c r="IE469">
        <v>1.86587</v>
      </c>
      <c r="IF469">
        <v>1.86584</v>
      </c>
      <c r="IG469">
        <v>1.86769</v>
      </c>
      <c r="IH469">
        <v>1.87015</v>
      </c>
      <c r="II469">
        <v>1.86876</v>
      </c>
      <c r="IJ469">
        <v>1.87027</v>
      </c>
      <c r="IK469">
        <v>0</v>
      </c>
      <c r="IL469">
        <v>0</v>
      </c>
      <c r="IM469">
        <v>0</v>
      </c>
      <c r="IN469">
        <v>0</v>
      </c>
      <c r="IO469" t="s">
        <v>441</v>
      </c>
      <c r="IP469" t="s">
        <v>442</v>
      </c>
      <c r="IQ469" t="s">
        <v>443</v>
      </c>
      <c r="IR469" t="s">
        <v>443</v>
      </c>
      <c r="IS469" t="s">
        <v>443</v>
      </c>
      <c r="IT469" t="s">
        <v>443</v>
      </c>
      <c r="IU469">
        <v>0</v>
      </c>
      <c r="IV469">
        <v>100</v>
      </c>
      <c r="IW469">
        <v>100</v>
      </c>
      <c r="IX469">
        <v>-3.61</v>
      </c>
      <c r="IY469">
        <v>0.0136</v>
      </c>
      <c r="IZ469">
        <v>-1.414774939843471</v>
      </c>
      <c r="JA469">
        <v>-0.002262605230658699</v>
      </c>
      <c r="JB469">
        <v>4.117972070868355E-07</v>
      </c>
      <c r="JC469">
        <v>-1.535053720392113E-10</v>
      </c>
      <c r="JD469">
        <v>-0.05773197212917025</v>
      </c>
      <c r="JE469">
        <v>-0.004387372397949352</v>
      </c>
      <c r="JF469">
        <v>0.001148265067849212</v>
      </c>
      <c r="JG469">
        <v>-2.372704636287677E-05</v>
      </c>
      <c r="JH469">
        <v>4</v>
      </c>
      <c r="JI469">
        <v>2346</v>
      </c>
      <c r="JJ469">
        <v>1</v>
      </c>
      <c r="JK469">
        <v>24</v>
      </c>
      <c r="JL469">
        <v>21694</v>
      </c>
      <c r="JM469">
        <v>29358542.6</v>
      </c>
      <c r="JN469">
        <v>2.31689</v>
      </c>
      <c r="JO469">
        <v>2.25342</v>
      </c>
      <c r="JP469">
        <v>1.39648</v>
      </c>
      <c r="JQ469">
        <v>2.35596</v>
      </c>
      <c r="JR469">
        <v>1.49536</v>
      </c>
      <c r="JS469">
        <v>2.5769</v>
      </c>
      <c r="JT469">
        <v>36.5051</v>
      </c>
      <c r="JU469">
        <v>24.0262</v>
      </c>
      <c r="JV469">
        <v>18</v>
      </c>
      <c r="JW469">
        <v>487.873</v>
      </c>
      <c r="JX469">
        <v>433.861</v>
      </c>
      <c r="JY469">
        <v>12.4855</v>
      </c>
      <c r="JZ469">
        <v>25.8359</v>
      </c>
      <c r="KA469">
        <v>30.0001</v>
      </c>
      <c r="KB469">
        <v>25.6954</v>
      </c>
      <c r="KC469">
        <v>25.6333</v>
      </c>
      <c r="KD469">
        <v>46.3981</v>
      </c>
      <c r="KE469">
        <v>34.5612</v>
      </c>
      <c r="KF469">
        <v>0</v>
      </c>
      <c r="KG469">
        <v>12.4815</v>
      </c>
      <c r="KH469">
        <v>1156.28</v>
      </c>
      <c r="KI469">
        <v>8.583349999999999</v>
      </c>
      <c r="KJ469">
        <v>101.65</v>
      </c>
      <c r="KK469">
        <v>100.969</v>
      </c>
    </row>
    <row r="470" spans="1:297">
      <c r="A470">
        <v>454</v>
      </c>
      <c r="B470">
        <v>1761512561.6</v>
      </c>
      <c r="C470">
        <v>5351.099999904633</v>
      </c>
      <c r="D470" t="s">
        <v>1355</v>
      </c>
      <c r="E470" t="s">
        <v>1356</v>
      </c>
      <c r="F470">
        <v>5</v>
      </c>
      <c r="G470" t="s">
        <v>1218</v>
      </c>
      <c r="H470" t="s">
        <v>436</v>
      </c>
      <c r="I470">
        <v>1761512559.1</v>
      </c>
      <c r="J470">
        <f>(K470)/1000</f>
        <v>0</v>
      </c>
      <c r="K470">
        <f>IF(DP470, AN470, AH470)</f>
        <v>0</v>
      </c>
      <c r="L470">
        <f>IF(DP470, AI470, AG470)</f>
        <v>0</v>
      </c>
      <c r="M470">
        <f>DR470 - IF(AU470&gt;1, L470*DL470*100.0/(AW470), 0)</f>
        <v>0</v>
      </c>
      <c r="N470">
        <f>((T470-J470/2)*M470-L470)/(T470+J470/2)</f>
        <v>0</v>
      </c>
      <c r="O470">
        <f>N470*(DY470+DZ470)/1000.0</f>
        <v>0</v>
      </c>
      <c r="P470">
        <f>(DR470 - IF(AU470&gt;1, L470*DL470*100.0/(AW470), 0))*(DY470+DZ470)/1000.0</f>
        <v>0</v>
      </c>
      <c r="Q470">
        <f>2.0/((1/S470-1/R470)+SIGN(S470)*SQRT((1/S470-1/R470)*(1/S470-1/R470) + 4*DM470/((DM470+1)*(DM470+1))*(2*1/S470*1/R470-1/R470*1/R470)))</f>
        <v>0</v>
      </c>
      <c r="R470">
        <f>IF(LEFT(DN470,1)&lt;&gt;"0",IF(LEFT(DN470,1)="1",3.0,DO470),$D$5+$E$5*(EF470*DY470/($K$5*1000))+$F$5*(EF470*DY470/($K$5*1000))*MAX(MIN(DL470,$J$5),$I$5)*MAX(MIN(DL470,$J$5),$I$5)+$G$5*MAX(MIN(DL470,$J$5),$I$5)*(EF470*DY470/($K$5*1000))+$H$5*(EF470*DY470/($K$5*1000))*(EF470*DY470/($K$5*1000)))</f>
        <v>0</v>
      </c>
      <c r="S470">
        <f>J470*(1000-(1000*0.61365*exp(17.502*W470/(240.97+W470))/(DY470+DZ470)+DT470)/2)/(1000*0.61365*exp(17.502*W470/(240.97+W470))/(DY470+DZ470)-DT470)</f>
        <v>0</v>
      </c>
      <c r="T470">
        <f>1/((DM470+1)/(Q470/1.6)+1/(R470/1.37)) + DM470/((DM470+1)/(Q470/1.6) + DM470/(R470/1.37))</f>
        <v>0</v>
      </c>
      <c r="U470">
        <f>(DH470*DK470)</f>
        <v>0</v>
      </c>
      <c r="V470">
        <f>(EA470+(U470+2*0.95*5.67E-8*(((EA470+$B$7)+273)^4-(EA470+273)^4)-44100*J470)/(1.84*29.3*R470+8*0.95*5.67E-8*(EA470+273)^3))</f>
        <v>0</v>
      </c>
      <c r="W470">
        <f>($C$7*EB470+$D$7*EC470+$E$7*V470)</f>
        <v>0</v>
      </c>
      <c r="X470">
        <f>0.61365*exp(17.502*W470/(240.97+W470))</f>
        <v>0</v>
      </c>
      <c r="Y470">
        <f>(Z470/AA470*100)</f>
        <v>0</v>
      </c>
      <c r="Z470">
        <f>DT470*(DY470+DZ470)/1000</f>
        <v>0</v>
      </c>
      <c r="AA470">
        <f>0.61365*exp(17.502*EA470/(240.97+EA470))</f>
        <v>0</v>
      </c>
      <c r="AB470">
        <f>(X470-DT470*(DY470+DZ470)/1000)</f>
        <v>0</v>
      </c>
      <c r="AC470">
        <f>(-J470*44100)</f>
        <v>0</v>
      </c>
      <c r="AD470">
        <f>2*29.3*R470*0.92*(EA470-W470)</f>
        <v>0</v>
      </c>
      <c r="AE470">
        <f>2*0.95*5.67E-8*(((EA470+$B$7)+273)^4-(W470+273)^4)</f>
        <v>0</v>
      </c>
      <c r="AF470">
        <f>U470+AE470+AC470+AD470</f>
        <v>0</v>
      </c>
      <c r="AG470">
        <f>DX470*AU470*(DS470-DR470*(1000-AU470*DU470)/(1000-AU470*DT470))/(100*DL470)</f>
        <v>0</v>
      </c>
      <c r="AH470">
        <f>1000*DX470*AU470*(DT470-DU470)/(100*DL470*(1000-AU470*DT470))</f>
        <v>0</v>
      </c>
      <c r="AI470">
        <f>(AJ470 - AK470 - DY470*1E3/(8.314*(EA470+273.15)) * AM470/DX470 * AL470) * DX470/(100*DL470) * (1000 - DU470)/1000</f>
        <v>0</v>
      </c>
      <c r="AJ470">
        <v>1154.31350595713</v>
      </c>
      <c r="AK470">
        <v>1124.798484848485</v>
      </c>
      <c r="AL470">
        <v>3.410771385562471</v>
      </c>
      <c r="AM470">
        <v>65.67833602409358</v>
      </c>
      <c r="AN470">
        <f>(AP470 - AO470 + DY470*1E3/(8.314*(EA470+273.15)) * AR470/DX470 * AQ470) * DX470/(100*DL470) * 1000/(1000 - AP470)</f>
        <v>0</v>
      </c>
      <c r="AO470">
        <v>8.58546485137253</v>
      </c>
      <c r="AP470">
        <v>11.98491212121212</v>
      </c>
      <c r="AQ470">
        <v>9.423428242433122E-07</v>
      </c>
      <c r="AR470">
        <v>107.1786885899259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MAX(0,($B$13+$C$13*EF470)/(1+$D$13*EF470)*DY470/(EA470+273)*$E$13)</f>
        <v>0</v>
      </c>
      <c r="AX470" t="s">
        <v>437</v>
      </c>
      <c r="AY470" t="s">
        <v>437</v>
      </c>
      <c r="AZ470">
        <v>0</v>
      </c>
      <c r="BA470">
        <v>0</v>
      </c>
      <c r="BB470">
        <f>1-AZ470/BA470</f>
        <v>0</v>
      </c>
      <c r="BC470">
        <v>0</v>
      </c>
      <c r="BD470" t="s">
        <v>437</v>
      </c>
      <c r="BE470" t="s">
        <v>437</v>
      </c>
      <c r="BF470">
        <v>0</v>
      </c>
      <c r="BG470">
        <v>0</v>
      </c>
      <c r="BH470">
        <f>1-BF470/BG470</f>
        <v>0</v>
      </c>
      <c r="BI470">
        <v>0.5</v>
      </c>
      <c r="BJ470">
        <f>DI470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437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BZ470">
        <v>2020</v>
      </c>
      <c r="CA470">
        <v>290.0000000000001</v>
      </c>
      <c r="CB470">
        <v>1590.42</v>
      </c>
      <c r="CC470">
        <v>295</v>
      </c>
      <c r="CD470">
        <v>5220.67</v>
      </c>
      <c r="CE470">
        <v>1591.29</v>
      </c>
      <c r="CF470">
        <v>-0.87</v>
      </c>
      <c r="CG470">
        <v>300.0000000000001</v>
      </c>
      <c r="CH470">
        <v>23.8</v>
      </c>
      <c r="CI470">
        <v>1650.734719841875</v>
      </c>
      <c r="CJ470">
        <v>2.032994541366527</v>
      </c>
      <c r="CK470">
        <v>-31.03478562282126</v>
      </c>
      <c r="CL470">
        <v>0.9198548094063967</v>
      </c>
      <c r="CM470">
        <v>0.9759925733019913</v>
      </c>
      <c r="CN470">
        <v>-0.00431141668520578</v>
      </c>
      <c r="CO470">
        <v>289.9999999999999</v>
      </c>
      <c r="CP470">
        <v>1590.91</v>
      </c>
      <c r="CQ470">
        <v>765</v>
      </c>
      <c r="CR470">
        <v>5219.32</v>
      </c>
      <c r="CS470">
        <v>1591.27</v>
      </c>
      <c r="CT470">
        <v>-0.36</v>
      </c>
      <c r="DH470">
        <f>$B$11*EG470+$C$11*EH470+$F$11*ES470*(1-EV470)</f>
        <v>0</v>
      </c>
      <c r="DI470">
        <f>DH470*DJ470</f>
        <v>0</v>
      </c>
      <c r="DJ470">
        <f>($B$11*$D$9+$C$11*$D$9+$F$11*((FF470+EX470)/MAX(FF470+EX470+FG470, 0.1)*$I$9+FG470/MAX(FF470+EX470+FG470, 0.1)*$J$9))/($B$11+$C$11+$F$11)</f>
        <v>0</v>
      </c>
      <c r="DK470">
        <f>($B$11*$K$9+$C$11*$K$9+$F$11*((FF470+EX470)/MAX(FF470+EX470+FG470, 0.1)*$P$9+FG470/MAX(FF470+EX470+FG470, 0.1)*$Q$9))/($B$11+$C$11+$F$11)</f>
        <v>0</v>
      </c>
      <c r="DL470">
        <v>6</v>
      </c>
      <c r="DM470">
        <v>0.5</v>
      </c>
      <c r="DN470" t="s">
        <v>438</v>
      </c>
      <c r="DO470">
        <v>2</v>
      </c>
      <c r="DP470" t="b">
        <v>1</v>
      </c>
      <c r="DQ470">
        <v>1761512559.1</v>
      </c>
      <c r="DR470">
        <v>1104.584444444444</v>
      </c>
      <c r="DS470">
        <v>1146.125555555556</v>
      </c>
      <c r="DT470">
        <v>11.98452222222222</v>
      </c>
      <c r="DU470">
        <v>8.585526666666667</v>
      </c>
      <c r="DV470">
        <v>1108.212222222222</v>
      </c>
      <c r="DW470">
        <v>11.97092222222222</v>
      </c>
      <c r="DX470">
        <v>499.9840000000001</v>
      </c>
      <c r="DY470">
        <v>90.27037777777777</v>
      </c>
      <c r="DZ470">
        <v>0.0999998222222222</v>
      </c>
      <c r="EA470">
        <v>18.66888888888889</v>
      </c>
      <c r="EB470">
        <v>18.02223333333333</v>
      </c>
      <c r="EC470">
        <v>999.9000000000001</v>
      </c>
      <c r="ED470">
        <v>0</v>
      </c>
      <c r="EE470">
        <v>0</v>
      </c>
      <c r="EF470">
        <v>9993.13111111111</v>
      </c>
      <c r="EG470">
        <v>0</v>
      </c>
      <c r="EH470">
        <v>954.708</v>
      </c>
      <c r="EI470">
        <v>-41.54035555555556</v>
      </c>
      <c r="EJ470">
        <v>1117.983333333333</v>
      </c>
      <c r="EK470">
        <v>1156.051111111111</v>
      </c>
      <c r="EL470">
        <v>3.39899</v>
      </c>
      <c r="EM470">
        <v>1146.125555555556</v>
      </c>
      <c r="EN470">
        <v>8.585526666666667</v>
      </c>
      <c r="EO470">
        <v>1.081846666666667</v>
      </c>
      <c r="EP470">
        <v>0.7750191111111111</v>
      </c>
      <c r="EQ470">
        <v>8.067911111111108</v>
      </c>
      <c r="ER470">
        <v>3.257804444444444</v>
      </c>
      <c r="ES470">
        <v>1999.982222222222</v>
      </c>
      <c r="ET470">
        <v>0.9800003333333334</v>
      </c>
      <c r="EU470">
        <v>0.01999926666666667</v>
      </c>
      <c r="EV470">
        <v>0</v>
      </c>
      <c r="EW470">
        <v>1276.738888888889</v>
      </c>
      <c r="EX470">
        <v>5.00097</v>
      </c>
      <c r="EY470">
        <v>25369.05555555555</v>
      </c>
      <c r="EZ470">
        <v>16707.43333333333</v>
      </c>
      <c r="FA470">
        <v>38.625</v>
      </c>
      <c r="FB470">
        <v>39.375</v>
      </c>
      <c r="FC470">
        <v>38.875</v>
      </c>
      <c r="FD470">
        <v>38.562</v>
      </c>
      <c r="FE470">
        <v>38.375</v>
      </c>
      <c r="FF470">
        <v>1955.082222222222</v>
      </c>
      <c r="FG470">
        <v>39.9</v>
      </c>
      <c r="FH470">
        <v>0</v>
      </c>
      <c r="FI470">
        <v>7433</v>
      </c>
      <c r="FJ470">
        <v>0</v>
      </c>
      <c r="FK470">
        <v>1276.661153846154</v>
      </c>
      <c r="FL470">
        <v>1.230427353966105</v>
      </c>
      <c r="FM470">
        <v>-19.78803427574162</v>
      </c>
      <c r="FN470">
        <v>25371.03846153846</v>
      </c>
      <c r="FO470">
        <v>15</v>
      </c>
      <c r="FP470">
        <v>0</v>
      </c>
      <c r="FQ470" t="s">
        <v>439</v>
      </c>
      <c r="FR470">
        <v>1760210915.6</v>
      </c>
      <c r="FS470">
        <v>0</v>
      </c>
      <c r="FT470">
        <v>0</v>
      </c>
      <c r="FU470">
        <v>-0.215</v>
      </c>
      <c r="FV470">
        <v>0</v>
      </c>
      <c r="FW470">
        <v>-0.6919999999999999</v>
      </c>
      <c r="FX470">
        <v>0</v>
      </c>
      <c r="FY470">
        <v>400</v>
      </c>
      <c r="FZ470">
        <v>0</v>
      </c>
      <c r="GA470">
        <v>0.15</v>
      </c>
      <c r="GB470">
        <v>0</v>
      </c>
      <c r="GC470">
        <v>-41.2668175</v>
      </c>
      <c r="GD470">
        <v>-2.393994371482113</v>
      </c>
      <c r="GE470">
        <v>0.2356597079344498</v>
      </c>
      <c r="GF470">
        <v>0</v>
      </c>
      <c r="GG470">
        <v>1276.639411764706</v>
      </c>
      <c r="GH470">
        <v>0.3773873254522198</v>
      </c>
      <c r="GI470">
        <v>0.2746435248534762</v>
      </c>
      <c r="GJ470">
        <v>1</v>
      </c>
      <c r="GK470">
        <v>3.40152425</v>
      </c>
      <c r="GL470">
        <v>-0.02842322701689286</v>
      </c>
      <c r="GM470">
        <v>0.003085825568223185</v>
      </c>
      <c r="GN470">
        <v>1</v>
      </c>
      <c r="GO470">
        <v>2</v>
      </c>
      <c r="GP470">
        <v>3</v>
      </c>
      <c r="GQ470" t="s">
        <v>440</v>
      </c>
      <c r="GR470">
        <v>3.13341</v>
      </c>
      <c r="GS470">
        <v>2.7603</v>
      </c>
      <c r="GT470">
        <v>0.184908</v>
      </c>
      <c r="GU470">
        <v>0.187022</v>
      </c>
      <c r="GV470">
        <v>0.0647404</v>
      </c>
      <c r="GW470">
        <v>0.0497725</v>
      </c>
      <c r="GX470">
        <v>26095.9</v>
      </c>
      <c r="GY470">
        <v>26011.2</v>
      </c>
      <c r="GZ470">
        <v>29742.5</v>
      </c>
      <c r="HA470">
        <v>29553.5</v>
      </c>
      <c r="HB470">
        <v>36766.5</v>
      </c>
      <c r="HC470">
        <v>37220.8</v>
      </c>
      <c r="HD470">
        <v>41852.1</v>
      </c>
      <c r="HE470">
        <v>41989.2</v>
      </c>
      <c r="HF470">
        <v>1.95828</v>
      </c>
      <c r="HG470">
        <v>1.88592</v>
      </c>
      <c r="HH470">
        <v>-0.0204071</v>
      </c>
      <c r="HI470">
        <v>0</v>
      </c>
      <c r="HJ470">
        <v>18.3685</v>
      </c>
      <c r="HK470">
        <v>999.9</v>
      </c>
      <c r="HL470">
        <v>26.4</v>
      </c>
      <c r="HM470">
        <v>31.7</v>
      </c>
      <c r="HN470">
        <v>13.7297</v>
      </c>
      <c r="HO470">
        <v>62.4227</v>
      </c>
      <c r="HP470">
        <v>32.3758</v>
      </c>
      <c r="HQ470">
        <v>1</v>
      </c>
      <c r="HR470">
        <v>-0.127795</v>
      </c>
      <c r="HS470">
        <v>5.35171</v>
      </c>
      <c r="HT470">
        <v>20.2615</v>
      </c>
      <c r="HU470">
        <v>5.22163</v>
      </c>
      <c r="HV470">
        <v>12.0159</v>
      </c>
      <c r="HW470">
        <v>4.99085</v>
      </c>
      <c r="HX470">
        <v>3.28863</v>
      </c>
      <c r="HY470">
        <v>9999</v>
      </c>
      <c r="HZ470">
        <v>9999</v>
      </c>
      <c r="IA470">
        <v>9999</v>
      </c>
      <c r="IB470">
        <v>999.9</v>
      </c>
      <c r="IC470">
        <v>4.97281</v>
      </c>
      <c r="ID470">
        <v>1.86661</v>
      </c>
      <c r="IE470">
        <v>1.86589</v>
      </c>
      <c r="IF470">
        <v>1.86585</v>
      </c>
      <c r="IG470">
        <v>1.86769</v>
      </c>
      <c r="IH470">
        <v>1.87013</v>
      </c>
      <c r="II470">
        <v>1.86875</v>
      </c>
      <c r="IJ470">
        <v>1.87027</v>
      </c>
      <c r="IK470">
        <v>0</v>
      </c>
      <c r="IL470">
        <v>0</v>
      </c>
      <c r="IM470">
        <v>0</v>
      </c>
      <c r="IN470">
        <v>0</v>
      </c>
      <c r="IO470" t="s">
        <v>441</v>
      </c>
      <c r="IP470" t="s">
        <v>442</v>
      </c>
      <c r="IQ470" t="s">
        <v>443</v>
      </c>
      <c r="IR470" t="s">
        <v>443</v>
      </c>
      <c r="IS470" t="s">
        <v>443</v>
      </c>
      <c r="IT470" t="s">
        <v>443</v>
      </c>
      <c r="IU470">
        <v>0</v>
      </c>
      <c r="IV470">
        <v>100</v>
      </c>
      <c r="IW470">
        <v>100</v>
      </c>
      <c r="IX470">
        <v>-3.64</v>
      </c>
      <c r="IY470">
        <v>0.0136</v>
      </c>
      <c r="IZ470">
        <v>-1.414774939843471</v>
      </c>
      <c r="JA470">
        <v>-0.002262605230658699</v>
      </c>
      <c r="JB470">
        <v>4.117972070868355E-07</v>
      </c>
      <c r="JC470">
        <v>-1.535053720392113E-10</v>
      </c>
      <c r="JD470">
        <v>-0.05773197212917025</v>
      </c>
      <c r="JE470">
        <v>-0.004387372397949352</v>
      </c>
      <c r="JF470">
        <v>0.001148265067849212</v>
      </c>
      <c r="JG470">
        <v>-2.372704636287677E-05</v>
      </c>
      <c r="JH470">
        <v>4</v>
      </c>
      <c r="JI470">
        <v>2346</v>
      </c>
      <c r="JJ470">
        <v>1</v>
      </c>
      <c r="JK470">
        <v>24</v>
      </c>
      <c r="JL470">
        <v>21694.1</v>
      </c>
      <c r="JM470">
        <v>29358542.7</v>
      </c>
      <c r="JN470">
        <v>2.34131</v>
      </c>
      <c r="JO470">
        <v>2.25098</v>
      </c>
      <c r="JP470">
        <v>1.39771</v>
      </c>
      <c r="JQ470">
        <v>2.35596</v>
      </c>
      <c r="JR470">
        <v>1.49536</v>
      </c>
      <c r="JS470">
        <v>2.5769</v>
      </c>
      <c r="JT470">
        <v>36.5051</v>
      </c>
      <c r="JU470">
        <v>24.0175</v>
      </c>
      <c r="JV470">
        <v>18</v>
      </c>
      <c r="JW470">
        <v>487.749</v>
      </c>
      <c r="JX470">
        <v>433.723</v>
      </c>
      <c r="JY470">
        <v>12.4824</v>
      </c>
      <c r="JZ470">
        <v>25.8374</v>
      </c>
      <c r="KA470">
        <v>30.0006</v>
      </c>
      <c r="KB470">
        <v>25.6974</v>
      </c>
      <c r="KC470">
        <v>25.6348</v>
      </c>
      <c r="KD470">
        <v>46.9659</v>
      </c>
      <c r="KE470">
        <v>34.5612</v>
      </c>
      <c r="KF470">
        <v>0</v>
      </c>
      <c r="KG470">
        <v>12.4661</v>
      </c>
      <c r="KH470">
        <v>1176.34</v>
      </c>
      <c r="KI470">
        <v>8.582079999999999</v>
      </c>
      <c r="KJ470">
        <v>101.649</v>
      </c>
      <c r="KK470">
        <v>100.968</v>
      </c>
    </row>
    <row r="471" spans="1:297">
      <c r="A471">
        <v>455</v>
      </c>
      <c r="B471">
        <v>1761512566.6</v>
      </c>
      <c r="C471">
        <v>5356.099999904633</v>
      </c>
      <c r="D471" t="s">
        <v>1357</v>
      </c>
      <c r="E471" t="s">
        <v>1358</v>
      </c>
      <c r="F471">
        <v>5</v>
      </c>
      <c r="G471" t="s">
        <v>1218</v>
      </c>
      <c r="H471" t="s">
        <v>436</v>
      </c>
      <c r="I471">
        <v>1761512563.8</v>
      </c>
      <c r="J471">
        <f>(K471)/1000</f>
        <v>0</v>
      </c>
      <c r="K471">
        <f>IF(DP471, AN471, AH471)</f>
        <v>0</v>
      </c>
      <c r="L471">
        <f>IF(DP471, AI471, AG471)</f>
        <v>0</v>
      </c>
      <c r="M471">
        <f>DR471 - IF(AU471&gt;1, L471*DL471*100.0/(AW471), 0)</f>
        <v>0</v>
      </c>
      <c r="N471">
        <f>((T471-J471/2)*M471-L471)/(T471+J471/2)</f>
        <v>0</v>
      </c>
      <c r="O471">
        <f>N471*(DY471+DZ471)/1000.0</f>
        <v>0</v>
      </c>
      <c r="P471">
        <f>(DR471 - IF(AU471&gt;1, L471*DL471*100.0/(AW471), 0))*(DY471+DZ471)/1000.0</f>
        <v>0</v>
      </c>
      <c r="Q471">
        <f>2.0/((1/S471-1/R471)+SIGN(S471)*SQRT((1/S471-1/R471)*(1/S471-1/R471) + 4*DM471/((DM471+1)*(DM471+1))*(2*1/S471*1/R471-1/R471*1/R471)))</f>
        <v>0</v>
      </c>
      <c r="R471">
        <f>IF(LEFT(DN471,1)&lt;&gt;"0",IF(LEFT(DN471,1)="1",3.0,DO471),$D$5+$E$5*(EF471*DY471/($K$5*1000))+$F$5*(EF471*DY471/($K$5*1000))*MAX(MIN(DL471,$J$5),$I$5)*MAX(MIN(DL471,$J$5),$I$5)+$G$5*MAX(MIN(DL471,$J$5),$I$5)*(EF471*DY471/($K$5*1000))+$H$5*(EF471*DY471/($K$5*1000))*(EF471*DY471/($K$5*1000)))</f>
        <v>0</v>
      </c>
      <c r="S471">
        <f>J471*(1000-(1000*0.61365*exp(17.502*W471/(240.97+W471))/(DY471+DZ471)+DT471)/2)/(1000*0.61365*exp(17.502*W471/(240.97+W471))/(DY471+DZ471)-DT471)</f>
        <v>0</v>
      </c>
      <c r="T471">
        <f>1/((DM471+1)/(Q471/1.6)+1/(R471/1.37)) + DM471/((DM471+1)/(Q471/1.6) + DM471/(R471/1.37))</f>
        <v>0</v>
      </c>
      <c r="U471">
        <f>(DH471*DK471)</f>
        <v>0</v>
      </c>
      <c r="V471">
        <f>(EA471+(U471+2*0.95*5.67E-8*(((EA471+$B$7)+273)^4-(EA471+273)^4)-44100*J471)/(1.84*29.3*R471+8*0.95*5.67E-8*(EA471+273)^3))</f>
        <v>0</v>
      </c>
      <c r="W471">
        <f>($C$7*EB471+$D$7*EC471+$E$7*V471)</f>
        <v>0</v>
      </c>
      <c r="X471">
        <f>0.61365*exp(17.502*W471/(240.97+W471))</f>
        <v>0</v>
      </c>
      <c r="Y471">
        <f>(Z471/AA471*100)</f>
        <v>0</v>
      </c>
      <c r="Z471">
        <f>DT471*(DY471+DZ471)/1000</f>
        <v>0</v>
      </c>
      <c r="AA471">
        <f>0.61365*exp(17.502*EA471/(240.97+EA471))</f>
        <v>0</v>
      </c>
      <c r="AB471">
        <f>(X471-DT471*(DY471+DZ471)/1000)</f>
        <v>0</v>
      </c>
      <c r="AC471">
        <f>(-J471*44100)</f>
        <v>0</v>
      </c>
      <c r="AD471">
        <f>2*29.3*R471*0.92*(EA471-W471)</f>
        <v>0</v>
      </c>
      <c r="AE471">
        <f>2*0.95*5.67E-8*(((EA471+$B$7)+273)^4-(W471+273)^4)</f>
        <v>0</v>
      </c>
      <c r="AF471">
        <f>U471+AE471+AC471+AD471</f>
        <v>0</v>
      </c>
      <c r="AG471">
        <f>DX471*AU471*(DS471-DR471*(1000-AU471*DU471)/(1000-AU471*DT471))/(100*DL471)</f>
        <v>0</v>
      </c>
      <c r="AH471">
        <f>1000*DX471*AU471*(DT471-DU471)/(100*DL471*(1000-AU471*DT471))</f>
        <v>0</v>
      </c>
      <c r="AI471">
        <f>(AJ471 - AK471 - DY471*1E3/(8.314*(EA471+273.15)) * AM471/DX471 * AL471) * DX471/(100*DL471) * (1000 - DU471)/1000</f>
        <v>0</v>
      </c>
      <c r="AJ471">
        <v>1171.246886682114</v>
      </c>
      <c r="AK471">
        <v>1141.62406060606</v>
      </c>
      <c r="AL471">
        <v>3.357753341752188</v>
      </c>
      <c r="AM471">
        <v>65.67833602409358</v>
      </c>
      <c r="AN471">
        <f>(AP471 - AO471 + DY471*1E3/(8.314*(EA471+273.15)) * AR471/DX471 * AQ471) * DX471/(100*DL471) * 1000/(1000 - AP471)</f>
        <v>0</v>
      </c>
      <c r="AO471">
        <v>8.585158274237097</v>
      </c>
      <c r="AP471">
        <v>11.98200121212121</v>
      </c>
      <c r="AQ471">
        <v>-1.718665093410269E-06</v>
      </c>
      <c r="AR471">
        <v>107.1786885899259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MAX(0,($B$13+$C$13*EF471)/(1+$D$13*EF471)*DY471/(EA471+273)*$E$13)</f>
        <v>0</v>
      </c>
      <c r="AX471" t="s">
        <v>437</v>
      </c>
      <c r="AY471" t="s">
        <v>437</v>
      </c>
      <c r="AZ471">
        <v>0</v>
      </c>
      <c r="BA471">
        <v>0</v>
      </c>
      <c r="BB471">
        <f>1-AZ471/BA471</f>
        <v>0</v>
      </c>
      <c r="BC471">
        <v>0</v>
      </c>
      <c r="BD471" t="s">
        <v>437</v>
      </c>
      <c r="BE471" t="s">
        <v>437</v>
      </c>
      <c r="BF471">
        <v>0</v>
      </c>
      <c r="BG471">
        <v>0</v>
      </c>
      <c r="BH471">
        <f>1-BF471/BG471</f>
        <v>0</v>
      </c>
      <c r="BI471">
        <v>0.5</v>
      </c>
      <c r="BJ471">
        <f>DI471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437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BZ471">
        <v>2020</v>
      </c>
      <c r="CA471">
        <v>290.0000000000001</v>
      </c>
      <c r="CB471">
        <v>1590.42</v>
      </c>
      <c r="CC471">
        <v>295</v>
      </c>
      <c r="CD471">
        <v>5220.67</v>
      </c>
      <c r="CE471">
        <v>1591.29</v>
      </c>
      <c r="CF471">
        <v>-0.87</v>
      </c>
      <c r="CG471">
        <v>300.0000000000001</v>
      </c>
      <c r="CH471">
        <v>23.8</v>
      </c>
      <c r="CI471">
        <v>1650.734719841875</v>
      </c>
      <c r="CJ471">
        <v>2.032994541366527</v>
      </c>
      <c r="CK471">
        <v>-31.03478562282126</v>
      </c>
      <c r="CL471">
        <v>0.9198548094063967</v>
      </c>
      <c r="CM471">
        <v>0.9759925733019913</v>
      </c>
      <c r="CN471">
        <v>-0.00431141668520578</v>
      </c>
      <c r="CO471">
        <v>289.9999999999999</v>
      </c>
      <c r="CP471">
        <v>1590.91</v>
      </c>
      <c r="CQ471">
        <v>765</v>
      </c>
      <c r="CR471">
        <v>5219.32</v>
      </c>
      <c r="CS471">
        <v>1591.27</v>
      </c>
      <c r="CT471">
        <v>-0.36</v>
      </c>
      <c r="DH471">
        <f>$B$11*EG471+$C$11*EH471+$F$11*ES471*(1-EV471)</f>
        <v>0</v>
      </c>
      <c r="DI471">
        <f>DH471*DJ471</f>
        <v>0</v>
      </c>
      <c r="DJ471">
        <f>($B$11*$D$9+$C$11*$D$9+$F$11*((FF471+EX471)/MAX(FF471+EX471+FG471, 0.1)*$I$9+FG471/MAX(FF471+EX471+FG471, 0.1)*$J$9))/($B$11+$C$11+$F$11)</f>
        <v>0</v>
      </c>
      <c r="DK471">
        <f>($B$11*$K$9+$C$11*$K$9+$F$11*((FF471+EX471)/MAX(FF471+EX471+FG471, 0.1)*$P$9+FG471/MAX(FF471+EX471+FG471, 0.1)*$Q$9))/($B$11+$C$11+$F$11)</f>
        <v>0</v>
      </c>
      <c r="DL471">
        <v>6</v>
      </c>
      <c r="DM471">
        <v>0.5</v>
      </c>
      <c r="DN471" t="s">
        <v>438</v>
      </c>
      <c r="DO471">
        <v>2</v>
      </c>
      <c r="DP471" t="b">
        <v>1</v>
      </c>
      <c r="DQ471">
        <v>1761512563.8</v>
      </c>
      <c r="DR471">
        <v>1120.307</v>
      </c>
      <c r="DS471">
        <v>1161.919</v>
      </c>
      <c r="DT471">
        <v>11.98345</v>
      </c>
      <c r="DU471">
        <v>8.585317</v>
      </c>
      <c r="DV471">
        <v>1123.963</v>
      </c>
      <c r="DW471">
        <v>11.96987</v>
      </c>
      <c r="DX471">
        <v>500.0046</v>
      </c>
      <c r="DY471">
        <v>90.2692</v>
      </c>
      <c r="DZ471">
        <v>0.09998442999999999</v>
      </c>
      <c r="EA471">
        <v>18.67043</v>
      </c>
      <c r="EB471">
        <v>18.03298</v>
      </c>
      <c r="EC471">
        <v>999.9</v>
      </c>
      <c r="ED471">
        <v>0</v>
      </c>
      <c r="EE471">
        <v>0</v>
      </c>
      <c r="EF471">
        <v>10002.3</v>
      </c>
      <c r="EG471">
        <v>0</v>
      </c>
      <c r="EH471">
        <v>954.6170999999998</v>
      </c>
      <c r="EI471">
        <v>-41.61275</v>
      </c>
      <c r="EJ471">
        <v>1133.895</v>
      </c>
      <c r="EK471">
        <v>1171.981</v>
      </c>
      <c r="EL471">
        <v>3.398125</v>
      </c>
      <c r="EM471">
        <v>1161.919</v>
      </c>
      <c r="EN471">
        <v>8.585317</v>
      </c>
      <c r="EO471">
        <v>1.081735</v>
      </c>
      <c r="EP471">
        <v>0.7749895999999999</v>
      </c>
      <c r="EQ471">
        <v>8.066398</v>
      </c>
      <c r="ER471">
        <v>3.257270000000001</v>
      </c>
      <c r="ES471">
        <v>2000.005</v>
      </c>
      <c r="ET471">
        <v>0.9800003</v>
      </c>
      <c r="EU471">
        <v>0.0199993</v>
      </c>
      <c r="EV471">
        <v>0</v>
      </c>
      <c r="EW471">
        <v>1276.827</v>
      </c>
      <c r="EX471">
        <v>5.000970000000001</v>
      </c>
      <c r="EY471">
        <v>25366.71</v>
      </c>
      <c r="EZ471">
        <v>16707.62</v>
      </c>
      <c r="FA471">
        <v>38.5998</v>
      </c>
      <c r="FB471">
        <v>39.3498</v>
      </c>
      <c r="FC471">
        <v>38.8624</v>
      </c>
      <c r="FD471">
        <v>38.5496</v>
      </c>
      <c r="FE471">
        <v>38.3246</v>
      </c>
      <c r="FF471">
        <v>1955.105</v>
      </c>
      <c r="FG471">
        <v>39.89999999999999</v>
      </c>
      <c r="FH471">
        <v>0</v>
      </c>
      <c r="FI471">
        <v>7437.800000190735</v>
      </c>
      <c r="FJ471">
        <v>0</v>
      </c>
      <c r="FK471">
        <v>1276.713461538461</v>
      </c>
      <c r="FL471">
        <v>0.5541880372500687</v>
      </c>
      <c r="FM471">
        <v>-32.70427358192361</v>
      </c>
      <c r="FN471">
        <v>25368.89230769231</v>
      </c>
      <c r="FO471">
        <v>15</v>
      </c>
      <c r="FP471">
        <v>0</v>
      </c>
      <c r="FQ471" t="s">
        <v>439</v>
      </c>
      <c r="FR471">
        <v>1760210915.6</v>
      </c>
      <c r="FS471">
        <v>0</v>
      </c>
      <c r="FT471">
        <v>0</v>
      </c>
      <c r="FU471">
        <v>-0.215</v>
      </c>
      <c r="FV471">
        <v>0</v>
      </c>
      <c r="FW471">
        <v>-0.6919999999999999</v>
      </c>
      <c r="FX471">
        <v>0</v>
      </c>
      <c r="FY471">
        <v>400</v>
      </c>
      <c r="FZ471">
        <v>0</v>
      </c>
      <c r="GA471">
        <v>0.15</v>
      </c>
      <c r="GB471">
        <v>0</v>
      </c>
      <c r="GC471">
        <v>-41.4053675</v>
      </c>
      <c r="GD471">
        <v>-1.71651444652909</v>
      </c>
      <c r="GE471">
        <v>0.1716427909751814</v>
      </c>
      <c r="GF471">
        <v>0</v>
      </c>
      <c r="GG471">
        <v>1276.672352941177</v>
      </c>
      <c r="GH471">
        <v>0.7080213930213706</v>
      </c>
      <c r="GI471">
        <v>0.2543857518153084</v>
      </c>
      <c r="GJ471">
        <v>1</v>
      </c>
      <c r="GK471">
        <v>3.3998025</v>
      </c>
      <c r="GL471">
        <v>-0.01409133208256766</v>
      </c>
      <c r="GM471">
        <v>0.0015908720093081</v>
      </c>
      <c r="GN471">
        <v>1</v>
      </c>
      <c r="GO471">
        <v>2</v>
      </c>
      <c r="GP471">
        <v>3</v>
      </c>
      <c r="GQ471" t="s">
        <v>440</v>
      </c>
      <c r="GR471">
        <v>3.1334</v>
      </c>
      <c r="GS471">
        <v>2.76024</v>
      </c>
      <c r="GT471">
        <v>0.18664</v>
      </c>
      <c r="GU471">
        <v>0.188727</v>
      </c>
      <c r="GV471">
        <v>0.06472940000000001</v>
      </c>
      <c r="GW471">
        <v>0.0497668</v>
      </c>
      <c r="GX471">
        <v>26040.1</v>
      </c>
      <c r="GY471">
        <v>25956.8</v>
      </c>
      <c r="GZ471">
        <v>29742.1</v>
      </c>
      <c r="HA471">
        <v>29553.6</v>
      </c>
      <c r="HB471">
        <v>36766.5</v>
      </c>
      <c r="HC471">
        <v>37221.3</v>
      </c>
      <c r="HD471">
        <v>41851.6</v>
      </c>
      <c r="HE471">
        <v>41989.4</v>
      </c>
      <c r="HF471">
        <v>1.95868</v>
      </c>
      <c r="HG471">
        <v>1.88582</v>
      </c>
      <c r="HH471">
        <v>-0.0202656</v>
      </c>
      <c r="HI471">
        <v>0</v>
      </c>
      <c r="HJ471">
        <v>18.3779</v>
      </c>
      <c r="HK471">
        <v>999.9</v>
      </c>
      <c r="HL471">
        <v>26.4</v>
      </c>
      <c r="HM471">
        <v>31.7</v>
      </c>
      <c r="HN471">
        <v>13.7309</v>
      </c>
      <c r="HO471">
        <v>62.2827</v>
      </c>
      <c r="HP471">
        <v>32.524</v>
      </c>
      <c r="HQ471">
        <v>1</v>
      </c>
      <c r="HR471">
        <v>-0.126911</v>
      </c>
      <c r="HS471">
        <v>5.46791</v>
      </c>
      <c r="HT471">
        <v>20.2581</v>
      </c>
      <c r="HU471">
        <v>5.22073</v>
      </c>
      <c r="HV471">
        <v>12.0159</v>
      </c>
      <c r="HW471">
        <v>4.9908</v>
      </c>
      <c r="HX471">
        <v>3.2885</v>
      </c>
      <c r="HY471">
        <v>9999</v>
      </c>
      <c r="HZ471">
        <v>9999</v>
      </c>
      <c r="IA471">
        <v>9999</v>
      </c>
      <c r="IB471">
        <v>999.9</v>
      </c>
      <c r="IC471">
        <v>4.9728</v>
      </c>
      <c r="ID471">
        <v>1.86661</v>
      </c>
      <c r="IE471">
        <v>1.86587</v>
      </c>
      <c r="IF471">
        <v>1.86584</v>
      </c>
      <c r="IG471">
        <v>1.86768</v>
      </c>
      <c r="IH471">
        <v>1.87014</v>
      </c>
      <c r="II471">
        <v>1.86878</v>
      </c>
      <c r="IJ471">
        <v>1.87027</v>
      </c>
      <c r="IK471">
        <v>0</v>
      </c>
      <c r="IL471">
        <v>0</v>
      </c>
      <c r="IM471">
        <v>0</v>
      </c>
      <c r="IN471">
        <v>0</v>
      </c>
      <c r="IO471" t="s">
        <v>441</v>
      </c>
      <c r="IP471" t="s">
        <v>442</v>
      </c>
      <c r="IQ471" t="s">
        <v>443</v>
      </c>
      <c r="IR471" t="s">
        <v>443</v>
      </c>
      <c r="IS471" t="s">
        <v>443</v>
      </c>
      <c r="IT471" t="s">
        <v>443</v>
      </c>
      <c r="IU471">
        <v>0</v>
      </c>
      <c r="IV471">
        <v>100</v>
      </c>
      <c r="IW471">
        <v>100</v>
      </c>
      <c r="IX471">
        <v>-3.67</v>
      </c>
      <c r="IY471">
        <v>0.0135</v>
      </c>
      <c r="IZ471">
        <v>-1.414774939843471</v>
      </c>
      <c r="JA471">
        <v>-0.002262605230658699</v>
      </c>
      <c r="JB471">
        <v>4.117972070868355E-07</v>
      </c>
      <c r="JC471">
        <v>-1.535053720392113E-10</v>
      </c>
      <c r="JD471">
        <v>-0.05773197212917025</v>
      </c>
      <c r="JE471">
        <v>-0.004387372397949352</v>
      </c>
      <c r="JF471">
        <v>0.001148265067849212</v>
      </c>
      <c r="JG471">
        <v>-2.372704636287677E-05</v>
      </c>
      <c r="JH471">
        <v>4</v>
      </c>
      <c r="JI471">
        <v>2346</v>
      </c>
      <c r="JJ471">
        <v>1</v>
      </c>
      <c r="JK471">
        <v>24</v>
      </c>
      <c r="JL471">
        <v>21694.2</v>
      </c>
      <c r="JM471">
        <v>29358542.8</v>
      </c>
      <c r="JN471">
        <v>2.37061</v>
      </c>
      <c r="JO471">
        <v>2.24121</v>
      </c>
      <c r="JP471">
        <v>1.39648</v>
      </c>
      <c r="JQ471">
        <v>2.35474</v>
      </c>
      <c r="JR471">
        <v>1.49536</v>
      </c>
      <c r="JS471">
        <v>2.56714</v>
      </c>
      <c r="JT471">
        <v>36.5051</v>
      </c>
      <c r="JU471">
        <v>24.0262</v>
      </c>
      <c r="JV471">
        <v>18</v>
      </c>
      <c r="JW471">
        <v>488.012</v>
      </c>
      <c r="JX471">
        <v>433.682</v>
      </c>
      <c r="JY471">
        <v>12.4623</v>
      </c>
      <c r="JZ471">
        <v>25.8392</v>
      </c>
      <c r="KA471">
        <v>30.0008</v>
      </c>
      <c r="KB471">
        <v>25.6991</v>
      </c>
      <c r="KC471">
        <v>25.6371</v>
      </c>
      <c r="KD471">
        <v>47.4672</v>
      </c>
      <c r="KE471">
        <v>34.5612</v>
      </c>
      <c r="KF471">
        <v>0</v>
      </c>
      <c r="KG471">
        <v>12.4415</v>
      </c>
      <c r="KH471">
        <v>1189.7</v>
      </c>
      <c r="KI471">
        <v>8.58084</v>
      </c>
      <c r="KJ471">
        <v>101.648</v>
      </c>
      <c r="KK471">
        <v>100.968</v>
      </c>
    </row>
    <row r="472" spans="1:297">
      <c r="A472">
        <v>456</v>
      </c>
      <c r="B472">
        <v>1761512571.6</v>
      </c>
      <c r="C472">
        <v>5361.099999904633</v>
      </c>
      <c r="D472" t="s">
        <v>1359</v>
      </c>
      <c r="E472" t="s">
        <v>1360</v>
      </c>
      <c r="F472">
        <v>5</v>
      </c>
      <c r="G472" t="s">
        <v>1218</v>
      </c>
      <c r="H472" t="s">
        <v>436</v>
      </c>
      <c r="I472">
        <v>1761512569.1</v>
      </c>
      <c r="J472">
        <f>(K472)/1000</f>
        <v>0</v>
      </c>
      <c r="K472">
        <f>IF(DP472, AN472, AH472)</f>
        <v>0</v>
      </c>
      <c r="L472">
        <f>IF(DP472, AI472, AG472)</f>
        <v>0</v>
      </c>
      <c r="M472">
        <f>DR472 - IF(AU472&gt;1, L472*DL472*100.0/(AW472), 0)</f>
        <v>0</v>
      </c>
      <c r="N472">
        <f>((T472-J472/2)*M472-L472)/(T472+J472/2)</f>
        <v>0</v>
      </c>
      <c r="O472">
        <f>N472*(DY472+DZ472)/1000.0</f>
        <v>0</v>
      </c>
      <c r="P472">
        <f>(DR472 - IF(AU472&gt;1, L472*DL472*100.0/(AW472), 0))*(DY472+DZ472)/1000.0</f>
        <v>0</v>
      </c>
      <c r="Q472">
        <f>2.0/((1/S472-1/R472)+SIGN(S472)*SQRT((1/S472-1/R472)*(1/S472-1/R472) + 4*DM472/((DM472+1)*(DM472+1))*(2*1/S472*1/R472-1/R472*1/R472)))</f>
        <v>0</v>
      </c>
      <c r="R472">
        <f>IF(LEFT(DN472,1)&lt;&gt;"0",IF(LEFT(DN472,1)="1",3.0,DO472),$D$5+$E$5*(EF472*DY472/($K$5*1000))+$F$5*(EF472*DY472/($K$5*1000))*MAX(MIN(DL472,$J$5),$I$5)*MAX(MIN(DL472,$J$5),$I$5)+$G$5*MAX(MIN(DL472,$J$5),$I$5)*(EF472*DY472/($K$5*1000))+$H$5*(EF472*DY472/($K$5*1000))*(EF472*DY472/($K$5*1000)))</f>
        <v>0</v>
      </c>
      <c r="S472">
        <f>J472*(1000-(1000*0.61365*exp(17.502*W472/(240.97+W472))/(DY472+DZ472)+DT472)/2)/(1000*0.61365*exp(17.502*W472/(240.97+W472))/(DY472+DZ472)-DT472)</f>
        <v>0</v>
      </c>
      <c r="T472">
        <f>1/((DM472+1)/(Q472/1.6)+1/(R472/1.37)) + DM472/((DM472+1)/(Q472/1.6) + DM472/(R472/1.37))</f>
        <v>0</v>
      </c>
      <c r="U472">
        <f>(DH472*DK472)</f>
        <v>0</v>
      </c>
      <c r="V472">
        <f>(EA472+(U472+2*0.95*5.67E-8*(((EA472+$B$7)+273)^4-(EA472+273)^4)-44100*J472)/(1.84*29.3*R472+8*0.95*5.67E-8*(EA472+273)^3))</f>
        <v>0</v>
      </c>
      <c r="W472">
        <f>($C$7*EB472+$D$7*EC472+$E$7*V472)</f>
        <v>0</v>
      </c>
      <c r="X472">
        <f>0.61365*exp(17.502*W472/(240.97+W472))</f>
        <v>0</v>
      </c>
      <c r="Y472">
        <f>(Z472/AA472*100)</f>
        <v>0</v>
      </c>
      <c r="Z472">
        <f>DT472*(DY472+DZ472)/1000</f>
        <v>0</v>
      </c>
      <c r="AA472">
        <f>0.61365*exp(17.502*EA472/(240.97+EA472))</f>
        <v>0</v>
      </c>
      <c r="AB472">
        <f>(X472-DT472*(DY472+DZ472)/1000)</f>
        <v>0</v>
      </c>
      <c r="AC472">
        <f>(-J472*44100)</f>
        <v>0</v>
      </c>
      <c r="AD472">
        <f>2*29.3*R472*0.92*(EA472-W472)</f>
        <v>0</v>
      </c>
      <c r="AE472">
        <f>2*0.95*5.67E-8*(((EA472+$B$7)+273)^4-(W472+273)^4)</f>
        <v>0</v>
      </c>
      <c r="AF472">
        <f>U472+AE472+AC472+AD472</f>
        <v>0</v>
      </c>
      <c r="AG472">
        <f>DX472*AU472*(DS472-DR472*(1000-AU472*DU472)/(1000-AU472*DT472))/(100*DL472)</f>
        <v>0</v>
      </c>
      <c r="AH472">
        <f>1000*DX472*AU472*(DT472-DU472)/(100*DL472*(1000-AU472*DT472))</f>
        <v>0</v>
      </c>
      <c r="AI472">
        <f>(AJ472 - AK472 - DY472*1E3/(8.314*(EA472+273.15)) * AM472/DX472 * AL472) * DX472/(100*DL472) * (1000 - DU472)/1000</f>
        <v>0</v>
      </c>
      <c r="AJ472">
        <v>1188.174489823395</v>
      </c>
      <c r="AK472">
        <v>1158.436181818181</v>
      </c>
      <c r="AL472">
        <v>3.35942411880121</v>
      </c>
      <c r="AM472">
        <v>65.67833602409358</v>
      </c>
      <c r="AN472">
        <f>(AP472 - AO472 + DY472*1E3/(8.314*(EA472+273.15)) * AR472/DX472 * AQ472) * DX472/(100*DL472) * 1000/(1000 - AP472)</f>
        <v>0</v>
      </c>
      <c r="AO472">
        <v>8.584472335667828</v>
      </c>
      <c r="AP472">
        <v>11.98098545454545</v>
      </c>
      <c r="AQ472">
        <v>-8.312187162663717E-07</v>
      </c>
      <c r="AR472">
        <v>107.1786885899259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MAX(0,($B$13+$C$13*EF472)/(1+$D$13*EF472)*DY472/(EA472+273)*$E$13)</f>
        <v>0</v>
      </c>
      <c r="AX472" t="s">
        <v>437</v>
      </c>
      <c r="AY472" t="s">
        <v>437</v>
      </c>
      <c r="AZ472">
        <v>0</v>
      </c>
      <c r="BA472">
        <v>0</v>
      </c>
      <c r="BB472">
        <f>1-AZ472/BA472</f>
        <v>0</v>
      </c>
      <c r="BC472">
        <v>0</v>
      </c>
      <c r="BD472" t="s">
        <v>437</v>
      </c>
      <c r="BE472" t="s">
        <v>437</v>
      </c>
      <c r="BF472">
        <v>0</v>
      </c>
      <c r="BG472">
        <v>0</v>
      </c>
      <c r="BH472">
        <f>1-BF472/BG472</f>
        <v>0</v>
      </c>
      <c r="BI472">
        <v>0.5</v>
      </c>
      <c r="BJ472">
        <f>DI472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437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BZ472">
        <v>2020</v>
      </c>
      <c r="CA472">
        <v>290.0000000000001</v>
      </c>
      <c r="CB472">
        <v>1590.42</v>
      </c>
      <c r="CC472">
        <v>295</v>
      </c>
      <c r="CD472">
        <v>5220.67</v>
      </c>
      <c r="CE472">
        <v>1591.29</v>
      </c>
      <c r="CF472">
        <v>-0.87</v>
      </c>
      <c r="CG472">
        <v>300.0000000000001</v>
      </c>
      <c r="CH472">
        <v>23.8</v>
      </c>
      <c r="CI472">
        <v>1650.734719841875</v>
      </c>
      <c r="CJ472">
        <v>2.032994541366527</v>
      </c>
      <c r="CK472">
        <v>-31.03478562282126</v>
      </c>
      <c r="CL472">
        <v>0.9198548094063967</v>
      </c>
      <c r="CM472">
        <v>0.9759925733019913</v>
      </c>
      <c r="CN472">
        <v>-0.00431141668520578</v>
      </c>
      <c r="CO472">
        <v>289.9999999999999</v>
      </c>
      <c r="CP472">
        <v>1590.91</v>
      </c>
      <c r="CQ472">
        <v>765</v>
      </c>
      <c r="CR472">
        <v>5219.32</v>
      </c>
      <c r="CS472">
        <v>1591.27</v>
      </c>
      <c r="CT472">
        <v>-0.36</v>
      </c>
      <c r="DH472">
        <f>$B$11*EG472+$C$11*EH472+$F$11*ES472*(1-EV472)</f>
        <v>0</v>
      </c>
      <c r="DI472">
        <f>DH472*DJ472</f>
        <v>0</v>
      </c>
      <c r="DJ472">
        <f>($B$11*$D$9+$C$11*$D$9+$F$11*((FF472+EX472)/MAX(FF472+EX472+FG472, 0.1)*$I$9+FG472/MAX(FF472+EX472+FG472, 0.1)*$J$9))/($B$11+$C$11+$F$11)</f>
        <v>0</v>
      </c>
      <c r="DK472">
        <f>($B$11*$K$9+$C$11*$K$9+$F$11*((FF472+EX472)/MAX(FF472+EX472+FG472, 0.1)*$P$9+FG472/MAX(FF472+EX472+FG472, 0.1)*$Q$9))/($B$11+$C$11+$F$11)</f>
        <v>0</v>
      </c>
      <c r="DL472">
        <v>6</v>
      </c>
      <c r="DM472">
        <v>0.5</v>
      </c>
      <c r="DN472" t="s">
        <v>438</v>
      </c>
      <c r="DO472">
        <v>2</v>
      </c>
      <c r="DP472" t="b">
        <v>1</v>
      </c>
      <c r="DQ472">
        <v>1761512569.1</v>
      </c>
      <c r="DR472">
        <v>1137.95</v>
      </c>
      <c r="DS472">
        <v>1179.624444444445</v>
      </c>
      <c r="DT472">
        <v>11.98193333333334</v>
      </c>
      <c r="DU472">
        <v>8.584033333333334</v>
      </c>
      <c r="DV472">
        <v>1141.64</v>
      </c>
      <c r="DW472">
        <v>11.96835555555556</v>
      </c>
      <c r="DX472">
        <v>500.0024444444444</v>
      </c>
      <c r="DY472">
        <v>90.26634444444444</v>
      </c>
      <c r="DZ472">
        <v>0.1000329222222222</v>
      </c>
      <c r="EA472">
        <v>18.67061111111111</v>
      </c>
      <c r="EB472">
        <v>18.04537777777778</v>
      </c>
      <c r="EC472">
        <v>999.9000000000001</v>
      </c>
      <c r="ED472">
        <v>0</v>
      </c>
      <c r="EE472">
        <v>0</v>
      </c>
      <c r="EF472">
        <v>9993.129999999999</v>
      </c>
      <c r="EG472">
        <v>0</v>
      </c>
      <c r="EH472">
        <v>954.0071111111112</v>
      </c>
      <c r="EI472">
        <v>-41.67347777777778</v>
      </c>
      <c r="EJ472">
        <v>1151.75</v>
      </c>
      <c r="EK472">
        <v>1189.836666666667</v>
      </c>
      <c r="EL472">
        <v>3.397886666666666</v>
      </c>
      <c r="EM472">
        <v>1179.624444444445</v>
      </c>
      <c r="EN472">
        <v>8.584033333333334</v>
      </c>
      <c r="EO472">
        <v>1.081562222222222</v>
      </c>
      <c r="EP472">
        <v>0.7748492222222223</v>
      </c>
      <c r="EQ472">
        <v>8.064062222222223</v>
      </c>
      <c r="ER472">
        <v>3.254705555555555</v>
      </c>
      <c r="ES472">
        <v>1999.992222222222</v>
      </c>
      <c r="ET472">
        <v>0.98</v>
      </c>
      <c r="EU472">
        <v>0.0199996</v>
      </c>
      <c r="EV472">
        <v>0</v>
      </c>
      <c r="EW472">
        <v>1276.437777777778</v>
      </c>
      <c r="EX472">
        <v>5.00097</v>
      </c>
      <c r="EY472">
        <v>25362.63333333334</v>
      </c>
      <c r="EZ472">
        <v>16707.52222222222</v>
      </c>
      <c r="FA472">
        <v>38.562</v>
      </c>
      <c r="FB472">
        <v>39.312</v>
      </c>
      <c r="FC472">
        <v>38.812</v>
      </c>
      <c r="FD472">
        <v>38.50688888888889</v>
      </c>
      <c r="FE472">
        <v>38.312</v>
      </c>
      <c r="FF472">
        <v>1955.092222222222</v>
      </c>
      <c r="FG472">
        <v>39.9</v>
      </c>
      <c r="FH472">
        <v>0</v>
      </c>
      <c r="FI472">
        <v>7442.600000143051</v>
      </c>
      <c r="FJ472">
        <v>0</v>
      </c>
      <c r="FK472">
        <v>1276.683076923077</v>
      </c>
      <c r="FL472">
        <v>-1.123418810178387</v>
      </c>
      <c r="FM472">
        <v>-38.38974368350009</v>
      </c>
      <c r="FN472">
        <v>25366.05769230769</v>
      </c>
      <c r="FO472">
        <v>15</v>
      </c>
      <c r="FP472">
        <v>0</v>
      </c>
      <c r="FQ472" t="s">
        <v>439</v>
      </c>
      <c r="FR472">
        <v>1760210915.6</v>
      </c>
      <c r="FS472">
        <v>0</v>
      </c>
      <c r="FT472">
        <v>0</v>
      </c>
      <c r="FU472">
        <v>-0.215</v>
      </c>
      <c r="FV472">
        <v>0</v>
      </c>
      <c r="FW472">
        <v>-0.6919999999999999</v>
      </c>
      <c r="FX472">
        <v>0</v>
      </c>
      <c r="FY472">
        <v>400</v>
      </c>
      <c r="FZ472">
        <v>0</v>
      </c>
      <c r="GA472">
        <v>0.15</v>
      </c>
      <c r="GB472">
        <v>0</v>
      </c>
      <c r="GC472">
        <v>-41.55763</v>
      </c>
      <c r="GD472">
        <v>-1.067428142589014</v>
      </c>
      <c r="GE472">
        <v>0.1244032419191717</v>
      </c>
      <c r="GF472">
        <v>0</v>
      </c>
      <c r="GG472">
        <v>1276.685</v>
      </c>
      <c r="GH472">
        <v>-0.2366692135501302</v>
      </c>
      <c r="GI472">
        <v>0.2459943806149118</v>
      </c>
      <c r="GJ472">
        <v>1</v>
      </c>
      <c r="GK472">
        <v>3.39865525</v>
      </c>
      <c r="GL472">
        <v>-0.007856622889305947</v>
      </c>
      <c r="GM472">
        <v>0.0009004276414571414</v>
      </c>
      <c r="GN472">
        <v>1</v>
      </c>
      <c r="GO472">
        <v>2</v>
      </c>
      <c r="GP472">
        <v>3</v>
      </c>
      <c r="GQ472" t="s">
        <v>440</v>
      </c>
      <c r="GR472">
        <v>3.13346</v>
      </c>
      <c r="GS472">
        <v>2.76015</v>
      </c>
      <c r="GT472">
        <v>0.188356</v>
      </c>
      <c r="GU472">
        <v>0.190386</v>
      </c>
      <c r="GV472">
        <v>0.0647208</v>
      </c>
      <c r="GW472">
        <v>0.0497527</v>
      </c>
      <c r="GX472">
        <v>25984.8</v>
      </c>
      <c r="GY472">
        <v>25903.4</v>
      </c>
      <c r="GZ472">
        <v>29741.6</v>
      </c>
      <c r="HA472">
        <v>29553.2</v>
      </c>
      <c r="HB472">
        <v>36766.2</v>
      </c>
      <c r="HC472">
        <v>37221.4</v>
      </c>
      <c r="HD472">
        <v>41850.8</v>
      </c>
      <c r="HE472">
        <v>41988.9</v>
      </c>
      <c r="HF472">
        <v>1.95868</v>
      </c>
      <c r="HG472">
        <v>1.8859</v>
      </c>
      <c r="HH472">
        <v>-0.0206754</v>
      </c>
      <c r="HI472">
        <v>0</v>
      </c>
      <c r="HJ472">
        <v>18.3879</v>
      </c>
      <c r="HK472">
        <v>999.9</v>
      </c>
      <c r="HL472">
        <v>26.4</v>
      </c>
      <c r="HM472">
        <v>31.7</v>
      </c>
      <c r="HN472">
        <v>13.7301</v>
      </c>
      <c r="HO472">
        <v>62.4127</v>
      </c>
      <c r="HP472">
        <v>32.2796</v>
      </c>
      <c r="HQ472">
        <v>1</v>
      </c>
      <c r="HR472">
        <v>-0.12578</v>
      </c>
      <c r="HS472">
        <v>5.60719</v>
      </c>
      <c r="HT472">
        <v>20.2533</v>
      </c>
      <c r="HU472">
        <v>5.22103</v>
      </c>
      <c r="HV472">
        <v>12.0159</v>
      </c>
      <c r="HW472">
        <v>4.9909</v>
      </c>
      <c r="HX472">
        <v>3.28848</v>
      </c>
      <c r="HY472">
        <v>9999</v>
      </c>
      <c r="HZ472">
        <v>9999</v>
      </c>
      <c r="IA472">
        <v>9999</v>
      </c>
      <c r="IB472">
        <v>999.9</v>
      </c>
      <c r="IC472">
        <v>4.97283</v>
      </c>
      <c r="ID472">
        <v>1.86661</v>
      </c>
      <c r="IE472">
        <v>1.86587</v>
      </c>
      <c r="IF472">
        <v>1.86586</v>
      </c>
      <c r="IG472">
        <v>1.86769</v>
      </c>
      <c r="IH472">
        <v>1.87014</v>
      </c>
      <c r="II472">
        <v>1.86879</v>
      </c>
      <c r="IJ472">
        <v>1.87027</v>
      </c>
      <c r="IK472">
        <v>0</v>
      </c>
      <c r="IL472">
        <v>0</v>
      </c>
      <c r="IM472">
        <v>0</v>
      </c>
      <c r="IN472">
        <v>0</v>
      </c>
      <c r="IO472" t="s">
        <v>441</v>
      </c>
      <c r="IP472" t="s">
        <v>442</v>
      </c>
      <c r="IQ472" t="s">
        <v>443</v>
      </c>
      <c r="IR472" t="s">
        <v>443</v>
      </c>
      <c r="IS472" t="s">
        <v>443</v>
      </c>
      <c r="IT472" t="s">
        <v>443</v>
      </c>
      <c r="IU472">
        <v>0</v>
      </c>
      <c r="IV472">
        <v>100</v>
      </c>
      <c r="IW472">
        <v>100</v>
      </c>
      <c r="IX472">
        <v>-3.7</v>
      </c>
      <c r="IY472">
        <v>0.0136</v>
      </c>
      <c r="IZ472">
        <v>-1.414774939843471</v>
      </c>
      <c r="JA472">
        <v>-0.002262605230658699</v>
      </c>
      <c r="JB472">
        <v>4.117972070868355E-07</v>
      </c>
      <c r="JC472">
        <v>-1.535053720392113E-10</v>
      </c>
      <c r="JD472">
        <v>-0.05773197212917025</v>
      </c>
      <c r="JE472">
        <v>-0.004387372397949352</v>
      </c>
      <c r="JF472">
        <v>0.001148265067849212</v>
      </c>
      <c r="JG472">
        <v>-2.372704636287677E-05</v>
      </c>
      <c r="JH472">
        <v>4</v>
      </c>
      <c r="JI472">
        <v>2346</v>
      </c>
      <c r="JJ472">
        <v>1</v>
      </c>
      <c r="JK472">
        <v>24</v>
      </c>
      <c r="JL472">
        <v>21694.3</v>
      </c>
      <c r="JM472">
        <v>29358542.9</v>
      </c>
      <c r="JN472">
        <v>2.39502</v>
      </c>
      <c r="JO472">
        <v>2.23999</v>
      </c>
      <c r="JP472">
        <v>1.39648</v>
      </c>
      <c r="JQ472">
        <v>2.35474</v>
      </c>
      <c r="JR472">
        <v>1.49536</v>
      </c>
      <c r="JS472">
        <v>2.57202</v>
      </c>
      <c r="JT472">
        <v>36.5051</v>
      </c>
      <c r="JU472">
        <v>24.0262</v>
      </c>
      <c r="JV472">
        <v>18</v>
      </c>
      <c r="JW472">
        <v>488.025</v>
      </c>
      <c r="JX472">
        <v>433.742</v>
      </c>
      <c r="JY472">
        <v>12.4323</v>
      </c>
      <c r="JZ472">
        <v>25.8412</v>
      </c>
      <c r="KA472">
        <v>30.0011</v>
      </c>
      <c r="KB472">
        <v>25.7006</v>
      </c>
      <c r="KC472">
        <v>25.6391</v>
      </c>
      <c r="KD472">
        <v>48.0403</v>
      </c>
      <c r="KE472">
        <v>34.5612</v>
      </c>
      <c r="KF472">
        <v>0</v>
      </c>
      <c r="KG472">
        <v>12.4058</v>
      </c>
      <c r="KH472">
        <v>1209.73</v>
      </c>
      <c r="KI472">
        <v>8.5815</v>
      </c>
      <c r="KJ472">
        <v>101.646</v>
      </c>
      <c r="KK472">
        <v>100.967</v>
      </c>
    </row>
    <row r="473" spans="1:297">
      <c r="A473">
        <v>457</v>
      </c>
      <c r="B473">
        <v>1761512576.6</v>
      </c>
      <c r="C473">
        <v>5366.099999904633</v>
      </c>
      <c r="D473" t="s">
        <v>1361</v>
      </c>
      <c r="E473" t="s">
        <v>1362</v>
      </c>
      <c r="F473">
        <v>5</v>
      </c>
      <c r="G473" t="s">
        <v>1218</v>
      </c>
      <c r="H473" t="s">
        <v>436</v>
      </c>
      <c r="I473">
        <v>1761512573.8</v>
      </c>
      <c r="J473">
        <f>(K473)/1000</f>
        <v>0</v>
      </c>
      <c r="K473">
        <f>IF(DP473, AN473, AH473)</f>
        <v>0</v>
      </c>
      <c r="L473">
        <f>IF(DP473, AI473, AG473)</f>
        <v>0</v>
      </c>
      <c r="M473">
        <f>DR473 - IF(AU473&gt;1, L473*DL473*100.0/(AW473), 0)</f>
        <v>0</v>
      </c>
      <c r="N473">
        <f>((T473-J473/2)*M473-L473)/(T473+J473/2)</f>
        <v>0</v>
      </c>
      <c r="O473">
        <f>N473*(DY473+DZ473)/1000.0</f>
        <v>0</v>
      </c>
      <c r="P473">
        <f>(DR473 - IF(AU473&gt;1, L473*DL473*100.0/(AW473), 0))*(DY473+DZ473)/1000.0</f>
        <v>0</v>
      </c>
      <c r="Q473">
        <f>2.0/((1/S473-1/R473)+SIGN(S473)*SQRT((1/S473-1/R473)*(1/S473-1/R473) + 4*DM473/((DM473+1)*(DM473+1))*(2*1/S473*1/R473-1/R473*1/R473)))</f>
        <v>0</v>
      </c>
      <c r="R473">
        <f>IF(LEFT(DN473,1)&lt;&gt;"0",IF(LEFT(DN473,1)="1",3.0,DO473),$D$5+$E$5*(EF473*DY473/($K$5*1000))+$F$5*(EF473*DY473/($K$5*1000))*MAX(MIN(DL473,$J$5),$I$5)*MAX(MIN(DL473,$J$5),$I$5)+$G$5*MAX(MIN(DL473,$J$5),$I$5)*(EF473*DY473/($K$5*1000))+$H$5*(EF473*DY473/($K$5*1000))*(EF473*DY473/($K$5*1000)))</f>
        <v>0</v>
      </c>
      <c r="S473">
        <f>J473*(1000-(1000*0.61365*exp(17.502*W473/(240.97+W473))/(DY473+DZ473)+DT473)/2)/(1000*0.61365*exp(17.502*W473/(240.97+W473))/(DY473+DZ473)-DT473)</f>
        <v>0</v>
      </c>
      <c r="T473">
        <f>1/((DM473+1)/(Q473/1.6)+1/(R473/1.37)) + DM473/((DM473+1)/(Q473/1.6) + DM473/(R473/1.37))</f>
        <v>0</v>
      </c>
      <c r="U473">
        <f>(DH473*DK473)</f>
        <v>0</v>
      </c>
      <c r="V473">
        <f>(EA473+(U473+2*0.95*5.67E-8*(((EA473+$B$7)+273)^4-(EA473+273)^4)-44100*J473)/(1.84*29.3*R473+8*0.95*5.67E-8*(EA473+273)^3))</f>
        <v>0</v>
      </c>
      <c r="W473">
        <f>($C$7*EB473+$D$7*EC473+$E$7*V473)</f>
        <v>0</v>
      </c>
      <c r="X473">
        <f>0.61365*exp(17.502*W473/(240.97+W473))</f>
        <v>0</v>
      </c>
      <c r="Y473">
        <f>(Z473/AA473*100)</f>
        <v>0</v>
      </c>
      <c r="Z473">
        <f>DT473*(DY473+DZ473)/1000</f>
        <v>0</v>
      </c>
      <c r="AA473">
        <f>0.61365*exp(17.502*EA473/(240.97+EA473))</f>
        <v>0</v>
      </c>
      <c r="AB473">
        <f>(X473-DT473*(DY473+DZ473)/1000)</f>
        <v>0</v>
      </c>
      <c r="AC473">
        <f>(-J473*44100)</f>
        <v>0</v>
      </c>
      <c r="AD473">
        <f>2*29.3*R473*0.92*(EA473-W473)</f>
        <v>0</v>
      </c>
      <c r="AE473">
        <f>2*0.95*5.67E-8*(((EA473+$B$7)+273)^4-(W473+273)^4)</f>
        <v>0</v>
      </c>
      <c r="AF473">
        <f>U473+AE473+AC473+AD473</f>
        <v>0</v>
      </c>
      <c r="AG473">
        <f>DX473*AU473*(DS473-DR473*(1000-AU473*DU473)/(1000-AU473*DT473))/(100*DL473)</f>
        <v>0</v>
      </c>
      <c r="AH473">
        <f>1000*DX473*AU473*(DT473-DU473)/(100*DL473*(1000-AU473*DT473))</f>
        <v>0</v>
      </c>
      <c r="AI473">
        <f>(AJ473 - AK473 - DY473*1E3/(8.314*(EA473+273.15)) * AM473/DX473 * AL473) * DX473/(100*DL473) * (1000 - DU473)/1000</f>
        <v>0</v>
      </c>
      <c r="AJ473">
        <v>1204.96843480388</v>
      </c>
      <c r="AK473">
        <v>1175.280121212121</v>
      </c>
      <c r="AL473">
        <v>3.390118652323789</v>
      </c>
      <c r="AM473">
        <v>65.67833602409358</v>
      </c>
      <c r="AN473">
        <f>(AP473 - AO473 + DY473*1E3/(8.314*(EA473+273.15)) * AR473/DX473 * AQ473) * DX473/(100*DL473) * 1000/(1000 - AP473)</f>
        <v>0</v>
      </c>
      <c r="AO473">
        <v>8.581436981519321</v>
      </c>
      <c r="AP473">
        <v>11.97901696969697</v>
      </c>
      <c r="AQ473">
        <v>-1.431848566861179E-06</v>
      </c>
      <c r="AR473">
        <v>107.1786885899259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MAX(0,($B$13+$C$13*EF473)/(1+$D$13*EF473)*DY473/(EA473+273)*$E$13)</f>
        <v>0</v>
      </c>
      <c r="AX473" t="s">
        <v>437</v>
      </c>
      <c r="AY473" t="s">
        <v>437</v>
      </c>
      <c r="AZ473">
        <v>0</v>
      </c>
      <c r="BA473">
        <v>0</v>
      </c>
      <c r="BB473">
        <f>1-AZ473/BA473</f>
        <v>0</v>
      </c>
      <c r="BC473">
        <v>0</v>
      </c>
      <c r="BD473" t="s">
        <v>437</v>
      </c>
      <c r="BE473" t="s">
        <v>437</v>
      </c>
      <c r="BF473">
        <v>0</v>
      </c>
      <c r="BG473">
        <v>0</v>
      </c>
      <c r="BH473">
        <f>1-BF473/BG473</f>
        <v>0</v>
      </c>
      <c r="BI473">
        <v>0.5</v>
      </c>
      <c r="BJ473">
        <f>DI473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437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BZ473">
        <v>2020</v>
      </c>
      <c r="CA473">
        <v>290.0000000000001</v>
      </c>
      <c r="CB473">
        <v>1590.42</v>
      </c>
      <c r="CC473">
        <v>295</v>
      </c>
      <c r="CD473">
        <v>5220.67</v>
      </c>
      <c r="CE473">
        <v>1591.29</v>
      </c>
      <c r="CF473">
        <v>-0.87</v>
      </c>
      <c r="CG473">
        <v>300.0000000000001</v>
      </c>
      <c r="CH473">
        <v>23.8</v>
      </c>
      <c r="CI473">
        <v>1650.734719841875</v>
      </c>
      <c r="CJ473">
        <v>2.032994541366527</v>
      </c>
      <c r="CK473">
        <v>-31.03478562282126</v>
      </c>
      <c r="CL473">
        <v>0.9198548094063967</v>
      </c>
      <c r="CM473">
        <v>0.9759925733019913</v>
      </c>
      <c r="CN473">
        <v>-0.00431141668520578</v>
      </c>
      <c r="CO473">
        <v>289.9999999999999</v>
      </c>
      <c r="CP473">
        <v>1590.91</v>
      </c>
      <c r="CQ473">
        <v>765</v>
      </c>
      <c r="CR473">
        <v>5219.32</v>
      </c>
      <c r="CS473">
        <v>1591.27</v>
      </c>
      <c r="CT473">
        <v>-0.36</v>
      </c>
      <c r="DH473">
        <f>$B$11*EG473+$C$11*EH473+$F$11*ES473*(1-EV473)</f>
        <v>0</v>
      </c>
      <c r="DI473">
        <f>DH473*DJ473</f>
        <v>0</v>
      </c>
      <c r="DJ473">
        <f>($B$11*$D$9+$C$11*$D$9+$F$11*((FF473+EX473)/MAX(FF473+EX473+FG473, 0.1)*$I$9+FG473/MAX(FF473+EX473+FG473, 0.1)*$J$9))/($B$11+$C$11+$F$11)</f>
        <v>0</v>
      </c>
      <c r="DK473">
        <f>($B$11*$K$9+$C$11*$K$9+$F$11*((FF473+EX473)/MAX(FF473+EX473+FG473, 0.1)*$P$9+FG473/MAX(FF473+EX473+FG473, 0.1)*$Q$9))/($B$11+$C$11+$F$11)</f>
        <v>0</v>
      </c>
      <c r="DL473">
        <v>6</v>
      </c>
      <c r="DM473">
        <v>0.5</v>
      </c>
      <c r="DN473" t="s">
        <v>438</v>
      </c>
      <c r="DO473">
        <v>2</v>
      </c>
      <c r="DP473" t="b">
        <v>1</v>
      </c>
      <c r="DQ473">
        <v>1761512573.8</v>
      </c>
      <c r="DR473">
        <v>1153.489</v>
      </c>
      <c r="DS473">
        <v>1195.314</v>
      </c>
      <c r="DT473">
        <v>11.97949</v>
      </c>
      <c r="DU473">
        <v>8.581731000000001</v>
      </c>
      <c r="DV473">
        <v>1157.209</v>
      </c>
      <c r="DW473">
        <v>11.96595</v>
      </c>
      <c r="DX473">
        <v>499.9852000000001</v>
      </c>
      <c r="DY473">
        <v>90.2632</v>
      </c>
      <c r="DZ473">
        <v>0.09997602999999999</v>
      </c>
      <c r="EA473">
        <v>18.67547</v>
      </c>
      <c r="EB473">
        <v>18.05128</v>
      </c>
      <c r="EC473">
        <v>999.9</v>
      </c>
      <c r="ED473">
        <v>0</v>
      </c>
      <c r="EE473">
        <v>0</v>
      </c>
      <c r="EF473">
        <v>9998.553</v>
      </c>
      <c r="EG473">
        <v>0</v>
      </c>
      <c r="EH473">
        <v>953.6325999999999</v>
      </c>
      <c r="EI473">
        <v>-41.82571</v>
      </c>
      <c r="EJ473">
        <v>1167.475</v>
      </c>
      <c r="EK473">
        <v>1205.663</v>
      </c>
      <c r="EL473">
        <v>3.397743000000001</v>
      </c>
      <c r="EM473">
        <v>1195.314</v>
      </c>
      <c r="EN473">
        <v>8.581731000000001</v>
      </c>
      <c r="EO473">
        <v>1.081306</v>
      </c>
      <c r="EP473">
        <v>0.7746145</v>
      </c>
      <c r="EQ473">
        <v>8.060550000000001</v>
      </c>
      <c r="ER473">
        <v>3.250421999999999</v>
      </c>
      <c r="ES473">
        <v>2000.018</v>
      </c>
      <c r="ET473">
        <v>0.9800000000000001</v>
      </c>
      <c r="EU473">
        <v>0.0199996</v>
      </c>
      <c r="EV473">
        <v>0</v>
      </c>
      <c r="EW473">
        <v>1276.529</v>
      </c>
      <c r="EX473">
        <v>5.000970000000001</v>
      </c>
      <c r="EY473">
        <v>25365.03</v>
      </c>
      <c r="EZ473">
        <v>16707.75</v>
      </c>
      <c r="FA473">
        <v>38.562</v>
      </c>
      <c r="FB473">
        <v>39.312</v>
      </c>
      <c r="FC473">
        <v>38.812</v>
      </c>
      <c r="FD473">
        <v>38.5</v>
      </c>
      <c r="FE473">
        <v>38.2996</v>
      </c>
      <c r="FF473">
        <v>1955.118</v>
      </c>
      <c r="FG473">
        <v>39.89999999999999</v>
      </c>
      <c r="FH473">
        <v>0</v>
      </c>
      <c r="FI473">
        <v>7447.400000095367</v>
      </c>
      <c r="FJ473">
        <v>0</v>
      </c>
      <c r="FK473">
        <v>1276.609615384615</v>
      </c>
      <c r="FL473">
        <v>-1.944957278197789</v>
      </c>
      <c r="FM473">
        <v>5.815384715930131</v>
      </c>
      <c r="FN473">
        <v>25365.36538461539</v>
      </c>
      <c r="FO473">
        <v>15</v>
      </c>
      <c r="FP473">
        <v>0</v>
      </c>
      <c r="FQ473" t="s">
        <v>439</v>
      </c>
      <c r="FR473">
        <v>1760210915.6</v>
      </c>
      <c r="FS473">
        <v>0</v>
      </c>
      <c r="FT473">
        <v>0</v>
      </c>
      <c r="FU473">
        <v>-0.215</v>
      </c>
      <c r="FV473">
        <v>0</v>
      </c>
      <c r="FW473">
        <v>-0.6919999999999999</v>
      </c>
      <c r="FX473">
        <v>0</v>
      </c>
      <c r="FY473">
        <v>400</v>
      </c>
      <c r="FZ473">
        <v>0</v>
      </c>
      <c r="GA473">
        <v>0.15</v>
      </c>
      <c r="GB473">
        <v>0</v>
      </c>
      <c r="GC473">
        <v>-41.645195</v>
      </c>
      <c r="GD473">
        <v>-1.049166979362069</v>
      </c>
      <c r="GE473">
        <v>0.1249143345457195</v>
      </c>
      <c r="GF473">
        <v>0</v>
      </c>
      <c r="GG473">
        <v>1276.659705882353</v>
      </c>
      <c r="GH473">
        <v>-0.7900687584434309</v>
      </c>
      <c r="GI473">
        <v>0.2390481774493692</v>
      </c>
      <c r="GJ473">
        <v>1</v>
      </c>
      <c r="GK473">
        <v>3.39824075</v>
      </c>
      <c r="GL473">
        <v>-0.004651969981254912</v>
      </c>
      <c r="GM473">
        <v>0.0006536910107229773</v>
      </c>
      <c r="GN473">
        <v>1</v>
      </c>
      <c r="GO473">
        <v>2</v>
      </c>
      <c r="GP473">
        <v>3</v>
      </c>
      <c r="GQ473" t="s">
        <v>440</v>
      </c>
      <c r="GR473">
        <v>3.13348</v>
      </c>
      <c r="GS473">
        <v>2.76027</v>
      </c>
      <c r="GT473">
        <v>0.190059</v>
      </c>
      <c r="GU473">
        <v>0.192066</v>
      </c>
      <c r="GV473">
        <v>0.0647094</v>
      </c>
      <c r="GW473">
        <v>0.0497456</v>
      </c>
      <c r="GX473">
        <v>25930</v>
      </c>
      <c r="GY473">
        <v>25849.4</v>
      </c>
      <c r="GZ473">
        <v>29741.3</v>
      </c>
      <c r="HA473">
        <v>29553</v>
      </c>
      <c r="HB473">
        <v>36766.3</v>
      </c>
      <c r="HC473">
        <v>37221.5</v>
      </c>
      <c r="HD473">
        <v>41850.4</v>
      </c>
      <c r="HE473">
        <v>41988.8</v>
      </c>
      <c r="HF473">
        <v>1.95855</v>
      </c>
      <c r="HG473">
        <v>1.88585</v>
      </c>
      <c r="HH473">
        <v>-0.0202209</v>
      </c>
      <c r="HI473">
        <v>0</v>
      </c>
      <c r="HJ473">
        <v>18.3989</v>
      </c>
      <c r="HK473">
        <v>999.9</v>
      </c>
      <c r="HL473">
        <v>26.4</v>
      </c>
      <c r="HM473">
        <v>31.7</v>
      </c>
      <c r="HN473">
        <v>13.7312</v>
      </c>
      <c r="HO473">
        <v>62.4227</v>
      </c>
      <c r="HP473">
        <v>32.3558</v>
      </c>
      <c r="HQ473">
        <v>1</v>
      </c>
      <c r="HR473">
        <v>-0.124835</v>
      </c>
      <c r="HS473">
        <v>5.74421</v>
      </c>
      <c r="HT473">
        <v>20.2486</v>
      </c>
      <c r="HU473">
        <v>5.22148</v>
      </c>
      <c r="HV473">
        <v>12.0159</v>
      </c>
      <c r="HW473">
        <v>4.99095</v>
      </c>
      <c r="HX473">
        <v>3.2885</v>
      </c>
      <c r="HY473">
        <v>9999</v>
      </c>
      <c r="HZ473">
        <v>9999</v>
      </c>
      <c r="IA473">
        <v>9999</v>
      </c>
      <c r="IB473">
        <v>999.9</v>
      </c>
      <c r="IC473">
        <v>4.97287</v>
      </c>
      <c r="ID473">
        <v>1.86661</v>
      </c>
      <c r="IE473">
        <v>1.86589</v>
      </c>
      <c r="IF473">
        <v>1.86584</v>
      </c>
      <c r="IG473">
        <v>1.8677</v>
      </c>
      <c r="IH473">
        <v>1.87013</v>
      </c>
      <c r="II473">
        <v>1.86879</v>
      </c>
      <c r="IJ473">
        <v>1.87027</v>
      </c>
      <c r="IK473">
        <v>0</v>
      </c>
      <c r="IL473">
        <v>0</v>
      </c>
      <c r="IM473">
        <v>0</v>
      </c>
      <c r="IN473">
        <v>0</v>
      </c>
      <c r="IO473" t="s">
        <v>441</v>
      </c>
      <c r="IP473" t="s">
        <v>442</v>
      </c>
      <c r="IQ473" t="s">
        <v>443</v>
      </c>
      <c r="IR473" t="s">
        <v>443</v>
      </c>
      <c r="IS473" t="s">
        <v>443</v>
      </c>
      <c r="IT473" t="s">
        <v>443</v>
      </c>
      <c r="IU473">
        <v>0</v>
      </c>
      <c r="IV473">
        <v>100</v>
      </c>
      <c r="IW473">
        <v>100</v>
      </c>
      <c r="IX473">
        <v>-3.74</v>
      </c>
      <c r="IY473">
        <v>0.0135</v>
      </c>
      <c r="IZ473">
        <v>-1.414774939843471</v>
      </c>
      <c r="JA473">
        <v>-0.002262605230658699</v>
      </c>
      <c r="JB473">
        <v>4.117972070868355E-07</v>
      </c>
      <c r="JC473">
        <v>-1.535053720392113E-10</v>
      </c>
      <c r="JD473">
        <v>-0.05773197212917025</v>
      </c>
      <c r="JE473">
        <v>-0.004387372397949352</v>
      </c>
      <c r="JF473">
        <v>0.001148265067849212</v>
      </c>
      <c r="JG473">
        <v>-2.372704636287677E-05</v>
      </c>
      <c r="JH473">
        <v>4</v>
      </c>
      <c r="JI473">
        <v>2346</v>
      </c>
      <c r="JJ473">
        <v>1</v>
      </c>
      <c r="JK473">
        <v>24</v>
      </c>
      <c r="JL473">
        <v>21694.3</v>
      </c>
      <c r="JM473">
        <v>29358542.9</v>
      </c>
      <c r="JN473">
        <v>2.42432</v>
      </c>
      <c r="JO473">
        <v>2.23633</v>
      </c>
      <c r="JP473">
        <v>1.39648</v>
      </c>
      <c r="JQ473">
        <v>2.35596</v>
      </c>
      <c r="JR473">
        <v>1.49536</v>
      </c>
      <c r="JS473">
        <v>2.69287</v>
      </c>
      <c r="JT473">
        <v>36.4814</v>
      </c>
      <c r="JU473">
        <v>24.0262</v>
      </c>
      <c r="JV473">
        <v>18</v>
      </c>
      <c r="JW473">
        <v>487.966</v>
      </c>
      <c r="JX473">
        <v>433.734</v>
      </c>
      <c r="JY473">
        <v>12.3878</v>
      </c>
      <c r="JZ473">
        <v>25.844</v>
      </c>
      <c r="KA473">
        <v>30.0011</v>
      </c>
      <c r="KB473">
        <v>25.7028</v>
      </c>
      <c r="KC473">
        <v>25.6419</v>
      </c>
      <c r="KD473">
        <v>48.5423</v>
      </c>
      <c r="KE473">
        <v>34.5612</v>
      </c>
      <c r="KF473">
        <v>0</v>
      </c>
      <c r="KG473">
        <v>12.3605</v>
      </c>
      <c r="KH473">
        <v>1223.1</v>
      </c>
      <c r="KI473">
        <v>8.582179999999999</v>
      </c>
      <c r="KJ473">
        <v>101.645</v>
      </c>
      <c r="KK473">
        <v>100.966</v>
      </c>
    </row>
    <row r="474" spans="1:297">
      <c r="A474">
        <v>458</v>
      </c>
      <c r="B474">
        <v>1761512581.6</v>
      </c>
      <c r="C474">
        <v>5371.099999904633</v>
      </c>
      <c r="D474" t="s">
        <v>1363</v>
      </c>
      <c r="E474" t="s">
        <v>1364</v>
      </c>
      <c r="F474">
        <v>5</v>
      </c>
      <c r="G474" t="s">
        <v>1218</v>
      </c>
      <c r="H474" t="s">
        <v>436</v>
      </c>
      <c r="I474">
        <v>1761512579.1</v>
      </c>
      <c r="J474">
        <f>(K474)/1000</f>
        <v>0</v>
      </c>
      <c r="K474">
        <f>IF(DP474, AN474, AH474)</f>
        <v>0</v>
      </c>
      <c r="L474">
        <f>IF(DP474, AI474, AG474)</f>
        <v>0</v>
      </c>
      <c r="M474">
        <f>DR474 - IF(AU474&gt;1, L474*DL474*100.0/(AW474), 0)</f>
        <v>0</v>
      </c>
      <c r="N474">
        <f>((T474-J474/2)*M474-L474)/(T474+J474/2)</f>
        <v>0</v>
      </c>
      <c r="O474">
        <f>N474*(DY474+DZ474)/1000.0</f>
        <v>0</v>
      </c>
      <c r="P474">
        <f>(DR474 - IF(AU474&gt;1, L474*DL474*100.0/(AW474), 0))*(DY474+DZ474)/1000.0</f>
        <v>0</v>
      </c>
      <c r="Q474">
        <f>2.0/((1/S474-1/R474)+SIGN(S474)*SQRT((1/S474-1/R474)*(1/S474-1/R474) + 4*DM474/((DM474+1)*(DM474+1))*(2*1/S474*1/R474-1/R474*1/R474)))</f>
        <v>0</v>
      </c>
      <c r="R474">
        <f>IF(LEFT(DN474,1)&lt;&gt;"0",IF(LEFT(DN474,1)="1",3.0,DO474),$D$5+$E$5*(EF474*DY474/($K$5*1000))+$F$5*(EF474*DY474/($K$5*1000))*MAX(MIN(DL474,$J$5),$I$5)*MAX(MIN(DL474,$J$5),$I$5)+$G$5*MAX(MIN(DL474,$J$5),$I$5)*(EF474*DY474/($K$5*1000))+$H$5*(EF474*DY474/($K$5*1000))*(EF474*DY474/($K$5*1000)))</f>
        <v>0</v>
      </c>
      <c r="S474">
        <f>J474*(1000-(1000*0.61365*exp(17.502*W474/(240.97+W474))/(DY474+DZ474)+DT474)/2)/(1000*0.61365*exp(17.502*W474/(240.97+W474))/(DY474+DZ474)-DT474)</f>
        <v>0</v>
      </c>
      <c r="T474">
        <f>1/((DM474+1)/(Q474/1.6)+1/(R474/1.37)) + DM474/((DM474+1)/(Q474/1.6) + DM474/(R474/1.37))</f>
        <v>0</v>
      </c>
      <c r="U474">
        <f>(DH474*DK474)</f>
        <v>0</v>
      </c>
      <c r="V474">
        <f>(EA474+(U474+2*0.95*5.67E-8*(((EA474+$B$7)+273)^4-(EA474+273)^4)-44100*J474)/(1.84*29.3*R474+8*0.95*5.67E-8*(EA474+273)^3))</f>
        <v>0</v>
      </c>
      <c r="W474">
        <f>($C$7*EB474+$D$7*EC474+$E$7*V474)</f>
        <v>0</v>
      </c>
      <c r="X474">
        <f>0.61365*exp(17.502*W474/(240.97+W474))</f>
        <v>0</v>
      </c>
      <c r="Y474">
        <f>(Z474/AA474*100)</f>
        <v>0</v>
      </c>
      <c r="Z474">
        <f>DT474*(DY474+DZ474)/1000</f>
        <v>0</v>
      </c>
      <c r="AA474">
        <f>0.61365*exp(17.502*EA474/(240.97+EA474))</f>
        <v>0</v>
      </c>
      <c r="AB474">
        <f>(X474-DT474*(DY474+DZ474)/1000)</f>
        <v>0</v>
      </c>
      <c r="AC474">
        <f>(-J474*44100)</f>
        <v>0</v>
      </c>
      <c r="AD474">
        <f>2*29.3*R474*0.92*(EA474-W474)</f>
        <v>0</v>
      </c>
      <c r="AE474">
        <f>2*0.95*5.67E-8*(((EA474+$B$7)+273)^4-(W474+273)^4)</f>
        <v>0</v>
      </c>
      <c r="AF474">
        <f>U474+AE474+AC474+AD474</f>
        <v>0</v>
      </c>
      <c r="AG474">
        <f>DX474*AU474*(DS474-DR474*(1000-AU474*DU474)/(1000-AU474*DT474))/(100*DL474)</f>
        <v>0</v>
      </c>
      <c r="AH474">
        <f>1000*DX474*AU474*(DT474-DU474)/(100*DL474*(1000-AU474*DT474))</f>
        <v>0</v>
      </c>
      <c r="AI474">
        <f>(AJ474 - AK474 - DY474*1E3/(8.314*(EA474+273.15)) * AM474/DX474 * AL474) * DX474/(100*DL474) * (1000 - DU474)/1000</f>
        <v>0</v>
      </c>
      <c r="AJ474">
        <v>1221.83058655506</v>
      </c>
      <c r="AK474">
        <v>1192.006424242424</v>
      </c>
      <c r="AL474">
        <v>3.339919749453498</v>
      </c>
      <c r="AM474">
        <v>65.67833602409358</v>
      </c>
      <c r="AN474">
        <f>(AP474 - AO474 + DY474*1E3/(8.314*(EA474+273.15)) * AR474/DX474 * AQ474) * DX474/(100*DL474) * 1000/(1000 - AP474)</f>
        <v>0</v>
      </c>
      <c r="AO474">
        <v>8.580626842751345</v>
      </c>
      <c r="AP474">
        <v>11.97294606060606</v>
      </c>
      <c r="AQ474">
        <v>-3.757898332878846E-06</v>
      </c>
      <c r="AR474">
        <v>107.1786885899259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MAX(0,($B$13+$C$13*EF474)/(1+$D$13*EF474)*DY474/(EA474+273)*$E$13)</f>
        <v>0</v>
      </c>
      <c r="AX474" t="s">
        <v>437</v>
      </c>
      <c r="AY474" t="s">
        <v>437</v>
      </c>
      <c r="AZ474">
        <v>0</v>
      </c>
      <c r="BA474">
        <v>0</v>
      </c>
      <c r="BB474">
        <f>1-AZ474/BA474</f>
        <v>0</v>
      </c>
      <c r="BC474">
        <v>0</v>
      </c>
      <c r="BD474" t="s">
        <v>437</v>
      </c>
      <c r="BE474" t="s">
        <v>437</v>
      </c>
      <c r="BF474">
        <v>0</v>
      </c>
      <c r="BG474">
        <v>0</v>
      </c>
      <c r="BH474">
        <f>1-BF474/BG474</f>
        <v>0</v>
      </c>
      <c r="BI474">
        <v>0.5</v>
      </c>
      <c r="BJ474">
        <f>DI474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437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BZ474">
        <v>2020</v>
      </c>
      <c r="CA474">
        <v>290.0000000000001</v>
      </c>
      <c r="CB474">
        <v>1590.42</v>
      </c>
      <c r="CC474">
        <v>295</v>
      </c>
      <c r="CD474">
        <v>5220.67</v>
      </c>
      <c r="CE474">
        <v>1591.29</v>
      </c>
      <c r="CF474">
        <v>-0.87</v>
      </c>
      <c r="CG474">
        <v>300.0000000000001</v>
      </c>
      <c r="CH474">
        <v>23.8</v>
      </c>
      <c r="CI474">
        <v>1650.734719841875</v>
      </c>
      <c r="CJ474">
        <v>2.032994541366527</v>
      </c>
      <c r="CK474">
        <v>-31.03478562282126</v>
      </c>
      <c r="CL474">
        <v>0.9198548094063967</v>
      </c>
      <c r="CM474">
        <v>0.9759925733019913</v>
      </c>
      <c r="CN474">
        <v>-0.00431141668520578</v>
      </c>
      <c r="CO474">
        <v>289.9999999999999</v>
      </c>
      <c r="CP474">
        <v>1590.91</v>
      </c>
      <c r="CQ474">
        <v>765</v>
      </c>
      <c r="CR474">
        <v>5219.32</v>
      </c>
      <c r="CS474">
        <v>1591.27</v>
      </c>
      <c r="CT474">
        <v>-0.36</v>
      </c>
      <c r="DH474">
        <f>$B$11*EG474+$C$11*EH474+$F$11*ES474*(1-EV474)</f>
        <v>0</v>
      </c>
      <c r="DI474">
        <f>DH474*DJ474</f>
        <v>0</v>
      </c>
      <c r="DJ474">
        <f>($B$11*$D$9+$C$11*$D$9+$F$11*((FF474+EX474)/MAX(FF474+EX474+FG474, 0.1)*$I$9+FG474/MAX(FF474+EX474+FG474, 0.1)*$J$9))/($B$11+$C$11+$F$11)</f>
        <v>0</v>
      </c>
      <c r="DK474">
        <f>($B$11*$K$9+$C$11*$K$9+$F$11*((FF474+EX474)/MAX(FF474+EX474+FG474, 0.1)*$P$9+FG474/MAX(FF474+EX474+FG474, 0.1)*$Q$9))/($B$11+$C$11+$F$11)</f>
        <v>0</v>
      </c>
      <c r="DL474">
        <v>6</v>
      </c>
      <c r="DM474">
        <v>0.5</v>
      </c>
      <c r="DN474" t="s">
        <v>438</v>
      </c>
      <c r="DO474">
        <v>2</v>
      </c>
      <c r="DP474" t="b">
        <v>1</v>
      </c>
      <c r="DQ474">
        <v>1761512579.1</v>
      </c>
      <c r="DR474">
        <v>1171.157777777777</v>
      </c>
      <c r="DS474">
        <v>1213.048888888889</v>
      </c>
      <c r="DT474">
        <v>11.9757</v>
      </c>
      <c r="DU474">
        <v>8.580394444444444</v>
      </c>
      <c r="DV474">
        <v>1174.911111111111</v>
      </c>
      <c r="DW474">
        <v>11.96222222222222</v>
      </c>
      <c r="DX474">
        <v>499.9837777777777</v>
      </c>
      <c r="DY474">
        <v>90.26158888888888</v>
      </c>
      <c r="DZ474">
        <v>0.09997484444444445</v>
      </c>
      <c r="EA474">
        <v>18.67338888888889</v>
      </c>
      <c r="EB474">
        <v>18.06094444444444</v>
      </c>
      <c r="EC474">
        <v>999.9000000000001</v>
      </c>
      <c r="ED474">
        <v>0</v>
      </c>
      <c r="EE474">
        <v>0</v>
      </c>
      <c r="EF474">
        <v>10001.53777777778</v>
      </c>
      <c r="EG474">
        <v>0</v>
      </c>
      <c r="EH474">
        <v>961.6779999999999</v>
      </c>
      <c r="EI474">
        <v>-41.89038888888889</v>
      </c>
      <c r="EJ474">
        <v>1185.353333333333</v>
      </c>
      <c r="EK474">
        <v>1223.545555555555</v>
      </c>
      <c r="EL474">
        <v>3.39531</v>
      </c>
      <c r="EM474">
        <v>1213.048888888889</v>
      </c>
      <c r="EN474">
        <v>8.580394444444444</v>
      </c>
      <c r="EO474">
        <v>1.080946666666667</v>
      </c>
      <c r="EP474">
        <v>0.7744797777777778</v>
      </c>
      <c r="EQ474">
        <v>8.055656666666668</v>
      </c>
      <c r="ER474">
        <v>3.247964444444445</v>
      </c>
      <c r="ES474">
        <v>2000.055555555556</v>
      </c>
      <c r="ET474">
        <v>0.98</v>
      </c>
      <c r="EU474">
        <v>0.0199996</v>
      </c>
      <c r="EV474">
        <v>0</v>
      </c>
      <c r="EW474">
        <v>1276.493333333333</v>
      </c>
      <c r="EX474">
        <v>5.00097</v>
      </c>
      <c r="EY474">
        <v>25384.7</v>
      </c>
      <c r="EZ474">
        <v>16708.05555555555</v>
      </c>
      <c r="FA474">
        <v>38.53444444444445</v>
      </c>
      <c r="FB474">
        <v>39.29822222222222</v>
      </c>
      <c r="FC474">
        <v>38.77066666666666</v>
      </c>
      <c r="FD474">
        <v>38.5</v>
      </c>
      <c r="FE474">
        <v>38.25688888888889</v>
      </c>
      <c r="FF474">
        <v>1955.155555555556</v>
      </c>
      <c r="FG474">
        <v>39.9</v>
      </c>
      <c r="FH474">
        <v>0</v>
      </c>
      <c r="FI474">
        <v>7452.800000190735</v>
      </c>
      <c r="FJ474">
        <v>0</v>
      </c>
      <c r="FK474">
        <v>1276.5116</v>
      </c>
      <c r="FL474">
        <v>-0.6015384772429103</v>
      </c>
      <c r="FM474">
        <v>130.3769228936919</v>
      </c>
      <c r="FN474">
        <v>25371.86</v>
      </c>
      <c r="FO474">
        <v>15</v>
      </c>
      <c r="FP474">
        <v>0</v>
      </c>
      <c r="FQ474" t="s">
        <v>439</v>
      </c>
      <c r="FR474">
        <v>1760210915.6</v>
      </c>
      <c r="FS474">
        <v>0</v>
      </c>
      <c r="FT474">
        <v>0</v>
      </c>
      <c r="FU474">
        <v>-0.215</v>
      </c>
      <c r="FV474">
        <v>0</v>
      </c>
      <c r="FW474">
        <v>-0.6919999999999999</v>
      </c>
      <c r="FX474">
        <v>0</v>
      </c>
      <c r="FY474">
        <v>400</v>
      </c>
      <c r="FZ474">
        <v>0</v>
      </c>
      <c r="GA474">
        <v>0.15</v>
      </c>
      <c r="GB474">
        <v>0</v>
      </c>
      <c r="GC474">
        <v>-41.733735</v>
      </c>
      <c r="GD474">
        <v>-1.137431144465202</v>
      </c>
      <c r="GE474">
        <v>0.1331527835796153</v>
      </c>
      <c r="GF474">
        <v>0</v>
      </c>
      <c r="GG474">
        <v>1276.615</v>
      </c>
      <c r="GH474">
        <v>-1.073644012118563</v>
      </c>
      <c r="GI474">
        <v>0.2611653746980573</v>
      </c>
      <c r="GJ474">
        <v>0</v>
      </c>
      <c r="GK474">
        <v>3.397521</v>
      </c>
      <c r="GL474">
        <v>-0.007973583489683351</v>
      </c>
      <c r="GM474">
        <v>0.001008892462059274</v>
      </c>
      <c r="GN474">
        <v>1</v>
      </c>
      <c r="GO474">
        <v>1</v>
      </c>
      <c r="GP474">
        <v>3</v>
      </c>
      <c r="GQ474" t="s">
        <v>446</v>
      </c>
      <c r="GR474">
        <v>3.13351</v>
      </c>
      <c r="GS474">
        <v>2.76037</v>
      </c>
      <c r="GT474">
        <v>0.191752</v>
      </c>
      <c r="GU474">
        <v>0.193725</v>
      </c>
      <c r="GV474">
        <v>0.0646866</v>
      </c>
      <c r="GW474">
        <v>0.0497375</v>
      </c>
      <c r="GX474">
        <v>25875.9</v>
      </c>
      <c r="GY474">
        <v>25796.1</v>
      </c>
      <c r="GZ474">
        <v>29741.4</v>
      </c>
      <c r="HA474">
        <v>29552.6</v>
      </c>
      <c r="HB474">
        <v>36767.4</v>
      </c>
      <c r="HC474">
        <v>37221.4</v>
      </c>
      <c r="HD474">
        <v>41850.6</v>
      </c>
      <c r="HE474">
        <v>41988.2</v>
      </c>
      <c r="HF474">
        <v>1.9585</v>
      </c>
      <c r="HG474">
        <v>1.88552</v>
      </c>
      <c r="HH474">
        <v>-0.0210591</v>
      </c>
      <c r="HI474">
        <v>0</v>
      </c>
      <c r="HJ474">
        <v>18.4103</v>
      </c>
      <c r="HK474">
        <v>999.9</v>
      </c>
      <c r="HL474">
        <v>26.4</v>
      </c>
      <c r="HM474">
        <v>31.7</v>
      </c>
      <c r="HN474">
        <v>13.7301</v>
      </c>
      <c r="HO474">
        <v>62.0727</v>
      </c>
      <c r="HP474">
        <v>32.3157</v>
      </c>
      <c r="HQ474">
        <v>1</v>
      </c>
      <c r="HR474">
        <v>-0.123681</v>
      </c>
      <c r="HS474">
        <v>5.88865</v>
      </c>
      <c r="HT474">
        <v>20.2438</v>
      </c>
      <c r="HU474">
        <v>5.22163</v>
      </c>
      <c r="HV474">
        <v>12.0159</v>
      </c>
      <c r="HW474">
        <v>4.991</v>
      </c>
      <c r="HX474">
        <v>3.2885</v>
      </c>
      <c r="HY474">
        <v>9999</v>
      </c>
      <c r="HZ474">
        <v>9999</v>
      </c>
      <c r="IA474">
        <v>9999</v>
      </c>
      <c r="IB474">
        <v>999.9</v>
      </c>
      <c r="IC474">
        <v>4.97284</v>
      </c>
      <c r="ID474">
        <v>1.86661</v>
      </c>
      <c r="IE474">
        <v>1.86588</v>
      </c>
      <c r="IF474">
        <v>1.86584</v>
      </c>
      <c r="IG474">
        <v>1.86771</v>
      </c>
      <c r="IH474">
        <v>1.87013</v>
      </c>
      <c r="II474">
        <v>1.8688</v>
      </c>
      <c r="IJ474">
        <v>1.87027</v>
      </c>
      <c r="IK474">
        <v>0</v>
      </c>
      <c r="IL474">
        <v>0</v>
      </c>
      <c r="IM474">
        <v>0</v>
      </c>
      <c r="IN474">
        <v>0</v>
      </c>
      <c r="IO474" t="s">
        <v>441</v>
      </c>
      <c r="IP474" t="s">
        <v>442</v>
      </c>
      <c r="IQ474" t="s">
        <v>443</v>
      </c>
      <c r="IR474" t="s">
        <v>443</v>
      </c>
      <c r="IS474" t="s">
        <v>443</v>
      </c>
      <c r="IT474" t="s">
        <v>443</v>
      </c>
      <c r="IU474">
        <v>0</v>
      </c>
      <c r="IV474">
        <v>100</v>
      </c>
      <c r="IW474">
        <v>100</v>
      </c>
      <c r="IX474">
        <v>-3.77</v>
      </c>
      <c r="IY474">
        <v>0.0134</v>
      </c>
      <c r="IZ474">
        <v>-1.414774939843471</v>
      </c>
      <c r="JA474">
        <v>-0.002262605230658699</v>
      </c>
      <c r="JB474">
        <v>4.117972070868355E-07</v>
      </c>
      <c r="JC474">
        <v>-1.535053720392113E-10</v>
      </c>
      <c r="JD474">
        <v>-0.05773197212917025</v>
      </c>
      <c r="JE474">
        <v>-0.004387372397949352</v>
      </c>
      <c r="JF474">
        <v>0.001148265067849212</v>
      </c>
      <c r="JG474">
        <v>-2.372704636287677E-05</v>
      </c>
      <c r="JH474">
        <v>4</v>
      </c>
      <c r="JI474">
        <v>2346</v>
      </c>
      <c r="JJ474">
        <v>1</v>
      </c>
      <c r="JK474">
        <v>24</v>
      </c>
      <c r="JL474">
        <v>21694.4</v>
      </c>
      <c r="JM474">
        <v>29358543</v>
      </c>
      <c r="JN474">
        <v>2.44873</v>
      </c>
      <c r="JO474">
        <v>2.24731</v>
      </c>
      <c r="JP474">
        <v>1.39771</v>
      </c>
      <c r="JQ474">
        <v>2.35474</v>
      </c>
      <c r="JR474">
        <v>1.49536</v>
      </c>
      <c r="JS474">
        <v>2.65625</v>
      </c>
      <c r="JT474">
        <v>36.4814</v>
      </c>
      <c r="JU474">
        <v>24.0175</v>
      </c>
      <c r="JV474">
        <v>18</v>
      </c>
      <c r="JW474">
        <v>487.952</v>
      </c>
      <c r="JX474">
        <v>433.557</v>
      </c>
      <c r="JY474">
        <v>12.335</v>
      </c>
      <c r="JZ474">
        <v>25.8467</v>
      </c>
      <c r="KA474">
        <v>30.0011</v>
      </c>
      <c r="KB474">
        <v>25.705</v>
      </c>
      <c r="KC474">
        <v>25.644</v>
      </c>
      <c r="KD474">
        <v>49.1071</v>
      </c>
      <c r="KE474">
        <v>34.5612</v>
      </c>
      <c r="KF474">
        <v>0</v>
      </c>
      <c r="KG474">
        <v>12.3054</v>
      </c>
      <c r="KH474">
        <v>1243.13</v>
      </c>
      <c r="KI474">
        <v>8.582179999999999</v>
      </c>
      <c r="KJ474">
        <v>101.646</v>
      </c>
      <c r="KK474">
        <v>100.965</v>
      </c>
    </row>
    <row r="475" spans="1:297">
      <c r="A475">
        <v>459</v>
      </c>
      <c r="B475">
        <v>1761512586.6</v>
      </c>
      <c r="C475">
        <v>5376.099999904633</v>
      </c>
      <c r="D475" t="s">
        <v>1365</v>
      </c>
      <c r="E475" t="s">
        <v>1366</v>
      </c>
      <c r="F475">
        <v>5</v>
      </c>
      <c r="G475" t="s">
        <v>1218</v>
      </c>
      <c r="H475" t="s">
        <v>436</v>
      </c>
      <c r="I475">
        <v>1761512583.8</v>
      </c>
      <c r="J475">
        <f>(K475)/1000</f>
        <v>0</v>
      </c>
      <c r="K475">
        <f>IF(DP475, AN475, AH475)</f>
        <v>0</v>
      </c>
      <c r="L475">
        <f>IF(DP475, AI475, AG475)</f>
        <v>0</v>
      </c>
      <c r="M475">
        <f>DR475 - IF(AU475&gt;1, L475*DL475*100.0/(AW475), 0)</f>
        <v>0</v>
      </c>
      <c r="N475">
        <f>((T475-J475/2)*M475-L475)/(T475+J475/2)</f>
        <v>0</v>
      </c>
      <c r="O475">
        <f>N475*(DY475+DZ475)/1000.0</f>
        <v>0</v>
      </c>
      <c r="P475">
        <f>(DR475 - IF(AU475&gt;1, L475*DL475*100.0/(AW475), 0))*(DY475+DZ475)/1000.0</f>
        <v>0</v>
      </c>
      <c r="Q475">
        <f>2.0/((1/S475-1/R475)+SIGN(S475)*SQRT((1/S475-1/R475)*(1/S475-1/R475) + 4*DM475/((DM475+1)*(DM475+1))*(2*1/S475*1/R475-1/R475*1/R475)))</f>
        <v>0</v>
      </c>
      <c r="R475">
        <f>IF(LEFT(DN475,1)&lt;&gt;"0",IF(LEFT(DN475,1)="1",3.0,DO475),$D$5+$E$5*(EF475*DY475/($K$5*1000))+$F$5*(EF475*DY475/($K$5*1000))*MAX(MIN(DL475,$J$5),$I$5)*MAX(MIN(DL475,$J$5),$I$5)+$G$5*MAX(MIN(DL475,$J$5),$I$5)*(EF475*DY475/($K$5*1000))+$H$5*(EF475*DY475/($K$5*1000))*(EF475*DY475/($K$5*1000)))</f>
        <v>0</v>
      </c>
      <c r="S475">
        <f>J475*(1000-(1000*0.61365*exp(17.502*W475/(240.97+W475))/(DY475+DZ475)+DT475)/2)/(1000*0.61365*exp(17.502*W475/(240.97+W475))/(DY475+DZ475)-DT475)</f>
        <v>0</v>
      </c>
      <c r="T475">
        <f>1/((DM475+1)/(Q475/1.6)+1/(R475/1.37)) + DM475/((DM475+1)/(Q475/1.6) + DM475/(R475/1.37))</f>
        <v>0</v>
      </c>
      <c r="U475">
        <f>(DH475*DK475)</f>
        <v>0</v>
      </c>
      <c r="V475">
        <f>(EA475+(U475+2*0.95*5.67E-8*(((EA475+$B$7)+273)^4-(EA475+273)^4)-44100*J475)/(1.84*29.3*R475+8*0.95*5.67E-8*(EA475+273)^3))</f>
        <v>0</v>
      </c>
      <c r="W475">
        <f>($C$7*EB475+$D$7*EC475+$E$7*V475)</f>
        <v>0</v>
      </c>
      <c r="X475">
        <f>0.61365*exp(17.502*W475/(240.97+W475))</f>
        <v>0</v>
      </c>
      <c r="Y475">
        <f>(Z475/AA475*100)</f>
        <v>0</v>
      </c>
      <c r="Z475">
        <f>DT475*(DY475+DZ475)/1000</f>
        <v>0</v>
      </c>
      <c r="AA475">
        <f>0.61365*exp(17.502*EA475/(240.97+EA475))</f>
        <v>0</v>
      </c>
      <c r="AB475">
        <f>(X475-DT475*(DY475+DZ475)/1000)</f>
        <v>0</v>
      </c>
      <c r="AC475">
        <f>(-J475*44100)</f>
        <v>0</v>
      </c>
      <c r="AD475">
        <f>2*29.3*R475*0.92*(EA475-W475)</f>
        <v>0</v>
      </c>
      <c r="AE475">
        <f>2*0.95*5.67E-8*(((EA475+$B$7)+273)^4-(W475+273)^4)</f>
        <v>0</v>
      </c>
      <c r="AF475">
        <f>U475+AE475+AC475+AD475</f>
        <v>0</v>
      </c>
      <c r="AG475">
        <f>DX475*AU475*(DS475-DR475*(1000-AU475*DU475)/(1000-AU475*DT475))/(100*DL475)</f>
        <v>0</v>
      </c>
      <c r="AH475">
        <f>1000*DX475*AU475*(DT475-DU475)/(100*DL475*(1000-AU475*DT475))</f>
        <v>0</v>
      </c>
      <c r="AI475">
        <f>(AJ475 - AK475 - DY475*1E3/(8.314*(EA475+273.15)) * AM475/DX475 * AL475) * DX475/(100*DL475) * (1000 - DU475)/1000</f>
        <v>0</v>
      </c>
      <c r="AJ475">
        <v>1238.771540142669</v>
      </c>
      <c r="AK475">
        <v>1208.934606060606</v>
      </c>
      <c r="AL475">
        <v>3.401250720143707</v>
      </c>
      <c r="AM475">
        <v>65.67833602409358</v>
      </c>
      <c r="AN475">
        <f>(AP475 - AO475 + DY475*1E3/(8.314*(EA475+273.15)) * AR475/DX475 * AQ475) * DX475/(100*DL475) * 1000/(1000 - AP475)</f>
        <v>0</v>
      </c>
      <c r="AO475">
        <v>8.578311726866728</v>
      </c>
      <c r="AP475">
        <v>11.96827696969696</v>
      </c>
      <c r="AQ475">
        <v>-4.042468033205372E-06</v>
      </c>
      <c r="AR475">
        <v>107.1786885899259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MAX(0,($B$13+$C$13*EF475)/(1+$D$13*EF475)*DY475/(EA475+273)*$E$13)</f>
        <v>0</v>
      </c>
      <c r="AX475" t="s">
        <v>437</v>
      </c>
      <c r="AY475" t="s">
        <v>437</v>
      </c>
      <c r="AZ475">
        <v>0</v>
      </c>
      <c r="BA475">
        <v>0</v>
      </c>
      <c r="BB475">
        <f>1-AZ475/BA475</f>
        <v>0</v>
      </c>
      <c r="BC475">
        <v>0</v>
      </c>
      <c r="BD475" t="s">
        <v>437</v>
      </c>
      <c r="BE475" t="s">
        <v>437</v>
      </c>
      <c r="BF475">
        <v>0</v>
      </c>
      <c r="BG475">
        <v>0</v>
      </c>
      <c r="BH475">
        <f>1-BF475/BG475</f>
        <v>0</v>
      </c>
      <c r="BI475">
        <v>0.5</v>
      </c>
      <c r="BJ475">
        <f>DI475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437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BZ475">
        <v>2020</v>
      </c>
      <c r="CA475">
        <v>290.0000000000001</v>
      </c>
      <c r="CB475">
        <v>1590.42</v>
      </c>
      <c r="CC475">
        <v>295</v>
      </c>
      <c r="CD475">
        <v>5220.67</v>
      </c>
      <c r="CE475">
        <v>1591.29</v>
      </c>
      <c r="CF475">
        <v>-0.87</v>
      </c>
      <c r="CG475">
        <v>300.0000000000001</v>
      </c>
      <c r="CH475">
        <v>23.8</v>
      </c>
      <c r="CI475">
        <v>1650.734719841875</v>
      </c>
      <c r="CJ475">
        <v>2.032994541366527</v>
      </c>
      <c r="CK475">
        <v>-31.03478562282126</v>
      </c>
      <c r="CL475">
        <v>0.9198548094063967</v>
      </c>
      <c r="CM475">
        <v>0.9759925733019913</v>
      </c>
      <c r="CN475">
        <v>-0.00431141668520578</v>
      </c>
      <c r="CO475">
        <v>289.9999999999999</v>
      </c>
      <c r="CP475">
        <v>1590.91</v>
      </c>
      <c r="CQ475">
        <v>765</v>
      </c>
      <c r="CR475">
        <v>5219.32</v>
      </c>
      <c r="CS475">
        <v>1591.27</v>
      </c>
      <c r="CT475">
        <v>-0.36</v>
      </c>
      <c r="DH475">
        <f>$B$11*EG475+$C$11*EH475+$F$11*ES475*(1-EV475)</f>
        <v>0</v>
      </c>
      <c r="DI475">
        <f>DH475*DJ475</f>
        <v>0</v>
      </c>
      <c r="DJ475">
        <f>($B$11*$D$9+$C$11*$D$9+$F$11*((FF475+EX475)/MAX(FF475+EX475+FG475, 0.1)*$I$9+FG475/MAX(FF475+EX475+FG475, 0.1)*$J$9))/($B$11+$C$11+$F$11)</f>
        <v>0</v>
      </c>
      <c r="DK475">
        <f>($B$11*$K$9+$C$11*$K$9+$F$11*((FF475+EX475)/MAX(FF475+EX475+FG475, 0.1)*$P$9+FG475/MAX(FF475+EX475+FG475, 0.1)*$Q$9))/($B$11+$C$11+$F$11)</f>
        <v>0</v>
      </c>
      <c r="DL475">
        <v>6</v>
      </c>
      <c r="DM475">
        <v>0.5</v>
      </c>
      <c r="DN475" t="s">
        <v>438</v>
      </c>
      <c r="DO475">
        <v>2</v>
      </c>
      <c r="DP475" t="b">
        <v>1</v>
      </c>
      <c r="DQ475">
        <v>1761512583.8</v>
      </c>
      <c r="DR475">
        <v>1186.739</v>
      </c>
      <c r="DS475">
        <v>1228.782</v>
      </c>
      <c r="DT475">
        <v>11.96993</v>
      </c>
      <c r="DU475">
        <v>8.578469999999999</v>
      </c>
      <c r="DV475">
        <v>1190.522</v>
      </c>
      <c r="DW475">
        <v>11.95655</v>
      </c>
      <c r="DX475">
        <v>499.9991</v>
      </c>
      <c r="DY475">
        <v>90.26377000000001</v>
      </c>
      <c r="DZ475">
        <v>0.09999347</v>
      </c>
      <c r="EA475">
        <v>18.67481</v>
      </c>
      <c r="EB475">
        <v>18.06533</v>
      </c>
      <c r="EC475">
        <v>999.9</v>
      </c>
      <c r="ED475">
        <v>0</v>
      </c>
      <c r="EE475">
        <v>0</v>
      </c>
      <c r="EF475">
        <v>10004.485</v>
      </c>
      <c r="EG475">
        <v>0</v>
      </c>
      <c r="EH475">
        <v>965.4281999999999</v>
      </c>
      <c r="EI475">
        <v>-42.0419</v>
      </c>
      <c r="EJ475">
        <v>1201.116</v>
      </c>
      <c r="EK475">
        <v>1239.413</v>
      </c>
      <c r="EL475">
        <v>3.39147</v>
      </c>
      <c r="EM475">
        <v>1228.782</v>
      </c>
      <c r="EN475">
        <v>8.578469999999999</v>
      </c>
      <c r="EO475">
        <v>1.080453</v>
      </c>
      <c r="EP475">
        <v>0.7743251000000001</v>
      </c>
      <c r="EQ475">
        <v>8.048938999999999</v>
      </c>
      <c r="ER475">
        <v>3.245136</v>
      </c>
      <c r="ES475">
        <v>2000.019</v>
      </c>
      <c r="ET475">
        <v>0.9799994</v>
      </c>
      <c r="EU475">
        <v>0.02000019</v>
      </c>
      <c r="EV475">
        <v>0</v>
      </c>
      <c r="EW475">
        <v>1276.364</v>
      </c>
      <c r="EX475">
        <v>5.000970000000001</v>
      </c>
      <c r="EY475">
        <v>25382.62</v>
      </c>
      <c r="EZ475">
        <v>16707.74</v>
      </c>
      <c r="FA475">
        <v>38.5</v>
      </c>
      <c r="FB475">
        <v>39.3058</v>
      </c>
      <c r="FC475">
        <v>38.75</v>
      </c>
      <c r="FD475">
        <v>38.5</v>
      </c>
      <c r="FE475">
        <v>38.25</v>
      </c>
      <c r="FF475">
        <v>1955.119</v>
      </c>
      <c r="FG475">
        <v>39.89999999999999</v>
      </c>
      <c r="FH475">
        <v>0</v>
      </c>
      <c r="FI475">
        <v>7457.600000143051</v>
      </c>
      <c r="FJ475">
        <v>0</v>
      </c>
      <c r="FK475">
        <v>1276.512</v>
      </c>
      <c r="FL475">
        <v>0.09538460480961454</v>
      </c>
      <c r="FM475">
        <v>89.07692318703029</v>
      </c>
      <c r="FN475">
        <v>25378.064</v>
      </c>
      <c r="FO475">
        <v>15</v>
      </c>
      <c r="FP475">
        <v>0</v>
      </c>
      <c r="FQ475" t="s">
        <v>439</v>
      </c>
      <c r="FR475">
        <v>1760210915.6</v>
      </c>
      <c r="FS475">
        <v>0</v>
      </c>
      <c r="FT475">
        <v>0</v>
      </c>
      <c r="FU475">
        <v>-0.215</v>
      </c>
      <c r="FV475">
        <v>0</v>
      </c>
      <c r="FW475">
        <v>-0.6919999999999999</v>
      </c>
      <c r="FX475">
        <v>0</v>
      </c>
      <c r="FY475">
        <v>400</v>
      </c>
      <c r="FZ475">
        <v>0</v>
      </c>
      <c r="GA475">
        <v>0.15</v>
      </c>
      <c r="GB475">
        <v>0</v>
      </c>
      <c r="GC475">
        <v>-41.85243414634146</v>
      </c>
      <c r="GD475">
        <v>-1.282490592334469</v>
      </c>
      <c r="GE475">
        <v>0.1545680000482159</v>
      </c>
      <c r="GF475">
        <v>0</v>
      </c>
      <c r="GG475">
        <v>1276.534117647059</v>
      </c>
      <c r="GH475">
        <v>-0.2407945067339263</v>
      </c>
      <c r="GI475">
        <v>0.2862651757812166</v>
      </c>
      <c r="GJ475">
        <v>1</v>
      </c>
      <c r="GK475">
        <v>3.395819268292683</v>
      </c>
      <c r="GL475">
        <v>-0.02250961672474173</v>
      </c>
      <c r="GM475">
        <v>0.002552671857279315</v>
      </c>
      <c r="GN475">
        <v>1</v>
      </c>
      <c r="GO475">
        <v>2</v>
      </c>
      <c r="GP475">
        <v>3</v>
      </c>
      <c r="GQ475" t="s">
        <v>440</v>
      </c>
      <c r="GR475">
        <v>3.1335</v>
      </c>
      <c r="GS475">
        <v>2.76028</v>
      </c>
      <c r="GT475">
        <v>0.193446</v>
      </c>
      <c r="GU475">
        <v>0.19537</v>
      </c>
      <c r="GV475">
        <v>0.06466769999999999</v>
      </c>
      <c r="GW475">
        <v>0.0497309</v>
      </c>
      <c r="GX475">
        <v>25821.5</v>
      </c>
      <c r="GY475">
        <v>25742.8</v>
      </c>
      <c r="GZ475">
        <v>29741.1</v>
      </c>
      <c r="HA475">
        <v>29551.9</v>
      </c>
      <c r="HB475">
        <v>36768</v>
      </c>
      <c r="HC475">
        <v>37220.7</v>
      </c>
      <c r="HD475">
        <v>41850.4</v>
      </c>
      <c r="HE475">
        <v>41987.1</v>
      </c>
      <c r="HF475">
        <v>1.95823</v>
      </c>
      <c r="HG475">
        <v>1.8857</v>
      </c>
      <c r="HH475">
        <v>-0.0210479</v>
      </c>
      <c r="HI475">
        <v>0</v>
      </c>
      <c r="HJ475">
        <v>18.423</v>
      </c>
      <c r="HK475">
        <v>999.9</v>
      </c>
      <c r="HL475">
        <v>26.4</v>
      </c>
      <c r="HM475">
        <v>31.7</v>
      </c>
      <c r="HN475">
        <v>13.7302</v>
      </c>
      <c r="HO475">
        <v>62.3228</v>
      </c>
      <c r="HP475">
        <v>32.508</v>
      </c>
      <c r="HQ475">
        <v>1</v>
      </c>
      <c r="HR475">
        <v>-0.122635</v>
      </c>
      <c r="HS475">
        <v>6.00796</v>
      </c>
      <c r="HT475">
        <v>20.2394</v>
      </c>
      <c r="HU475">
        <v>5.22133</v>
      </c>
      <c r="HV475">
        <v>12.0159</v>
      </c>
      <c r="HW475">
        <v>4.9907</v>
      </c>
      <c r="HX475">
        <v>3.28848</v>
      </c>
      <c r="HY475">
        <v>9999</v>
      </c>
      <c r="HZ475">
        <v>9999</v>
      </c>
      <c r="IA475">
        <v>9999</v>
      </c>
      <c r="IB475">
        <v>999.9</v>
      </c>
      <c r="IC475">
        <v>4.97281</v>
      </c>
      <c r="ID475">
        <v>1.86661</v>
      </c>
      <c r="IE475">
        <v>1.86588</v>
      </c>
      <c r="IF475">
        <v>1.86584</v>
      </c>
      <c r="IG475">
        <v>1.86769</v>
      </c>
      <c r="IH475">
        <v>1.87015</v>
      </c>
      <c r="II475">
        <v>1.86877</v>
      </c>
      <c r="IJ475">
        <v>1.87027</v>
      </c>
      <c r="IK475">
        <v>0</v>
      </c>
      <c r="IL475">
        <v>0</v>
      </c>
      <c r="IM475">
        <v>0</v>
      </c>
      <c r="IN475">
        <v>0</v>
      </c>
      <c r="IO475" t="s">
        <v>441</v>
      </c>
      <c r="IP475" t="s">
        <v>442</v>
      </c>
      <c r="IQ475" t="s">
        <v>443</v>
      </c>
      <c r="IR475" t="s">
        <v>443</v>
      </c>
      <c r="IS475" t="s">
        <v>443</v>
      </c>
      <c r="IT475" t="s">
        <v>443</v>
      </c>
      <c r="IU475">
        <v>0</v>
      </c>
      <c r="IV475">
        <v>100</v>
      </c>
      <c r="IW475">
        <v>100</v>
      </c>
      <c r="IX475">
        <v>-3.8</v>
      </c>
      <c r="IY475">
        <v>0.0134</v>
      </c>
      <c r="IZ475">
        <v>-1.414774939843471</v>
      </c>
      <c r="JA475">
        <v>-0.002262605230658699</v>
      </c>
      <c r="JB475">
        <v>4.117972070868355E-07</v>
      </c>
      <c r="JC475">
        <v>-1.535053720392113E-10</v>
      </c>
      <c r="JD475">
        <v>-0.05773197212917025</v>
      </c>
      <c r="JE475">
        <v>-0.004387372397949352</v>
      </c>
      <c r="JF475">
        <v>0.001148265067849212</v>
      </c>
      <c r="JG475">
        <v>-2.372704636287677E-05</v>
      </c>
      <c r="JH475">
        <v>4</v>
      </c>
      <c r="JI475">
        <v>2346</v>
      </c>
      <c r="JJ475">
        <v>1</v>
      </c>
      <c r="JK475">
        <v>24</v>
      </c>
      <c r="JL475">
        <v>21694.5</v>
      </c>
      <c r="JM475">
        <v>29358543.1</v>
      </c>
      <c r="JN475">
        <v>2.47803</v>
      </c>
      <c r="JO475">
        <v>2.24731</v>
      </c>
      <c r="JP475">
        <v>1.39771</v>
      </c>
      <c r="JQ475">
        <v>2.35229</v>
      </c>
      <c r="JR475">
        <v>1.49536</v>
      </c>
      <c r="JS475">
        <v>2.58789</v>
      </c>
      <c r="JT475">
        <v>36.4814</v>
      </c>
      <c r="JU475">
        <v>24.0087</v>
      </c>
      <c r="JV475">
        <v>18</v>
      </c>
      <c r="JW475">
        <v>487.802</v>
      </c>
      <c r="JX475">
        <v>433.686</v>
      </c>
      <c r="JY475">
        <v>12.271</v>
      </c>
      <c r="JZ475">
        <v>25.85</v>
      </c>
      <c r="KA475">
        <v>30.0011</v>
      </c>
      <c r="KB475">
        <v>25.7072</v>
      </c>
      <c r="KC475">
        <v>25.6472</v>
      </c>
      <c r="KD475">
        <v>49.613</v>
      </c>
      <c r="KE475">
        <v>34.5612</v>
      </c>
      <c r="KF475">
        <v>0</v>
      </c>
      <c r="KG475">
        <v>12.2447</v>
      </c>
      <c r="KH475">
        <v>1256.49</v>
      </c>
      <c r="KI475">
        <v>8.582179999999999</v>
      </c>
      <c r="KJ475">
        <v>101.645</v>
      </c>
      <c r="KK475">
        <v>100.963</v>
      </c>
    </row>
    <row r="476" spans="1:297">
      <c r="A476">
        <v>460</v>
      </c>
      <c r="B476">
        <v>1761512591.6</v>
      </c>
      <c r="C476">
        <v>5381.099999904633</v>
      </c>
      <c r="D476" t="s">
        <v>1367</v>
      </c>
      <c r="E476" t="s">
        <v>1368</v>
      </c>
      <c r="F476">
        <v>5</v>
      </c>
      <c r="G476" t="s">
        <v>1218</v>
      </c>
      <c r="H476" t="s">
        <v>436</v>
      </c>
      <c r="I476">
        <v>1761512589.1</v>
      </c>
      <c r="J476">
        <f>(K476)/1000</f>
        <v>0</v>
      </c>
      <c r="K476">
        <f>IF(DP476, AN476, AH476)</f>
        <v>0</v>
      </c>
      <c r="L476">
        <f>IF(DP476, AI476, AG476)</f>
        <v>0</v>
      </c>
      <c r="M476">
        <f>DR476 - IF(AU476&gt;1, L476*DL476*100.0/(AW476), 0)</f>
        <v>0</v>
      </c>
      <c r="N476">
        <f>((T476-J476/2)*M476-L476)/(T476+J476/2)</f>
        <v>0</v>
      </c>
      <c r="O476">
        <f>N476*(DY476+DZ476)/1000.0</f>
        <v>0</v>
      </c>
      <c r="P476">
        <f>(DR476 - IF(AU476&gt;1, L476*DL476*100.0/(AW476), 0))*(DY476+DZ476)/1000.0</f>
        <v>0</v>
      </c>
      <c r="Q476">
        <f>2.0/((1/S476-1/R476)+SIGN(S476)*SQRT((1/S476-1/R476)*(1/S476-1/R476) + 4*DM476/((DM476+1)*(DM476+1))*(2*1/S476*1/R476-1/R476*1/R476)))</f>
        <v>0</v>
      </c>
      <c r="R476">
        <f>IF(LEFT(DN476,1)&lt;&gt;"0",IF(LEFT(DN476,1)="1",3.0,DO476),$D$5+$E$5*(EF476*DY476/($K$5*1000))+$F$5*(EF476*DY476/($K$5*1000))*MAX(MIN(DL476,$J$5),$I$5)*MAX(MIN(DL476,$J$5),$I$5)+$G$5*MAX(MIN(DL476,$J$5),$I$5)*(EF476*DY476/($K$5*1000))+$H$5*(EF476*DY476/($K$5*1000))*(EF476*DY476/($K$5*1000)))</f>
        <v>0</v>
      </c>
      <c r="S476">
        <f>J476*(1000-(1000*0.61365*exp(17.502*W476/(240.97+W476))/(DY476+DZ476)+DT476)/2)/(1000*0.61365*exp(17.502*W476/(240.97+W476))/(DY476+DZ476)-DT476)</f>
        <v>0</v>
      </c>
      <c r="T476">
        <f>1/((DM476+1)/(Q476/1.6)+1/(R476/1.37)) + DM476/((DM476+1)/(Q476/1.6) + DM476/(R476/1.37))</f>
        <v>0</v>
      </c>
      <c r="U476">
        <f>(DH476*DK476)</f>
        <v>0</v>
      </c>
      <c r="V476">
        <f>(EA476+(U476+2*0.95*5.67E-8*(((EA476+$B$7)+273)^4-(EA476+273)^4)-44100*J476)/(1.84*29.3*R476+8*0.95*5.67E-8*(EA476+273)^3))</f>
        <v>0</v>
      </c>
      <c r="W476">
        <f>($C$7*EB476+$D$7*EC476+$E$7*V476)</f>
        <v>0</v>
      </c>
      <c r="X476">
        <f>0.61365*exp(17.502*W476/(240.97+W476))</f>
        <v>0</v>
      </c>
      <c r="Y476">
        <f>(Z476/AA476*100)</f>
        <v>0</v>
      </c>
      <c r="Z476">
        <f>DT476*(DY476+DZ476)/1000</f>
        <v>0</v>
      </c>
      <c r="AA476">
        <f>0.61365*exp(17.502*EA476/(240.97+EA476))</f>
        <v>0</v>
      </c>
      <c r="AB476">
        <f>(X476-DT476*(DY476+DZ476)/1000)</f>
        <v>0</v>
      </c>
      <c r="AC476">
        <f>(-J476*44100)</f>
        <v>0</v>
      </c>
      <c r="AD476">
        <f>2*29.3*R476*0.92*(EA476-W476)</f>
        <v>0</v>
      </c>
      <c r="AE476">
        <f>2*0.95*5.67E-8*(((EA476+$B$7)+273)^4-(W476+273)^4)</f>
        <v>0</v>
      </c>
      <c r="AF476">
        <f>U476+AE476+AC476+AD476</f>
        <v>0</v>
      </c>
      <c r="AG476">
        <f>DX476*AU476*(DS476-DR476*(1000-AU476*DU476)/(1000-AU476*DT476))/(100*DL476)</f>
        <v>0</v>
      </c>
      <c r="AH476">
        <f>1000*DX476*AU476*(DT476-DU476)/(100*DL476*(1000-AU476*DT476))</f>
        <v>0</v>
      </c>
      <c r="AI476">
        <f>(AJ476 - AK476 - DY476*1E3/(8.314*(EA476+273.15)) * AM476/DX476 * AL476) * DX476/(100*DL476) * (1000 - DU476)/1000</f>
        <v>0</v>
      </c>
      <c r="AJ476">
        <v>1255.455787542841</v>
      </c>
      <c r="AK476">
        <v>1225.581393939393</v>
      </c>
      <c r="AL476">
        <v>3.327149496725927</v>
      </c>
      <c r="AM476">
        <v>65.67833602409358</v>
      </c>
      <c r="AN476">
        <f>(AP476 - AO476 + DY476*1E3/(8.314*(EA476+273.15)) * AR476/DX476 * AQ476) * DX476/(100*DL476) * 1000/(1000 - AP476)</f>
        <v>0</v>
      </c>
      <c r="AO476">
        <v>8.575972122344746</v>
      </c>
      <c r="AP476">
        <v>11.95896484848484</v>
      </c>
      <c r="AQ476">
        <v>-9.065442562721274E-06</v>
      </c>
      <c r="AR476">
        <v>107.1786885899259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MAX(0,($B$13+$C$13*EF476)/(1+$D$13*EF476)*DY476/(EA476+273)*$E$13)</f>
        <v>0</v>
      </c>
      <c r="AX476" t="s">
        <v>437</v>
      </c>
      <c r="AY476" t="s">
        <v>437</v>
      </c>
      <c r="AZ476">
        <v>0</v>
      </c>
      <c r="BA476">
        <v>0</v>
      </c>
      <c r="BB476">
        <f>1-AZ476/BA476</f>
        <v>0</v>
      </c>
      <c r="BC476">
        <v>0</v>
      </c>
      <c r="BD476" t="s">
        <v>437</v>
      </c>
      <c r="BE476" t="s">
        <v>437</v>
      </c>
      <c r="BF476">
        <v>0</v>
      </c>
      <c r="BG476">
        <v>0</v>
      </c>
      <c r="BH476">
        <f>1-BF476/BG476</f>
        <v>0</v>
      </c>
      <c r="BI476">
        <v>0.5</v>
      </c>
      <c r="BJ476">
        <f>DI476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437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BZ476">
        <v>2020</v>
      </c>
      <c r="CA476">
        <v>290.0000000000001</v>
      </c>
      <c r="CB476">
        <v>1590.42</v>
      </c>
      <c r="CC476">
        <v>295</v>
      </c>
      <c r="CD476">
        <v>5220.67</v>
      </c>
      <c r="CE476">
        <v>1591.29</v>
      </c>
      <c r="CF476">
        <v>-0.87</v>
      </c>
      <c r="CG476">
        <v>300.0000000000001</v>
      </c>
      <c r="CH476">
        <v>23.8</v>
      </c>
      <c r="CI476">
        <v>1650.734719841875</v>
      </c>
      <c r="CJ476">
        <v>2.032994541366527</v>
      </c>
      <c r="CK476">
        <v>-31.03478562282126</v>
      </c>
      <c r="CL476">
        <v>0.9198548094063967</v>
      </c>
      <c r="CM476">
        <v>0.9759925733019913</v>
      </c>
      <c r="CN476">
        <v>-0.00431141668520578</v>
      </c>
      <c r="CO476">
        <v>289.9999999999999</v>
      </c>
      <c r="CP476">
        <v>1590.91</v>
      </c>
      <c r="CQ476">
        <v>765</v>
      </c>
      <c r="CR476">
        <v>5219.32</v>
      </c>
      <c r="CS476">
        <v>1591.27</v>
      </c>
      <c r="CT476">
        <v>-0.36</v>
      </c>
      <c r="DH476">
        <f>$B$11*EG476+$C$11*EH476+$F$11*ES476*(1-EV476)</f>
        <v>0</v>
      </c>
      <c r="DI476">
        <f>DH476*DJ476</f>
        <v>0</v>
      </c>
      <c r="DJ476">
        <f>($B$11*$D$9+$C$11*$D$9+$F$11*((FF476+EX476)/MAX(FF476+EX476+FG476, 0.1)*$I$9+FG476/MAX(FF476+EX476+FG476, 0.1)*$J$9))/($B$11+$C$11+$F$11)</f>
        <v>0</v>
      </c>
      <c r="DK476">
        <f>($B$11*$K$9+$C$11*$K$9+$F$11*((FF476+EX476)/MAX(FF476+EX476+FG476, 0.1)*$P$9+FG476/MAX(FF476+EX476+FG476, 0.1)*$Q$9))/($B$11+$C$11+$F$11)</f>
        <v>0</v>
      </c>
      <c r="DL476">
        <v>6</v>
      </c>
      <c r="DM476">
        <v>0.5</v>
      </c>
      <c r="DN476" t="s">
        <v>438</v>
      </c>
      <c r="DO476">
        <v>2</v>
      </c>
      <c r="DP476" t="b">
        <v>1</v>
      </c>
      <c r="DQ476">
        <v>1761512589.1</v>
      </c>
      <c r="DR476">
        <v>1204.334444444444</v>
      </c>
      <c r="DS476">
        <v>1246.423333333333</v>
      </c>
      <c r="DT476">
        <v>11.96342222222222</v>
      </c>
      <c r="DU476">
        <v>8.575777777777779</v>
      </c>
      <c r="DV476">
        <v>1208.153333333333</v>
      </c>
      <c r="DW476">
        <v>11.95008888888889</v>
      </c>
      <c r="DX476">
        <v>500.0017777777778</v>
      </c>
      <c r="DY476">
        <v>90.26524444444445</v>
      </c>
      <c r="DZ476">
        <v>0.09997292222222222</v>
      </c>
      <c r="EA476">
        <v>18.63857777777777</v>
      </c>
      <c r="EB476">
        <v>18.07223333333333</v>
      </c>
      <c r="EC476">
        <v>999.9000000000001</v>
      </c>
      <c r="ED476">
        <v>0</v>
      </c>
      <c r="EE476">
        <v>0</v>
      </c>
      <c r="EF476">
        <v>10002.64</v>
      </c>
      <c r="EG476">
        <v>0</v>
      </c>
      <c r="EH476">
        <v>960.7433333333333</v>
      </c>
      <c r="EI476">
        <v>-42.08812222222222</v>
      </c>
      <c r="EJ476">
        <v>1218.918888888889</v>
      </c>
      <c r="EK476">
        <v>1257.205555555556</v>
      </c>
      <c r="EL476">
        <v>3.387647777777778</v>
      </c>
      <c r="EM476">
        <v>1246.423333333333</v>
      </c>
      <c r="EN476">
        <v>8.575777777777779</v>
      </c>
      <c r="EO476">
        <v>1.079881111111111</v>
      </c>
      <c r="EP476">
        <v>0.7740946666666667</v>
      </c>
      <c r="EQ476">
        <v>8.041173333333333</v>
      </c>
      <c r="ER476">
        <v>3.240928888888889</v>
      </c>
      <c r="ES476">
        <v>1999.987777777778</v>
      </c>
      <c r="ET476">
        <v>0.979999</v>
      </c>
      <c r="EU476">
        <v>0.02000061111111111</v>
      </c>
      <c r="EV476">
        <v>0</v>
      </c>
      <c r="EW476">
        <v>1276.635555555556</v>
      </c>
      <c r="EX476">
        <v>5.00097</v>
      </c>
      <c r="EY476">
        <v>25354.94444444445</v>
      </c>
      <c r="EZ476">
        <v>16707.47777777778</v>
      </c>
      <c r="FA476">
        <v>38.5</v>
      </c>
      <c r="FB476">
        <v>39.25</v>
      </c>
      <c r="FC476">
        <v>38.75</v>
      </c>
      <c r="FD476">
        <v>38.5</v>
      </c>
      <c r="FE476">
        <v>38.25</v>
      </c>
      <c r="FF476">
        <v>1955.087777777778</v>
      </c>
      <c r="FG476">
        <v>39.9</v>
      </c>
      <c r="FH476">
        <v>0</v>
      </c>
      <c r="FI476">
        <v>7463</v>
      </c>
      <c r="FJ476">
        <v>0</v>
      </c>
      <c r="FK476">
        <v>1276.55</v>
      </c>
      <c r="FL476">
        <v>0.02188034519186882</v>
      </c>
      <c r="FM476">
        <v>-201.8085470085726</v>
      </c>
      <c r="FN476">
        <v>25372.45769230769</v>
      </c>
      <c r="FO476">
        <v>15</v>
      </c>
      <c r="FP476">
        <v>0</v>
      </c>
      <c r="FQ476" t="s">
        <v>439</v>
      </c>
      <c r="FR476">
        <v>1760210915.6</v>
      </c>
      <c r="FS476">
        <v>0</v>
      </c>
      <c r="FT476">
        <v>0</v>
      </c>
      <c r="FU476">
        <v>-0.215</v>
      </c>
      <c r="FV476">
        <v>0</v>
      </c>
      <c r="FW476">
        <v>-0.6919999999999999</v>
      </c>
      <c r="FX476">
        <v>0</v>
      </c>
      <c r="FY476">
        <v>400</v>
      </c>
      <c r="FZ476">
        <v>0</v>
      </c>
      <c r="GA476">
        <v>0.15</v>
      </c>
      <c r="GB476">
        <v>0</v>
      </c>
      <c r="GC476">
        <v>-41.959715</v>
      </c>
      <c r="GD476">
        <v>-1.124960600375167</v>
      </c>
      <c r="GE476">
        <v>0.1446347754691104</v>
      </c>
      <c r="GF476">
        <v>0</v>
      </c>
      <c r="GG476">
        <v>1276.539411764706</v>
      </c>
      <c r="GH476">
        <v>0.2456837237825302</v>
      </c>
      <c r="GI476">
        <v>0.2752853191153133</v>
      </c>
      <c r="GJ476">
        <v>1</v>
      </c>
      <c r="GK476">
        <v>3.39312075</v>
      </c>
      <c r="GL476">
        <v>-0.04035365853659025</v>
      </c>
      <c r="GM476">
        <v>0.003943333226789227</v>
      </c>
      <c r="GN476">
        <v>1</v>
      </c>
      <c r="GO476">
        <v>2</v>
      </c>
      <c r="GP476">
        <v>3</v>
      </c>
      <c r="GQ476" t="s">
        <v>440</v>
      </c>
      <c r="GR476">
        <v>3.13348</v>
      </c>
      <c r="GS476">
        <v>2.76028</v>
      </c>
      <c r="GT476">
        <v>0.195109</v>
      </c>
      <c r="GU476">
        <v>0.197026</v>
      </c>
      <c r="GV476">
        <v>0.0646258</v>
      </c>
      <c r="GW476">
        <v>0.049714</v>
      </c>
      <c r="GX476">
        <v>25767.8</v>
      </c>
      <c r="GY476">
        <v>25690.3</v>
      </c>
      <c r="GZ476">
        <v>29740.6</v>
      </c>
      <c r="HA476">
        <v>29552.4</v>
      </c>
      <c r="HB476">
        <v>36768.9</v>
      </c>
      <c r="HC476">
        <v>37221.8</v>
      </c>
      <c r="HD476">
        <v>41849.5</v>
      </c>
      <c r="HE476">
        <v>41987.6</v>
      </c>
      <c r="HF476">
        <v>1.95805</v>
      </c>
      <c r="HG476">
        <v>1.88587</v>
      </c>
      <c r="HH476">
        <v>-0.0221804</v>
      </c>
      <c r="HI476">
        <v>0</v>
      </c>
      <c r="HJ476">
        <v>18.4354</v>
      </c>
      <c r="HK476">
        <v>999.9</v>
      </c>
      <c r="HL476">
        <v>26.4</v>
      </c>
      <c r="HM476">
        <v>31.7</v>
      </c>
      <c r="HN476">
        <v>13.7291</v>
      </c>
      <c r="HO476">
        <v>62.3027</v>
      </c>
      <c r="HP476">
        <v>32.3277</v>
      </c>
      <c r="HQ476">
        <v>1</v>
      </c>
      <c r="HR476">
        <v>-0.121662</v>
      </c>
      <c r="HS476">
        <v>6.13723</v>
      </c>
      <c r="HT476">
        <v>20.2345</v>
      </c>
      <c r="HU476">
        <v>5.22118</v>
      </c>
      <c r="HV476">
        <v>12.0159</v>
      </c>
      <c r="HW476">
        <v>4.99085</v>
      </c>
      <c r="HX476">
        <v>3.28845</v>
      </c>
      <c r="HY476">
        <v>9999</v>
      </c>
      <c r="HZ476">
        <v>9999</v>
      </c>
      <c r="IA476">
        <v>9999</v>
      </c>
      <c r="IB476">
        <v>999.9</v>
      </c>
      <c r="IC476">
        <v>4.9728</v>
      </c>
      <c r="ID476">
        <v>1.86661</v>
      </c>
      <c r="IE476">
        <v>1.86589</v>
      </c>
      <c r="IF476">
        <v>1.86584</v>
      </c>
      <c r="IG476">
        <v>1.8677</v>
      </c>
      <c r="IH476">
        <v>1.87014</v>
      </c>
      <c r="II476">
        <v>1.8688</v>
      </c>
      <c r="IJ476">
        <v>1.87028</v>
      </c>
      <c r="IK476">
        <v>0</v>
      </c>
      <c r="IL476">
        <v>0</v>
      </c>
      <c r="IM476">
        <v>0</v>
      </c>
      <c r="IN476">
        <v>0</v>
      </c>
      <c r="IO476" t="s">
        <v>441</v>
      </c>
      <c r="IP476" t="s">
        <v>442</v>
      </c>
      <c r="IQ476" t="s">
        <v>443</v>
      </c>
      <c r="IR476" t="s">
        <v>443</v>
      </c>
      <c r="IS476" t="s">
        <v>443</v>
      </c>
      <c r="IT476" t="s">
        <v>443</v>
      </c>
      <c r="IU476">
        <v>0</v>
      </c>
      <c r="IV476">
        <v>100</v>
      </c>
      <c r="IW476">
        <v>100</v>
      </c>
      <c r="IX476">
        <v>-3.83</v>
      </c>
      <c r="IY476">
        <v>0.0132</v>
      </c>
      <c r="IZ476">
        <v>-1.414774939843471</v>
      </c>
      <c r="JA476">
        <v>-0.002262605230658699</v>
      </c>
      <c r="JB476">
        <v>4.117972070868355E-07</v>
      </c>
      <c r="JC476">
        <v>-1.535053720392113E-10</v>
      </c>
      <c r="JD476">
        <v>-0.05773197212917025</v>
      </c>
      <c r="JE476">
        <v>-0.004387372397949352</v>
      </c>
      <c r="JF476">
        <v>0.001148265067849212</v>
      </c>
      <c r="JG476">
        <v>-2.372704636287677E-05</v>
      </c>
      <c r="JH476">
        <v>4</v>
      </c>
      <c r="JI476">
        <v>2346</v>
      </c>
      <c r="JJ476">
        <v>1</v>
      </c>
      <c r="JK476">
        <v>24</v>
      </c>
      <c r="JL476">
        <v>21694.6</v>
      </c>
      <c r="JM476">
        <v>29358543.2</v>
      </c>
      <c r="JN476">
        <v>2.50244</v>
      </c>
      <c r="JO476">
        <v>2.23389</v>
      </c>
      <c r="JP476">
        <v>1.39648</v>
      </c>
      <c r="JQ476">
        <v>2.35474</v>
      </c>
      <c r="JR476">
        <v>1.49536</v>
      </c>
      <c r="JS476">
        <v>2.65381</v>
      </c>
      <c r="JT476">
        <v>36.4814</v>
      </c>
      <c r="JU476">
        <v>24.0175</v>
      </c>
      <c r="JV476">
        <v>18</v>
      </c>
      <c r="JW476">
        <v>487.721</v>
      </c>
      <c r="JX476">
        <v>433.811</v>
      </c>
      <c r="JY476">
        <v>12.2036</v>
      </c>
      <c r="JZ476">
        <v>25.8536</v>
      </c>
      <c r="KA476">
        <v>30.0012</v>
      </c>
      <c r="KB476">
        <v>25.7104</v>
      </c>
      <c r="KC476">
        <v>25.6498</v>
      </c>
      <c r="KD476">
        <v>50.1814</v>
      </c>
      <c r="KE476">
        <v>34.5612</v>
      </c>
      <c r="KF476">
        <v>0</v>
      </c>
      <c r="KG476">
        <v>12.1767</v>
      </c>
      <c r="KH476">
        <v>1276.52</v>
      </c>
      <c r="KI476">
        <v>8.582179999999999</v>
      </c>
      <c r="KJ476">
        <v>101.643</v>
      </c>
      <c r="KK476">
        <v>100.964</v>
      </c>
    </row>
    <row r="477" spans="1:297">
      <c r="A477">
        <v>461</v>
      </c>
      <c r="B477">
        <v>1761512596.6</v>
      </c>
      <c r="C477">
        <v>5386.099999904633</v>
      </c>
      <c r="D477" t="s">
        <v>1369</v>
      </c>
      <c r="E477" t="s">
        <v>1370</v>
      </c>
      <c r="F477">
        <v>5</v>
      </c>
      <c r="G477" t="s">
        <v>1218</v>
      </c>
      <c r="H477" t="s">
        <v>436</v>
      </c>
      <c r="I477">
        <v>1761512593.8</v>
      </c>
      <c r="J477">
        <f>(K477)/1000</f>
        <v>0</v>
      </c>
      <c r="K477">
        <f>IF(DP477, AN477, AH477)</f>
        <v>0</v>
      </c>
      <c r="L477">
        <f>IF(DP477, AI477, AG477)</f>
        <v>0</v>
      </c>
      <c r="M477">
        <f>DR477 - IF(AU477&gt;1, L477*DL477*100.0/(AW477), 0)</f>
        <v>0</v>
      </c>
      <c r="N477">
        <f>((T477-J477/2)*M477-L477)/(T477+J477/2)</f>
        <v>0</v>
      </c>
      <c r="O477">
        <f>N477*(DY477+DZ477)/1000.0</f>
        <v>0</v>
      </c>
      <c r="P477">
        <f>(DR477 - IF(AU477&gt;1, L477*DL477*100.0/(AW477), 0))*(DY477+DZ477)/1000.0</f>
        <v>0</v>
      </c>
      <c r="Q477">
        <f>2.0/((1/S477-1/R477)+SIGN(S477)*SQRT((1/S477-1/R477)*(1/S477-1/R477) + 4*DM477/((DM477+1)*(DM477+1))*(2*1/S477*1/R477-1/R477*1/R477)))</f>
        <v>0</v>
      </c>
      <c r="R477">
        <f>IF(LEFT(DN477,1)&lt;&gt;"0",IF(LEFT(DN477,1)="1",3.0,DO477),$D$5+$E$5*(EF477*DY477/($K$5*1000))+$F$5*(EF477*DY477/($K$5*1000))*MAX(MIN(DL477,$J$5),$I$5)*MAX(MIN(DL477,$J$5),$I$5)+$G$5*MAX(MIN(DL477,$J$5),$I$5)*(EF477*DY477/($K$5*1000))+$H$5*(EF477*DY477/($K$5*1000))*(EF477*DY477/($K$5*1000)))</f>
        <v>0</v>
      </c>
      <c r="S477">
        <f>J477*(1000-(1000*0.61365*exp(17.502*W477/(240.97+W477))/(DY477+DZ477)+DT477)/2)/(1000*0.61365*exp(17.502*W477/(240.97+W477))/(DY477+DZ477)-DT477)</f>
        <v>0</v>
      </c>
      <c r="T477">
        <f>1/((DM477+1)/(Q477/1.6)+1/(R477/1.37)) + DM477/((DM477+1)/(Q477/1.6) + DM477/(R477/1.37))</f>
        <v>0</v>
      </c>
      <c r="U477">
        <f>(DH477*DK477)</f>
        <v>0</v>
      </c>
      <c r="V477">
        <f>(EA477+(U477+2*0.95*5.67E-8*(((EA477+$B$7)+273)^4-(EA477+273)^4)-44100*J477)/(1.84*29.3*R477+8*0.95*5.67E-8*(EA477+273)^3))</f>
        <v>0</v>
      </c>
      <c r="W477">
        <f>($C$7*EB477+$D$7*EC477+$E$7*V477)</f>
        <v>0</v>
      </c>
      <c r="X477">
        <f>0.61365*exp(17.502*W477/(240.97+W477))</f>
        <v>0</v>
      </c>
      <c r="Y477">
        <f>(Z477/AA477*100)</f>
        <v>0</v>
      </c>
      <c r="Z477">
        <f>DT477*(DY477+DZ477)/1000</f>
        <v>0</v>
      </c>
      <c r="AA477">
        <f>0.61365*exp(17.502*EA477/(240.97+EA477))</f>
        <v>0</v>
      </c>
      <c r="AB477">
        <f>(X477-DT477*(DY477+DZ477)/1000)</f>
        <v>0</v>
      </c>
      <c r="AC477">
        <f>(-J477*44100)</f>
        <v>0</v>
      </c>
      <c r="AD477">
        <f>2*29.3*R477*0.92*(EA477-W477)</f>
        <v>0</v>
      </c>
      <c r="AE477">
        <f>2*0.95*5.67E-8*(((EA477+$B$7)+273)^4-(W477+273)^4)</f>
        <v>0</v>
      </c>
      <c r="AF477">
        <f>U477+AE477+AC477+AD477</f>
        <v>0</v>
      </c>
      <c r="AG477">
        <f>DX477*AU477*(DS477-DR477*(1000-AU477*DU477)/(1000-AU477*DT477))/(100*DL477)</f>
        <v>0</v>
      </c>
      <c r="AH477">
        <f>1000*DX477*AU477*(DT477-DU477)/(100*DL477*(1000-AU477*DT477))</f>
        <v>0</v>
      </c>
      <c r="AI477">
        <f>(AJ477 - AK477 - DY477*1E3/(8.314*(EA477+273.15)) * AM477/DX477 * AL477) * DX477/(100*DL477) * (1000 - DU477)/1000</f>
        <v>0</v>
      </c>
      <c r="AJ477">
        <v>1272.281823066133</v>
      </c>
      <c r="AK477">
        <v>1242.445696969696</v>
      </c>
      <c r="AL477">
        <v>3.377515988618701</v>
      </c>
      <c r="AM477">
        <v>65.67833602409358</v>
      </c>
      <c r="AN477">
        <f>(AP477 - AO477 + DY477*1E3/(8.314*(EA477+273.15)) * AR477/DX477 * AQ477) * DX477/(100*DL477) * 1000/(1000 - AP477)</f>
        <v>0</v>
      </c>
      <c r="AO477">
        <v>8.572099984633935</v>
      </c>
      <c r="AP477">
        <v>11.94990727272727</v>
      </c>
      <c r="AQ477">
        <v>-6.494563212920996E-06</v>
      </c>
      <c r="AR477">
        <v>107.1786885899259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MAX(0,($B$13+$C$13*EF477)/(1+$D$13*EF477)*DY477/(EA477+273)*$E$13)</f>
        <v>0</v>
      </c>
      <c r="AX477" t="s">
        <v>437</v>
      </c>
      <c r="AY477" t="s">
        <v>437</v>
      </c>
      <c r="AZ477">
        <v>0</v>
      </c>
      <c r="BA477">
        <v>0</v>
      </c>
      <c r="BB477">
        <f>1-AZ477/BA477</f>
        <v>0</v>
      </c>
      <c r="BC477">
        <v>0</v>
      </c>
      <c r="BD477" t="s">
        <v>437</v>
      </c>
      <c r="BE477" t="s">
        <v>437</v>
      </c>
      <c r="BF477">
        <v>0</v>
      </c>
      <c r="BG477">
        <v>0</v>
      </c>
      <c r="BH477">
        <f>1-BF477/BG477</f>
        <v>0</v>
      </c>
      <c r="BI477">
        <v>0.5</v>
      </c>
      <c r="BJ477">
        <f>DI477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437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BZ477">
        <v>2020</v>
      </c>
      <c r="CA477">
        <v>290.0000000000001</v>
      </c>
      <c r="CB477">
        <v>1590.42</v>
      </c>
      <c r="CC477">
        <v>295</v>
      </c>
      <c r="CD477">
        <v>5220.67</v>
      </c>
      <c r="CE477">
        <v>1591.29</v>
      </c>
      <c r="CF477">
        <v>-0.87</v>
      </c>
      <c r="CG477">
        <v>300.0000000000001</v>
      </c>
      <c r="CH477">
        <v>23.8</v>
      </c>
      <c r="CI477">
        <v>1650.734719841875</v>
      </c>
      <c r="CJ477">
        <v>2.032994541366527</v>
      </c>
      <c r="CK477">
        <v>-31.03478562282126</v>
      </c>
      <c r="CL477">
        <v>0.9198548094063967</v>
      </c>
      <c r="CM477">
        <v>0.9759925733019913</v>
      </c>
      <c r="CN477">
        <v>-0.00431141668520578</v>
      </c>
      <c r="CO477">
        <v>289.9999999999999</v>
      </c>
      <c r="CP477">
        <v>1590.91</v>
      </c>
      <c r="CQ477">
        <v>765</v>
      </c>
      <c r="CR477">
        <v>5219.32</v>
      </c>
      <c r="CS477">
        <v>1591.27</v>
      </c>
      <c r="CT477">
        <v>-0.36</v>
      </c>
      <c r="DH477">
        <f>$B$11*EG477+$C$11*EH477+$F$11*ES477*(1-EV477)</f>
        <v>0</v>
      </c>
      <c r="DI477">
        <f>DH477*DJ477</f>
        <v>0</v>
      </c>
      <c r="DJ477">
        <f>($B$11*$D$9+$C$11*$D$9+$F$11*((FF477+EX477)/MAX(FF477+EX477+FG477, 0.1)*$I$9+FG477/MAX(FF477+EX477+FG477, 0.1)*$J$9))/($B$11+$C$11+$F$11)</f>
        <v>0</v>
      </c>
      <c r="DK477">
        <f>($B$11*$K$9+$C$11*$K$9+$F$11*((FF477+EX477)/MAX(FF477+EX477+FG477, 0.1)*$P$9+FG477/MAX(FF477+EX477+FG477, 0.1)*$Q$9))/($B$11+$C$11+$F$11)</f>
        <v>0</v>
      </c>
      <c r="DL477">
        <v>6</v>
      </c>
      <c r="DM477">
        <v>0.5</v>
      </c>
      <c r="DN477" t="s">
        <v>438</v>
      </c>
      <c r="DO477">
        <v>2</v>
      </c>
      <c r="DP477" t="b">
        <v>1</v>
      </c>
      <c r="DQ477">
        <v>1761512593.8</v>
      </c>
      <c r="DR477">
        <v>1219.91</v>
      </c>
      <c r="DS477">
        <v>1262.145</v>
      </c>
      <c r="DT477">
        <v>11.954</v>
      </c>
      <c r="DU477">
        <v>8.572067000000001</v>
      </c>
      <c r="DV477">
        <v>1223.76</v>
      </c>
      <c r="DW477">
        <v>11.94079</v>
      </c>
      <c r="DX477">
        <v>499.9880999999999</v>
      </c>
      <c r="DY477">
        <v>90.26707</v>
      </c>
      <c r="DZ477">
        <v>0.09999372999999999</v>
      </c>
      <c r="EA477">
        <v>18.64929</v>
      </c>
      <c r="EB477">
        <v>18.06231</v>
      </c>
      <c r="EC477">
        <v>999.9</v>
      </c>
      <c r="ED477">
        <v>0</v>
      </c>
      <c r="EE477">
        <v>0</v>
      </c>
      <c r="EF477">
        <v>10004.492</v>
      </c>
      <c r="EG477">
        <v>0</v>
      </c>
      <c r="EH477">
        <v>918.2926</v>
      </c>
      <c r="EI477">
        <v>-42.23578000000001</v>
      </c>
      <c r="EJ477">
        <v>1234.672</v>
      </c>
      <c r="EK477">
        <v>1273.058</v>
      </c>
      <c r="EL477">
        <v>3.381927</v>
      </c>
      <c r="EM477">
        <v>1262.145</v>
      </c>
      <c r="EN477">
        <v>8.572067000000001</v>
      </c>
      <c r="EO477">
        <v>1.079052</v>
      </c>
      <c r="EP477">
        <v>0.7737754000000001</v>
      </c>
      <c r="EQ477">
        <v>8.029876</v>
      </c>
      <c r="ER477">
        <v>3.235093999999999</v>
      </c>
      <c r="ES477">
        <v>1999.983</v>
      </c>
      <c r="ET477">
        <v>0.9799987999999999</v>
      </c>
      <c r="EU477">
        <v>0.02000081</v>
      </c>
      <c r="EV477">
        <v>0</v>
      </c>
      <c r="EW477">
        <v>1276.465</v>
      </c>
      <c r="EX477">
        <v>5.000970000000001</v>
      </c>
      <c r="EY477">
        <v>25316.78</v>
      </c>
      <c r="EZ477">
        <v>16707.41</v>
      </c>
      <c r="FA477">
        <v>38.4622</v>
      </c>
      <c r="FB477">
        <v>39.25</v>
      </c>
      <c r="FC477">
        <v>38.7059</v>
      </c>
      <c r="FD477">
        <v>38.4748</v>
      </c>
      <c r="FE477">
        <v>38.1933</v>
      </c>
      <c r="FF477">
        <v>1955.083</v>
      </c>
      <c r="FG477">
        <v>39.89999999999999</v>
      </c>
      <c r="FH477">
        <v>0</v>
      </c>
      <c r="FI477">
        <v>7467.800000190735</v>
      </c>
      <c r="FJ477">
        <v>0</v>
      </c>
      <c r="FK477">
        <v>1276.547307692308</v>
      </c>
      <c r="FL477">
        <v>-0.5186324716445655</v>
      </c>
      <c r="FM477">
        <v>-418.2529916700153</v>
      </c>
      <c r="FN477">
        <v>25349.67307692308</v>
      </c>
      <c r="FO477">
        <v>15</v>
      </c>
      <c r="FP477">
        <v>0</v>
      </c>
      <c r="FQ477" t="s">
        <v>439</v>
      </c>
      <c r="FR477">
        <v>1760210915.6</v>
      </c>
      <c r="FS477">
        <v>0</v>
      </c>
      <c r="FT477">
        <v>0</v>
      </c>
      <c r="FU477">
        <v>-0.215</v>
      </c>
      <c r="FV477">
        <v>0</v>
      </c>
      <c r="FW477">
        <v>-0.6919999999999999</v>
      </c>
      <c r="FX477">
        <v>0</v>
      </c>
      <c r="FY477">
        <v>400</v>
      </c>
      <c r="FZ477">
        <v>0</v>
      </c>
      <c r="GA477">
        <v>0.15</v>
      </c>
      <c r="GB477">
        <v>0</v>
      </c>
      <c r="GC477">
        <v>-42.04222499999999</v>
      </c>
      <c r="GD477">
        <v>-1.224909568480272</v>
      </c>
      <c r="GE477">
        <v>0.1535804947739132</v>
      </c>
      <c r="GF477">
        <v>0</v>
      </c>
      <c r="GG477">
        <v>1276.525882352941</v>
      </c>
      <c r="GH477">
        <v>0.2860198625746889</v>
      </c>
      <c r="GI477">
        <v>0.2805049820996139</v>
      </c>
      <c r="GJ477">
        <v>1</v>
      </c>
      <c r="GK477">
        <v>3.390001750000001</v>
      </c>
      <c r="GL477">
        <v>-0.05142157598499607</v>
      </c>
      <c r="GM477">
        <v>0.005005417009350955</v>
      </c>
      <c r="GN477">
        <v>1</v>
      </c>
      <c r="GO477">
        <v>2</v>
      </c>
      <c r="GP477">
        <v>3</v>
      </c>
      <c r="GQ477" t="s">
        <v>440</v>
      </c>
      <c r="GR477">
        <v>3.13346</v>
      </c>
      <c r="GS477">
        <v>2.76035</v>
      </c>
      <c r="GT477">
        <v>0.196782</v>
      </c>
      <c r="GU477">
        <v>0.198657</v>
      </c>
      <c r="GV477">
        <v>0.0645927</v>
      </c>
      <c r="GW477">
        <v>0.0496987</v>
      </c>
      <c r="GX477">
        <v>25714.2</v>
      </c>
      <c r="GY477">
        <v>25637.6</v>
      </c>
      <c r="GZ477">
        <v>29740.5</v>
      </c>
      <c r="HA477">
        <v>29551.8</v>
      </c>
      <c r="HB477">
        <v>36770.1</v>
      </c>
      <c r="HC477">
        <v>37221.7</v>
      </c>
      <c r="HD477">
        <v>41849.3</v>
      </c>
      <c r="HE477">
        <v>41986.7</v>
      </c>
      <c r="HF477">
        <v>1.95807</v>
      </c>
      <c r="HG477">
        <v>1.88577</v>
      </c>
      <c r="HH477">
        <v>-0.0240728</v>
      </c>
      <c r="HI477">
        <v>0</v>
      </c>
      <c r="HJ477">
        <v>18.4475</v>
      </c>
      <c r="HK477">
        <v>999.9</v>
      </c>
      <c r="HL477">
        <v>26.4</v>
      </c>
      <c r="HM477">
        <v>31.7</v>
      </c>
      <c r="HN477">
        <v>13.7314</v>
      </c>
      <c r="HO477">
        <v>62.4327</v>
      </c>
      <c r="HP477">
        <v>32.508</v>
      </c>
      <c r="HQ477">
        <v>1</v>
      </c>
      <c r="HR477">
        <v>-0.120625</v>
      </c>
      <c r="HS477">
        <v>6.25195</v>
      </c>
      <c r="HT477">
        <v>20.2302</v>
      </c>
      <c r="HU477">
        <v>5.22193</v>
      </c>
      <c r="HV477">
        <v>12.0159</v>
      </c>
      <c r="HW477">
        <v>4.9914</v>
      </c>
      <c r="HX477">
        <v>3.28865</v>
      </c>
      <c r="HY477">
        <v>9999</v>
      </c>
      <c r="HZ477">
        <v>9999</v>
      </c>
      <c r="IA477">
        <v>9999</v>
      </c>
      <c r="IB477">
        <v>999.9</v>
      </c>
      <c r="IC477">
        <v>4.97281</v>
      </c>
      <c r="ID477">
        <v>1.8666</v>
      </c>
      <c r="IE477">
        <v>1.86587</v>
      </c>
      <c r="IF477">
        <v>1.86585</v>
      </c>
      <c r="IG477">
        <v>1.86769</v>
      </c>
      <c r="IH477">
        <v>1.87012</v>
      </c>
      <c r="II477">
        <v>1.8688</v>
      </c>
      <c r="IJ477">
        <v>1.87027</v>
      </c>
      <c r="IK477">
        <v>0</v>
      </c>
      <c r="IL477">
        <v>0</v>
      </c>
      <c r="IM477">
        <v>0</v>
      </c>
      <c r="IN477">
        <v>0</v>
      </c>
      <c r="IO477" t="s">
        <v>441</v>
      </c>
      <c r="IP477" t="s">
        <v>442</v>
      </c>
      <c r="IQ477" t="s">
        <v>443</v>
      </c>
      <c r="IR477" t="s">
        <v>443</v>
      </c>
      <c r="IS477" t="s">
        <v>443</v>
      </c>
      <c r="IT477" t="s">
        <v>443</v>
      </c>
      <c r="IU477">
        <v>0</v>
      </c>
      <c r="IV477">
        <v>100</v>
      </c>
      <c r="IW477">
        <v>100</v>
      </c>
      <c r="IX477">
        <v>-3.86</v>
      </c>
      <c r="IY477">
        <v>0.0131</v>
      </c>
      <c r="IZ477">
        <v>-1.414774939843471</v>
      </c>
      <c r="JA477">
        <v>-0.002262605230658699</v>
      </c>
      <c r="JB477">
        <v>4.117972070868355E-07</v>
      </c>
      <c r="JC477">
        <v>-1.535053720392113E-10</v>
      </c>
      <c r="JD477">
        <v>-0.05773197212917025</v>
      </c>
      <c r="JE477">
        <v>-0.004387372397949352</v>
      </c>
      <c r="JF477">
        <v>0.001148265067849212</v>
      </c>
      <c r="JG477">
        <v>-2.372704636287677E-05</v>
      </c>
      <c r="JH477">
        <v>4</v>
      </c>
      <c r="JI477">
        <v>2346</v>
      </c>
      <c r="JJ477">
        <v>1</v>
      </c>
      <c r="JK477">
        <v>24</v>
      </c>
      <c r="JL477">
        <v>21694.7</v>
      </c>
      <c r="JM477">
        <v>29358543.3</v>
      </c>
      <c r="JN477">
        <v>2.53052</v>
      </c>
      <c r="JO477">
        <v>2.24365</v>
      </c>
      <c r="JP477">
        <v>1.39648</v>
      </c>
      <c r="JQ477">
        <v>2.35352</v>
      </c>
      <c r="JR477">
        <v>1.49536</v>
      </c>
      <c r="JS477">
        <v>2.56226</v>
      </c>
      <c r="JT477">
        <v>36.5051</v>
      </c>
      <c r="JU477">
        <v>24.0175</v>
      </c>
      <c r="JV477">
        <v>18</v>
      </c>
      <c r="JW477">
        <v>487.755</v>
      </c>
      <c r="JX477">
        <v>433.773</v>
      </c>
      <c r="JY477">
        <v>12.1306</v>
      </c>
      <c r="JZ477">
        <v>25.8576</v>
      </c>
      <c r="KA477">
        <v>30.0011</v>
      </c>
      <c r="KB477">
        <v>25.7125</v>
      </c>
      <c r="KC477">
        <v>25.6526</v>
      </c>
      <c r="KD477">
        <v>50.678</v>
      </c>
      <c r="KE477">
        <v>34.5612</v>
      </c>
      <c r="KF477">
        <v>0</v>
      </c>
      <c r="KG477">
        <v>12.1058</v>
      </c>
      <c r="KH477">
        <v>1289.88</v>
      </c>
      <c r="KI477">
        <v>8.582179999999999</v>
      </c>
      <c r="KJ477">
        <v>101.642</v>
      </c>
      <c r="KK477">
        <v>100.962</v>
      </c>
    </row>
    <row r="478" spans="1:297">
      <c r="A478">
        <v>462</v>
      </c>
      <c r="B478">
        <v>1761512601.5</v>
      </c>
      <c r="C478">
        <v>5391</v>
      </c>
      <c r="D478" t="s">
        <v>1371</v>
      </c>
      <c r="E478" t="s">
        <v>1372</v>
      </c>
      <c r="F478">
        <v>5</v>
      </c>
      <c r="G478" t="s">
        <v>1218</v>
      </c>
      <c r="H478" t="s">
        <v>436</v>
      </c>
      <c r="I478">
        <v>1761512598.79</v>
      </c>
      <c r="J478">
        <f>(K478)/1000</f>
        <v>0</v>
      </c>
      <c r="K478">
        <f>IF(DP478, AN478, AH478)</f>
        <v>0</v>
      </c>
      <c r="L478">
        <f>IF(DP478, AI478, AG478)</f>
        <v>0</v>
      </c>
      <c r="M478">
        <f>DR478 - IF(AU478&gt;1, L478*DL478*100.0/(AW478), 0)</f>
        <v>0</v>
      </c>
      <c r="N478">
        <f>((T478-J478/2)*M478-L478)/(T478+J478/2)</f>
        <v>0</v>
      </c>
      <c r="O478">
        <f>N478*(DY478+DZ478)/1000.0</f>
        <v>0</v>
      </c>
      <c r="P478">
        <f>(DR478 - IF(AU478&gt;1, L478*DL478*100.0/(AW478), 0))*(DY478+DZ478)/1000.0</f>
        <v>0</v>
      </c>
      <c r="Q478">
        <f>2.0/((1/S478-1/R478)+SIGN(S478)*SQRT((1/S478-1/R478)*(1/S478-1/R478) + 4*DM478/((DM478+1)*(DM478+1))*(2*1/S478*1/R478-1/R478*1/R478)))</f>
        <v>0</v>
      </c>
      <c r="R478">
        <f>IF(LEFT(DN478,1)&lt;&gt;"0",IF(LEFT(DN478,1)="1",3.0,DO478),$D$5+$E$5*(EF478*DY478/($K$5*1000))+$F$5*(EF478*DY478/($K$5*1000))*MAX(MIN(DL478,$J$5),$I$5)*MAX(MIN(DL478,$J$5),$I$5)+$G$5*MAX(MIN(DL478,$J$5),$I$5)*(EF478*DY478/($K$5*1000))+$H$5*(EF478*DY478/($K$5*1000))*(EF478*DY478/($K$5*1000)))</f>
        <v>0</v>
      </c>
      <c r="S478">
        <f>J478*(1000-(1000*0.61365*exp(17.502*W478/(240.97+W478))/(DY478+DZ478)+DT478)/2)/(1000*0.61365*exp(17.502*W478/(240.97+W478))/(DY478+DZ478)-DT478)</f>
        <v>0</v>
      </c>
      <c r="T478">
        <f>1/((DM478+1)/(Q478/1.6)+1/(R478/1.37)) + DM478/((DM478+1)/(Q478/1.6) + DM478/(R478/1.37))</f>
        <v>0</v>
      </c>
      <c r="U478">
        <f>(DH478*DK478)</f>
        <v>0</v>
      </c>
      <c r="V478">
        <f>(EA478+(U478+2*0.95*5.67E-8*(((EA478+$B$7)+273)^4-(EA478+273)^4)-44100*J478)/(1.84*29.3*R478+8*0.95*5.67E-8*(EA478+273)^3))</f>
        <v>0</v>
      </c>
      <c r="W478">
        <f>($C$7*EB478+$D$7*EC478+$E$7*V478)</f>
        <v>0</v>
      </c>
      <c r="X478">
        <f>0.61365*exp(17.502*W478/(240.97+W478))</f>
        <v>0</v>
      </c>
      <c r="Y478">
        <f>(Z478/AA478*100)</f>
        <v>0</v>
      </c>
      <c r="Z478">
        <f>DT478*(DY478+DZ478)/1000</f>
        <v>0</v>
      </c>
      <c r="AA478">
        <f>0.61365*exp(17.502*EA478/(240.97+EA478))</f>
        <v>0</v>
      </c>
      <c r="AB478">
        <f>(X478-DT478*(DY478+DZ478)/1000)</f>
        <v>0</v>
      </c>
      <c r="AC478">
        <f>(-J478*44100)</f>
        <v>0</v>
      </c>
      <c r="AD478">
        <f>2*29.3*R478*0.92*(EA478-W478)</f>
        <v>0</v>
      </c>
      <c r="AE478">
        <f>2*0.95*5.67E-8*(((EA478+$B$7)+273)^4-(W478+273)^4)</f>
        <v>0</v>
      </c>
      <c r="AF478">
        <f>U478+AE478+AC478+AD478</f>
        <v>0</v>
      </c>
      <c r="AG478">
        <f>DX478*AU478*(DS478-DR478*(1000-AU478*DU478)/(1000-AU478*DT478))/(100*DL478)</f>
        <v>0</v>
      </c>
      <c r="AH478">
        <f>1000*DX478*AU478*(DT478-DU478)/(100*DL478*(1000-AU478*DT478))</f>
        <v>0</v>
      </c>
      <c r="AI478">
        <f>(AJ478 - AK478 - DY478*1E3/(8.314*(EA478+273.15)) * AM478/DX478 * AL478) * DX478/(100*DL478) * (1000 - DU478)/1000</f>
        <v>0</v>
      </c>
      <c r="AJ478">
        <v>1289.006699628999</v>
      </c>
      <c r="AK478">
        <v>1259.265556832109</v>
      </c>
      <c r="AL478">
        <v>3.425723790157976</v>
      </c>
      <c r="AM478">
        <v>65.67833602409358</v>
      </c>
      <c r="AN478">
        <f>(AP478 - AO478 + DY478*1E3/(8.314*(EA478+273.15)) * AR478/DX478 * AQ478) * DX478/(100*DL478) * 1000/(1000 - AP478)</f>
        <v>0</v>
      </c>
      <c r="AO478">
        <v>8.569119921069438</v>
      </c>
      <c r="AP478">
        <v>11.94230794561355</v>
      </c>
      <c r="AQ478">
        <v>-6.682258425659473E-06</v>
      </c>
      <c r="AR478">
        <v>107.1786885899259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MAX(0,($B$13+$C$13*EF478)/(1+$D$13*EF478)*DY478/(EA478+273)*$E$13)</f>
        <v>0</v>
      </c>
      <c r="AX478" t="s">
        <v>437</v>
      </c>
      <c r="AY478" t="s">
        <v>437</v>
      </c>
      <c r="AZ478">
        <v>0</v>
      </c>
      <c r="BA478">
        <v>0</v>
      </c>
      <c r="BB478">
        <f>1-AZ478/BA478</f>
        <v>0</v>
      </c>
      <c r="BC478">
        <v>0</v>
      </c>
      <c r="BD478" t="s">
        <v>437</v>
      </c>
      <c r="BE478" t="s">
        <v>437</v>
      </c>
      <c r="BF478">
        <v>0</v>
      </c>
      <c r="BG478">
        <v>0</v>
      </c>
      <c r="BH478">
        <f>1-BF478/BG478</f>
        <v>0</v>
      </c>
      <c r="BI478">
        <v>0.5</v>
      </c>
      <c r="BJ478">
        <f>DI478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437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BZ478">
        <v>2020</v>
      </c>
      <c r="CA478">
        <v>290.0000000000001</v>
      </c>
      <c r="CB478">
        <v>1590.42</v>
      </c>
      <c r="CC478">
        <v>295</v>
      </c>
      <c r="CD478">
        <v>5220.67</v>
      </c>
      <c r="CE478">
        <v>1591.29</v>
      </c>
      <c r="CF478">
        <v>-0.87</v>
      </c>
      <c r="CG478">
        <v>300.0000000000001</v>
      </c>
      <c r="CH478">
        <v>23.8</v>
      </c>
      <c r="CI478">
        <v>1650.734719841875</v>
      </c>
      <c r="CJ478">
        <v>2.032994541366527</v>
      </c>
      <c r="CK478">
        <v>-31.03478562282126</v>
      </c>
      <c r="CL478">
        <v>0.9198548094063967</v>
      </c>
      <c r="CM478">
        <v>0.9759925733019913</v>
      </c>
      <c r="CN478">
        <v>-0.00431141668520578</v>
      </c>
      <c r="CO478">
        <v>289.9999999999999</v>
      </c>
      <c r="CP478">
        <v>1590.91</v>
      </c>
      <c r="CQ478">
        <v>765</v>
      </c>
      <c r="CR478">
        <v>5219.32</v>
      </c>
      <c r="CS478">
        <v>1591.27</v>
      </c>
      <c r="CT478">
        <v>-0.36</v>
      </c>
      <c r="DH478">
        <f>$B$11*EG478+$C$11*EH478+$F$11*ES478*(1-EV478)</f>
        <v>0</v>
      </c>
      <c r="DI478">
        <f>DH478*DJ478</f>
        <v>0</v>
      </c>
      <c r="DJ478">
        <f>($B$11*$D$9+$C$11*$D$9+$F$11*((FF478+EX478)/MAX(FF478+EX478+FG478, 0.1)*$I$9+FG478/MAX(FF478+EX478+FG478, 0.1)*$J$9))/($B$11+$C$11+$F$11)</f>
        <v>0</v>
      </c>
      <c r="DK478">
        <f>($B$11*$K$9+$C$11*$K$9+$F$11*((FF478+EX478)/MAX(FF478+EX478+FG478, 0.1)*$P$9+FG478/MAX(FF478+EX478+FG478, 0.1)*$Q$9))/($B$11+$C$11+$F$11)</f>
        <v>0</v>
      </c>
      <c r="DL478">
        <v>6</v>
      </c>
      <c r="DM478">
        <v>0.5</v>
      </c>
      <c r="DN478" t="s">
        <v>438</v>
      </c>
      <c r="DO478">
        <v>2</v>
      </c>
      <c r="DP478" t="b">
        <v>1</v>
      </c>
      <c r="DQ478">
        <v>1761512598.79</v>
      </c>
      <c r="DR478">
        <v>1236.695</v>
      </c>
      <c r="DS478">
        <v>1279.035</v>
      </c>
      <c r="DT478">
        <v>11.94504</v>
      </c>
      <c r="DU478">
        <v>8.568943000000001</v>
      </c>
      <c r="DV478">
        <v>1240.575</v>
      </c>
      <c r="DW478">
        <v>11.93194</v>
      </c>
      <c r="DX478">
        <v>500.0132</v>
      </c>
      <c r="DY478">
        <v>90.26738</v>
      </c>
      <c r="DZ478">
        <v>0.1000218</v>
      </c>
      <c r="EA478">
        <v>18.65338</v>
      </c>
      <c r="EB478">
        <v>18.04473</v>
      </c>
      <c r="EC478">
        <v>999.9</v>
      </c>
      <c r="ED478">
        <v>0</v>
      </c>
      <c r="EE478">
        <v>0</v>
      </c>
      <c r="EF478">
        <v>10001.929</v>
      </c>
      <c r="EG478">
        <v>0</v>
      </c>
      <c r="EH478">
        <v>909.1599</v>
      </c>
      <c r="EI478">
        <v>-42.34188999999999</v>
      </c>
      <c r="EJ478">
        <v>1251.645</v>
      </c>
      <c r="EK478">
        <v>1290.09</v>
      </c>
      <c r="EL478">
        <v>3.376081</v>
      </c>
      <c r="EM478">
        <v>1279.035</v>
      </c>
      <c r="EN478">
        <v>8.568943000000001</v>
      </c>
      <c r="EO478">
        <v>1.078245</v>
      </c>
      <c r="EP478">
        <v>0.773496</v>
      </c>
      <c r="EQ478">
        <v>8.018891</v>
      </c>
      <c r="ER478">
        <v>3.22999</v>
      </c>
      <c r="ES478">
        <v>2000.004</v>
      </c>
      <c r="ET478">
        <v>0.9799987999999999</v>
      </c>
      <c r="EU478">
        <v>0.02000081</v>
      </c>
      <c r="EV478">
        <v>0</v>
      </c>
      <c r="EW478">
        <v>1276.503</v>
      </c>
      <c r="EX478">
        <v>5.000970000000001</v>
      </c>
      <c r="EY478">
        <v>25290.82</v>
      </c>
      <c r="EZ478">
        <v>16707.6</v>
      </c>
      <c r="FA478">
        <v>38.437</v>
      </c>
      <c r="FB478">
        <v>39.25</v>
      </c>
      <c r="FC478">
        <v>38.687</v>
      </c>
      <c r="FD478">
        <v>38.4622</v>
      </c>
      <c r="FE478">
        <v>38.187</v>
      </c>
      <c r="FF478">
        <v>1955.104</v>
      </c>
      <c r="FG478">
        <v>39.89999999999999</v>
      </c>
      <c r="FH478">
        <v>0</v>
      </c>
      <c r="FI478">
        <v>7472.600000143051</v>
      </c>
      <c r="FJ478">
        <v>0</v>
      </c>
      <c r="FK478">
        <v>1276.503076923077</v>
      </c>
      <c r="FL478">
        <v>-1.196581194527599</v>
      </c>
      <c r="FM478">
        <v>-405.5623934935092</v>
      </c>
      <c r="FN478">
        <v>25321.55</v>
      </c>
      <c r="FO478">
        <v>15</v>
      </c>
      <c r="FP478">
        <v>0</v>
      </c>
      <c r="FQ478" t="s">
        <v>439</v>
      </c>
      <c r="FR478">
        <v>1760210915.6</v>
      </c>
      <c r="FS478">
        <v>0</v>
      </c>
      <c r="FT478">
        <v>0</v>
      </c>
      <c r="FU478">
        <v>-0.215</v>
      </c>
      <c r="FV478">
        <v>0</v>
      </c>
      <c r="FW478">
        <v>-0.6919999999999999</v>
      </c>
      <c r="FX478">
        <v>0</v>
      </c>
      <c r="FY478">
        <v>400</v>
      </c>
      <c r="FZ478">
        <v>0</v>
      </c>
      <c r="GA478">
        <v>0.15</v>
      </c>
      <c r="GB478">
        <v>0</v>
      </c>
      <c r="GC478">
        <v>-42.15812682926829</v>
      </c>
      <c r="GD478">
        <v>-1.263027177700254</v>
      </c>
      <c r="GE478">
        <v>0.1566159198592564</v>
      </c>
      <c r="GF478">
        <v>0</v>
      </c>
      <c r="GG478">
        <v>1276.528823529412</v>
      </c>
      <c r="GH478">
        <v>-0.01711229751454043</v>
      </c>
      <c r="GI478">
        <v>0.2734395804419244</v>
      </c>
      <c r="GJ478">
        <v>1</v>
      </c>
      <c r="GK478">
        <v>3.384962926829268</v>
      </c>
      <c r="GL478">
        <v>-0.06150836236934207</v>
      </c>
      <c r="GM478">
        <v>0.006124166939426392</v>
      </c>
      <c r="GN478">
        <v>1</v>
      </c>
      <c r="GO478">
        <v>2</v>
      </c>
      <c r="GP478">
        <v>3</v>
      </c>
      <c r="GQ478" t="s">
        <v>440</v>
      </c>
      <c r="GR478">
        <v>3.13338</v>
      </c>
      <c r="GS478">
        <v>2.76038</v>
      </c>
      <c r="GT478">
        <v>0.198437</v>
      </c>
      <c r="GU478">
        <v>0.200287</v>
      </c>
      <c r="GV478">
        <v>0.0645606</v>
      </c>
      <c r="GW478">
        <v>0.0496825</v>
      </c>
      <c r="GX478">
        <v>25661.1</v>
      </c>
      <c r="GY478">
        <v>25585.2</v>
      </c>
      <c r="GZ478">
        <v>29740.4</v>
      </c>
      <c r="HA478">
        <v>29551.4</v>
      </c>
      <c r="HB478">
        <v>36771.3</v>
      </c>
      <c r="HC478">
        <v>37222.1</v>
      </c>
      <c r="HD478">
        <v>41849.2</v>
      </c>
      <c r="HE478">
        <v>41986.4</v>
      </c>
      <c r="HF478">
        <v>1.95815</v>
      </c>
      <c r="HG478">
        <v>1.88563</v>
      </c>
      <c r="HH478">
        <v>-0.0249818</v>
      </c>
      <c r="HI478">
        <v>0</v>
      </c>
      <c r="HJ478">
        <v>18.4579</v>
      </c>
      <c r="HK478">
        <v>999.9</v>
      </c>
      <c r="HL478">
        <v>26.4</v>
      </c>
      <c r="HM478">
        <v>31.7</v>
      </c>
      <c r="HN478">
        <v>13.7297</v>
      </c>
      <c r="HO478">
        <v>62.5027</v>
      </c>
      <c r="HP478">
        <v>32.3438</v>
      </c>
      <c r="HQ478">
        <v>1</v>
      </c>
      <c r="HR478">
        <v>-0.119782</v>
      </c>
      <c r="HS478">
        <v>6.2944</v>
      </c>
      <c r="HT478">
        <v>20.229</v>
      </c>
      <c r="HU478">
        <v>5.22208</v>
      </c>
      <c r="HV478">
        <v>12.0159</v>
      </c>
      <c r="HW478">
        <v>4.99125</v>
      </c>
      <c r="HX478">
        <v>3.28863</v>
      </c>
      <c r="HY478">
        <v>9999</v>
      </c>
      <c r="HZ478">
        <v>9999</v>
      </c>
      <c r="IA478">
        <v>9999</v>
      </c>
      <c r="IB478">
        <v>999.9</v>
      </c>
      <c r="IC478">
        <v>4.97283</v>
      </c>
      <c r="ID478">
        <v>1.86661</v>
      </c>
      <c r="IE478">
        <v>1.86586</v>
      </c>
      <c r="IF478">
        <v>1.86584</v>
      </c>
      <c r="IG478">
        <v>1.86769</v>
      </c>
      <c r="IH478">
        <v>1.87014</v>
      </c>
      <c r="II478">
        <v>1.86878</v>
      </c>
      <c r="IJ478">
        <v>1.87027</v>
      </c>
      <c r="IK478">
        <v>0</v>
      </c>
      <c r="IL478">
        <v>0</v>
      </c>
      <c r="IM478">
        <v>0</v>
      </c>
      <c r="IN478">
        <v>0</v>
      </c>
      <c r="IO478" t="s">
        <v>441</v>
      </c>
      <c r="IP478" t="s">
        <v>442</v>
      </c>
      <c r="IQ478" t="s">
        <v>443</v>
      </c>
      <c r="IR478" t="s">
        <v>443</v>
      </c>
      <c r="IS478" t="s">
        <v>443</v>
      </c>
      <c r="IT478" t="s">
        <v>443</v>
      </c>
      <c r="IU478">
        <v>0</v>
      </c>
      <c r="IV478">
        <v>100</v>
      </c>
      <c r="IW478">
        <v>100</v>
      </c>
      <c r="IX478">
        <v>-3.9</v>
      </c>
      <c r="IY478">
        <v>0.0131</v>
      </c>
      <c r="IZ478">
        <v>-1.414774939843471</v>
      </c>
      <c r="JA478">
        <v>-0.002262605230658699</v>
      </c>
      <c r="JB478">
        <v>4.117972070868355E-07</v>
      </c>
      <c r="JC478">
        <v>-1.535053720392113E-10</v>
      </c>
      <c r="JD478">
        <v>-0.05773197212917025</v>
      </c>
      <c r="JE478">
        <v>-0.004387372397949352</v>
      </c>
      <c r="JF478">
        <v>0.001148265067849212</v>
      </c>
      <c r="JG478">
        <v>-2.372704636287677E-05</v>
      </c>
      <c r="JH478">
        <v>4</v>
      </c>
      <c r="JI478">
        <v>2346</v>
      </c>
      <c r="JJ478">
        <v>1</v>
      </c>
      <c r="JK478">
        <v>24</v>
      </c>
      <c r="JL478">
        <v>21694.8</v>
      </c>
      <c r="JM478">
        <v>29358543.4</v>
      </c>
      <c r="JN478">
        <v>2.55493</v>
      </c>
      <c r="JO478">
        <v>2.24243</v>
      </c>
      <c r="JP478">
        <v>1.39648</v>
      </c>
      <c r="JQ478">
        <v>2.35596</v>
      </c>
      <c r="JR478">
        <v>1.49536</v>
      </c>
      <c r="JS478">
        <v>2.69653</v>
      </c>
      <c r="JT478">
        <v>36.4814</v>
      </c>
      <c r="JU478">
        <v>24.0175</v>
      </c>
      <c r="JV478">
        <v>18</v>
      </c>
      <c r="JW478">
        <v>487.828</v>
      </c>
      <c r="JX478">
        <v>433.71</v>
      </c>
      <c r="JY478">
        <v>12.0627</v>
      </c>
      <c r="JZ478">
        <v>25.8614</v>
      </c>
      <c r="KA478">
        <v>30.001</v>
      </c>
      <c r="KB478">
        <v>25.7157</v>
      </c>
      <c r="KC478">
        <v>25.656</v>
      </c>
      <c r="KD478">
        <v>51.2316</v>
      </c>
      <c r="KE478">
        <v>34.5612</v>
      </c>
      <c r="KF478">
        <v>0</v>
      </c>
      <c r="KG478">
        <v>12.0474</v>
      </c>
      <c r="KH478">
        <v>1309.92</v>
      </c>
      <c r="KI478">
        <v>8.582179999999999</v>
      </c>
      <c r="KJ478">
        <v>101.642</v>
      </c>
      <c r="KK478">
        <v>100.961</v>
      </c>
    </row>
    <row r="479" spans="1:297">
      <c r="A479">
        <v>463</v>
      </c>
      <c r="B479">
        <v>1761512606.5</v>
      </c>
      <c r="C479">
        <v>5396</v>
      </c>
      <c r="D479" t="s">
        <v>1373</v>
      </c>
      <c r="E479" t="s">
        <v>1374</v>
      </c>
      <c r="F479">
        <v>5</v>
      </c>
      <c r="G479" t="s">
        <v>1218</v>
      </c>
      <c r="H479" t="s">
        <v>436</v>
      </c>
      <c r="I479">
        <v>1761512604</v>
      </c>
      <c r="J479">
        <f>(K479)/1000</f>
        <v>0</v>
      </c>
      <c r="K479">
        <f>IF(DP479, AN479, AH479)</f>
        <v>0</v>
      </c>
      <c r="L479">
        <f>IF(DP479, AI479, AG479)</f>
        <v>0</v>
      </c>
      <c r="M479">
        <f>DR479 - IF(AU479&gt;1, L479*DL479*100.0/(AW479), 0)</f>
        <v>0</v>
      </c>
      <c r="N479">
        <f>((T479-J479/2)*M479-L479)/(T479+J479/2)</f>
        <v>0</v>
      </c>
      <c r="O479">
        <f>N479*(DY479+DZ479)/1000.0</f>
        <v>0</v>
      </c>
      <c r="P479">
        <f>(DR479 - IF(AU479&gt;1, L479*DL479*100.0/(AW479), 0))*(DY479+DZ479)/1000.0</f>
        <v>0</v>
      </c>
      <c r="Q479">
        <f>2.0/((1/S479-1/R479)+SIGN(S479)*SQRT((1/S479-1/R479)*(1/S479-1/R479) + 4*DM479/((DM479+1)*(DM479+1))*(2*1/S479*1/R479-1/R479*1/R479)))</f>
        <v>0</v>
      </c>
      <c r="R479">
        <f>IF(LEFT(DN479,1)&lt;&gt;"0",IF(LEFT(DN479,1)="1",3.0,DO479),$D$5+$E$5*(EF479*DY479/($K$5*1000))+$F$5*(EF479*DY479/($K$5*1000))*MAX(MIN(DL479,$J$5),$I$5)*MAX(MIN(DL479,$J$5),$I$5)+$G$5*MAX(MIN(DL479,$J$5),$I$5)*(EF479*DY479/($K$5*1000))+$H$5*(EF479*DY479/($K$5*1000))*(EF479*DY479/($K$5*1000)))</f>
        <v>0</v>
      </c>
      <c r="S479">
        <f>J479*(1000-(1000*0.61365*exp(17.502*W479/(240.97+W479))/(DY479+DZ479)+DT479)/2)/(1000*0.61365*exp(17.502*W479/(240.97+W479))/(DY479+DZ479)-DT479)</f>
        <v>0</v>
      </c>
      <c r="T479">
        <f>1/((DM479+1)/(Q479/1.6)+1/(R479/1.37)) + DM479/((DM479+1)/(Q479/1.6) + DM479/(R479/1.37))</f>
        <v>0</v>
      </c>
      <c r="U479">
        <f>(DH479*DK479)</f>
        <v>0</v>
      </c>
      <c r="V479">
        <f>(EA479+(U479+2*0.95*5.67E-8*(((EA479+$B$7)+273)^4-(EA479+273)^4)-44100*J479)/(1.84*29.3*R479+8*0.95*5.67E-8*(EA479+273)^3))</f>
        <v>0</v>
      </c>
      <c r="W479">
        <f>($C$7*EB479+$D$7*EC479+$E$7*V479)</f>
        <v>0</v>
      </c>
      <c r="X479">
        <f>0.61365*exp(17.502*W479/(240.97+W479))</f>
        <v>0</v>
      </c>
      <c r="Y479">
        <f>(Z479/AA479*100)</f>
        <v>0</v>
      </c>
      <c r="Z479">
        <f>DT479*(DY479+DZ479)/1000</f>
        <v>0</v>
      </c>
      <c r="AA479">
        <f>0.61365*exp(17.502*EA479/(240.97+EA479))</f>
        <v>0</v>
      </c>
      <c r="AB479">
        <f>(X479-DT479*(DY479+DZ479)/1000)</f>
        <v>0</v>
      </c>
      <c r="AC479">
        <f>(-J479*44100)</f>
        <v>0</v>
      </c>
      <c r="AD479">
        <f>2*29.3*R479*0.92*(EA479-W479)</f>
        <v>0</v>
      </c>
      <c r="AE479">
        <f>2*0.95*5.67E-8*(((EA479+$B$7)+273)^4-(W479+273)^4)</f>
        <v>0</v>
      </c>
      <c r="AF479">
        <f>U479+AE479+AC479+AD479</f>
        <v>0</v>
      </c>
      <c r="AG479">
        <f>DX479*AU479*(DS479-DR479*(1000-AU479*DU479)/(1000-AU479*DT479))/(100*DL479)</f>
        <v>0</v>
      </c>
      <c r="AH479">
        <f>1000*DX479*AU479*(DT479-DU479)/(100*DL479*(1000-AU479*DT479))</f>
        <v>0</v>
      </c>
      <c r="AI479">
        <f>(AJ479 - AK479 - DY479*1E3/(8.314*(EA479+273.15)) * AM479/DX479 * AL479) * DX479/(100*DL479) * (1000 - DU479)/1000</f>
        <v>0</v>
      </c>
      <c r="AJ479">
        <v>1306.311763267837</v>
      </c>
      <c r="AK479">
        <v>1276.385939393939</v>
      </c>
      <c r="AL479">
        <v>3.410372301527954</v>
      </c>
      <c r="AM479">
        <v>65.67833602409358</v>
      </c>
      <c r="AN479">
        <f>(AP479 - AO479 + DY479*1E3/(8.314*(EA479+273.15)) * AR479/DX479 * AQ479) * DX479/(100*DL479) * 1000/(1000 - AP479)</f>
        <v>0</v>
      </c>
      <c r="AO479">
        <v>8.564909559298366</v>
      </c>
      <c r="AP479">
        <v>11.93602787878787</v>
      </c>
      <c r="AQ479">
        <v>-5.77883019614194E-06</v>
      </c>
      <c r="AR479">
        <v>107.1786885899259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MAX(0,($B$13+$C$13*EF479)/(1+$D$13*EF479)*DY479/(EA479+273)*$E$13)</f>
        <v>0</v>
      </c>
      <c r="AX479" t="s">
        <v>437</v>
      </c>
      <c r="AY479" t="s">
        <v>437</v>
      </c>
      <c r="AZ479">
        <v>0</v>
      </c>
      <c r="BA479">
        <v>0</v>
      </c>
      <c r="BB479">
        <f>1-AZ479/BA479</f>
        <v>0</v>
      </c>
      <c r="BC479">
        <v>0</v>
      </c>
      <c r="BD479" t="s">
        <v>437</v>
      </c>
      <c r="BE479" t="s">
        <v>437</v>
      </c>
      <c r="BF479">
        <v>0</v>
      </c>
      <c r="BG479">
        <v>0</v>
      </c>
      <c r="BH479">
        <f>1-BF479/BG479</f>
        <v>0</v>
      </c>
      <c r="BI479">
        <v>0.5</v>
      </c>
      <c r="BJ479">
        <f>DI479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437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BZ479">
        <v>2020</v>
      </c>
      <c r="CA479">
        <v>290.0000000000001</v>
      </c>
      <c r="CB479">
        <v>1590.42</v>
      </c>
      <c r="CC479">
        <v>295</v>
      </c>
      <c r="CD479">
        <v>5220.67</v>
      </c>
      <c r="CE479">
        <v>1591.29</v>
      </c>
      <c r="CF479">
        <v>-0.87</v>
      </c>
      <c r="CG479">
        <v>300.0000000000001</v>
      </c>
      <c r="CH479">
        <v>23.8</v>
      </c>
      <c r="CI479">
        <v>1650.734719841875</v>
      </c>
      <c r="CJ479">
        <v>2.032994541366527</v>
      </c>
      <c r="CK479">
        <v>-31.03478562282126</v>
      </c>
      <c r="CL479">
        <v>0.9198548094063967</v>
      </c>
      <c r="CM479">
        <v>0.9759925733019913</v>
      </c>
      <c r="CN479">
        <v>-0.00431141668520578</v>
      </c>
      <c r="CO479">
        <v>289.9999999999999</v>
      </c>
      <c r="CP479">
        <v>1590.91</v>
      </c>
      <c r="CQ479">
        <v>765</v>
      </c>
      <c r="CR479">
        <v>5219.32</v>
      </c>
      <c r="CS479">
        <v>1591.27</v>
      </c>
      <c r="CT479">
        <v>-0.36</v>
      </c>
      <c r="DH479">
        <f>$B$11*EG479+$C$11*EH479+$F$11*ES479*(1-EV479)</f>
        <v>0</v>
      </c>
      <c r="DI479">
        <f>DH479*DJ479</f>
        <v>0</v>
      </c>
      <c r="DJ479">
        <f>($B$11*$D$9+$C$11*$D$9+$F$11*((FF479+EX479)/MAX(FF479+EX479+FG479, 0.1)*$I$9+FG479/MAX(FF479+EX479+FG479, 0.1)*$J$9))/($B$11+$C$11+$F$11)</f>
        <v>0</v>
      </c>
      <c r="DK479">
        <f>($B$11*$K$9+$C$11*$K$9+$F$11*((FF479+EX479)/MAX(FF479+EX479+FG479, 0.1)*$P$9+FG479/MAX(FF479+EX479+FG479, 0.1)*$Q$9))/($B$11+$C$11+$F$11)</f>
        <v>0</v>
      </c>
      <c r="DL479">
        <v>6</v>
      </c>
      <c r="DM479">
        <v>0.5</v>
      </c>
      <c r="DN479" t="s">
        <v>438</v>
      </c>
      <c r="DO479">
        <v>2</v>
      </c>
      <c r="DP479" t="b">
        <v>1</v>
      </c>
      <c r="DQ479">
        <v>1761512604</v>
      </c>
      <c r="DR479">
        <v>1254.401111111111</v>
      </c>
      <c r="DS479">
        <v>1296.815555555556</v>
      </c>
      <c r="DT479">
        <v>11.93777777777778</v>
      </c>
      <c r="DU479">
        <v>8.564853333333335</v>
      </c>
      <c r="DV479">
        <v>1258.317777777778</v>
      </c>
      <c r="DW479">
        <v>11.92477777777778</v>
      </c>
      <c r="DX479">
        <v>500.0247777777778</v>
      </c>
      <c r="DY479">
        <v>90.26877777777776</v>
      </c>
      <c r="DZ479">
        <v>0.09997062222222222</v>
      </c>
      <c r="EA479">
        <v>18.64188888888889</v>
      </c>
      <c r="EB479">
        <v>18.03644444444444</v>
      </c>
      <c r="EC479">
        <v>999.9000000000001</v>
      </c>
      <c r="ED479">
        <v>0</v>
      </c>
      <c r="EE479">
        <v>0</v>
      </c>
      <c r="EF479">
        <v>10008.47777777778</v>
      </c>
      <c r="EG479">
        <v>0</v>
      </c>
      <c r="EH479">
        <v>909.3403333333333</v>
      </c>
      <c r="EI479">
        <v>-42.41467777777777</v>
      </c>
      <c r="EJ479">
        <v>1269.557777777778</v>
      </c>
      <c r="EK479">
        <v>1308.02</v>
      </c>
      <c r="EL479">
        <v>3.372914444444445</v>
      </c>
      <c r="EM479">
        <v>1296.815555555556</v>
      </c>
      <c r="EN479">
        <v>8.564853333333335</v>
      </c>
      <c r="EO479">
        <v>1.077607777777778</v>
      </c>
      <c r="EP479">
        <v>0.7731388888888888</v>
      </c>
      <c r="EQ479">
        <v>8.010185555555555</v>
      </c>
      <c r="ER479">
        <v>3.223456666666666</v>
      </c>
      <c r="ES479">
        <v>2000.067777777778</v>
      </c>
      <c r="ET479">
        <v>0.9799993333333332</v>
      </c>
      <c r="EU479">
        <v>0.02000028888888889</v>
      </c>
      <c r="EV479">
        <v>0</v>
      </c>
      <c r="EW479">
        <v>1276.27</v>
      </c>
      <c r="EX479">
        <v>5.00097</v>
      </c>
      <c r="EY479">
        <v>25291.92222222222</v>
      </c>
      <c r="EZ479">
        <v>16708.14444444445</v>
      </c>
      <c r="FA479">
        <v>38.437</v>
      </c>
      <c r="FB479">
        <v>39.25</v>
      </c>
      <c r="FC479">
        <v>38.687</v>
      </c>
      <c r="FD479">
        <v>38.444</v>
      </c>
      <c r="FE479">
        <v>38.187</v>
      </c>
      <c r="FF479">
        <v>1955.167777777778</v>
      </c>
      <c r="FG479">
        <v>39.9</v>
      </c>
      <c r="FH479">
        <v>0</v>
      </c>
      <c r="FI479">
        <v>7477.400000095367</v>
      </c>
      <c r="FJ479">
        <v>0</v>
      </c>
      <c r="FK479">
        <v>1276.425384615384</v>
      </c>
      <c r="FL479">
        <v>-0.9586324758100174</v>
      </c>
      <c r="FM479">
        <v>-174.8068374328482</v>
      </c>
      <c r="FN479">
        <v>25300.68076923077</v>
      </c>
      <c r="FO479">
        <v>15</v>
      </c>
      <c r="FP479">
        <v>0</v>
      </c>
      <c r="FQ479" t="s">
        <v>439</v>
      </c>
      <c r="FR479">
        <v>1760210915.6</v>
      </c>
      <c r="FS479">
        <v>0</v>
      </c>
      <c r="FT479">
        <v>0</v>
      </c>
      <c r="FU479">
        <v>-0.215</v>
      </c>
      <c r="FV479">
        <v>0</v>
      </c>
      <c r="FW479">
        <v>-0.6919999999999999</v>
      </c>
      <c r="FX479">
        <v>0</v>
      </c>
      <c r="FY479">
        <v>400</v>
      </c>
      <c r="FZ479">
        <v>0</v>
      </c>
      <c r="GA479">
        <v>0.15</v>
      </c>
      <c r="GB479">
        <v>0</v>
      </c>
      <c r="GC479">
        <v>-42.25379268292683</v>
      </c>
      <c r="GD479">
        <v>-1.528949451011187</v>
      </c>
      <c r="GE479">
        <v>0.1763914927850779</v>
      </c>
      <c r="GF479">
        <v>0</v>
      </c>
      <c r="GG479">
        <v>1276.452647058823</v>
      </c>
      <c r="GH479">
        <v>-0.8175706590871188</v>
      </c>
      <c r="GI479">
        <v>0.2563810218672836</v>
      </c>
      <c r="GJ479">
        <v>1</v>
      </c>
      <c r="GK479">
        <v>3.38036512195122</v>
      </c>
      <c r="GL479">
        <v>-0.06104753533260911</v>
      </c>
      <c r="GM479">
        <v>0.006063114840615646</v>
      </c>
      <c r="GN479">
        <v>1</v>
      </c>
      <c r="GO479">
        <v>2</v>
      </c>
      <c r="GP479">
        <v>3</v>
      </c>
      <c r="GQ479" t="s">
        <v>440</v>
      </c>
      <c r="GR479">
        <v>3.13344</v>
      </c>
      <c r="GS479">
        <v>2.76035</v>
      </c>
      <c r="GT479">
        <v>0.200093</v>
      </c>
      <c r="GU479">
        <v>0.201883</v>
      </c>
      <c r="GV479">
        <v>0.0645375</v>
      </c>
      <c r="GW479">
        <v>0.0496656</v>
      </c>
      <c r="GX479">
        <v>25607.5</v>
      </c>
      <c r="GY479">
        <v>25533.6</v>
      </c>
      <c r="GZ479">
        <v>29739.8</v>
      </c>
      <c r="HA479">
        <v>29550.8</v>
      </c>
      <c r="HB479">
        <v>36771.7</v>
      </c>
      <c r="HC479">
        <v>37221.7</v>
      </c>
      <c r="HD479">
        <v>41848.6</v>
      </c>
      <c r="HE479">
        <v>41985.3</v>
      </c>
      <c r="HF479">
        <v>1.95837</v>
      </c>
      <c r="HG479">
        <v>1.8855</v>
      </c>
      <c r="HH479">
        <v>-0.0262856</v>
      </c>
      <c r="HI479">
        <v>0</v>
      </c>
      <c r="HJ479">
        <v>18.4667</v>
      </c>
      <c r="HK479">
        <v>999.9</v>
      </c>
      <c r="HL479">
        <v>26.4</v>
      </c>
      <c r="HM479">
        <v>31.7</v>
      </c>
      <c r="HN479">
        <v>13.7299</v>
      </c>
      <c r="HO479">
        <v>62.3628</v>
      </c>
      <c r="HP479">
        <v>32.5401</v>
      </c>
      <c r="HQ479">
        <v>1</v>
      </c>
      <c r="HR479">
        <v>-0.119256</v>
      </c>
      <c r="HS479">
        <v>6.28376</v>
      </c>
      <c r="HT479">
        <v>20.2295</v>
      </c>
      <c r="HU479">
        <v>5.22163</v>
      </c>
      <c r="HV479">
        <v>12.0159</v>
      </c>
      <c r="HW479">
        <v>4.99115</v>
      </c>
      <c r="HX479">
        <v>3.28865</v>
      </c>
      <c r="HY479">
        <v>9999</v>
      </c>
      <c r="HZ479">
        <v>9999</v>
      </c>
      <c r="IA479">
        <v>9999</v>
      </c>
      <c r="IB479">
        <v>999.9</v>
      </c>
      <c r="IC479">
        <v>4.97283</v>
      </c>
      <c r="ID479">
        <v>1.86661</v>
      </c>
      <c r="IE479">
        <v>1.86587</v>
      </c>
      <c r="IF479">
        <v>1.86584</v>
      </c>
      <c r="IG479">
        <v>1.8677</v>
      </c>
      <c r="IH479">
        <v>1.87014</v>
      </c>
      <c r="II479">
        <v>1.86879</v>
      </c>
      <c r="IJ479">
        <v>1.87027</v>
      </c>
      <c r="IK479">
        <v>0</v>
      </c>
      <c r="IL479">
        <v>0</v>
      </c>
      <c r="IM479">
        <v>0</v>
      </c>
      <c r="IN479">
        <v>0</v>
      </c>
      <c r="IO479" t="s">
        <v>441</v>
      </c>
      <c r="IP479" t="s">
        <v>442</v>
      </c>
      <c r="IQ479" t="s">
        <v>443</v>
      </c>
      <c r="IR479" t="s">
        <v>443</v>
      </c>
      <c r="IS479" t="s">
        <v>443</v>
      </c>
      <c r="IT479" t="s">
        <v>443</v>
      </c>
      <c r="IU479">
        <v>0</v>
      </c>
      <c r="IV479">
        <v>100</v>
      </c>
      <c r="IW479">
        <v>100</v>
      </c>
      <c r="IX479">
        <v>-3.93</v>
      </c>
      <c r="IY479">
        <v>0.013</v>
      </c>
      <c r="IZ479">
        <v>-1.414774939843471</v>
      </c>
      <c r="JA479">
        <v>-0.002262605230658699</v>
      </c>
      <c r="JB479">
        <v>4.117972070868355E-07</v>
      </c>
      <c r="JC479">
        <v>-1.535053720392113E-10</v>
      </c>
      <c r="JD479">
        <v>-0.05773197212917025</v>
      </c>
      <c r="JE479">
        <v>-0.004387372397949352</v>
      </c>
      <c r="JF479">
        <v>0.001148265067849212</v>
      </c>
      <c r="JG479">
        <v>-2.372704636287677E-05</v>
      </c>
      <c r="JH479">
        <v>4</v>
      </c>
      <c r="JI479">
        <v>2346</v>
      </c>
      <c r="JJ479">
        <v>1</v>
      </c>
      <c r="JK479">
        <v>24</v>
      </c>
      <c r="JL479">
        <v>21694.8</v>
      </c>
      <c r="JM479">
        <v>29358543.4</v>
      </c>
      <c r="JN479">
        <v>2.58301</v>
      </c>
      <c r="JO479">
        <v>2.23999</v>
      </c>
      <c r="JP479">
        <v>1.39648</v>
      </c>
      <c r="JQ479">
        <v>2.35718</v>
      </c>
      <c r="JR479">
        <v>1.49536</v>
      </c>
      <c r="JS479">
        <v>2.55615</v>
      </c>
      <c r="JT479">
        <v>36.4814</v>
      </c>
      <c r="JU479">
        <v>24.0087</v>
      </c>
      <c r="JV479">
        <v>18</v>
      </c>
      <c r="JW479">
        <v>487.996</v>
      </c>
      <c r="JX479">
        <v>433.663</v>
      </c>
      <c r="JY479">
        <v>12.0082</v>
      </c>
      <c r="JZ479">
        <v>25.8663</v>
      </c>
      <c r="KA479">
        <v>30.0008</v>
      </c>
      <c r="KB479">
        <v>25.719</v>
      </c>
      <c r="KC479">
        <v>25.6595</v>
      </c>
      <c r="KD479">
        <v>51.7261</v>
      </c>
      <c r="KE479">
        <v>34.5612</v>
      </c>
      <c r="KF479">
        <v>0</v>
      </c>
      <c r="KG479">
        <v>12.0038</v>
      </c>
      <c r="KH479">
        <v>1323.3</v>
      </c>
      <c r="KI479">
        <v>8.582179999999999</v>
      </c>
      <c r="KJ479">
        <v>101.64</v>
      </c>
      <c r="KK479">
        <v>100.958</v>
      </c>
    </row>
    <row r="480" spans="1:297">
      <c r="A480">
        <v>464</v>
      </c>
      <c r="B480">
        <v>1761512611</v>
      </c>
      <c r="C480">
        <v>5400.5</v>
      </c>
      <c r="D480" t="s">
        <v>1375</v>
      </c>
      <c r="E480" t="s">
        <v>1376</v>
      </c>
      <c r="F480">
        <v>5</v>
      </c>
      <c r="G480" t="s">
        <v>1218</v>
      </c>
      <c r="H480" t="s">
        <v>436</v>
      </c>
      <c r="I480">
        <v>1761512608.444444</v>
      </c>
      <c r="J480">
        <f>(K480)/1000</f>
        <v>0</v>
      </c>
      <c r="K480">
        <f>IF(DP480, AN480, AH480)</f>
        <v>0</v>
      </c>
      <c r="L480">
        <f>IF(DP480, AI480, AG480)</f>
        <v>0</v>
      </c>
      <c r="M480">
        <f>DR480 - IF(AU480&gt;1, L480*DL480*100.0/(AW480), 0)</f>
        <v>0</v>
      </c>
      <c r="N480">
        <f>((T480-J480/2)*M480-L480)/(T480+J480/2)</f>
        <v>0</v>
      </c>
      <c r="O480">
        <f>N480*(DY480+DZ480)/1000.0</f>
        <v>0</v>
      </c>
      <c r="P480">
        <f>(DR480 - IF(AU480&gt;1, L480*DL480*100.0/(AW480), 0))*(DY480+DZ480)/1000.0</f>
        <v>0</v>
      </c>
      <c r="Q480">
        <f>2.0/((1/S480-1/R480)+SIGN(S480)*SQRT((1/S480-1/R480)*(1/S480-1/R480) + 4*DM480/((DM480+1)*(DM480+1))*(2*1/S480*1/R480-1/R480*1/R480)))</f>
        <v>0</v>
      </c>
      <c r="R480">
        <f>IF(LEFT(DN480,1)&lt;&gt;"0",IF(LEFT(DN480,1)="1",3.0,DO480),$D$5+$E$5*(EF480*DY480/($K$5*1000))+$F$5*(EF480*DY480/($K$5*1000))*MAX(MIN(DL480,$J$5),$I$5)*MAX(MIN(DL480,$J$5),$I$5)+$G$5*MAX(MIN(DL480,$J$5),$I$5)*(EF480*DY480/($K$5*1000))+$H$5*(EF480*DY480/($K$5*1000))*(EF480*DY480/($K$5*1000)))</f>
        <v>0</v>
      </c>
      <c r="S480">
        <f>J480*(1000-(1000*0.61365*exp(17.502*W480/(240.97+W480))/(DY480+DZ480)+DT480)/2)/(1000*0.61365*exp(17.502*W480/(240.97+W480))/(DY480+DZ480)-DT480)</f>
        <v>0</v>
      </c>
      <c r="T480">
        <f>1/((DM480+1)/(Q480/1.6)+1/(R480/1.37)) + DM480/((DM480+1)/(Q480/1.6) + DM480/(R480/1.37))</f>
        <v>0</v>
      </c>
      <c r="U480">
        <f>(DH480*DK480)</f>
        <v>0</v>
      </c>
      <c r="V480">
        <f>(EA480+(U480+2*0.95*5.67E-8*(((EA480+$B$7)+273)^4-(EA480+273)^4)-44100*J480)/(1.84*29.3*R480+8*0.95*5.67E-8*(EA480+273)^3))</f>
        <v>0</v>
      </c>
      <c r="W480">
        <f>($C$7*EB480+$D$7*EC480+$E$7*V480)</f>
        <v>0</v>
      </c>
      <c r="X480">
        <f>0.61365*exp(17.502*W480/(240.97+W480))</f>
        <v>0</v>
      </c>
      <c r="Y480">
        <f>(Z480/AA480*100)</f>
        <v>0</v>
      </c>
      <c r="Z480">
        <f>DT480*(DY480+DZ480)/1000</f>
        <v>0</v>
      </c>
      <c r="AA480">
        <f>0.61365*exp(17.502*EA480/(240.97+EA480))</f>
        <v>0</v>
      </c>
      <c r="AB480">
        <f>(X480-DT480*(DY480+DZ480)/1000)</f>
        <v>0</v>
      </c>
      <c r="AC480">
        <f>(-J480*44100)</f>
        <v>0</v>
      </c>
      <c r="AD480">
        <f>2*29.3*R480*0.92*(EA480-W480)</f>
        <v>0</v>
      </c>
      <c r="AE480">
        <f>2*0.95*5.67E-8*(((EA480+$B$7)+273)^4-(W480+273)^4)</f>
        <v>0</v>
      </c>
      <c r="AF480">
        <f>U480+AE480+AC480+AD480</f>
        <v>0</v>
      </c>
      <c r="AG480">
        <f>DX480*AU480*(DS480-DR480*(1000-AU480*DU480)/(1000-AU480*DT480))/(100*DL480)</f>
        <v>0</v>
      </c>
      <c r="AH480">
        <f>1000*DX480*AU480*(DT480-DU480)/(100*DL480*(1000-AU480*DT480))</f>
        <v>0</v>
      </c>
      <c r="AI480">
        <f>(AJ480 - AK480 - DY480*1E3/(8.314*(EA480+273.15)) * AM480/DX480 * AL480) * DX480/(100*DL480) * (1000 - DU480)/1000</f>
        <v>0</v>
      </c>
      <c r="AJ480">
        <v>1321.451537712836</v>
      </c>
      <c r="AK480">
        <v>1291.508848484849</v>
      </c>
      <c r="AL480">
        <v>3.351887157311709</v>
      </c>
      <c r="AM480">
        <v>65.67833602409358</v>
      </c>
      <c r="AN480">
        <f>(AP480 - AO480 + DY480*1E3/(8.314*(EA480+273.15)) * AR480/DX480 * AQ480) * DX480/(100*DL480) * 1000/(1000 - AP480)</f>
        <v>0</v>
      </c>
      <c r="AO480">
        <v>8.56212507359886</v>
      </c>
      <c r="AP480">
        <v>11.93235757575757</v>
      </c>
      <c r="AQ480">
        <v>-3.305136284791611E-06</v>
      </c>
      <c r="AR480">
        <v>107.1786885899259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MAX(0,($B$13+$C$13*EF480)/(1+$D$13*EF480)*DY480/(EA480+273)*$E$13)</f>
        <v>0</v>
      </c>
      <c r="AX480" t="s">
        <v>437</v>
      </c>
      <c r="AY480" t="s">
        <v>437</v>
      </c>
      <c r="AZ480">
        <v>0</v>
      </c>
      <c r="BA480">
        <v>0</v>
      </c>
      <c r="BB480">
        <f>1-AZ480/BA480</f>
        <v>0</v>
      </c>
      <c r="BC480">
        <v>0</v>
      </c>
      <c r="BD480" t="s">
        <v>437</v>
      </c>
      <c r="BE480" t="s">
        <v>437</v>
      </c>
      <c r="BF480">
        <v>0</v>
      </c>
      <c r="BG480">
        <v>0</v>
      </c>
      <c r="BH480">
        <f>1-BF480/BG480</f>
        <v>0</v>
      </c>
      <c r="BI480">
        <v>0.5</v>
      </c>
      <c r="BJ480">
        <f>DI480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437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BZ480">
        <v>2020</v>
      </c>
      <c r="CA480">
        <v>290.0000000000001</v>
      </c>
      <c r="CB480">
        <v>1590.42</v>
      </c>
      <c r="CC480">
        <v>295</v>
      </c>
      <c r="CD480">
        <v>5220.67</v>
      </c>
      <c r="CE480">
        <v>1591.29</v>
      </c>
      <c r="CF480">
        <v>-0.87</v>
      </c>
      <c r="CG480">
        <v>300.0000000000001</v>
      </c>
      <c r="CH480">
        <v>23.8</v>
      </c>
      <c r="CI480">
        <v>1650.734719841875</v>
      </c>
      <c r="CJ480">
        <v>2.032994541366527</v>
      </c>
      <c r="CK480">
        <v>-31.03478562282126</v>
      </c>
      <c r="CL480">
        <v>0.9198548094063967</v>
      </c>
      <c r="CM480">
        <v>0.9759925733019913</v>
      </c>
      <c r="CN480">
        <v>-0.00431141668520578</v>
      </c>
      <c r="CO480">
        <v>289.9999999999999</v>
      </c>
      <c r="CP480">
        <v>1590.91</v>
      </c>
      <c r="CQ480">
        <v>765</v>
      </c>
      <c r="CR480">
        <v>5219.32</v>
      </c>
      <c r="CS480">
        <v>1591.27</v>
      </c>
      <c r="CT480">
        <v>-0.36</v>
      </c>
      <c r="DH480">
        <f>$B$11*EG480+$C$11*EH480+$F$11*ES480*(1-EV480)</f>
        <v>0</v>
      </c>
      <c r="DI480">
        <f>DH480*DJ480</f>
        <v>0</v>
      </c>
      <c r="DJ480">
        <f>($B$11*$D$9+$C$11*$D$9+$F$11*((FF480+EX480)/MAX(FF480+EX480+FG480, 0.1)*$I$9+FG480/MAX(FF480+EX480+FG480, 0.1)*$J$9))/($B$11+$C$11+$F$11)</f>
        <v>0</v>
      </c>
      <c r="DK480">
        <f>($B$11*$K$9+$C$11*$K$9+$F$11*((FF480+EX480)/MAX(FF480+EX480+FG480, 0.1)*$P$9+FG480/MAX(FF480+EX480+FG480, 0.1)*$Q$9))/($B$11+$C$11+$F$11)</f>
        <v>0</v>
      </c>
      <c r="DL480">
        <v>6</v>
      </c>
      <c r="DM480">
        <v>0.5</v>
      </c>
      <c r="DN480" t="s">
        <v>438</v>
      </c>
      <c r="DO480">
        <v>2</v>
      </c>
      <c r="DP480" t="b">
        <v>1</v>
      </c>
      <c r="DQ480">
        <v>1761512608.444444</v>
      </c>
      <c r="DR480">
        <v>1269.297777777778</v>
      </c>
      <c r="DS480">
        <v>1311.614444444444</v>
      </c>
      <c r="DT480">
        <v>11.93392222222222</v>
      </c>
      <c r="DU480">
        <v>8.561971111111111</v>
      </c>
      <c r="DV480">
        <v>1273.242222222222</v>
      </c>
      <c r="DW480">
        <v>11.92097777777778</v>
      </c>
      <c r="DX480">
        <v>499.9984444444444</v>
      </c>
      <c r="DY480">
        <v>90.2688</v>
      </c>
      <c r="DZ480">
        <v>0.09996392222222222</v>
      </c>
      <c r="EA480">
        <v>18.63235555555556</v>
      </c>
      <c r="EB480">
        <v>18.02936666666666</v>
      </c>
      <c r="EC480">
        <v>999.9000000000001</v>
      </c>
      <c r="ED480">
        <v>0</v>
      </c>
      <c r="EE480">
        <v>0</v>
      </c>
      <c r="EF480">
        <v>10006.66666666667</v>
      </c>
      <c r="EG480">
        <v>0</v>
      </c>
      <c r="EH480">
        <v>909.2621111111112</v>
      </c>
      <c r="EI480">
        <v>-42.31666666666667</v>
      </c>
      <c r="EJ480">
        <v>1284.627777777778</v>
      </c>
      <c r="EK480">
        <v>1322.941111111111</v>
      </c>
      <c r="EL480">
        <v>3.371953333333333</v>
      </c>
      <c r="EM480">
        <v>1311.614444444444</v>
      </c>
      <c r="EN480">
        <v>8.561971111111111</v>
      </c>
      <c r="EO480">
        <v>1.07726</v>
      </c>
      <c r="EP480">
        <v>0.7728786666666667</v>
      </c>
      <c r="EQ480">
        <v>8.005451111111112</v>
      </c>
      <c r="ER480">
        <v>3.218698888888889</v>
      </c>
      <c r="ES480">
        <v>2000.015555555555</v>
      </c>
      <c r="ET480">
        <v>0.9799986666666665</v>
      </c>
      <c r="EU480">
        <v>0.02000091111111111</v>
      </c>
      <c r="EV480">
        <v>0</v>
      </c>
      <c r="EW480">
        <v>1276.342222222222</v>
      </c>
      <c r="EX480">
        <v>5.00097</v>
      </c>
      <c r="EY480">
        <v>25290.4</v>
      </c>
      <c r="EZ480">
        <v>16707.71111111111</v>
      </c>
      <c r="FA480">
        <v>38.437</v>
      </c>
      <c r="FB480">
        <v>39.25</v>
      </c>
      <c r="FC480">
        <v>38.68011111111111</v>
      </c>
      <c r="FD480">
        <v>38.437</v>
      </c>
      <c r="FE480">
        <v>38.16633333333333</v>
      </c>
      <c r="FF480">
        <v>1955.115555555556</v>
      </c>
      <c r="FG480">
        <v>39.9</v>
      </c>
      <c r="FH480">
        <v>0</v>
      </c>
      <c r="FI480">
        <v>7482.200000047684</v>
      </c>
      <c r="FJ480">
        <v>0</v>
      </c>
      <c r="FK480">
        <v>1276.392307692308</v>
      </c>
      <c r="FL480">
        <v>-0.3808546911440714</v>
      </c>
      <c r="FM480">
        <v>-3.907692333247954</v>
      </c>
      <c r="FN480">
        <v>25290.88076923077</v>
      </c>
      <c r="FO480">
        <v>15</v>
      </c>
      <c r="FP480">
        <v>0</v>
      </c>
      <c r="FQ480" t="s">
        <v>439</v>
      </c>
      <c r="FR480">
        <v>1760210915.6</v>
      </c>
      <c r="FS480">
        <v>0</v>
      </c>
      <c r="FT480">
        <v>0</v>
      </c>
      <c r="FU480">
        <v>-0.215</v>
      </c>
      <c r="FV480">
        <v>0</v>
      </c>
      <c r="FW480">
        <v>-0.6919999999999999</v>
      </c>
      <c r="FX480">
        <v>0</v>
      </c>
      <c r="FY480">
        <v>400</v>
      </c>
      <c r="FZ480">
        <v>0</v>
      </c>
      <c r="GA480">
        <v>0.15</v>
      </c>
      <c r="GB480">
        <v>0</v>
      </c>
      <c r="GC480">
        <v>-42.3274731707317</v>
      </c>
      <c r="GD480">
        <v>-0.4712899037659215</v>
      </c>
      <c r="GE480">
        <v>0.08922049700079233</v>
      </c>
      <c r="GF480">
        <v>1</v>
      </c>
      <c r="GG480">
        <v>1276.43</v>
      </c>
      <c r="GH480">
        <v>-0.4042780702068997</v>
      </c>
      <c r="GI480">
        <v>0.2357965224510384</v>
      </c>
      <c r="GJ480">
        <v>1</v>
      </c>
      <c r="GK480">
        <v>3.376983658536586</v>
      </c>
      <c r="GL480">
        <v>-0.04728570295655286</v>
      </c>
      <c r="GM480">
        <v>0.004827091613422977</v>
      </c>
      <c r="GN480">
        <v>1</v>
      </c>
      <c r="GO480">
        <v>3</v>
      </c>
      <c r="GP480">
        <v>3</v>
      </c>
      <c r="GQ480" t="s">
        <v>950</v>
      </c>
      <c r="GR480">
        <v>3.13343</v>
      </c>
      <c r="GS480">
        <v>2.76038</v>
      </c>
      <c r="GT480">
        <v>0.201554</v>
      </c>
      <c r="GU480">
        <v>0.203299</v>
      </c>
      <c r="GV480">
        <v>0.0645241</v>
      </c>
      <c r="GW480">
        <v>0.0496512</v>
      </c>
      <c r="GX480">
        <v>25560.5</v>
      </c>
      <c r="GY480">
        <v>25487.8</v>
      </c>
      <c r="GZ480">
        <v>29739.4</v>
      </c>
      <c r="HA480">
        <v>29550.2</v>
      </c>
      <c r="HB480">
        <v>36772.1</v>
      </c>
      <c r="HC480">
        <v>37221.7</v>
      </c>
      <c r="HD480">
        <v>41848.4</v>
      </c>
      <c r="HE480">
        <v>41984.6</v>
      </c>
      <c r="HF480">
        <v>1.9583</v>
      </c>
      <c r="HG480">
        <v>1.88565</v>
      </c>
      <c r="HH480">
        <v>-0.026945</v>
      </c>
      <c r="HI480">
        <v>0</v>
      </c>
      <c r="HJ480">
        <v>18.4739</v>
      </c>
      <c r="HK480">
        <v>999.9</v>
      </c>
      <c r="HL480">
        <v>26.3</v>
      </c>
      <c r="HM480">
        <v>31.7</v>
      </c>
      <c r="HN480">
        <v>13.677</v>
      </c>
      <c r="HO480">
        <v>62.1328</v>
      </c>
      <c r="HP480">
        <v>32.484</v>
      </c>
      <c r="HQ480">
        <v>1</v>
      </c>
      <c r="HR480">
        <v>-0.118887</v>
      </c>
      <c r="HS480">
        <v>6.29013</v>
      </c>
      <c r="HT480">
        <v>20.2296</v>
      </c>
      <c r="HU480">
        <v>5.22208</v>
      </c>
      <c r="HV480">
        <v>12.0159</v>
      </c>
      <c r="HW480">
        <v>4.99125</v>
      </c>
      <c r="HX480">
        <v>3.28865</v>
      </c>
      <c r="HY480">
        <v>9999</v>
      </c>
      <c r="HZ480">
        <v>9999</v>
      </c>
      <c r="IA480">
        <v>9999</v>
      </c>
      <c r="IB480">
        <v>999.9</v>
      </c>
      <c r="IC480">
        <v>4.9728</v>
      </c>
      <c r="ID480">
        <v>1.86661</v>
      </c>
      <c r="IE480">
        <v>1.86588</v>
      </c>
      <c r="IF480">
        <v>1.86585</v>
      </c>
      <c r="IG480">
        <v>1.8677</v>
      </c>
      <c r="IH480">
        <v>1.87014</v>
      </c>
      <c r="II480">
        <v>1.86877</v>
      </c>
      <c r="IJ480">
        <v>1.87027</v>
      </c>
      <c r="IK480">
        <v>0</v>
      </c>
      <c r="IL480">
        <v>0</v>
      </c>
      <c r="IM480">
        <v>0</v>
      </c>
      <c r="IN480">
        <v>0</v>
      </c>
      <c r="IO480" t="s">
        <v>441</v>
      </c>
      <c r="IP480" t="s">
        <v>442</v>
      </c>
      <c r="IQ480" t="s">
        <v>443</v>
      </c>
      <c r="IR480" t="s">
        <v>443</v>
      </c>
      <c r="IS480" t="s">
        <v>443</v>
      </c>
      <c r="IT480" t="s">
        <v>443</v>
      </c>
      <c r="IU480">
        <v>0</v>
      </c>
      <c r="IV480">
        <v>100</v>
      </c>
      <c r="IW480">
        <v>100</v>
      </c>
      <c r="IX480">
        <v>-3.96</v>
      </c>
      <c r="IY480">
        <v>0.0129</v>
      </c>
      <c r="IZ480">
        <v>-1.414774939843471</v>
      </c>
      <c r="JA480">
        <v>-0.002262605230658699</v>
      </c>
      <c r="JB480">
        <v>4.117972070868355E-07</v>
      </c>
      <c r="JC480">
        <v>-1.535053720392113E-10</v>
      </c>
      <c r="JD480">
        <v>-0.05773197212917025</v>
      </c>
      <c r="JE480">
        <v>-0.004387372397949352</v>
      </c>
      <c r="JF480">
        <v>0.001148265067849212</v>
      </c>
      <c r="JG480">
        <v>-2.372704636287677E-05</v>
      </c>
      <c r="JH480">
        <v>4</v>
      </c>
      <c r="JI480">
        <v>2346</v>
      </c>
      <c r="JJ480">
        <v>1</v>
      </c>
      <c r="JK480">
        <v>24</v>
      </c>
      <c r="JL480">
        <v>21694.9</v>
      </c>
      <c r="JM480">
        <v>29358543.5</v>
      </c>
      <c r="JN480">
        <v>2.6062</v>
      </c>
      <c r="JO480">
        <v>2.24121</v>
      </c>
      <c r="JP480">
        <v>1.39648</v>
      </c>
      <c r="JQ480">
        <v>2.35474</v>
      </c>
      <c r="JR480">
        <v>1.49536</v>
      </c>
      <c r="JS480">
        <v>2.53418</v>
      </c>
      <c r="JT480">
        <v>36.4814</v>
      </c>
      <c r="JU480">
        <v>24.0087</v>
      </c>
      <c r="JV480">
        <v>18</v>
      </c>
      <c r="JW480">
        <v>487.974</v>
      </c>
      <c r="JX480">
        <v>433.779</v>
      </c>
      <c r="JY480">
        <v>11.9736</v>
      </c>
      <c r="JZ480">
        <v>25.8712</v>
      </c>
      <c r="KA480">
        <v>30.0006</v>
      </c>
      <c r="KB480">
        <v>25.722</v>
      </c>
      <c r="KC480">
        <v>25.663</v>
      </c>
      <c r="KD480">
        <v>52.1843</v>
      </c>
      <c r="KE480">
        <v>34.5612</v>
      </c>
      <c r="KF480">
        <v>0</v>
      </c>
      <c r="KG480">
        <v>11.9692</v>
      </c>
      <c r="KH480">
        <v>1336.65</v>
      </c>
      <c r="KI480">
        <v>8.582179999999999</v>
      </c>
      <c r="KJ480">
        <v>101.64</v>
      </c>
      <c r="KK480">
        <v>100.956</v>
      </c>
    </row>
    <row r="481" spans="1:297">
      <c r="A481">
        <v>465</v>
      </c>
      <c r="B481">
        <v>1761512616</v>
      </c>
      <c r="C481">
        <v>5405.5</v>
      </c>
      <c r="D481" t="s">
        <v>1377</v>
      </c>
      <c r="E481" t="s">
        <v>1378</v>
      </c>
      <c r="F481">
        <v>5</v>
      </c>
      <c r="G481" t="s">
        <v>1218</v>
      </c>
      <c r="H481" t="s">
        <v>436</v>
      </c>
      <c r="I481">
        <v>1761512613.5</v>
      </c>
      <c r="J481">
        <f>(K481)/1000</f>
        <v>0</v>
      </c>
      <c r="K481">
        <f>IF(DP481, AN481, AH481)</f>
        <v>0</v>
      </c>
      <c r="L481">
        <f>IF(DP481, AI481, AG481)</f>
        <v>0</v>
      </c>
      <c r="M481">
        <f>DR481 - IF(AU481&gt;1, L481*DL481*100.0/(AW481), 0)</f>
        <v>0</v>
      </c>
      <c r="N481">
        <f>((T481-J481/2)*M481-L481)/(T481+J481/2)</f>
        <v>0</v>
      </c>
      <c r="O481">
        <f>N481*(DY481+DZ481)/1000.0</f>
        <v>0</v>
      </c>
      <c r="P481">
        <f>(DR481 - IF(AU481&gt;1, L481*DL481*100.0/(AW481), 0))*(DY481+DZ481)/1000.0</f>
        <v>0</v>
      </c>
      <c r="Q481">
        <f>2.0/((1/S481-1/R481)+SIGN(S481)*SQRT((1/S481-1/R481)*(1/S481-1/R481) + 4*DM481/((DM481+1)*(DM481+1))*(2*1/S481*1/R481-1/R481*1/R481)))</f>
        <v>0</v>
      </c>
      <c r="R481">
        <f>IF(LEFT(DN481,1)&lt;&gt;"0",IF(LEFT(DN481,1)="1",3.0,DO481),$D$5+$E$5*(EF481*DY481/($K$5*1000))+$F$5*(EF481*DY481/($K$5*1000))*MAX(MIN(DL481,$J$5),$I$5)*MAX(MIN(DL481,$J$5),$I$5)+$G$5*MAX(MIN(DL481,$J$5),$I$5)*(EF481*DY481/($K$5*1000))+$H$5*(EF481*DY481/($K$5*1000))*(EF481*DY481/($K$5*1000)))</f>
        <v>0</v>
      </c>
      <c r="S481">
        <f>J481*(1000-(1000*0.61365*exp(17.502*W481/(240.97+W481))/(DY481+DZ481)+DT481)/2)/(1000*0.61365*exp(17.502*W481/(240.97+W481))/(DY481+DZ481)-DT481)</f>
        <v>0</v>
      </c>
      <c r="T481">
        <f>1/((DM481+1)/(Q481/1.6)+1/(R481/1.37)) + DM481/((DM481+1)/(Q481/1.6) + DM481/(R481/1.37))</f>
        <v>0</v>
      </c>
      <c r="U481">
        <f>(DH481*DK481)</f>
        <v>0</v>
      </c>
      <c r="V481">
        <f>(EA481+(U481+2*0.95*5.67E-8*(((EA481+$B$7)+273)^4-(EA481+273)^4)-44100*J481)/(1.84*29.3*R481+8*0.95*5.67E-8*(EA481+273)^3))</f>
        <v>0</v>
      </c>
      <c r="W481">
        <f>($C$7*EB481+$D$7*EC481+$E$7*V481)</f>
        <v>0</v>
      </c>
      <c r="X481">
        <f>0.61365*exp(17.502*W481/(240.97+W481))</f>
        <v>0</v>
      </c>
      <c r="Y481">
        <f>(Z481/AA481*100)</f>
        <v>0</v>
      </c>
      <c r="Z481">
        <f>DT481*(DY481+DZ481)/1000</f>
        <v>0</v>
      </c>
      <c r="AA481">
        <f>0.61365*exp(17.502*EA481/(240.97+EA481))</f>
        <v>0</v>
      </c>
      <c r="AB481">
        <f>(X481-DT481*(DY481+DZ481)/1000)</f>
        <v>0</v>
      </c>
      <c r="AC481">
        <f>(-J481*44100)</f>
        <v>0</v>
      </c>
      <c r="AD481">
        <f>2*29.3*R481*0.92*(EA481-W481)</f>
        <v>0</v>
      </c>
      <c r="AE481">
        <f>2*0.95*5.67E-8*(((EA481+$B$7)+273)^4-(W481+273)^4)</f>
        <v>0</v>
      </c>
      <c r="AF481">
        <f>U481+AE481+AC481+AD481</f>
        <v>0</v>
      </c>
      <c r="AG481">
        <f>DX481*AU481*(DS481-DR481*(1000-AU481*DU481)/(1000-AU481*DT481))/(100*DL481)</f>
        <v>0</v>
      </c>
      <c r="AH481">
        <f>1000*DX481*AU481*(DT481-DU481)/(100*DL481*(1000-AU481*DT481))</f>
        <v>0</v>
      </c>
      <c r="AI481">
        <f>(AJ481 - AK481 - DY481*1E3/(8.314*(EA481+273.15)) * AM481/DX481 * AL481) * DX481/(100*DL481) * (1000 - DU481)/1000</f>
        <v>0</v>
      </c>
      <c r="AJ481">
        <v>1338.266882521555</v>
      </c>
      <c r="AK481">
        <v>1308.232</v>
      </c>
      <c r="AL481">
        <v>3.342337395229346</v>
      </c>
      <c r="AM481">
        <v>65.67833602409358</v>
      </c>
      <c r="AN481">
        <f>(AP481 - AO481 + DY481*1E3/(8.314*(EA481+273.15)) * AR481/DX481 * AQ481) * DX481/(100*DL481) * 1000/(1000 - AP481)</f>
        <v>0</v>
      </c>
      <c r="AO481">
        <v>8.558546996784102</v>
      </c>
      <c r="AP481">
        <v>11.93083999999999</v>
      </c>
      <c r="AQ481">
        <v>-2.370510006484726E-06</v>
      </c>
      <c r="AR481">
        <v>107.1786885899259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MAX(0,($B$13+$C$13*EF481)/(1+$D$13*EF481)*DY481/(EA481+273)*$E$13)</f>
        <v>0</v>
      </c>
      <c r="AX481" t="s">
        <v>437</v>
      </c>
      <c r="AY481" t="s">
        <v>437</v>
      </c>
      <c r="AZ481">
        <v>0</v>
      </c>
      <c r="BA481">
        <v>0</v>
      </c>
      <c r="BB481">
        <f>1-AZ481/BA481</f>
        <v>0</v>
      </c>
      <c r="BC481">
        <v>0</v>
      </c>
      <c r="BD481" t="s">
        <v>437</v>
      </c>
      <c r="BE481" t="s">
        <v>437</v>
      </c>
      <c r="BF481">
        <v>0</v>
      </c>
      <c r="BG481">
        <v>0</v>
      </c>
      <c r="BH481">
        <f>1-BF481/BG481</f>
        <v>0</v>
      </c>
      <c r="BI481">
        <v>0.5</v>
      </c>
      <c r="BJ481">
        <f>DI481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437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BZ481">
        <v>2020</v>
      </c>
      <c r="CA481">
        <v>290.0000000000001</v>
      </c>
      <c r="CB481">
        <v>1590.42</v>
      </c>
      <c r="CC481">
        <v>295</v>
      </c>
      <c r="CD481">
        <v>5220.67</v>
      </c>
      <c r="CE481">
        <v>1591.29</v>
      </c>
      <c r="CF481">
        <v>-0.87</v>
      </c>
      <c r="CG481">
        <v>300.0000000000001</v>
      </c>
      <c r="CH481">
        <v>23.8</v>
      </c>
      <c r="CI481">
        <v>1650.734719841875</v>
      </c>
      <c r="CJ481">
        <v>2.032994541366527</v>
      </c>
      <c r="CK481">
        <v>-31.03478562282126</v>
      </c>
      <c r="CL481">
        <v>0.9198548094063967</v>
      </c>
      <c r="CM481">
        <v>0.9759925733019913</v>
      </c>
      <c r="CN481">
        <v>-0.00431141668520578</v>
      </c>
      <c r="CO481">
        <v>289.9999999999999</v>
      </c>
      <c r="CP481">
        <v>1590.91</v>
      </c>
      <c r="CQ481">
        <v>765</v>
      </c>
      <c r="CR481">
        <v>5219.32</v>
      </c>
      <c r="CS481">
        <v>1591.27</v>
      </c>
      <c r="CT481">
        <v>-0.36</v>
      </c>
      <c r="DH481">
        <f>$B$11*EG481+$C$11*EH481+$F$11*ES481*(1-EV481)</f>
        <v>0</v>
      </c>
      <c r="DI481">
        <f>DH481*DJ481</f>
        <v>0</v>
      </c>
      <c r="DJ481">
        <f>($B$11*$D$9+$C$11*$D$9+$F$11*((FF481+EX481)/MAX(FF481+EX481+FG481, 0.1)*$I$9+FG481/MAX(FF481+EX481+FG481, 0.1)*$J$9))/($B$11+$C$11+$F$11)</f>
        <v>0</v>
      </c>
      <c r="DK481">
        <f>($B$11*$K$9+$C$11*$K$9+$F$11*((FF481+EX481)/MAX(FF481+EX481+FG481, 0.1)*$P$9+FG481/MAX(FF481+EX481+FG481, 0.1)*$Q$9))/($B$11+$C$11+$F$11)</f>
        <v>0</v>
      </c>
      <c r="DL481">
        <v>6</v>
      </c>
      <c r="DM481">
        <v>0.5</v>
      </c>
      <c r="DN481" t="s">
        <v>438</v>
      </c>
      <c r="DO481">
        <v>2</v>
      </c>
      <c r="DP481" t="b">
        <v>1</v>
      </c>
      <c r="DQ481">
        <v>1761512613.5</v>
      </c>
      <c r="DR481">
        <v>1286.01</v>
      </c>
      <c r="DS481">
        <v>1328.522222222222</v>
      </c>
      <c r="DT481">
        <v>11.93057777777778</v>
      </c>
      <c r="DU481">
        <v>8.558182222222221</v>
      </c>
      <c r="DV481">
        <v>1289.99</v>
      </c>
      <c r="DW481">
        <v>11.91766666666667</v>
      </c>
      <c r="DX481">
        <v>500.0177777777778</v>
      </c>
      <c r="DY481">
        <v>90.26901111111111</v>
      </c>
      <c r="DZ481">
        <v>0.1000128111111111</v>
      </c>
      <c r="EA481">
        <v>18.62507777777778</v>
      </c>
      <c r="EB481">
        <v>18.02778888888889</v>
      </c>
      <c r="EC481">
        <v>999.9000000000001</v>
      </c>
      <c r="ED481">
        <v>0</v>
      </c>
      <c r="EE481">
        <v>0</v>
      </c>
      <c r="EF481">
        <v>10000.62333333333</v>
      </c>
      <c r="EG481">
        <v>0</v>
      </c>
      <c r="EH481">
        <v>908.5387777777777</v>
      </c>
      <c r="EI481">
        <v>-42.51238888888889</v>
      </c>
      <c r="EJ481">
        <v>1301.537777777778</v>
      </c>
      <c r="EK481">
        <v>1339.991111111111</v>
      </c>
      <c r="EL481">
        <v>3.372413333333333</v>
      </c>
      <c r="EM481">
        <v>1328.522222222222</v>
      </c>
      <c r="EN481">
        <v>8.558182222222221</v>
      </c>
      <c r="EO481">
        <v>1.076964444444445</v>
      </c>
      <c r="EP481">
        <v>0.7725382222222223</v>
      </c>
      <c r="EQ481">
        <v>8.001384444444444</v>
      </c>
      <c r="ER481">
        <v>3.212473333333334</v>
      </c>
      <c r="ES481">
        <v>2000.034444444444</v>
      </c>
      <c r="ET481">
        <v>0.9799986666666665</v>
      </c>
      <c r="EU481">
        <v>0.02000093333333334</v>
      </c>
      <c r="EV481">
        <v>0</v>
      </c>
      <c r="EW481">
        <v>1276.523333333334</v>
      </c>
      <c r="EX481">
        <v>5.00097</v>
      </c>
      <c r="EY481">
        <v>25300.12222222222</v>
      </c>
      <c r="EZ481">
        <v>16707.87777777778</v>
      </c>
      <c r="FA481">
        <v>38.41633333333333</v>
      </c>
      <c r="FB481">
        <v>39.25</v>
      </c>
      <c r="FC481">
        <v>38.625</v>
      </c>
      <c r="FD481">
        <v>38.437</v>
      </c>
      <c r="FE481">
        <v>38.13877777777778</v>
      </c>
      <c r="FF481">
        <v>1955.134444444444</v>
      </c>
      <c r="FG481">
        <v>39.9</v>
      </c>
      <c r="FH481">
        <v>0</v>
      </c>
      <c r="FI481">
        <v>7487</v>
      </c>
      <c r="FJ481">
        <v>0</v>
      </c>
      <c r="FK481">
        <v>1276.390769230769</v>
      </c>
      <c r="FL481">
        <v>1.00649574943311</v>
      </c>
      <c r="FM481">
        <v>32.70769213738885</v>
      </c>
      <c r="FN481">
        <v>25293.54230769231</v>
      </c>
      <c r="FO481">
        <v>15</v>
      </c>
      <c r="FP481">
        <v>0</v>
      </c>
      <c r="FQ481" t="s">
        <v>439</v>
      </c>
      <c r="FR481">
        <v>1760210915.6</v>
      </c>
      <c r="FS481">
        <v>0</v>
      </c>
      <c r="FT481">
        <v>0</v>
      </c>
      <c r="FU481">
        <v>-0.215</v>
      </c>
      <c r="FV481">
        <v>0</v>
      </c>
      <c r="FW481">
        <v>-0.6919999999999999</v>
      </c>
      <c r="FX481">
        <v>0</v>
      </c>
      <c r="FY481">
        <v>400</v>
      </c>
      <c r="FZ481">
        <v>0</v>
      </c>
      <c r="GA481">
        <v>0.15</v>
      </c>
      <c r="GB481">
        <v>0</v>
      </c>
      <c r="GC481">
        <v>-42.38157073170731</v>
      </c>
      <c r="GD481">
        <v>-0.4448315096758747</v>
      </c>
      <c r="GE481">
        <v>0.1036026867621807</v>
      </c>
      <c r="GF481">
        <v>1</v>
      </c>
      <c r="GG481">
        <v>1276.416764705883</v>
      </c>
      <c r="GH481">
        <v>0.06615737962535814</v>
      </c>
      <c r="GI481">
        <v>0.2316909781207762</v>
      </c>
      <c r="GJ481">
        <v>1</v>
      </c>
      <c r="GK481">
        <v>3.37382</v>
      </c>
      <c r="GL481">
        <v>-0.0212809915262571</v>
      </c>
      <c r="GM481">
        <v>0.00252050711119032</v>
      </c>
      <c r="GN481">
        <v>1</v>
      </c>
      <c r="GO481">
        <v>3</v>
      </c>
      <c r="GP481">
        <v>3</v>
      </c>
      <c r="GQ481" t="s">
        <v>950</v>
      </c>
      <c r="GR481">
        <v>3.13348</v>
      </c>
      <c r="GS481">
        <v>2.76025</v>
      </c>
      <c r="GT481">
        <v>0.203158</v>
      </c>
      <c r="GU481">
        <v>0.204897</v>
      </c>
      <c r="GV481">
        <v>0.06452040000000001</v>
      </c>
      <c r="GW481">
        <v>0.0496294</v>
      </c>
      <c r="GX481">
        <v>25508.9</v>
      </c>
      <c r="GY481">
        <v>25436.3</v>
      </c>
      <c r="GZ481">
        <v>29739.1</v>
      </c>
      <c r="HA481">
        <v>29549.8</v>
      </c>
      <c r="HB481">
        <v>36772</v>
      </c>
      <c r="HC481">
        <v>37222.1</v>
      </c>
      <c r="HD481">
        <v>41848.1</v>
      </c>
      <c r="HE481">
        <v>41984</v>
      </c>
      <c r="HF481">
        <v>1.95798</v>
      </c>
      <c r="HG481">
        <v>1.8859</v>
      </c>
      <c r="HH481">
        <v>-0.0271834</v>
      </c>
      <c r="HI481">
        <v>0</v>
      </c>
      <c r="HJ481">
        <v>18.4819</v>
      </c>
      <c r="HK481">
        <v>999.9</v>
      </c>
      <c r="HL481">
        <v>26.3</v>
      </c>
      <c r="HM481">
        <v>31.7</v>
      </c>
      <c r="HN481">
        <v>13.6772</v>
      </c>
      <c r="HO481">
        <v>62.4428</v>
      </c>
      <c r="HP481">
        <v>32.3998</v>
      </c>
      <c r="HQ481">
        <v>1</v>
      </c>
      <c r="HR481">
        <v>-0.118554</v>
      </c>
      <c r="HS481">
        <v>6.2809</v>
      </c>
      <c r="HT481">
        <v>20.2304</v>
      </c>
      <c r="HU481">
        <v>5.22133</v>
      </c>
      <c r="HV481">
        <v>12.0159</v>
      </c>
      <c r="HW481">
        <v>4.9909</v>
      </c>
      <c r="HX481">
        <v>3.28853</v>
      </c>
      <c r="HY481">
        <v>9999</v>
      </c>
      <c r="HZ481">
        <v>9999</v>
      </c>
      <c r="IA481">
        <v>9999</v>
      </c>
      <c r="IB481">
        <v>999.9</v>
      </c>
      <c r="IC481">
        <v>4.97281</v>
      </c>
      <c r="ID481">
        <v>1.86661</v>
      </c>
      <c r="IE481">
        <v>1.86591</v>
      </c>
      <c r="IF481">
        <v>1.86584</v>
      </c>
      <c r="IG481">
        <v>1.86768</v>
      </c>
      <c r="IH481">
        <v>1.87014</v>
      </c>
      <c r="II481">
        <v>1.86876</v>
      </c>
      <c r="IJ481">
        <v>1.87027</v>
      </c>
      <c r="IK481">
        <v>0</v>
      </c>
      <c r="IL481">
        <v>0</v>
      </c>
      <c r="IM481">
        <v>0</v>
      </c>
      <c r="IN481">
        <v>0</v>
      </c>
      <c r="IO481" t="s">
        <v>441</v>
      </c>
      <c r="IP481" t="s">
        <v>442</v>
      </c>
      <c r="IQ481" t="s">
        <v>443</v>
      </c>
      <c r="IR481" t="s">
        <v>443</v>
      </c>
      <c r="IS481" t="s">
        <v>443</v>
      </c>
      <c r="IT481" t="s">
        <v>443</v>
      </c>
      <c r="IU481">
        <v>0</v>
      </c>
      <c r="IV481">
        <v>100</v>
      </c>
      <c r="IW481">
        <v>100</v>
      </c>
      <c r="IX481">
        <v>-4</v>
      </c>
      <c r="IY481">
        <v>0.0129</v>
      </c>
      <c r="IZ481">
        <v>-1.414774939843471</v>
      </c>
      <c r="JA481">
        <v>-0.002262605230658699</v>
      </c>
      <c r="JB481">
        <v>4.117972070868355E-07</v>
      </c>
      <c r="JC481">
        <v>-1.535053720392113E-10</v>
      </c>
      <c r="JD481">
        <v>-0.05773197212917025</v>
      </c>
      <c r="JE481">
        <v>-0.004387372397949352</v>
      </c>
      <c r="JF481">
        <v>0.001148265067849212</v>
      </c>
      <c r="JG481">
        <v>-2.372704636287677E-05</v>
      </c>
      <c r="JH481">
        <v>4</v>
      </c>
      <c r="JI481">
        <v>2346</v>
      </c>
      <c r="JJ481">
        <v>1</v>
      </c>
      <c r="JK481">
        <v>24</v>
      </c>
      <c r="JL481">
        <v>21695</v>
      </c>
      <c r="JM481">
        <v>29358543.6</v>
      </c>
      <c r="JN481">
        <v>2.62939</v>
      </c>
      <c r="JO481">
        <v>2.24487</v>
      </c>
      <c r="JP481">
        <v>1.39771</v>
      </c>
      <c r="JQ481">
        <v>2.35229</v>
      </c>
      <c r="JR481">
        <v>1.49536</v>
      </c>
      <c r="JS481">
        <v>2.65503</v>
      </c>
      <c r="JT481">
        <v>36.4814</v>
      </c>
      <c r="JU481">
        <v>24.0087</v>
      </c>
      <c r="JV481">
        <v>18</v>
      </c>
      <c r="JW481">
        <v>487.809</v>
      </c>
      <c r="JX481">
        <v>433.958</v>
      </c>
      <c r="JY481">
        <v>11.9437</v>
      </c>
      <c r="JZ481">
        <v>25.8766</v>
      </c>
      <c r="KA481">
        <v>30.0005</v>
      </c>
      <c r="KB481">
        <v>25.7263</v>
      </c>
      <c r="KC481">
        <v>25.6668</v>
      </c>
      <c r="KD481">
        <v>52.7476</v>
      </c>
      <c r="KE481">
        <v>34.5612</v>
      </c>
      <c r="KF481">
        <v>0</v>
      </c>
      <c r="KG481">
        <v>11.9409</v>
      </c>
      <c r="KH481">
        <v>1356.69</v>
      </c>
      <c r="KI481">
        <v>8.582179999999999</v>
      </c>
      <c r="KJ481">
        <v>101.639</v>
      </c>
      <c r="KK481">
        <v>100.955</v>
      </c>
    </row>
    <row r="482" spans="1:297">
      <c r="A482">
        <v>466</v>
      </c>
      <c r="B482">
        <v>1761512621</v>
      </c>
      <c r="C482">
        <v>5410.5</v>
      </c>
      <c r="D482" t="s">
        <v>1379</v>
      </c>
      <c r="E482" t="s">
        <v>1380</v>
      </c>
      <c r="F482">
        <v>5</v>
      </c>
      <c r="G482" t="s">
        <v>1218</v>
      </c>
      <c r="H482" t="s">
        <v>436</v>
      </c>
      <c r="I482">
        <v>1761512618.2</v>
      </c>
      <c r="J482">
        <f>(K482)/1000</f>
        <v>0</v>
      </c>
      <c r="K482">
        <f>IF(DP482, AN482, AH482)</f>
        <v>0</v>
      </c>
      <c r="L482">
        <f>IF(DP482, AI482, AG482)</f>
        <v>0</v>
      </c>
      <c r="M482">
        <f>DR482 - IF(AU482&gt;1, L482*DL482*100.0/(AW482), 0)</f>
        <v>0</v>
      </c>
      <c r="N482">
        <f>((T482-J482/2)*M482-L482)/(T482+J482/2)</f>
        <v>0</v>
      </c>
      <c r="O482">
        <f>N482*(DY482+DZ482)/1000.0</f>
        <v>0</v>
      </c>
      <c r="P482">
        <f>(DR482 - IF(AU482&gt;1, L482*DL482*100.0/(AW482), 0))*(DY482+DZ482)/1000.0</f>
        <v>0</v>
      </c>
      <c r="Q482">
        <f>2.0/((1/S482-1/R482)+SIGN(S482)*SQRT((1/S482-1/R482)*(1/S482-1/R482) + 4*DM482/((DM482+1)*(DM482+1))*(2*1/S482*1/R482-1/R482*1/R482)))</f>
        <v>0</v>
      </c>
      <c r="R482">
        <f>IF(LEFT(DN482,1)&lt;&gt;"0",IF(LEFT(DN482,1)="1",3.0,DO482),$D$5+$E$5*(EF482*DY482/($K$5*1000))+$F$5*(EF482*DY482/($K$5*1000))*MAX(MIN(DL482,$J$5),$I$5)*MAX(MIN(DL482,$J$5),$I$5)+$G$5*MAX(MIN(DL482,$J$5),$I$5)*(EF482*DY482/($K$5*1000))+$H$5*(EF482*DY482/($K$5*1000))*(EF482*DY482/($K$5*1000)))</f>
        <v>0</v>
      </c>
      <c r="S482">
        <f>J482*(1000-(1000*0.61365*exp(17.502*W482/(240.97+W482))/(DY482+DZ482)+DT482)/2)/(1000*0.61365*exp(17.502*W482/(240.97+W482))/(DY482+DZ482)-DT482)</f>
        <v>0</v>
      </c>
      <c r="T482">
        <f>1/((DM482+1)/(Q482/1.6)+1/(R482/1.37)) + DM482/((DM482+1)/(Q482/1.6) + DM482/(R482/1.37))</f>
        <v>0</v>
      </c>
      <c r="U482">
        <f>(DH482*DK482)</f>
        <v>0</v>
      </c>
      <c r="V482">
        <f>(EA482+(U482+2*0.95*5.67E-8*(((EA482+$B$7)+273)^4-(EA482+273)^4)-44100*J482)/(1.84*29.3*R482+8*0.95*5.67E-8*(EA482+273)^3))</f>
        <v>0</v>
      </c>
      <c r="W482">
        <f>($C$7*EB482+$D$7*EC482+$E$7*V482)</f>
        <v>0</v>
      </c>
      <c r="X482">
        <f>0.61365*exp(17.502*W482/(240.97+W482))</f>
        <v>0</v>
      </c>
      <c r="Y482">
        <f>(Z482/AA482*100)</f>
        <v>0</v>
      </c>
      <c r="Z482">
        <f>DT482*(DY482+DZ482)/1000</f>
        <v>0</v>
      </c>
      <c r="AA482">
        <f>0.61365*exp(17.502*EA482/(240.97+EA482))</f>
        <v>0</v>
      </c>
      <c r="AB482">
        <f>(X482-DT482*(DY482+DZ482)/1000)</f>
        <v>0</v>
      </c>
      <c r="AC482">
        <f>(-J482*44100)</f>
        <v>0</v>
      </c>
      <c r="AD482">
        <f>2*29.3*R482*0.92*(EA482-W482)</f>
        <v>0</v>
      </c>
      <c r="AE482">
        <f>2*0.95*5.67E-8*(((EA482+$B$7)+273)^4-(W482+273)^4)</f>
        <v>0</v>
      </c>
      <c r="AF482">
        <f>U482+AE482+AC482+AD482</f>
        <v>0</v>
      </c>
      <c r="AG482">
        <f>DX482*AU482*(DS482-DR482*(1000-AU482*DU482)/(1000-AU482*DT482))/(100*DL482)</f>
        <v>0</v>
      </c>
      <c r="AH482">
        <f>1000*DX482*AU482*(DT482-DU482)/(100*DL482*(1000-AU482*DT482))</f>
        <v>0</v>
      </c>
      <c r="AI482">
        <f>(AJ482 - AK482 - DY482*1E3/(8.314*(EA482+273.15)) * AM482/DX482 * AL482) * DX482/(100*DL482) * (1000 - DU482)/1000</f>
        <v>0</v>
      </c>
      <c r="AJ482">
        <v>1355.08780791141</v>
      </c>
      <c r="AK482">
        <v>1325.109515151515</v>
      </c>
      <c r="AL482">
        <v>3.377463653413889</v>
      </c>
      <c r="AM482">
        <v>65.67833602409358</v>
      </c>
      <c r="AN482">
        <f>(AP482 - AO482 + DY482*1E3/(8.314*(EA482+273.15)) * AR482/DX482 * AQ482) * DX482/(100*DL482) * 1000/(1000 - AP482)</f>
        <v>0</v>
      </c>
      <c r="AO482">
        <v>8.553614425316491</v>
      </c>
      <c r="AP482">
        <v>11.92635696969696</v>
      </c>
      <c r="AQ482">
        <v>-4.982016124099506E-06</v>
      </c>
      <c r="AR482">
        <v>107.1786885899259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MAX(0,($B$13+$C$13*EF482)/(1+$D$13*EF482)*DY482/(EA482+273)*$E$13)</f>
        <v>0</v>
      </c>
      <c r="AX482" t="s">
        <v>437</v>
      </c>
      <c r="AY482" t="s">
        <v>437</v>
      </c>
      <c r="AZ482">
        <v>0</v>
      </c>
      <c r="BA482">
        <v>0</v>
      </c>
      <c r="BB482">
        <f>1-AZ482/BA482</f>
        <v>0</v>
      </c>
      <c r="BC482">
        <v>0</v>
      </c>
      <c r="BD482" t="s">
        <v>437</v>
      </c>
      <c r="BE482" t="s">
        <v>437</v>
      </c>
      <c r="BF482">
        <v>0</v>
      </c>
      <c r="BG482">
        <v>0</v>
      </c>
      <c r="BH482">
        <f>1-BF482/BG482</f>
        <v>0</v>
      </c>
      <c r="BI482">
        <v>0.5</v>
      </c>
      <c r="BJ482">
        <f>DI482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437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BZ482">
        <v>2020</v>
      </c>
      <c r="CA482">
        <v>290.0000000000001</v>
      </c>
      <c r="CB482">
        <v>1590.42</v>
      </c>
      <c r="CC482">
        <v>295</v>
      </c>
      <c r="CD482">
        <v>5220.67</v>
      </c>
      <c r="CE482">
        <v>1591.29</v>
      </c>
      <c r="CF482">
        <v>-0.87</v>
      </c>
      <c r="CG482">
        <v>300.0000000000001</v>
      </c>
      <c r="CH482">
        <v>23.8</v>
      </c>
      <c r="CI482">
        <v>1650.734719841875</v>
      </c>
      <c r="CJ482">
        <v>2.032994541366527</v>
      </c>
      <c r="CK482">
        <v>-31.03478562282126</v>
      </c>
      <c r="CL482">
        <v>0.9198548094063967</v>
      </c>
      <c r="CM482">
        <v>0.9759925733019913</v>
      </c>
      <c r="CN482">
        <v>-0.00431141668520578</v>
      </c>
      <c r="CO482">
        <v>289.9999999999999</v>
      </c>
      <c r="CP482">
        <v>1590.91</v>
      </c>
      <c r="CQ482">
        <v>765</v>
      </c>
      <c r="CR482">
        <v>5219.32</v>
      </c>
      <c r="CS482">
        <v>1591.27</v>
      </c>
      <c r="CT482">
        <v>-0.36</v>
      </c>
      <c r="DH482">
        <f>$B$11*EG482+$C$11*EH482+$F$11*ES482*(1-EV482)</f>
        <v>0</v>
      </c>
      <c r="DI482">
        <f>DH482*DJ482</f>
        <v>0</v>
      </c>
      <c r="DJ482">
        <f>($B$11*$D$9+$C$11*$D$9+$F$11*((FF482+EX482)/MAX(FF482+EX482+FG482, 0.1)*$I$9+FG482/MAX(FF482+EX482+FG482, 0.1)*$J$9))/($B$11+$C$11+$F$11)</f>
        <v>0</v>
      </c>
      <c r="DK482">
        <f>($B$11*$K$9+$C$11*$K$9+$F$11*((FF482+EX482)/MAX(FF482+EX482+FG482, 0.1)*$P$9+FG482/MAX(FF482+EX482+FG482, 0.1)*$Q$9))/($B$11+$C$11+$F$11)</f>
        <v>0</v>
      </c>
      <c r="DL482">
        <v>6</v>
      </c>
      <c r="DM482">
        <v>0.5</v>
      </c>
      <c r="DN482" t="s">
        <v>438</v>
      </c>
      <c r="DO482">
        <v>2</v>
      </c>
      <c r="DP482" t="b">
        <v>1</v>
      </c>
      <c r="DQ482">
        <v>1761512618.2</v>
      </c>
      <c r="DR482">
        <v>1301.638</v>
      </c>
      <c r="DS482">
        <v>1344.163</v>
      </c>
      <c r="DT482">
        <v>11.92878</v>
      </c>
      <c r="DU482">
        <v>8.553595</v>
      </c>
      <c r="DV482">
        <v>1305.649</v>
      </c>
      <c r="DW482">
        <v>11.9159</v>
      </c>
      <c r="DX482">
        <v>500.0057</v>
      </c>
      <c r="DY482">
        <v>90.26788999999999</v>
      </c>
      <c r="DZ482">
        <v>0.10002769</v>
      </c>
      <c r="EA482">
        <v>18.61361</v>
      </c>
      <c r="EB482">
        <v>18.02512</v>
      </c>
      <c r="EC482">
        <v>999.9</v>
      </c>
      <c r="ED482">
        <v>0</v>
      </c>
      <c r="EE482">
        <v>0</v>
      </c>
      <c r="EF482">
        <v>9997.441000000001</v>
      </c>
      <c r="EG482">
        <v>0</v>
      </c>
      <c r="EH482">
        <v>908.7717</v>
      </c>
      <c r="EI482">
        <v>-42.52423</v>
      </c>
      <c r="EJ482">
        <v>1317.354</v>
      </c>
      <c r="EK482">
        <v>1355.761</v>
      </c>
      <c r="EL482">
        <v>3.375194</v>
      </c>
      <c r="EM482">
        <v>1344.163</v>
      </c>
      <c r="EN482">
        <v>8.553595</v>
      </c>
      <c r="EO482">
        <v>1.076786</v>
      </c>
      <c r="EP482">
        <v>0.7721150000000001</v>
      </c>
      <c r="EQ482">
        <v>7.998986</v>
      </c>
      <c r="ER482">
        <v>3.204721999999999</v>
      </c>
      <c r="ES482">
        <v>2000.003</v>
      </c>
      <c r="ET482">
        <v>0.9799982</v>
      </c>
      <c r="EU482">
        <v>0.0200014</v>
      </c>
      <c r="EV482">
        <v>0</v>
      </c>
      <c r="EW482">
        <v>1276.463</v>
      </c>
      <c r="EX482">
        <v>5.000970000000001</v>
      </c>
      <c r="EY482">
        <v>25286.63</v>
      </c>
      <c r="EZ482">
        <v>16707.61</v>
      </c>
      <c r="FA482">
        <v>38.375</v>
      </c>
      <c r="FB482">
        <v>39.25</v>
      </c>
      <c r="FC482">
        <v>38.625</v>
      </c>
      <c r="FD482">
        <v>38.437</v>
      </c>
      <c r="FE482">
        <v>38.125</v>
      </c>
      <c r="FF482">
        <v>1955.103</v>
      </c>
      <c r="FG482">
        <v>39.89999999999999</v>
      </c>
      <c r="FH482">
        <v>0</v>
      </c>
      <c r="FI482">
        <v>7491.800000190735</v>
      </c>
      <c r="FJ482">
        <v>0</v>
      </c>
      <c r="FK482">
        <v>1276.455</v>
      </c>
      <c r="FL482">
        <v>0.6567521521841955</v>
      </c>
      <c r="FM482">
        <v>-28.93675236100334</v>
      </c>
      <c r="FN482">
        <v>25292.17692307692</v>
      </c>
      <c r="FO482">
        <v>15</v>
      </c>
      <c r="FP482">
        <v>0</v>
      </c>
      <c r="FQ482" t="s">
        <v>439</v>
      </c>
      <c r="FR482">
        <v>1760210915.6</v>
      </c>
      <c r="FS482">
        <v>0</v>
      </c>
      <c r="FT482">
        <v>0</v>
      </c>
      <c r="FU482">
        <v>-0.215</v>
      </c>
      <c r="FV482">
        <v>0</v>
      </c>
      <c r="FW482">
        <v>-0.6919999999999999</v>
      </c>
      <c r="FX482">
        <v>0</v>
      </c>
      <c r="FY482">
        <v>400</v>
      </c>
      <c r="FZ482">
        <v>0</v>
      </c>
      <c r="GA482">
        <v>0.15</v>
      </c>
      <c r="GB482">
        <v>0</v>
      </c>
      <c r="GC482">
        <v>-42.44026341463415</v>
      </c>
      <c r="GD482">
        <v>-0.5896341300235801</v>
      </c>
      <c r="GE482">
        <v>0.1174639576399405</v>
      </c>
      <c r="GF482">
        <v>0</v>
      </c>
      <c r="GG482">
        <v>1276.403235294118</v>
      </c>
      <c r="GH482">
        <v>0.280061125931491</v>
      </c>
      <c r="GI482">
        <v>0.2447534243975447</v>
      </c>
      <c r="GJ482">
        <v>1</v>
      </c>
      <c r="GK482">
        <v>3.373279999999999</v>
      </c>
      <c r="GL482">
        <v>0.003234429456084627</v>
      </c>
      <c r="GM482">
        <v>0.001532694105003429</v>
      </c>
      <c r="GN482">
        <v>1</v>
      </c>
      <c r="GO482">
        <v>2</v>
      </c>
      <c r="GP482">
        <v>3</v>
      </c>
      <c r="GQ482" t="s">
        <v>440</v>
      </c>
      <c r="GR482">
        <v>3.13341</v>
      </c>
      <c r="GS482">
        <v>2.76027</v>
      </c>
      <c r="GT482">
        <v>0.204766</v>
      </c>
      <c r="GU482">
        <v>0.20643</v>
      </c>
      <c r="GV482">
        <v>0.0645005</v>
      </c>
      <c r="GW482">
        <v>0.04961</v>
      </c>
      <c r="GX482">
        <v>25457</v>
      </c>
      <c r="GY482">
        <v>25387.4</v>
      </c>
      <c r="GZ482">
        <v>29738.6</v>
      </c>
      <c r="HA482">
        <v>29549.8</v>
      </c>
      <c r="HB482">
        <v>36771.8</v>
      </c>
      <c r="HC482">
        <v>37222.9</v>
      </c>
      <c r="HD482">
        <v>41846.9</v>
      </c>
      <c r="HE482">
        <v>41984</v>
      </c>
      <c r="HF482">
        <v>1.95815</v>
      </c>
      <c r="HG482">
        <v>1.8857</v>
      </c>
      <c r="HH482">
        <v>-0.0283606</v>
      </c>
      <c r="HI482">
        <v>0</v>
      </c>
      <c r="HJ482">
        <v>18.4883</v>
      </c>
      <c r="HK482">
        <v>999.9</v>
      </c>
      <c r="HL482">
        <v>26.3</v>
      </c>
      <c r="HM482">
        <v>31.7</v>
      </c>
      <c r="HN482">
        <v>13.6772</v>
      </c>
      <c r="HO482">
        <v>62.2128</v>
      </c>
      <c r="HP482">
        <v>32.4559</v>
      </c>
      <c r="HQ482">
        <v>1</v>
      </c>
      <c r="HR482">
        <v>-0.117762</v>
      </c>
      <c r="HS482">
        <v>6.30743</v>
      </c>
      <c r="HT482">
        <v>20.2295</v>
      </c>
      <c r="HU482">
        <v>5.22178</v>
      </c>
      <c r="HV482">
        <v>12.0159</v>
      </c>
      <c r="HW482">
        <v>4.991</v>
      </c>
      <c r="HX482">
        <v>3.28853</v>
      </c>
      <c r="HY482">
        <v>9999</v>
      </c>
      <c r="HZ482">
        <v>9999</v>
      </c>
      <c r="IA482">
        <v>9999</v>
      </c>
      <c r="IB482">
        <v>999.9</v>
      </c>
      <c r="IC482">
        <v>4.9728</v>
      </c>
      <c r="ID482">
        <v>1.86661</v>
      </c>
      <c r="IE482">
        <v>1.86588</v>
      </c>
      <c r="IF482">
        <v>1.86584</v>
      </c>
      <c r="IG482">
        <v>1.86768</v>
      </c>
      <c r="IH482">
        <v>1.87013</v>
      </c>
      <c r="II482">
        <v>1.86878</v>
      </c>
      <c r="IJ482">
        <v>1.87027</v>
      </c>
      <c r="IK482">
        <v>0</v>
      </c>
      <c r="IL482">
        <v>0</v>
      </c>
      <c r="IM482">
        <v>0</v>
      </c>
      <c r="IN482">
        <v>0</v>
      </c>
      <c r="IO482" t="s">
        <v>441</v>
      </c>
      <c r="IP482" t="s">
        <v>442</v>
      </c>
      <c r="IQ482" t="s">
        <v>443</v>
      </c>
      <c r="IR482" t="s">
        <v>443</v>
      </c>
      <c r="IS482" t="s">
        <v>443</v>
      </c>
      <c r="IT482" t="s">
        <v>443</v>
      </c>
      <c r="IU482">
        <v>0</v>
      </c>
      <c r="IV482">
        <v>100</v>
      </c>
      <c r="IW482">
        <v>100</v>
      </c>
      <c r="IX482">
        <v>-4.03</v>
      </c>
      <c r="IY482">
        <v>0.0128</v>
      </c>
      <c r="IZ482">
        <v>-1.414774939843471</v>
      </c>
      <c r="JA482">
        <v>-0.002262605230658699</v>
      </c>
      <c r="JB482">
        <v>4.117972070868355E-07</v>
      </c>
      <c r="JC482">
        <v>-1.535053720392113E-10</v>
      </c>
      <c r="JD482">
        <v>-0.05773197212917025</v>
      </c>
      <c r="JE482">
        <v>-0.004387372397949352</v>
      </c>
      <c r="JF482">
        <v>0.001148265067849212</v>
      </c>
      <c r="JG482">
        <v>-2.372704636287677E-05</v>
      </c>
      <c r="JH482">
        <v>4</v>
      </c>
      <c r="JI482">
        <v>2346</v>
      </c>
      <c r="JJ482">
        <v>1</v>
      </c>
      <c r="JK482">
        <v>24</v>
      </c>
      <c r="JL482">
        <v>21695.1</v>
      </c>
      <c r="JM482">
        <v>29358543.7</v>
      </c>
      <c r="JN482">
        <v>2.65747</v>
      </c>
      <c r="JO482">
        <v>2.23389</v>
      </c>
      <c r="JP482">
        <v>1.39771</v>
      </c>
      <c r="JQ482">
        <v>2.35107</v>
      </c>
      <c r="JR482">
        <v>1.49536</v>
      </c>
      <c r="JS482">
        <v>2.64038</v>
      </c>
      <c r="JT482">
        <v>36.4814</v>
      </c>
      <c r="JU482">
        <v>24.0175</v>
      </c>
      <c r="JV482">
        <v>18</v>
      </c>
      <c r="JW482">
        <v>487.95</v>
      </c>
      <c r="JX482">
        <v>433.876</v>
      </c>
      <c r="JY482">
        <v>11.9187</v>
      </c>
      <c r="JZ482">
        <v>25.8822</v>
      </c>
      <c r="KA482">
        <v>30.0007</v>
      </c>
      <c r="KB482">
        <v>25.7302</v>
      </c>
      <c r="KC482">
        <v>25.6716</v>
      </c>
      <c r="KD482">
        <v>53.2188</v>
      </c>
      <c r="KE482">
        <v>34.5612</v>
      </c>
      <c r="KF482">
        <v>0</v>
      </c>
      <c r="KG482">
        <v>11.912</v>
      </c>
      <c r="KH482">
        <v>1370.05</v>
      </c>
      <c r="KI482">
        <v>8.582179999999999</v>
      </c>
      <c r="KJ482">
        <v>101.636</v>
      </c>
      <c r="KK482">
        <v>100.955</v>
      </c>
    </row>
    <row r="483" spans="1:297">
      <c r="A483">
        <v>467</v>
      </c>
      <c r="B483">
        <v>1761512626</v>
      </c>
      <c r="C483">
        <v>5415.5</v>
      </c>
      <c r="D483" t="s">
        <v>1381</v>
      </c>
      <c r="E483" t="s">
        <v>1382</v>
      </c>
      <c r="F483">
        <v>5</v>
      </c>
      <c r="G483" t="s">
        <v>1218</v>
      </c>
      <c r="H483" t="s">
        <v>436</v>
      </c>
      <c r="I483">
        <v>1761512623.5</v>
      </c>
      <c r="J483">
        <f>(K483)/1000</f>
        <v>0</v>
      </c>
      <c r="K483">
        <f>IF(DP483, AN483, AH483)</f>
        <v>0</v>
      </c>
      <c r="L483">
        <f>IF(DP483, AI483, AG483)</f>
        <v>0</v>
      </c>
      <c r="M483">
        <f>DR483 - IF(AU483&gt;1, L483*DL483*100.0/(AW483), 0)</f>
        <v>0</v>
      </c>
      <c r="N483">
        <f>((T483-J483/2)*M483-L483)/(T483+J483/2)</f>
        <v>0</v>
      </c>
      <c r="O483">
        <f>N483*(DY483+DZ483)/1000.0</f>
        <v>0</v>
      </c>
      <c r="P483">
        <f>(DR483 - IF(AU483&gt;1, L483*DL483*100.0/(AW483), 0))*(DY483+DZ483)/1000.0</f>
        <v>0</v>
      </c>
      <c r="Q483">
        <f>2.0/((1/S483-1/R483)+SIGN(S483)*SQRT((1/S483-1/R483)*(1/S483-1/R483) + 4*DM483/((DM483+1)*(DM483+1))*(2*1/S483*1/R483-1/R483*1/R483)))</f>
        <v>0</v>
      </c>
      <c r="R483">
        <f>IF(LEFT(DN483,1)&lt;&gt;"0",IF(LEFT(DN483,1)="1",3.0,DO483),$D$5+$E$5*(EF483*DY483/($K$5*1000))+$F$5*(EF483*DY483/($K$5*1000))*MAX(MIN(DL483,$J$5),$I$5)*MAX(MIN(DL483,$J$5),$I$5)+$G$5*MAX(MIN(DL483,$J$5),$I$5)*(EF483*DY483/($K$5*1000))+$H$5*(EF483*DY483/($K$5*1000))*(EF483*DY483/($K$5*1000)))</f>
        <v>0</v>
      </c>
      <c r="S483">
        <f>J483*(1000-(1000*0.61365*exp(17.502*W483/(240.97+W483))/(DY483+DZ483)+DT483)/2)/(1000*0.61365*exp(17.502*W483/(240.97+W483))/(DY483+DZ483)-DT483)</f>
        <v>0</v>
      </c>
      <c r="T483">
        <f>1/((DM483+1)/(Q483/1.6)+1/(R483/1.37)) + DM483/((DM483+1)/(Q483/1.6) + DM483/(R483/1.37))</f>
        <v>0</v>
      </c>
      <c r="U483">
        <f>(DH483*DK483)</f>
        <v>0</v>
      </c>
      <c r="V483">
        <f>(EA483+(U483+2*0.95*5.67E-8*(((EA483+$B$7)+273)^4-(EA483+273)^4)-44100*J483)/(1.84*29.3*R483+8*0.95*5.67E-8*(EA483+273)^3))</f>
        <v>0</v>
      </c>
      <c r="W483">
        <f>($C$7*EB483+$D$7*EC483+$E$7*V483)</f>
        <v>0</v>
      </c>
      <c r="X483">
        <f>0.61365*exp(17.502*W483/(240.97+W483))</f>
        <v>0</v>
      </c>
      <c r="Y483">
        <f>(Z483/AA483*100)</f>
        <v>0</v>
      </c>
      <c r="Z483">
        <f>DT483*(DY483+DZ483)/1000</f>
        <v>0</v>
      </c>
      <c r="AA483">
        <f>0.61365*exp(17.502*EA483/(240.97+EA483))</f>
        <v>0</v>
      </c>
      <c r="AB483">
        <f>(X483-DT483*(DY483+DZ483)/1000)</f>
        <v>0</v>
      </c>
      <c r="AC483">
        <f>(-J483*44100)</f>
        <v>0</v>
      </c>
      <c r="AD483">
        <f>2*29.3*R483*0.92*(EA483-W483)</f>
        <v>0</v>
      </c>
      <c r="AE483">
        <f>2*0.95*5.67E-8*(((EA483+$B$7)+273)^4-(W483+273)^4)</f>
        <v>0</v>
      </c>
      <c r="AF483">
        <f>U483+AE483+AC483+AD483</f>
        <v>0</v>
      </c>
      <c r="AG483">
        <f>DX483*AU483*(DS483-DR483*(1000-AU483*DU483)/(1000-AU483*DT483))/(100*DL483)</f>
        <v>0</v>
      </c>
      <c r="AH483">
        <f>1000*DX483*AU483*(DT483-DU483)/(100*DL483*(1000-AU483*DT483))</f>
        <v>0</v>
      </c>
      <c r="AI483">
        <f>(AJ483 - AK483 - DY483*1E3/(8.314*(EA483+273.15)) * AM483/DX483 * AL483) * DX483/(100*DL483) * (1000 - DU483)/1000</f>
        <v>0</v>
      </c>
      <c r="AJ483">
        <v>1371.413621892154</v>
      </c>
      <c r="AK483">
        <v>1341.691636363636</v>
      </c>
      <c r="AL483">
        <v>3.303982522607698</v>
      </c>
      <c r="AM483">
        <v>65.67833602409358</v>
      </c>
      <c r="AN483">
        <f>(AP483 - AO483 + DY483*1E3/(8.314*(EA483+273.15)) * AR483/DX483 * AQ483) * DX483/(100*DL483) * 1000/(1000 - AP483)</f>
        <v>0</v>
      </c>
      <c r="AO483">
        <v>8.548577603688416</v>
      </c>
      <c r="AP483">
        <v>11.92414787878788</v>
      </c>
      <c r="AQ483">
        <v>-1.637440377154874E-06</v>
      </c>
      <c r="AR483">
        <v>107.1786885899259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MAX(0,($B$13+$C$13*EF483)/(1+$D$13*EF483)*DY483/(EA483+273)*$E$13)</f>
        <v>0</v>
      </c>
      <c r="AX483" t="s">
        <v>437</v>
      </c>
      <c r="AY483" t="s">
        <v>437</v>
      </c>
      <c r="AZ483">
        <v>0</v>
      </c>
      <c r="BA483">
        <v>0</v>
      </c>
      <c r="BB483">
        <f>1-AZ483/BA483</f>
        <v>0</v>
      </c>
      <c r="BC483">
        <v>0</v>
      </c>
      <c r="BD483" t="s">
        <v>437</v>
      </c>
      <c r="BE483" t="s">
        <v>437</v>
      </c>
      <c r="BF483">
        <v>0</v>
      </c>
      <c r="BG483">
        <v>0</v>
      </c>
      <c r="BH483">
        <f>1-BF483/BG483</f>
        <v>0</v>
      </c>
      <c r="BI483">
        <v>0.5</v>
      </c>
      <c r="BJ483">
        <f>DI483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437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BZ483">
        <v>2020</v>
      </c>
      <c r="CA483">
        <v>290.0000000000001</v>
      </c>
      <c r="CB483">
        <v>1590.42</v>
      </c>
      <c r="CC483">
        <v>295</v>
      </c>
      <c r="CD483">
        <v>5220.67</v>
      </c>
      <c r="CE483">
        <v>1591.29</v>
      </c>
      <c r="CF483">
        <v>-0.87</v>
      </c>
      <c r="CG483">
        <v>300.0000000000001</v>
      </c>
      <c r="CH483">
        <v>23.8</v>
      </c>
      <c r="CI483">
        <v>1650.734719841875</v>
      </c>
      <c r="CJ483">
        <v>2.032994541366527</v>
      </c>
      <c r="CK483">
        <v>-31.03478562282126</v>
      </c>
      <c r="CL483">
        <v>0.9198548094063967</v>
      </c>
      <c r="CM483">
        <v>0.9759925733019913</v>
      </c>
      <c r="CN483">
        <v>-0.00431141668520578</v>
      </c>
      <c r="CO483">
        <v>289.9999999999999</v>
      </c>
      <c r="CP483">
        <v>1590.91</v>
      </c>
      <c r="CQ483">
        <v>765</v>
      </c>
      <c r="CR483">
        <v>5219.32</v>
      </c>
      <c r="CS483">
        <v>1591.27</v>
      </c>
      <c r="CT483">
        <v>-0.36</v>
      </c>
      <c r="DH483">
        <f>$B$11*EG483+$C$11*EH483+$F$11*ES483*(1-EV483)</f>
        <v>0</v>
      </c>
      <c r="DI483">
        <f>DH483*DJ483</f>
        <v>0</v>
      </c>
      <c r="DJ483">
        <f>($B$11*$D$9+$C$11*$D$9+$F$11*((FF483+EX483)/MAX(FF483+EX483+FG483, 0.1)*$I$9+FG483/MAX(FF483+EX483+FG483, 0.1)*$J$9))/($B$11+$C$11+$F$11)</f>
        <v>0</v>
      </c>
      <c r="DK483">
        <f>($B$11*$K$9+$C$11*$K$9+$F$11*((FF483+EX483)/MAX(FF483+EX483+FG483, 0.1)*$P$9+FG483/MAX(FF483+EX483+FG483, 0.1)*$Q$9))/($B$11+$C$11+$F$11)</f>
        <v>0</v>
      </c>
      <c r="DL483">
        <v>6</v>
      </c>
      <c r="DM483">
        <v>0.5</v>
      </c>
      <c r="DN483" t="s">
        <v>438</v>
      </c>
      <c r="DO483">
        <v>2</v>
      </c>
      <c r="DP483" t="b">
        <v>1</v>
      </c>
      <c r="DQ483">
        <v>1761512623.5</v>
      </c>
      <c r="DR483">
        <v>1319.14</v>
      </c>
      <c r="DS483">
        <v>1361.548888888889</v>
      </c>
      <c r="DT483">
        <v>11.92575555555556</v>
      </c>
      <c r="DU483">
        <v>8.548341111111112</v>
      </c>
      <c r="DV483">
        <v>1323.182222222222</v>
      </c>
      <c r="DW483">
        <v>11.91291111111111</v>
      </c>
      <c r="DX483">
        <v>500.0068888888889</v>
      </c>
      <c r="DY483">
        <v>90.26842222222223</v>
      </c>
      <c r="DZ483">
        <v>0.09998257777777779</v>
      </c>
      <c r="EA483">
        <v>18.60663333333333</v>
      </c>
      <c r="EB483">
        <v>18.00933333333333</v>
      </c>
      <c r="EC483">
        <v>999.9000000000001</v>
      </c>
      <c r="ED483">
        <v>0</v>
      </c>
      <c r="EE483">
        <v>0</v>
      </c>
      <c r="EF483">
        <v>9989.791111111112</v>
      </c>
      <c r="EG483">
        <v>0</v>
      </c>
      <c r="EH483">
        <v>909.0870000000001</v>
      </c>
      <c r="EI483">
        <v>-42.40942222222222</v>
      </c>
      <c r="EJ483">
        <v>1335.06</v>
      </c>
      <c r="EK483">
        <v>1373.288888888889</v>
      </c>
      <c r="EL483">
        <v>3.377414444444445</v>
      </c>
      <c r="EM483">
        <v>1361.548888888889</v>
      </c>
      <c r="EN483">
        <v>8.548341111111112</v>
      </c>
      <c r="EO483">
        <v>1.076518888888889</v>
      </c>
      <c r="EP483">
        <v>0.7716451111111111</v>
      </c>
      <c r="EQ483">
        <v>7.995328888888888</v>
      </c>
      <c r="ER483">
        <v>3.19612</v>
      </c>
      <c r="ES483">
        <v>2000.028888888889</v>
      </c>
      <c r="ET483">
        <v>0.9799984444444445</v>
      </c>
      <c r="EU483">
        <v>0.02000126666666667</v>
      </c>
      <c r="EV483">
        <v>0</v>
      </c>
      <c r="EW483">
        <v>1276.366666666667</v>
      </c>
      <c r="EX483">
        <v>5.00097</v>
      </c>
      <c r="EY483">
        <v>25284.56666666667</v>
      </c>
      <c r="EZ483">
        <v>16707.8</v>
      </c>
      <c r="FA483">
        <v>38.375</v>
      </c>
      <c r="FB483">
        <v>39.22900000000001</v>
      </c>
      <c r="FC483">
        <v>38.625</v>
      </c>
      <c r="FD483">
        <v>38.437</v>
      </c>
      <c r="FE483">
        <v>38.125</v>
      </c>
      <c r="FF483">
        <v>1955.128888888889</v>
      </c>
      <c r="FG483">
        <v>39.9</v>
      </c>
      <c r="FH483">
        <v>0</v>
      </c>
      <c r="FI483">
        <v>7497.200000047684</v>
      </c>
      <c r="FJ483">
        <v>0</v>
      </c>
      <c r="FK483">
        <v>1276.4484</v>
      </c>
      <c r="FL483">
        <v>-0.9384615264743679</v>
      </c>
      <c r="FM483">
        <v>-89.91538496974793</v>
      </c>
      <c r="FN483">
        <v>25290.176</v>
      </c>
      <c r="FO483">
        <v>15</v>
      </c>
      <c r="FP483">
        <v>0</v>
      </c>
      <c r="FQ483" t="s">
        <v>439</v>
      </c>
      <c r="FR483">
        <v>1760210915.6</v>
      </c>
      <c r="FS483">
        <v>0</v>
      </c>
      <c r="FT483">
        <v>0</v>
      </c>
      <c r="FU483">
        <v>-0.215</v>
      </c>
      <c r="FV483">
        <v>0</v>
      </c>
      <c r="FW483">
        <v>-0.6919999999999999</v>
      </c>
      <c r="FX483">
        <v>0</v>
      </c>
      <c r="FY483">
        <v>400</v>
      </c>
      <c r="FZ483">
        <v>0</v>
      </c>
      <c r="GA483">
        <v>0.15</v>
      </c>
      <c r="GB483">
        <v>0</v>
      </c>
      <c r="GC483">
        <v>-42.419545</v>
      </c>
      <c r="GD483">
        <v>-0.3176240150092523</v>
      </c>
      <c r="GE483">
        <v>0.1493232566447704</v>
      </c>
      <c r="GF483">
        <v>1</v>
      </c>
      <c r="GG483">
        <v>1276.441764705882</v>
      </c>
      <c r="GH483">
        <v>-0.01100075537531337</v>
      </c>
      <c r="GI483">
        <v>0.2582346241449098</v>
      </c>
      <c r="GJ483">
        <v>1</v>
      </c>
      <c r="GK483">
        <v>3.374075</v>
      </c>
      <c r="GL483">
        <v>0.02067647279549308</v>
      </c>
      <c r="GM483">
        <v>0.002248231527223135</v>
      </c>
      <c r="GN483">
        <v>1</v>
      </c>
      <c r="GO483">
        <v>3</v>
      </c>
      <c r="GP483">
        <v>3</v>
      </c>
      <c r="GQ483" t="s">
        <v>950</v>
      </c>
      <c r="GR483">
        <v>3.13342</v>
      </c>
      <c r="GS483">
        <v>2.7602</v>
      </c>
      <c r="GT483">
        <v>0.206336</v>
      </c>
      <c r="GU483">
        <v>0.208028</v>
      </c>
      <c r="GV483">
        <v>0.06448859999999999</v>
      </c>
      <c r="GW483">
        <v>0.0495845</v>
      </c>
      <c r="GX483">
        <v>25406.7</v>
      </c>
      <c r="GY483">
        <v>25336.1</v>
      </c>
      <c r="GZ483">
        <v>29738.6</v>
      </c>
      <c r="HA483">
        <v>29549.7</v>
      </c>
      <c r="HB483">
        <v>36772.2</v>
      </c>
      <c r="HC483">
        <v>37223.6</v>
      </c>
      <c r="HD483">
        <v>41846.9</v>
      </c>
      <c r="HE483">
        <v>41983.7</v>
      </c>
      <c r="HF483">
        <v>1.95815</v>
      </c>
      <c r="HG483">
        <v>1.8853</v>
      </c>
      <c r="HH483">
        <v>-0.0296868</v>
      </c>
      <c r="HI483">
        <v>0</v>
      </c>
      <c r="HJ483">
        <v>18.4944</v>
      </c>
      <c r="HK483">
        <v>999.9</v>
      </c>
      <c r="HL483">
        <v>26.3</v>
      </c>
      <c r="HM483">
        <v>31.7</v>
      </c>
      <c r="HN483">
        <v>13.677</v>
      </c>
      <c r="HO483">
        <v>62.4028</v>
      </c>
      <c r="HP483">
        <v>32.472</v>
      </c>
      <c r="HQ483">
        <v>1</v>
      </c>
      <c r="HR483">
        <v>-0.116926</v>
      </c>
      <c r="HS483">
        <v>6.31946</v>
      </c>
      <c r="HT483">
        <v>20.2292</v>
      </c>
      <c r="HU483">
        <v>5.22118</v>
      </c>
      <c r="HV483">
        <v>12.0159</v>
      </c>
      <c r="HW483">
        <v>4.99085</v>
      </c>
      <c r="HX483">
        <v>3.2885</v>
      </c>
      <c r="HY483">
        <v>9999</v>
      </c>
      <c r="HZ483">
        <v>9999</v>
      </c>
      <c r="IA483">
        <v>9999</v>
      </c>
      <c r="IB483">
        <v>999.9</v>
      </c>
      <c r="IC483">
        <v>4.97282</v>
      </c>
      <c r="ID483">
        <v>1.86661</v>
      </c>
      <c r="IE483">
        <v>1.86587</v>
      </c>
      <c r="IF483">
        <v>1.86585</v>
      </c>
      <c r="IG483">
        <v>1.86769</v>
      </c>
      <c r="IH483">
        <v>1.87014</v>
      </c>
      <c r="II483">
        <v>1.86876</v>
      </c>
      <c r="IJ483">
        <v>1.87027</v>
      </c>
      <c r="IK483">
        <v>0</v>
      </c>
      <c r="IL483">
        <v>0</v>
      </c>
      <c r="IM483">
        <v>0</v>
      </c>
      <c r="IN483">
        <v>0</v>
      </c>
      <c r="IO483" t="s">
        <v>441</v>
      </c>
      <c r="IP483" t="s">
        <v>442</v>
      </c>
      <c r="IQ483" t="s">
        <v>443</v>
      </c>
      <c r="IR483" t="s">
        <v>443</v>
      </c>
      <c r="IS483" t="s">
        <v>443</v>
      </c>
      <c r="IT483" t="s">
        <v>443</v>
      </c>
      <c r="IU483">
        <v>0</v>
      </c>
      <c r="IV483">
        <v>100</v>
      </c>
      <c r="IW483">
        <v>100</v>
      </c>
      <c r="IX483">
        <v>-4.06</v>
      </c>
      <c r="IY483">
        <v>0.0129</v>
      </c>
      <c r="IZ483">
        <v>-1.414774939843471</v>
      </c>
      <c r="JA483">
        <v>-0.002262605230658699</v>
      </c>
      <c r="JB483">
        <v>4.117972070868355E-07</v>
      </c>
      <c r="JC483">
        <v>-1.535053720392113E-10</v>
      </c>
      <c r="JD483">
        <v>-0.05773197212917025</v>
      </c>
      <c r="JE483">
        <v>-0.004387372397949352</v>
      </c>
      <c r="JF483">
        <v>0.001148265067849212</v>
      </c>
      <c r="JG483">
        <v>-2.372704636287677E-05</v>
      </c>
      <c r="JH483">
        <v>4</v>
      </c>
      <c r="JI483">
        <v>2346</v>
      </c>
      <c r="JJ483">
        <v>1</v>
      </c>
      <c r="JK483">
        <v>24</v>
      </c>
      <c r="JL483">
        <v>21695.2</v>
      </c>
      <c r="JM483">
        <v>29358543.8</v>
      </c>
      <c r="JN483">
        <v>2.68066</v>
      </c>
      <c r="JO483">
        <v>2.24609</v>
      </c>
      <c r="JP483">
        <v>1.39648</v>
      </c>
      <c r="JQ483">
        <v>2.35596</v>
      </c>
      <c r="JR483">
        <v>1.49536</v>
      </c>
      <c r="JS483">
        <v>2.62817</v>
      </c>
      <c r="JT483">
        <v>36.4814</v>
      </c>
      <c r="JU483">
        <v>24.0087</v>
      </c>
      <c r="JV483">
        <v>18</v>
      </c>
      <c r="JW483">
        <v>487.991</v>
      </c>
      <c r="JX483">
        <v>433.675</v>
      </c>
      <c r="JY483">
        <v>11.8968</v>
      </c>
      <c r="JZ483">
        <v>25.8888</v>
      </c>
      <c r="KA483">
        <v>30.0008</v>
      </c>
      <c r="KB483">
        <v>25.7349</v>
      </c>
      <c r="KC483">
        <v>25.6764</v>
      </c>
      <c r="KD483">
        <v>53.7863</v>
      </c>
      <c r="KE483">
        <v>34.5612</v>
      </c>
      <c r="KF483">
        <v>0</v>
      </c>
      <c r="KG483">
        <v>11.8909</v>
      </c>
      <c r="KH483">
        <v>1390.08</v>
      </c>
      <c r="KI483">
        <v>8.582179999999999</v>
      </c>
      <c r="KJ483">
        <v>101.636</v>
      </c>
      <c r="KK483">
        <v>100.955</v>
      </c>
    </row>
    <row r="484" spans="1:297">
      <c r="A484">
        <v>468</v>
      </c>
      <c r="B484">
        <v>1761512631</v>
      </c>
      <c r="C484">
        <v>5420.5</v>
      </c>
      <c r="D484" t="s">
        <v>1383</v>
      </c>
      <c r="E484" t="s">
        <v>1384</v>
      </c>
      <c r="F484">
        <v>5</v>
      </c>
      <c r="G484" t="s">
        <v>1218</v>
      </c>
      <c r="H484" t="s">
        <v>436</v>
      </c>
      <c r="I484">
        <v>1761512628.2</v>
      </c>
      <c r="J484">
        <f>(K484)/1000</f>
        <v>0</v>
      </c>
      <c r="K484">
        <f>IF(DP484, AN484, AH484)</f>
        <v>0</v>
      </c>
      <c r="L484">
        <f>IF(DP484, AI484, AG484)</f>
        <v>0</v>
      </c>
      <c r="M484">
        <f>DR484 - IF(AU484&gt;1, L484*DL484*100.0/(AW484), 0)</f>
        <v>0</v>
      </c>
      <c r="N484">
        <f>((T484-J484/2)*M484-L484)/(T484+J484/2)</f>
        <v>0</v>
      </c>
      <c r="O484">
        <f>N484*(DY484+DZ484)/1000.0</f>
        <v>0</v>
      </c>
      <c r="P484">
        <f>(DR484 - IF(AU484&gt;1, L484*DL484*100.0/(AW484), 0))*(DY484+DZ484)/1000.0</f>
        <v>0</v>
      </c>
      <c r="Q484">
        <f>2.0/((1/S484-1/R484)+SIGN(S484)*SQRT((1/S484-1/R484)*(1/S484-1/R484) + 4*DM484/((DM484+1)*(DM484+1))*(2*1/S484*1/R484-1/R484*1/R484)))</f>
        <v>0</v>
      </c>
      <c r="R484">
        <f>IF(LEFT(DN484,1)&lt;&gt;"0",IF(LEFT(DN484,1)="1",3.0,DO484),$D$5+$E$5*(EF484*DY484/($K$5*1000))+$F$5*(EF484*DY484/($K$5*1000))*MAX(MIN(DL484,$J$5),$I$5)*MAX(MIN(DL484,$J$5),$I$5)+$G$5*MAX(MIN(DL484,$J$5),$I$5)*(EF484*DY484/($K$5*1000))+$H$5*(EF484*DY484/($K$5*1000))*(EF484*DY484/($K$5*1000)))</f>
        <v>0</v>
      </c>
      <c r="S484">
        <f>J484*(1000-(1000*0.61365*exp(17.502*W484/(240.97+W484))/(DY484+DZ484)+DT484)/2)/(1000*0.61365*exp(17.502*W484/(240.97+W484))/(DY484+DZ484)-DT484)</f>
        <v>0</v>
      </c>
      <c r="T484">
        <f>1/((DM484+1)/(Q484/1.6)+1/(R484/1.37)) + DM484/((DM484+1)/(Q484/1.6) + DM484/(R484/1.37))</f>
        <v>0</v>
      </c>
      <c r="U484">
        <f>(DH484*DK484)</f>
        <v>0</v>
      </c>
      <c r="V484">
        <f>(EA484+(U484+2*0.95*5.67E-8*(((EA484+$B$7)+273)^4-(EA484+273)^4)-44100*J484)/(1.84*29.3*R484+8*0.95*5.67E-8*(EA484+273)^3))</f>
        <v>0</v>
      </c>
      <c r="W484">
        <f>($C$7*EB484+$D$7*EC484+$E$7*V484)</f>
        <v>0</v>
      </c>
      <c r="X484">
        <f>0.61365*exp(17.502*W484/(240.97+W484))</f>
        <v>0</v>
      </c>
      <c r="Y484">
        <f>(Z484/AA484*100)</f>
        <v>0</v>
      </c>
      <c r="Z484">
        <f>DT484*(DY484+DZ484)/1000</f>
        <v>0</v>
      </c>
      <c r="AA484">
        <f>0.61365*exp(17.502*EA484/(240.97+EA484))</f>
        <v>0</v>
      </c>
      <c r="AB484">
        <f>(X484-DT484*(DY484+DZ484)/1000)</f>
        <v>0</v>
      </c>
      <c r="AC484">
        <f>(-J484*44100)</f>
        <v>0</v>
      </c>
      <c r="AD484">
        <f>2*29.3*R484*0.92*(EA484-W484)</f>
        <v>0</v>
      </c>
      <c r="AE484">
        <f>2*0.95*5.67E-8*(((EA484+$B$7)+273)^4-(W484+273)^4)</f>
        <v>0</v>
      </c>
      <c r="AF484">
        <f>U484+AE484+AC484+AD484</f>
        <v>0</v>
      </c>
      <c r="AG484">
        <f>DX484*AU484*(DS484-DR484*(1000-AU484*DU484)/(1000-AU484*DT484))/(100*DL484)</f>
        <v>0</v>
      </c>
      <c r="AH484">
        <f>1000*DX484*AU484*(DT484-DU484)/(100*DL484*(1000-AU484*DT484))</f>
        <v>0</v>
      </c>
      <c r="AI484">
        <f>(AJ484 - AK484 - DY484*1E3/(8.314*(EA484+273.15)) * AM484/DX484 * AL484) * DX484/(100*DL484) * (1000 - DU484)/1000</f>
        <v>0</v>
      </c>
      <c r="AJ484">
        <v>1388.894779417885</v>
      </c>
      <c r="AK484">
        <v>1358.589151515152</v>
      </c>
      <c r="AL484">
        <v>3.393744036638743</v>
      </c>
      <c r="AM484">
        <v>65.67833602409358</v>
      </c>
      <c r="AN484">
        <f>(AP484 - AO484 + DY484*1E3/(8.314*(EA484+273.15)) * AR484/DX484 * AQ484) * DX484/(100*DL484) * 1000/(1000 - AP484)</f>
        <v>0</v>
      </c>
      <c r="AO484">
        <v>8.542625355933289</v>
      </c>
      <c r="AP484">
        <v>11.92058727272727</v>
      </c>
      <c r="AQ484">
        <v>-1.939565210889109E-06</v>
      </c>
      <c r="AR484">
        <v>107.1786885899259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MAX(0,($B$13+$C$13*EF484)/(1+$D$13*EF484)*DY484/(EA484+273)*$E$13)</f>
        <v>0</v>
      </c>
      <c r="AX484" t="s">
        <v>437</v>
      </c>
      <c r="AY484" t="s">
        <v>437</v>
      </c>
      <c r="AZ484">
        <v>0</v>
      </c>
      <c r="BA484">
        <v>0</v>
      </c>
      <c r="BB484">
        <f>1-AZ484/BA484</f>
        <v>0</v>
      </c>
      <c r="BC484">
        <v>0</v>
      </c>
      <c r="BD484" t="s">
        <v>437</v>
      </c>
      <c r="BE484" t="s">
        <v>437</v>
      </c>
      <c r="BF484">
        <v>0</v>
      </c>
      <c r="BG484">
        <v>0</v>
      </c>
      <c r="BH484">
        <f>1-BF484/BG484</f>
        <v>0</v>
      </c>
      <c r="BI484">
        <v>0.5</v>
      </c>
      <c r="BJ484">
        <f>DI484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437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BZ484">
        <v>2020</v>
      </c>
      <c r="CA484">
        <v>290.0000000000001</v>
      </c>
      <c r="CB484">
        <v>1590.42</v>
      </c>
      <c r="CC484">
        <v>295</v>
      </c>
      <c r="CD484">
        <v>5220.67</v>
      </c>
      <c r="CE484">
        <v>1591.29</v>
      </c>
      <c r="CF484">
        <v>-0.87</v>
      </c>
      <c r="CG484">
        <v>300.0000000000001</v>
      </c>
      <c r="CH484">
        <v>23.8</v>
      </c>
      <c r="CI484">
        <v>1650.734719841875</v>
      </c>
      <c r="CJ484">
        <v>2.032994541366527</v>
      </c>
      <c r="CK484">
        <v>-31.03478562282126</v>
      </c>
      <c r="CL484">
        <v>0.9198548094063967</v>
      </c>
      <c r="CM484">
        <v>0.9759925733019913</v>
      </c>
      <c r="CN484">
        <v>-0.00431141668520578</v>
      </c>
      <c r="CO484">
        <v>289.9999999999999</v>
      </c>
      <c r="CP484">
        <v>1590.91</v>
      </c>
      <c r="CQ484">
        <v>765</v>
      </c>
      <c r="CR484">
        <v>5219.32</v>
      </c>
      <c r="CS484">
        <v>1591.27</v>
      </c>
      <c r="CT484">
        <v>-0.36</v>
      </c>
      <c r="DH484">
        <f>$B$11*EG484+$C$11*EH484+$F$11*ES484*(1-EV484)</f>
        <v>0</v>
      </c>
      <c r="DI484">
        <f>DH484*DJ484</f>
        <v>0</v>
      </c>
      <c r="DJ484">
        <f>($B$11*$D$9+$C$11*$D$9+$F$11*((FF484+EX484)/MAX(FF484+EX484+FG484, 0.1)*$I$9+FG484/MAX(FF484+EX484+FG484, 0.1)*$J$9))/($B$11+$C$11+$F$11)</f>
        <v>0</v>
      </c>
      <c r="DK484">
        <f>($B$11*$K$9+$C$11*$K$9+$F$11*((FF484+EX484)/MAX(FF484+EX484+FG484, 0.1)*$P$9+FG484/MAX(FF484+EX484+FG484, 0.1)*$Q$9))/($B$11+$C$11+$F$11)</f>
        <v>0</v>
      </c>
      <c r="DL484">
        <v>6</v>
      </c>
      <c r="DM484">
        <v>0.5</v>
      </c>
      <c r="DN484" t="s">
        <v>438</v>
      </c>
      <c r="DO484">
        <v>2</v>
      </c>
      <c r="DP484" t="b">
        <v>1</v>
      </c>
      <c r="DQ484">
        <v>1761512628.2</v>
      </c>
      <c r="DR484">
        <v>1334.687</v>
      </c>
      <c r="DS484">
        <v>1377.63</v>
      </c>
      <c r="DT484">
        <v>11.92248</v>
      </c>
      <c r="DU484">
        <v>8.542904999999999</v>
      </c>
      <c r="DV484">
        <v>1338.76</v>
      </c>
      <c r="DW484">
        <v>11.90967</v>
      </c>
      <c r="DX484">
        <v>499.9755</v>
      </c>
      <c r="DY484">
        <v>90.26952</v>
      </c>
      <c r="DZ484">
        <v>0.09998269999999999</v>
      </c>
      <c r="EA484">
        <v>18.6005</v>
      </c>
      <c r="EB484">
        <v>18.0036</v>
      </c>
      <c r="EC484">
        <v>999.9</v>
      </c>
      <c r="ED484">
        <v>0</v>
      </c>
      <c r="EE484">
        <v>0</v>
      </c>
      <c r="EF484">
        <v>10002.82</v>
      </c>
      <c r="EG484">
        <v>0</v>
      </c>
      <c r="EH484">
        <v>913.5966000000001</v>
      </c>
      <c r="EI484">
        <v>-42.94234</v>
      </c>
      <c r="EJ484">
        <v>1350.792</v>
      </c>
      <c r="EK484">
        <v>1389.498</v>
      </c>
      <c r="EL484">
        <v>3.379565</v>
      </c>
      <c r="EM484">
        <v>1377.63</v>
      </c>
      <c r="EN484">
        <v>8.542904999999999</v>
      </c>
      <c r="EO484">
        <v>1.076237</v>
      </c>
      <c r="EP484">
        <v>0.7711638</v>
      </c>
      <c r="EQ484">
        <v>7.991460999999999</v>
      </c>
      <c r="ER484">
        <v>3.187299</v>
      </c>
      <c r="ES484">
        <v>1999.995</v>
      </c>
      <c r="ET484">
        <v>0.9799980000000001</v>
      </c>
      <c r="EU484">
        <v>0.02000167</v>
      </c>
      <c r="EV484">
        <v>0</v>
      </c>
      <c r="EW484">
        <v>1276.351</v>
      </c>
      <c r="EX484">
        <v>5.000970000000001</v>
      </c>
      <c r="EY484">
        <v>25333.9</v>
      </c>
      <c r="EZ484">
        <v>16707.53</v>
      </c>
      <c r="FA484">
        <v>38.375</v>
      </c>
      <c r="FB484">
        <v>39.2437</v>
      </c>
      <c r="FC484">
        <v>38.625</v>
      </c>
      <c r="FD484">
        <v>38.437</v>
      </c>
      <c r="FE484">
        <v>38.125</v>
      </c>
      <c r="FF484">
        <v>1955.09</v>
      </c>
      <c r="FG484">
        <v>39.89999999999999</v>
      </c>
      <c r="FH484">
        <v>0</v>
      </c>
      <c r="FI484">
        <v>7502</v>
      </c>
      <c r="FJ484">
        <v>0</v>
      </c>
      <c r="FK484">
        <v>1276.3996</v>
      </c>
      <c r="FL484">
        <v>-1.064615384750445</v>
      </c>
      <c r="FM484">
        <v>428.3769230114676</v>
      </c>
      <c r="FN484">
        <v>25307.948</v>
      </c>
      <c r="FO484">
        <v>15</v>
      </c>
      <c r="FP484">
        <v>0</v>
      </c>
      <c r="FQ484" t="s">
        <v>439</v>
      </c>
      <c r="FR484">
        <v>1760210915.6</v>
      </c>
      <c r="FS484">
        <v>0</v>
      </c>
      <c r="FT484">
        <v>0</v>
      </c>
      <c r="FU484">
        <v>-0.215</v>
      </c>
      <c r="FV484">
        <v>0</v>
      </c>
      <c r="FW484">
        <v>-0.6919999999999999</v>
      </c>
      <c r="FX484">
        <v>0</v>
      </c>
      <c r="FY484">
        <v>400</v>
      </c>
      <c r="FZ484">
        <v>0</v>
      </c>
      <c r="GA484">
        <v>0.15</v>
      </c>
      <c r="GB484">
        <v>0</v>
      </c>
      <c r="GC484">
        <v>-42.58528536585366</v>
      </c>
      <c r="GD484">
        <v>-1.536328222996528</v>
      </c>
      <c r="GE484">
        <v>0.2713737334387318</v>
      </c>
      <c r="GF484">
        <v>0</v>
      </c>
      <c r="GG484">
        <v>1276.419705882353</v>
      </c>
      <c r="GH484">
        <v>-0.4957983156353272</v>
      </c>
      <c r="GI484">
        <v>0.2465704206070566</v>
      </c>
      <c r="GJ484">
        <v>1</v>
      </c>
      <c r="GK484">
        <v>3.37600243902439</v>
      </c>
      <c r="GL484">
        <v>0.02750864111498742</v>
      </c>
      <c r="GM484">
        <v>0.002837356018040595</v>
      </c>
      <c r="GN484">
        <v>1</v>
      </c>
      <c r="GO484">
        <v>2</v>
      </c>
      <c r="GP484">
        <v>3</v>
      </c>
      <c r="GQ484" t="s">
        <v>440</v>
      </c>
      <c r="GR484">
        <v>3.13329</v>
      </c>
      <c r="GS484">
        <v>2.76029</v>
      </c>
      <c r="GT484">
        <v>0.207933</v>
      </c>
      <c r="GU484">
        <v>0.209546</v>
      </c>
      <c r="GV484">
        <v>0.0644781</v>
      </c>
      <c r="GW484">
        <v>0.0495624</v>
      </c>
      <c r="GX484">
        <v>25354.8</v>
      </c>
      <c r="GY484">
        <v>25287</v>
      </c>
      <c r="GZ484">
        <v>29737.7</v>
      </c>
      <c r="HA484">
        <v>29549</v>
      </c>
      <c r="HB484">
        <v>36771.9</v>
      </c>
      <c r="HC484">
        <v>37223.8</v>
      </c>
      <c r="HD484">
        <v>41845.9</v>
      </c>
      <c r="HE484">
        <v>41982.9</v>
      </c>
      <c r="HF484">
        <v>1.9576</v>
      </c>
      <c r="HG484">
        <v>1.88547</v>
      </c>
      <c r="HH484">
        <v>-0.0299327</v>
      </c>
      <c r="HI484">
        <v>0</v>
      </c>
      <c r="HJ484">
        <v>18.5</v>
      </c>
      <c r="HK484">
        <v>999.9</v>
      </c>
      <c r="HL484">
        <v>26.3</v>
      </c>
      <c r="HM484">
        <v>31.7</v>
      </c>
      <c r="HN484">
        <v>13.6777</v>
      </c>
      <c r="HO484">
        <v>62.4128</v>
      </c>
      <c r="HP484">
        <v>32.5561</v>
      </c>
      <c r="HQ484">
        <v>1</v>
      </c>
      <c r="HR484">
        <v>-0.116329</v>
      </c>
      <c r="HS484">
        <v>6.27734</v>
      </c>
      <c r="HT484">
        <v>20.2308</v>
      </c>
      <c r="HU484">
        <v>5.22193</v>
      </c>
      <c r="HV484">
        <v>12.0159</v>
      </c>
      <c r="HW484">
        <v>4.99135</v>
      </c>
      <c r="HX484">
        <v>3.2886</v>
      </c>
      <c r="HY484">
        <v>9999</v>
      </c>
      <c r="HZ484">
        <v>9999</v>
      </c>
      <c r="IA484">
        <v>9999</v>
      </c>
      <c r="IB484">
        <v>999.9</v>
      </c>
      <c r="IC484">
        <v>4.97278</v>
      </c>
      <c r="ID484">
        <v>1.86661</v>
      </c>
      <c r="IE484">
        <v>1.86586</v>
      </c>
      <c r="IF484">
        <v>1.86585</v>
      </c>
      <c r="IG484">
        <v>1.8677</v>
      </c>
      <c r="IH484">
        <v>1.87014</v>
      </c>
      <c r="II484">
        <v>1.86875</v>
      </c>
      <c r="IJ484">
        <v>1.87027</v>
      </c>
      <c r="IK484">
        <v>0</v>
      </c>
      <c r="IL484">
        <v>0</v>
      </c>
      <c r="IM484">
        <v>0</v>
      </c>
      <c r="IN484">
        <v>0</v>
      </c>
      <c r="IO484" t="s">
        <v>441</v>
      </c>
      <c r="IP484" t="s">
        <v>442</v>
      </c>
      <c r="IQ484" t="s">
        <v>443</v>
      </c>
      <c r="IR484" t="s">
        <v>443</v>
      </c>
      <c r="IS484" t="s">
        <v>443</v>
      </c>
      <c r="IT484" t="s">
        <v>443</v>
      </c>
      <c r="IU484">
        <v>0</v>
      </c>
      <c r="IV484">
        <v>100</v>
      </c>
      <c r="IW484">
        <v>100</v>
      </c>
      <c r="IX484">
        <v>-4.09</v>
      </c>
      <c r="IY484">
        <v>0.0127</v>
      </c>
      <c r="IZ484">
        <v>-1.414774939843471</v>
      </c>
      <c r="JA484">
        <v>-0.002262605230658699</v>
      </c>
      <c r="JB484">
        <v>4.117972070868355E-07</v>
      </c>
      <c r="JC484">
        <v>-1.535053720392113E-10</v>
      </c>
      <c r="JD484">
        <v>-0.05773197212917025</v>
      </c>
      <c r="JE484">
        <v>-0.004387372397949352</v>
      </c>
      <c r="JF484">
        <v>0.001148265067849212</v>
      </c>
      <c r="JG484">
        <v>-2.372704636287677E-05</v>
      </c>
      <c r="JH484">
        <v>4</v>
      </c>
      <c r="JI484">
        <v>2346</v>
      </c>
      <c r="JJ484">
        <v>1</v>
      </c>
      <c r="JK484">
        <v>24</v>
      </c>
      <c r="JL484">
        <v>21695.3</v>
      </c>
      <c r="JM484">
        <v>29358543.9</v>
      </c>
      <c r="JN484">
        <v>2.70874</v>
      </c>
      <c r="JO484">
        <v>2.23999</v>
      </c>
      <c r="JP484">
        <v>1.39771</v>
      </c>
      <c r="JQ484">
        <v>2.35596</v>
      </c>
      <c r="JR484">
        <v>1.49536</v>
      </c>
      <c r="JS484">
        <v>2.52808</v>
      </c>
      <c r="JT484">
        <v>36.4578</v>
      </c>
      <c r="JU484">
        <v>24.0087</v>
      </c>
      <c r="JV484">
        <v>18</v>
      </c>
      <c r="JW484">
        <v>487.687</v>
      </c>
      <c r="JX484">
        <v>433.813</v>
      </c>
      <c r="JY484">
        <v>11.8825</v>
      </c>
      <c r="JZ484">
        <v>25.8959</v>
      </c>
      <c r="KA484">
        <v>30.0007</v>
      </c>
      <c r="KB484">
        <v>25.7392</v>
      </c>
      <c r="KC484">
        <v>25.6807</v>
      </c>
      <c r="KD484">
        <v>54.2276</v>
      </c>
      <c r="KE484">
        <v>34.5612</v>
      </c>
      <c r="KF484">
        <v>0</v>
      </c>
      <c r="KG484">
        <v>11.8854</v>
      </c>
      <c r="KH484">
        <v>1403.44</v>
      </c>
      <c r="KI484">
        <v>8.58225</v>
      </c>
      <c r="KJ484">
        <v>101.634</v>
      </c>
      <c r="KK484">
        <v>100.953</v>
      </c>
    </row>
    <row r="485" spans="1:297">
      <c r="A485">
        <v>469</v>
      </c>
      <c r="B485">
        <v>1761512636</v>
      </c>
      <c r="C485">
        <v>5425.5</v>
      </c>
      <c r="D485" t="s">
        <v>1385</v>
      </c>
      <c r="E485" t="s">
        <v>1386</v>
      </c>
      <c r="F485">
        <v>5</v>
      </c>
      <c r="G485" t="s">
        <v>1218</v>
      </c>
      <c r="H485" t="s">
        <v>436</v>
      </c>
      <c r="I485">
        <v>1761512633.5</v>
      </c>
      <c r="J485">
        <f>(K485)/1000</f>
        <v>0</v>
      </c>
      <c r="K485">
        <f>IF(DP485, AN485, AH485)</f>
        <v>0</v>
      </c>
      <c r="L485">
        <f>IF(DP485, AI485, AG485)</f>
        <v>0</v>
      </c>
      <c r="M485">
        <f>DR485 - IF(AU485&gt;1, L485*DL485*100.0/(AW485), 0)</f>
        <v>0</v>
      </c>
      <c r="N485">
        <f>((T485-J485/2)*M485-L485)/(T485+J485/2)</f>
        <v>0</v>
      </c>
      <c r="O485">
        <f>N485*(DY485+DZ485)/1000.0</f>
        <v>0</v>
      </c>
      <c r="P485">
        <f>(DR485 - IF(AU485&gt;1, L485*DL485*100.0/(AW485), 0))*(DY485+DZ485)/1000.0</f>
        <v>0</v>
      </c>
      <c r="Q485">
        <f>2.0/((1/S485-1/R485)+SIGN(S485)*SQRT((1/S485-1/R485)*(1/S485-1/R485) + 4*DM485/((DM485+1)*(DM485+1))*(2*1/S485*1/R485-1/R485*1/R485)))</f>
        <v>0</v>
      </c>
      <c r="R485">
        <f>IF(LEFT(DN485,1)&lt;&gt;"0",IF(LEFT(DN485,1)="1",3.0,DO485),$D$5+$E$5*(EF485*DY485/($K$5*1000))+$F$5*(EF485*DY485/($K$5*1000))*MAX(MIN(DL485,$J$5),$I$5)*MAX(MIN(DL485,$J$5),$I$5)+$G$5*MAX(MIN(DL485,$J$5),$I$5)*(EF485*DY485/($K$5*1000))+$H$5*(EF485*DY485/($K$5*1000))*(EF485*DY485/($K$5*1000)))</f>
        <v>0</v>
      </c>
      <c r="S485">
        <f>J485*(1000-(1000*0.61365*exp(17.502*W485/(240.97+W485))/(DY485+DZ485)+DT485)/2)/(1000*0.61365*exp(17.502*W485/(240.97+W485))/(DY485+DZ485)-DT485)</f>
        <v>0</v>
      </c>
      <c r="T485">
        <f>1/((DM485+1)/(Q485/1.6)+1/(R485/1.37)) + DM485/((DM485+1)/(Q485/1.6) + DM485/(R485/1.37))</f>
        <v>0</v>
      </c>
      <c r="U485">
        <f>(DH485*DK485)</f>
        <v>0</v>
      </c>
      <c r="V485">
        <f>(EA485+(U485+2*0.95*5.67E-8*(((EA485+$B$7)+273)^4-(EA485+273)^4)-44100*J485)/(1.84*29.3*R485+8*0.95*5.67E-8*(EA485+273)^3))</f>
        <v>0</v>
      </c>
      <c r="W485">
        <f>($C$7*EB485+$D$7*EC485+$E$7*V485)</f>
        <v>0</v>
      </c>
      <c r="X485">
        <f>0.61365*exp(17.502*W485/(240.97+W485))</f>
        <v>0</v>
      </c>
      <c r="Y485">
        <f>(Z485/AA485*100)</f>
        <v>0</v>
      </c>
      <c r="Z485">
        <f>DT485*(DY485+DZ485)/1000</f>
        <v>0</v>
      </c>
      <c r="AA485">
        <f>0.61365*exp(17.502*EA485/(240.97+EA485))</f>
        <v>0</v>
      </c>
      <c r="AB485">
        <f>(X485-DT485*(DY485+DZ485)/1000)</f>
        <v>0</v>
      </c>
      <c r="AC485">
        <f>(-J485*44100)</f>
        <v>0</v>
      </c>
      <c r="AD485">
        <f>2*29.3*R485*0.92*(EA485-W485)</f>
        <v>0</v>
      </c>
      <c r="AE485">
        <f>2*0.95*5.67E-8*(((EA485+$B$7)+273)^4-(W485+273)^4)</f>
        <v>0</v>
      </c>
      <c r="AF485">
        <f>U485+AE485+AC485+AD485</f>
        <v>0</v>
      </c>
      <c r="AG485">
        <f>DX485*AU485*(DS485-DR485*(1000-AU485*DU485)/(1000-AU485*DT485))/(100*DL485)</f>
        <v>0</v>
      </c>
      <c r="AH485">
        <f>1000*DX485*AU485*(DT485-DU485)/(100*DL485*(1000-AU485*DT485))</f>
        <v>0</v>
      </c>
      <c r="AI485">
        <f>(AJ485 - AK485 - DY485*1E3/(8.314*(EA485+273.15)) * AM485/DX485 * AL485) * DX485/(100*DL485) * (1000 - DU485)/1000</f>
        <v>0</v>
      </c>
      <c r="AJ485">
        <v>1404.853148008569</v>
      </c>
      <c r="AK485">
        <v>1374.98903030303</v>
      </c>
      <c r="AL485">
        <v>3.264354872621765</v>
      </c>
      <c r="AM485">
        <v>65.67833602409358</v>
      </c>
      <c r="AN485">
        <f>(AP485 - AO485 + DY485*1E3/(8.314*(EA485+273.15)) * AR485/DX485 * AQ485) * DX485/(100*DL485) * 1000/(1000 - AP485)</f>
        <v>0</v>
      </c>
      <c r="AO485">
        <v>8.537434370050129</v>
      </c>
      <c r="AP485">
        <v>11.91876</v>
      </c>
      <c r="AQ485">
        <v>-4.802287967333296E-07</v>
      </c>
      <c r="AR485">
        <v>107.1786885899259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MAX(0,($B$13+$C$13*EF485)/(1+$D$13*EF485)*DY485/(EA485+273)*$E$13)</f>
        <v>0</v>
      </c>
      <c r="AX485" t="s">
        <v>437</v>
      </c>
      <c r="AY485" t="s">
        <v>437</v>
      </c>
      <c r="AZ485">
        <v>0</v>
      </c>
      <c r="BA485">
        <v>0</v>
      </c>
      <c r="BB485">
        <f>1-AZ485/BA485</f>
        <v>0</v>
      </c>
      <c r="BC485">
        <v>0</v>
      </c>
      <c r="BD485" t="s">
        <v>437</v>
      </c>
      <c r="BE485" t="s">
        <v>437</v>
      </c>
      <c r="BF485">
        <v>0</v>
      </c>
      <c r="BG485">
        <v>0</v>
      </c>
      <c r="BH485">
        <f>1-BF485/BG485</f>
        <v>0</v>
      </c>
      <c r="BI485">
        <v>0.5</v>
      </c>
      <c r="BJ485">
        <f>DI485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437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BZ485">
        <v>2020</v>
      </c>
      <c r="CA485">
        <v>290.0000000000001</v>
      </c>
      <c r="CB485">
        <v>1590.42</v>
      </c>
      <c r="CC485">
        <v>295</v>
      </c>
      <c r="CD485">
        <v>5220.67</v>
      </c>
      <c r="CE485">
        <v>1591.29</v>
      </c>
      <c r="CF485">
        <v>-0.87</v>
      </c>
      <c r="CG485">
        <v>300.0000000000001</v>
      </c>
      <c r="CH485">
        <v>23.8</v>
      </c>
      <c r="CI485">
        <v>1650.734719841875</v>
      </c>
      <c r="CJ485">
        <v>2.032994541366527</v>
      </c>
      <c r="CK485">
        <v>-31.03478562282126</v>
      </c>
      <c r="CL485">
        <v>0.9198548094063967</v>
      </c>
      <c r="CM485">
        <v>0.9759925733019913</v>
      </c>
      <c r="CN485">
        <v>-0.00431141668520578</v>
      </c>
      <c r="CO485">
        <v>289.9999999999999</v>
      </c>
      <c r="CP485">
        <v>1590.91</v>
      </c>
      <c r="CQ485">
        <v>765</v>
      </c>
      <c r="CR485">
        <v>5219.32</v>
      </c>
      <c r="CS485">
        <v>1591.27</v>
      </c>
      <c r="CT485">
        <v>-0.36</v>
      </c>
      <c r="DH485">
        <f>$B$11*EG485+$C$11*EH485+$F$11*ES485*(1-EV485)</f>
        <v>0</v>
      </c>
      <c r="DI485">
        <f>DH485*DJ485</f>
        <v>0</v>
      </c>
      <c r="DJ485">
        <f>($B$11*$D$9+$C$11*$D$9+$F$11*((FF485+EX485)/MAX(FF485+EX485+FG485, 0.1)*$I$9+FG485/MAX(FF485+EX485+FG485, 0.1)*$J$9))/($B$11+$C$11+$F$11)</f>
        <v>0</v>
      </c>
      <c r="DK485">
        <f>($B$11*$K$9+$C$11*$K$9+$F$11*((FF485+EX485)/MAX(FF485+EX485+FG485, 0.1)*$P$9+FG485/MAX(FF485+EX485+FG485, 0.1)*$Q$9))/($B$11+$C$11+$F$11)</f>
        <v>0</v>
      </c>
      <c r="DL485">
        <v>6</v>
      </c>
      <c r="DM485">
        <v>0.5</v>
      </c>
      <c r="DN485" t="s">
        <v>438</v>
      </c>
      <c r="DO485">
        <v>2</v>
      </c>
      <c r="DP485" t="b">
        <v>1</v>
      </c>
      <c r="DQ485">
        <v>1761512633.5</v>
      </c>
      <c r="DR485">
        <v>1352.162222222222</v>
      </c>
      <c r="DS485">
        <v>1394.427777777778</v>
      </c>
      <c r="DT485">
        <v>11.91975555555556</v>
      </c>
      <c r="DU485">
        <v>8.537226666666665</v>
      </c>
      <c r="DV485">
        <v>1356.271111111111</v>
      </c>
      <c r="DW485">
        <v>11.90696666666667</v>
      </c>
      <c r="DX485">
        <v>500.0326666666667</v>
      </c>
      <c r="DY485">
        <v>90.2767111111111</v>
      </c>
      <c r="DZ485">
        <v>0.09995393333333333</v>
      </c>
      <c r="EA485">
        <v>18.59036666666667</v>
      </c>
      <c r="EB485">
        <v>17.99861111111111</v>
      </c>
      <c r="EC485">
        <v>999.9000000000001</v>
      </c>
      <c r="ED485">
        <v>0</v>
      </c>
      <c r="EE485">
        <v>0</v>
      </c>
      <c r="EF485">
        <v>10013.25555555556</v>
      </c>
      <c r="EG485">
        <v>0</v>
      </c>
      <c r="EH485">
        <v>982.2662222222223</v>
      </c>
      <c r="EI485">
        <v>-42.26547777777778</v>
      </c>
      <c r="EJ485">
        <v>1368.474444444444</v>
      </c>
      <c r="EK485">
        <v>1406.434444444444</v>
      </c>
      <c r="EL485">
        <v>3.382511111111111</v>
      </c>
      <c r="EM485">
        <v>1394.427777777778</v>
      </c>
      <c r="EN485">
        <v>8.537226666666665</v>
      </c>
      <c r="EO485">
        <v>1.076074444444445</v>
      </c>
      <c r="EP485">
        <v>0.7707128888888889</v>
      </c>
      <c r="EQ485">
        <v>7.989265555555556</v>
      </c>
      <c r="ER485">
        <v>3.17903</v>
      </c>
      <c r="ES485">
        <v>2000.001111111111</v>
      </c>
      <c r="ET485">
        <v>0.9799973333333334</v>
      </c>
      <c r="EU485">
        <v>0.02000226666666667</v>
      </c>
      <c r="EV485">
        <v>0</v>
      </c>
      <c r="EW485">
        <v>1276.33</v>
      </c>
      <c r="EX485">
        <v>5.00097</v>
      </c>
      <c r="EY485">
        <v>25532.07777777778</v>
      </c>
      <c r="EZ485">
        <v>16707.57777777778</v>
      </c>
      <c r="FA485">
        <v>38.375</v>
      </c>
      <c r="FB485">
        <v>39.20099999999999</v>
      </c>
      <c r="FC485">
        <v>38.59</v>
      </c>
      <c r="FD485">
        <v>38.437</v>
      </c>
      <c r="FE485">
        <v>38.118</v>
      </c>
      <c r="FF485">
        <v>1955.091111111111</v>
      </c>
      <c r="FG485">
        <v>39.9</v>
      </c>
      <c r="FH485">
        <v>0</v>
      </c>
      <c r="FI485">
        <v>7506.800000190735</v>
      </c>
      <c r="FJ485">
        <v>0</v>
      </c>
      <c r="FK485">
        <v>1276.3348</v>
      </c>
      <c r="FL485">
        <v>-0.6107692148386421</v>
      </c>
      <c r="FM485">
        <v>1384.153843410384</v>
      </c>
      <c r="FN485">
        <v>25386.552</v>
      </c>
      <c r="FO485">
        <v>15</v>
      </c>
      <c r="FP485">
        <v>0</v>
      </c>
      <c r="FQ485" t="s">
        <v>439</v>
      </c>
      <c r="FR485">
        <v>1760210915.6</v>
      </c>
      <c r="FS485">
        <v>0</v>
      </c>
      <c r="FT485">
        <v>0</v>
      </c>
      <c r="FU485">
        <v>-0.215</v>
      </c>
      <c r="FV485">
        <v>0</v>
      </c>
      <c r="FW485">
        <v>-0.6919999999999999</v>
      </c>
      <c r="FX485">
        <v>0</v>
      </c>
      <c r="FY485">
        <v>400</v>
      </c>
      <c r="FZ485">
        <v>0</v>
      </c>
      <c r="GA485">
        <v>0.15</v>
      </c>
      <c r="GB485">
        <v>0</v>
      </c>
      <c r="GC485">
        <v>-42.5617025</v>
      </c>
      <c r="GD485">
        <v>0.05351257035649423</v>
      </c>
      <c r="GE485">
        <v>0.2956910570912652</v>
      </c>
      <c r="GF485">
        <v>1</v>
      </c>
      <c r="GG485">
        <v>1276.373529411765</v>
      </c>
      <c r="GH485">
        <v>-0.9335370459711276</v>
      </c>
      <c r="GI485">
        <v>0.2531667940420782</v>
      </c>
      <c r="GJ485">
        <v>1</v>
      </c>
      <c r="GK485">
        <v>3.378373</v>
      </c>
      <c r="GL485">
        <v>0.02668615384614298</v>
      </c>
      <c r="GM485">
        <v>0.002692627155771825</v>
      </c>
      <c r="GN485">
        <v>1</v>
      </c>
      <c r="GO485">
        <v>3</v>
      </c>
      <c r="GP485">
        <v>3</v>
      </c>
      <c r="GQ485" t="s">
        <v>950</v>
      </c>
      <c r="GR485">
        <v>3.13344</v>
      </c>
      <c r="GS485">
        <v>2.7603</v>
      </c>
      <c r="GT485">
        <v>0.209482</v>
      </c>
      <c r="GU485">
        <v>0.210993</v>
      </c>
      <c r="GV485">
        <v>0.06447460000000001</v>
      </c>
      <c r="GW485">
        <v>0.0495397</v>
      </c>
      <c r="GX485">
        <v>25305.1</v>
      </c>
      <c r="GY485">
        <v>25240</v>
      </c>
      <c r="GZ485">
        <v>29737.5</v>
      </c>
      <c r="HA485">
        <v>29548.2</v>
      </c>
      <c r="HB485">
        <v>36771.6</v>
      </c>
      <c r="HC485">
        <v>37223.8</v>
      </c>
      <c r="HD485">
        <v>41845.4</v>
      </c>
      <c r="HE485">
        <v>41981.9</v>
      </c>
      <c r="HF485">
        <v>1.95775</v>
      </c>
      <c r="HG485">
        <v>1.88552</v>
      </c>
      <c r="HH485">
        <v>-0.0303462</v>
      </c>
      <c r="HI485">
        <v>0</v>
      </c>
      <c r="HJ485">
        <v>18.5051</v>
      </c>
      <c r="HK485">
        <v>999.9</v>
      </c>
      <c r="HL485">
        <v>26.3</v>
      </c>
      <c r="HM485">
        <v>31.7</v>
      </c>
      <c r="HN485">
        <v>13.6759</v>
      </c>
      <c r="HO485">
        <v>62.3628</v>
      </c>
      <c r="HP485">
        <v>32.504</v>
      </c>
      <c r="HQ485">
        <v>1</v>
      </c>
      <c r="HR485">
        <v>-0.115716</v>
      </c>
      <c r="HS485">
        <v>6.25426</v>
      </c>
      <c r="HT485">
        <v>20.2318</v>
      </c>
      <c r="HU485">
        <v>5.22133</v>
      </c>
      <c r="HV485">
        <v>12.0159</v>
      </c>
      <c r="HW485">
        <v>4.99115</v>
      </c>
      <c r="HX485">
        <v>3.28858</v>
      </c>
      <c r="HY485">
        <v>9999</v>
      </c>
      <c r="HZ485">
        <v>9999</v>
      </c>
      <c r="IA485">
        <v>9999</v>
      </c>
      <c r="IB485">
        <v>999.9</v>
      </c>
      <c r="IC485">
        <v>4.97282</v>
      </c>
      <c r="ID485">
        <v>1.8666</v>
      </c>
      <c r="IE485">
        <v>1.86588</v>
      </c>
      <c r="IF485">
        <v>1.86586</v>
      </c>
      <c r="IG485">
        <v>1.86771</v>
      </c>
      <c r="IH485">
        <v>1.87013</v>
      </c>
      <c r="II485">
        <v>1.86879</v>
      </c>
      <c r="IJ485">
        <v>1.87027</v>
      </c>
      <c r="IK485">
        <v>0</v>
      </c>
      <c r="IL485">
        <v>0</v>
      </c>
      <c r="IM485">
        <v>0</v>
      </c>
      <c r="IN485">
        <v>0</v>
      </c>
      <c r="IO485" t="s">
        <v>441</v>
      </c>
      <c r="IP485" t="s">
        <v>442</v>
      </c>
      <c r="IQ485" t="s">
        <v>443</v>
      </c>
      <c r="IR485" t="s">
        <v>443</v>
      </c>
      <c r="IS485" t="s">
        <v>443</v>
      </c>
      <c r="IT485" t="s">
        <v>443</v>
      </c>
      <c r="IU485">
        <v>0</v>
      </c>
      <c r="IV485">
        <v>100</v>
      </c>
      <c r="IW485">
        <v>100</v>
      </c>
      <c r="IX485">
        <v>-4.13</v>
      </c>
      <c r="IY485">
        <v>0.0127</v>
      </c>
      <c r="IZ485">
        <v>-1.414774939843471</v>
      </c>
      <c r="JA485">
        <v>-0.002262605230658699</v>
      </c>
      <c r="JB485">
        <v>4.117972070868355E-07</v>
      </c>
      <c r="JC485">
        <v>-1.535053720392113E-10</v>
      </c>
      <c r="JD485">
        <v>-0.05773197212917025</v>
      </c>
      <c r="JE485">
        <v>-0.004387372397949352</v>
      </c>
      <c r="JF485">
        <v>0.001148265067849212</v>
      </c>
      <c r="JG485">
        <v>-2.372704636287677E-05</v>
      </c>
      <c r="JH485">
        <v>4</v>
      </c>
      <c r="JI485">
        <v>2346</v>
      </c>
      <c r="JJ485">
        <v>1</v>
      </c>
      <c r="JK485">
        <v>24</v>
      </c>
      <c r="JL485">
        <v>21695.3</v>
      </c>
      <c r="JM485">
        <v>29358543.9</v>
      </c>
      <c r="JN485">
        <v>2.73071</v>
      </c>
      <c r="JO485">
        <v>2.24487</v>
      </c>
      <c r="JP485">
        <v>1.39648</v>
      </c>
      <c r="JQ485">
        <v>2.35352</v>
      </c>
      <c r="JR485">
        <v>1.49536</v>
      </c>
      <c r="JS485">
        <v>2.5708</v>
      </c>
      <c r="JT485">
        <v>36.4578</v>
      </c>
      <c r="JU485">
        <v>24.0087</v>
      </c>
      <c r="JV485">
        <v>18</v>
      </c>
      <c r="JW485">
        <v>487.82</v>
      </c>
      <c r="JX485">
        <v>433.883</v>
      </c>
      <c r="JY485">
        <v>11.8781</v>
      </c>
      <c r="JZ485">
        <v>25.9032</v>
      </c>
      <c r="KA485">
        <v>30.0007</v>
      </c>
      <c r="KB485">
        <v>25.7441</v>
      </c>
      <c r="KC485">
        <v>25.6859</v>
      </c>
      <c r="KD485">
        <v>54.7845</v>
      </c>
      <c r="KE485">
        <v>34.5612</v>
      </c>
      <c r="KF485">
        <v>0</v>
      </c>
      <c r="KG485">
        <v>11.8818</v>
      </c>
      <c r="KH485">
        <v>1423.48</v>
      </c>
      <c r="KI485">
        <v>8.58527</v>
      </c>
      <c r="KJ485">
        <v>101.633</v>
      </c>
      <c r="KK485">
        <v>100.95</v>
      </c>
    </row>
    <row r="486" spans="1:297">
      <c r="A486">
        <v>470</v>
      </c>
      <c r="B486">
        <v>1761512641</v>
      </c>
      <c r="C486">
        <v>5430.5</v>
      </c>
      <c r="D486" t="s">
        <v>1387</v>
      </c>
      <c r="E486" t="s">
        <v>1388</v>
      </c>
      <c r="F486">
        <v>5</v>
      </c>
      <c r="G486" t="s">
        <v>1218</v>
      </c>
      <c r="H486" t="s">
        <v>436</v>
      </c>
      <c r="I486">
        <v>1761512638.2</v>
      </c>
      <c r="J486">
        <f>(K486)/1000</f>
        <v>0</v>
      </c>
      <c r="K486">
        <f>IF(DP486, AN486, AH486)</f>
        <v>0</v>
      </c>
      <c r="L486">
        <f>IF(DP486, AI486, AG486)</f>
        <v>0</v>
      </c>
      <c r="M486">
        <f>DR486 - IF(AU486&gt;1, L486*DL486*100.0/(AW486), 0)</f>
        <v>0</v>
      </c>
      <c r="N486">
        <f>((T486-J486/2)*M486-L486)/(T486+J486/2)</f>
        <v>0</v>
      </c>
      <c r="O486">
        <f>N486*(DY486+DZ486)/1000.0</f>
        <v>0</v>
      </c>
      <c r="P486">
        <f>(DR486 - IF(AU486&gt;1, L486*DL486*100.0/(AW486), 0))*(DY486+DZ486)/1000.0</f>
        <v>0</v>
      </c>
      <c r="Q486">
        <f>2.0/((1/S486-1/R486)+SIGN(S486)*SQRT((1/S486-1/R486)*(1/S486-1/R486) + 4*DM486/((DM486+1)*(DM486+1))*(2*1/S486*1/R486-1/R486*1/R486)))</f>
        <v>0</v>
      </c>
      <c r="R486">
        <f>IF(LEFT(DN486,1)&lt;&gt;"0",IF(LEFT(DN486,1)="1",3.0,DO486),$D$5+$E$5*(EF486*DY486/($K$5*1000))+$F$5*(EF486*DY486/($K$5*1000))*MAX(MIN(DL486,$J$5),$I$5)*MAX(MIN(DL486,$J$5),$I$5)+$G$5*MAX(MIN(DL486,$J$5),$I$5)*(EF486*DY486/($K$5*1000))+$H$5*(EF486*DY486/($K$5*1000))*(EF486*DY486/($K$5*1000)))</f>
        <v>0</v>
      </c>
      <c r="S486">
        <f>J486*(1000-(1000*0.61365*exp(17.502*W486/(240.97+W486))/(DY486+DZ486)+DT486)/2)/(1000*0.61365*exp(17.502*W486/(240.97+W486))/(DY486+DZ486)-DT486)</f>
        <v>0</v>
      </c>
      <c r="T486">
        <f>1/((DM486+1)/(Q486/1.6)+1/(R486/1.37)) + DM486/((DM486+1)/(Q486/1.6) + DM486/(R486/1.37))</f>
        <v>0</v>
      </c>
      <c r="U486">
        <f>(DH486*DK486)</f>
        <v>0</v>
      </c>
      <c r="V486">
        <f>(EA486+(U486+2*0.95*5.67E-8*(((EA486+$B$7)+273)^4-(EA486+273)^4)-44100*J486)/(1.84*29.3*R486+8*0.95*5.67E-8*(EA486+273)^3))</f>
        <v>0</v>
      </c>
      <c r="W486">
        <f>($C$7*EB486+$D$7*EC486+$E$7*V486)</f>
        <v>0</v>
      </c>
      <c r="X486">
        <f>0.61365*exp(17.502*W486/(240.97+W486))</f>
        <v>0</v>
      </c>
      <c r="Y486">
        <f>(Z486/AA486*100)</f>
        <v>0</v>
      </c>
      <c r="Z486">
        <f>DT486*(DY486+DZ486)/1000</f>
        <v>0</v>
      </c>
      <c r="AA486">
        <f>0.61365*exp(17.502*EA486/(240.97+EA486))</f>
        <v>0</v>
      </c>
      <c r="AB486">
        <f>(X486-DT486*(DY486+DZ486)/1000)</f>
        <v>0</v>
      </c>
      <c r="AC486">
        <f>(-J486*44100)</f>
        <v>0</v>
      </c>
      <c r="AD486">
        <f>2*29.3*R486*0.92*(EA486-W486)</f>
        <v>0</v>
      </c>
      <c r="AE486">
        <f>2*0.95*5.67E-8*(((EA486+$B$7)+273)^4-(W486+273)^4)</f>
        <v>0</v>
      </c>
      <c r="AF486">
        <f>U486+AE486+AC486+AD486</f>
        <v>0</v>
      </c>
      <c r="AG486">
        <f>DX486*AU486*(DS486-DR486*(1000-AU486*DU486)/(1000-AU486*DT486))/(100*DL486)</f>
        <v>0</v>
      </c>
      <c r="AH486">
        <f>1000*DX486*AU486*(DT486-DU486)/(100*DL486*(1000-AU486*DT486))</f>
        <v>0</v>
      </c>
      <c r="AI486">
        <f>(AJ486 - AK486 - DY486*1E3/(8.314*(EA486+273.15)) * AM486/DX486 * AL486) * DX486/(100*DL486) * (1000 - DU486)/1000</f>
        <v>0</v>
      </c>
      <c r="AJ486">
        <v>1420.999142690112</v>
      </c>
      <c r="AK486">
        <v>1391.217757575758</v>
      </c>
      <c r="AL486">
        <v>3.256579376676903</v>
      </c>
      <c r="AM486">
        <v>65.67833602409358</v>
      </c>
      <c r="AN486">
        <f>(AP486 - AO486 + DY486*1E3/(8.314*(EA486+273.15)) * AR486/DX486 * AQ486) * DX486/(100*DL486) * 1000/(1000 - AP486)</f>
        <v>0</v>
      </c>
      <c r="AO486">
        <v>8.531281704022069</v>
      </c>
      <c r="AP486">
        <v>11.91670666666666</v>
      </c>
      <c r="AQ486">
        <v>-4.605379911537499E-06</v>
      </c>
      <c r="AR486">
        <v>107.1786885899259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MAX(0,($B$13+$C$13*EF486)/(1+$D$13*EF486)*DY486/(EA486+273)*$E$13)</f>
        <v>0</v>
      </c>
      <c r="AX486" t="s">
        <v>437</v>
      </c>
      <c r="AY486" t="s">
        <v>437</v>
      </c>
      <c r="AZ486">
        <v>0</v>
      </c>
      <c r="BA486">
        <v>0</v>
      </c>
      <c r="BB486">
        <f>1-AZ486/BA486</f>
        <v>0</v>
      </c>
      <c r="BC486">
        <v>0</v>
      </c>
      <c r="BD486" t="s">
        <v>437</v>
      </c>
      <c r="BE486" t="s">
        <v>437</v>
      </c>
      <c r="BF486">
        <v>0</v>
      </c>
      <c r="BG486">
        <v>0</v>
      </c>
      <c r="BH486">
        <f>1-BF486/BG486</f>
        <v>0</v>
      </c>
      <c r="BI486">
        <v>0.5</v>
      </c>
      <c r="BJ486">
        <f>DI486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437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BZ486">
        <v>2020</v>
      </c>
      <c r="CA486">
        <v>290.0000000000001</v>
      </c>
      <c r="CB486">
        <v>1590.42</v>
      </c>
      <c r="CC486">
        <v>295</v>
      </c>
      <c r="CD486">
        <v>5220.67</v>
      </c>
      <c r="CE486">
        <v>1591.29</v>
      </c>
      <c r="CF486">
        <v>-0.87</v>
      </c>
      <c r="CG486">
        <v>300.0000000000001</v>
      </c>
      <c r="CH486">
        <v>23.8</v>
      </c>
      <c r="CI486">
        <v>1650.734719841875</v>
      </c>
      <c r="CJ486">
        <v>2.032994541366527</v>
      </c>
      <c r="CK486">
        <v>-31.03478562282126</v>
      </c>
      <c r="CL486">
        <v>0.9198548094063967</v>
      </c>
      <c r="CM486">
        <v>0.9759925733019913</v>
      </c>
      <c r="CN486">
        <v>-0.00431141668520578</v>
      </c>
      <c r="CO486">
        <v>289.9999999999999</v>
      </c>
      <c r="CP486">
        <v>1590.91</v>
      </c>
      <c r="CQ486">
        <v>765</v>
      </c>
      <c r="CR486">
        <v>5219.32</v>
      </c>
      <c r="CS486">
        <v>1591.27</v>
      </c>
      <c r="CT486">
        <v>-0.36</v>
      </c>
      <c r="DH486">
        <f>$B$11*EG486+$C$11*EH486+$F$11*ES486*(1-EV486)</f>
        <v>0</v>
      </c>
      <c r="DI486">
        <f>DH486*DJ486</f>
        <v>0</v>
      </c>
      <c r="DJ486">
        <f>($B$11*$D$9+$C$11*$D$9+$F$11*((FF486+EX486)/MAX(FF486+EX486+FG486, 0.1)*$I$9+FG486/MAX(FF486+EX486+FG486, 0.1)*$J$9))/($B$11+$C$11+$F$11)</f>
        <v>0</v>
      </c>
      <c r="DK486">
        <f>($B$11*$K$9+$C$11*$K$9+$F$11*((FF486+EX486)/MAX(FF486+EX486+FG486, 0.1)*$P$9+FG486/MAX(FF486+EX486+FG486, 0.1)*$Q$9))/($B$11+$C$11+$F$11)</f>
        <v>0</v>
      </c>
      <c r="DL486">
        <v>6</v>
      </c>
      <c r="DM486">
        <v>0.5</v>
      </c>
      <c r="DN486" t="s">
        <v>438</v>
      </c>
      <c r="DO486">
        <v>2</v>
      </c>
      <c r="DP486" t="b">
        <v>1</v>
      </c>
      <c r="DQ486">
        <v>1761512638.2</v>
      </c>
      <c r="DR486">
        <v>1367.22</v>
      </c>
      <c r="DS486">
        <v>1409.616</v>
      </c>
      <c r="DT486">
        <v>11.91627</v>
      </c>
      <c r="DU486">
        <v>8.531437</v>
      </c>
      <c r="DV486">
        <v>1371.359</v>
      </c>
      <c r="DW486">
        <v>11.90351</v>
      </c>
      <c r="DX486">
        <v>499.9445000000001</v>
      </c>
      <c r="DY486">
        <v>90.28176000000001</v>
      </c>
      <c r="DZ486">
        <v>0.09993641</v>
      </c>
      <c r="EA486">
        <v>18.57849</v>
      </c>
      <c r="EB486">
        <v>17.99848</v>
      </c>
      <c r="EC486">
        <v>999.9</v>
      </c>
      <c r="ED486">
        <v>0</v>
      </c>
      <c r="EE486">
        <v>0</v>
      </c>
      <c r="EF486">
        <v>9994.431</v>
      </c>
      <c r="EG486">
        <v>0</v>
      </c>
      <c r="EH486">
        <v>1017.281</v>
      </c>
      <c r="EI486">
        <v>-42.39599</v>
      </c>
      <c r="EJ486">
        <v>1383.708</v>
      </c>
      <c r="EK486">
        <v>1421.746</v>
      </c>
      <c r="EL486">
        <v>3.384827</v>
      </c>
      <c r="EM486">
        <v>1409.616</v>
      </c>
      <c r="EN486">
        <v>8.531437</v>
      </c>
      <c r="EO486">
        <v>1.075822</v>
      </c>
      <c r="EP486">
        <v>0.7702332</v>
      </c>
      <c r="EQ486">
        <v>7.985799</v>
      </c>
      <c r="ER486">
        <v>3.17023</v>
      </c>
      <c r="ES486">
        <v>2000.001</v>
      </c>
      <c r="ET486">
        <v>0.9799970000000002</v>
      </c>
      <c r="EU486">
        <v>0.0200026</v>
      </c>
      <c r="EV486">
        <v>0</v>
      </c>
      <c r="EW486">
        <v>1276.133</v>
      </c>
      <c r="EX486">
        <v>5.000970000000001</v>
      </c>
      <c r="EY486">
        <v>25530.43</v>
      </c>
      <c r="EZ486">
        <v>16707.58</v>
      </c>
      <c r="FA486">
        <v>38.3309</v>
      </c>
      <c r="FB486">
        <v>39.1933</v>
      </c>
      <c r="FC486">
        <v>38.562</v>
      </c>
      <c r="FD486">
        <v>38.437</v>
      </c>
      <c r="FE486">
        <v>38.0809</v>
      </c>
      <c r="FF486">
        <v>1955.091</v>
      </c>
      <c r="FG486">
        <v>39.90799999999999</v>
      </c>
      <c r="FH486">
        <v>0</v>
      </c>
      <c r="FI486">
        <v>7512.200000047684</v>
      </c>
      <c r="FJ486">
        <v>0</v>
      </c>
      <c r="FK486">
        <v>1276.251153846154</v>
      </c>
      <c r="FL486">
        <v>-0.8010256364078886</v>
      </c>
      <c r="FM486">
        <v>1034.335043808672</v>
      </c>
      <c r="FN486">
        <v>25467.52692307692</v>
      </c>
      <c r="FO486">
        <v>15</v>
      </c>
      <c r="FP486">
        <v>0</v>
      </c>
      <c r="FQ486" t="s">
        <v>439</v>
      </c>
      <c r="FR486">
        <v>1760210915.6</v>
      </c>
      <c r="FS486">
        <v>0</v>
      </c>
      <c r="FT486">
        <v>0</v>
      </c>
      <c r="FU486">
        <v>-0.215</v>
      </c>
      <c r="FV486">
        <v>0</v>
      </c>
      <c r="FW486">
        <v>-0.6919999999999999</v>
      </c>
      <c r="FX486">
        <v>0</v>
      </c>
      <c r="FY486">
        <v>400</v>
      </c>
      <c r="FZ486">
        <v>0</v>
      </c>
      <c r="GA486">
        <v>0.15</v>
      </c>
      <c r="GB486">
        <v>0</v>
      </c>
      <c r="GC486">
        <v>-42.4994025</v>
      </c>
      <c r="GD486">
        <v>0.7381947467167317</v>
      </c>
      <c r="GE486">
        <v>0.345247994554277</v>
      </c>
      <c r="GF486">
        <v>0</v>
      </c>
      <c r="GG486">
        <v>1276.311470588235</v>
      </c>
      <c r="GH486">
        <v>-1.479449958492264</v>
      </c>
      <c r="GI486">
        <v>0.2678468872645441</v>
      </c>
      <c r="GJ486">
        <v>0</v>
      </c>
      <c r="GK486">
        <v>3.3806565</v>
      </c>
      <c r="GL486">
        <v>0.03039377110693052</v>
      </c>
      <c r="GM486">
        <v>0.002969391814833485</v>
      </c>
      <c r="GN486">
        <v>1</v>
      </c>
      <c r="GO486">
        <v>1</v>
      </c>
      <c r="GP486">
        <v>3</v>
      </c>
      <c r="GQ486" t="s">
        <v>446</v>
      </c>
      <c r="GR486">
        <v>3.13322</v>
      </c>
      <c r="GS486">
        <v>2.76014</v>
      </c>
      <c r="GT486">
        <v>0.21099</v>
      </c>
      <c r="GU486">
        <v>0.212549</v>
      </c>
      <c r="GV486">
        <v>0.0644753</v>
      </c>
      <c r="GW486">
        <v>0.0495119</v>
      </c>
      <c r="GX486">
        <v>25256.2</v>
      </c>
      <c r="GY486">
        <v>25189.7</v>
      </c>
      <c r="GZ486">
        <v>29736.8</v>
      </c>
      <c r="HA486">
        <v>29547.6</v>
      </c>
      <c r="HB486">
        <v>36770.8</v>
      </c>
      <c r="HC486">
        <v>37224.2</v>
      </c>
      <c r="HD486">
        <v>41844.6</v>
      </c>
      <c r="HE486">
        <v>41981.1</v>
      </c>
      <c r="HF486">
        <v>1.95753</v>
      </c>
      <c r="HG486">
        <v>1.8855</v>
      </c>
      <c r="HH486">
        <v>-0.0309795</v>
      </c>
      <c r="HI486">
        <v>0</v>
      </c>
      <c r="HJ486">
        <v>18.5092</v>
      </c>
      <c r="HK486">
        <v>999.9</v>
      </c>
      <c r="HL486">
        <v>26.3</v>
      </c>
      <c r="HM486">
        <v>31.7</v>
      </c>
      <c r="HN486">
        <v>13.6762</v>
      </c>
      <c r="HO486">
        <v>62.1328</v>
      </c>
      <c r="HP486">
        <v>32.4319</v>
      </c>
      <c r="HQ486">
        <v>1</v>
      </c>
      <c r="HR486">
        <v>-0.118626</v>
      </c>
      <c r="HS486">
        <v>4.8907</v>
      </c>
      <c r="HT486">
        <v>20.2769</v>
      </c>
      <c r="HU486">
        <v>5.21759</v>
      </c>
      <c r="HV486">
        <v>12.0159</v>
      </c>
      <c r="HW486">
        <v>4.9899</v>
      </c>
      <c r="HX486">
        <v>3.28785</v>
      </c>
      <c r="HY486">
        <v>9999</v>
      </c>
      <c r="HZ486">
        <v>9999</v>
      </c>
      <c r="IA486">
        <v>9999</v>
      </c>
      <c r="IB486">
        <v>999.9</v>
      </c>
      <c r="IC486">
        <v>4.97285</v>
      </c>
      <c r="ID486">
        <v>1.86661</v>
      </c>
      <c r="IE486">
        <v>1.86589</v>
      </c>
      <c r="IF486">
        <v>1.86585</v>
      </c>
      <c r="IG486">
        <v>1.8677</v>
      </c>
      <c r="IH486">
        <v>1.87014</v>
      </c>
      <c r="II486">
        <v>1.86879</v>
      </c>
      <c r="IJ486">
        <v>1.87027</v>
      </c>
      <c r="IK486">
        <v>0</v>
      </c>
      <c r="IL486">
        <v>0</v>
      </c>
      <c r="IM486">
        <v>0</v>
      </c>
      <c r="IN486">
        <v>0</v>
      </c>
      <c r="IO486" t="s">
        <v>441</v>
      </c>
      <c r="IP486" t="s">
        <v>442</v>
      </c>
      <c r="IQ486" t="s">
        <v>443</v>
      </c>
      <c r="IR486" t="s">
        <v>443</v>
      </c>
      <c r="IS486" t="s">
        <v>443</v>
      </c>
      <c r="IT486" t="s">
        <v>443</v>
      </c>
      <c r="IU486">
        <v>0</v>
      </c>
      <c r="IV486">
        <v>100</v>
      </c>
      <c r="IW486">
        <v>100</v>
      </c>
      <c r="IX486">
        <v>-4.15</v>
      </c>
      <c r="IY486">
        <v>0.0128</v>
      </c>
      <c r="IZ486">
        <v>-1.414774939843471</v>
      </c>
      <c r="JA486">
        <v>-0.002262605230658699</v>
      </c>
      <c r="JB486">
        <v>4.117972070868355E-07</v>
      </c>
      <c r="JC486">
        <v>-1.535053720392113E-10</v>
      </c>
      <c r="JD486">
        <v>-0.05773197212917025</v>
      </c>
      <c r="JE486">
        <v>-0.004387372397949352</v>
      </c>
      <c r="JF486">
        <v>0.001148265067849212</v>
      </c>
      <c r="JG486">
        <v>-2.372704636287677E-05</v>
      </c>
      <c r="JH486">
        <v>4</v>
      </c>
      <c r="JI486">
        <v>2346</v>
      </c>
      <c r="JJ486">
        <v>1</v>
      </c>
      <c r="JK486">
        <v>24</v>
      </c>
      <c r="JL486">
        <v>21695.4</v>
      </c>
      <c r="JM486">
        <v>29358544</v>
      </c>
      <c r="JN486">
        <v>2.76001</v>
      </c>
      <c r="JO486">
        <v>2.23877</v>
      </c>
      <c r="JP486">
        <v>1.39648</v>
      </c>
      <c r="JQ486">
        <v>2.35107</v>
      </c>
      <c r="JR486">
        <v>1.49536</v>
      </c>
      <c r="JS486">
        <v>2.68188</v>
      </c>
      <c r="JT486">
        <v>36.4578</v>
      </c>
      <c r="JU486">
        <v>24.035</v>
      </c>
      <c r="JV486">
        <v>18</v>
      </c>
      <c r="JW486">
        <v>487.728</v>
      </c>
      <c r="JX486">
        <v>433.911</v>
      </c>
      <c r="JY486">
        <v>11.9809</v>
      </c>
      <c r="JZ486">
        <v>25.9112</v>
      </c>
      <c r="KA486">
        <v>29.998</v>
      </c>
      <c r="KB486">
        <v>25.7496</v>
      </c>
      <c r="KC486">
        <v>25.6914</v>
      </c>
      <c r="KD486">
        <v>55.2565</v>
      </c>
      <c r="KE486">
        <v>34.5612</v>
      </c>
      <c r="KF486">
        <v>0</v>
      </c>
      <c r="KG486">
        <v>12.1794</v>
      </c>
      <c r="KH486">
        <v>1436.84</v>
      </c>
      <c r="KI486">
        <v>8.570349999999999</v>
      </c>
      <c r="KJ486">
        <v>101.63</v>
      </c>
      <c r="KK486">
        <v>100.948</v>
      </c>
    </row>
    <row r="487" spans="1:297">
      <c r="A487">
        <v>471</v>
      </c>
      <c r="B487">
        <v>1761512646</v>
      </c>
      <c r="C487">
        <v>5435.5</v>
      </c>
      <c r="D487" t="s">
        <v>1389</v>
      </c>
      <c r="E487" t="s">
        <v>1390</v>
      </c>
      <c r="F487">
        <v>5</v>
      </c>
      <c r="G487" t="s">
        <v>1218</v>
      </c>
      <c r="H487" t="s">
        <v>436</v>
      </c>
      <c r="I487">
        <v>1761512643.5</v>
      </c>
      <c r="J487">
        <f>(K487)/1000</f>
        <v>0</v>
      </c>
      <c r="K487">
        <f>IF(DP487, AN487, AH487)</f>
        <v>0</v>
      </c>
      <c r="L487">
        <f>IF(DP487, AI487, AG487)</f>
        <v>0</v>
      </c>
      <c r="M487">
        <f>DR487 - IF(AU487&gt;1, L487*DL487*100.0/(AW487), 0)</f>
        <v>0</v>
      </c>
      <c r="N487">
        <f>((T487-J487/2)*M487-L487)/(T487+J487/2)</f>
        <v>0</v>
      </c>
      <c r="O487">
        <f>N487*(DY487+DZ487)/1000.0</f>
        <v>0</v>
      </c>
      <c r="P487">
        <f>(DR487 - IF(AU487&gt;1, L487*DL487*100.0/(AW487), 0))*(DY487+DZ487)/1000.0</f>
        <v>0</v>
      </c>
      <c r="Q487">
        <f>2.0/((1/S487-1/R487)+SIGN(S487)*SQRT((1/S487-1/R487)*(1/S487-1/R487) + 4*DM487/((DM487+1)*(DM487+1))*(2*1/S487*1/R487-1/R487*1/R487)))</f>
        <v>0</v>
      </c>
      <c r="R487">
        <f>IF(LEFT(DN487,1)&lt;&gt;"0",IF(LEFT(DN487,1)="1",3.0,DO487),$D$5+$E$5*(EF487*DY487/($K$5*1000))+$F$5*(EF487*DY487/($K$5*1000))*MAX(MIN(DL487,$J$5),$I$5)*MAX(MIN(DL487,$J$5),$I$5)+$G$5*MAX(MIN(DL487,$J$5),$I$5)*(EF487*DY487/($K$5*1000))+$H$5*(EF487*DY487/($K$5*1000))*(EF487*DY487/($K$5*1000)))</f>
        <v>0</v>
      </c>
      <c r="S487">
        <f>J487*(1000-(1000*0.61365*exp(17.502*W487/(240.97+W487))/(DY487+DZ487)+DT487)/2)/(1000*0.61365*exp(17.502*W487/(240.97+W487))/(DY487+DZ487)-DT487)</f>
        <v>0</v>
      </c>
      <c r="T487">
        <f>1/((DM487+1)/(Q487/1.6)+1/(R487/1.37)) + DM487/((DM487+1)/(Q487/1.6) + DM487/(R487/1.37))</f>
        <v>0</v>
      </c>
      <c r="U487">
        <f>(DH487*DK487)</f>
        <v>0</v>
      </c>
      <c r="V487">
        <f>(EA487+(U487+2*0.95*5.67E-8*(((EA487+$B$7)+273)^4-(EA487+273)^4)-44100*J487)/(1.84*29.3*R487+8*0.95*5.67E-8*(EA487+273)^3))</f>
        <v>0</v>
      </c>
      <c r="W487">
        <f>($C$7*EB487+$D$7*EC487+$E$7*V487)</f>
        <v>0</v>
      </c>
      <c r="X487">
        <f>0.61365*exp(17.502*W487/(240.97+W487))</f>
        <v>0</v>
      </c>
      <c r="Y487">
        <f>(Z487/AA487*100)</f>
        <v>0</v>
      </c>
      <c r="Z487">
        <f>DT487*(DY487+DZ487)/1000</f>
        <v>0</v>
      </c>
      <c r="AA487">
        <f>0.61365*exp(17.502*EA487/(240.97+EA487))</f>
        <v>0</v>
      </c>
      <c r="AB487">
        <f>(X487-DT487*(DY487+DZ487)/1000)</f>
        <v>0</v>
      </c>
      <c r="AC487">
        <f>(-J487*44100)</f>
        <v>0</v>
      </c>
      <c r="AD487">
        <f>2*29.3*R487*0.92*(EA487-W487)</f>
        <v>0</v>
      </c>
      <c r="AE487">
        <f>2*0.95*5.67E-8*(((EA487+$B$7)+273)^4-(W487+273)^4)</f>
        <v>0</v>
      </c>
      <c r="AF487">
        <f>U487+AE487+AC487+AD487</f>
        <v>0</v>
      </c>
      <c r="AG487">
        <f>DX487*AU487*(DS487-DR487*(1000-AU487*DU487)/(1000-AU487*DT487))/(100*DL487)</f>
        <v>0</v>
      </c>
      <c r="AH487">
        <f>1000*DX487*AU487*(DT487-DU487)/(100*DL487*(1000-AU487*DT487))</f>
        <v>0</v>
      </c>
      <c r="AI487">
        <f>(AJ487 - AK487 - DY487*1E3/(8.314*(EA487+273.15)) * AM487/DX487 * AL487) * DX487/(100*DL487) * (1000 - DU487)/1000</f>
        <v>0</v>
      </c>
      <c r="AJ487">
        <v>1437.95428707816</v>
      </c>
      <c r="AK487">
        <v>1407.924363636363</v>
      </c>
      <c r="AL487">
        <v>3.343358934517953</v>
      </c>
      <c r="AM487">
        <v>65.67833602409358</v>
      </c>
      <c r="AN487">
        <f>(AP487 - AO487 + DY487*1E3/(8.314*(EA487+273.15)) * AR487/DX487 * AQ487) * DX487/(100*DL487) * 1000/(1000 - AP487)</f>
        <v>0</v>
      </c>
      <c r="AO487">
        <v>8.525769167121831</v>
      </c>
      <c r="AP487">
        <v>11.94856848484848</v>
      </c>
      <c r="AQ487">
        <v>0.007037192821238838</v>
      </c>
      <c r="AR487">
        <v>107.1786885899259</v>
      </c>
      <c r="AS487">
        <v>0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MAX(0,($B$13+$C$13*EF487)/(1+$D$13*EF487)*DY487/(EA487+273)*$E$13)</f>
        <v>0</v>
      </c>
      <c r="AX487" t="s">
        <v>437</v>
      </c>
      <c r="AY487" t="s">
        <v>437</v>
      </c>
      <c r="AZ487">
        <v>0</v>
      </c>
      <c r="BA487">
        <v>0</v>
      </c>
      <c r="BB487">
        <f>1-AZ487/BA487</f>
        <v>0</v>
      </c>
      <c r="BC487">
        <v>0</v>
      </c>
      <c r="BD487" t="s">
        <v>437</v>
      </c>
      <c r="BE487" t="s">
        <v>437</v>
      </c>
      <c r="BF487">
        <v>0</v>
      </c>
      <c r="BG487">
        <v>0</v>
      </c>
      <c r="BH487">
        <f>1-BF487/BG487</f>
        <v>0</v>
      </c>
      <c r="BI487">
        <v>0.5</v>
      </c>
      <c r="BJ487">
        <f>DI487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437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BZ487">
        <v>2020</v>
      </c>
      <c r="CA487">
        <v>290.0000000000001</v>
      </c>
      <c r="CB487">
        <v>1590.42</v>
      </c>
      <c r="CC487">
        <v>295</v>
      </c>
      <c r="CD487">
        <v>5220.67</v>
      </c>
      <c r="CE487">
        <v>1591.29</v>
      </c>
      <c r="CF487">
        <v>-0.87</v>
      </c>
      <c r="CG487">
        <v>300.0000000000001</v>
      </c>
      <c r="CH487">
        <v>23.8</v>
      </c>
      <c r="CI487">
        <v>1650.734719841875</v>
      </c>
      <c r="CJ487">
        <v>2.032994541366527</v>
      </c>
      <c r="CK487">
        <v>-31.03478562282126</v>
      </c>
      <c r="CL487">
        <v>0.9198548094063967</v>
      </c>
      <c r="CM487">
        <v>0.9759925733019913</v>
      </c>
      <c r="CN487">
        <v>-0.00431141668520578</v>
      </c>
      <c r="CO487">
        <v>289.9999999999999</v>
      </c>
      <c r="CP487">
        <v>1590.91</v>
      </c>
      <c r="CQ487">
        <v>765</v>
      </c>
      <c r="CR487">
        <v>5219.32</v>
      </c>
      <c r="CS487">
        <v>1591.27</v>
      </c>
      <c r="CT487">
        <v>-0.36</v>
      </c>
      <c r="DH487">
        <f>$B$11*EG487+$C$11*EH487+$F$11*ES487*(1-EV487)</f>
        <v>0</v>
      </c>
      <c r="DI487">
        <f>DH487*DJ487</f>
        <v>0</v>
      </c>
      <c r="DJ487">
        <f>($B$11*$D$9+$C$11*$D$9+$F$11*((FF487+EX487)/MAX(FF487+EX487+FG487, 0.1)*$I$9+FG487/MAX(FF487+EX487+FG487, 0.1)*$J$9))/($B$11+$C$11+$F$11)</f>
        <v>0</v>
      </c>
      <c r="DK487">
        <f>($B$11*$K$9+$C$11*$K$9+$F$11*((FF487+EX487)/MAX(FF487+EX487+FG487, 0.1)*$P$9+FG487/MAX(FF487+EX487+FG487, 0.1)*$Q$9))/($B$11+$C$11+$F$11)</f>
        <v>0</v>
      </c>
      <c r="DL487">
        <v>6</v>
      </c>
      <c r="DM487">
        <v>0.5</v>
      </c>
      <c r="DN487" t="s">
        <v>438</v>
      </c>
      <c r="DO487">
        <v>2</v>
      </c>
      <c r="DP487" t="b">
        <v>1</v>
      </c>
      <c r="DQ487">
        <v>1761512643.5</v>
      </c>
      <c r="DR487">
        <v>1384.518888888889</v>
      </c>
      <c r="DS487">
        <v>1427.33</v>
      </c>
      <c r="DT487">
        <v>11.9348</v>
      </c>
      <c r="DU487">
        <v>8.525403333333333</v>
      </c>
      <c r="DV487">
        <v>1388.692222222222</v>
      </c>
      <c r="DW487">
        <v>11.92183333333333</v>
      </c>
      <c r="DX487">
        <v>500.0953333333334</v>
      </c>
      <c r="DY487">
        <v>90.28136666666666</v>
      </c>
      <c r="DZ487">
        <v>0.1001330555555556</v>
      </c>
      <c r="EA487">
        <v>18.57696666666667</v>
      </c>
      <c r="EB487">
        <v>17.984</v>
      </c>
      <c r="EC487">
        <v>999.9000000000001</v>
      </c>
      <c r="ED487">
        <v>0</v>
      </c>
      <c r="EE487">
        <v>0</v>
      </c>
      <c r="EF487">
        <v>9989.720000000001</v>
      </c>
      <c r="EG487">
        <v>0</v>
      </c>
      <c r="EH487">
        <v>1017.56</v>
      </c>
      <c r="EI487">
        <v>-42.81076666666666</v>
      </c>
      <c r="EJ487">
        <v>1401.242222222222</v>
      </c>
      <c r="EK487">
        <v>1439.604444444444</v>
      </c>
      <c r="EL487">
        <v>3.409398888888889</v>
      </c>
      <c r="EM487">
        <v>1427.33</v>
      </c>
      <c r="EN487">
        <v>8.525403333333333</v>
      </c>
      <c r="EO487">
        <v>1.07749</v>
      </c>
      <c r="EP487">
        <v>0.7696853333333333</v>
      </c>
      <c r="EQ487">
        <v>8.008582222222222</v>
      </c>
      <c r="ER487">
        <v>3.160175555555556</v>
      </c>
      <c r="ES487">
        <v>2000.038888888889</v>
      </c>
      <c r="ET487">
        <v>0.9799970000000001</v>
      </c>
      <c r="EU487">
        <v>0.0200026</v>
      </c>
      <c r="EV487">
        <v>0</v>
      </c>
      <c r="EW487">
        <v>1276.018888888889</v>
      </c>
      <c r="EX487">
        <v>5.00097</v>
      </c>
      <c r="EY487">
        <v>25527.58888888889</v>
      </c>
      <c r="EZ487">
        <v>16707.88888888889</v>
      </c>
      <c r="FA487">
        <v>38.312</v>
      </c>
      <c r="FB487">
        <v>39.187</v>
      </c>
      <c r="FC487">
        <v>38.562</v>
      </c>
      <c r="FD487">
        <v>38.437</v>
      </c>
      <c r="FE487">
        <v>38.062</v>
      </c>
      <c r="FF487">
        <v>1955.128888888889</v>
      </c>
      <c r="FG487">
        <v>39.91</v>
      </c>
      <c r="FH487">
        <v>0</v>
      </c>
      <c r="FI487">
        <v>7517</v>
      </c>
      <c r="FJ487">
        <v>0</v>
      </c>
      <c r="FK487">
        <v>1276.193846153846</v>
      </c>
      <c r="FL487">
        <v>-0.7172649576096067</v>
      </c>
      <c r="FM487">
        <v>37.73675284735253</v>
      </c>
      <c r="FN487">
        <v>25527.03846153846</v>
      </c>
      <c r="FO487">
        <v>15</v>
      </c>
      <c r="FP487">
        <v>0</v>
      </c>
      <c r="FQ487" t="s">
        <v>439</v>
      </c>
      <c r="FR487">
        <v>1760210915.6</v>
      </c>
      <c r="FS487">
        <v>0</v>
      </c>
      <c r="FT487">
        <v>0</v>
      </c>
      <c r="FU487">
        <v>-0.215</v>
      </c>
      <c r="FV487">
        <v>0</v>
      </c>
      <c r="FW487">
        <v>-0.6919999999999999</v>
      </c>
      <c r="FX487">
        <v>0</v>
      </c>
      <c r="FY487">
        <v>400</v>
      </c>
      <c r="FZ487">
        <v>0</v>
      </c>
      <c r="GA487">
        <v>0.15</v>
      </c>
      <c r="GB487">
        <v>0</v>
      </c>
      <c r="GC487">
        <v>-42.62114878048781</v>
      </c>
      <c r="GD487">
        <v>0.4967749128919943</v>
      </c>
      <c r="GE487">
        <v>0.3401341171074492</v>
      </c>
      <c r="GF487">
        <v>1</v>
      </c>
      <c r="GG487">
        <v>1276.223529411765</v>
      </c>
      <c r="GH487">
        <v>-0.9741787611670535</v>
      </c>
      <c r="GI487">
        <v>0.2424128994934613</v>
      </c>
      <c r="GJ487">
        <v>1</v>
      </c>
      <c r="GK487">
        <v>3.388301219512195</v>
      </c>
      <c r="GL487">
        <v>0.1032643902439093</v>
      </c>
      <c r="GM487">
        <v>0.0124957591235493</v>
      </c>
      <c r="GN487">
        <v>0</v>
      </c>
      <c r="GO487">
        <v>2</v>
      </c>
      <c r="GP487">
        <v>3</v>
      </c>
      <c r="GQ487" t="s">
        <v>440</v>
      </c>
      <c r="GR487">
        <v>3.13341</v>
      </c>
      <c r="GS487">
        <v>2.76022</v>
      </c>
      <c r="GT487">
        <v>0.212519</v>
      </c>
      <c r="GU487">
        <v>0.214044</v>
      </c>
      <c r="GV487">
        <v>0.0646043</v>
      </c>
      <c r="GW487">
        <v>0.0494844</v>
      </c>
      <c r="GX487">
        <v>25207.2</v>
      </c>
      <c r="GY487">
        <v>25141.6</v>
      </c>
      <c r="GZ487">
        <v>29736.8</v>
      </c>
      <c r="HA487">
        <v>29547.2</v>
      </c>
      <c r="HB487">
        <v>36765.5</v>
      </c>
      <c r="HC487">
        <v>37224.8</v>
      </c>
      <c r="HD487">
        <v>41844.2</v>
      </c>
      <c r="HE487">
        <v>41980.6</v>
      </c>
      <c r="HF487">
        <v>1.95767</v>
      </c>
      <c r="HG487">
        <v>1.88525</v>
      </c>
      <c r="HH487">
        <v>-0.0318997</v>
      </c>
      <c r="HI487">
        <v>0</v>
      </c>
      <c r="HJ487">
        <v>18.5115</v>
      </c>
      <c r="HK487">
        <v>999.9</v>
      </c>
      <c r="HL487">
        <v>26.3</v>
      </c>
      <c r="HM487">
        <v>31.7</v>
      </c>
      <c r="HN487">
        <v>13.676</v>
      </c>
      <c r="HO487">
        <v>62.0228</v>
      </c>
      <c r="HP487">
        <v>32.2917</v>
      </c>
      <c r="HQ487">
        <v>1</v>
      </c>
      <c r="HR487">
        <v>-0.119573</v>
      </c>
      <c r="HS487">
        <v>5.35422</v>
      </c>
      <c r="HT487">
        <v>20.2639</v>
      </c>
      <c r="HU487">
        <v>5.22088</v>
      </c>
      <c r="HV487">
        <v>12.0159</v>
      </c>
      <c r="HW487">
        <v>4.991</v>
      </c>
      <c r="HX487">
        <v>3.28848</v>
      </c>
      <c r="HY487">
        <v>9999</v>
      </c>
      <c r="HZ487">
        <v>9999</v>
      </c>
      <c r="IA487">
        <v>9999</v>
      </c>
      <c r="IB487">
        <v>999.9</v>
      </c>
      <c r="IC487">
        <v>4.97283</v>
      </c>
      <c r="ID487">
        <v>1.86661</v>
      </c>
      <c r="IE487">
        <v>1.86588</v>
      </c>
      <c r="IF487">
        <v>1.86586</v>
      </c>
      <c r="IG487">
        <v>1.8677</v>
      </c>
      <c r="IH487">
        <v>1.87015</v>
      </c>
      <c r="II487">
        <v>1.86879</v>
      </c>
      <c r="IJ487">
        <v>1.87027</v>
      </c>
      <c r="IK487">
        <v>0</v>
      </c>
      <c r="IL487">
        <v>0</v>
      </c>
      <c r="IM487">
        <v>0</v>
      </c>
      <c r="IN487">
        <v>0</v>
      </c>
      <c r="IO487" t="s">
        <v>441</v>
      </c>
      <c r="IP487" t="s">
        <v>442</v>
      </c>
      <c r="IQ487" t="s">
        <v>443</v>
      </c>
      <c r="IR487" t="s">
        <v>443</v>
      </c>
      <c r="IS487" t="s">
        <v>443</v>
      </c>
      <c r="IT487" t="s">
        <v>443</v>
      </c>
      <c r="IU487">
        <v>0</v>
      </c>
      <c r="IV487">
        <v>100</v>
      </c>
      <c r="IW487">
        <v>100</v>
      </c>
      <c r="IX487">
        <v>-4.19</v>
      </c>
      <c r="IY487">
        <v>0.0131</v>
      </c>
      <c r="IZ487">
        <v>-1.414774939843471</v>
      </c>
      <c r="JA487">
        <v>-0.002262605230658699</v>
      </c>
      <c r="JB487">
        <v>4.117972070868355E-07</v>
      </c>
      <c r="JC487">
        <v>-1.535053720392113E-10</v>
      </c>
      <c r="JD487">
        <v>-0.05773197212917025</v>
      </c>
      <c r="JE487">
        <v>-0.004387372397949352</v>
      </c>
      <c r="JF487">
        <v>0.001148265067849212</v>
      </c>
      <c r="JG487">
        <v>-2.372704636287677E-05</v>
      </c>
      <c r="JH487">
        <v>4</v>
      </c>
      <c r="JI487">
        <v>2346</v>
      </c>
      <c r="JJ487">
        <v>1</v>
      </c>
      <c r="JK487">
        <v>24</v>
      </c>
      <c r="JL487">
        <v>21695.5</v>
      </c>
      <c r="JM487">
        <v>29358544.1</v>
      </c>
      <c r="JN487">
        <v>2.78442</v>
      </c>
      <c r="JO487">
        <v>2.23022</v>
      </c>
      <c r="JP487">
        <v>1.39771</v>
      </c>
      <c r="JQ487">
        <v>2.35352</v>
      </c>
      <c r="JR487">
        <v>1.49536</v>
      </c>
      <c r="JS487">
        <v>2.68799</v>
      </c>
      <c r="JT487">
        <v>36.4814</v>
      </c>
      <c r="JU487">
        <v>24.035</v>
      </c>
      <c r="JV487">
        <v>18</v>
      </c>
      <c r="JW487">
        <v>487.862</v>
      </c>
      <c r="JX487">
        <v>433.795</v>
      </c>
      <c r="JY487">
        <v>12.1684</v>
      </c>
      <c r="JZ487">
        <v>25.9193</v>
      </c>
      <c r="KA487">
        <v>29.9992</v>
      </c>
      <c r="KB487">
        <v>25.7543</v>
      </c>
      <c r="KC487">
        <v>25.6957</v>
      </c>
      <c r="KD487">
        <v>55.8046</v>
      </c>
      <c r="KE487">
        <v>34.5612</v>
      </c>
      <c r="KF487">
        <v>0</v>
      </c>
      <c r="KG487">
        <v>12.1824</v>
      </c>
      <c r="KH487">
        <v>1456.88</v>
      </c>
      <c r="KI487">
        <v>8.53702</v>
      </c>
      <c r="KJ487">
        <v>101.63</v>
      </c>
      <c r="KK487">
        <v>100.947</v>
      </c>
    </row>
    <row r="488" spans="1:297">
      <c r="A488">
        <v>472</v>
      </c>
      <c r="B488">
        <v>1761512651</v>
      </c>
      <c r="C488">
        <v>5440.5</v>
      </c>
      <c r="D488" t="s">
        <v>1391</v>
      </c>
      <c r="E488" t="s">
        <v>1392</v>
      </c>
      <c r="F488">
        <v>5</v>
      </c>
      <c r="G488" t="s">
        <v>1218</v>
      </c>
      <c r="H488" t="s">
        <v>436</v>
      </c>
      <c r="I488">
        <v>1761512648.2</v>
      </c>
      <c r="J488">
        <f>(K488)/1000</f>
        <v>0</v>
      </c>
      <c r="K488">
        <f>IF(DP488, AN488, AH488)</f>
        <v>0</v>
      </c>
      <c r="L488">
        <f>IF(DP488, AI488, AG488)</f>
        <v>0</v>
      </c>
      <c r="M488">
        <f>DR488 - IF(AU488&gt;1, L488*DL488*100.0/(AW488), 0)</f>
        <v>0</v>
      </c>
      <c r="N488">
        <f>((T488-J488/2)*M488-L488)/(T488+J488/2)</f>
        <v>0</v>
      </c>
      <c r="O488">
        <f>N488*(DY488+DZ488)/1000.0</f>
        <v>0</v>
      </c>
      <c r="P488">
        <f>(DR488 - IF(AU488&gt;1, L488*DL488*100.0/(AW488), 0))*(DY488+DZ488)/1000.0</f>
        <v>0</v>
      </c>
      <c r="Q488">
        <f>2.0/((1/S488-1/R488)+SIGN(S488)*SQRT((1/S488-1/R488)*(1/S488-1/R488) + 4*DM488/((DM488+1)*(DM488+1))*(2*1/S488*1/R488-1/R488*1/R488)))</f>
        <v>0</v>
      </c>
      <c r="R488">
        <f>IF(LEFT(DN488,1)&lt;&gt;"0",IF(LEFT(DN488,1)="1",3.0,DO488),$D$5+$E$5*(EF488*DY488/($K$5*1000))+$F$5*(EF488*DY488/($K$5*1000))*MAX(MIN(DL488,$J$5),$I$5)*MAX(MIN(DL488,$J$5),$I$5)+$G$5*MAX(MIN(DL488,$J$5),$I$5)*(EF488*DY488/($K$5*1000))+$H$5*(EF488*DY488/($K$5*1000))*(EF488*DY488/($K$5*1000)))</f>
        <v>0</v>
      </c>
      <c r="S488">
        <f>J488*(1000-(1000*0.61365*exp(17.502*W488/(240.97+W488))/(DY488+DZ488)+DT488)/2)/(1000*0.61365*exp(17.502*W488/(240.97+W488))/(DY488+DZ488)-DT488)</f>
        <v>0</v>
      </c>
      <c r="T488">
        <f>1/((DM488+1)/(Q488/1.6)+1/(R488/1.37)) + DM488/((DM488+1)/(Q488/1.6) + DM488/(R488/1.37))</f>
        <v>0</v>
      </c>
      <c r="U488">
        <f>(DH488*DK488)</f>
        <v>0</v>
      </c>
      <c r="V488">
        <f>(EA488+(U488+2*0.95*5.67E-8*(((EA488+$B$7)+273)^4-(EA488+273)^4)-44100*J488)/(1.84*29.3*R488+8*0.95*5.67E-8*(EA488+273)^3))</f>
        <v>0</v>
      </c>
      <c r="W488">
        <f>($C$7*EB488+$D$7*EC488+$E$7*V488)</f>
        <v>0</v>
      </c>
      <c r="X488">
        <f>0.61365*exp(17.502*W488/(240.97+W488))</f>
        <v>0</v>
      </c>
      <c r="Y488">
        <f>(Z488/AA488*100)</f>
        <v>0</v>
      </c>
      <c r="Z488">
        <f>DT488*(DY488+DZ488)/1000</f>
        <v>0</v>
      </c>
      <c r="AA488">
        <f>0.61365*exp(17.502*EA488/(240.97+EA488))</f>
        <v>0</v>
      </c>
      <c r="AB488">
        <f>(X488-DT488*(DY488+DZ488)/1000)</f>
        <v>0</v>
      </c>
      <c r="AC488">
        <f>(-J488*44100)</f>
        <v>0</v>
      </c>
      <c r="AD488">
        <f>2*29.3*R488*0.92*(EA488-W488)</f>
        <v>0</v>
      </c>
      <c r="AE488">
        <f>2*0.95*5.67E-8*(((EA488+$B$7)+273)^4-(W488+273)^4)</f>
        <v>0</v>
      </c>
      <c r="AF488">
        <f>U488+AE488+AC488+AD488</f>
        <v>0</v>
      </c>
      <c r="AG488">
        <f>DX488*AU488*(DS488-DR488*(1000-AU488*DU488)/(1000-AU488*DT488))/(100*DL488)</f>
        <v>0</v>
      </c>
      <c r="AH488">
        <f>1000*DX488*AU488*(DT488-DU488)/(100*DL488*(1000-AU488*DT488))</f>
        <v>0</v>
      </c>
      <c r="AI488">
        <f>(AJ488 - AK488 - DY488*1E3/(8.314*(EA488+273.15)) * AM488/DX488 * AL488) * DX488/(100*DL488) * (1000 - DU488)/1000</f>
        <v>0</v>
      </c>
      <c r="AJ488">
        <v>1454.790471379762</v>
      </c>
      <c r="AK488">
        <v>1424.49</v>
      </c>
      <c r="AL488">
        <v>3.3349493640483</v>
      </c>
      <c r="AM488">
        <v>65.67833602409358</v>
      </c>
      <c r="AN488">
        <f>(AP488 - AO488 + DY488*1E3/(8.314*(EA488+273.15)) * AR488/DX488 * AQ488) * DX488/(100*DL488) * 1000/(1000 - AP488)</f>
        <v>0</v>
      </c>
      <c r="AO488">
        <v>8.520011456650201</v>
      </c>
      <c r="AP488">
        <v>11.96106181818182</v>
      </c>
      <c r="AQ488">
        <v>0.001758662727489639</v>
      </c>
      <c r="AR488">
        <v>107.1786885899259</v>
      </c>
      <c r="AS488">
        <v>0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MAX(0,($B$13+$C$13*EF488)/(1+$D$13*EF488)*DY488/(EA488+273)*$E$13)</f>
        <v>0</v>
      </c>
      <c r="AX488" t="s">
        <v>437</v>
      </c>
      <c r="AY488" t="s">
        <v>437</v>
      </c>
      <c r="AZ488">
        <v>0</v>
      </c>
      <c r="BA488">
        <v>0</v>
      </c>
      <c r="BB488">
        <f>1-AZ488/BA488</f>
        <v>0</v>
      </c>
      <c r="BC488">
        <v>0</v>
      </c>
      <c r="BD488" t="s">
        <v>437</v>
      </c>
      <c r="BE488" t="s">
        <v>437</v>
      </c>
      <c r="BF488">
        <v>0</v>
      </c>
      <c r="BG488">
        <v>0</v>
      </c>
      <c r="BH488">
        <f>1-BF488/BG488</f>
        <v>0</v>
      </c>
      <c r="BI488">
        <v>0.5</v>
      </c>
      <c r="BJ488">
        <f>DI488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437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BZ488">
        <v>2020</v>
      </c>
      <c r="CA488">
        <v>290.0000000000001</v>
      </c>
      <c r="CB488">
        <v>1590.42</v>
      </c>
      <c r="CC488">
        <v>295</v>
      </c>
      <c r="CD488">
        <v>5220.67</v>
      </c>
      <c r="CE488">
        <v>1591.29</v>
      </c>
      <c r="CF488">
        <v>-0.87</v>
      </c>
      <c r="CG488">
        <v>300.0000000000001</v>
      </c>
      <c r="CH488">
        <v>23.8</v>
      </c>
      <c r="CI488">
        <v>1650.734719841875</v>
      </c>
      <c r="CJ488">
        <v>2.032994541366527</v>
      </c>
      <c r="CK488">
        <v>-31.03478562282126</v>
      </c>
      <c r="CL488">
        <v>0.9198548094063967</v>
      </c>
      <c r="CM488">
        <v>0.9759925733019913</v>
      </c>
      <c r="CN488">
        <v>-0.00431141668520578</v>
      </c>
      <c r="CO488">
        <v>289.9999999999999</v>
      </c>
      <c r="CP488">
        <v>1590.91</v>
      </c>
      <c r="CQ488">
        <v>765</v>
      </c>
      <c r="CR488">
        <v>5219.32</v>
      </c>
      <c r="CS488">
        <v>1591.27</v>
      </c>
      <c r="CT488">
        <v>-0.36</v>
      </c>
      <c r="DH488">
        <f>$B$11*EG488+$C$11*EH488+$F$11*ES488*(1-EV488)</f>
        <v>0</v>
      </c>
      <c r="DI488">
        <f>DH488*DJ488</f>
        <v>0</v>
      </c>
      <c r="DJ488">
        <f>($B$11*$D$9+$C$11*$D$9+$F$11*((FF488+EX488)/MAX(FF488+EX488+FG488, 0.1)*$I$9+FG488/MAX(FF488+EX488+FG488, 0.1)*$J$9))/($B$11+$C$11+$F$11)</f>
        <v>0</v>
      </c>
      <c r="DK488">
        <f>($B$11*$K$9+$C$11*$K$9+$F$11*((FF488+EX488)/MAX(FF488+EX488+FG488, 0.1)*$P$9+FG488/MAX(FF488+EX488+FG488, 0.1)*$Q$9))/($B$11+$C$11+$F$11)</f>
        <v>0</v>
      </c>
      <c r="DL488">
        <v>6</v>
      </c>
      <c r="DM488">
        <v>0.5</v>
      </c>
      <c r="DN488" t="s">
        <v>438</v>
      </c>
      <c r="DO488">
        <v>2</v>
      </c>
      <c r="DP488" t="b">
        <v>1</v>
      </c>
      <c r="DQ488">
        <v>1761512648.2</v>
      </c>
      <c r="DR488">
        <v>1399.866</v>
      </c>
      <c r="DS488">
        <v>1443.086</v>
      </c>
      <c r="DT488">
        <v>11.9577</v>
      </c>
      <c r="DU488">
        <v>8.519897</v>
      </c>
      <c r="DV488">
        <v>1404.068</v>
      </c>
      <c r="DW488">
        <v>11.94445</v>
      </c>
      <c r="DX488">
        <v>499.995</v>
      </c>
      <c r="DY488">
        <v>90.28038000000001</v>
      </c>
      <c r="DZ488">
        <v>0.09998913000000001</v>
      </c>
      <c r="EA488">
        <v>18.57909</v>
      </c>
      <c r="EB488">
        <v>17.989</v>
      </c>
      <c r="EC488">
        <v>999.9</v>
      </c>
      <c r="ED488">
        <v>0</v>
      </c>
      <c r="EE488">
        <v>0</v>
      </c>
      <c r="EF488">
        <v>9993.615000000002</v>
      </c>
      <c r="EG488">
        <v>0</v>
      </c>
      <c r="EH488">
        <v>1017.571</v>
      </c>
      <c r="EI488">
        <v>-43.22097</v>
      </c>
      <c r="EJ488">
        <v>1416.808</v>
      </c>
      <c r="EK488">
        <v>1455.487</v>
      </c>
      <c r="EL488">
        <v>3.437793999999999</v>
      </c>
      <c r="EM488">
        <v>1443.086</v>
      </c>
      <c r="EN488">
        <v>8.519897</v>
      </c>
      <c r="EO488">
        <v>1.079544</v>
      </c>
      <c r="EP488">
        <v>0.7691796</v>
      </c>
      <c r="EQ488">
        <v>8.036589000000001</v>
      </c>
      <c r="ER488">
        <v>3.150887</v>
      </c>
      <c r="ES488">
        <v>1999.961</v>
      </c>
      <c r="ET488">
        <v>0.9799957999999999</v>
      </c>
      <c r="EU488">
        <v>0.02000379</v>
      </c>
      <c r="EV488">
        <v>0</v>
      </c>
      <c r="EW488">
        <v>1276.065</v>
      </c>
      <c r="EX488">
        <v>5.000970000000001</v>
      </c>
      <c r="EY488">
        <v>25522.19</v>
      </c>
      <c r="EZ488">
        <v>16707.25</v>
      </c>
      <c r="FA488">
        <v>38.312</v>
      </c>
      <c r="FB488">
        <v>39.187</v>
      </c>
      <c r="FC488">
        <v>38.531</v>
      </c>
      <c r="FD488">
        <v>38.437</v>
      </c>
      <c r="FE488">
        <v>38.062</v>
      </c>
      <c r="FF488">
        <v>1955.051</v>
      </c>
      <c r="FG488">
        <v>39.90999999999999</v>
      </c>
      <c r="FH488">
        <v>0</v>
      </c>
      <c r="FI488">
        <v>7521.800000190735</v>
      </c>
      <c r="FJ488">
        <v>0</v>
      </c>
      <c r="FK488">
        <v>1276.115</v>
      </c>
      <c r="FL488">
        <v>-1.088205126955656</v>
      </c>
      <c r="FM488">
        <v>-46.23931630038491</v>
      </c>
      <c r="FN488">
        <v>25526.76538461538</v>
      </c>
      <c r="FO488">
        <v>15</v>
      </c>
      <c r="FP488">
        <v>0</v>
      </c>
      <c r="FQ488" t="s">
        <v>439</v>
      </c>
      <c r="FR488">
        <v>1760210915.6</v>
      </c>
      <c r="FS488">
        <v>0</v>
      </c>
      <c r="FT488">
        <v>0</v>
      </c>
      <c r="FU488">
        <v>-0.215</v>
      </c>
      <c r="FV488">
        <v>0</v>
      </c>
      <c r="FW488">
        <v>-0.6919999999999999</v>
      </c>
      <c r="FX488">
        <v>0</v>
      </c>
      <c r="FY488">
        <v>400</v>
      </c>
      <c r="FZ488">
        <v>0</v>
      </c>
      <c r="GA488">
        <v>0.15</v>
      </c>
      <c r="GB488">
        <v>0</v>
      </c>
      <c r="GC488">
        <v>-42.66529749999999</v>
      </c>
      <c r="GD488">
        <v>-3.494687054408899</v>
      </c>
      <c r="GE488">
        <v>0.4115464606138046</v>
      </c>
      <c r="GF488">
        <v>0</v>
      </c>
      <c r="GG488">
        <v>1276.161470588235</v>
      </c>
      <c r="GH488">
        <v>-1.041558437741068</v>
      </c>
      <c r="GI488">
        <v>0.2574322566851484</v>
      </c>
      <c r="GJ488">
        <v>0</v>
      </c>
      <c r="GK488">
        <v>3.40159425</v>
      </c>
      <c r="GL488">
        <v>0.2177730956848002</v>
      </c>
      <c r="GM488">
        <v>0.02265892747765216</v>
      </c>
      <c r="GN488">
        <v>0</v>
      </c>
      <c r="GO488">
        <v>0</v>
      </c>
      <c r="GP488">
        <v>3</v>
      </c>
      <c r="GQ488" t="s">
        <v>455</v>
      </c>
      <c r="GR488">
        <v>3.13349</v>
      </c>
      <c r="GS488">
        <v>2.76025</v>
      </c>
      <c r="GT488">
        <v>0.214045</v>
      </c>
      <c r="GU488">
        <v>0.215575</v>
      </c>
      <c r="GV488">
        <v>0.06464350000000001</v>
      </c>
      <c r="GW488">
        <v>0.0494577</v>
      </c>
      <c r="GX488">
        <v>25157.9</v>
      </c>
      <c r="GY488">
        <v>25092.5</v>
      </c>
      <c r="GZ488">
        <v>29736.2</v>
      </c>
      <c r="HA488">
        <v>29547.1</v>
      </c>
      <c r="HB488">
        <v>36763.4</v>
      </c>
      <c r="HC488">
        <v>37225.4</v>
      </c>
      <c r="HD488">
        <v>41843.6</v>
      </c>
      <c r="HE488">
        <v>41980.1</v>
      </c>
      <c r="HF488">
        <v>1.958</v>
      </c>
      <c r="HG488">
        <v>1.88517</v>
      </c>
      <c r="HH488">
        <v>-0.0312254</v>
      </c>
      <c r="HI488">
        <v>0</v>
      </c>
      <c r="HJ488">
        <v>18.5115</v>
      </c>
      <c r="HK488">
        <v>999.9</v>
      </c>
      <c r="HL488">
        <v>26.3</v>
      </c>
      <c r="HM488">
        <v>31.7</v>
      </c>
      <c r="HN488">
        <v>13.6748</v>
      </c>
      <c r="HO488">
        <v>62.2728</v>
      </c>
      <c r="HP488">
        <v>32.2716</v>
      </c>
      <c r="HQ488">
        <v>1</v>
      </c>
      <c r="HR488">
        <v>-0.117736</v>
      </c>
      <c r="HS488">
        <v>5.58073</v>
      </c>
      <c r="HT488">
        <v>20.2565</v>
      </c>
      <c r="HU488">
        <v>5.22058</v>
      </c>
      <c r="HV488">
        <v>12.0159</v>
      </c>
      <c r="HW488">
        <v>4.9907</v>
      </c>
      <c r="HX488">
        <v>3.28842</v>
      </c>
      <c r="HY488">
        <v>9999</v>
      </c>
      <c r="HZ488">
        <v>9999</v>
      </c>
      <c r="IA488">
        <v>9999</v>
      </c>
      <c r="IB488">
        <v>999.9</v>
      </c>
      <c r="IC488">
        <v>4.97283</v>
      </c>
      <c r="ID488">
        <v>1.86661</v>
      </c>
      <c r="IE488">
        <v>1.8659</v>
      </c>
      <c r="IF488">
        <v>1.86585</v>
      </c>
      <c r="IG488">
        <v>1.86769</v>
      </c>
      <c r="IH488">
        <v>1.87014</v>
      </c>
      <c r="II488">
        <v>1.8688</v>
      </c>
      <c r="IJ488">
        <v>1.87027</v>
      </c>
      <c r="IK488">
        <v>0</v>
      </c>
      <c r="IL488">
        <v>0</v>
      </c>
      <c r="IM488">
        <v>0</v>
      </c>
      <c r="IN488">
        <v>0</v>
      </c>
      <c r="IO488" t="s">
        <v>441</v>
      </c>
      <c r="IP488" t="s">
        <v>442</v>
      </c>
      <c r="IQ488" t="s">
        <v>443</v>
      </c>
      <c r="IR488" t="s">
        <v>443</v>
      </c>
      <c r="IS488" t="s">
        <v>443</v>
      </c>
      <c r="IT488" t="s">
        <v>443</v>
      </c>
      <c r="IU488">
        <v>0</v>
      </c>
      <c r="IV488">
        <v>100</v>
      </c>
      <c r="IW488">
        <v>100</v>
      </c>
      <c r="IX488">
        <v>-4.23</v>
      </c>
      <c r="IY488">
        <v>0.0133</v>
      </c>
      <c r="IZ488">
        <v>-1.414774939843471</v>
      </c>
      <c r="JA488">
        <v>-0.002262605230658699</v>
      </c>
      <c r="JB488">
        <v>4.117972070868355E-07</v>
      </c>
      <c r="JC488">
        <v>-1.535053720392113E-10</v>
      </c>
      <c r="JD488">
        <v>-0.05773197212917025</v>
      </c>
      <c r="JE488">
        <v>-0.004387372397949352</v>
      </c>
      <c r="JF488">
        <v>0.001148265067849212</v>
      </c>
      <c r="JG488">
        <v>-2.372704636287677E-05</v>
      </c>
      <c r="JH488">
        <v>4</v>
      </c>
      <c r="JI488">
        <v>2346</v>
      </c>
      <c r="JJ488">
        <v>1</v>
      </c>
      <c r="JK488">
        <v>24</v>
      </c>
      <c r="JL488">
        <v>21695.6</v>
      </c>
      <c r="JM488">
        <v>29358544.2</v>
      </c>
      <c r="JN488">
        <v>2.81128</v>
      </c>
      <c r="JO488">
        <v>2.23633</v>
      </c>
      <c r="JP488">
        <v>1.39648</v>
      </c>
      <c r="JQ488">
        <v>2.35352</v>
      </c>
      <c r="JR488">
        <v>1.49536</v>
      </c>
      <c r="JS488">
        <v>2.71362</v>
      </c>
      <c r="JT488">
        <v>36.4814</v>
      </c>
      <c r="JU488">
        <v>24.0262</v>
      </c>
      <c r="JV488">
        <v>18</v>
      </c>
      <c r="JW488">
        <v>488.105</v>
      </c>
      <c r="JX488">
        <v>433.789</v>
      </c>
      <c r="JY488">
        <v>12.2183</v>
      </c>
      <c r="JZ488">
        <v>25.9275</v>
      </c>
      <c r="KA488">
        <v>30.001</v>
      </c>
      <c r="KB488">
        <v>25.7594</v>
      </c>
      <c r="KC488">
        <v>25.7006</v>
      </c>
      <c r="KD488">
        <v>56.2833</v>
      </c>
      <c r="KE488">
        <v>34.5612</v>
      </c>
      <c r="KF488">
        <v>0</v>
      </c>
      <c r="KG488">
        <v>12.1943</v>
      </c>
      <c r="KH488">
        <v>1470.25</v>
      </c>
      <c r="KI488">
        <v>8.51999</v>
      </c>
      <c r="KJ488">
        <v>101.628</v>
      </c>
      <c r="KK488">
        <v>100.946</v>
      </c>
    </row>
    <row r="489" spans="1:297">
      <c r="A489">
        <v>473</v>
      </c>
      <c r="B489">
        <v>1761512656</v>
      </c>
      <c r="C489">
        <v>5445.5</v>
      </c>
      <c r="D489" t="s">
        <v>1393</v>
      </c>
      <c r="E489" t="s">
        <v>1394</v>
      </c>
      <c r="F489">
        <v>5</v>
      </c>
      <c r="G489" t="s">
        <v>1218</v>
      </c>
      <c r="H489" t="s">
        <v>436</v>
      </c>
      <c r="I489">
        <v>1761512653.5</v>
      </c>
      <c r="J489">
        <f>(K489)/1000</f>
        <v>0</v>
      </c>
      <c r="K489">
        <f>IF(DP489, AN489, AH489)</f>
        <v>0</v>
      </c>
      <c r="L489">
        <f>IF(DP489, AI489, AG489)</f>
        <v>0</v>
      </c>
      <c r="M489">
        <f>DR489 - IF(AU489&gt;1, L489*DL489*100.0/(AW489), 0)</f>
        <v>0</v>
      </c>
      <c r="N489">
        <f>((T489-J489/2)*M489-L489)/(T489+J489/2)</f>
        <v>0</v>
      </c>
      <c r="O489">
        <f>N489*(DY489+DZ489)/1000.0</f>
        <v>0</v>
      </c>
      <c r="P489">
        <f>(DR489 - IF(AU489&gt;1, L489*DL489*100.0/(AW489), 0))*(DY489+DZ489)/1000.0</f>
        <v>0</v>
      </c>
      <c r="Q489">
        <f>2.0/((1/S489-1/R489)+SIGN(S489)*SQRT((1/S489-1/R489)*(1/S489-1/R489) + 4*DM489/((DM489+1)*(DM489+1))*(2*1/S489*1/R489-1/R489*1/R489)))</f>
        <v>0</v>
      </c>
      <c r="R489">
        <f>IF(LEFT(DN489,1)&lt;&gt;"0",IF(LEFT(DN489,1)="1",3.0,DO489),$D$5+$E$5*(EF489*DY489/($K$5*1000))+$F$5*(EF489*DY489/($K$5*1000))*MAX(MIN(DL489,$J$5),$I$5)*MAX(MIN(DL489,$J$5),$I$5)+$G$5*MAX(MIN(DL489,$J$5),$I$5)*(EF489*DY489/($K$5*1000))+$H$5*(EF489*DY489/($K$5*1000))*(EF489*DY489/($K$5*1000)))</f>
        <v>0</v>
      </c>
      <c r="S489">
        <f>J489*(1000-(1000*0.61365*exp(17.502*W489/(240.97+W489))/(DY489+DZ489)+DT489)/2)/(1000*0.61365*exp(17.502*W489/(240.97+W489))/(DY489+DZ489)-DT489)</f>
        <v>0</v>
      </c>
      <c r="T489">
        <f>1/((DM489+1)/(Q489/1.6)+1/(R489/1.37)) + DM489/((DM489+1)/(Q489/1.6) + DM489/(R489/1.37))</f>
        <v>0</v>
      </c>
      <c r="U489">
        <f>(DH489*DK489)</f>
        <v>0</v>
      </c>
      <c r="V489">
        <f>(EA489+(U489+2*0.95*5.67E-8*(((EA489+$B$7)+273)^4-(EA489+273)^4)-44100*J489)/(1.84*29.3*R489+8*0.95*5.67E-8*(EA489+273)^3))</f>
        <v>0</v>
      </c>
      <c r="W489">
        <f>($C$7*EB489+$D$7*EC489+$E$7*V489)</f>
        <v>0</v>
      </c>
      <c r="X489">
        <f>0.61365*exp(17.502*W489/(240.97+W489))</f>
        <v>0</v>
      </c>
      <c r="Y489">
        <f>(Z489/AA489*100)</f>
        <v>0</v>
      </c>
      <c r="Z489">
        <f>DT489*(DY489+DZ489)/1000</f>
        <v>0</v>
      </c>
      <c r="AA489">
        <f>0.61365*exp(17.502*EA489/(240.97+EA489))</f>
        <v>0</v>
      </c>
      <c r="AB489">
        <f>(X489-DT489*(DY489+DZ489)/1000)</f>
        <v>0</v>
      </c>
      <c r="AC489">
        <f>(-J489*44100)</f>
        <v>0</v>
      </c>
      <c r="AD489">
        <f>2*29.3*R489*0.92*(EA489-W489)</f>
        <v>0</v>
      </c>
      <c r="AE489">
        <f>2*0.95*5.67E-8*(((EA489+$B$7)+273)^4-(W489+273)^4)</f>
        <v>0</v>
      </c>
      <c r="AF489">
        <f>U489+AE489+AC489+AD489</f>
        <v>0</v>
      </c>
      <c r="AG489">
        <f>DX489*AU489*(DS489-DR489*(1000-AU489*DU489)/(1000-AU489*DT489))/(100*DL489)</f>
        <v>0</v>
      </c>
      <c r="AH489">
        <f>1000*DX489*AU489*(DT489-DU489)/(100*DL489*(1000-AU489*DT489))</f>
        <v>0</v>
      </c>
      <c r="AI489">
        <f>(AJ489 - AK489 - DY489*1E3/(8.314*(EA489+273.15)) * AM489/DX489 * AL489) * DX489/(100*DL489) * (1000 - DU489)/1000</f>
        <v>0</v>
      </c>
      <c r="AJ489">
        <v>1471.523889633662</v>
      </c>
      <c r="AK489">
        <v>1441.241575757576</v>
      </c>
      <c r="AL489">
        <v>3.339546266603625</v>
      </c>
      <c r="AM489">
        <v>65.67833602409358</v>
      </c>
      <c r="AN489">
        <f>(AP489 - AO489 + DY489*1E3/(8.314*(EA489+273.15)) * AR489/DX489 * AQ489) * DX489/(100*DL489) * 1000/(1000 - AP489)</f>
        <v>0</v>
      </c>
      <c r="AO489">
        <v>8.514033798100828</v>
      </c>
      <c r="AP489">
        <v>11.95386424242424</v>
      </c>
      <c r="AQ489">
        <v>-0.0002612627124304131</v>
      </c>
      <c r="AR489">
        <v>107.1786885899259</v>
      </c>
      <c r="AS489">
        <v>0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MAX(0,($B$13+$C$13*EF489)/(1+$D$13*EF489)*DY489/(EA489+273)*$E$13)</f>
        <v>0</v>
      </c>
      <c r="AX489" t="s">
        <v>437</v>
      </c>
      <c r="AY489" t="s">
        <v>437</v>
      </c>
      <c r="AZ489">
        <v>0</v>
      </c>
      <c r="BA489">
        <v>0</v>
      </c>
      <c r="BB489">
        <f>1-AZ489/BA489</f>
        <v>0</v>
      </c>
      <c r="BC489">
        <v>0</v>
      </c>
      <c r="BD489" t="s">
        <v>437</v>
      </c>
      <c r="BE489" t="s">
        <v>437</v>
      </c>
      <c r="BF489">
        <v>0</v>
      </c>
      <c r="BG489">
        <v>0</v>
      </c>
      <c r="BH489">
        <f>1-BF489/BG489</f>
        <v>0</v>
      </c>
      <c r="BI489">
        <v>0.5</v>
      </c>
      <c r="BJ489">
        <f>DI489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437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BZ489">
        <v>2020</v>
      </c>
      <c r="CA489">
        <v>290.0000000000001</v>
      </c>
      <c r="CB489">
        <v>1590.42</v>
      </c>
      <c r="CC489">
        <v>295</v>
      </c>
      <c r="CD489">
        <v>5220.67</v>
      </c>
      <c r="CE489">
        <v>1591.29</v>
      </c>
      <c r="CF489">
        <v>-0.87</v>
      </c>
      <c r="CG489">
        <v>300.0000000000001</v>
      </c>
      <c r="CH489">
        <v>23.8</v>
      </c>
      <c r="CI489">
        <v>1650.734719841875</v>
      </c>
      <c r="CJ489">
        <v>2.032994541366527</v>
      </c>
      <c r="CK489">
        <v>-31.03478562282126</v>
      </c>
      <c r="CL489">
        <v>0.9198548094063967</v>
      </c>
      <c r="CM489">
        <v>0.9759925733019913</v>
      </c>
      <c r="CN489">
        <v>-0.00431141668520578</v>
      </c>
      <c r="CO489">
        <v>289.9999999999999</v>
      </c>
      <c r="CP489">
        <v>1590.91</v>
      </c>
      <c r="CQ489">
        <v>765</v>
      </c>
      <c r="CR489">
        <v>5219.32</v>
      </c>
      <c r="CS489">
        <v>1591.27</v>
      </c>
      <c r="CT489">
        <v>-0.36</v>
      </c>
      <c r="DH489">
        <f>$B$11*EG489+$C$11*EH489+$F$11*ES489*(1-EV489)</f>
        <v>0</v>
      </c>
      <c r="DI489">
        <f>DH489*DJ489</f>
        <v>0</v>
      </c>
      <c r="DJ489">
        <f>($B$11*$D$9+$C$11*$D$9+$F$11*((FF489+EX489)/MAX(FF489+EX489+FG489, 0.1)*$I$9+FG489/MAX(FF489+EX489+FG489, 0.1)*$J$9))/($B$11+$C$11+$F$11)</f>
        <v>0</v>
      </c>
      <c r="DK489">
        <f>($B$11*$K$9+$C$11*$K$9+$F$11*((FF489+EX489)/MAX(FF489+EX489+FG489, 0.1)*$P$9+FG489/MAX(FF489+EX489+FG489, 0.1)*$Q$9))/($B$11+$C$11+$F$11)</f>
        <v>0</v>
      </c>
      <c r="DL489">
        <v>6</v>
      </c>
      <c r="DM489">
        <v>0.5</v>
      </c>
      <c r="DN489" t="s">
        <v>438</v>
      </c>
      <c r="DO489">
        <v>2</v>
      </c>
      <c r="DP489" t="b">
        <v>1</v>
      </c>
      <c r="DQ489">
        <v>1761512653.5</v>
      </c>
      <c r="DR489">
        <v>1417.423333333333</v>
      </c>
      <c r="DS489">
        <v>1460.734444444445</v>
      </c>
      <c r="DT489">
        <v>11.95753333333333</v>
      </c>
      <c r="DU489">
        <v>8.513754444444444</v>
      </c>
      <c r="DV489">
        <v>1421.665555555556</v>
      </c>
      <c r="DW489">
        <v>11.9443</v>
      </c>
      <c r="DX489">
        <v>500.0075555555556</v>
      </c>
      <c r="DY489">
        <v>90.28165555555556</v>
      </c>
      <c r="DZ489">
        <v>0.1000052444444444</v>
      </c>
      <c r="EA489">
        <v>18.58166666666666</v>
      </c>
      <c r="EB489">
        <v>17.99125555555555</v>
      </c>
      <c r="EC489">
        <v>999.9000000000001</v>
      </c>
      <c r="ED489">
        <v>0</v>
      </c>
      <c r="EE489">
        <v>0</v>
      </c>
      <c r="EF489">
        <v>9988.542222222222</v>
      </c>
      <c r="EG489">
        <v>0</v>
      </c>
      <c r="EH489">
        <v>1017.556666666667</v>
      </c>
      <c r="EI489">
        <v>-43.30915555555556</v>
      </c>
      <c r="EJ489">
        <v>1434.58</v>
      </c>
      <c r="EK489">
        <v>1473.276666666667</v>
      </c>
      <c r="EL489">
        <v>3.443794444444444</v>
      </c>
      <c r="EM489">
        <v>1460.734444444445</v>
      </c>
      <c r="EN489">
        <v>8.513754444444444</v>
      </c>
      <c r="EO489">
        <v>1.079547777777778</v>
      </c>
      <c r="EP489">
        <v>0.7686357777777777</v>
      </c>
      <c r="EQ489">
        <v>8.036622222222222</v>
      </c>
      <c r="ER489">
        <v>3.140895555555555</v>
      </c>
      <c r="ES489">
        <v>2000.018888888889</v>
      </c>
      <c r="ET489">
        <v>0.9799959999999999</v>
      </c>
      <c r="EU489">
        <v>0.02000358888888889</v>
      </c>
      <c r="EV489">
        <v>0</v>
      </c>
      <c r="EW489">
        <v>1275.831111111111</v>
      </c>
      <c r="EX489">
        <v>5.00097</v>
      </c>
      <c r="EY489">
        <v>25518.21111111111</v>
      </c>
      <c r="EZ489">
        <v>16707.72222222222</v>
      </c>
      <c r="FA489">
        <v>38.25</v>
      </c>
      <c r="FB489">
        <v>39.187</v>
      </c>
      <c r="FC489">
        <v>38.5</v>
      </c>
      <c r="FD489">
        <v>38.40255555555555</v>
      </c>
      <c r="FE489">
        <v>38.062</v>
      </c>
      <c r="FF489">
        <v>1955.108888888889</v>
      </c>
      <c r="FG489">
        <v>39.91</v>
      </c>
      <c r="FH489">
        <v>0</v>
      </c>
      <c r="FI489">
        <v>7527.200000047684</v>
      </c>
      <c r="FJ489">
        <v>0</v>
      </c>
      <c r="FK489">
        <v>1275.988</v>
      </c>
      <c r="FL489">
        <v>-1.470000003454516</v>
      </c>
      <c r="FM489">
        <v>-54.66153855828467</v>
      </c>
      <c r="FN489">
        <v>25522.264</v>
      </c>
      <c r="FO489">
        <v>15</v>
      </c>
      <c r="FP489">
        <v>0</v>
      </c>
      <c r="FQ489" t="s">
        <v>439</v>
      </c>
      <c r="FR489">
        <v>1760210915.6</v>
      </c>
      <c r="FS489">
        <v>0</v>
      </c>
      <c r="FT489">
        <v>0</v>
      </c>
      <c r="FU489">
        <v>-0.215</v>
      </c>
      <c r="FV489">
        <v>0</v>
      </c>
      <c r="FW489">
        <v>-0.6919999999999999</v>
      </c>
      <c r="FX489">
        <v>0</v>
      </c>
      <c r="FY489">
        <v>400</v>
      </c>
      <c r="FZ489">
        <v>0</v>
      </c>
      <c r="GA489">
        <v>0.15</v>
      </c>
      <c r="GB489">
        <v>0</v>
      </c>
      <c r="GC489">
        <v>-42.9020775</v>
      </c>
      <c r="GD489">
        <v>-4.097381988742915</v>
      </c>
      <c r="GE489">
        <v>0.4322837653020874</v>
      </c>
      <c r="GF489">
        <v>0</v>
      </c>
      <c r="GG489">
        <v>1276.059411764706</v>
      </c>
      <c r="GH489">
        <v>-1.17097020757903</v>
      </c>
      <c r="GI489">
        <v>0.2815601615418497</v>
      </c>
      <c r="GJ489">
        <v>0</v>
      </c>
      <c r="GK489">
        <v>3.41712775</v>
      </c>
      <c r="GL489">
        <v>0.2491426266416471</v>
      </c>
      <c r="GM489">
        <v>0.02499547473919027</v>
      </c>
      <c r="GN489">
        <v>0</v>
      </c>
      <c r="GO489">
        <v>0</v>
      </c>
      <c r="GP489">
        <v>3</v>
      </c>
      <c r="GQ489" t="s">
        <v>455</v>
      </c>
      <c r="GR489">
        <v>3.1334</v>
      </c>
      <c r="GS489">
        <v>2.76021</v>
      </c>
      <c r="GT489">
        <v>0.215567</v>
      </c>
      <c r="GU489">
        <v>0.217076</v>
      </c>
      <c r="GV489">
        <v>0.0646079</v>
      </c>
      <c r="GW489">
        <v>0.0494326</v>
      </c>
      <c r="GX489">
        <v>25108.4</v>
      </c>
      <c r="GY489">
        <v>25044.1</v>
      </c>
      <c r="GZ489">
        <v>29735.4</v>
      </c>
      <c r="HA489">
        <v>29546.6</v>
      </c>
      <c r="HB489">
        <v>36763.6</v>
      </c>
      <c r="HC489">
        <v>37226.1</v>
      </c>
      <c r="HD489">
        <v>41842.2</v>
      </c>
      <c r="HE489">
        <v>41979.8</v>
      </c>
      <c r="HF489">
        <v>1.9576</v>
      </c>
      <c r="HG489">
        <v>1.88522</v>
      </c>
      <c r="HH489">
        <v>-0.031691</v>
      </c>
      <c r="HI489">
        <v>0</v>
      </c>
      <c r="HJ489">
        <v>18.5111</v>
      </c>
      <c r="HK489">
        <v>999.9</v>
      </c>
      <c r="HL489">
        <v>26.3</v>
      </c>
      <c r="HM489">
        <v>31.7</v>
      </c>
      <c r="HN489">
        <v>13.6749</v>
      </c>
      <c r="HO489">
        <v>62.1928</v>
      </c>
      <c r="HP489">
        <v>32.3598</v>
      </c>
      <c r="HQ489">
        <v>1</v>
      </c>
      <c r="HR489">
        <v>-0.115927</v>
      </c>
      <c r="HS489">
        <v>5.75127</v>
      </c>
      <c r="HT489">
        <v>20.2502</v>
      </c>
      <c r="HU489">
        <v>5.22148</v>
      </c>
      <c r="HV489">
        <v>12.0159</v>
      </c>
      <c r="HW489">
        <v>4.991</v>
      </c>
      <c r="HX489">
        <v>3.28855</v>
      </c>
      <c r="HY489">
        <v>9999</v>
      </c>
      <c r="HZ489">
        <v>9999</v>
      </c>
      <c r="IA489">
        <v>9999</v>
      </c>
      <c r="IB489">
        <v>999.9</v>
      </c>
      <c r="IC489">
        <v>4.97282</v>
      </c>
      <c r="ID489">
        <v>1.86661</v>
      </c>
      <c r="IE489">
        <v>1.86586</v>
      </c>
      <c r="IF489">
        <v>1.86584</v>
      </c>
      <c r="IG489">
        <v>1.8677</v>
      </c>
      <c r="IH489">
        <v>1.87013</v>
      </c>
      <c r="II489">
        <v>1.86878</v>
      </c>
      <c r="IJ489">
        <v>1.87027</v>
      </c>
      <c r="IK489">
        <v>0</v>
      </c>
      <c r="IL489">
        <v>0</v>
      </c>
      <c r="IM489">
        <v>0</v>
      </c>
      <c r="IN489">
        <v>0</v>
      </c>
      <c r="IO489" t="s">
        <v>441</v>
      </c>
      <c r="IP489" t="s">
        <v>442</v>
      </c>
      <c r="IQ489" t="s">
        <v>443</v>
      </c>
      <c r="IR489" t="s">
        <v>443</v>
      </c>
      <c r="IS489" t="s">
        <v>443</v>
      </c>
      <c r="IT489" t="s">
        <v>443</v>
      </c>
      <c r="IU489">
        <v>0</v>
      </c>
      <c r="IV489">
        <v>100</v>
      </c>
      <c r="IW489">
        <v>100</v>
      </c>
      <c r="IX489">
        <v>-4.26</v>
      </c>
      <c r="IY489">
        <v>0.0132</v>
      </c>
      <c r="IZ489">
        <v>-1.414774939843471</v>
      </c>
      <c r="JA489">
        <v>-0.002262605230658699</v>
      </c>
      <c r="JB489">
        <v>4.117972070868355E-07</v>
      </c>
      <c r="JC489">
        <v>-1.535053720392113E-10</v>
      </c>
      <c r="JD489">
        <v>-0.05773197212917025</v>
      </c>
      <c r="JE489">
        <v>-0.004387372397949352</v>
      </c>
      <c r="JF489">
        <v>0.001148265067849212</v>
      </c>
      <c r="JG489">
        <v>-2.372704636287677E-05</v>
      </c>
      <c r="JH489">
        <v>4</v>
      </c>
      <c r="JI489">
        <v>2346</v>
      </c>
      <c r="JJ489">
        <v>1</v>
      </c>
      <c r="JK489">
        <v>24</v>
      </c>
      <c r="JL489">
        <v>21695.7</v>
      </c>
      <c r="JM489">
        <v>29358544.3</v>
      </c>
      <c r="JN489">
        <v>2.83569</v>
      </c>
      <c r="JO489">
        <v>2.23511</v>
      </c>
      <c r="JP489">
        <v>1.39648</v>
      </c>
      <c r="JQ489">
        <v>2.35474</v>
      </c>
      <c r="JR489">
        <v>1.49536</v>
      </c>
      <c r="JS489">
        <v>2.67578</v>
      </c>
      <c r="JT489">
        <v>36.4814</v>
      </c>
      <c r="JU489">
        <v>24.0175</v>
      </c>
      <c r="JV489">
        <v>18</v>
      </c>
      <c r="JW489">
        <v>487.903</v>
      </c>
      <c r="JX489">
        <v>433.852</v>
      </c>
      <c r="JY489">
        <v>12.2301</v>
      </c>
      <c r="JZ489">
        <v>25.9357</v>
      </c>
      <c r="KA489">
        <v>30.0015</v>
      </c>
      <c r="KB489">
        <v>25.7648</v>
      </c>
      <c r="KC489">
        <v>25.7048</v>
      </c>
      <c r="KD489">
        <v>56.838</v>
      </c>
      <c r="KE489">
        <v>34.5612</v>
      </c>
      <c r="KF489">
        <v>0</v>
      </c>
      <c r="KG489">
        <v>12.1997</v>
      </c>
      <c r="KH489">
        <v>1490.66</v>
      </c>
      <c r="KI489">
        <v>8.519069999999999</v>
      </c>
      <c r="KJ489">
        <v>101.625</v>
      </c>
      <c r="KK489">
        <v>100.945</v>
      </c>
    </row>
    <row r="490" spans="1:297">
      <c r="A490">
        <v>474</v>
      </c>
      <c r="B490">
        <v>1761512661</v>
      </c>
      <c r="C490">
        <v>5450.5</v>
      </c>
      <c r="D490" t="s">
        <v>1395</v>
      </c>
      <c r="E490" t="s">
        <v>1396</v>
      </c>
      <c r="F490">
        <v>5</v>
      </c>
      <c r="G490" t="s">
        <v>1218</v>
      </c>
      <c r="H490" t="s">
        <v>436</v>
      </c>
      <c r="I490">
        <v>1761512658.2</v>
      </c>
      <c r="J490">
        <f>(K490)/1000</f>
        <v>0</v>
      </c>
      <c r="K490">
        <f>IF(DP490, AN490, AH490)</f>
        <v>0</v>
      </c>
      <c r="L490">
        <f>IF(DP490, AI490, AG490)</f>
        <v>0</v>
      </c>
      <c r="M490">
        <f>DR490 - IF(AU490&gt;1, L490*DL490*100.0/(AW490), 0)</f>
        <v>0</v>
      </c>
      <c r="N490">
        <f>((T490-J490/2)*M490-L490)/(T490+J490/2)</f>
        <v>0</v>
      </c>
      <c r="O490">
        <f>N490*(DY490+DZ490)/1000.0</f>
        <v>0</v>
      </c>
      <c r="P490">
        <f>(DR490 - IF(AU490&gt;1, L490*DL490*100.0/(AW490), 0))*(DY490+DZ490)/1000.0</f>
        <v>0</v>
      </c>
      <c r="Q490">
        <f>2.0/((1/S490-1/R490)+SIGN(S490)*SQRT((1/S490-1/R490)*(1/S490-1/R490) + 4*DM490/((DM490+1)*(DM490+1))*(2*1/S490*1/R490-1/R490*1/R490)))</f>
        <v>0</v>
      </c>
      <c r="R490">
        <f>IF(LEFT(DN490,1)&lt;&gt;"0",IF(LEFT(DN490,1)="1",3.0,DO490),$D$5+$E$5*(EF490*DY490/($K$5*1000))+$F$5*(EF490*DY490/($K$5*1000))*MAX(MIN(DL490,$J$5),$I$5)*MAX(MIN(DL490,$J$5),$I$5)+$G$5*MAX(MIN(DL490,$J$5),$I$5)*(EF490*DY490/($K$5*1000))+$H$5*(EF490*DY490/($K$5*1000))*(EF490*DY490/($K$5*1000)))</f>
        <v>0</v>
      </c>
      <c r="S490">
        <f>J490*(1000-(1000*0.61365*exp(17.502*W490/(240.97+W490))/(DY490+DZ490)+DT490)/2)/(1000*0.61365*exp(17.502*W490/(240.97+W490))/(DY490+DZ490)-DT490)</f>
        <v>0</v>
      </c>
      <c r="T490">
        <f>1/((DM490+1)/(Q490/1.6)+1/(R490/1.37)) + DM490/((DM490+1)/(Q490/1.6) + DM490/(R490/1.37))</f>
        <v>0</v>
      </c>
      <c r="U490">
        <f>(DH490*DK490)</f>
        <v>0</v>
      </c>
      <c r="V490">
        <f>(EA490+(U490+2*0.95*5.67E-8*(((EA490+$B$7)+273)^4-(EA490+273)^4)-44100*J490)/(1.84*29.3*R490+8*0.95*5.67E-8*(EA490+273)^3))</f>
        <v>0</v>
      </c>
      <c r="W490">
        <f>($C$7*EB490+$D$7*EC490+$E$7*V490)</f>
        <v>0</v>
      </c>
      <c r="X490">
        <f>0.61365*exp(17.502*W490/(240.97+W490))</f>
        <v>0</v>
      </c>
      <c r="Y490">
        <f>(Z490/AA490*100)</f>
        <v>0</v>
      </c>
      <c r="Z490">
        <f>DT490*(DY490+DZ490)/1000</f>
        <v>0</v>
      </c>
      <c r="AA490">
        <f>0.61365*exp(17.502*EA490/(240.97+EA490))</f>
        <v>0</v>
      </c>
      <c r="AB490">
        <f>(X490-DT490*(DY490+DZ490)/1000)</f>
        <v>0</v>
      </c>
      <c r="AC490">
        <f>(-J490*44100)</f>
        <v>0</v>
      </c>
      <c r="AD490">
        <f>2*29.3*R490*0.92*(EA490-W490)</f>
        <v>0</v>
      </c>
      <c r="AE490">
        <f>2*0.95*5.67E-8*(((EA490+$B$7)+273)^4-(W490+273)^4)</f>
        <v>0</v>
      </c>
      <c r="AF490">
        <f>U490+AE490+AC490+AD490</f>
        <v>0</v>
      </c>
      <c r="AG490">
        <f>DX490*AU490*(DS490-DR490*(1000-AU490*DU490)/(1000-AU490*DT490))/(100*DL490)</f>
        <v>0</v>
      </c>
      <c r="AH490">
        <f>1000*DX490*AU490*(DT490-DU490)/(100*DL490*(1000-AU490*DT490))</f>
        <v>0</v>
      </c>
      <c r="AI490">
        <f>(AJ490 - AK490 - DY490*1E3/(8.314*(EA490+273.15)) * AM490/DX490 * AL490) * DX490/(100*DL490) * (1000 - DU490)/1000</f>
        <v>0</v>
      </c>
      <c r="AJ490">
        <v>1488.859235976442</v>
      </c>
      <c r="AK490">
        <v>1458.208060606061</v>
      </c>
      <c r="AL490">
        <v>3.423314674619534</v>
      </c>
      <c r="AM490">
        <v>65.67833602409358</v>
      </c>
      <c r="AN490">
        <f>(AP490 - AO490 + DY490*1E3/(8.314*(EA490+273.15)) * AR490/DX490 * AQ490) * DX490/(100*DL490) * 1000/(1000 - AP490)</f>
        <v>0</v>
      </c>
      <c r="AO490">
        <v>8.509070341240159</v>
      </c>
      <c r="AP490">
        <v>11.93867757575758</v>
      </c>
      <c r="AQ490">
        <v>-0.0004375973902876642</v>
      </c>
      <c r="AR490">
        <v>107.1786885899259</v>
      </c>
      <c r="AS490">
        <v>0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MAX(0,($B$13+$C$13*EF490)/(1+$D$13*EF490)*DY490/(EA490+273)*$E$13)</f>
        <v>0</v>
      </c>
      <c r="AX490" t="s">
        <v>437</v>
      </c>
      <c r="AY490" t="s">
        <v>437</v>
      </c>
      <c r="AZ490">
        <v>0</v>
      </c>
      <c r="BA490">
        <v>0</v>
      </c>
      <c r="BB490">
        <f>1-AZ490/BA490</f>
        <v>0</v>
      </c>
      <c r="BC490">
        <v>0</v>
      </c>
      <c r="BD490" t="s">
        <v>437</v>
      </c>
      <c r="BE490" t="s">
        <v>437</v>
      </c>
      <c r="BF490">
        <v>0</v>
      </c>
      <c r="BG490">
        <v>0</v>
      </c>
      <c r="BH490">
        <f>1-BF490/BG490</f>
        <v>0</v>
      </c>
      <c r="BI490">
        <v>0.5</v>
      </c>
      <c r="BJ490">
        <f>DI490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437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BZ490">
        <v>2020</v>
      </c>
      <c r="CA490">
        <v>290.0000000000001</v>
      </c>
      <c r="CB490">
        <v>1590.42</v>
      </c>
      <c r="CC490">
        <v>295</v>
      </c>
      <c r="CD490">
        <v>5220.67</v>
      </c>
      <c r="CE490">
        <v>1591.29</v>
      </c>
      <c r="CF490">
        <v>-0.87</v>
      </c>
      <c r="CG490">
        <v>300.0000000000001</v>
      </c>
      <c r="CH490">
        <v>23.8</v>
      </c>
      <c r="CI490">
        <v>1650.734719841875</v>
      </c>
      <c r="CJ490">
        <v>2.032994541366527</v>
      </c>
      <c r="CK490">
        <v>-31.03478562282126</v>
      </c>
      <c r="CL490">
        <v>0.9198548094063967</v>
      </c>
      <c r="CM490">
        <v>0.9759925733019913</v>
      </c>
      <c r="CN490">
        <v>-0.00431141668520578</v>
      </c>
      <c r="CO490">
        <v>289.9999999999999</v>
      </c>
      <c r="CP490">
        <v>1590.91</v>
      </c>
      <c r="CQ490">
        <v>765</v>
      </c>
      <c r="CR490">
        <v>5219.32</v>
      </c>
      <c r="CS490">
        <v>1591.27</v>
      </c>
      <c r="CT490">
        <v>-0.36</v>
      </c>
      <c r="DH490">
        <f>$B$11*EG490+$C$11*EH490+$F$11*ES490*(1-EV490)</f>
        <v>0</v>
      </c>
      <c r="DI490">
        <f>DH490*DJ490</f>
        <v>0</v>
      </c>
      <c r="DJ490">
        <f>($B$11*$D$9+$C$11*$D$9+$F$11*((FF490+EX490)/MAX(FF490+EX490+FG490, 0.1)*$I$9+FG490/MAX(FF490+EX490+FG490, 0.1)*$J$9))/($B$11+$C$11+$F$11)</f>
        <v>0</v>
      </c>
      <c r="DK490">
        <f>($B$11*$K$9+$C$11*$K$9+$F$11*((FF490+EX490)/MAX(FF490+EX490+FG490, 0.1)*$P$9+FG490/MAX(FF490+EX490+FG490, 0.1)*$Q$9))/($B$11+$C$11+$F$11)</f>
        <v>0</v>
      </c>
      <c r="DL490">
        <v>6</v>
      </c>
      <c r="DM490">
        <v>0.5</v>
      </c>
      <c r="DN490" t="s">
        <v>438</v>
      </c>
      <c r="DO490">
        <v>2</v>
      </c>
      <c r="DP490" t="b">
        <v>1</v>
      </c>
      <c r="DQ490">
        <v>1761512658.2</v>
      </c>
      <c r="DR490">
        <v>1432.989</v>
      </c>
      <c r="DS490">
        <v>1476.852</v>
      </c>
      <c r="DT490">
        <v>11.94543</v>
      </c>
      <c r="DU490">
        <v>8.509218000000001</v>
      </c>
      <c r="DV490">
        <v>1437.261</v>
      </c>
      <c r="DW490">
        <v>11.93234</v>
      </c>
      <c r="DX490">
        <v>500.0072999999999</v>
      </c>
      <c r="DY490">
        <v>90.2822</v>
      </c>
      <c r="DZ490">
        <v>0.09997765</v>
      </c>
      <c r="EA490">
        <v>18.58119</v>
      </c>
      <c r="EB490">
        <v>17.98866</v>
      </c>
      <c r="EC490">
        <v>999.9</v>
      </c>
      <c r="ED490">
        <v>0</v>
      </c>
      <c r="EE490">
        <v>0</v>
      </c>
      <c r="EF490">
        <v>9998.616</v>
      </c>
      <c r="EG490">
        <v>0</v>
      </c>
      <c r="EH490">
        <v>1017.531</v>
      </c>
      <c r="EI490">
        <v>-43.86431</v>
      </c>
      <c r="EJ490">
        <v>1450.314</v>
      </c>
      <c r="EK490">
        <v>1489.528</v>
      </c>
      <c r="EL490">
        <v>3.436215</v>
      </c>
      <c r="EM490">
        <v>1476.852</v>
      </c>
      <c r="EN490">
        <v>8.509218000000001</v>
      </c>
      <c r="EO490">
        <v>1.07846</v>
      </c>
      <c r="EP490">
        <v>0.7682312000000001</v>
      </c>
      <c r="EQ490">
        <v>8.021804999999999</v>
      </c>
      <c r="ER490">
        <v>3.133454</v>
      </c>
      <c r="ES490">
        <v>1999.997</v>
      </c>
      <c r="ET490">
        <v>0.9799954999999999</v>
      </c>
      <c r="EU490">
        <v>0.02000409</v>
      </c>
      <c r="EV490">
        <v>0</v>
      </c>
      <c r="EW490">
        <v>1275.557</v>
      </c>
      <c r="EX490">
        <v>5.000970000000001</v>
      </c>
      <c r="EY490">
        <v>25514.48</v>
      </c>
      <c r="EZ490">
        <v>16707.51</v>
      </c>
      <c r="FA490">
        <v>38.25</v>
      </c>
      <c r="FB490">
        <v>39.187</v>
      </c>
      <c r="FC490">
        <v>38.5</v>
      </c>
      <c r="FD490">
        <v>38.375</v>
      </c>
      <c r="FE490">
        <v>38.0558</v>
      </c>
      <c r="FF490">
        <v>1955.087</v>
      </c>
      <c r="FG490">
        <v>39.90999999999999</v>
      </c>
      <c r="FH490">
        <v>0</v>
      </c>
      <c r="FI490">
        <v>7532</v>
      </c>
      <c r="FJ490">
        <v>0</v>
      </c>
      <c r="FK490">
        <v>1275.8208</v>
      </c>
      <c r="FL490">
        <v>-2.008461553402944</v>
      </c>
      <c r="FM490">
        <v>-45.34615399028151</v>
      </c>
      <c r="FN490">
        <v>25518.052</v>
      </c>
      <c r="FO490">
        <v>15</v>
      </c>
      <c r="FP490">
        <v>0</v>
      </c>
      <c r="FQ490" t="s">
        <v>439</v>
      </c>
      <c r="FR490">
        <v>1760210915.6</v>
      </c>
      <c r="FS490">
        <v>0</v>
      </c>
      <c r="FT490">
        <v>0</v>
      </c>
      <c r="FU490">
        <v>-0.215</v>
      </c>
      <c r="FV490">
        <v>0</v>
      </c>
      <c r="FW490">
        <v>-0.6919999999999999</v>
      </c>
      <c r="FX490">
        <v>0</v>
      </c>
      <c r="FY490">
        <v>400</v>
      </c>
      <c r="FZ490">
        <v>0</v>
      </c>
      <c r="GA490">
        <v>0.15</v>
      </c>
      <c r="GB490">
        <v>0</v>
      </c>
      <c r="GC490">
        <v>-43.29867804878049</v>
      </c>
      <c r="GD490">
        <v>-3.796666202090619</v>
      </c>
      <c r="GE490">
        <v>0.4032721295772292</v>
      </c>
      <c r="GF490">
        <v>0</v>
      </c>
      <c r="GG490">
        <v>1275.929705882353</v>
      </c>
      <c r="GH490">
        <v>-2.04446142886967</v>
      </c>
      <c r="GI490">
        <v>0.3487919090915909</v>
      </c>
      <c r="GJ490">
        <v>0</v>
      </c>
      <c r="GK490">
        <v>3.43034756097561</v>
      </c>
      <c r="GL490">
        <v>0.1212775609756148</v>
      </c>
      <c r="GM490">
        <v>0.01671819000304726</v>
      </c>
      <c r="GN490">
        <v>0</v>
      </c>
      <c r="GO490">
        <v>0</v>
      </c>
      <c r="GP490">
        <v>3</v>
      </c>
      <c r="GQ490" t="s">
        <v>455</v>
      </c>
      <c r="GR490">
        <v>3.13332</v>
      </c>
      <c r="GS490">
        <v>2.76027</v>
      </c>
      <c r="GT490">
        <v>0.217109</v>
      </c>
      <c r="GU490">
        <v>0.218607</v>
      </c>
      <c r="GV490">
        <v>0.0645469</v>
      </c>
      <c r="GW490">
        <v>0.0494167</v>
      </c>
      <c r="GX490">
        <v>25058.4</v>
      </c>
      <c r="GY490">
        <v>24994.7</v>
      </c>
      <c r="GZ490">
        <v>29734.6</v>
      </c>
      <c r="HA490">
        <v>29546.1</v>
      </c>
      <c r="HB490">
        <v>36765.3</v>
      </c>
      <c r="HC490">
        <v>37226.1</v>
      </c>
      <c r="HD490">
        <v>41841.4</v>
      </c>
      <c r="HE490">
        <v>41979</v>
      </c>
      <c r="HF490">
        <v>1.9576</v>
      </c>
      <c r="HG490">
        <v>1.88505</v>
      </c>
      <c r="HH490">
        <v>-0.0313595</v>
      </c>
      <c r="HI490">
        <v>0</v>
      </c>
      <c r="HJ490">
        <v>18.5091</v>
      </c>
      <c r="HK490">
        <v>999.9</v>
      </c>
      <c r="HL490">
        <v>26.3</v>
      </c>
      <c r="HM490">
        <v>31.7</v>
      </c>
      <c r="HN490">
        <v>13.6752</v>
      </c>
      <c r="HO490">
        <v>62.3228</v>
      </c>
      <c r="HP490">
        <v>32.488</v>
      </c>
      <c r="HQ490">
        <v>1</v>
      </c>
      <c r="HR490">
        <v>-0.114207</v>
      </c>
      <c r="HS490">
        <v>5.81323</v>
      </c>
      <c r="HT490">
        <v>20.2478</v>
      </c>
      <c r="HU490">
        <v>5.22193</v>
      </c>
      <c r="HV490">
        <v>12.0159</v>
      </c>
      <c r="HW490">
        <v>4.9909</v>
      </c>
      <c r="HX490">
        <v>3.28853</v>
      </c>
      <c r="HY490">
        <v>9999</v>
      </c>
      <c r="HZ490">
        <v>9999</v>
      </c>
      <c r="IA490">
        <v>9999</v>
      </c>
      <c r="IB490">
        <v>999.9</v>
      </c>
      <c r="IC490">
        <v>4.97283</v>
      </c>
      <c r="ID490">
        <v>1.86661</v>
      </c>
      <c r="IE490">
        <v>1.8659</v>
      </c>
      <c r="IF490">
        <v>1.86585</v>
      </c>
      <c r="IG490">
        <v>1.86769</v>
      </c>
      <c r="IH490">
        <v>1.87018</v>
      </c>
      <c r="II490">
        <v>1.8688</v>
      </c>
      <c r="IJ490">
        <v>1.87027</v>
      </c>
      <c r="IK490">
        <v>0</v>
      </c>
      <c r="IL490">
        <v>0</v>
      </c>
      <c r="IM490">
        <v>0</v>
      </c>
      <c r="IN490">
        <v>0</v>
      </c>
      <c r="IO490" t="s">
        <v>441</v>
      </c>
      <c r="IP490" t="s">
        <v>442</v>
      </c>
      <c r="IQ490" t="s">
        <v>443</v>
      </c>
      <c r="IR490" t="s">
        <v>443</v>
      </c>
      <c r="IS490" t="s">
        <v>443</v>
      </c>
      <c r="IT490" t="s">
        <v>443</v>
      </c>
      <c r="IU490">
        <v>0</v>
      </c>
      <c r="IV490">
        <v>100</v>
      </c>
      <c r="IW490">
        <v>100</v>
      </c>
      <c r="IX490">
        <v>-4.29</v>
      </c>
      <c r="IY490">
        <v>0.013</v>
      </c>
      <c r="IZ490">
        <v>-1.414774939843471</v>
      </c>
      <c r="JA490">
        <v>-0.002262605230658699</v>
      </c>
      <c r="JB490">
        <v>4.117972070868355E-07</v>
      </c>
      <c r="JC490">
        <v>-1.535053720392113E-10</v>
      </c>
      <c r="JD490">
        <v>-0.05773197212917025</v>
      </c>
      <c r="JE490">
        <v>-0.004387372397949352</v>
      </c>
      <c r="JF490">
        <v>0.001148265067849212</v>
      </c>
      <c r="JG490">
        <v>-2.372704636287677E-05</v>
      </c>
      <c r="JH490">
        <v>4</v>
      </c>
      <c r="JI490">
        <v>2346</v>
      </c>
      <c r="JJ490">
        <v>1</v>
      </c>
      <c r="JK490">
        <v>24</v>
      </c>
      <c r="JL490">
        <v>21695.8</v>
      </c>
      <c r="JM490">
        <v>29358544.4</v>
      </c>
      <c r="JN490">
        <v>2.86377</v>
      </c>
      <c r="JO490">
        <v>2.23999</v>
      </c>
      <c r="JP490">
        <v>1.39771</v>
      </c>
      <c r="JQ490">
        <v>2.35352</v>
      </c>
      <c r="JR490">
        <v>1.49536</v>
      </c>
      <c r="JS490">
        <v>2.6001</v>
      </c>
      <c r="JT490">
        <v>36.4814</v>
      </c>
      <c r="JU490">
        <v>24.0175</v>
      </c>
      <c r="JV490">
        <v>18</v>
      </c>
      <c r="JW490">
        <v>487.939</v>
      </c>
      <c r="JX490">
        <v>433.781</v>
      </c>
      <c r="JY490">
        <v>12.2259</v>
      </c>
      <c r="JZ490">
        <v>25.9434</v>
      </c>
      <c r="KA490">
        <v>30.0016</v>
      </c>
      <c r="KB490">
        <v>25.7691</v>
      </c>
      <c r="KC490">
        <v>25.7091</v>
      </c>
      <c r="KD490">
        <v>57.3102</v>
      </c>
      <c r="KE490">
        <v>34.5612</v>
      </c>
      <c r="KF490">
        <v>0</v>
      </c>
      <c r="KG490">
        <v>12.2076</v>
      </c>
      <c r="KH490">
        <v>1504.01</v>
      </c>
      <c r="KI490">
        <v>8.518000000000001</v>
      </c>
      <c r="KJ490">
        <v>101.623</v>
      </c>
      <c r="KK490">
        <v>100.943</v>
      </c>
    </row>
    <row r="491" spans="1:297">
      <c r="A491">
        <v>475</v>
      </c>
      <c r="B491">
        <v>1761512666</v>
      </c>
      <c r="C491">
        <v>5455.5</v>
      </c>
      <c r="D491" t="s">
        <v>1397</v>
      </c>
      <c r="E491" t="s">
        <v>1398</v>
      </c>
      <c r="F491">
        <v>5</v>
      </c>
      <c r="G491" t="s">
        <v>1218</v>
      </c>
      <c r="H491" t="s">
        <v>436</v>
      </c>
      <c r="I491">
        <v>1761512663.5</v>
      </c>
      <c r="J491">
        <f>(K491)/1000</f>
        <v>0</v>
      </c>
      <c r="K491">
        <f>IF(DP491, AN491, AH491)</f>
        <v>0</v>
      </c>
      <c r="L491">
        <f>IF(DP491, AI491, AG491)</f>
        <v>0</v>
      </c>
      <c r="M491">
        <f>DR491 - IF(AU491&gt;1, L491*DL491*100.0/(AW491), 0)</f>
        <v>0</v>
      </c>
      <c r="N491">
        <f>((T491-J491/2)*M491-L491)/(T491+J491/2)</f>
        <v>0</v>
      </c>
      <c r="O491">
        <f>N491*(DY491+DZ491)/1000.0</f>
        <v>0</v>
      </c>
      <c r="P491">
        <f>(DR491 - IF(AU491&gt;1, L491*DL491*100.0/(AW491), 0))*(DY491+DZ491)/1000.0</f>
        <v>0</v>
      </c>
      <c r="Q491">
        <f>2.0/((1/S491-1/R491)+SIGN(S491)*SQRT((1/S491-1/R491)*(1/S491-1/R491) + 4*DM491/((DM491+1)*(DM491+1))*(2*1/S491*1/R491-1/R491*1/R491)))</f>
        <v>0</v>
      </c>
      <c r="R491">
        <f>IF(LEFT(DN491,1)&lt;&gt;"0",IF(LEFT(DN491,1)="1",3.0,DO491),$D$5+$E$5*(EF491*DY491/($K$5*1000))+$F$5*(EF491*DY491/($K$5*1000))*MAX(MIN(DL491,$J$5),$I$5)*MAX(MIN(DL491,$J$5),$I$5)+$G$5*MAX(MIN(DL491,$J$5),$I$5)*(EF491*DY491/($K$5*1000))+$H$5*(EF491*DY491/($K$5*1000))*(EF491*DY491/($K$5*1000)))</f>
        <v>0</v>
      </c>
      <c r="S491">
        <f>J491*(1000-(1000*0.61365*exp(17.502*W491/(240.97+W491))/(DY491+DZ491)+DT491)/2)/(1000*0.61365*exp(17.502*W491/(240.97+W491))/(DY491+DZ491)-DT491)</f>
        <v>0</v>
      </c>
      <c r="T491">
        <f>1/((DM491+1)/(Q491/1.6)+1/(R491/1.37)) + DM491/((DM491+1)/(Q491/1.6) + DM491/(R491/1.37))</f>
        <v>0</v>
      </c>
      <c r="U491">
        <f>(DH491*DK491)</f>
        <v>0</v>
      </c>
      <c r="V491">
        <f>(EA491+(U491+2*0.95*5.67E-8*(((EA491+$B$7)+273)^4-(EA491+273)^4)-44100*J491)/(1.84*29.3*R491+8*0.95*5.67E-8*(EA491+273)^3))</f>
        <v>0</v>
      </c>
      <c r="W491">
        <f>($C$7*EB491+$D$7*EC491+$E$7*V491)</f>
        <v>0</v>
      </c>
      <c r="X491">
        <f>0.61365*exp(17.502*W491/(240.97+W491))</f>
        <v>0</v>
      </c>
      <c r="Y491">
        <f>(Z491/AA491*100)</f>
        <v>0</v>
      </c>
      <c r="Z491">
        <f>DT491*(DY491+DZ491)/1000</f>
        <v>0</v>
      </c>
      <c r="AA491">
        <f>0.61365*exp(17.502*EA491/(240.97+EA491))</f>
        <v>0</v>
      </c>
      <c r="AB491">
        <f>(X491-DT491*(DY491+DZ491)/1000)</f>
        <v>0</v>
      </c>
      <c r="AC491">
        <f>(-J491*44100)</f>
        <v>0</v>
      </c>
      <c r="AD491">
        <f>2*29.3*R491*0.92*(EA491-W491)</f>
        <v>0</v>
      </c>
      <c r="AE491">
        <f>2*0.95*5.67E-8*(((EA491+$B$7)+273)^4-(W491+273)^4)</f>
        <v>0</v>
      </c>
      <c r="AF491">
        <f>U491+AE491+AC491+AD491</f>
        <v>0</v>
      </c>
      <c r="AG491">
        <f>DX491*AU491*(DS491-DR491*(1000-AU491*DU491)/(1000-AU491*DT491))/(100*DL491)</f>
        <v>0</v>
      </c>
      <c r="AH491">
        <f>1000*DX491*AU491*(DT491-DU491)/(100*DL491*(1000-AU491*DT491))</f>
        <v>0</v>
      </c>
      <c r="AI491">
        <f>(AJ491 - AK491 - DY491*1E3/(8.314*(EA491+273.15)) * AM491/DX491 * AL491) * DX491/(100*DL491) * (1000 - DU491)/1000</f>
        <v>0</v>
      </c>
      <c r="AJ491">
        <v>1505.834669613107</v>
      </c>
      <c r="AK491">
        <v>1475.403636363636</v>
      </c>
      <c r="AL491">
        <v>3.436178026971742</v>
      </c>
      <c r="AM491">
        <v>65.67833602409358</v>
      </c>
      <c r="AN491">
        <f>(AP491 - AO491 + DY491*1E3/(8.314*(EA491+273.15)) * AR491/DX491 * AQ491) * DX491/(100*DL491) * 1000/(1000 - AP491)</f>
        <v>0</v>
      </c>
      <c r="AO491">
        <v>8.505665999715404</v>
      </c>
      <c r="AP491">
        <v>11.92384727272727</v>
      </c>
      <c r="AQ491">
        <v>-0.0003279582234353321</v>
      </c>
      <c r="AR491">
        <v>107.1786885899259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MAX(0,($B$13+$C$13*EF491)/(1+$D$13*EF491)*DY491/(EA491+273)*$E$13)</f>
        <v>0</v>
      </c>
      <c r="AX491" t="s">
        <v>437</v>
      </c>
      <c r="AY491" t="s">
        <v>437</v>
      </c>
      <c r="AZ491">
        <v>0</v>
      </c>
      <c r="BA491">
        <v>0</v>
      </c>
      <c r="BB491">
        <f>1-AZ491/BA491</f>
        <v>0</v>
      </c>
      <c r="BC491">
        <v>0</v>
      </c>
      <c r="BD491" t="s">
        <v>437</v>
      </c>
      <c r="BE491" t="s">
        <v>437</v>
      </c>
      <c r="BF491">
        <v>0</v>
      </c>
      <c r="BG491">
        <v>0</v>
      </c>
      <c r="BH491">
        <f>1-BF491/BG491</f>
        <v>0</v>
      </c>
      <c r="BI491">
        <v>0.5</v>
      </c>
      <c r="BJ491">
        <f>DI491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437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BZ491">
        <v>2020</v>
      </c>
      <c r="CA491">
        <v>290.0000000000001</v>
      </c>
      <c r="CB491">
        <v>1590.42</v>
      </c>
      <c r="CC491">
        <v>295</v>
      </c>
      <c r="CD491">
        <v>5220.67</v>
      </c>
      <c r="CE491">
        <v>1591.29</v>
      </c>
      <c r="CF491">
        <v>-0.87</v>
      </c>
      <c r="CG491">
        <v>300.0000000000001</v>
      </c>
      <c r="CH491">
        <v>23.8</v>
      </c>
      <c r="CI491">
        <v>1650.734719841875</v>
      </c>
      <c r="CJ491">
        <v>2.032994541366527</v>
      </c>
      <c r="CK491">
        <v>-31.03478562282126</v>
      </c>
      <c r="CL491">
        <v>0.9198548094063967</v>
      </c>
      <c r="CM491">
        <v>0.9759925733019913</v>
      </c>
      <c r="CN491">
        <v>-0.00431141668520578</v>
      </c>
      <c r="CO491">
        <v>289.9999999999999</v>
      </c>
      <c r="CP491">
        <v>1590.91</v>
      </c>
      <c r="CQ491">
        <v>765</v>
      </c>
      <c r="CR491">
        <v>5219.32</v>
      </c>
      <c r="CS491">
        <v>1591.27</v>
      </c>
      <c r="CT491">
        <v>-0.36</v>
      </c>
      <c r="DH491">
        <f>$B$11*EG491+$C$11*EH491+$F$11*ES491*(1-EV491)</f>
        <v>0</v>
      </c>
      <c r="DI491">
        <f>DH491*DJ491</f>
        <v>0</v>
      </c>
      <c r="DJ491">
        <f>($B$11*$D$9+$C$11*$D$9+$F$11*((FF491+EX491)/MAX(FF491+EX491+FG491, 0.1)*$I$9+FG491/MAX(FF491+EX491+FG491, 0.1)*$J$9))/($B$11+$C$11+$F$11)</f>
        <v>0</v>
      </c>
      <c r="DK491">
        <f>($B$11*$K$9+$C$11*$K$9+$F$11*((FF491+EX491)/MAX(FF491+EX491+FG491, 0.1)*$P$9+FG491/MAX(FF491+EX491+FG491, 0.1)*$Q$9))/($B$11+$C$11+$F$11)</f>
        <v>0</v>
      </c>
      <c r="DL491">
        <v>6</v>
      </c>
      <c r="DM491">
        <v>0.5</v>
      </c>
      <c r="DN491" t="s">
        <v>438</v>
      </c>
      <c r="DO491">
        <v>2</v>
      </c>
      <c r="DP491" t="b">
        <v>1</v>
      </c>
      <c r="DQ491">
        <v>1761512663.5</v>
      </c>
      <c r="DR491">
        <v>1451.027777777778</v>
      </c>
      <c r="DS491">
        <v>1494.715555555556</v>
      </c>
      <c r="DT491">
        <v>11.92928888888889</v>
      </c>
      <c r="DU491">
        <v>8.505437777777779</v>
      </c>
      <c r="DV491">
        <v>1455.335555555556</v>
      </c>
      <c r="DW491">
        <v>11.9164</v>
      </c>
      <c r="DX491">
        <v>500.0053333333333</v>
      </c>
      <c r="DY491">
        <v>90.28171111111111</v>
      </c>
      <c r="DZ491">
        <v>0.1000202666666667</v>
      </c>
      <c r="EA491">
        <v>18.57595555555556</v>
      </c>
      <c r="EB491">
        <v>17.98683333333334</v>
      </c>
      <c r="EC491">
        <v>999.9000000000001</v>
      </c>
      <c r="ED491">
        <v>0</v>
      </c>
      <c r="EE491">
        <v>0</v>
      </c>
      <c r="EF491">
        <v>9998.123333333333</v>
      </c>
      <c r="EG491">
        <v>0</v>
      </c>
      <c r="EH491">
        <v>1017.53</v>
      </c>
      <c r="EI491">
        <v>-43.68568888888889</v>
      </c>
      <c r="EJ491">
        <v>1468.546666666667</v>
      </c>
      <c r="EK491">
        <v>1507.536666666667</v>
      </c>
      <c r="EL491">
        <v>3.423855555555556</v>
      </c>
      <c r="EM491">
        <v>1494.715555555556</v>
      </c>
      <c r="EN491">
        <v>8.505437777777779</v>
      </c>
      <c r="EO491">
        <v>1.076995555555556</v>
      </c>
      <c r="EP491">
        <v>0.7678853333333333</v>
      </c>
      <c r="EQ491">
        <v>8.001851111111112</v>
      </c>
      <c r="ER491">
        <v>3.127095555555556</v>
      </c>
      <c r="ES491">
        <v>1999.983333333334</v>
      </c>
      <c r="ET491">
        <v>0.979995111111111</v>
      </c>
      <c r="EU491">
        <v>0.02000458888888888</v>
      </c>
      <c r="EV491">
        <v>0</v>
      </c>
      <c r="EW491">
        <v>1275.641111111111</v>
      </c>
      <c r="EX491">
        <v>5.00097</v>
      </c>
      <c r="EY491">
        <v>25510.84444444444</v>
      </c>
      <c r="EZ491">
        <v>16707.42222222222</v>
      </c>
      <c r="FA491">
        <v>38.25</v>
      </c>
      <c r="FB491">
        <v>39.187</v>
      </c>
      <c r="FC491">
        <v>38.47900000000001</v>
      </c>
      <c r="FD491">
        <v>38.375</v>
      </c>
      <c r="FE491">
        <v>38</v>
      </c>
      <c r="FF491">
        <v>1955.073333333333</v>
      </c>
      <c r="FG491">
        <v>39.91</v>
      </c>
      <c r="FH491">
        <v>0</v>
      </c>
      <c r="FI491">
        <v>7536.800000190735</v>
      </c>
      <c r="FJ491">
        <v>0</v>
      </c>
      <c r="FK491">
        <v>1275.7228</v>
      </c>
      <c r="FL491">
        <v>-0.661538488126552</v>
      </c>
      <c r="FM491">
        <v>-45.39999995469996</v>
      </c>
      <c r="FN491">
        <v>25514.352</v>
      </c>
      <c r="FO491">
        <v>15</v>
      </c>
      <c r="FP491">
        <v>0</v>
      </c>
      <c r="FQ491" t="s">
        <v>439</v>
      </c>
      <c r="FR491">
        <v>1760210915.6</v>
      </c>
      <c r="FS491">
        <v>0</v>
      </c>
      <c r="FT491">
        <v>0</v>
      </c>
      <c r="FU491">
        <v>-0.215</v>
      </c>
      <c r="FV491">
        <v>0</v>
      </c>
      <c r="FW491">
        <v>-0.6919999999999999</v>
      </c>
      <c r="FX491">
        <v>0</v>
      </c>
      <c r="FY491">
        <v>400</v>
      </c>
      <c r="FZ491">
        <v>0</v>
      </c>
      <c r="GA491">
        <v>0.15</v>
      </c>
      <c r="GB491">
        <v>0</v>
      </c>
      <c r="GC491">
        <v>-43.514675</v>
      </c>
      <c r="GD491">
        <v>-2.681049906191279</v>
      </c>
      <c r="GE491">
        <v>0.3233884233781409</v>
      </c>
      <c r="GF491">
        <v>0</v>
      </c>
      <c r="GG491">
        <v>1275.823529411765</v>
      </c>
      <c r="GH491">
        <v>-1.809931255167796</v>
      </c>
      <c r="GI491">
        <v>0.3358735962596047</v>
      </c>
      <c r="GJ491">
        <v>0</v>
      </c>
      <c r="GK491">
        <v>3.43576975</v>
      </c>
      <c r="GL491">
        <v>-0.04455005628518521</v>
      </c>
      <c r="GM491">
        <v>0.00763249352685605</v>
      </c>
      <c r="GN491">
        <v>1</v>
      </c>
      <c r="GO491">
        <v>1</v>
      </c>
      <c r="GP491">
        <v>3</v>
      </c>
      <c r="GQ491" t="s">
        <v>446</v>
      </c>
      <c r="GR491">
        <v>3.13344</v>
      </c>
      <c r="GS491">
        <v>2.76031</v>
      </c>
      <c r="GT491">
        <v>0.218648</v>
      </c>
      <c r="GU491">
        <v>0.220072</v>
      </c>
      <c r="GV491">
        <v>0.0644837</v>
      </c>
      <c r="GW491">
        <v>0.0493981</v>
      </c>
      <c r="GX491">
        <v>25008.6</v>
      </c>
      <c r="GY491">
        <v>24947.2</v>
      </c>
      <c r="GZ491">
        <v>29734</v>
      </c>
      <c r="HA491">
        <v>29545.3</v>
      </c>
      <c r="HB491">
        <v>36767.1</v>
      </c>
      <c r="HC491">
        <v>37225.8</v>
      </c>
      <c r="HD491">
        <v>41840.5</v>
      </c>
      <c r="HE491">
        <v>41977.7</v>
      </c>
      <c r="HF491">
        <v>1.95765</v>
      </c>
      <c r="HG491">
        <v>1.88528</v>
      </c>
      <c r="HH491">
        <v>-0.0312366</v>
      </c>
      <c r="HI491">
        <v>0</v>
      </c>
      <c r="HJ491">
        <v>18.5058</v>
      </c>
      <c r="HK491">
        <v>999.9</v>
      </c>
      <c r="HL491">
        <v>26.3</v>
      </c>
      <c r="HM491">
        <v>31.7</v>
      </c>
      <c r="HN491">
        <v>13.6767</v>
      </c>
      <c r="HO491">
        <v>62.3928</v>
      </c>
      <c r="HP491">
        <v>32.4679</v>
      </c>
      <c r="HQ491">
        <v>1</v>
      </c>
      <c r="HR491">
        <v>-0.113036</v>
      </c>
      <c r="HS491">
        <v>5.82061</v>
      </c>
      <c r="HT491">
        <v>20.2473</v>
      </c>
      <c r="HU491">
        <v>5.22103</v>
      </c>
      <c r="HV491">
        <v>12.0159</v>
      </c>
      <c r="HW491">
        <v>4.99115</v>
      </c>
      <c r="HX491">
        <v>3.28848</v>
      </c>
      <c r="HY491">
        <v>9999</v>
      </c>
      <c r="HZ491">
        <v>9999</v>
      </c>
      <c r="IA491">
        <v>9999</v>
      </c>
      <c r="IB491">
        <v>999.9</v>
      </c>
      <c r="IC491">
        <v>4.97283</v>
      </c>
      <c r="ID491">
        <v>1.86661</v>
      </c>
      <c r="IE491">
        <v>1.8659</v>
      </c>
      <c r="IF491">
        <v>1.86585</v>
      </c>
      <c r="IG491">
        <v>1.86771</v>
      </c>
      <c r="IH491">
        <v>1.87015</v>
      </c>
      <c r="II491">
        <v>1.8688</v>
      </c>
      <c r="IJ491">
        <v>1.87027</v>
      </c>
      <c r="IK491">
        <v>0</v>
      </c>
      <c r="IL491">
        <v>0</v>
      </c>
      <c r="IM491">
        <v>0</v>
      </c>
      <c r="IN491">
        <v>0</v>
      </c>
      <c r="IO491" t="s">
        <v>441</v>
      </c>
      <c r="IP491" t="s">
        <v>442</v>
      </c>
      <c r="IQ491" t="s">
        <v>443</v>
      </c>
      <c r="IR491" t="s">
        <v>443</v>
      </c>
      <c r="IS491" t="s">
        <v>443</v>
      </c>
      <c r="IT491" t="s">
        <v>443</v>
      </c>
      <c r="IU491">
        <v>0</v>
      </c>
      <c r="IV491">
        <v>100</v>
      </c>
      <c r="IW491">
        <v>100</v>
      </c>
      <c r="IX491">
        <v>-4.33</v>
      </c>
      <c r="IY491">
        <v>0.0128</v>
      </c>
      <c r="IZ491">
        <v>-1.414774939843471</v>
      </c>
      <c r="JA491">
        <v>-0.002262605230658699</v>
      </c>
      <c r="JB491">
        <v>4.117972070868355E-07</v>
      </c>
      <c r="JC491">
        <v>-1.535053720392113E-10</v>
      </c>
      <c r="JD491">
        <v>-0.05773197212917025</v>
      </c>
      <c r="JE491">
        <v>-0.004387372397949352</v>
      </c>
      <c r="JF491">
        <v>0.001148265067849212</v>
      </c>
      <c r="JG491">
        <v>-2.372704636287677E-05</v>
      </c>
      <c r="JH491">
        <v>4</v>
      </c>
      <c r="JI491">
        <v>2346</v>
      </c>
      <c r="JJ491">
        <v>1</v>
      </c>
      <c r="JK491">
        <v>24</v>
      </c>
      <c r="JL491">
        <v>21695.8</v>
      </c>
      <c r="JM491">
        <v>29358544.4</v>
      </c>
      <c r="JN491">
        <v>2.88574</v>
      </c>
      <c r="JO491">
        <v>2.23145</v>
      </c>
      <c r="JP491">
        <v>1.39771</v>
      </c>
      <c r="JQ491">
        <v>2.35474</v>
      </c>
      <c r="JR491">
        <v>1.49536</v>
      </c>
      <c r="JS491">
        <v>2.56714</v>
      </c>
      <c r="JT491">
        <v>36.4814</v>
      </c>
      <c r="JU491">
        <v>24.0175</v>
      </c>
      <c r="JV491">
        <v>18</v>
      </c>
      <c r="JW491">
        <v>488.017</v>
      </c>
      <c r="JX491">
        <v>433.952</v>
      </c>
      <c r="JY491">
        <v>12.222</v>
      </c>
      <c r="JZ491">
        <v>25.9516</v>
      </c>
      <c r="KA491">
        <v>30.0013</v>
      </c>
      <c r="KB491">
        <v>25.7745</v>
      </c>
      <c r="KC491">
        <v>25.7139</v>
      </c>
      <c r="KD491">
        <v>57.8519</v>
      </c>
      <c r="KE491">
        <v>34.5612</v>
      </c>
      <c r="KF491">
        <v>0</v>
      </c>
      <c r="KG491">
        <v>12.2153</v>
      </c>
      <c r="KH491">
        <v>1524.06</v>
      </c>
      <c r="KI491">
        <v>8.524509999999999</v>
      </c>
      <c r="KJ491">
        <v>101.621</v>
      </c>
      <c r="KK491">
        <v>100.94</v>
      </c>
    </row>
    <row r="492" spans="1:297">
      <c r="A492">
        <v>476</v>
      </c>
      <c r="B492">
        <v>1761512671</v>
      </c>
      <c r="C492">
        <v>5460.5</v>
      </c>
      <c r="D492" t="s">
        <v>1399</v>
      </c>
      <c r="E492" t="s">
        <v>1400</v>
      </c>
      <c r="F492">
        <v>5</v>
      </c>
      <c r="G492" t="s">
        <v>1218</v>
      </c>
      <c r="H492" t="s">
        <v>436</v>
      </c>
      <c r="I492">
        <v>1761512668.2</v>
      </c>
      <c r="J492">
        <f>(K492)/1000</f>
        <v>0</v>
      </c>
      <c r="K492">
        <f>IF(DP492, AN492, AH492)</f>
        <v>0</v>
      </c>
      <c r="L492">
        <f>IF(DP492, AI492, AG492)</f>
        <v>0</v>
      </c>
      <c r="M492">
        <f>DR492 - IF(AU492&gt;1, L492*DL492*100.0/(AW492), 0)</f>
        <v>0</v>
      </c>
      <c r="N492">
        <f>((T492-J492/2)*M492-L492)/(T492+J492/2)</f>
        <v>0</v>
      </c>
      <c r="O492">
        <f>N492*(DY492+DZ492)/1000.0</f>
        <v>0</v>
      </c>
      <c r="P492">
        <f>(DR492 - IF(AU492&gt;1, L492*DL492*100.0/(AW492), 0))*(DY492+DZ492)/1000.0</f>
        <v>0</v>
      </c>
      <c r="Q492">
        <f>2.0/((1/S492-1/R492)+SIGN(S492)*SQRT((1/S492-1/R492)*(1/S492-1/R492) + 4*DM492/((DM492+1)*(DM492+1))*(2*1/S492*1/R492-1/R492*1/R492)))</f>
        <v>0</v>
      </c>
      <c r="R492">
        <f>IF(LEFT(DN492,1)&lt;&gt;"0",IF(LEFT(DN492,1)="1",3.0,DO492),$D$5+$E$5*(EF492*DY492/($K$5*1000))+$F$5*(EF492*DY492/($K$5*1000))*MAX(MIN(DL492,$J$5),$I$5)*MAX(MIN(DL492,$J$5),$I$5)+$G$5*MAX(MIN(DL492,$J$5),$I$5)*(EF492*DY492/($K$5*1000))+$H$5*(EF492*DY492/($K$5*1000))*(EF492*DY492/($K$5*1000)))</f>
        <v>0</v>
      </c>
      <c r="S492">
        <f>J492*(1000-(1000*0.61365*exp(17.502*W492/(240.97+W492))/(DY492+DZ492)+DT492)/2)/(1000*0.61365*exp(17.502*W492/(240.97+W492))/(DY492+DZ492)-DT492)</f>
        <v>0</v>
      </c>
      <c r="T492">
        <f>1/((DM492+1)/(Q492/1.6)+1/(R492/1.37)) + DM492/((DM492+1)/(Q492/1.6) + DM492/(R492/1.37))</f>
        <v>0</v>
      </c>
      <c r="U492">
        <f>(DH492*DK492)</f>
        <v>0</v>
      </c>
      <c r="V492">
        <f>(EA492+(U492+2*0.95*5.67E-8*(((EA492+$B$7)+273)^4-(EA492+273)^4)-44100*J492)/(1.84*29.3*R492+8*0.95*5.67E-8*(EA492+273)^3))</f>
        <v>0</v>
      </c>
      <c r="W492">
        <f>($C$7*EB492+$D$7*EC492+$E$7*V492)</f>
        <v>0</v>
      </c>
      <c r="X492">
        <f>0.61365*exp(17.502*W492/(240.97+W492))</f>
        <v>0</v>
      </c>
      <c r="Y492">
        <f>(Z492/AA492*100)</f>
        <v>0</v>
      </c>
      <c r="Z492">
        <f>DT492*(DY492+DZ492)/1000</f>
        <v>0</v>
      </c>
      <c r="AA492">
        <f>0.61365*exp(17.502*EA492/(240.97+EA492))</f>
        <v>0</v>
      </c>
      <c r="AB492">
        <f>(X492-DT492*(DY492+DZ492)/1000)</f>
        <v>0</v>
      </c>
      <c r="AC492">
        <f>(-J492*44100)</f>
        <v>0</v>
      </c>
      <c r="AD492">
        <f>2*29.3*R492*0.92*(EA492-W492)</f>
        <v>0</v>
      </c>
      <c r="AE492">
        <f>2*0.95*5.67E-8*(((EA492+$B$7)+273)^4-(W492+273)^4)</f>
        <v>0</v>
      </c>
      <c r="AF492">
        <f>U492+AE492+AC492+AD492</f>
        <v>0</v>
      </c>
      <c r="AG492">
        <f>DX492*AU492*(DS492-DR492*(1000-AU492*DU492)/(1000-AU492*DT492))/(100*DL492)</f>
        <v>0</v>
      </c>
      <c r="AH492">
        <f>1000*DX492*AU492*(DT492-DU492)/(100*DL492*(1000-AU492*DT492))</f>
        <v>0</v>
      </c>
      <c r="AI492">
        <f>(AJ492 - AK492 - DY492*1E3/(8.314*(EA492+273.15)) * AM492/DX492 * AL492) * DX492/(100*DL492) * (1000 - DU492)/1000</f>
        <v>0</v>
      </c>
      <c r="AJ492">
        <v>1522.493144880535</v>
      </c>
      <c r="AK492">
        <v>1492.194787878787</v>
      </c>
      <c r="AL492">
        <v>3.348769071405466</v>
      </c>
      <c r="AM492">
        <v>65.67833602409358</v>
      </c>
      <c r="AN492">
        <f>(AP492 - AO492 + DY492*1E3/(8.314*(EA492+273.15)) * AR492/DX492 * AQ492) * DX492/(100*DL492) * 1000/(1000 - AP492)</f>
        <v>0</v>
      </c>
      <c r="AO492">
        <v>8.502274260823022</v>
      </c>
      <c r="AP492">
        <v>11.90754181818182</v>
      </c>
      <c r="AQ492">
        <v>-0.0002965434328048349</v>
      </c>
      <c r="AR492">
        <v>107.1786885899259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MAX(0,($B$13+$C$13*EF492)/(1+$D$13*EF492)*DY492/(EA492+273)*$E$13)</f>
        <v>0</v>
      </c>
      <c r="AX492" t="s">
        <v>437</v>
      </c>
      <c r="AY492" t="s">
        <v>437</v>
      </c>
      <c r="AZ492">
        <v>0</v>
      </c>
      <c r="BA492">
        <v>0</v>
      </c>
      <c r="BB492">
        <f>1-AZ492/BA492</f>
        <v>0</v>
      </c>
      <c r="BC492">
        <v>0</v>
      </c>
      <c r="BD492" t="s">
        <v>437</v>
      </c>
      <c r="BE492" t="s">
        <v>437</v>
      </c>
      <c r="BF492">
        <v>0</v>
      </c>
      <c r="BG492">
        <v>0</v>
      </c>
      <c r="BH492">
        <f>1-BF492/BG492</f>
        <v>0</v>
      </c>
      <c r="BI492">
        <v>0.5</v>
      </c>
      <c r="BJ492">
        <f>DI492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437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BZ492">
        <v>2020</v>
      </c>
      <c r="CA492">
        <v>290.0000000000001</v>
      </c>
      <c r="CB492">
        <v>1590.42</v>
      </c>
      <c r="CC492">
        <v>295</v>
      </c>
      <c r="CD492">
        <v>5220.67</v>
      </c>
      <c r="CE492">
        <v>1591.29</v>
      </c>
      <c r="CF492">
        <v>-0.87</v>
      </c>
      <c r="CG492">
        <v>300.0000000000001</v>
      </c>
      <c r="CH492">
        <v>23.8</v>
      </c>
      <c r="CI492">
        <v>1650.734719841875</v>
      </c>
      <c r="CJ492">
        <v>2.032994541366527</v>
      </c>
      <c r="CK492">
        <v>-31.03478562282126</v>
      </c>
      <c r="CL492">
        <v>0.9198548094063967</v>
      </c>
      <c r="CM492">
        <v>0.9759925733019913</v>
      </c>
      <c r="CN492">
        <v>-0.00431141668520578</v>
      </c>
      <c r="CO492">
        <v>289.9999999999999</v>
      </c>
      <c r="CP492">
        <v>1590.91</v>
      </c>
      <c r="CQ492">
        <v>765</v>
      </c>
      <c r="CR492">
        <v>5219.32</v>
      </c>
      <c r="CS492">
        <v>1591.27</v>
      </c>
      <c r="CT492">
        <v>-0.36</v>
      </c>
      <c r="DH492">
        <f>$B$11*EG492+$C$11*EH492+$F$11*ES492*(1-EV492)</f>
        <v>0</v>
      </c>
      <c r="DI492">
        <f>DH492*DJ492</f>
        <v>0</v>
      </c>
      <c r="DJ492">
        <f>($B$11*$D$9+$C$11*$D$9+$F$11*((FF492+EX492)/MAX(FF492+EX492+FG492, 0.1)*$I$9+FG492/MAX(FF492+EX492+FG492, 0.1)*$J$9))/($B$11+$C$11+$F$11)</f>
        <v>0</v>
      </c>
      <c r="DK492">
        <f>($B$11*$K$9+$C$11*$K$9+$F$11*((FF492+EX492)/MAX(FF492+EX492+FG492, 0.1)*$P$9+FG492/MAX(FF492+EX492+FG492, 0.1)*$Q$9))/($B$11+$C$11+$F$11)</f>
        <v>0</v>
      </c>
      <c r="DL492">
        <v>6</v>
      </c>
      <c r="DM492">
        <v>0.5</v>
      </c>
      <c r="DN492" t="s">
        <v>438</v>
      </c>
      <c r="DO492">
        <v>2</v>
      </c>
      <c r="DP492" t="b">
        <v>1</v>
      </c>
      <c r="DQ492">
        <v>1761512668.2</v>
      </c>
      <c r="DR492">
        <v>1466.817</v>
      </c>
      <c r="DS492">
        <v>1510.305</v>
      </c>
      <c r="DT492">
        <v>11.91503</v>
      </c>
      <c r="DU492">
        <v>8.502343999999999</v>
      </c>
      <c r="DV492">
        <v>1471.157</v>
      </c>
      <c r="DW492">
        <v>11.90232</v>
      </c>
      <c r="DX492">
        <v>499.9918</v>
      </c>
      <c r="DY492">
        <v>90.28159000000001</v>
      </c>
      <c r="DZ492">
        <v>0.09994464</v>
      </c>
      <c r="EA492">
        <v>18.57876</v>
      </c>
      <c r="EB492">
        <v>17.98441</v>
      </c>
      <c r="EC492">
        <v>999.9</v>
      </c>
      <c r="ED492">
        <v>0</v>
      </c>
      <c r="EE492">
        <v>0</v>
      </c>
      <c r="EF492">
        <v>10008.69</v>
      </c>
      <c r="EG492">
        <v>0</v>
      </c>
      <c r="EH492">
        <v>1017.541</v>
      </c>
      <c r="EI492">
        <v>-43.48739</v>
      </c>
      <c r="EJ492">
        <v>1484.505</v>
      </c>
      <c r="EK492">
        <v>1523.256</v>
      </c>
      <c r="EL492">
        <v>3.412682</v>
      </c>
      <c r="EM492">
        <v>1510.305</v>
      </c>
      <c r="EN492">
        <v>8.502343999999999</v>
      </c>
      <c r="EO492">
        <v>1.075708</v>
      </c>
      <c r="EP492">
        <v>0.7676050999999999</v>
      </c>
      <c r="EQ492">
        <v>7.984246000000001</v>
      </c>
      <c r="ER492">
        <v>3.121936</v>
      </c>
      <c r="ES492">
        <v>1999.961</v>
      </c>
      <c r="ET492">
        <v>0.9799946</v>
      </c>
      <c r="EU492">
        <v>0.020005</v>
      </c>
      <c r="EV492">
        <v>0</v>
      </c>
      <c r="EW492">
        <v>1275.721</v>
      </c>
      <c r="EX492">
        <v>5.000970000000001</v>
      </c>
      <c r="EY492">
        <v>25506.69</v>
      </c>
      <c r="EZ492">
        <v>16707.25</v>
      </c>
      <c r="FA492">
        <v>38.1933</v>
      </c>
      <c r="FB492">
        <v>39.1312</v>
      </c>
      <c r="FC492">
        <v>38.437</v>
      </c>
      <c r="FD492">
        <v>38.375</v>
      </c>
      <c r="FE492">
        <v>38</v>
      </c>
      <c r="FF492">
        <v>1955.051</v>
      </c>
      <c r="FG492">
        <v>39.90999999999999</v>
      </c>
      <c r="FH492">
        <v>0</v>
      </c>
      <c r="FI492">
        <v>7542.200000047684</v>
      </c>
      <c r="FJ492">
        <v>0</v>
      </c>
      <c r="FK492">
        <v>1275.661153846154</v>
      </c>
      <c r="FL492">
        <v>0.5958974189958369</v>
      </c>
      <c r="FM492">
        <v>-46.3692308891185</v>
      </c>
      <c r="FN492">
        <v>25510.45</v>
      </c>
      <c r="FO492">
        <v>15</v>
      </c>
      <c r="FP492">
        <v>0</v>
      </c>
      <c r="FQ492" t="s">
        <v>439</v>
      </c>
      <c r="FR492">
        <v>1760210915.6</v>
      </c>
      <c r="FS492">
        <v>0</v>
      </c>
      <c r="FT492">
        <v>0</v>
      </c>
      <c r="FU492">
        <v>-0.215</v>
      </c>
      <c r="FV492">
        <v>0</v>
      </c>
      <c r="FW492">
        <v>-0.6919999999999999</v>
      </c>
      <c r="FX492">
        <v>0</v>
      </c>
      <c r="FY492">
        <v>400</v>
      </c>
      <c r="FZ492">
        <v>0</v>
      </c>
      <c r="GA492">
        <v>0.15</v>
      </c>
      <c r="GB492">
        <v>0</v>
      </c>
      <c r="GC492">
        <v>-43.59061707317073</v>
      </c>
      <c r="GD492">
        <v>-0.4405526132404915</v>
      </c>
      <c r="GE492">
        <v>0.235688744624458</v>
      </c>
      <c r="GF492">
        <v>1</v>
      </c>
      <c r="GG492">
        <v>1275.721176470588</v>
      </c>
      <c r="GH492">
        <v>-0.5255920640497839</v>
      </c>
      <c r="GI492">
        <v>0.2948655197551703</v>
      </c>
      <c r="GJ492">
        <v>1</v>
      </c>
      <c r="GK492">
        <v>3.429587073170732</v>
      </c>
      <c r="GL492">
        <v>-0.1232887108013896</v>
      </c>
      <c r="GM492">
        <v>0.01232799931227393</v>
      </c>
      <c r="GN492">
        <v>0</v>
      </c>
      <c r="GO492">
        <v>2</v>
      </c>
      <c r="GP492">
        <v>3</v>
      </c>
      <c r="GQ492" t="s">
        <v>440</v>
      </c>
      <c r="GR492">
        <v>3.13337</v>
      </c>
      <c r="GS492">
        <v>2.76028</v>
      </c>
      <c r="GT492">
        <v>0.220144</v>
      </c>
      <c r="GU492">
        <v>0.221549</v>
      </c>
      <c r="GV492">
        <v>0.0644178</v>
      </c>
      <c r="GW492">
        <v>0.0493851</v>
      </c>
      <c r="GX492">
        <v>24960.4</v>
      </c>
      <c r="GY492">
        <v>24899.2</v>
      </c>
      <c r="GZ492">
        <v>29733.6</v>
      </c>
      <c r="HA492">
        <v>29544.5</v>
      </c>
      <c r="HB492">
        <v>36769</v>
      </c>
      <c r="HC492">
        <v>37225.1</v>
      </c>
      <c r="HD492">
        <v>41839.7</v>
      </c>
      <c r="HE492">
        <v>41976.4</v>
      </c>
      <c r="HF492">
        <v>1.95742</v>
      </c>
      <c r="HG492">
        <v>1.88528</v>
      </c>
      <c r="HH492">
        <v>-0.031881</v>
      </c>
      <c r="HI492">
        <v>0</v>
      </c>
      <c r="HJ492">
        <v>18.5018</v>
      </c>
      <c r="HK492">
        <v>999.9</v>
      </c>
      <c r="HL492">
        <v>26.3</v>
      </c>
      <c r="HM492">
        <v>31.7</v>
      </c>
      <c r="HN492">
        <v>13.6759</v>
      </c>
      <c r="HO492">
        <v>62.4928</v>
      </c>
      <c r="HP492">
        <v>32.52</v>
      </c>
      <c r="HQ492">
        <v>1</v>
      </c>
      <c r="HR492">
        <v>-0.112096</v>
      </c>
      <c r="HS492">
        <v>5.79521</v>
      </c>
      <c r="HT492">
        <v>20.2482</v>
      </c>
      <c r="HU492">
        <v>5.22178</v>
      </c>
      <c r="HV492">
        <v>12.0159</v>
      </c>
      <c r="HW492">
        <v>4.99105</v>
      </c>
      <c r="HX492">
        <v>3.28845</v>
      </c>
      <c r="HY492">
        <v>9999</v>
      </c>
      <c r="HZ492">
        <v>9999</v>
      </c>
      <c r="IA492">
        <v>9999</v>
      </c>
      <c r="IB492">
        <v>999.9</v>
      </c>
      <c r="IC492">
        <v>4.97286</v>
      </c>
      <c r="ID492">
        <v>1.86661</v>
      </c>
      <c r="IE492">
        <v>1.8659</v>
      </c>
      <c r="IF492">
        <v>1.86586</v>
      </c>
      <c r="IG492">
        <v>1.8677</v>
      </c>
      <c r="IH492">
        <v>1.87017</v>
      </c>
      <c r="II492">
        <v>1.86883</v>
      </c>
      <c r="IJ492">
        <v>1.87027</v>
      </c>
      <c r="IK492">
        <v>0</v>
      </c>
      <c r="IL492">
        <v>0</v>
      </c>
      <c r="IM492">
        <v>0</v>
      </c>
      <c r="IN492">
        <v>0</v>
      </c>
      <c r="IO492" t="s">
        <v>441</v>
      </c>
      <c r="IP492" t="s">
        <v>442</v>
      </c>
      <c r="IQ492" t="s">
        <v>443</v>
      </c>
      <c r="IR492" t="s">
        <v>443</v>
      </c>
      <c r="IS492" t="s">
        <v>443</v>
      </c>
      <c r="IT492" t="s">
        <v>443</v>
      </c>
      <c r="IU492">
        <v>0</v>
      </c>
      <c r="IV492">
        <v>100</v>
      </c>
      <c r="IW492">
        <v>100</v>
      </c>
      <c r="IX492">
        <v>-4.36</v>
      </c>
      <c r="IY492">
        <v>0.0126</v>
      </c>
      <c r="IZ492">
        <v>-1.414774939843471</v>
      </c>
      <c r="JA492">
        <v>-0.002262605230658699</v>
      </c>
      <c r="JB492">
        <v>4.117972070868355E-07</v>
      </c>
      <c r="JC492">
        <v>-1.535053720392113E-10</v>
      </c>
      <c r="JD492">
        <v>-0.05773197212917025</v>
      </c>
      <c r="JE492">
        <v>-0.004387372397949352</v>
      </c>
      <c r="JF492">
        <v>0.001148265067849212</v>
      </c>
      <c r="JG492">
        <v>-2.372704636287677E-05</v>
      </c>
      <c r="JH492">
        <v>4</v>
      </c>
      <c r="JI492">
        <v>2346</v>
      </c>
      <c r="JJ492">
        <v>1</v>
      </c>
      <c r="JK492">
        <v>24</v>
      </c>
      <c r="JL492">
        <v>21695.9</v>
      </c>
      <c r="JM492">
        <v>29358544.5</v>
      </c>
      <c r="JN492">
        <v>2.91382</v>
      </c>
      <c r="JO492">
        <v>2.23145</v>
      </c>
      <c r="JP492">
        <v>1.39648</v>
      </c>
      <c r="JQ492">
        <v>2.35352</v>
      </c>
      <c r="JR492">
        <v>1.49536</v>
      </c>
      <c r="JS492">
        <v>2.5647</v>
      </c>
      <c r="JT492">
        <v>36.4814</v>
      </c>
      <c r="JU492">
        <v>24.0175</v>
      </c>
      <c r="JV492">
        <v>18</v>
      </c>
      <c r="JW492">
        <v>487.913</v>
      </c>
      <c r="JX492">
        <v>433.985</v>
      </c>
      <c r="JY492">
        <v>12.2224</v>
      </c>
      <c r="JZ492">
        <v>25.9598</v>
      </c>
      <c r="KA492">
        <v>30.001</v>
      </c>
      <c r="KB492">
        <v>25.7788</v>
      </c>
      <c r="KC492">
        <v>25.7182</v>
      </c>
      <c r="KD492">
        <v>58.3292</v>
      </c>
      <c r="KE492">
        <v>34.5612</v>
      </c>
      <c r="KF492">
        <v>0</v>
      </c>
      <c r="KG492">
        <v>12.2241</v>
      </c>
      <c r="KH492">
        <v>1537.43</v>
      </c>
      <c r="KI492">
        <v>8.52683</v>
      </c>
      <c r="KJ492">
        <v>101.619</v>
      </c>
      <c r="KK492">
        <v>100.937</v>
      </c>
    </row>
    <row r="493" spans="1:297">
      <c r="A493">
        <v>477</v>
      </c>
      <c r="B493">
        <v>1761512676</v>
      </c>
      <c r="C493">
        <v>5465.5</v>
      </c>
      <c r="D493" t="s">
        <v>1401</v>
      </c>
      <c r="E493" t="s">
        <v>1402</v>
      </c>
      <c r="F493">
        <v>5</v>
      </c>
      <c r="G493" t="s">
        <v>1218</v>
      </c>
      <c r="H493" t="s">
        <v>436</v>
      </c>
      <c r="I493">
        <v>1761512673.5</v>
      </c>
      <c r="J493">
        <f>(K493)/1000</f>
        <v>0</v>
      </c>
      <c r="K493">
        <f>IF(DP493, AN493, AH493)</f>
        <v>0</v>
      </c>
      <c r="L493">
        <f>IF(DP493, AI493, AG493)</f>
        <v>0</v>
      </c>
      <c r="M493">
        <f>DR493 - IF(AU493&gt;1, L493*DL493*100.0/(AW493), 0)</f>
        <v>0</v>
      </c>
      <c r="N493">
        <f>((T493-J493/2)*M493-L493)/(T493+J493/2)</f>
        <v>0</v>
      </c>
      <c r="O493">
        <f>N493*(DY493+DZ493)/1000.0</f>
        <v>0</v>
      </c>
      <c r="P493">
        <f>(DR493 - IF(AU493&gt;1, L493*DL493*100.0/(AW493), 0))*(DY493+DZ493)/1000.0</f>
        <v>0</v>
      </c>
      <c r="Q493">
        <f>2.0/((1/S493-1/R493)+SIGN(S493)*SQRT((1/S493-1/R493)*(1/S493-1/R493) + 4*DM493/((DM493+1)*(DM493+1))*(2*1/S493*1/R493-1/R493*1/R493)))</f>
        <v>0</v>
      </c>
      <c r="R493">
        <f>IF(LEFT(DN493,1)&lt;&gt;"0",IF(LEFT(DN493,1)="1",3.0,DO493),$D$5+$E$5*(EF493*DY493/($K$5*1000))+$F$5*(EF493*DY493/($K$5*1000))*MAX(MIN(DL493,$J$5),$I$5)*MAX(MIN(DL493,$J$5),$I$5)+$G$5*MAX(MIN(DL493,$J$5),$I$5)*(EF493*DY493/($K$5*1000))+$H$5*(EF493*DY493/($K$5*1000))*(EF493*DY493/($K$5*1000)))</f>
        <v>0</v>
      </c>
      <c r="S493">
        <f>J493*(1000-(1000*0.61365*exp(17.502*W493/(240.97+W493))/(DY493+DZ493)+DT493)/2)/(1000*0.61365*exp(17.502*W493/(240.97+W493))/(DY493+DZ493)-DT493)</f>
        <v>0</v>
      </c>
      <c r="T493">
        <f>1/((DM493+1)/(Q493/1.6)+1/(R493/1.37)) + DM493/((DM493+1)/(Q493/1.6) + DM493/(R493/1.37))</f>
        <v>0</v>
      </c>
      <c r="U493">
        <f>(DH493*DK493)</f>
        <v>0</v>
      </c>
      <c r="V493">
        <f>(EA493+(U493+2*0.95*5.67E-8*(((EA493+$B$7)+273)^4-(EA493+273)^4)-44100*J493)/(1.84*29.3*R493+8*0.95*5.67E-8*(EA493+273)^3))</f>
        <v>0</v>
      </c>
      <c r="W493">
        <f>($C$7*EB493+$D$7*EC493+$E$7*V493)</f>
        <v>0</v>
      </c>
      <c r="X493">
        <f>0.61365*exp(17.502*W493/(240.97+W493))</f>
        <v>0</v>
      </c>
      <c r="Y493">
        <f>(Z493/AA493*100)</f>
        <v>0</v>
      </c>
      <c r="Z493">
        <f>DT493*(DY493+DZ493)/1000</f>
        <v>0</v>
      </c>
      <c r="AA493">
        <f>0.61365*exp(17.502*EA493/(240.97+EA493))</f>
        <v>0</v>
      </c>
      <c r="AB493">
        <f>(X493-DT493*(DY493+DZ493)/1000)</f>
        <v>0</v>
      </c>
      <c r="AC493">
        <f>(-J493*44100)</f>
        <v>0</v>
      </c>
      <c r="AD493">
        <f>2*29.3*R493*0.92*(EA493-W493)</f>
        <v>0</v>
      </c>
      <c r="AE493">
        <f>2*0.95*5.67E-8*(((EA493+$B$7)+273)^4-(W493+273)^4)</f>
        <v>0</v>
      </c>
      <c r="AF493">
        <f>U493+AE493+AC493+AD493</f>
        <v>0</v>
      </c>
      <c r="AG493">
        <f>DX493*AU493*(DS493-DR493*(1000-AU493*DU493)/(1000-AU493*DT493))/(100*DL493)</f>
        <v>0</v>
      </c>
      <c r="AH493">
        <f>1000*DX493*AU493*(DT493-DU493)/(100*DL493*(1000-AU493*DT493))</f>
        <v>0</v>
      </c>
      <c r="AI493">
        <f>(AJ493 - AK493 - DY493*1E3/(8.314*(EA493+273.15)) * AM493/DX493 * AL493) * DX493/(100*DL493) * (1000 - DU493)/1000</f>
        <v>0</v>
      </c>
      <c r="AJ493">
        <v>1539.512567390994</v>
      </c>
      <c r="AK493">
        <v>1508.958303030303</v>
      </c>
      <c r="AL493">
        <v>3.353582305737617</v>
      </c>
      <c r="AM493">
        <v>65.67833602409358</v>
      </c>
      <c r="AN493">
        <f>(AP493 - AO493 + DY493*1E3/(8.314*(EA493+273.15)) * AR493/DX493 * AQ493) * DX493/(100*DL493) * 1000/(1000 - AP493)</f>
        <v>0</v>
      </c>
      <c r="AO493">
        <v>8.498762592205518</v>
      </c>
      <c r="AP493">
        <v>11.89489151515151</v>
      </c>
      <c r="AQ493">
        <v>-0.0001495806471783062</v>
      </c>
      <c r="AR493">
        <v>107.1786885899259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MAX(0,($B$13+$C$13*EF493)/(1+$D$13*EF493)*DY493/(EA493+273)*$E$13)</f>
        <v>0</v>
      </c>
      <c r="AX493" t="s">
        <v>437</v>
      </c>
      <c r="AY493" t="s">
        <v>437</v>
      </c>
      <c r="AZ493">
        <v>0</v>
      </c>
      <c r="BA493">
        <v>0</v>
      </c>
      <c r="BB493">
        <f>1-AZ493/BA493</f>
        <v>0</v>
      </c>
      <c r="BC493">
        <v>0</v>
      </c>
      <c r="BD493" t="s">
        <v>437</v>
      </c>
      <c r="BE493" t="s">
        <v>437</v>
      </c>
      <c r="BF493">
        <v>0</v>
      </c>
      <c r="BG493">
        <v>0</v>
      </c>
      <c r="BH493">
        <f>1-BF493/BG493</f>
        <v>0</v>
      </c>
      <c r="BI493">
        <v>0.5</v>
      </c>
      <c r="BJ493">
        <f>DI493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437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BZ493">
        <v>2020</v>
      </c>
      <c r="CA493">
        <v>290.0000000000001</v>
      </c>
      <c r="CB493">
        <v>1590.42</v>
      </c>
      <c r="CC493">
        <v>295</v>
      </c>
      <c r="CD493">
        <v>5220.67</v>
      </c>
      <c r="CE493">
        <v>1591.29</v>
      </c>
      <c r="CF493">
        <v>-0.87</v>
      </c>
      <c r="CG493">
        <v>300.0000000000001</v>
      </c>
      <c r="CH493">
        <v>23.8</v>
      </c>
      <c r="CI493">
        <v>1650.734719841875</v>
      </c>
      <c r="CJ493">
        <v>2.032994541366527</v>
      </c>
      <c r="CK493">
        <v>-31.03478562282126</v>
      </c>
      <c r="CL493">
        <v>0.9198548094063967</v>
      </c>
      <c r="CM493">
        <v>0.9759925733019913</v>
      </c>
      <c r="CN493">
        <v>-0.00431141668520578</v>
      </c>
      <c r="CO493">
        <v>289.9999999999999</v>
      </c>
      <c r="CP493">
        <v>1590.91</v>
      </c>
      <c r="CQ493">
        <v>765</v>
      </c>
      <c r="CR493">
        <v>5219.32</v>
      </c>
      <c r="CS493">
        <v>1591.27</v>
      </c>
      <c r="CT493">
        <v>-0.36</v>
      </c>
      <c r="DH493">
        <f>$B$11*EG493+$C$11*EH493+$F$11*ES493*(1-EV493)</f>
        <v>0</v>
      </c>
      <c r="DI493">
        <f>DH493*DJ493</f>
        <v>0</v>
      </c>
      <c r="DJ493">
        <f>($B$11*$D$9+$C$11*$D$9+$F$11*((FF493+EX493)/MAX(FF493+EX493+FG493, 0.1)*$I$9+FG493/MAX(FF493+EX493+FG493, 0.1)*$J$9))/($B$11+$C$11+$F$11)</f>
        <v>0</v>
      </c>
      <c r="DK493">
        <f>($B$11*$K$9+$C$11*$K$9+$F$11*((FF493+EX493)/MAX(FF493+EX493+FG493, 0.1)*$P$9+FG493/MAX(FF493+EX493+FG493, 0.1)*$Q$9))/($B$11+$C$11+$F$11)</f>
        <v>0</v>
      </c>
      <c r="DL493">
        <v>6</v>
      </c>
      <c r="DM493">
        <v>0.5</v>
      </c>
      <c r="DN493" t="s">
        <v>438</v>
      </c>
      <c r="DO493">
        <v>2</v>
      </c>
      <c r="DP493" t="b">
        <v>1</v>
      </c>
      <c r="DQ493">
        <v>1761512673.5</v>
      </c>
      <c r="DR493">
        <v>1484.365555555555</v>
      </c>
      <c r="DS493">
        <v>1528.102222222222</v>
      </c>
      <c r="DT493">
        <v>11.90018888888889</v>
      </c>
      <c r="DU493">
        <v>8.498922222222223</v>
      </c>
      <c r="DV493">
        <v>1488.741111111111</v>
      </c>
      <c r="DW493">
        <v>11.88765555555556</v>
      </c>
      <c r="DX493">
        <v>500.0296666666666</v>
      </c>
      <c r="DY493">
        <v>90.28156666666666</v>
      </c>
      <c r="DZ493">
        <v>0.1000252555555556</v>
      </c>
      <c r="EA493">
        <v>18.57297777777778</v>
      </c>
      <c r="EB493">
        <v>17.9777</v>
      </c>
      <c r="EC493">
        <v>999.9000000000001</v>
      </c>
      <c r="ED493">
        <v>0</v>
      </c>
      <c r="EE493">
        <v>0</v>
      </c>
      <c r="EF493">
        <v>9993.956666666669</v>
      </c>
      <c r="EG493">
        <v>0</v>
      </c>
      <c r="EH493">
        <v>1017.563333333333</v>
      </c>
      <c r="EI493">
        <v>-43.73765555555555</v>
      </c>
      <c r="EJ493">
        <v>1502.242222222222</v>
      </c>
      <c r="EK493">
        <v>1541.201111111111</v>
      </c>
      <c r="EL493">
        <v>3.401254444444445</v>
      </c>
      <c r="EM493">
        <v>1528.102222222222</v>
      </c>
      <c r="EN493">
        <v>8.498922222222223</v>
      </c>
      <c r="EO493">
        <v>1.074365555555556</v>
      </c>
      <c r="EP493">
        <v>0.7672961111111111</v>
      </c>
      <c r="EQ493">
        <v>7.965913333333333</v>
      </c>
      <c r="ER493">
        <v>3.116245555555556</v>
      </c>
      <c r="ES493">
        <v>2000.001111111111</v>
      </c>
      <c r="ET493">
        <v>0.9799946666666668</v>
      </c>
      <c r="EU493">
        <v>0.02000493333333333</v>
      </c>
      <c r="EV493">
        <v>0</v>
      </c>
      <c r="EW493">
        <v>1275.567777777778</v>
      </c>
      <c r="EX493">
        <v>5.00097</v>
      </c>
      <c r="EY493">
        <v>25503.26666666667</v>
      </c>
      <c r="EZ493">
        <v>16707.54444444445</v>
      </c>
      <c r="FA493">
        <v>38.187</v>
      </c>
      <c r="FB493">
        <v>39.125</v>
      </c>
      <c r="FC493">
        <v>38.437</v>
      </c>
      <c r="FD493">
        <v>38.375</v>
      </c>
      <c r="FE493">
        <v>38</v>
      </c>
      <c r="FF493">
        <v>1955.091111111111</v>
      </c>
      <c r="FG493">
        <v>39.91</v>
      </c>
      <c r="FH493">
        <v>0</v>
      </c>
      <c r="FI493">
        <v>7547</v>
      </c>
      <c r="FJ493">
        <v>0</v>
      </c>
      <c r="FK493">
        <v>1275.655769230769</v>
      </c>
      <c r="FL493">
        <v>-0.4735042813275809</v>
      </c>
      <c r="FM493">
        <v>-44.49230776273854</v>
      </c>
      <c r="FN493">
        <v>25506.97692307693</v>
      </c>
      <c r="FO493">
        <v>15</v>
      </c>
      <c r="FP493">
        <v>0</v>
      </c>
      <c r="FQ493" t="s">
        <v>439</v>
      </c>
      <c r="FR493">
        <v>1760210915.6</v>
      </c>
      <c r="FS493">
        <v>0</v>
      </c>
      <c r="FT493">
        <v>0</v>
      </c>
      <c r="FU493">
        <v>-0.215</v>
      </c>
      <c r="FV493">
        <v>0</v>
      </c>
      <c r="FW493">
        <v>-0.6919999999999999</v>
      </c>
      <c r="FX493">
        <v>0</v>
      </c>
      <c r="FY493">
        <v>400</v>
      </c>
      <c r="FZ493">
        <v>0</v>
      </c>
      <c r="GA493">
        <v>0.15</v>
      </c>
      <c r="GB493">
        <v>0</v>
      </c>
      <c r="GC493">
        <v>-43.67238292682926</v>
      </c>
      <c r="GD493">
        <v>0.2523783972126021</v>
      </c>
      <c r="GE493">
        <v>0.1948514842848751</v>
      </c>
      <c r="GF493">
        <v>1</v>
      </c>
      <c r="GG493">
        <v>1275.684117647059</v>
      </c>
      <c r="GH493">
        <v>-0.3336898499578647</v>
      </c>
      <c r="GI493">
        <v>0.2851637057908115</v>
      </c>
      <c r="GJ493">
        <v>1</v>
      </c>
      <c r="GK493">
        <v>3.421481219512195</v>
      </c>
      <c r="GL493">
        <v>-0.1384181184668916</v>
      </c>
      <c r="GM493">
        <v>0.01366802895760619</v>
      </c>
      <c r="GN493">
        <v>0</v>
      </c>
      <c r="GO493">
        <v>2</v>
      </c>
      <c r="GP493">
        <v>3</v>
      </c>
      <c r="GQ493" t="s">
        <v>440</v>
      </c>
      <c r="GR493">
        <v>3.13342</v>
      </c>
      <c r="GS493">
        <v>2.76019</v>
      </c>
      <c r="GT493">
        <v>0.221635</v>
      </c>
      <c r="GU493">
        <v>0.223011</v>
      </c>
      <c r="GV493">
        <v>0.0643683</v>
      </c>
      <c r="GW493">
        <v>0.0493718</v>
      </c>
      <c r="GX493">
        <v>24911.8</v>
      </c>
      <c r="GY493">
        <v>24851.9</v>
      </c>
      <c r="GZ493">
        <v>29732.6</v>
      </c>
      <c r="HA493">
        <v>29543.8</v>
      </c>
      <c r="HB493">
        <v>36769.6</v>
      </c>
      <c r="HC493">
        <v>37224.8</v>
      </c>
      <c r="HD493">
        <v>41838.1</v>
      </c>
      <c r="HE493">
        <v>41975.4</v>
      </c>
      <c r="HF493">
        <v>1.9573</v>
      </c>
      <c r="HG493">
        <v>1.88507</v>
      </c>
      <c r="HH493">
        <v>-0.0310689</v>
      </c>
      <c r="HI493">
        <v>0</v>
      </c>
      <c r="HJ493">
        <v>18.4973</v>
      </c>
      <c r="HK493">
        <v>999.9</v>
      </c>
      <c r="HL493">
        <v>26.3</v>
      </c>
      <c r="HM493">
        <v>31.7</v>
      </c>
      <c r="HN493">
        <v>13.676</v>
      </c>
      <c r="HO493">
        <v>61.8428</v>
      </c>
      <c r="HP493">
        <v>32.3117</v>
      </c>
      <c r="HQ493">
        <v>1</v>
      </c>
      <c r="HR493">
        <v>-0.111786</v>
      </c>
      <c r="HS493">
        <v>5.74033</v>
      </c>
      <c r="HT493">
        <v>20.25</v>
      </c>
      <c r="HU493">
        <v>5.22193</v>
      </c>
      <c r="HV493">
        <v>12.0159</v>
      </c>
      <c r="HW493">
        <v>4.9912</v>
      </c>
      <c r="HX493">
        <v>3.28858</v>
      </c>
      <c r="HY493">
        <v>9999</v>
      </c>
      <c r="HZ493">
        <v>9999</v>
      </c>
      <c r="IA493">
        <v>9999</v>
      </c>
      <c r="IB493">
        <v>999.9</v>
      </c>
      <c r="IC493">
        <v>4.97287</v>
      </c>
      <c r="ID493">
        <v>1.86661</v>
      </c>
      <c r="IE493">
        <v>1.86589</v>
      </c>
      <c r="IF493">
        <v>1.86585</v>
      </c>
      <c r="IG493">
        <v>1.8677</v>
      </c>
      <c r="IH493">
        <v>1.87015</v>
      </c>
      <c r="II493">
        <v>1.86879</v>
      </c>
      <c r="IJ493">
        <v>1.87027</v>
      </c>
      <c r="IK493">
        <v>0</v>
      </c>
      <c r="IL493">
        <v>0</v>
      </c>
      <c r="IM493">
        <v>0</v>
      </c>
      <c r="IN493">
        <v>0</v>
      </c>
      <c r="IO493" t="s">
        <v>441</v>
      </c>
      <c r="IP493" t="s">
        <v>442</v>
      </c>
      <c r="IQ493" t="s">
        <v>443</v>
      </c>
      <c r="IR493" t="s">
        <v>443</v>
      </c>
      <c r="IS493" t="s">
        <v>443</v>
      </c>
      <c r="IT493" t="s">
        <v>443</v>
      </c>
      <c r="IU493">
        <v>0</v>
      </c>
      <c r="IV493">
        <v>100</v>
      </c>
      <c r="IW493">
        <v>100</v>
      </c>
      <c r="IX493">
        <v>-4.39</v>
      </c>
      <c r="IY493">
        <v>0.0125</v>
      </c>
      <c r="IZ493">
        <v>-1.414774939843471</v>
      </c>
      <c r="JA493">
        <v>-0.002262605230658699</v>
      </c>
      <c r="JB493">
        <v>4.117972070868355E-07</v>
      </c>
      <c r="JC493">
        <v>-1.535053720392113E-10</v>
      </c>
      <c r="JD493">
        <v>-0.05773197212917025</v>
      </c>
      <c r="JE493">
        <v>-0.004387372397949352</v>
      </c>
      <c r="JF493">
        <v>0.001148265067849212</v>
      </c>
      <c r="JG493">
        <v>-2.372704636287677E-05</v>
      </c>
      <c r="JH493">
        <v>4</v>
      </c>
      <c r="JI493">
        <v>2346</v>
      </c>
      <c r="JJ493">
        <v>1</v>
      </c>
      <c r="JK493">
        <v>24</v>
      </c>
      <c r="JL493">
        <v>21696</v>
      </c>
      <c r="JM493">
        <v>29358544.6</v>
      </c>
      <c r="JN493">
        <v>2.93701</v>
      </c>
      <c r="JO493">
        <v>2.23755</v>
      </c>
      <c r="JP493">
        <v>1.39648</v>
      </c>
      <c r="JQ493">
        <v>2.35107</v>
      </c>
      <c r="JR493">
        <v>1.49536</v>
      </c>
      <c r="JS493">
        <v>2.55493</v>
      </c>
      <c r="JT493">
        <v>36.4814</v>
      </c>
      <c r="JU493">
        <v>24.0175</v>
      </c>
      <c r="JV493">
        <v>18</v>
      </c>
      <c r="JW493">
        <v>487.879</v>
      </c>
      <c r="JX493">
        <v>433.894</v>
      </c>
      <c r="JY493">
        <v>12.2285</v>
      </c>
      <c r="JZ493">
        <v>25.9675</v>
      </c>
      <c r="KA493">
        <v>30.0007</v>
      </c>
      <c r="KB493">
        <v>25.7839</v>
      </c>
      <c r="KC493">
        <v>25.7218</v>
      </c>
      <c r="KD493">
        <v>58.869</v>
      </c>
      <c r="KE493">
        <v>34.5612</v>
      </c>
      <c r="KF493">
        <v>0</v>
      </c>
      <c r="KG493">
        <v>12.2386</v>
      </c>
      <c r="KH493">
        <v>1557.56</v>
      </c>
      <c r="KI493">
        <v>8.52683</v>
      </c>
      <c r="KJ493">
        <v>101.615</v>
      </c>
      <c r="KK493">
        <v>100.935</v>
      </c>
    </row>
    <row r="494" spans="1:297">
      <c r="A494">
        <v>478</v>
      </c>
      <c r="B494">
        <v>1761512681</v>
      </c>
      <c r="C494">
        <v>5470.5</v>
      </c>
      <c r="D494" t="s">
        <v>1403</v>
      </c>
      <c r="E494" t="s">
        <v>1404</v>
      </c>
      <c r="F494">
        <v>5</v>
      </c>
      <c r="G494" t="s">
        <v>1218</v>
      </c>
      <c r="H494" t="s">
        <v>436</v>
      </c>
      <c r="I494">
        <v>1761512678.2</v>
      </c>
      <c r="J494">
        <f>(K494)/1000</f>
        <v>0</v>
      </c>
      <c r="K494">
        <f>IF(DP494, AN494, AH494)</f>
        <v>0</v>
      </c>
      <c r="L494">
        <f>IF(DP494, AI494, AG494)</f>
        <v>0</v>
      </c>
      <c r="M494">
        <f>DR494 - IF(AU494&gt;1, L494*DL494*100.0/(AW494), 0)</f>
        <v>0</v>
      </c>
      <c r="N494">
        <f>((T494-J494/2)*M494-L494)/(T494+J494/2)</f>
        <v>0</v>
      </c>
      <c r="O494">
        <f>N494*(DY494+DZ494)/1000.0</f>
        <v>0</v>
      </c>
      <c r="P494">
        <f>(DR494 - IF(AU494&gt;1, L494*DL494*100.0/(AW494), 0))*(DY494+DZ494)/1000.0</f>
        <v>0</v>
      </c>
      <c r="Q494">
        <f>2.0/((1/S494-1/R494)+SIGN(S494)*SQRT((1/S494-1/R494)*(1/S494-1/R494) + 4*DM494/((DM494+1)*(DM494+1))*(2*1/S494*1/R494-1/R494*1/R494)))</f>
        <v>0</v>
      </c>
      <c r="R494">
        <f>IF(LEFT(DN494,1)&lt;&gt;"0",IF(LEFT(DN494,1)="1",3.0,DO494),$D$5+$E$5*(EF494*DY494/($K$5*1000))+$F$5*(EF494*DY494/($K$5*1000))*MAX(MIN(DL494,$J$5),$I$5)*MAX(MIN(DL494,$J$5),$I$5)+$G$5*MAX(MIN(DL494,$J$5),$I$5)*(EF494*DY494/($K$5*1000))+$H$5*(EF494*DY494/($K$5*1000))*(EF494*DY494/($K$5*1000)))</f>
        <v>0</v>
      </c>
      <c r="S494">
        <f>J494*(1000-(1000*0.61365*exp(17.502*W494/(240.97+W494))/(DY494+DZ494)+DT494)/2)/(1000*0.61365*exp(17.502*W494/(240.97+W494))/(DY494+DZ494)-DT494)</f>
        <v>0</v>
      </c>
      <c r="T494">
        <f>1/((DM494+1)/(Q494/1.6)+1/(R494/1.37)) + DM494/((DM494+1)/(Q494/1.6) + DM494/(R494/1.37))</f>
        <v>0</v>
      </c>
      <c r="U494">
        <f>(DH494*DK494)</f>
        <v>0</v>
      </c>
      <c r="V494">
        <f>(EA494+(U494+2*0.95*5.67E-8*(((EA494+$B$7)+273)^4-(EA494+273)^4)-44100*J494)/(1.84*29.3*R494+8*0.95*5.67E-8*(EA494+273)^3))</f>
        <v>0</v>
      </c>
      <c r="W494">
        <f>($C$7*EB494+$D$7*EC494+$E$7*V494)</f>
        <v>0</v>
      </c>
      <c r="X494">
        <f>0.61365*exp(17.502*W494/(240.97+W494))</f>
        <v>0</v>
      </c>
      <c r="Y494">
        <f>(Z494/AA494*100)</f>
        <v>0</v>
      </c>
      <c r="Z494">
        <f>DT494*(DY494+DZ494)/1000</f>
        <v>0</v>
      </c>
      <c r="AA494">
        <f>0.61365*exp(17.502*EA494/(240.97+EA494))</f>
        <v>0</v>
      </c>
      <c r="AB494">
        <f>(X494-DT494*(DY494+DZ494)/1000)</f>
        <v>0</v>
      </c>
      <c r="AC494">
        <f>(-J494*44100)</f>
        <v>0</v>
      </c>
      <c r="AD494">
        <f>2*29.3*R494*0.92*(EA494-W494)</f>
        <v>0</v>
      </c>
      <c r="AE494">
        <f>2*0.95*5.67E-8*(((EA494+$B$7)+273)^4-(W494+273)^4)</f>
        <v>0</v>
      </c>
      <c r="AF494">
        <f>U494+AE494+AC494+AD494</f>
        <v>0</v>
      </c>
      <c r="AG494">
        <f>DX494*AU494*(DS494-DR494*(1000-AU494*DU494)/(1000-AU494*DT494))/(100*DL494)</f>
        <v>0</v>
      </c>
      <c r="AH494">
        <f>1000*DX494*AU494*(DT494-DU494)/(100*DL494*(1000-AU494*DT494))</f>
        <v>0</v>
      </c>
      <c r="AI494">
        <f>(AJ494 - AK494 - DY494*1E3/(8.314*(EA494+273.15)) * AM494/DX494 * AL494) * DX494/(100*DL494) * (1000 - DU494)/1000</f>
        <v>0</v>
      </c>
      <c r="AJ494">
        <v>1556.344028885199</v>
      </c>
      <c r="AK494">
        <v>1525.843151515151</v>
      </c>
      <c r="AL494">
        <v>3.38053634658578</v>
      </c>
      <c r="AM494">
        <v>65.67833602409358</v>
      </c>
      <c r="AN494">
        <f>(AP494 - AO494 + DY494*1E3/(8.314*(EA494+273.15)) * AR494/DX494 * AQ494) * DX494/(100*DL494) * 1000/(1000 - AP494)</f>
        <v>0</v>
      </c>
      <c r="AO494">
        <v>8.49720722722466</v>
      </c>
      <c r="AP494">
        <v>11.88402909090909</v>
      </c>
      <c r="AQ494">
        <v>-0.000155894738214587</v>
      </c>
      <c r="AR494">
        <v>107.1786885899259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MAX(0,($B$13+$C$13*EF494)/(1+$D$13*EF494)*DY494/(EA494+273)*$E$13)</f>
        <v>0</v>
      </c>
      <c r="AX494" t="s">
        <v>437</v>
      </c>
      <c r="AY494" t="s">
        <v>437</v>
      </c>
      <c r="AZ494">
        <v>0</v>
      </c>
      <c r="BA494">
        <v>0</v>
      </c>
      <c r="BB494">
        <f>1-AZ494/BA494</f>
        <v>0</v>
      </c>
      <c r="BC494">
        <v>0</v>
      </c>
      <c r="BD494" t="s">
        <v>437</v>
      </c>
      <c r="BE494" t="s">
        <v>437</v>
      </c>
      <c r="BF494">
        <v>0</v>
      </c>
      <c r="BG494">
        <v>0</v>
      </c>
      <c r="BH494">
        <f>1-BF494/BG494</f>
        <v>0</v>
      </c>
      <c r="BI494">
        <v>0.5</v>
      </c>
      <c r="BJ494">
        <f>DI494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437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BZ494">
        <v>2020</v>
      </c>
      <c r="CA494">
        <v>290.0000000000001</v>
      </c>
      <c r="CB494">
        <v>1590.42</v>
      </c>
      <c r="CC494">
        <v>295</v>
      </c>
      <c r="CD494">
        <v>5220.67</v>
      </c>
      <c r="CE494">
        <v>1591.29</v>
      </c>
      <c r="CF494">
        <v>-0.87</v>
      </c>
      <c r="CG494">
        <v>300.0000000000001</v>
      </c>
      <c r="CH494">
        <v>23.8</v>
      </c>
      <c r="CI494">
        <v>1650.734719841875</v>
      </c>
      <c r="CJ494">
        <v>2.032994541366527</v>
      </c>
      <c r="CK494">
        <v>-31.03478562282126</v>
      </c>
      <c r="CL494">
        <v>0.9198548094063967</v>
      </c>
      <c r="CM494">
        <v>0.9759925733019913</v>
      </c>
      <c r="CN494">
        <v>-0.00431141668520578</v>
      </c>
      <c r="CO494">
        <v>289.9999999999999</v>
      </c>
      <c r="CP494">
        <v>1590.91</v>
      </c>
      <c r="CQ494">
        <v>765</v>
      </c>
      <c r="CR494">
        <v>5219.32</v>
      </c>
      <c r="CS494">
        <v>1591.27</v>
      </c>
      <c r="CT494">
        <v>-0.36</v>
      </c>
      <c r="DH494">
        <f>$B$11*EG494+$C$11*EH494+$F$11*ES494*(1-EV494)</f>
        <v>0</v>
      </c>
      <c r="DI494">
        <f>DH494*DJ494</f>
        <v>0</v>
      </c>
      <c r="DJ494">
        <f>($B$11*$D$9+$C$11*$D$9+$F$11*((FF494+EX494)/MAX(FF494+EX494+FG494, 0.1)*$I$9+FG494/MAX(FF494+EX494+FG494, 0.1)*$J$9))/($B$11+$C$11+$F$11)</f>
        <v>0</v>
      </c>
      <c r="DK494">
        <f>($B$11*$K$9+$C$11*$K$9+$F$11*((FF494+EX494)/MAX(FF494+EX494+FG494, 0.1)*$P$9+FG494/MAX(FF494+EX494+FG494, 0.1)*$Q$9))/($B$11+$C$11+$F$11)</f>
        <v>0</v>
      </c>
      <c r="DL494">
        <v>6</v>
      </c>
      <c r="DM494">
        <v>0.5</v>
      </c>
      <c r="DN494" t="s">
        <v>438</v>
      </c>
      <c r="DO494">
        <v>2</v>
      </c>
      <c r="DP494" t="b">
        <v>1</v>
      </c>
      <c r="DQ494">
        <v>1761512678.2</v>
      </c>
      <c r="DR494">
        <v>1500.011</v>
      </c>
      <c r="DS494">
        <v>1543.87</v>
      </c>
      <c r="DT494">
        <v>11.88838</v>
      </c>
      <c r="DU494">
        <v>8.497275999999999</v>
      </c>
      <c r="DV494">
        <v>1504.42</v>
      </c>
      <c r="DW494">
        <v>11.87602</v>
      </c>
      <c r="DX494">
        <v>500.0048</v>
      </c>
      <c r="DY494">
        <v>90.28206999999999</v>
      </c>
      <c r="DZ494">
        <v>0.10000298</v>
      </c>
      <c r="EA494">
        <v>18.56898</v>
      </c>
      <c r="EB494">
        <v>17.97585</v>
      </c>
      <c r="EC494">
        <v>999.9</v>
      </c>
      <c r="ED494">
        <v>0</v>
      </c>
      <c r="EE494">
        <v>0</v>
      </c>
      <c r="EF494">
        <v>9990.128000000001</v>
      </c>
      <c r="EG494">
        <v>0</v>
      </c>
      <c r="EH494">
        <v>1017.531</v>
      </c>
      <c r="EI494">
        <v>-43.85933</v>
      </c>
      <c r="EJ494">
        <v>1518.058</v>
      </c>
      <c r="EK494">
        <v>1557.101</v>
      </c>
      <c r="EL494">
        <v>3.391115</v>
      </c>
      <c r="EM494">
        <v>1543.87</v>
      </c>
      <c r="EN494">
        <v>8.497275999999999</v>
      </c>
      <c r="EO494">
        <v>1.073308</v>
      </c>
      <c r="EP494">
        <v>0.7671518000000001</v>
      </c>
      <c r="EQ494">
        <v>7.951438</v>
      </c>
      <c r="ER494">
        <v>3.113589</v>
      </c>
      <c r="ES494">
        <v>1999.99</v>
      </c>
      <c r="ET494">
        <v>0.9799942999999999</v>
      </c>
      <c r="EU494">
        <v>0.0200053</v>
      </c>
      <c r="EV494">
        <v>0</v>
      </c>
      <c r="EW494">
        <v>1275.352</v>
      </c>
      <c r="EX494">
        <v>5.000970000000001</v>
      </c>
      <c r="EY494">
        <v>25499.79</v>
      </c>
      <c r="EZ494">
        <v>16707.45</v>
      </c>
      <c r="FA494">
        <v>38.187</v>
      </c>
      <c r="FB494">
        <v>39.125</v>
      </c>
      <c r="FC494">
        <v>38.3998</v>
      </c>
      <c r="FD494">
        <v>38.3435</v>
      </c>
      <c r="FE494">
        <v>37.9559</v>
      </c>
      <c r="FF494">
        <v>1955.08</v>
      </c>
      <c r="FG494">
        <v>39.90999999999999</v>
      </c>
      <c r="FH494">
        <v>0</v>
      </c>
      <c r="FI494">
        <v>7551.800000190735</v>
      </c>
      <c r="FJ494">
        <v>0</v>
      </c>
      <c r="FK494">
        <v>1275.574615384616</v>
      </c>
      <c r="FL494">
        <v>-1.550085473776733</v>
      </c>
      <c r="FM494">
        <v>-40.47179491590153</v>
      </c>
      <c r="FN494">
        <v>25503.36153846153</v>
      </c>
      <c r="FO494">
        <v>15</v>
      </c>
      <c r="FP494">
        <v>0</v>
      </c>
      <c r="FQ494" t="s">
        <v>439</v>
      </c>
      <c r="FR494">
        <v>1760210915.6</v>
      </c>
      <c r="FS494">
        <v>0</v>
      </c>
      <c r="FT494">
        <v>0</v>
      </c>
      <c r="FU494">
        <v>-0.215</v>
      </c>
      <c r="FV494">
        <v>0</v>
      </c>
      <c r="FW494">
        <v>-0.6919999999999999</v>
      </c>
      <c r="FX494">
        <v>0</v>
      </c>
      <c r="FY494">
        <v>400</v>
      </c>
      <c r="FZ494">
        <v>0</v>
      </c>
      <c r="GA494">
        <v>0.15</v>
      </c>
      <c r="GB494">
        <v>0</v>
      </c>
      <c r="GC494">
        <v>-43.6904475</v>
      </c>
      <c r="GD494">
        <v>-0.5884424015007883</v>
      </c>
      <c r="GE494">
        <v>0.1588466524474154</v>
      </c>
      <c r="GF494">
        <v>0</v>
      </c>
      <c r="GG494">
        <v>1275.602352941177</v>
      </c>
      <c r="GH494">
        <v>-0.9799847261280146</v>
      </c>
      <c r="GI494">
        <v>0.2835599202526666</v>
      </c>
      <c r="GJ494">
        <v>1</v>
      </c>
      <c r="GK494">
        <v>3.40847775</v>
      </c>
      <c r="GL494">
        <v>-0.1340306566604249</v>
      </c>
      <c r="GM494">
        <v>0.01291724864038393</v>
      </c>
      <c r="GN494">
        <v>0</v>
      </c>
      <c r="GO494">
        <v>1</v>
      </c>
      <c r="GP494">
        <v>3</v>
      </c>
      <c r="GQ494" t="s">
        <v>446</v>
      </c>
      <c r="GR494">
        <v>3.13329</v>
      </c>
      <c r="GS494">
        <v>2.76033</v>
      </c>
      <c r="GT494">
        <v>0.223122</v>
      </c>
      <c r="GU494">
        <v>0.224495</v>
      </c>
      <c r="GV494">
        <v>0.0643237</v>
      </c>
      <c r="GW494">
        <v>0.0493674</v>
      </c>
      <c r="GX494">
        <v>24864.4</v>
      </c>
      <c r="GY494">
        <v>24804.4</v>
      </c>
      <c r="GZ494">
        <v>29732.8</v>
      </c>
      <c r="HA494">
        <v>29543.8</v>
      </c>
      <c r="HB494">
        <v>36771.9</v>
      </c>
      <c r="HC494">
        <v>37224.9</v>
      </c>
      <c r="HD494">
        <v>41838.7</v>
      </c>
      <c r="HE494">
        <v>41975.4</v>
      </c>
      <c r="HF494">
        <v>1.95745</v>
      </c>
      <c r="HG494">
        <v>1.8847</v>
      </c>
      <c r="HH494">
        <v>-0.0318214</v>
      </c>
      <c r="HI494">
        <v>0</v>
      </c>
      <c r="HJ494">
        <v>18.4921</v>
      </c>
      <c r="HK494">
        <v>999.9</v>
      </c>
      <c r="HL494">
        <v>26.3</v>
      </c>
      <c r="HM494">
        <v>31.7</v>
      </c>
      <c r="HN494">
        <v>13.6753</v>
      </c>
      <c r="HO494">
        <v>62.3028</v>
      </c>
      <c r="HP494">
        <v>32.488</v>
      </c>
      <c r="HQ494">
        <v>1</v>
      </c>
      <c r="HR494">
        <v>-0.111479</v>
      </c>
      <c r="HS494">
        <v>5.69548</v>
      </c>
      <c r="HT494">
        <v>20.2513</v>
      </c>
      <c r="HU494">
        <v>5.22163</v>
      </c>
      <c r="HV494">
        <v>12.0159</v>
      </c>
      <c r="HW494">
        <v>4.99105</v>
      </c>
      <c r="HX494">
        <v>3.28865</v>
      </c>
      <c r="HY494">
        <v>9999</v>
      </c>
      <c r="HZ494">
        <v>9999</v>
      </c>
      <c r="IA494">
        <v>9999</v>
      </c>
      <c r="IB494">
        <v>999.9</v>
      </c>
      <c r="IC494">
        <v>4.97286</v>
      </c>
      <c r="ID494">
        <v>1.86661</v>
      </c>
      <c r="IE494">
        <v>1.86591</v>
      </c>
      <c r="IF494">
        <v>1.86585</v>
      </c>
      <c r="IG494">
        <v>1.8677</v>
      </c>
      <c r="IH494">
        <v>1.87018</v>
      </c>
      <c r="II494">
        <v>1.86879</v>
      </c>
      <c r="IJ494">
        <v>1.87027</v>
      </c>
      <c r="IK494">
        <v>0</v>
      </c>
      <c r="IL494">
        <v>0</v>
      </c>
      <c r="IM494">
        <v>0</v>
      </c>
      <c r="IN494">
        <v>0</v>
      </c>
      <c r="IO494" t="s">
        <v>441</v>
      </c>
      <c r="IP494" t="s">
        <v>442</v>
      </c>
      <c r="IQ494" t="s">
        <v>443</v>
      </c>
      <c r="IR494" t="s">
        <v>443</v>
      </c>
      <c r="IS494" t="s">
        <v>443</v>
      </c>
      <c r="IT494" t="s">
        <v>443</v>
      </c>
      <c r="IU494">
        <v>0</v>
      </c>
      <c r="IV494">
        <v>100</v>
      </c>
      <c r="IW494">
        <v>100</v>
      </c>
      <c r="IX494">
        <v>-4.43</v>
      </c>
      <c r="IY494">
        <v>0.0123</v>
      </c>
      <c r="IZ494">
        <v>-1.414774939843471</v>
      </c>
      <c r="JA494">
        <v>-0.002262605230658699</v>
      </c>
      <c r="JB494">
        <v>4.117972070868355E-07</v>
      </c>
      <c r="JC494">
        <v>-1.535053720392113E-10</v>
      </c>
      <c r="JD494">
        <v>-0.05773197212917025</v>
      </c>
      <c r="JE494">
        <v>-0.004387372397949352</v>
      </c>
      <c r="JF494">
        <v>0.001148265067849212</v>
      </c>
      <c r="JG494">
        <v>-2.372704636287677E-05</v>
      </c>
      <c r="JH494">
        <v>4</v>
      </c>
      <c r="JI494">
        <v>2346</v>
      </c>
      <c r="JJ494">
        <v>1</v>
      </c>
      <c r="JK494">
        <v>24</v>
      </c>
      <c r="JL494">
        <v>21696.1</v>
      </c>
      <c r="JM494">
        <v>29358544.7</v>
      </c>
      <c r="JN494">
        <v>2.96387</v>
      </c>
      <c r="JO494">
        <v>2.23511</v>
      </c>
      <c r="JP494">
        <v>1.39648</v>
      </c>
      <c r="JQ494">
        <v>2.35352</v>
      </c>
      <c r="JR494">
        <v>1.49536</v>
      </c>
      <c r="JS494">
        <v>2.56226</v>
      </c>
      <c r="JT494">
        <v>36.4814</v>
      </c>
      <c r="JU494">
        <v>24.0262</v>
      </c>
      <c r="JV494">
        <v>18</v>
      </c>
      <c r="JW494">
        <v>488.012</v>
      </c>
      <c r="JX494">
        <v>433.705</v>
      </c>
      <c r="JY494">
        <v>12.2424</v>
      </c>
      <c r="JZ494">
        <v>25.9755</v>
      </c>
      <c r="KA494">
        <v>30.0005</v>
      </c>
      <c r="KB494">
        <v>25.7886</v>
      </c>
      <c r="KC494">
        <v>25.7263</v>
      </c>
      <c r="KD494">
        <v>59.3371</v>
      </c>
      <c r="KE494">
        <v>34.5612</v>
      </c>
      <c r="KF494">
        <v>0</v>
      </c>
      <c r="KG494">
        <v>12.2522</v>
      </c>
      <c r="KH494">
        <v>1570.97</v>
      </c>
      <c r="KI494">
        <v>8.52683</v>
      </c>
      <c r="KJ494">
        <v>101.616</v>
      </c>
      <c r="KK494">
        <v>100.935</v>
      </c>
    </row>
    <row r="495" spans="1:297">
      <c r="A495">
        <v>479</v>
      </c>
      <c r="B495">
        <v>1761512686</v>
      </c>
      <c r="C495">
        <v>5475.5</v>
      </c>
      <c r="D495" t="s">
        <v>1405</v>
      </c>
      <c r="E495" t="s">
        <v>1406</v>
      </c>
      <c r="F495">
        <v>5</v>
      </c>
      <c r="G495" t="s">
        <v>1218</v>
      </c>
      <c r="H495" t="s">
        <v>436</v>
      </c>
      <c r="I495">
        <v>1761512683.5</v>
      </c>
      <c r="J495">
        <f>(K495)/1000</f>
        <v>0</v>
      </c>
      <c r="K495">
        <f>IF(DP495, AN495, AH495)</f>
        <v>0</v>
      </c>
      <c r="L495">
        <f>IF(DP495, AI495, AG495)</f>
        <v>0</v>
      </c>
      <c r="M495">
        <f>DR495 - IF(AU495&gt;1, L495*DL495*100.0/(AW495), 0)</f>
        <v>0</v>
      </c>
      <c r="N495">
        <f>((T495-J495/2)*M495-L495)/(T495+J495/2)</f>
        <v>0</v>
      </c>
      <c r="O495">
        <f>N495*(DY495+DZ495)/1000.0</f>
        <v>0</v>
      </c>
      <c r="P495">
        <f>(DR495 - IF(AU495&gt;1, L495*DL495*100.0/(AW495), 0))*(DY495+DZ495)/1000.0</f>
        <v>0</v>
      </c>
      <c r="Q495">
        <f>2.0/((1/S495-1/R495)+SIGN(S495)*SQRT((1/S495-1/R495)*(1/S495-1/R495) + 4*DM495/((DM495+1)*(DM495+1))*(2*1/S495*1/R495-1/R495*1/R495)))</f>
        <v>0</v>
      </c>
      <c r="R495">
        <f>IF(LEFT(DN495,1)&lt;&gt;"0",IF(LEFT(DN495,1)="1",3.0,DO495),$D$5+$E$5*(EF495*DY495/($K$5*1000))+$F$5*(EF495*DY495/($K$5*1000))*MAX(MIN(DL495,$J$5),$I$5)*MAX(MIN(DL495,$J$5),$I$5)+$G$5*MAX(MIN(DL495,$J$5),$I$5)*(EF495*DY495/($K$5*1000))+$H$5*(EF495*DY495/($K$5*1000))*(EF495*DY495/($K$5*1000)))</f>
        <v>0</v>
      </c>
      <c r="S495">
        <f>J495*(1000-(1000*0.61365*exp(17.502*W495/(240.97+W495))/(DY495+DZ495)+DT495)/2)/(1000*0.61365*exp(17.502*W495/(240.97+W495))/(DY495+DZ495)-DT495)</f>
        <v>0</v>
      </c>
      <c r="T495">
        <f>1/((DM495+1)/(Q495/1.6)+1/(R495/1.37)) + DM495/((DM495+1)/(Q495/1.6) + DM495/(R495/1.37))</f>
        <v>0</v>
      </c>
      <c r="U495">
        <f>(DH495*DK495)</f>
        <v>0</v>
      </c>
      <c r="V495">
        <f>(EA495+(U495+2*0.95*5.67E-8*(((EA495+$B$7)+273)^4-(EA495+273)^4)-44100*J495)/(1.84*29.3*R495+8*0.95*5.67E-8*(EA495+273)^3))</f>
        <v>0</v>
      </c>
      <c r="W495">
        <f>($C$7*EB495+$D$7*EC495+$E$7*V495)</f>
        <v>0</v>
      </c>
      <c r="X495">
        <f>0.61365*exp(17.502*W495/(240.97+W495))</f>
        <v>0</v>
      </c>
      <c r="Y495">
        <f>(Z495/AA495*100)</f>
        <v>0</v>
      </c>
      <c r="Z495">
        <f>DT495*(DY495+DZ495)/1000</f>
        <v>0</v>
      </c>
      <c r="AA495">
        <f>0.61365*exp(17.502*EA495/(240.97+EA495))</f>
        <v>0</v>
      </c>
      <c r="AB495">
        <f>(X495-DT495*(DY495+DZ495)/1000)</f>
        <v>0</v>
      </c>
      <c r="AC495">
        <f>(-J495*44100)</f>
        <v>0</v>
      </c>
      <c r="AD495">
        <f>2*29.3*R495*0.92*(EA495-W495)</f>
        <v>0</v>
      </c>
      <c r="AE495">
        <f>2*0.95*5.67E-8*(((EA495+$B$7)+273)^4-(W495+273)^4)</f>
        <v>0</v>
      </c>
      <c r="AF495">
        <f>U495+AE495+AC495+AD495</f>
        <v>0</v>
      </c>
      <c r="AG495">
        <f>DX495*AU495*(DS495-DR495*(1000-AU495*DU495)/(1000-AU495*DT495))/(100*DL495)</f>
        <v>0</v>
      </c>
      <c r="AH495">
        <f>1000*DX495*AU495*(DT495-DU495)/(100*DL495*(1000-AU495*DT495))</f>
        <v>0</v>
      </c>
      <c r="AI495">
        <f>(AJ495 - AK495 - DY495*1E3/(8.314*(EA495+273.15)) * AM495/DX495 * AL495) * DX495/(100*DL495) * (1000 - DU495)/1000</f>
        <v>0</v>
      </c>
      <c r="AJ495">
        <v>1573.539590690991</v>
      </c>
      <c r="AK495">
        <v>1542.814606060605</v>
      </c>
      <c r="AL495">
        <v>3.384269945275273</v>
      </c>
      <c r="AM495">
        <v>65.67833602409358</v>
      </c>
      <c r="AN495">
        <f>(AP495 - AO495 + DY495*1E3/(8.314*(EA495+273.15)) * AR495/DX495 * AQ495) * DX495/(100*DL495) * 1000/(1000 - AP495)</f>
        <v>0</v>
      </c>
      <c r="AO495">
        <v>8.495593885861609</v>
      </c>
      <c r="AP495">
        <v>11.87519575757576</v>
      </c>
      <c r="AQ495">
        <v>-8.331592504391599E-05</v>
      </c>
      <c r="AR495">
        <v>107.1786885899259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MAX(0,($B$13+$C$13*EF495)/(1+$D$13*EF495)*DY495/(EA495+273)*$E$13)</f>
        <v>0</v>
      </c>
      <c r="AX495" t="s">
        <v>437</v>
      </c>
      <c r="AY495" t="s">
        <v>437</v>
      </c>
      <c r="AZ495">
        <v>0</v>
      </c>
      <c r="BA495">
        <v>0</v>
      </c>
      <c r="BB495">
        <f>1-AZ495/BA495</f>
        <v>0</v>
      </c>
      <c r="BC495">
        <v>0</v>
      </c>
      <c r="BD495" t="s">
        <v>437</v>
      </c>
      <c r="BE495" t="s">
        <v>437</v>
      </c>
      <c r="BF495">
        <v>0</v>
      </c>
      <c r="BG495">
        <v>0</v>
      </c>
      <c r="BH495">
        <f>1-BF495/BG495</f>
        <v>0</v>
      </c>
      <c r="BI495">
        <v>0.5</v>
      </c>
      <c r="BJ495">
        <f>DI495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437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BZ495">
        <v>2020</v>
      </c>
      <c r="CA495">
        <v>290.0000000000001</v>
      </c>
      <c r="CB495">
        <v>1590.42</v>
      </c>
      <c r="CC495">
        <v>295</v>
      </c>
      <c r="CD495">
        <v>5220.67</v>
      </c>
      <c r="CE495">
        <v>1591.29</v>
      </c>
      <c r="CF495">
        <v>-0.87</v>
      </c>
      <c r="CG495">
        <v>300.0000000000001</v>
      </c>
      <c r="CH495">
        <v>23.8</v>
      </c>
      <c r="CI495">
        <v>1650.734719841875</v>
      </c>
      <c r="CJ495">
        <v>2.032994541366527</v>
      </c>
      <c r="CK495">
        <v>-31.03478562282126</v>
      </c>
      <c r="CL495">
        <v>0.9198548094063967</v>
      </c>
      <c r="CM495">
        <v>0.9759925733019913</v>
      </c>
      <c r="CN495">
        <v>-0.00431141668520578</v>
      </c>
      <c r="CO495">
        <v>289.9999999999999</v>
      </c>
      <c r="CP495">
        <v>1590.91</v>
      </c>
      <c r="CQ495">
        <v>765</v>
      </c>
      <c r="CR495">
        <v>5219.32</v>
      </c>
      <c r="CS495">
        <v>1591.27</v>
      </c>
      <c r="CT495">
        <v>-0.36</v>
      </c>
      <c r="DH495">
        <f>$B$11*EG495+$C$11*EH495+$F$11*ES495*(1-EV495)</f>
        <v>0</v>
      </c>
      <c r="DI495">
        <f>DH495*DJ495</f>
        <v>0</v>
      </c>
      <c r="DJ495">
        <f>($B$11*$D$9+$C$11*$D$9+$F$11*((FF495+EX495)/MAX(FF495+EX495+FG495, 0.1)*$I$9+FG495/MAX(FF495+EX495+FG495, 0.1)*$J$9))/($B$11+$C$11+$F$11)</f>
        <v>0</v>
      </c>
      <c r="DK495">
        <f>($B$11*$K$9+$C$11*$K$9+$F$11*((FF495+EX495)/MAX(FF495+EX495+FG495, 0.1)*$P$9+FG495/MAX(FF495+EX495+FG495, 0.1)*$Q$9))/($B$11+$C$11+$F$11)</f>
        <v>0</v>
      </c>
      <c r="DL495">
        <v>6</v>
      </c>
      <c r="DM495">
        <v>0.5</v>
      </c>
      <c r="DN495" t="s">
        <v>438</v>
      </c>
      <c r="DO495">
        <v>2</v>
      </c>
      <c r="DP495" t="b">
        <v>1</v>
      </c>
      <c r="DQ495">
        <v>1761512683.5</v>
      </c>
      <c r="DR495">
        <v>1517.821111111111</v>
      </c>
      <c r="DS495">
        <v>1561.845555555556</v>
      </c>
      <c r="DT495">
        <v>11.87876666666667</v>
      </c>
      <c r="DU495">
        <v>8.495391111111111</v>
      </c>
      <c r="DV495">
        <v>1522.265555555556</v>
      </c>
      <c r="DW495">
        <v>11.86654444444445</v>
      </c>
      <c r="DX495">
        <v>500.0165555555556</v>
      </c>
      <c r="DY495">
        <v>90.28116666666668</v>
      </c>
      <c r="DZ495">
        <v>0.1000276888888889</v>
      </c>
      <c r="EA495">
        <v>18.56668888888889</v>
      </c>
      <c r="EB495">
        <v>17.97021111111111</v>
      </c>
      <c r="EC495">
        <v>999.9000000000001</v>
      </c>
      <c r="ED495">
        <v>0</v>
      </c>
      <c r="EE495">
        <v>0</v>
      </c>
      <c r="EF495">
        <v>9997.842222222222</v>
      </c>
      <c r="EG495">
        <v>0</v>
      </c>
      <c r="EH495">
        <v>1017.507777777778</v>
      </c>
      <c r="EI495">
        <v>-44.02442222222223</v>
      </c>
      <c r="EJ495">
        <v>1536.065555555556</v>
      </c>
      <c r="EK495">
        <v>1575.225555555556</v>
      </c>
      <c r="EL495">
        <v>3.383381111111111</v>
      </c>
      <c r="EM495">
        <v>1561.845555555556</v>
      </c>
      <c r="EN495">
        <v>8.495391111111111</v>
      </c>
      <c r="EO495">
        <v>1.072428888888889</v>
      </c>
      <c r="EP495">
        <v>0.7669737777777779</v>
      </c>
      <c r="EQ495">
        <v>7.939401111111112</v>
      </c>
      <c r="ER495">
        <v>3.110312222222222</v>
      </c>
      <c r="ES495">
        <v>2000.027777777778</v>
      </c>
      <c r="ET495">
        <v>0.9799943333333333</v>
      </c>
      <c r="EU495">
        <v>0.02000526666666666</v>
      </c>
      <c r="EV495">
        <v>0</v>
      </c>
      <c r="EW495">
        <v>1275.246666666667</v>
      </c>
      <c r="EX495">
        <v>5.00097</v>
      </c>
      <c r="EY495">
        <v>25495.87777777778</v>
      </c>
      <c r="EZ495">
        <v>16707.77777777778</v>
      </c>
      <c r="FA495">
        <v>38.125</v>
      </c>
      <c r="FB495">
        <v>39.125</v>
      </c>
      <c r="FC495">
        <v>38.375</v>
      </c>
      <c r="FD495">
        <v>38.312</v>
      </c>
      <c r="FE495">
        <v>37.937</v>
      </c>
      <c r="FF495">
        <v>1955.117777777778</v>
      </c>
      <c r="FG495">
        <v>39.91</v>
      </c>
      <c r="FH495">
        <v>0</v>
      </c>
      <c r="FI495">
        <v>7557.200000047684</v>
      </c>
      <c r="FJ495">
        <v>0</v>
      </c>
      <c r="FK495">
        <v>1275.4096</v>
      </c>
      <c r="FL495">
        <v>-1.706153847820977</v>
      </c>
      <c r="FM495">
        <v>-46.29230783631773</v>
      </c>
      <c r="FN495">
        <v>25499.37999999999</v>
      </c>
      <c r="FO495">
        <v>15</v>
      </c>
      <c r="FP495">
        <v>0</v>
      </c>
      <c r="FQ495" t="s">
        <v>439</v>
      </c>
      <c r="FR495">
        <v>1760210915.6</v>
      </c>
      <c r="FS495">
        <v>0</v>
      </c>
      <c r="FT495">
        <v>0</v>
      </c>
      <c r="FU495">
        <v>-0.215</v>
      </c>
      <c r="FV495">
        <v>0</v>
      </c>
      <c r="FW495">
        <v>-0.6919999999999999</v>
      </c>
      <c r="FX495">
        <v>0</v>
      </c>
      <c r="FY495">
        <v>400</v>
      </c>
      <c r="FZ495">
        <v>0</v>
      </c>
      <c r="GA495">
        <v>0.15</v>
      </c>
      <c r="GB495">
        <v>0</v>
      </c>
      <c r="GC495">
        <v>-43.77030731707317</v>
      </c>
      <c r="GD495">
        <v>-2.039272473867653</v>
      </c>
      <c r="GE495">
        <v>0.2188093873563037</v>
      </c>
      <c r="GF495">
        <v>0</v>
      </c>
      <c r="GG495">
        <v>1275.501764705882</v>
      </c>
      <c r="GH495">
        <v>-1.691061877654294</v>
      </c>
      <c r="GI495">
        <v>0.3199307883629743</v>
      </c>
      <c r="GJ495">
        <v>0</v>
      </c>
      <c r="GK495">
        <v>3.397745853658537</v>
      </c>
      <c r="GL495">
        <v>-0.1177018118466956</v>
      </c>
      <c r="GM495">
        <v>0.01169956179617368</v>
      </c>
      <c r="GN495">
        <v>0</v>
      </c>
      <c r="GO495">
        <v>0</v>
      </c>
      <c r="GP495">
        <v>3</v>
      </c>
      <c r="GQ495" t="s">
        <v>455</v>
      </c>
      <c r="GR495">
        <v>3.13339</v>
      </c>
      <c r="GS495">
        <v>2.76022</v>
      </c>
      <c r="GT495">
        <v>0.224608</v>
      </c>
      <c r="GU495">
        <v>0.225922</v>
      </c>
      <c r="GV495">
        <v>0.0642865</v>
      </c>
      <c r="GW495">
        <v>0.0493533</v>
      </c>
      <c r="GX495">
        <v>24816.2</v>
      </c>
      <c r="GY495">
        <v>24758.5</v>
      </c>
      <c r="GZ495">
        <v>29732</v>
      </c>
      <c r="HA495">
        <v>29543.5</v>
      </c>
      <c r="HB495">
        <v>36772.3</v>
      </c>
      <c r="HC495">
        <v>37225.3</v>
      </c>
      <c r="HD495">
        <v>41837.4</v>
      </c>
      <c r="HE495">
        <v>41975.2</v>
      </c>
      <c r="HF495">
        <v>1.95745</v>
      </c>
      <c r="HG495">
        <v>1.88485</v>
      </c>
      <c r="HH495">
        <v>-0.0307709</v>
      </c>
      <c r="HI495">
        <v>0</v>
      </c>
      <c r="HJ495">
        <v>18.4864</v>
      </c>
      <c r="HK495">
        <v>999.9</v>
      </c>
      <c r="HL495">
        <v>26.3</v>
      </c>
      <c r="HM495">
        <v>31.7</v>
      </c>
      <c r="HN495">
        <v>13.6752</v>
      </c>
      <c r="HO495">
        <v>62.1328</v>
      </c>
      <c r="HP495">
        <v>32.3077</v>
      </c>
      <c r="HQ495">
        <v>1</v>
      </c>
      <c r="HR495">
        <v>-0.111143</v>
      </c>
      <c r="HS495">
        <v>5.634</v>
      </c>
      <c r="HT495">
        <v>20.2539</v>
      </c>
      <c r="HU495">
        <v>5.22043</v>
      </c>
      <c r="HV495">
        <v>12.0159</v>
      </c>
      <c r="HW495">
        <v>4.9909</v>
      </c>
      <c r="HX495">
        <v>3.28855</v>
      </c>
      <c r="HY495">
        <v>9999</v>
      </c>
      <c r="HZ495">
        <v>9999</v>
      </c>
      <c r="IA495">
        <v>9999</v>
      </c>
      <c r="IB495">
        <v>999.9</v>
      </c>
      <c r="IC495">
        <v>4.97282</v>
      </c>
      <c r="ID495">
        <v>1.86661</v>
      </c>
      <c r="IE495">
        <v>1.86586</v>
      </c>
      <c r="IF495">
        <v>1.86584</v>
      </c>
      <c r="IG495">
        <v>1.86769</v>
      </c>
      <c r="IH495">
        <v>1.87016</v>
      </c>
      <c r="II495">
        <v>1.8688</v>
      </c>
      <c r="IJ495">
        <v>1.87027</v>
      </c>
      <c r="IK495">
        <v>0</v>
      </c>
      <c r="IL495">
        <v>0</v>
      </c>
      <c r="IM495">
        <v>0</v>
      </c>
      <c r="IN495">
        <v>0</v>
      </c>
      <c r="IO495" t="s">
        <v>441</v>
      </c>
      <c r="IP495" t="s">
        <v>442</v>
      </c>
      <c r="IQ495" t="s">
        <v>443</v>
      </c>
      <c r="IR495" t="s">
        <v>443</v>
      </c>
      <c r="IS495" t="s">
        <v>443</v>
      </c>
      <c r="IT495" t="s">
        <v>443</v>
      </c>
      <c r="IU495">
        <v>0</v>
      </c>
      <c r="IV495">
        <v>100</v>
      </c>
      <c r="IW495">
        <v>100</v>
      </c>
      <c r="IX495">
        <v>-4.46</v>
      </c>
      <c r="IY495">
        <v>0.0122</v>
      </c>
      <c r="IZ495">
        <v>-1.414774939843471</v>
      </c>
      <c r="JA495">
        <v>-0.002262605230658699</v>
      </c>
      <c r="JB495">
        <v>4.117972070868355E-07</v>
      </c>
      <c r="JC495">
        <v>-1.535053720392113E-10</v>
      </c>
      <c r="JD495">
        <v>-0.05773197212917025</v>
      </c>
      <c r="JE495">
        <v>-0.004387372397949352</v>
      </c>
      <c r="JF495">
        <v>0.001148265067849212</v>
      </c>
      <c r="JG495">
        <v>-2.372704636287677E-05</v>
      </c>
      <c r="JH495">
        <v>4</v>
      </c>
      <c r="JI495">
        <v>2346</v>
      </c>
      <c r="JJ495">
        <v>1</v>
      </c>
      <c r="JK495">
        <v>24</v>
      </c>
      <c r="JL495">
        <v>21696.2</v>
      </c>
      <c r="JM495">
        <v>29358544.8</v>
      </c>
      <c r="JN495">
        <v>2.98706</v>
      </c>
      <c r="JO495">
        <v>2.22534</v>
      </c>
      <c r="JP495">
        <v>1.39648</v>
      </c>
      <c r="JQ495">
        <v>2.35596</v>
      </c>
      <c r="JR495">
        <v>1.49536</v>
      </c>
      <c r="JS495">
        <v>2.677</v>
      </c>
      <c r="JT495">
        <v>36.4814</v>
      </c>
      <c r="JU495">
        <v>24.035</v>
      </c>
      <c r="JV495">
        <v>18</v>
      </c>
      <c r="JW495">
        <v>488.055</v>
      </c>
      <c r="JX495">
        <v>433.827</v>
      </c>
      <c r="JY495">
        <v>12.2583</v>
      </c>
      <c r="JZ495">
        <v>25.9828</v>
      </c>
      <c r="KA495">
        <v>30.0004</v>
      </c>
      <c r="KB495">
        <v>25.7936</v>
      </c>
      <c r="KC495">
        <v>25.7304</v>
      </c>
      <c r="KD495">
        <v>59.8798</v>
      </c>
      <c r="KE495">
        <v>34.5612</v>
      </c>
      <c r="KF495">
        <v>0</v>
      </c>
      <c r="KG495">
        <v>12.2732</v>
      </c>
      <c r="KH495">
        <v>1591.02</v>
      </c>
      <c r="KI495">
        <v>8.52683</v>
      </c>
      <c r="KJ495">
        <v>101.614</v>
      </c>
      <c r="KK495">
        <v>100.934</v>
      </c>
    </row>
    <row r="496" spans="1:297">
      <c r="A496">
        <v>480</v>
      </c>
      <c r="B496">
        <v>1761512691</v>
      </c>
      <c r="C496">
        <v>5480.5</v>
      </c>
      <c r="D496" t="s">
        <v>1407</v>
      </c>
      <c r="E496" t="s">
        <v>1408</v>
      </c>
      <c r="F496">
        <v>5</v>
      </c>
      <c r="G496" t="s">
        <v>1218</v>
      </c>
      <c r="H496" t="s">
        <v>436</v>
      </c>
      <c r="I496">
        <v>1761512688.2</v>
      </c>
      <c r="J496">
        <f>(K496)/1000</f>
        <v>0</v>
      </c>
      <c r="K496">
        <f>IF(DP496, AN496, AH496)</f>
        <v>0</v>
      </c>
      <c r="L496">
        <f>IF(DP496, AI496, AG496)</f>
        <v>0</v>
      </c>
      <c r="M496">
        <f>DR496 - IF(AU496&gt;1, L496*DL496*100.0/(AW496), 0)</f>
        <v>0</v>
      </c>
      <c r="N496">
        <f>((T496-J496/2)*M496-L496)/(T496+J496/2)</f>
        <v>0</v>
      </c>
      <c r="O496">
        <f>N496*(DY496+DZ496)/1000.0</f>
        <v>0</v>
      </c>
      <c r="P496">
        <f>(DR496 - IF(AU496&gt;1, L496*DL496*100.0/(AW496), 0))*(DY496+DZ496)/1000.0</f>
        <v>0</v>
      </c>
      <c r="Q496">
        <f>2.0/((1/S496-1/R496)+SIGN(S496)*SQRT((1/S496-1/R496)*(1/S496-1/R496) + 4*DM496/((DM496+1)*(DM496+1))*(2*1/S496*1/R496-1/R496*1/R496)))</f>
        <v>0</v>
      </c>
      <c r="R496">
        <f>IF(LEFT(DN496,1)&lt;&gt;"0",IF(LEFT(DN496,1)="1",3.0,DO496),$D$5+$E$5*(EF496*DY496/($K$5*1000))+$F$5*(EF496*DY496/($K$5*1000))*MAX(MIN(DL496,$J$5),$I$5)*MAX(MIN(DL496,$J$5),$I$5)+$G$5*MAX(MIN(DL496,$J$5),$I$5)*(EF496*DY496/($K$5*1000))+$H$5*(EF496*DY496/($K$5*1000))*(EF496*DY496/($K$5*1000)))</f>
        <v>0</v>
      </c>
      <c r="S496">
        <f>J496*(1000-(1000*0.61365*exp(17.502*W496/(240.97+W496))/(DY496+DZ496)+DT496)/2)/(1000*0.61365*exp(17.502*W496/(240.97+W496))/(DY496+DZ496)-DT496)</f>
        <v>0</v>
      </c>
      <c r="T496">
        <f>1/((DM496+1)/(Q496/1.6)+1/(R496/1.37)) + DM496/((DM496+1)/(Q496/1.6) + DM496/(R496/1.37))</f>
        <v>0</v>
      </c>
      <c r="U496">
        <f>(DH496*DK496)</f>
        <v>0</v>
      </c>
      <c r="V496">
        <f>(EA496+(U496+2*0.95*5.67E-8*(((EA496+$B$7)+273)^4-(EA496+273)^4)-44100*J496)/(1.84*29.3*R496+8*0.95*5.67E-8*(EA496+273)^3))</f>
        <v>0</v>
      </c>
      <c r="W496">
        <f>($C$7*EB496+$D$7*EC496+$E$7*V496)</f>
        <v>0</v>
      </c>
      <c r="X496">
        <f>0.61365*exp(17.502*W496/(240.97+W496))</f>
        <v>0</v>
      </c>
      <c r="Y496">
        <f>(Z496/AA496*100)</f>
        <v>0</v>
      </c>
      <c r="Z496">
        <f>DT496*(DY496+DZ496)/1000</f>
        <v>0</v>
      </c>
      <c r="AA496">
        <f>0.61365*exp(17.502*EA496/(240.97+EA496))</f>
        <v>0</v>
      </c>
      <c r="AB496">
        <f>(X496-DT496*(DY496+DZ496)/1000)</f>
        <v>0</v>
      </c>
      <c r="AC496">
        <f>(-J496*44100)</f>
        <v>0</v>
      </c>
      <c r="AD496">
        <f>2*29.3*R496*0.92*(EA496-W496)</f>
        <v>0</v>
      </c>
      <c r="AE496">
        <f>2*0.95*5.67E-8*(((EA496+$B$7)+273)^4-(W496+273)^4)</f>
        <v>0</v>
      </c>
      <c r="AF496">
        <f>U496+AE496+AC496+AD496</f>
        <v>0</v>
      </c>
      <c r="AG496">
        <f>DX496*AU496*(DS496-DR496*(1000-AU496*DU496)/(1000-AU496*DT496))/(100*DL496)</f>
        <v>0</v>
      </c>
      <c r="AH496">
        <f>1000*DX496*AU496*(DT496-DU496)/(100*DL496*(1000-AU496*DT496))</f>
        <v>0</v>
      </c>
      <c r="AI496">
        <f>(AJ496 - AK496 - DY496*1E3/(8.314*(EA496+273.15)) * AM496/DX496 * AL496) * DX496/(100*DL496) * (1000 - DU496)/1000</f>
        <v>0</v>
      </c>
      <c r="AJ496">
        <v>1590.185544232253</v>
      </c>
      <c r="AK496">
        <v>1559.626909090909</v>
      </c>
      <c r="AL496">
        <v>3.363986018085771</v>
      </c>
      <c r="AM496">
        <v>65.67833602409358</v>
      </c>
      <c r="AN496">
        <f>(AP496 - AO496 + DY496*1E3/(8.314*(EA496+273.15)) * AR496/DX496 * AQ496) * DX496/(100*DL496) * 1000/(1000 - AP496)</f>
        <v>0</v>
      </c>
      <c r="AO496">
        <v>8.493798548474585</v>
      </c>
      <c r="AP496">
        <v>11.86780121212121</v>
      </c>
      <c r="AQ496">
        <v>-7.065075575735823E-05</v>
      </c>
      <c r="AR496">
        <v>107.1786885899259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MAX(0,($B$13+$C$13*EF496)/(1+$D$13*EF496)*DY496/(EA496+273)*$E$13)</f>
        <v>0</v>
      </c>
      <c r="AX496" t="s">
        <v>437</v>
      </c>
      <c r="AY496" t="s">
        <v>437</v>
      </c>
      <c r="AZ496">
        <v>0</v>
      </c>
      <c r="BA496">
        <v>0</v>
      </c>
      <c r="BB496">
        <f>1-AZ496/BA496</f>
        <v>0</v>
      </c>
      <c r="BC496">
        <v>0</v>
      </c>
      <c r="BD496" t="s">
        <v>437</v>
      </c>
      <c r="BE496" t="s">
        <v>437</v>
      </c>
      <c r="BF496">
        <v>0</v>
      </c>
      <c r="BG496">
        <v>0</v>
      </c>
      <c r="BH496">
        <f>1-BF496/BG496</f>
        <v>0</v>
      </c>
      <c r="BI496">
        <v>0.5</v>
      </c>
      <c r="BJ496">
        <f>DI496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437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BZ496">
        <v>2020</v>
      </c>
      <c r="CA496">
        <v>290.0000000000001</v>
      </c>
      <c r="CB496">
        <v>1590.42</v>
      </c>
      <c r="CC496">
        <v>295</v>
      </c>
      <c r="CD496">
        <v>5220.67</v>
      </c>
      <c r="CE496">
        <v>1591.29</v>
      </c>
      <c r="CF496">
        <v>-0.87</v>
      </c>
      <c r="CG496">
        <v>300.0000000000001</v>
      </c>
      <c r="CH496">
        <v>23.8</v>
      </c>
      <c r="CI496">
        <v>1650.734719841875</v>
      </c>
      <c r="CJ496">
        <v>2.032994541366527</v>
      </c>
      <c r="CK496">
        <v>-31.03478562282126</v>
      </c>
      <c r="CL496">
        <v>0.9198548094063967</v>
      </c>
      <c r="CM496">
        <v>0.9759925733019913</v>
      </c>
      <c r="CN496">
        <v>-0.00431141668520578</v>
      </c>
      <c r="CO496">
        <v>289.9999999999999</v>
      </c>
      <c r="CP496">
        <v>1590.91</v>
      </c>
      <c r="CQ496">
        <v>765</v>
      </c>
      <c r="CR496">
        <v>5219.32</v>
      </c>
      <c r="CS496">
        <v>1591.27</v>
      </c>
      <c r="CT496">
        <v>-0.36</v>
      </c>
      <c r="DH496">
        <f>$B$11*EG496+$C$11*EH496+$F$11*ES496*(1-EV496)</f>
        <v>0</v>
      </c>
      <c r="DI496">
        <f>DH496*DJ496</f>
        <v>0</v>
      </c>
      <c r="DJ496">
        <f>($B$11*$D$9+$C$11*$D$9+$F$11*((FF496+EX496)/MAX(FF496+EX496+FG496, 0.1)*$I$9+FG496/MAX(FF496+EX496+FG496, 0.1)*$J$9))/($B$11+$C$11+$F$11)</f>
        <v>0</v>
      </c>
      <c r="DK496">
        <f>($B$11*$K$9+$C$11*$K$9+$F$11*((FF496+EX496)/MAX(FF496+EX496+FG496, 0.1)*$P$9+FG496/MAX(FF496+EX496+FG496, 0.1)*$Q$9))/($B$11+$C$11+$F$11)</f>
        <v>0</v>
      </c>
      <c r="DL496">
        <v>6</v>
      </c>
      <c r="DM496">
        <v>0.5</v>
      </c>
      <c r="DN496" t="s">
        <v>438</v>
      </c>
      <c r="DO496">
        <v>2</v>
      </c>
      <c r="DP496" t="b">
        <v>1</v>
      </c>
      <c r="DQ496">
        <v>1761512688.2</v>
      </c>
      <c r="DR496">
        <v>1533.452</v>
      </c>
      <c r="DS496">
        <v>1577.416</v>
      </c>
      <c r="DT496">
        <v>11.87073</v>
      </c>
      <c r="DU496">
        <v>8.493632</v>
      </c>
      <c r="DV496">
        <v>1537.93</v>
      </c>
      <c r="DW496">
        <v>11.85858</v>
      </c>
      <c r="DX496">
        <v>499.9835999999999</v>
      </c>
      <c r="DY496">
        <v>90.28254</v>
      </c>
      <c r="DZ496">
        <v>0.09996274000000001</v>
      </c>
      <c r="EA496">
        <v>18.56416</v>
      </c>
      <c r="EB496">
        <v>17.9706</v>
      </c>
      <c r="EC496">
        <v>999.9</v>
      </c>
      <c r="ED496">
        <v>0</v>
      </c>
      <c r="EE496">
        <v>0</v>
      </c>
      <c r="EF496">
        <v>10012.11</v>
      </c>
      <c r="EG496">
        <v>0</v>
      </c>
      <c r="EH496">
        <v>1017.477</v>
      </c>
      <c r="EI496">
        <v>-43.96583</v>
      </c>
      <c r="EJ496">
        <v>1551.872</v>
      </c>
      <c r="EK496">
        <v>1590.929</v>
      </c>
      <c r="EL496">
        <v>3.377093</v>
      </c>
      <c r="EM496">
        <v>1577.416</v>
      </c>
      <c r="EN496">
        <v>8.493632</v>
      </c>
      <c r="EO496">
        <v>1.07172</v>
      </c>
      <c r="EP496">
        <v>0.7668265</v>
      </c>
      <c r="EQ496">
        <v>7.929667999999999</v>
      </c>
      <c r="ER496">
        <v>3.107601</v>
      </c>
      <c r="ES496">
        <v>2000.008</v>
      </c>
      <c r="ET496">
        <v>0.9799939999999999</v>
      </c>
      <c r="EU496">
        <v>0.0200056</v>
      </c>
      <c r="EV496">
        <v>0</v>
      </c>
      <c r="EW496">
        <v>1275.245</v>
      </c>
      <c r="EX496">
        <v>5.000970000000001</v>
      </c>
      <c r="EY496">
        <v>25491.65</v>
      </c>
      <c r="EZ496">
        <v>16707.62</v>
      </c>
      <c r="FA496">
        <v>38.125</v>
      </c>
      <c r="FB496">
        <v>39.125</v>
      </c>
      <c r="FC496">
        <v>38.375</v>
      </c>
      <c r="FD496">
        <v>38.312</v>
      </c>
      <c r="FE496">
        <v>37.937</v>
      </c>
      <c r="FF496">
        <v>1955.098</v>
      </c>
      <c r="FG496">
        <v>39.90999999999999</v>
      </c>
      <c r="FH496">
        <v>0</v>
      </c>
      <c r="FI496">
        <v>7562</v>
      </c>
      <c r="FJ496">
        <v>0</v>
      </c>
      <c r="FK496">
        <v>1275.2952</v>
      </c>
      <c r="FL496">
        <v>-1.060769224291796</v>
      </c>
      <c r="FM496">
        <v>-51.54615396031171</v>
      </c>
      <c r="FN496">
        <v>25495.528</v>
      </c>
      <c r="FO496">
        <v>15</v>
      </c>
      <c r="FP496">
        <v>0</v>
      </c>
      <c r="FQ496" t="s">
        <v>439</v>
      </c>
      <c r="FR496">
        <v>1760210915.6</v>
      </c>
      <c r="FS496">
        <v>0</v>
      </c>
      <c r="FT496">
        <v>0</v>
      </c>
      <c r="FU496">
        <v>-0.215</v>
      </c>
      <c r="FV496">
        <v>0</v>
      </c>
      <c r="FW496">
        <v>-0.6919999999999999</v>
      </c>
      <c r="FX496">
        <v>0</v>
      </c>
      <c r="FY496">
        <v>400</v>
      </c>
      <c r="FZ496">
        <v>0</v>
      </c>
      <c r="GA496">
        <v>0.15</v>
      </c>
      <c r="GB496">
        <v>0</v>
      </c>
      <c r="GC496">
        <v>-43.86301951219512</v>
      </c>
      <c r="GD496">
        <v>-1.199893379790921</v>
      </c>
      <c r="GE496">
        <v>0.1565513820732043</v>
      </c>
      <c r="GF496">
        <v>0</v>
      </c>
      <c r="GG496">
        <v>1275.422941176471</v>
      </c>
      <c r="GH496">
        <v>-1.618945760864652</v>
      </c>
      <c r="GI496">
        <v>0.3072030312710847</v>
      </c>
      <c r="GJ496">
        <v>0</v>
      </c>
      <c r="GK496">
        <v>3.390334634146342</v>
      </c>
      <c r="GL496">
        <v>-0.1011219512195048</v>
      </c>
      <c r="GM496">
        <v>0.01004235180344726</v>
      </c>
      <c r="GN496">
        <v>0</v>
      </c>
      <c r="GO496">
        <v>0</v>
      </c>
      <c r="GP496">
        <v>3</v>
      </c>
      <c r="GQ496" t="s">
        <v>455</v>
      </c>
      <c r="GR496">
        <v>3.13334</v>
      </c>
      <c r="GS496">
        <v>2.76036</v>
      </c>
      <c r="GT496">
        <v>0.226071</v>
      </c>
      <c r="GU496">
        <v>0.227367</v>
      </c>
      <c r="GV496">
        <v>0.064258</v>
      </c>
      <c r="GW496">
        <v>0.0493521</v>
      </c>
      <c r="GX496">
        <v>24769.2</v>
      </c>
      <c r="GY496">
        <v>24712.2</v>
      </c>
      <c r="GZ496">
        <v>29731.8</v>
      </c>
      <c r="HA496">
        <v>29543.3</v>
      </c>
      <c r="HB496">
        <v>36773.3</v>
      </c>
      <c r="HC496">
        <v>37225</v>
      </c>
      <c r="HD496">
        <v>41837.2</v>
      </c>
      <c r="HE496">
        <v>41974.8</v>
      </c>
      <c r="HF496">
        <v>1.95753</v>
      </c>
      <c r="HG496">
        <v>1.88465</v>
      </c>
      <c r="HH496">
        <v>-0.0311136</v>
      </c>
      <c r="HI496">
        <v>0</v>
      </c>
      <c r="HJ496">
        <v>18.4792</v>
      </c>
      <c r="HK496">
        <v>999.9</v>
      </c>
      <c r="HL496">
        <v>26.2</v>
      </c>
      <c r="HM496">
        <v>31.7</v>
      </c>
      <c r="HN496">
        <v>13.6245</v>
      </c>
      <c r="HO496">
        <v>62.3528</v>
      </c>
      <c r="HP496">
        <v>32.52</v>
      </c>
      <c r="HQ496">
        <v>1</v>
      </c>
      <c r="HR496">
        <v>-0.110696</v>
      </c>
      <c r="HS496">
        <v>5.59667</v>
      </c>
      <c r="HT496">
        <v>20.2551</v>
      </c>
      <c r="HU496">
        <v>5.22133</v>
      </c>
      <c r="HV496">
        <v>12.0159</v>
      </c>
      <c r="HW496">
        <v>4.99085</v>
      </c>
      <c r="HX496">
        <v>3.2885</v>
      </c>
      <c r="HY496">
        <v>9999</v>
      </c>
      <c r="HZ496">
        <v>9999</v>
      </c>
      <c r="IA496">
        <v>9999</v>
      </c>
      <c r="IB496">
        <v>999.9</v>
      </c>
      <c r="IC496">
        <v>4.97282</v>
      </c>
      <c r="ID496">
        <v>1.86661</v>
      </c>
      <c r="IE496">
        <v>1.86592</v>
      </c>
      <c r="IF496">
        <v>1.86586</v>
      </c>
      <c r="IG496">
        <v>1.8677</v>
      </c>
      <c r="IH496">
        <v>1.87015</v>
      </c>
      <c r="II496">
        <v>1.8688</v>
      </c>
      <c r="IJ496">
        <v>1.87027</v>
      </c>
      <c r="IK496">
        <v>0</v>
      </c>
      <c r="IL496">
        <v>0</v>
      </c>
      <c r="IM496">
        <v>0</v>
      </c>
      <c r="IN496">
        <v>0</v>
      </c>
      <c r="IO496" t="s">
        <v>441</v>
      </c>
      <c r="IP496" t="s">
        <v>442</v>
      </c>
      <c r="IQ496" t="s">
        <v>443</v>
      </c>
      <c r="IR496" t="s">
        <v>443</v>
      </c>
      <c r="IS496" t="s">
        <v>443</v>
      </c>
      <c r="IT496" t="s">
        <v>443</v>
      </c>
      <c r="IU496">
        <v>0</v>
      </c>
      <c r="IV496">
        <v>100</v>
      </c>
      <c r="IW496">
        <v>100</v>
      </c>
      <c r="IX496">
        <v>-4.5</v>
      </c>
      <c r="IY496">
        <v>0.0121</v>
      </c>
      <c r="IZ496">
        <v>-1.414774939843471</v>
      </c>
      <c r="JA496">
        <v>-0.002262605230658699</v>
      </c>
      <c r="JB496">
        <v>4.117972070868355E-07</v>
      </c>
      <c r="JC496">
        <v>-1.535053720392113E-10</v>
      </c>
      <c r="JD496">
        <v>-0.05773197212917025</v>
      </c>
      <c r="JE496">
        <v>-0.004387372397949352</v>
      </c>
      <c r="JF496">
        <v>0.001148265067849212</v>
      </c>
      <c r="JG496">
        <v>-2.372704636287677E-05</v>
      </c>
      <c r="JH496">
        <v>4</v>
      </c>
      <c r="JI496">
        <v>2346</v>
      </c>
      <c r="JJ496">
        <v>1</v>
      </c>
      <c r="JK496">
        <v>24</v>
      </c>
      <c r="JL496">
        <v>21696.3</v>
      </c>
      <c r="JM496">
        <v>29358544.9</v>
      </c>
      <c r="JN496">
        <v>3.01392</v>
      </c>
      <c r="JO496">
        <v>2.23267</v>
      </c>
      <c r="JP496">
        <v>1.39648</v>
      </c>
      <c r="JQ496">
        <v>2.35596</v>
      </c>
      <c r="JR496">
        <v>1.49536</v>
      </c>
      <c r="JS496">
        <v>2.55615</v>
      </c>
      <c r="JT496">
        <v>36.4578</v>
      </c>
      <c r="JU496">
        <v>24.0175</v>
      </c>
      <c r="JV496">
        <v>18</v>
      </c>
      <c r="JW496">
        <v>488.14</v>
      </c>
      <c r="JX496">
        <v>433.742</v>
      </c>
      <c r="JY496">
        <v>12.2813</v>
      </c>
      <c r="JZ496">
        <v>25.991</v>
      </c>
      <c r="KA496">
        <v>30.0004</v>
      </c>
      <c r="KB496">
        <v>25.7983</v>
      </c>
      <c r="KC496">
        <v>25.7349</v>
      </c>
      <c r="KD496">
        <v>60.3426</v>
      </c>
      <c r="KE496">
        <v>34.5612</v>
      </c>
      <c r="KF496">
        <v>0</v>
      </c>
      <c r="KG496">
        <v>12.2918</v>
      </c>
      <c r="KH496">
        <v>1604.4</v>
      </c>
      <c r="KI496">
        <v>8.52683</v>
      </c>
      <c r="KJ496">
        <v>101.613</v>
      </c>
      <c r="KK496">
        <v>100.933</v>
      </c>
    </row>
    <row r="497" spans="1:297">
      <c r="A497">
        <v>481</v>
      </c>
      <c r="B497">
        <v>1761513316</v>
      </c>
      <c r="C497">
        <v>6105.5</v>
      </c>
      <c r="D497" t="s">
        <v>1409</v>
      </c>
      <c r="E497" t="s">
        <v>1410</v>
      </c>
      <c r="F497">
        <v>5</v>
      </c>
      <c r="G497" t="s">
        <v>1411</v>
      </c>
      <c r="H497" t="s">
        <v>436</v>
      </c>
      <c r="I497">
        <v>1761513313</v>
      </c>
      <c r="J497">
        <f>(K497)/1000</f>
        <v>0</v>
      </c>
      <c r="K497">
        <f>IF(DP497, AN497, AH497)</f>
        <v>0</v>
      </c>
      <c r="L497">
        <f>IF(DP497, AI497, AG497)</f>
        <v>0</v>
      </c>
      <c r="M497">
        <f>DR497 - IF(AU497&gt;1, L497*DL497*100.0/(AW497), 0)</f>
        <v>0</v>
      </c>
      <c r="N497">
        <f>((T497-J497/2)*M497-L497)/(T497+J497/2)</f>
        <v>0</v>
      </c>
      <c r="O497">
        <f>N497*(DY497+DZ497)/1000.0</f>
        <v>0</v>
      </c>
      <c r="P497">
        <f>(DR497 - IF(AU497&gt;1, L497*DL497*100.0/(AW497), 0))*(DY497+DZ497)/1000.0</f>
        <v>0</v>
      </c>
      <c r="Q497">
        <f>2.0/((1/S497-1/R497)+SIGN(S497)*SQRT((1/S497-1/R497)*(1/S497-1/R497) + 4*DM497/((DM497+1)*(DM497+1))*(2*1/S497*1/R497-1/R497*1/R497)))</f>
        <v>0</v>
      </c>
      <c r="R497">
        <f>IF(LEFT(DN497,1)&lt;&gt;"0",IF(LEFT(DN497,1)="1",3.0,DO497),$D$5+$E$5*(EF497*DY497/($K$5*1000))+$F$5*(EF497*DY497/($K$5*1000))*MAX(MIN(DL497,$J$5),$I$5)*MAX(MIN(DL497,$J$5),$I$5)+$G$5*MAX(MIN(DL497,$J$5),$I$5)*(EF497*DY497/($K$5*1000))+$H$5*(EF497*DY497/($K$5*1000))*(EF497*DY497/($K$5*1000)))</f>
        <v>0</v>
      </c>
      <c r="S497">
        <f>J497*(1000-(1000*0.61365*exp(17.502*W497/(240.97+W497))/(DY497+DZ497)+DT497)/2)/(1000*0.61365*exp(17.502*W497/(240.97+W497))/(DY497+DZ497)-DT497)</f>
        <v>0</v>
      </c>
      <c r="T497">
        <f>1/((DM497+1)/(Q497/1.6)+1/(R497/1.37)) + DM497/((DM497+1)/(Q497/1.6) + DM497/(R497/1.37))</f>
        <v>0</v>
      </c>
      <c r="U497">
        <f>(DH497*DK497)</f>
        <v>0</v>
      </c>
      <c r="V497">
        <f>(EA497+(U497+2*0.95*5.67E-8*(((EA497+$B$7)+273)^4-(EA497+273)^4)-44100*J497)/(1.84*29.3*R497+8*0.95*5.67E-8*(EA497+273)^3))</f>
        <v>0</v>
      </c>
      <c r="W497">
        <f>($C$7*EB497+$D$7*EC497+$E$7*V497)</f>
        <v>0</v>
      </c>
      <c r="X497">
        <f>0.61365*exp(17.502*W497/(240.97+W497))</f>
        <v>0</v>
      </c>
      <c r="Y497">
        <f>(Z497/AA497*100)</f>
        <v>0</v>
      </c>
      <c r="Z497">
        <f>DT497*(DY497+DZ497)/1000</f>
        <v>0</v>
      </c>
      <c r="AA497">
        <f>0.61365*exp(17.502*EA497/(240.97+EA497))</f>
        <v>0</v>
      </c>
      <c r="AB497">
        <f>(X497-DT497*(DY497+DZ497)/1000)</f>
        <v>0</v>
      </c>
      <c r="AC497">
        <f>(-J497*44100)</f>
        <v>0</v>
      </c>
      <c r="AD497">
        <f>2*29.3*R497*0.92*(EA497-W497)</f>
        <v>0</v>
      </c>
      <c r="AE497">
        <f>2*0.95*5.67E-8*(((EA497+$B$7)+273)^4-(W497+273)^4)</f>
        <v>0</v>
      </c>
      <c r="AF497">
        <f>U497+AE497+AC497+AD497</f>
        <v>0</v>
      </c>
      <c r="AG497">
        <f>DX497*AU497*(DS497-DR497*(1000-AU497*DU497)/(1000-AU497*DT497))/(100*DL497)</f>
        <v>0</v>
      </c>
      <c r="AH497">
        <f>1000*DX497*AU497*(DT497-DU497)/(100*DL497*(1000-AU497*DT497))</f>
        <v>0</v>
      </c>
      <c r="AI497">
        <f>(AJ497 - AK497 - DY497*1E3/(8.314*(EA497+273.15)) * AM497/DX497 * AL497) * DX497/(100*DL497) * (1000 - DU497)/1000</f>
        <v>0</v>
      </c>
      <c r="AJ497">
        <v>427.0873732569676</v>
      </c>
      <c r="AK497">
        <v>422.9955636363636</v>
      </c>
      <c r="AL497">
        <v>0.0002834610881008603</v>
      </c>
      <c r="AM497">
        <v>65.2902715244734</v>
      </c>
      <c r="AN497">
        <f>(AP497 - AO497 + DY497*1E3/(8.314*(EA497+273.15)) * AR497/DX497 * AQ497) * DX497/(100*DL497) * 1000/(1000 - AP497)</f>
        <v>0</v>
      </c>
      <c r="AO497">
        <v>16.54151107105756</v>
      </c>
      <c r="AP497">
        <v>16.89110848484848</v>
      </c>
      <c r="AQ497">
        <v>-0.0001332117316057634</v>
      </c>
      <c r="AR497">
        <v>105.1138406512992</v>
      </c>
      <c r="AS497">
        <v>0</v>
      </c>
      <c r="AT497">
        <v>0</v>
      </c>
      <c r="AU497">
        <f>IF(AS497*$H$13&gt;=AW497,1.0,(AW497/(AW497-AS497*$H$13)))</f>
        <v>0</v>
      </c>
      <c r="AV497">
        <f>(AU497-1)*100</f>
        <v>0</v>
      </c>
      <c r="AW497">
        <f>MAX(0,($B$13+$C$13*EF497)/(1+$D$13*EF497)*DY497/(EA497+273)*$E$13)</f>
        <v>0</v>
      </c>
      <c r="AX497" t="s">
        <v>437</v>
      </c>
      <c r="AY497" t="s">
        <v>437</v>
      </c>
      <c r="AZ497">
        <v>0</v>
      </c>
      <c r="BA497">
        <v>0</v>
      </c>
      <c r="BB497">
        <f>1-AZ497/BA497</f>
        <v>0</v>
      </c>
      <c r="BC497">
        <v>0</v>
      </c>
      <c r="BD497" t="s">
        <v>437</v>
      </c>
      <c r="BE497" t="s">
        <v>437</v>
      </c>
      <c r="BF497">
        <v>0</v>
      </c>
      <c r="BG497">
        <v>0</v>
      </c>
      <c r="BH497">
        <f>1-BF497/BG497</f>
        <v>0</v>
      </c>
      <c r="BI497">
        <v>0.5</v>
      </c>
      <c r="BJ497">
        <f>DI497</f>
        <v>0</v>
      </c>
      <c r="BK497">
        <f>L497</f>
        <v>0</v>
      </c>
      <c r="BL497">
        <f>BH497*BI497*BJ497</f>
        <v>0</v>
      </c>
      <c r="BM497">
        <f>(BK497-BC497)/BJ497</f>
        <v>0</v>
      </c>
      <c r="BN497">
        <f>(BA497-BG497)/BG497</f>
        <v>0</v>
      </c>
      <c r="BO497">
        <f>AZ497/(BB497+AZ497/BG497)</f>
        <v>0</v>
      </c>
      <c r="BP497" t="s">
        <v>437</v>
      </c>
      <c r="BQ497">
        <v>0</v>
      </c>
      <c r="BR497">
        <f>IF(BQ497&lt;&gt;0, BQ497, BO497)</f>
        <v>0</v>
      </c>
      <c r="BS497">
        <f>1-BR497/BG497</f>
        <v>0</v>
      </c>
      <c r="BT497">
        <f>(BG497-BF497)/(BG497-BR497)</f>
        <v>0</v>
      </c>
      <c r="BU497">
        <f>(BA497-BG497)/(BA497-BR497)</f>
        <v>0</v>
      </c>
      <c r="BV497">
        <f>(BG497-BF497)/(BG497-AZ497)</f>
        <v>0</v>
      </c>
      <c r="BW497">
        <f>(BA497-BG497)/(BA497-AZ497)</f>
        <v>0</v>
      </c>
      <c r="BX497">
        <f>(BT497*BR497/BF497)</f>
        <v>0</v>
      </c>
      <c r="BY497">
        <f>(1-BX497)</f>
        <v>0</v>
      </c>
      <c r="BZ497">
        <v>2020</v>
      </c>
      <c r="CA497">
        <v>290.0000000000001</v>
      </c>
      <c r="CB497">
        <v>1590.42</v>
      </c>
      <c r="CC497">
        <v>295</v>
      </c>
      <c r="CD497">
        <v>5220.67</v>
      </c>
      <c r="CE497">
        <v>1591.29</v>
      </c>
      <c r="CF497">
        <v>-0.87</v>
      </c>
      <c r="CG497">
        <v>300.0000000000001</v>
      </c>
      <c r="CH497">
        <v>23.8</v>
      </c>
      <c r="CI497">
        <v>1650.734719841875</v>
      </c>
      <c r="CJ497">
        <v>2.032994541366527</v>
      </c>
      <c r="CK497">
        <v>-31.03478562282126</v>
      </c>
      <c r="CL497">
        <v>0.9198548094063967</v>
      </c>
      <c r="CM497">
        <v>0.9759925733019913</v>
      </c>
      <c r="CN497">
        <v>-0.00431141668520578</v>
      </c>
      <c r="CO497">
        <v>289.9999999999999</v>
      </c>
      <c r="CP497">
        <v>1590.91</v>
      </c>
      <c r="CQ497">
        <v>765</v>
      </c>
      <c r="CR497">
        <v>5219.32</v>
      </c>
      <c r="CS497">
        <v>1591.27</v>
      </c>
      <c r="CT497">
        <v>-0.36</v>
      </c>
      <c r="DH497">
        <f>$B$11*EG497+$C$11*EH497+$F$11*ES497*(1-EV497)</f>
        <v>0</v>
      </c>
      <c r="DI497">
        <f>DH497*DJ497</f>
        <v>0</v>
      </c>
      <c r="DJ497">
        <f>($B$11*$D$9+$C$11*$D$9+$F$11*((FF497+EX497)/MAX(FF497+EX497+FG497, 0.1)*$I$9+FG497/MAX(FF497+EX497+FG497, 0.1)*$J$9))/($B$11+$C$11+$F$11)</f>
        <v>0</v>
      </c>
      <c r="DK497">
        <f>($B$11*$K$9+$C$11*$K$9+$F$11*((FF497+EX497)/MAX(FF497+EX497+FG497, 0.1)*$P$9+FG497/MAX(FF497+EX497+FG497, 0.1)*$Q$9))/($B$11+$C$11+$F$11)</f>
        <v>0</v>
      </c>
      <c r="DL497">
        <v>6</v>
      </c>
      <c r="DM497">
        <v>0.5</v>
      </c>
      <c r="DN497" t="s">
        <v>438</v>
      </c>
      <c r="DO497">
        <v>2</v>
      </c>
      <c r="DP497" t="b">
        <v>1</v>
      </c>
      <c r="DQ497">
        <v>1761513313</v>
      </c>
      <c r="DR497">
        <v>415.8353636363636</v>
      </c>
      <c r="DS497">
        <v>420.0052727272727</v>
      </c>
      <c r="DT497">
        <v>16.90037272727273</v>
      </c>
      <c r="DU497">
        <v>16.54172727272727</v>
      </c>
      <c r="DV497">
        <v>418.1353636363636</v>
      </c>
      <c r="DW497">
        <v>16.81993636363637</v>
      </c>
      <c r="DX497">
        <v>499.9685454545455</v>
      </c>
      <c r="DY497">
        <v>90.26971818181818</v>
      </c>
      <c r="DZ497">
        <v>0.09998143636363635</v>
      </c>
      <c r="EA497">
        <v>24.24277272727273</v>
      </c>
      <c r="EB497">
        <v>24.01484545454545</v>
      </c>
      <c r="EC497">
        <v>999.9</v>
      </c>
      <c r="ED497">
        <v>0</v>
      </c>
      <c r="EE497">
        <v>0</v>
      </c>
      <c r="EF497">
        <v>9996.304545454544</v>
      </c>
      <c r="EG497">
        <v>0</v>
      </c>
      <c r="EH497">
        <v>1024.942727272727</v>
      </c>
      <c r="EI497">
        <v>-4.170071818181818</v>
      </c>
      <c r="EJ497">
        <v>422.9838181818181</v>
      </c>
      <c r="EK497">
        <v>427.0697272727273</v>
      </c>
      <c r="EL497">
        <v>0.3586403636363636</v>
      </c>
      <c r="EM497">
        <v>420.0052727272727</v>
      </c>
      <c r="EN497">
        <v>16.54172727272727</v>
      </c>
      <c r="EO497">
        <v>1.525590909090909</v>
      </c>
      <c r="EP497">
        <v>1.493216363636364</v>
      </c>
      <c r="EQ497">
        <v>13.22708181818182</v>
      </c>
      <c r="ER497">
        <v>12.89889090909091</v>
      </c>
      <c r="ES497">
        <v>2000.01</v>
      </c>
      <c r="ET497">
        <v>0.9799998181818181</v>
      </c>
      <c r="EU497">
        <v>0.02000010909090909</v>
      </c>
      <c r="EV497">
        <v>0</v>
      </c>
      <c r="EW497">
        <v>1269.792727272727</v>
      </c>
      <c r="EX497">
        <v>5.000970000000001</v>
      </c>
      <c r="EY497">
        <v>25485.69090909091</v>
      </c>
      <c r="EZ497">
        <v>16707.65454545454</v>
      </c>
      <c r="FA497">
        <v>39.5</v>
      </c>
      <c r="FB497">
        <v>40.53945454545455</v>
      </c>
      <c r="FC497">
        <v>39.562</v>
      </c>
      <c r="FD497">
        <v>39.95990909090909</v>
      </c>
      <c r="FE497">
        <v>39.687</v>
      </c>
      <c r="FF497">
        <v>1955.11</v>
      </c>
      <c r="FG497">
        <v>39.89999999999999</v>
      </c>
      <c r="FH497">
        <v>0</v>
      </c>
      <c r="FI497">
        <v>8187.200000047684</v>
      </c>
      <c r="FJ497">
        <v>0</v>
      </c>
      <c r="FK497">
        <v>1270.2716</v>
      </c>
      <c r="FL497">
        <v>-6.232307709772315</v>
      </c>
      <c r="FM497">
        <v>-103.9461539969203</v>
      </c>
      <c r="FN497">
        <v>25492.836</v>
      </c>
      <c r="FO497">
        <v>15</v>
      </c>
      <c r="FP497">
        <v>0</v>
      </c>
      <c r="FQ497" t="s">
        <v>439</v>
      </c>
      <c r="FR497">
        <v>1760210915.6</v>
      </c>
      <c r="FS497">
        <v>0</v>
      </c>
      <c r="FT497">
        <v>0</v>
      </c>
      <c r="FU497">
        <v>-0.215</v>
      </c>
      <c r="FV497">
        <v>0</v>
      </c>
      <c r="FW497">
        <v>-0.6919999999999999</v>
      </c>
      <c r="FX497">
        <v>0</v>
      </c>
      <c r="FY497">
        <v>400</v>
      </c>
      <c r="FZ497">
        <v>0</v>
      </c>
      <c r="GA497">
        <v>0.15</v>
      </c>
      <c r="GB497">
        <v>0</v>
      </c>
      <c r="GC497">
        <v>-4.167734390243901</v>
      </c>
      <c r="GD497">
        <v>-0.1826065505226573</v>
      </c>
      <c r="GE497">
        <v>0.04346767439501587</v>
      </c>
      <c r="GF497">
        <v>1</v>
      </c>
      <c r="GG497">
        <v>1270.559705882353</v>
      </c>
      <c r="GH497">
        <v>-5.515813600253548</v>
      </c>
      <c r="GI497">
        <v>0.57884004340381</v>
      </c>
      <c r="GJ497">
        <v>0</v>
      </c>
      <c r="GK497">
        <v>0.3195801707317073</v>
      </c>
      <c r="GL497">
        <v>0.4923872822299651</v>
      </c>
      <c r="GM497">
        <v>0.05656432229185376</v>
      </c>
      <c r="GN497">
        <v>0</v>
      </c>
      <c r="GO497">
        <v>1</v>
      </c>
      <c r="GP497">
        <v>3</v>
      </c>
      <c r="GQ497" t="s">
        <v>446</v>
      </c>
      <c r="GR497">
        <v>3.1347</v>
      </c>
      <c r="GS497">
        <v>2.76016</v>
      </c>
      <c r="GT497">
        <v>0.0936295</v>
      </c>
      <c r="GU497">
        <v>0.09306300000000001</v>
      </c>
      <c r="GV497">
        <v>0.0828299</v>
      </c>
      <c r="GW497">
        <v>0.0807575</v>
      </c>
      <c r="GX497">
        <v>28886.1</v>
      </c>
      <c r="GY497">
        <v>28895.8</v>
      </c>
      <c r="GZ497">
        <v>29623.7</v>
      </c>
      <c r="HA497">
        <v>29441.6</v>
      </c>
      <c r="HB497">
        <v>35903.4</v>
      </c>
      <c r="HC497">
        <v>35853.3</v>
      </c>
      <c r="HD497">
        <v>41683.9</v>
      </c>
      <c r="HE497">
        <v>41825.7</v>
      </c>
      <c r="HF497">
        <v>1.9378</v>
      </c>
      <c r="HG497">
        <v>1.86668</v>
      </c>
      <c r="HH497">
        <v>0.0129677</v>
      </c>
      <c r="HI497">
        <v>0</v>
      </c>
      <c r="HJ497">
        <v>23.8058</v>
      </c>
      <c r="HK497">
        <v>999.9</v>
      </c>
      <c r="HL497">
        <v>39.8</v>
      </c>
      <c r="HM497">
        <v>31.7</v>
      </c>
      <c r="HN497">
        <v>20.7002</v>
      </c>
      <c r="HO497">
        <v>62.4929</v>
      </c>
      <c r="HP497">
        <v>31.7748</v>
      </c>
      <c r="HQ497">
        <v>1</v>
      </c>
      <c r="HR497">
        <v>0.0628862</v>
      </c>
      <c r="HS497">
        <v>3.96563</v>
      </c>
      <c r="HT497">
        <v>20.2973</v>
      </c>
      <c r="HU497">
        <v>5.22358</v>
      </c>
      <c r="HV497">
        <v>12.0159</v>
      </c>
      <c r="HW497">
        <v>4.99075</v>
      </c>
      <c r="HX497">
        <v>3.28905</v>
      </c>
      <c r="HY497">
        <v>9999</v>
      </c>
      <c r="HZ497">
        <v>9999</v>
      </c>
      <c r="IA497">
        <v>9999</v>
      </c>
      <c r="IB497">
        <v>999.9</v>
      </c>
      <c r="IC497">
        <v>4.97288</v>
      </c>
      <c r="ID497">
        <v>1.86661</v>
      </c>
      <c r="IE497">
        <v>1.86593</v>
      </c>
      <c r="IF497">
        <v>1.86586</v>
      </c>
      <c r="IG497">
        <v>1.86768</v>
      </c>
      <c r="IH497">
        <v>1.87015</v>
      </c>
      <c r="II497">
        <v>1.86875</v>
      </c>
      <c r="IJ497">
        <v>1.87027</v>
      </c>
      <c r="IK497">
        <v>0</v>
      </c>
      <c r="IL497">
        <v>0</v>
      </c>
      <c r="IM497">
        <v>0</v>
      </c>
      <c r="IN497">
        <v>0</v>
      </c>
      <c r="IO497" t="s">
        <v>441</v>
      </c>
      <c r="IP497" t="s">
        <v>442</v>
      </c>
      <c r="IQ497" t="s">
        <v>443</v>
      </c>
      <c r="IR497" t="s">
        <v>443</v>
      </c>
      <c r="IS497" t="s">
        <v>443</v>
      </c>
      <c r="IT497" t="s">
        <v>443</v>
      </c>
      <c r="IU497">
        <v>0</v>
      </c>
      <c r="IV497">
        <v>100</v>
      </c>
      <c r="IW497">
        <v>100</v>
      </c>
      <c r="IX497">
        <v>-2.3</v>
      </c>
      <c r="IY497">
        <v>0.08019999999999999</v>
      </c>
      <c r="IZ497">
        <v>-1.414774939843471</v>
      </c>
      <c r="JA497">
        <v>-0.002262605230658699</v>
      </c>
      <c r="JB497">
        <v>4.117972070868355E-07</v>
      </c>
      <c r="JC497">
        <v>-1.535053720392113E-10</v>
      </c>
      <c r="JD497">
        <v>-0.05773197212917025</v>
      </c>
      <c r="JE497">
        <v>-0.004387372397949352</v>
      </c>
      <c r="JF497">
        <v>0.001148265067849212</v>
      </c>
      <c r="JG497">
        <v>-2.372704636287677E-05</v>
      </c>
      <c r="JH497">
        <v>4</v>
      </c>
      <c r="JI497">
        <v>2346</v>
      </c>
      <c r="JJ497">
        <v>1</v>
      </c>
      <c r="JK497">
        <v>24</v>
      </c>
      <c r="JL497">
        <v>21706.7</v>
      </c>
      <c r="JM497">
        <v>29358555.3</v>
      </c>
      <c r="JN497">
        <v>1.0376</v>
      </c>
      <c r="JO497">
        <v>2.27295</v>
      </c>
      <c r="JP497">
        <v>1.39648</v>
      </c>
      <c r="JQ497">
        <v>2.34863</v>
      </c>
      <c r="JR497">
        <v>1.49536</v>
      </c>
      <c r="JS497">
        <v>2.65625</v>
      </c>
      <c r="JT497">
        <v>36.5996</v>
      </c>
      <c r="JU497">
        <v>24.0437</v>
      </c>
      <c r="JV497">
        <v>18</v>
      </c>
      <c r="JW497">
        <v>491.215</v>
      </c>
      <c r="JX497">
        <v>436.734</v>
      </c>
      <c r="JY497">
        <v>19.1122</v>
      </c>
      <c r="JZ497">
        <v>28.2228</v>
      </c>
      <c r="KA497">
        <v>30.0021</v>
      </c>
      <c r="KB497">
        <v>27.6401</v>
      </c>
      <c r="KC497">
        <v>27.5323</v>
      </c>
      <c r="KD497">
        <v>20.6934</v>
      </c>
      <c r="KE497">
        <v>28.673</v>
      </c>
      <c r="KF497">
        <v>42.6826</v>
      </c>
      <c r="KG497">
        <v>19.0888</v>
      </c>
      <c r="KH497">
        <v>413.319</v>
      </c>
      <c r="KI497">
        <v>16.5217</v>
      </c>
      <c r="KJ497">
        <v>101.242</v>
      </c>
      <c r="KK497">
        <v>100.579</v>
      </c>
    </row>
    <row r="498" spans="1:297">
      <c r="A498">
        <v>482</v>
      </c>
      <c r="B498">
        <v>1761513321</v>
      </c>
      <c r="C498">
        <v>6110.5</v>
      </c>
      <c r="D498" t="s">
        <v>1412</v>
      </c>
      <c r="E498" t="s">
        <v>1413</v>
      </c>
      <c r="F498">
        <v>5</v>
      </c>
      <c r="G498" t="s">
        <v>1411</v>
      </c>
      <c r="H498" t="s">
        <v>436</v>
      </c>
      <c r="I498">
        <v>1761513318.5</v>
      </c>
      <c r="J498">
        <f>(K498)/1000</f>
        <v>0</v>
      </c>
      <c r="K498">
        <f>IF(DP498, AN498, AH498)</f>
        <v>0</v>
      </c>
      <c r="L498">
        <f>IF(DP498, AI498, AG498)</f>
        <v>0</v>
      </c>
      <c r="M498">
        <f>DR498 - IF(AU498&gt;1, L498*DL498*100.0/(AW498), 0)</f>
        <v>0</v>
      </c>
      <c r="N498">
        <f>((T498-J498/2)*M498-L498)/(T498+J498/2)</f>
        <v>0</v>
      </c>
      <c r="O498">
        <f>N498*(DY498+DZ498)/1000.0</f>
        <v>0</v>
      </c>
      <c r="P498">
        <f>(DR498 - IF(AU498&gt;1, L498*DL498*100.0/(AW498), 0))*(DY498+DZ498)/1000.0</f>
        <v>0</v>
      </c>
      <c r="Q498">
        <f>2.0/((1/S498-1/R498)+SIGN(S498)*SQRT((1/S498-1/R498)*(1/S498-1/R498) + 4*DM498/((DM498+1)*(DM498+1))*(2*1/S498*1/R498-1/R498*1/R498)))</f>
        <v>0</v>
      </c>
      <c r="R498">
        <f>IF(LEFT(DN498,1)&lt;&gt;"0",IF(LEFT(DN498,1)="1",3.0,DO498),$D$5+$E$5*(EF498*DY498/($K$5*1000))+$F$5*(EF498*DY498/($K$5*1000))*MAX(MIN(DL498,$J$5),$I$5)*MAX(MIN(DL498,$J$5),$I$5)+$G$5*MAX(MIN(DL498,$J$5),$I$5)*(EF498*DY498/($K$5*1000))+$H$5*(EF498*DY498/($K$5*1000))*(EF498*DY498/($K$5*1000)))</f>
        <v>0</v>
      </c>
      <c r="S498">
        <f>J498*(1000-(1000*0.61365*exp(17.502*W498/(240.97+W498))/(DY498+DZ498)+DT498)/2)/(1000*0.61365*exp(17.502*W498/(240.97+W498))/(DY498+DZ498)-DT498)</f>
        <v>0</v>
      </c>
      <c r="T498">
        <f>1/((DM498+1)/(Q498/1.6)+1/(R498/1.37)) + DM498/((DM498+1)/(Q498/1.6) + DM498/(R498/1.37))</f>
        <v>0</v>
      </c>
      <c r="U498">
        <f>(DH498*DK498)</f>
        <v>0</v>
      </c>
      <c r="V498">
        <f>(EA498+(U498+2*0.95*5.67E-8*(((EA498+$B$7)+273)^4-(EA498+273)^4)-44100*J498)/(1.84*29.3*R498+8*0.95*5.67E-8*(EA498+273)^3))</f>
        <v>0</v>
      </c>
      <c r="W498">
        <f>($C$7*EB498+$D$7*EC498+$E$7*V498)</f>
        <v>0</v>
      </c>
      <c r="X498">
        <f>0.61365*exp(17.502*W498/(240.97+W498))</f>
        <v>0</v>
      </c>
      <c r="Y498">
        <f>(Z498/AA498*100)</f>
        <v>0</v>
      </c>
      <c r="Z498">
        <f>DT498*(DY498+DZ498)/1000</f>
        <v>0</v>
      </c>
      <c r="AA498">
        <f>0.61365*exp(17.502*EA498/(240.97+EA498))</f>
        <v>0</v>
      </c>
      <c r="AB498">
        <f>(X498-DT498*(DY498+DZ498)/1000)</f>
        <v>0</v>
      </c>
      <c r="AC498">
        <f>(-J498*44100)</f>
        <v>0</v>
      </c>
      <c r="AD498">
        <f>2*29.3*R498*0.92*(EA498-W498)</f>
        <v>0</v>
      </c>
      <c r="AE498">
        <f>2*0.95*5.67E-8*(((EA498+$B$7)+273)^4-(W498+273)^4)</f>
        <v>0</v>
      </c>
      <c r="AF498">
        <f>U498+AE498+AC498+AD498</f>
        <v>0</v>
      </c>
      <c r="AG498">
        <f>DX498*AU498*(DS498-DR498*(1000-AU498*DU498)/(1000-AU498*DT498))/(100*DL498)</f>
        <v>0</v>
      </c>
      <c r="AH498">
        <f>1000*DX498*AU498*(DT498-DU498)/(100*DL498*(1000-AU498*DT498))</f>
        <v>0</v>
      </c>
      <c r="AI498">
        <f>(AJ498 - AK498 - DY498*1E3/(8.314*(EA498+273.15)) * AM498/DX498 * AL498) * DX498/(100*DL498) * (1000 - DU498)/1000</f>
        <v>0</v>
      </c>
      <c r="AJ498">
        <v>426.9702640838597</v>
      </c>
      <c r="AK498">
        <v>422.927296969697</v>
      </c>
      <c r="AL498">
        <v>-0.0233868664518874</v>
      </c>
      <c r="AM498">
        <v>65.2902715244734</v>
      </c>
      <c r="AN498">
        <f>(AP498 - AO498 + DY498*1E3/(8.314*(EA498+273.15)) * AR498/DX498 * AQ498) * DX498/(100*DL498) * 1000/(1000 - AP498)</f>
        <v>0</v>
      </c>
      <c r="AO498">
        <v>16.53955759763752</v>
      </c>
      <c r="AP498">
        <v>16.86925696969697</v>
      </c>
      <c r="AQ498">
        <v>-0.0001574772117663471</v>
      </c>
      <c r="AR498">
        <v>105.1138406512992</v>
      </c>
      <c r="AS498">
        <v>0</v>
      </c>
      <c r="AT498">
        <v>0</v>
      </c>
      <c r="AU498">
        <f>IF(AS498*$H$13&gt;=AW498,1.0,(AW498/(AW498-AS498*$H$13)))</f>
        <v>0</v>
      </c>
      <c r="AV498">
        <f>(AU498-1)*100</f>
        <v>0</v>
      </c>
      <c r="AW498">
        <f>MAX(0,($B$13+$C$13*EF498)/(1+$D$13*EF498)*DY498/(EA498+273)*$E$13)</f>
        <v>0</v>
      </c>
      <c r="AX498" t="s">
        <v>437</v>
      </c>
      <c r="AY498" t="s">
        <v>437</v>
      </c>
      <c r="AZ498">
        <v>0</v>
      </c>
      <c r="BA498">
        <v>0</v>
      </c>
      <c r="BB498">
        <f>1-AZ498/BA498</f>
        <v>0</v>
      </c>
      <c r="BC498">
        <v>0</v>
      </c>
      <c r="BD498" t="s">
        <v>437</v>
      </c>
      <c r="BE498" t="s">
        <v>437</v>
      </c>
      <c r="BF498">
        <v>0</v>
      </c>
      <c r="BG498">
        <v>0</v>
      </c>
      <c r="BH498">
        <f>1-BF498/BG498</f>
        <v>0</v>
      </c>
      <c r="BI498">
        <v>0.5</v>
      </c>
      <c r="BJ498">
        <f>DI498</f>
        <v>0</v>
      </c>
      <c r="BK498">
        <f>L498</f>
        <v>0</v>
      </c>
      <c r="BL498">
        <f>BH498*BI498*BJ498</f>
        <v>0</v>
      </c>
      <c r="BM498">
        <f>(BK498-BC498)/BJ498</f>
        <v>0</v>
      </c>
      <c r="BN498">
        <f>(BA498-BG498)/BG498</f>
        <v>0</v>
      </c>
      <c r="BO498">
        <f>AZ498/(BB498+AZ498/BG498)</f>
        <v>0</v>
      </c>
      <c r="BP498" t="s">
        <v>437</v>
      </c>
      <c r="BQ498">
        <v>0</v>
      </c>
      <c r="BR498">
        <f>IF(BQ498&lt;&gt;0, BQ498, BO498)</f>
        <v>0</v>
      </c>
      <c r="BS498">
        <f>1-BR498/BG498</f>
        <v>0</v>
      </c>
      <c r="BT498">
        <f>(BG498-BF498)/(BG498-BR498)</f>
        <v>0</v>
      </c>
      <c r="BU498">
        <f>(BA498-BG498)/(BA498-BR498)</f>
        <v>0</v>
      </c>
      <c r="BV498">
        <f>(BG498-BF498)/(BG498-AZ498)</f>
        <v>0</v>
      </c>
      <c r="BW498">
        <f>(BA498-BG498)/(BA498-AZ498)</f>
        <v>0</v>
      </c>
      <c r="BX498">
        <f>(BT498*BR498/BF498)</f>
        <v>0</v>
      </c>
      <c r="BY498">
        <f>(1-BX498)</f>
        <v>0</v>
      </c>
      <c r="BZ498">
        <v>2020</v>
      </c>
      <c r="CA498">
        <v>290.0000000000001</v>
      </c>
      <c r="CB498">
        <v>1590.42</v>
      </c>
      <c r="CC498">
        <v>295</v>
      </c>
      <c r="CD498">
        <v>5220.67</v>
      </c>
      <c r="CE498">
        <v>1591.29</v>
      </c>
      <c r="CF498">
        <v>-0.87</v>
      </c>
      <c r="CG498">
        <v>300.0000000000001</v>
      </c>
      <c r="CH498">
        <v>23.8</v>
      </c>
      <c r="CI498">
        <v>1650.734719841875</v>
      </c>
      <c r="CJ498">
        <v>2.032994541366527</v>
      </c>
      <c r="CK498">
        <v>-31.03478562282126</v>
      </c>
      <c r="CL498">
        <v>0.9198548094063967</v>
      </c>
      <c r="CM498">
        <v>0.9759925733019913</v>
      </c>
      <c r="CN498">
        <v>-0.00431141668520578</v>
      </c>
      <c r="CO498">
        <v>289.9999999999999</v>
      </c>
      <c r="CP498">
        <v>1590.91</v>
      </c>
      <c r="CQ498">
        <v>765</v>
      </c>
      <c r="CR498">
        <v>5219.32</v>
      </c>
      <c r="CS498">
        <v>1591.27</v>
      </c>
      <c r="CT498">
        <v>-0.36</v>
      </c>
      <c r="DH498">
        <f>$B$11*EG498+$C$11*EH498+$F$11*ES498*(1-EV498)</f>
        <v>0</v>
      </c>
      <c r="DI498">
        <f>DH498*DJ498</f>
        <v>0</v>
      </c>
      <c r="DJ498">
        <f>($B$11*$D$9+$C$11*$D$9+$F$11*((FF498+EX498)/MAX(FF498+EX498+FG498, 0.1)*$I$9+FG498/MAX(FF498+EX498+FG498, 0.1)*$J$9))/($B$11+$C$11+$F$11)</f>
        <v>0</v>
      </c>
      <c r="DK498">
        <f>($B$11*$K$9+$C$11*$K$9+$F$11*((FF498+EX498)/MAX(FF498+EX498+FG498, 0.1)*$P$9+FG498/MAX(FF498+EX498+FG498, 0.1)*$Q$9))/($B$11+$C$11+$F$11)</f>
        <v>0</v>
      </c>
      <c r="DL498">
        <v>6</v>
      </c>
      <c r="DM498">
        <v>0.5</v>
      </c>
      <c r="DN498" t="s">
        <v>438</v>
      </c>
      <c r="DO498">
        <v>2</v>
      </c>
      <c r="DP498" t="b">
        <v>1</v>
      </c>
      <c r="DQ498">
        <v>1761513318.5</v>
      </c>
      <c r="DR498">
        <v>415.8544444444444</v>
      </c>
      <c r="DS498">
        <v>419.4358888888889</v>
      </c>
      <c r="DT498">
        <v>16.87802222222222</v>
      </c>
      <c r="DU498">
        <v>16.5396</v>
      </c>
      <c r="DV498">
        <v>418.1544444444444</v>
      </c>
      <c r="DW498">
        <v>16.79792222222222</v>
      </c>
      <c r="DX498">
        <v>499.872</v>
      </c>
      <c r="DY498">
        <v>90.26873333333333</v>
      </c>
      <c r="DZ498">
        <v>0.09976648888888889</v>
      </c>
      <c r="EA498">
        <v>24.2462</v>
      </c>
      <c r="EB498">
        <v>24.01876666666667</v>
      </c>
      <c r="EC498">
        <v>999.9000000000001</v>
      </c>
      <c r="ED498">
        <v>0</v>
      </c>
      <c r="EE498">
        <v>0</v>
      </c>
      <c r="EF498">
        <v>10024.71111111111</v>
      </c>
      <c r="EG498">
        <v>0</v>
      </c>
      <c r="EH498">
        <v>1024.925555555556</v>
      </c>
      <c r="EI498">
        <v>-3.581546666666667</v>
      </c>
      <c r="EJ498">
        <v>422.9935555555555</v>
      </c>
      <c r="EK498">
        <v>426.4898888888889</v>
      </c>
      <c r="EL498">
        <v>0.3384428888888888</v>
      </c>
      <c r="EM498">
        <v>419.4358888888889</v>
      </c>
      <c r="EN498">
        <v>16.5396</v>
      </c>
      <c r="EO498">
        <v>1.523558888888889</v>
      </c>
      <c r="EP498">
        <v>1.493006666666667</v>
      </c>
      <c r="EQ498">
        <v>13.20665555555556</v>
      </c>
      <c r="ER498">
        <v>12.89673333333334</v>
      </c>
      <c r="ES498">
        <v>1999.94</v>
      </c>
      <c r="ET498">
        <v>0.9799993333333332</v>
      </c>
      <c r="EU498">
        <v>0.02000057777777777</v>
      </c>
      <c r="EV498">
        <v>0</v>
      </c>
      <c r="EW498">
        <v>1269.23</v>
      </c>
      <c r="EX498">
        <v>5.00097</v>
      </c>
      <c r="EY498">
        <v>25475.78888888888</v>
      </c>
      <c r="EZ498">
        <v>16707.06666666667</v>
      </c>
      <c r="FA498">
        <v>39.5</v>
      </c>
      <c r="FB498">
        <v>40.562</v>
      </c>
      <c r="FC498">
        <v>39.583</v>
      </c>
      <c r="FD498">
        <v>39.979</v>
      </c>
      <c r="FE498">
        <v>39.687</v>
      </c>
      <c r="FF498">
        <v>1955.04</v>
      </c>
      <c r="FG498">
        <v>39.9</v>
      </c>
      <c r="FH498">
        <v>0</v>
      </c>
      <c r="FI498">
        <v>8192</v>
      </c>
      <c r="FJ498">
        <v>0</v>
      </c>
      <c r="FK498">
        <v>1269.7684</v>
      </c>
      <c r="FL498">
        <v>-6.172307715759667</v>
      </c>
      <c r="FM498">
        <v>-102.6230770845578</v>
      </c>
      <c r="FN498">
        <v>25484.564</v>
      </c>
      <c r="FO498">
        <v>15</v>
      </c>
      <c r="FP498">
        <v>0</v>
      </c>
      <c r="FQ498" t="s">
        <v>439</v>
      </c>
      <c r="FR498">
        <v>1760210915.6</v>
      </c>
      <c r="FS498">
        <v>0</v>
      </c>
      <c r="FT498">
        <v>0</v>
      </c>
      <c r="FU498">
        <v>-0.215</v>
      </c>
      <c r="FV498">
        <v>0</v>
      </c>
      <c r="FW498">
        <v>-0.6919999999999999</v>
      </c>
      <c r="FX498">
        <v>0</v>
      </c>
      <c r="FY498">
        <v>400</v>
      </c>
      <c r="FZ498">
        <v>0</v>
      </c>
      <c r="GA498">
        <v>0.15</v>
      </c>
      <c r="GB498">
        <v>0</v>
      </c>
      <c r="GC498">
        <v>-4.130805853658537</v>
      </c>
      <c r="GD498">
        <v>0.9261781881533103</v>
      </c>
      <c r="GE498">
        <v>0.1624776923521384</v>
      </c>
      <c r="GF498">
        <v>0</v>
      </c>
      <c r="GG498">
        <v>1270.150882352941</v>
      </c>
      <c r="GH498">
        <v>-6.565775401248089</v>
      </c>
      <c r="GI498">
        <v>0.6700147831865795</v>
      </c>
      <c r="GJ498">
        <v>0</v>
      </c>
      <c r="GK498">
        <v>0.341157756097561</v>
      </c>
      <c r="GL498">
        <v>0.1881124181184668</v>
      </c>
      <c r="GM498">
        <v>0.03610918361586047</v>
      </c>
      <c r="GN498">
        <v>0</v>
      </c>
      <c r="GO498">
        <v>0</v>
      </c>
      <c r="GP498">
        <v>3</v>
      </c>
      <c r="GQ498" t="s">
        <v>455</v>
      </c>
      <c r="GR498">
        <v>3.13487</v>
      </c>
      <c r="GS498">
        <v>2.76049</v>
      </c>
      <c r="GT498">
        <v>0.09359779999999999</v>
      </c>
      <c r="GU498">
        <v>0.0925877</v>
      </c>
      <c r="GV498">
        <v>0.08275009999999999</v>
      </c>
      <c r="GW498">
        <v>0.0807513</v>
      </c>
      <c r="GX498">
        <v>28886.2</v>
      </c>
      <c r="GY498">
        <v>28909.9</v>
      </c>
      <c r="GZ498">
        <v>29622.9</v>
      </c>
      <c r="HA498">
        <v>29440.6</v>
      </c>
      <c r="HB498">
        <v>35905.4</v>
      </c>
      <c r="HC498">
        <v>35852.5</v>
      </c>
      <c r="HD498">
        <v>41682.6</v>
      </c>
      <c r="HE498">
        <v>41824.4</v>
      </c>
      <c r="HF498">
        <v>1.93808</v>
      </c>
      <c r="HG498">
        <v>1.8658</v>
      </c>
      <c r="HH498">
        <v>0.012964</v>
      </c>
      <c r="HI498">
        <v>0</v>
      </c>
      <c r="HJ498">
        <v>23.81</v>
      </c>
      <c r="HK498">
        <v>999.9</v>
      </c>
      <c r="HL498">
        <v>39.8</v>
      </c>
      <c r="HM498">
        <v>31.7</v>
      </c>
      <c r="HN498">
        <v>20.6993</v>
      </c>
      <c r="HO498">
        <v>62.5329</v>
      </c>
      <c r="HP498">
        <v>31.8109</v>
      </c>
      <c r="HQ498">
        <v>1</v>
      </c>
      <c r="HR498">
        <v>0.0650254</v>
      </c>
      <c r="HS498">
        <v>4.11087</v>
      </c>
      <c r="HT498">
        <v>20.2929</v>
      </c>
      <c r="HU498">
        <v>5.21999</v>
      </c>
      <c r="HV498">
        <v>12.0159</v>
      </c>
      <c r="HW498">
        <v>4.9894</v>
      </c>
      <c r="HX498">
        <v>3.28855</v>
      </c>
      <c r="HY498">
        <v>9999</v>
      </c>
      <c r="HZ498">
        <v>9999</v>
      </c>
      <c r="IA498">
        <v>9999</v>
      </c>
      <c r="IB498">
        <v>999.9</v>
      </c>
      <c r="IC498">
        <v>4.97287</v>
      </c>
      <c r="ID498">
        <v>1.86661</v>
      </c>
      <c r="IE498">
        <v>1.86594</v>
      </c>
      <c r="IF498">
        <v>1.86586</v>
      </c>
      <c r="IG498">
        <v>1.8677</v>
      </c>
      <c r="IH498">
        <v>1.87015</v>
      </c>
      <c r="II498">
        <v>1.86876</v>
      </c>
      <c r="IJ498">
        <v>1.87027</v>
      </c>
      <c r="IK498">
        <v>0</v>
      </c>
      <c r="IL498">
        <v>0</v>
      </c>
      <c r="IM498">
        <v>0</v>
      </c>
      <c r="IN498">
        <v>0</v>
      </c>
      <c r="IO498" t="s">
        <v>441</v>
      </c>
      <c r="IP498" t="s">
        <v>442</v>
      </c>
      <c r="IQ498" t="s">
        <v>443</v>
      </c>
      <c r="IR498" t="s">
        <v>443</v>
      </c>
      <c r="IS498" t="s">
        <v>443</v>
      </c>
      <c r="IT498" t="s">
        <v>443</v>
      </c>
      <c r="IU498">
        <v>0</v>
      </c>
      <c r="IV498">
        <v>100</v>
      </c>
      <c r="IW498">
        <v>100</v>
      </c>
      <c r="IX498">
        <v>-2.3</v>
      </c>
      <c r="IY498">
        <v>0.08</v>
      </c>
      <c r="IZ498">
        <v>-1.414774939843471</v>
      </c>
      <c r="JA498">
        <v>-0.002262605230658699</v>
      </c>
      <c r="JB498">
        <v>4.117972070868355E-07</v>
      </c>
      <c r="JC498">
        <v>-1.535053720392113E-10</v>
      </c>
      <c r="JD498">
        <v>-0.05773197212917025</v>
      </c>
      <c r="JE498">
        <v>-0.004387372397949352</v>
      </c>
      <c r="JF498">
        <v>0.001148265067849212</v>
      </c>
      <c r="JG498">
        <v>-2.372704636287677E-05</v>
      </c>
      <c r="JH498">
        <v>4</v>
      </c>
      <c r="JI498">
        <v>2346</v>
      </c>
      <c r="JJ498">
        <v>1</v>
      </c>
      <c r="JK498">
        <v>24</v>
      </c>
      <c r="JL498">
        <v>21706.8</v>
      </c>
      <c r="JM498">
        <v>29358555.4</v>
      </c>
      <c r="JN498">
        <v>1.01074</v>
      </c>
      <c r="JO498">
        <v>2.28027</v>
      </c>
      <c r="JP498">
        <v>1.39771</v>
      </c>
      <c r="JQ498">
        <v>2.35107</v>
      </c>
      <c r="JR498">
        <v>1.49536</v>
      </c>
      <c r="JS498">
        <v>2.5354</v>
      </c>
      <c r="JT498">
        <v>36.5996</v>
      </c>
      <c r="JU498">
        <v>24.035</v>
      </c>
      <c r="JV498">
        <v>18</v>
      </c>
      <c r="JW498">
        <v>491.548</v>
      </c>
      <c r="JX498">
        <v>436.353</v>
      </c>
      <c r="JY498">
        <v>19.1129</v>
      </c>
      <c r="JZ498">
        <v>28.2416</v>
      </c>
      <c r="KA498">
        <v>30.0021</v>
      </c>
      <c r="KB498">
        <v>27.6595</v>
      </c>
      <c r="KC498">
        <v>27.5519</v>
      </c>
      <c r="KD498">
        <v>20.1952</v>
      </c>
      <c r="KE498">
        <v>28.673</v>
      </c>
      <c r="KF498">
        <v>42.6826</v>
      </c>
      <c r="KG498">
        <v>19.0698</v>
      </c>
      <c r="KH498">
        <v>399.936</v>
      </c>
      <c r="KI498">
        <v>16.5286</v>
      </c>
      <c r="KJ498">
        <v>101.239</v>
      </c>
      <c r="KK498">
        <v>100.576</v>
      </c>
    </row>
    <row r="499" spans="1:297">
      <c r="A499">
        <v>483</v>
      </c>
      <c r="B499">
        <v>1761513326</v>
      </c>
      <c r="C499">
        <v>6115.5</v>
      </c>
      <c r="D499" t="s">
        <v>1414</v>
      </c>
      <c r="E499" t="s">
        <v>1415</v>
      </c>
      <c r="F499">
        <v>5</v>
      </c>
      <c r="G499" t="s">
        <v>1411</v>
      </c>
      <c r="H499" t="s">
        <v>436</v>
      </c>
      <c r="I499">
        <v>1761513323.2</v>
      </c>
      <c r="J499">
        <f>(K499)/1000</f>
        <v>0</v>
      </c>
      <c r="K499">
        <f>IF(DP499, AN499, AH499)</f>
        <v>0</v>
      </c>
      <c r="L499">
        <f>IF(DP499, AI499, AG499)</f>
        <v>0</v>
      </c>
      <c r="M499">
        <f>DR499 - IF(AU499&gt;1, L499*DL499*100.0/(AW499), 0)</f>
        <v>0</v>
      </c>
      <c r="N499">
        <f>((T499-J499/2)*M499-L499)/(T499+J499/2)</f>
        <v>0</v>
      </c>
      <c r="O499">
        <f>N499*(DY499+DZ499)/1000.0</f>
        <v>0</v>
      </c>
      <c r="P499">
        <f>(DR499 - IF(AU499&gt;1, L499*DL499*100.0/(AW499), 0))*(DY499+DZ499)/1000.0</f>
        <v>0</v>
      </c>
      <c r="Q499">
        <f>2.0/((1/S499-1/R499)+SIGN(S499)*SQRT((1/S499-1/R499)*(1/S499-1/R499) + 4*DM499/((DM499+1)*(DM499+1))*(2*1/S499*1/R499-1/R499*1/R499)))</f>
        <v>0</v>
      </c>
      <c r="R499">
        <f>IF(LEFT(DN499,1)&lt;&gt;"0",IF(LEFT(DN499,1)="1",3.0,DO499),$D$5+$E$5*(EF499*DY499/($K$5*1000))+$F$5*(EF499*DY499/($K$5*1000))*MAX(MIN(DL499,$J$5),$I$5)*MAX(MIN(DL499,$J$5),$I$5)+$G$5*MAX(MIN(DL499,$J$5),$I$5)*(EF499*DY499/($K$5*1000))+$H$5*(EF499*DY499/($K$5*1000))*(EF499*DY499/($K$5*1000)))</f>
        <v>0</v>
      </c>
      <c r="S499">
        <f>J499*(1000-(1000*0.61365*exp(17.502*W499/(240.97+W499))/(DY499+DZ499)+DT499)/2)/(1000*0.61365*exp(17.502*W499/(240.97+W499))/(DY499+DZ499)-DT499)</f>
        <v>0</v>
      </c>
      <c r="T499">
        <f>1/((DM499+1)/(Q499/1.6)+1/(R499/1.37)) + DM499/((DM499+1)/(Q499/1.6) + DM499/(R499/1.37))</f>
        <v>0</v>
      </c>
      <c r="U499">
        <f>(DH499*DK499)</f>
        <v>0</v>
      </c>
      <c r="V499">
        <f>(EA499+(U499+2*0.95*5.67E-8*(((EA499+$B$7)+273)^4-(EA499+273)^4)-44100*J499)/(1.84*29.3*R499+8*0.95*5.67E-8*(EA499+273)^3))</f>
        <v>0</v>
      </c>
      <c r="W499">
        <f>($C$7*EB499+$D$7*EC499+$E$7*V499)</f>
        <v>0</v>
      </c>
      <c r="X499">
        <f>0.61365*exp(17.502*W499/(240.97+W499))</f>
        <v>0</v>
      </c>
      <c r="Y499">
        <f>(Z499/AA499*100)</f>
        <v>0</v>
      </c>
      <c r="Z499">
        <f>DT499*(DY499+DZ499)/1000</f>
        <v>0</v>
      </c>
      <c r="AA499">
        <f>0.61365*exp(17.502*EA499/(240.97+EA499))</f>
        <v>0</v>
      </c>
      <c r="AB499">
        <f>(X499-DT499*(DY499+DZ499)/1000)</f>
        <v>0</v>
      </c>
      <c r="AC499">
        <f>(-J499*44100)</f>
        <v>0</v>
      </c>
      <c r="AD499">
        <f>2*29.3*R499*0.92*(EA499-W499)</f>
        <v>0</v>
      </c>
      <c r="AE499">
        <f>2*0.95*5.67E-8*(((EA499+$B$7)+273)^4-(W499+273)^4)</f>
        <v>0</v>
      </c>
      <c r="AF499">
        <f>U499+AE499+AC499+AD499</f>
        <v>0</v>
      </c>
      <c r="AG499">
        <f>DX499*AU499*(DS499-DR499*(1000-AU499*DU499)/(1000-AU499*DT499))/(100*DL499)</f>
        <v>0</v>
      </c>
      <c r="AH499">
        <f>1000*DX499*AU499*(DT499-DU499)/(100*DL499*(1000-AU499*DT499))</f>
        <v>0</v>
      </c>
      <c r="AI499">
        <f>(AJ499 - AK499 - DY499*1E3/(8.314*(EA499+273.15)) * AM499/DX499 * AL499) * DX499/(100*DL499) * (1000 - DU499)/1000</f>
        <v>0</v>
      </c>
      <c r="AJ499">
        <v>419.2943092602524</v>
      </c>
      <c r="AK499">
        <v>419.4624848484846</v>
      </c>
      <c r="AL499">
        <v>-0.8592782889580324</v>
      </c>
      <c r="AM499">
        <v>65.2902715244734</v>
      </c>
      <c r="AN499">
        <f>(AP499 - AO499 + DY499*1E3/(8.314*(EA499+273.15)) * AR499/DX499 * AQ499) * DX499/(100*DL499) * 1000/(1000 - AP499)</f>
        <v>0</v>
      </c>
      <c r="AO499">
        <v>16.5394501121756</v>
      </c>
      <c r="AP499">
        <v>16.85276181818181</v>
      </c>
      <c r="AQ499">
        <v>-0.0001158422926985576</v>
      </c>
      <c r="AR499">
        <v>105.1138406512992</v>
      </c>
      <c r="AS499">
        <v>0</v>
      </c>
      <c r="AT499">
        <v>0</v>
      </c>
      <c r="AU499">
        <f>IF(AS499*$H$13&gt;=AW499,1.0,(AW499/(AW499-AS499*$H$13)))</f>
        <v>0</v>
      </c>
      <c r="AV499">
        <f>(AU499-1)*100</f>
        <v>0</v>
      </c>
      <c r="AW499">
        <f>MAX(0,($B$13+$C$13*EF499)/(1+$D$13*EF499)*DY499/(EA499+273)*$E$13)</f>
        <v>0</v>
      </c>
      <c r="AX499" t="s">
        <v>437</v>
      </c>
      <c r="AY499" t="s">
        <v>437</v>
      </c>
      <c r="AZ499">
        <v>0</v>
      </c>
      <c r="BA499">
        <v>0</v>
      </c>
      <c r="BB499">
        <f>1-AZ499/BA499</f>
        <v>0</v>
      </c>
      <c r="BC499">
        <v>0</v>
      </c>
      <c r="BD499" t="s">
        <v>437</v>
      </c>
      <c r="BE499" t="s">
        <v>437</v>
      </c>
      <c r="BF499">
        <v>0</v>
      </c>
      <c r="BG499">
        <v>0</v>
      </c>
      <c r="BH499">
        <f>1-BF499/BG499</f>
        <v>0</v>
      </c>
      <c r="BI499">
        <v>0.5</v>
      </c>
      <c r="BJ499">
        <f>DI499</f>
        <v>0</v>
      </c>
      <c r="BK499">
        <f>L499</f>
        <v>0</v>
      </c>
      <c r="BL499">
        <f>BH499*BI499*BJ499</f>
        <v>0</v>
      </c>
      <c r="BM499">
        <f>(BK499-BC499)/BJ499</f>
        <v>0</v>
      </c>
      <c r="BN499">
        <f>(BA499-BG499)/BG499</f>
        <v>0</v>
      </c>
      <c r="BO499">
        <f>AZ499/(BB499+AZ499/BG499)</f>
        <v>0</v>
      </c>
      <c r="BP499" t="s">
        <v>437</v>
      </c>
      <c r="BQ499">
        <v>0</v>
      </c>
      <c r="BR499">
        <f>IF(BQ499&lt;&gt;0, BQ499, BO499)</f>
        <v>0</v>
      </c>
      <c r="BS499">
        <f>1-BR499/BG499</f>
        <v>0</v>
      </c>
      <c r="BT499">
        <f>(BG499-BF499)/(BG499-BR499)</f>
        <v>0</v>
      </c>
      <c r="BU499">
        <f>(BA499-BG499)/(BA499-BR499)</f>
        <v>0</v>
      </c>
      <c r="BV499">
        <f>(BG499-BF499)/(BG499-AZ499)</f>
        <v>0</v>
      </c>
      <c r="BW499">
        <f>(BA499-BG499)/(BA499-AZ499)</f>
        <v>0</v>
      </c>
      <c r="BX499">
        <f>(BT499*BR499/BF499)</f>
        <v>0</v>
      </c>
      <c r="BY499">
        <f>(1-BX499)</f>
        <v>0</v>
      </c>
      <c r="BZ499">
        <v>2020</v>
      </c>
      <c r="CA499">
        <v>290.0000000000001</v>
      </c>
      <c r="CB499">
        <v>1590.42</v>
      </c>
      <c r="CC499">
        <v>295</v>
      </c>
      <c r="CD499">
        <v>5220.67</v>
      </c>
      <c r="CE499">
        <v>1591.29</v>
      </c>
      <c r="CF499">
        <v>-0.87</v>
      </c>
      <c r="CG499">
        <v>300.0000000000001</v>
      </c>
      <c r="CH499">
        <v>23.8</v>
      </c>
      <c r="CI499">
        <v>1650.734719841875</v>
      </c>
      <c r="CJ499">
        <v>2.032994541366527</v>
      </c>
      <c r="CK499">
        <v>-31.03478562282126</v>
      </c>
      <c r="CL499">
        <v>0.9198548094063967</v>
      </c>
      <c r="CM499">
        <v>0.9759925733019913</v>
      </c>
      <c r="CN499">
        <v>-0.00431141668520578</v>
      </c>
      <c r="CO499">
        <v>289.9999999999999</v>
      </c>
      <c r="CP499">
        <v>1590.91</v>
      </c>
      <c r="CQ499">
        <v>765</v>
      </c>
      <c r="CR499">
        <v>5219.32</v>
      </c>
      <c r="CS499">
        <v>1591.27</v>
      </c>
      <c r="CT499">
        <v>-0.36</v>
      </c>
      <c r="DH499">
        <f>$B$11*EG499+$C$11*EH499+$F$11*ES499*(1-EV499)</f>
        <v>0</v>
      </c>
      <c r="DI499">
        <f>DH499*DJ499</f>
        <v>0</v>
      </c>
      <c r="DJ499">
        <f>($B$11*$D$9+$C$11*$D$9+$F$11*((FF499+EX499)/MAX(FF499+EX499+FG499, 0.1)*$I$9+FG499/MAX(FF499+EX499+FG499, 0.1)*$J$9))/($B$11+$C$11+$F$11)</f>
        <v>0</v>
      </c>
      <c r="DK499">
        <f>($B$11*$K$9+$C$11*$K$9+$F$11*((FF499+EX499)/MAX(FF499+EX499+FG499, 0.1)*$P$9+FG499/MAX(FF499+EX499+FG499, 0.1)*$Q$9))/($B$11+$C$11+$F$11)</f>
        <v>0</v>
      </c>
      <c r="DL499">
        <v>6</v>
      </c>
      <c r="DM499">
        <v>0.5</v>
      </c>
      <c r="DN499" t="s">
        <v>438</v>
      </c>
      <c r="DO499">
        <v>2</v>
      </c>
      <c r="DP499" t="b">
        <v>1</v>
      </c>
      <c r="DQ499">
        <v>1761513323.2</v>
      </c>
      <c r="DR499">
        <v>414.4389</v>
      </c>
      <c r="DS499">
        <v>411.7954</v>
      </c>
      <c r="DT499">
        <v>16.85973</v>
      </c>
      <c r="DU499">
        <v>16.53928</v>
      </c>
      <c r="DV499">
        <v>416.7362</v>
      </c>
      <c r="DW499">
        <v>16.77987</v>
      </c>
      <c r="DX499">
        <v>499.9871999999999</v>
      </c>
      <c r="DY499">
        <v>90.27002</v>
      </c>
      <c r="DZ499">
        <v>0.09999880999999999</v>
      </c>
      <c r="EA499">
        <v>24.24728</v>
      </c>
      <c r="EB499">
        <v>24.02389</v>
      </c>
      <c r="EC499">
        <v>999.9</v>
      </c>
      <c r="ED499">
        <v>0</v>
      </c>
      <c r="EE499">
        <v>0</v>
      </c>
      <c r="EF499">
        <v>10019.88</v>
      </c>
      <c r="EG499">
        <v>0</v>
      </c>
      <c r="EH499">
        <v>1024.891</v>
      </c>
      <c r="EI499">
        <v>2.6436518</v>
      </c>
      <c r="EJ499">
        <v>421.5464</v>
      </c>
      <c r="EK499">
        <v>418.7205</v>
      </c>
      <c r="EL499">
        <v>0.320442</v>
      </c>
      <c r="EM499">
        <v>411.7954</v>
      </c>
      <c r="EN499">
        <v>16.53928</v>
      </c>
      <c r="EO499">
        <v>1.521927</v>
      </c>
      <c r="EP499">
        <v>1.493001</v>
      </c>
      <c r="EQ499">
        <v>13.19025</v>
      </c>
      <c r="ER499">
        <v>12.89667</v>
      </c>
      <c r="ES499">
        <v>1999.95</v>
      </c>
      <c r="ET499">
        <v>0.9799996</v>
      </c>
      <c r="EU499">
        <v>0.02000031</v>
      </c>
      <c r="EV499">
        <v>0</v>
      </c>
      <c r="EW499">
        <v>1268.895</v>
      </c>
      <c r="EX499">
        <v>5.000970000000001</v>
      </c>
      <c r="EY499">
        <v>25467.75</v>
      </c>
      <c r="EZ499">
        <v>16707.19</v>
      </c>
      <c r="FA499">
        <v>39.531</v>
      </c>
      <c r="FB499">
        <v>40.562</v>
      </c>
      <c r="FC499">
        <v>39.5998</v>
      </c>
      <c r="FD499">
        <v>40</v>
      </c>
      <c r="FE499">
        <v>39.687</v>
      </c>
      <c r="FF499">
        <v>1955.05</v>
      </c>
      <c r="FG499">
        <v>39.89999999999999</v>
      </c>
      <c r="FH499">
        <v>0</v>
      </c>
      <c r="FI499">
        <v>8197.400000095367</v>
      </c>
      <c r="FJ499">
        <v>0</v>
      </c>
      <c r="FK499">
        <v>1269.266153846154</v>
      </c>
      <c r="FL499">
        <v>-5.270427355070583</v>
      </c>
      <c r="FM499">
        <v>-104.7999998841397</v>
      </c>
      <c r="FN499">
        <v>25475.70769230769</v>
      </c>
      <c r="FO499">
        <v>15</v>
      </c>
      <c r="FP499">
        <v>0</v>
      </c>
      <c r="FQ499" t="s">
        <v>439</v>
      </c>
      <c r="FR499">
        <v>1760210915.6</v>
      </c>
      <c r="FS499">
        <v>0</v>
      </c>
      <c r="FT499">
        <v>0</v>
      </c>
      <c r="FU499">
        <v>-0.215</v>
      </c>
      <c r="FV499">
        <v>0</v>
      </c>
      <c r="FW499">
        <v>-0.6919999999999999</v>
      </c>
      <c r="FX499">
        <v>0</v>
      </c>
      <c r="FY499">
        <v>400</v>
      </c>
      <c r="FZ499">
        <v>0</v>
      </c>
      <c r="GA499">
        <v>0.15</v>
      </c>
      <c r="GB499">
        <v>0</v>
      </c>
      <c r="GC499">
        <v>-2.363122243902439</v>
      </c>
      <c r="GD499">
        <v>24.95092708013938</v>
      </c>
      <c r="GE499">
        <v>3.207526206317799</v>
      </c>
      <c r="GF499">
        <v>0</v>
      </c>
      <c r="GG499">
        <v>1269.558823529411</v>
      </c>
      <c r="GH499">
        <v>-5.840488924547862</v>
      </c>
      <c r="GI499">
        <v>0.6102639964218209</v>
      </c>
      <c r="GJ499">
        <v>0</v>
      </c>
      <c r="GK499">
        <v>0.3477037073170732</v>
      </c>
      <c r="GL499">
        <v>-0.1971882020905922</v>
      </c>
      <c r="GM499">
        <v>0.01971378958785795</v>
      </c>
      <c r="GN499">
        <v>0</v>
      </c>
      <c r="GO499">
        <v>0</v>
      </c>
      <c r="GP499">
        <v>3</v>
      </c>
      <c r="GQ499" t="s">
        <v>455</v>
      </c>
      <c r="GR499">
        <v>3.13483</v>
      </c>
      <c r="GS499">
        <v>2.76047</v>
      </c>
      <c r="GT499">
        <v>0.09291199999999999</v>
      </c>
      <c r="GU499">
        <v>0.0903287</v>
      </c>
      <c r="GV499">
        <v>0.0826891</v>
      </c>
      <c r="GW499">
        <v>0.0807452</v>
      </c>
      <c r="GX499">
        <v>28907.1</v>
      </c>
      <c r="GY499">
        <v>28980.8</v>
      </c>
      <c r="GZ499">
        <v>29622</v>
      </c>
      <c r="HA499">
        <v>29439.6</v>
      </c>
      <c r="HB499">
        <v>35906.7</v>
      </c>
      <c r="HC499">
        <v>35851.5</v>
      </c>
      <c r="HD499">
        <v>41681.3</v>
      </c>
      <c r="HE499">
        <v>41823.1</v>
      </c>
      <c r="HF499">
        <v>1.9379</v>
      </c>
      <c r="HG499">
        <v>1.86555</v>
      </c>
      <c r="HH499">
        <v>0.0128821</v>
      </c>
      <c r="HI499">
        <v>0</v>
      </c>
      <c r="HJ499">
        <v>23.8149</v>
      </c>
      <c r="HK499">
        <v>999.9</v>
      </c>
      <c r="HL499">
        <v>39.8</v>
      </c>
      <c r="HM499">
        <v>31.7</v>
      </c>
      <c r="HN499">
        <v>20.6985</v>
      </c>
      <c r="HO499">
        <v>62.3329</v>
      </c>
      <c r="HP499">
        <v>31.8189</v>
      </c>
      <c r="HQ499">
        <v>1</v>
      </c>
      <c r="HR499">
        <v>0.06707059999999999</v>
      </c>
      <c r="HS499">
        <v>4.22784</v>
      </c>
      <c r="HT499">
        <v>20.2899</v>
      </c>
      <c r="HU499">
        <v>5.21984</v>
      </c>
      <c r="HV499">
        <v>12.0159</v>
      </c>
      <c r="HW499">
        <v>4.98965</v>
      </c>
      <c r="HX499">
        <v>3.2885</v>
      </c>
      <c r="HY499">
        <v>9999</v>
      </c>
      <c r="HZ499">
        <v>9999</v>
      </c>
      <c r="IA499">
        <v>9999</v>
      </c>
      <c r="IB499">
        <v>999.9</v>
      </c>
      <c r="IC499">
        <v>4.97288</v>
      </c>
      <c r="ID499">
        <v>1.86661</v>
      </c>
      <c r="IE499">
        <v>1.86596</v>
      </c>
      <c r="IF499">
        <v>1.86587</v>
      </c>
      <c r="IG499">
        <v>1.86769</v>
      </c>
      <c r="IH499">
        <v>1.87017</v>
      </c>
      <c r="II499">
        <v>1.86878</v>
      </c>
      <c r="IJ499">
        <v>1.87027</v>
      </c>
      <c r="IK499">
        <v>0</v>
      </c>
      <c r="IL499">
        <v>0</v>
      </c>
      <c r="IM499">
        <v>0</v>
      </c>
      <c r="IN499">
        <v>0</v>
      </c>
      <c r="IO499" t="s">
        <v>441</v>
      </c>
      <c r="IP499" t="s">
        <v>442</v>
      </c>
      <c r="IQ499" t="s">
        <v>443</v>
      </c>
      <c r="IR499" t="s">
        <v>443</v>
      </c>
      <c r="IS499" t="s">
        <v>443</v>
      </c>
      <c r="IT499" t="s">
        <v>443</v>
      </c>
      <c r="IU499">
        <v>0</v>
      </c>
      <c r="IV499">
        <v>100</v>
      </c>
      <c r="IW499">
        <v>100</v>
      </c>
      <c r="IX499">
        <v>-2.292</v>
      </c>
      <c r="IY499">
        <v>0.0798</v>
      </c>
      <c r="IZ499">
        <v>-1.414774939843471</v>
      </c>
      <c r="JA499">
        <v>-0.002262605230658699</v>
      </c>
      <c r="JB499">
        <v>4.117972070868355E-07</v>
      </c>
      <c r="JC499">
        <v>-1.535053720392113E-10</v>
      </c>
      <c r="JD499">
        <v>-0.05773197212917025</v>
      </c>
      <c r="JE499">
        <v>-0.004387372397949352</v>
      </c>
      <c r="JF499">
        <v>0.001148265067849212</v>
      </c>
      <c r="JG499">
        <v>-2.372704636287677E-05</v>
      </c>
      <c r="JH499">
        <v>4</v>
      </c>
      <c r="JI499">
        <v>2346</v>
      </c>
      <c r="JJ499">
        <v>1</v>
      </c>
      <c r="JK499">
        <v>24</v>
      </c>
      <c r="JL499">
        <v>21706.8</v>
      </c>
      <c r="JM499">
        <v>29358555.4</v>
      </c>
      <c r="JN499">
        <v>0.981445</v>
      </c>
      <c r="JO499">
        <v>2.26562</v>
      </c>
      <c r="JP499">
        <v>1.39771</v>
      </c>
      <c r="JQ499">
        <v>2.35107</v>
      </c>
      <c r="JR499">
        <v>1.49536</v>
      </c>
      <c r="JS499">
        <v>2.69897</v>
      </c>
      <c r="JT499">
        <v>36.5996</v>
      </c>
      <c r="JU499">
        <v>24.0437</v>
      </c>
      <c r="JV499">
        <v>18</v>
      </c>
      <c r="JW499">
        <v>491.585</v>
      </c>
      <c r="JX499">
        <v>436.335</v>
      </c>
      <c r="JY499">
        <v>19.088</v>
      </c>
      <c r="JZ499">
        <v>28.2589</v>
      </c>
      <c r="KA499">
        <v>30.0021</v>
      </c>
      <c r="KB499">
        <v>27.6774</v>
      </c>
      <c r="KC499">
        <v>27.5697</v>
      </c>
      <c r="KD499">
        <v>19.5299</v>
      </c>
      <c r="KE499">
        <v>28.673</v>
      </c>
      <c r="KF499">
        <v>42.6826</v>
      </c>
      <c r="KG499">
        <v>19.0467</v>
      </c>
      <c r="KH499">
        <v>379.898</v>
      </c>
      <c r="KI499">
        <v>16.5379</v>
      </c>
      <c r="KJ499">
        <v>101.236</v>
      </c>
      <c r="KK499">
        <v>100.572</v>
      </c>
    </row>
    <row r="500" spans="1:297">
      <c r="A500">
        <v>484</v>
      </c>
      <c r="B500">
        <v>1761513331</v>
      </c>
      <c r="C500">
        <v>6120.5</v>
      </c>
      <c r="D500" t="s">
        <v>1416</v>
      </c>
      <c r="E500" t="s">
        <v>1417</v>
      </c>
      <c r="F500">
        <v>5</v>
      </c>
      <c r="G500" t="s">
        <v>1411</v>
      </c>
      <c r="H500" t="s">
        <v>436</v>
      </c>
      <c r="I500">
        <v>1761513328.5</v>
      </c>
      <c r="J500">
        <f>(K500)/1000</f>
        <v>0</v>
      </c>
      <c r="K500">
        <f>IF(DP500, AN500, AH500)</f>
        <v>0</v>
      </c>
      <c r="L500">
        <f>IF(DP500, AI500, AG500)</f>
        <v>0</v>
      </c>
      <c r="M500">
        <f>DR500 - IF(AU500&gt;1, L500*DL500*100.0/(AW500), 0)</f>
        <v>0</v>
      </c>
      <c r="N500">
        <f>((T500-J500/2)*M500-L500)/(T500+J500/2)</f>
        <v>0</v>
      </c>
      <c r="O500">
        <f>N500*(DY500+DZ500)/1000.0</f>
        <v>0</v>
      </c>
      <c r="P500">
        <f>(DR500 - IF(AU500&gt;1, L500*DL500*100.0/(AW500), 0))*(DY500+DZ500)/1000.0</f>
        <v>0</v>
      </c>
      <c r="Q500">
        <f>2.0/((1/S500-1/R500)+SIGN(S500)*SQRT((1/S500-1/R500)*(1/S500-1/R500) + 4*DM500/((DM500+1)*(DM500+1))*(2*1/S500*1/R500-1/R500*1/R500)))</f>
        <v>0</v>
      </c>
      <c r="R500">
        <f>IF(LEFT(DN500,1)&lt;&gt;"0",IF(LEFT(DN500,1)="1",3.0,DO500),$D$5+$E$5*(EF500*DY500/($K$5*1000))+$F$5*(EF500*DY500/($K$5*1000))*MAX(MIN(DL500,$J$5),$I$5)*MAX(MIN(DL500,$J$5),$I$5)+$G$5*MAX(MIN(DL500,$J$5),$I$5)*(EF500*DY500/($K$5*1000))+$H$5*(EF500*DY500/($K$5*1000))*(EF500*DY500/($K$5*1000)))</f>
        <v>0</v>
      </c>
      <c r="S500">
        <f>J500*(1000-(1000*0.61365*exp(17.502*W500/(240.97+W500))/(DY500+DZ500)+DT500)/2)/(1000*0.61365*exp(17.502*W500/(240.97+W500))/(DY500+DZ500)-DT500)</f>
        <v>0</v>
      </c>
      <c r="T500">
        <f>1/((DM500+1)/(Q500/1.6)+1/(R500/1.37)) + DM500/((DM500+1)/(Q500/1.6) + DM500/(R500/1.37))</f>
        <v>0</v>
      </c>
      <c r="U500">
        <f>(DH500*DK500)</f>
        <v>0</v>
      </c>
      <c r="V500">
        <f>(EA500+(U500+2*0.95*5.67E-8*(((EA500+$B$7)+273)^4-(EA500+273)^4)-44100*J500)/(1.84*29.3*R500+8*0.95*5.67E-8*(EA500+273)^3))</f>
        <v>0</v>
      </c>
      <c r="W500">
        <f>($C$7*EB500+$D$7*EC500+$E$7*V500)</f>
        <v>0</v>
      </c>
      <c r="X500">
        <f>0.61365*exp(17.502*W500/(240.97+W500))</f>
        <v>0</v>
      </c>
      <c r="Y500">
        <f>(Z500/AA500*100)</f>
        <v>0</v>
      </c>
      <c r="Z500">
        <f>DT500*(DY500+DZ500)/1000</f>
        <v>0</v>
      </c>
      <c r="AA500">
        <f>0.61365*exp(17.502*EA500/(240.97+EA500))</f>
        <v>0</v>
      </c>
      <c r="AB500">
        <f>(X500-DT500*(DY500+DZ500)/1000)</f>
        <v>0</v>
      </c>
      <c r="AC500">
        <f>(-J500*44100)</f>
        <v>0</v>
      </c>
      <c r="AD500">
        <f>2*29.3*R500*0.92*(EA500-W500)</f>
        <v>0</v>
      </c>
      <c r="AE500">
        <f>2*0.95*5.67E-8*(((EA500+$B$7)+273)^4-(W500+273)^4)</f>
        <v>0</v>
      </c>
      <c r="AF500">
        <f>U500+AE500+AC500+AD500</f>
        <v>0</v>
      </c>
      <c r="AG500">
        <f>DX500*AU500*(DS500-DR500*(1000-AU500*DU500)/(1000-AU500*DT500))/(100*DL500)</f>
        <v>0</v>
      </c>
      <c r="AH500">
        <f>1000*DX500*AU500*(DT500-DU500)/(100*DL500*(1000-AU500*DT500))</f>
        <v>0</v>
      </c>
      <c r="AI500">
        <f>(AJ500 - AK500 - DY500*1E3/(8.314*(EA500+273.15)) * AM500/DX500 * AL500) * DX500/(100*DL500) * (1000 - DU500)/1000</f>
        <v>0</v>
      </c>
      <c r="AJ500">
        <v>404.0673324817787</v>
      </c>
      <c r="AK500">
        <v>409.998387878788</v>
      </c>
      <c r="AL500">
        <v>-2.029262688392967</v>
      </c>
      <c r="AM500">
        <v>65.2902715244734</v>
      </c>
      <c r="AN500">
        <f>(AP500 - AO500 + DY500*1E3/(8.314*(EA500+273.15)) * AR500/DX500 * AQ500) * DX500/(100*DL500) * 1000/(1000 - AP500)</f>
        <v>0</v>
      </c>
      <c r="AO500">
        <v>16.53645189690912</v>
      </c>
      <c r="AP500">
        <v>16.83717757575758</v>
      </c>
      <c r="AQ500">
        <v>-0.0001097126427520488</v>
      </c>
      <c r="AR500">
        <v>105.1138406512992</v>
      </c>
      <c r="AS500">
        <v>0</v>
      </c>
      <c r="AT500">
        <v>0</v>
      </c>
      <c r="AU500">
        <f>IF(AS500*$H$13&gt;=AW500,1.0,(AW500/(AW500-AS500*$H$13)))</f>
        <v>0</v>
      </c>
      <c r="AV500">
        <f>(AU500-1)*100</f>
        <v>0</v>
      </c>
      <c r="AW500">
        <f>MAX(0,($B$13+$C$13*EF500)/(1+$D$13*EF500)*DY500/(EA500+273)*$E$13)</f>
        <v>0</v>
      </c>
      <c r="AX500" t="s">
        <v>437</v>
      </c>
      <c r="AY500" t="s">
        <v>437</v>
      </c>
      <c r="AZ500">
        <v>0</v>
      </c>
      <c r="BA500">
        <v>0</v>
      </c>
      <c r="BB500">
        <f>1-AZ500/BA500</f>
        <v>0</v>
      </c>
      <c r="BC500">
        <v>0</v>
      </c>
      <c r="BD500" t="s">
        <v>437</v>
      </c>
      <c r="BE500" t="s">
        <v>437</v>
      </c>
      <c r="BF500">
        <v>0</v>
      </c>
      <c r="BG500">
        <v>0</v>
      </c>
      <c r="BH500">
        <f>1-BF500/BG500</f>
        <v>0</v>
      </c>
      <c r="BI500">
        <v>0.5</v>
      </c>
      <c r="BJ500">
        <f>DI500</f>
        <v>0</v>
      </c>
      <c r="BK500">
        <f>L500</f>
        <v>0</v>
      </c>
      <c r="BL500">
        <f>BH500*BI500*BJ500</f>
        <v>0</v>
      </c>
      <c r="BM500">
        <f>(BK500-BC500)/BJ500</f>
        <v>0</v>
      </c>
      <c r="BN500">
        <f>(BA500-BG500)/BG500</f>
        <v>0</v>
      </c>
      <c r="BO500">
        <f>AZ500/(BB500+AZ500/BG500)</f>
        <v>0</v>
      </c>
      <c r="BP500" t="s">
        <v>437</v>
      </c>
      <c r="BQ500">
        <v>0</v>
      </c>
      <c r="BR500">
        <f>IF(BQ500&lt;&gt;0, BQ500, BO500)</f>
        <v>0</v>
      </c>
      <c r="BS500">
        <f>1-BR500/BG500</f>
        <v>0</v>
      </c>
      <c r="BT500">
        <f>(BG500-BF500)/(BG500-BR500)</f>
        <v>0</v>
      </c>
      <c r="BU500">
        <f>(BA500-BG500)/(BA500-BR500)</f>
        <v>0</v>
      </c>
      <c r="BV500">
        <f>(BG500-BF500)/(BG500-AZ500)</f>
        <v>0</v>
      </c>
      <c r="BW500">
        <f>(BA500-BG500)/(BA500-AZ500)</f>
        <v>0</v>
      </c>
      <c r="BX500">
        <f>(BT500*BR500/BF500)</f>
        <v>0</v>
      </c>
      <c r="BY500">
        <f>(1-BX500)</f>
        <v>0</v>
      </c>
      <c r="BZ500">
        <v>2020</v>
      </c>
      <c r="CA500">
        <v>290.0000000000001</v>
      </c>
      <c r="CB500">
        <v>1590.42</v>
      </c>
      <c r="CC500">
        <v>295</v>
      </c>
      <c r="CD500">
        <v>5220.67</v>
      </c>
      <c r="CE500">
        <v>1591.29</v>
      </c>
      <c r="CF500">
        <v>-0.87</v>
      </c>
      <c r="CG500">
        <v>300.0000000000001</v>
      </c>
      <c r="CH500">
        <v>23.8</v>
      </c>
      <c r="CI500">
        <v>1650.734719841875</v>
      </c>
      <c r="CJ500">
        <v>2.032994541366527</v>
      </c>
      <c r="CK500">
        <v>-31.03478562282126</v>
      </c>
      <c r="CL500">
        <v>0.9198548094063967</v>
      </c>
      <c r="CM500">
        <v>0.9759925733019913</v>
      </c>
      <c r="CN500">
        <v>-0.00431141668520578</v>
      </c>
      <c r="CO500">
        <v>289.9999999999999</v>
      </c>
      <c r="CP500">
        <v>1590.91</v>
      </c>
      <c r="CQ500">
        <v>765</v>
      </c>
      <c r="CR500">
        <v>5219.32</v>
      </c>
      <c r="CS500">
        <v>1591.27</v>
      </c>
      <c r="CT500">
        <v>-0.36</v>
      </c>
      <c r="DH500">
        <f>$B$11*EG500+$C$11*EH500+$F$11*ES500*(1-EV500)</f>
        <v>0</v>
      </c>
      <c r="DI500">
        <f>DH500*DJ500</f>
        <v>0</v>
      </c>
      <c r="DJ500">
        <f>($B$11*$D$9+$C$11*$D$9+$F$11*((FF500+EX500)/MAX(FF500+EX500+FG500, 0.1)*$I$9+FG500/MAX(FF500+EX500+FG500, 0.1)*$J$9))/($B$11+$C$11+$F$11)</f>
        <v>0</v>
      </c>
      <c r="DK500">
        <f>($B$11*$K$9+$C$11*$K$9+$F$11*((FF500+EX500)/MAX(FF500+EX500+FG500, 0.1)*$P$9+FG500/MAX(FF500+EX500+FG500, 0.1)*$Q$9))/($B$11+$C$11+$F$11)</f>
        <v>0</v>
      </c>
      <c r="DL500">
        <v>6</v>
      </c>
      <c r="DM500">
        <v>0.5</v>
      </c>
      <c r="DN500" t="s">
        <v>438</v>
      </c>
      <c r="DO500">
        <v>2</v>
      </c>
      <c r="DP500" t="b">
        <v>1</v>
      </c>
      <c r="DQ500">
        <v>1761513328.5</v>
      </c>
      <c r="DR500">
        <v>407.22</v>
      </c>
      <c r="DS500">
        <v>396.0763333333333</v>
      </c>
      <c r="DT500">
        <v>16.84305555555556</v>
      </c>
      <c r="DU500">
        <v>16.53647777777778</v>
      </c>
      <c r="DV500">
        <v>409.5025555555555</v>
      </c>
      <c r="DW500">
        <v>16.76343333333334</v>
      </c>
      <c r="DX500">
        <v>500.056</v>
      </c>
      <c r="DY500">
        <v>90.27064444444444</v>
      </c>
      <c r="DZ500">
        <v>0.100109</v>
      </c>
      <c r="EA500">
        <v>24.24617777777778</v>
      </c>
      <c r="EB500">
        <v>24.03068888888889</v>
      </c>
      <c r="EC500">
        <v>999.9000000000001</v>
      </c>
      <c r="ED500">
        <v>0</v>
      </c>
      <c r="EE500">
        <v>0</v>
      </c>
      <c r="EF500">
        <v>10011.59222222222</v>
      </c>
      <c r="EG500">
        <v>0</v>
      </c>
      <c r="EH500">
        <v>1024.845555555555</v>
      </c>
      <c r="EI500">
        <v>11.14356555555555</v>
      </c>
      <c r="EJ500">
        <v>414.1964444444445</v>
      </c>
      <c r="EK500">
        <v>402.7363333333333</v>
      </c>
      <c r="EL500">
        <v>0.3065542222222222</v>
      </c>
      <c r="EM500">
        <v>396.0763333333333</v>
      </c>
      <c r="EN500">
        <v>16.53647777777778</v>
      </c>
      <c r="EO500">
        <v>1.520432222222222</v>
      </c>
      <c r="EP500">
        <v>1.49276</v>
      </c>
      <c r="EQ500">
        <v>13.17518888888889</v>
      </c>
      <c r="ER500">
        <v>12.89421111111111</v>
      </c>
      <c r="ES500">
        <v>2000.038888888889</v>
      </c>
      <c r="ET500">
        <v>0.9800006666666667</v>
      </c>
      <c r="EU500">
        <v>0.01999928888888889</v>
      </c>
      <c r="EV500">
        <v>0</v>
      </c>
      <c r="EW500">
        <v>1268.53</v>
      </c>
      <c r="EX500">
        <v>5.00097</v>
      </c>
      <c r="EY500">
        <v>25461.27777777778</v>
      </c>
      <c r="EZ500">
        <v>16707.91111111111</v>
      </c>
      <c r="FA500">
        <v>39.562</v>
      </c>
      <c r="FB500">
        <v>40.562</v>
      </c>
      <c r="FC500">
        <v>39.625</v>
      </c>
      <c r="FD500">
        <v>40</v>
      </c>
      <c r="FE500">
        <v>39.687</v>
      </c>
      <c r="FF500">
        <v>1955.138888888889</v>
      </c>
      <c r="FG500">
        <v>39.9</v>
      </c>
      <c r="FH500">
        <v>0</v>
      </c>
      <c r="FI500">
        <v>8202.200000047684</v>
      </c>
      <c r="FJ500">
        <v>0</v>
      </c>
      <c r="FK500">
        <v>1268.836538461538</v>
      </c>
      <c r="FL500">
        <v>-4.65059830335117</v>
      </c>
      <c r="FM500">
        <v>-89.74358974582013</v>
      </c>
      <c r="FN500">
        <v>25468.03846153846</v>
      </c>
      <c r="FO500">
        <v>15</v>
      </c>
      <c r="FP500">
        <v>0</v>
      </c>
      <c r="FQ500" t="s">
        <v>439</v>
      </c>
      <c r="FR500">
        <v>1760210915.6</v>
      </c>
      <c r="FS500">
        <v>0</v>
      </c>
      <c r="FT500">
        <v>0</v>
      </c>
      <c r="FU500">
        <v>-0.215</v>
      </c>
      <c r="FV500">
        <v>0</v>
      </c>
      <c r="FW500">
        <v>-0.6919999999999999</v>
      </c>
      <c r="FX500">
        <v>0</v>
      </c>
      <c r="FY500">
        <v>400</v>
      </c>
      <c r="FZ500">
        <v>0</v>
      </c>
      <c r="GA500">
        <v>0.15</v>
      </c>
      <c r="GB500">
        <v>0</v>
      </c>
      <c r="GC500">
        <v>0.4478133658536586</v>
      </c>
      <c r="GD500">
        <v>52.75244629965155</v>
      </c>
      <c r="GE500">
        <v>5.749853724116508</v>
      </c>
      <c r="GF500">
        <v>0</v>
      </c>
      <c r="GG500">
        <v>1269.228529411765</v>
      </c>
      <c r="GH500">
        <v>-5.258823535736999</v>
      </c>
      <c r="GI500">
        <v>0.5527691378172342</v>
      </c>
      <c r="GJ500">
        <v>0</v>
      </c>
      <c r="GK500">
        <v>0.3353321463414634</v>
      </c>
      <c r="GL500">
        <v>-0.2079562578397211</v>
      </c>
      <c r="GM500">
        <v>0.02057094855296732</v>
      </c>
      <c r="GN500">
        <v>0</v>
      </c>
      <c r="GO500">
        <v>0</v>
      </c>
      <c r="GP500">
        <v>3</v>
      </c>
      <c r="GQ500" t="s">
        <v>455</v>
      </c>
      <c r="GR500">
        <v>3.1348</v>
      </c>
      <c r="GS500">
        <v>2.76037</v>
      </c>
      <c r="GT500">
        <v>0.0912282</v>
      </c>
      <c r="GU500">
        <v>0.0875799</v>
      </c>
      <c r="GV500">
        <v>0.0826336</v>
      </c>
      <c r="GW500">
        <v>0.0807358</v>
      </c>
      <c r="GX500">
        <v>28958.9</v>
      </c>
      <c r="GY500">
        <v>29067.6</v>
      </c>
      <c r="GZ500">
        <v>29620.2</v>
      </c>
      <c r="HA500">
        <v>29438.9</v>
      </c>
      <c r="HB500">
        <v>35906.7</v>
      </c>
      <c r="HC500">
        <v>35851</v>
      </c>
      <c r="HD500">
        <v>41678.7</v>
      </c>
      <c r="HE500">
        <v>41822.1</v>
      </c>
      <c r="HF500">
        <v>1.93768</v>
      </c>
      <c r="HG500">
        <v>1.86528</v>
      </c>
      <c r="HH500">
        <v>0.0130907</v>
      </c>
      <c r="HI500">
        <v>0</v>
      </c>
      <c r="HJ500">
        <v>23.8196</v>
      </c>
      <c r="HK500">
        <v>999.9</v>
      </c>
      <c r="HL500">
        <v>39.8</v>
      </c>
      <c r="HM500">
        <v>31.7</v>
      </c>
      <c r="HN500">
        <v>20.6965</v>
      </c>
      <c r="HO500">
        <v>62.5529</v>
      </c>
      <c r="HP500">
        <v>31.8189</v>
      </c>
      <c r="HQ500">
        <v>1</v>
      </c>
      <c r="HR500">
        <v>0.0688872</v>
      </c>
      <c r="HS500">
        <v>4.30354</v>
      </c>
      <c r="HT500">
        <v>20.2878</v>
      </c>
      <c r="HU500">
        <v>5.21984</v>
      </c>
      <c r="HV500">
        <v>12.0159</v>
      </c>
      <c r="HW500">
        <v>4.98965</v>
      </c>
      <c r="HX500">
        <v>3.2884</v>
      </c>
      <c r="HY500">
        <v>9999</v>
      </c>
      <c r="HZ500">
        <v>9999</v>
      </c>
      <c r="IA500">
        <v>9999</v>
      </c>
      <c r="IB500">
        <v>999.9</v>
      </c>
      <c r="IC500">
        <v>4.97287</v>
      </c>
      <c r="ID500">
        <v>1.86661</v>
      </c>
      <c r="IE500">
        <v>1.86594</v>
      </c>
      <c r="IF500">
        <v>1.86587</v>
      </c>
      <c r="IG500">
        <v>1.86771</v>
      </c>
      <c r="IH500">
        <v>1.87016</v>
      </c>
      <c r="II500">
        <v>1.86878</v>
      </c>
      <c r="IJ500">
        <v>1.87027</v>
      </c>
      <c r="IK500">
        <v>0</v>
      </c>
      <c r="IL500">
        <v>0</v>
      </c>
      <c r="IM500">
        <v>0</v>
      </c>
      <c r="IN500">
        <v>0</v>
      </c>
      <c r="IO500" t="s">
        <v>441</v>
      </c>
      <c r="IP500" t="s">
        <v>442</v>
      </c>
      <c r="IQ500" t="s">
        <v>443</v>
      </c>
      <c r="IR500" t="s">
        <v>443</v>
      </c>
      <c r="IS500" t="s">
        <v>443</v>
      </c>
      <c r="IT500" t="s">
        <v>443</v>
      </c>
      <c r="IU500">
        <v>0</v>
      </c>
      <c r="IV500">
        <v>100</v>
      </c>
      <c r="IW500">
        <v>100</v>
      </c>
      <c r="IX500">
        <v>-2.273</v>
      </c>
      <c r="IY500">
        <v>0.0795</v>
      </c>
      <c r="IZ500">
        <v>-1.414774939843471</v>
      </c>
      <c r="JA500">
        <v>-0.002262605230658699</v>
      </c>
      <c r="JB500">
        <v>4.117972070868355E-07</v>
      </c>
      <c r="JC500">
        <v>-1.535053720392113E-10</v>
      </c>
      <c r="JD500">
        <v>-0.05773197212917025</v>
      </c>
      <c r="JE500">
        <v>-0.004387372397949352</v>
      </c>
      <c r="JF500">
        <v>0.001148265067849212</v>
      </c>
      <c r="JG500">
        <v>-2.372704636287677E-05</v>
      </c>
      <c r="JH500">
        <v>4</v>
      </c>
      <c r="JI500">
        <v>2346</v>
      </c>
      <c r="JJ500">
        <v>1</v>
      </c>
      <c r="JK500">
        <v>24</v>
      </c>
      <c r="JL500">
        <v>21706.9</v>
      </c>
      <c r="JM500">
        <v>29358555.5</v>
      </c>
      <c r="JN500">
        <v>0.946045</v>
      </c>
      <c r="JO500">
        <v>2.26196</v>
      </c>
      <c r="JP500">
        <v>1.39648</v>
      </c>
      <c r="JQ500">
        <v>2.34497</v>
      </c>
      <c r="JR500">
        <v>1.49536</v>
      </c>
      <c r="JS500">
        <v>2.64893</v>
      </c>
      <c r="JT500">
        <v>36.5996</v>
      </c>
      <c r="JU500">
        <v>24.035</v>
      </c>
      <c r="JV500">
        <v>18</v>
      </c>
      <c r="JW500">
        <v>491.604</v>
      </c>
      <c r="JX500">
        <v>436.315</v>
      </c>
      <c r="JY500">
        <v>19.0529</v>
      </c>
      <c r="JZ500">
        <v>28.2777</v>
      </c>
      <c r="KA500">
        <v>30.0018</v>
      </c>
      <c r="KB500">
        <v>27.6969</v>
      </c>
      <c r="KC500">
        <v>27.589</v>
      </c>
      <c r="KD500">
        <v>18.8991</v>
      </c>
      <c r="KE500">
        <v>28.673</v>
      </c>
      <c r="KF500">
        <v>42.6826</v>
      </c>
      <c r="KG500">
        <v>19.0189</v>
      </c>
      <c r="KH500">
        <v>366.54</v>
      </c>
      <c r="KI500">
        <v>16.5379</v>
      </c>
      <c r="KJ500">
        <v>101.229</v>
      </c>
      <c r="KK500">
        <v>100.57</v>
      </c>
    </row>
    <row r="501" spans="1:297">
      <c r="A501">
        <v>485</v>
      </c>
      <c r="B501">
        <v>1761513336</v>
      </c>
      <c r="C501">
        <v>6125.5</v>
      </c>
      <c r="D501" t="s">
        <v>1418</v>
      </c>
      <c r="E501" t="s">
        <v>1419</v>
      </c>
      <c r="F501">
        <v>5</v>
      </c>
      <c r="G501" t="s">
        <v>1411</v>
      </c>
      <c r="H501" t="s">
        <v>436</v>
      </c>
      <c r="I501">
        <v>1761513333.2</v>
      </c>
      <c r="J501">
        <f>(K501)/1000</f>
        <v>0</v>
      </c>
      <c r="K501">
        <f>IF(DP501, AN501, AH501)</f>
        <v>0</v>
      </c>
      <c r="L501">
        <f>IF(DP501, AI501, AG501)</f>
        <v>0</v>
      </c>
      <c r="M501">
        <f>DR501 - IF(AU501&gt;1, L501*DL501*100.0/(AW501), 0)</f>
        <v>0</v>
      </c>
      <c r="N501">
        <f>((T501-J501/2)*M501-L501)/(T501+J501/2)</f>
        <v>0</v>
      </c>
      <c r="O501">
        <f>N501*(DY501+DZ501)/1000.0</f>
        <v>0</v>
      </c>
      <c r="P501">
        <f>(DR501 - IF(AU501&gt;1, L501*DL501*100.0/(AW501), 0))*(DY501+DZ501)/1000.0</f>
        <v>0</v>
      </c>
      <c r="Q501">
        <f>2.0/((1/S501-1/R501)+SIGN(S501)*SQRT((1/S501-1/R501)*(1/S501-1/R501) + 4*DM501/((DM501+1)*(DM501+1))*(2*1/S501*1/R501-1/R501*1/R501)))</f>
        <v>0</v>
      </c>
      <c r="R501">
        <f>IF(LEFT(DN501,1)&lt;&gt;"0",IF(LEFT(DN501,1)="1",3.0,DO501),$D$5+$E$5*(EF501*DY501/($K$5*1000))+$F$5*(EF501*DY501/($K$5*1000))*MAX(MIN(DL501,$J$5),$I$5)*MAX(MIN(DL501,$J$5),$I$5)+$G$5*MAX(MIN(DL501,$J$5),$I$5)*(EF501*DY501/($K$5*1000))+$H$5*(EF501*DY501/($K$5*1000))*(EF501*DY501/($K$5*1000)))</f>
        <v>0</v>
      </c>
      <c r="S501">
        <f>J501*(1000-(1000*0.61365*exp(17.502*W501/(240.97+W501))/(DY501+DZ501)+DT501)/2)/(1000*0.61365*exp(17.502*W501/(240.97+W501))/(DY501+DZ501)-DT501)</f>
        <v>0</v>
      </c>
      <c r="T501">
        <f>1/((DM501+1)/(Q501/1.6)+1/(R501/1.37)) + DM501/((DM501+1)/(Q501/1.6) + DM501/(R501/1.37))</f>
        <v>0</v>
      </c>
      <c r="U501">
        <f>(DH501*DK501)</f>
        <v>0</v>
      </c>
      <c r="V501">
        <f>(EA501+(U501+2*0.95*5.67E-8*(((EA501+$B$7)+273)^4-(EA501+273)^4)-44100*J501)/(1.84*29.3*R501+8*0.95*5.67E-8*(EA501+273)^3))</f>
        <v>0</v>
      </c>
      <c r="W501">
        <f>($C$7*EB501+$D$7*EC501+$E$7*V501)</f>
        <v>0</v>
      </c>
      <c r="X501">
        <f>0.61365*exp(17.502*W501/(240.97+W501))</f>
        <v>0</v>
      </c>
      <c r="Y501">
        <f>(Z501/AA501*100)</f>
        <v>0</v>
      </c>
      <c r="Z501">
        <f>DT501*(DY501+DZ501)/1000</f>
        <v>0</v>
      </c>
      <c r="AA501">
        <f>0.61365*exp(17.502*EA501/(240.97+EA501))</f>
        <v>0</v>
      </c>
      <c r="AB501">
        <f>(X501-DT501*(DY501+DZ501)/1000)</f>
        <v>0</v>
      </c>
      <c r="AC501">
        <f>(-J501*44100)</f>
        <v>0</v>
      </c>
      <c r="AD501">
        <f>2*29.3*R501*0.92*(EA501-W501)</f>
        <v>0</v>
      </c>
      <c r="AE501">
        <f>2*0.95*5.67E-8*(((EA501+$B$7)+273)^4-(W501+273)^4)</f>
        <v>0</v>
      </c>
      <c r="AF501">
        <f>U501+AE501+AC501+AD501</f>
        <v>0</v>
      </c>
      <c r="AG501">
        <f>DX501*AU501*(DS501-DR501*(1000-AU501*DU501)/(1000-AU501*DT501))/(100*DL501)</f>
        <v>0</v>
      </c>
      <c r="AH501">
        <f>1000*DX501*AU501*(DT501-DU501)/(100*DL501*(1000-AU501*DT501))</f>
        <v>0</v>
      </c>
      <c r="AI501">
        <f>(AJ501 - AK501 - DY501*1E3/(8.314*(EA501+273.15)) * AM501/DX501 * AL501) * DX501/(100*DL501) * (1000 - DU501)/1000</f>
        <v>0</v>
      </c>
      <c r="AJ501">
        <v>387.5406870191668</v>
      </c>
      <c r="AK501">
        <v>396.9068666666665</v>
      </c>
      <c r="AL501">
        <v>-2.695990956873541</v>
      </c>
      <c r="AM501">
        <v>65.2902715244734</v>
      </c>
      <c r="AN501">
        <f>(AP501 - AO501 + DY501*1E3/(8.314*(EA501+273.15)) * AR501/DX501 * AQ501) * DX501/(100*DL501) * 1000/(1000 - AP501)</f>
        <v>0</v>
      </c>
      <c r="AO501">
        <v>16.53727209848865</v>
      </c>
      <c r="AP501">
        <v>16.82334484848485</v>
      </c>
      <c r="AQ501">
        <v>-9.091480994549876E-05</v>
      </c>
      <c r="AR501">
        <v>105.1138406512992</v>
      </c>
      <c r="AS501">
        <v>0</v>
      </c>
      <c r="AT501">
        <v>0</v>
      </c>
      <c r="AU501">
        <f>IF(AS501*$H$13&gt;=AW501,1.0,(AW501/(AW501-AS501*$H$13)))</f>
        <v>0</v>
      </c>
      <c r="AV501">
        <f>(AU501-1)*100</f>
        <v>0</v>
      </c>
      <c r="AW501">
        <f>MAX(0,($B$13+$C$13*EF501)/(1+$D$13*EF501)*DY501/(EA501+273)*$E$13)</f>
        <v>0</v>
      </c>
      <c r="AX501" t="s">
        <v>437</v>
      </c>
      <c r="AY501" t="s">
        <v>437</v>
      </c>
      <c r="AZ501">
        <v>0</v>
      </c>
      <c r="BA501">
        <v>0</v>
      </c>
      <c r="BB501">
        <f>1-AZ501/BA501</f>
        <v>0</v>
      </c>
      <c r="BC501">
        <v>0</v>
      </c>
      <c r="BD501" t="s">
        <v>437</v>
      </c>
      <c r="BE501" t="s">
        <v>437</v>
      </c>
      <c r="BF501">
        <v>0</v>
      </c>
      <c r="BG501">
        <v>0</v>
      </c>
      <c r="BH501">
        <f>1-BF501/BG501</f>
        <v>0</v>
      </c>
      <c r="BI501">
        <v>0.5</v>
      </c>
      <c r="BJ501">
        <f>DI501</f>
        <v>0</v>
      </c>
      <c r="BK501">
        <f>L501</f>
        <v>0</v>
      </c>
      <c r="BL501">
        <f>BH501*BI501*BJ501</f>
        <v>0</v>
      </c>
      <c r="BM501">
        <f>(BK501-BC501)/BJ501</f>
        <v>0</v>
      </c>
      <c r="BN501">
        <f>(BA501-BG501)/BG501</f>
        <v>0</v>
      </c>
      <c r="BO501">
        <f>AZ501/(BB501+AZ501/BG501)</f>
        <v>0</v>
      </c>
      <c r="BP501" t="s">
        <v>437</v>
      </c>
      <c r="BQ501">
        <v>0</v>
      </c>
      <c r="BR501">
        <f>IF(BQ501&lt;&gt;0, BQ501, BO501)</f>
        <v>0</v>
      </c>
      <c r="BS501">
        <f>1-BR501/BG501</f>
        <v>0</v>
      </c>
      <c r="BT501">
        <f>(BG501-BF501)/(BG501-BR501)</f>
        <v>0</v>
      </c>
      <c r="BU501">
        <f>(BA501-BG501)/(BA501-BR501)</f>
        <v>0</v>
      </c>
      <c r="BV501">
        <f>(BG501-BF501)/(BG501-AZ501)</f>
        <v>0</v>
      </c>
      <c r="BW501">
        <f>(BA501-BG501)/(BA501-AZ501)</f>
        <v>0</v>
      </c>
      <c r="BX501">
        <f>(BT501*BR501/BF501)</f>
        <v>0</v>
      </c>
      <c r="BY501">
        <f>(1-BX501)</f>
        <v>0</v>
      </c>
      <c r="BZ501">
        <v>2020</v>
      </c>
      <c r="CA501">
        <v>290.0000000000001</v>
      </c>
      <c r="CB501">
        <v>1590.42</v>
      </c>
      <c r="CC501">
        <v>295</v>
      </c>
      <c r="CD501">
        <v>5220.67</v>
      </c>
      <c r="CE501">
        <v>1591.29</v>
      </c>
      <c r="CF501">
        <v>-0.87</v>
      </c>
      <c r="CG501">
        <v>300.0000000000001</v>
      </c>
      <c r="CH501">
        <v>23.8</v>
      </c>
      <c r="CI501">
        <v>1650.734719841875</v>
      </c>
      <c r="CJ501">
        <v>2.032994541366527</v>
      </c>
      <c r="CK501">
        <v>-31.03478562282126</v>
      </c>
      <c r="CL501">
        <v>0.9198548094063967</v>
      </c>
      <c r="CM501">
        <v>0.9759925733019913</v>
      </c>
      <c r="CN501">
        <v>-0.00431141668520578</v>
      </c>
      <c r="CO501">
        <v>289.9999999999999</v>
      </c>
      <c r="CP501">
        <v>1590.91</v>
      </c>
      <c r="CQ501">
        <v>765</v>
      </c>
      <c r="CR501">
        <v>5219.32</v>
      </c>
      <c r="CS501">
        <v>1591.27</v>
      </c>
      <c r="CT501">
        <v>-0.36</v>
      </c>
      <c r="DH501">
        <f>$B$11*EG501+$C$11*EH501+$F$11*ES501*(1-EV501)</f>
        <v>0</v>
      </c>
      <c r="DI501">
        <f>DH501*DJ501</f>
        <v>0</v>
      </c>
      <c r="DJ501">
        <f>($B$11*$D$9+$C$11*$D$9+$F$11*((FF501+EX501)/MAX(FF501+EX501+FG501, 0.1)*$I$9+FG501/MAX(FF501+EX501+FG501, 0.1)*$J$9))/($B$11+$C$11+$F$11)</f>
        <v>0</v>
      </c>
      <c r="DK501">
        <f>($B$11*$K$9+$C$11*$K$9+$F$11*((FF501+EX501)/MAX(FF501+EX501+FG501, 0.1)*$P$9+FG501/MAX(FF501+EX501+FG501, 0.1)*$Q$9))/($B$11+$C$11+$F$11)</f>
        <v>0</v>
      </c>
      <c r="DL501">
        <v>6</v>
      </c>
      <c r="DM501">
        <v>0.5</v>
      </c>
      <c r="DN501" t="s">
        <v>438</v>
      </c>
      <c r="DO501">
        <v>2</v>
      </c>
      <c r="DP501" t="b">
        <v>1</v>
      </c>
      <c r="DQ501">
        <v>1761513333.2</v>
      </c>
      <c r="DR501">
        <v>396.3542</v>
      </c>
      <c r="DS501">
        <v>380.7954</v>
      </c>
      <c r="DT501">
        <v>16.82955</v>
      </c>
      <c r="DU501">
        <v>16.53691</v>
      </c>
      <c r="DV501">
        <v>398.6151</v>
      </c>
      <c r="DW501">
        <v>16.75011</v>
      </c>
      <c r="DX501">
        <v>500.0132</v>
      </c>
      <c r="DY501">
        <v>90.27186999999999</v>
      </c>
      <c r="DZ501">
        <v>0.09996605</v>
      </c>
      <c r="EA501">
        <v>24.24648</v>
      </c>
      <c r="EB501">
        <v>24.02949</v>
      </c>
      <c r="EC501">
        <v>999.9</v>
      </c>
      <c r="ED501">
        <v>0</v>
      </c>
      <c r="EE501">
        <v>0</v>
      </c>
      <c r="EF501">
        <v>10013.315</v>
      </c>
      <c r="EG501">
        <v>0</v>
      </c>
      <c r="EH501">
        <v>1024.83</v>
      </c>
      <c r="EI501">
        <v>15.55865</v>
      </c>
      <c r="EJ501">
        <v>403.1387</v>
      </c>
      <c r="EK501">
        <v>387.1986</v>
      </c>
      <c r="EL501">
        <v>0.2926354</v>
      </c>
      <c r="EM501">
        <v>380.7954</v>
      </c>
      <c r="EN501">
        <v>16.53691</v>
      </c>
      <c r="EO501">
        <v>1.519237</v>
      </c>
      <c r="EP501">
        <v>1.492819</v>
      </c>
      <c r="EQ501">
        <v>13.16313</v>
      </c>
      <c r="ER501">
        <v>12.8948</v>
      </c>
      <c r="ES501">
        <v>1999.975</v>
      </c>
      <c r="ET501">
        <v>0.9800001999999999</v>
      </c>
      <c r="EU501">
        <v>0.01999973</v>
      </c>
      <c r="EV501">
        <v>0</v>
      </c>
      <c r="EW501">
        <v>1268.128</v>
      </c>
      <c r="EX501">
        <v>5.000970000000001</v>
      </c>
      <c r="EY501">
        <v>25455.36</v>
      </c>
      <c r="EZ501">
        <v>16707.36</v>
      </c>
      <c r="FA501">
        <v>39.562</v>
      </c>
      <c r="FB501">
        <v>40.5935</v>
      </c>
      <c r="FC501">
        <v>39.625</v>
      </c>
      <c r="FD501">
        <v>40</v>
      </c>
      <c r="FE501">
        <v>39.6933</v>
      </c>
      <c r="FF501">
        <v>1955.075</v>
      </c>
      <c r="FG501">
        <v>39.89999999999999</v>
      </c>
      <c r="FH501">
        <v>0</v>
      </c>
      <c r="FI501">
        <v>8207</v>
      </c>
      <c r="FJ501">
        <v>0</v>
      </c>
      <c r="FK501">
        <v>1268.485384615384</v>
      </c>
      <c r="FL501">
        <v>-4.256410263037705</v>
      </c>
      <c r="FM501">
        <v>-76.66666667676468</v>
      </c>
      <c r="FN501">
        <v>25461.32692307692</v>
      </c>
      <c r="FO501">
        <v>15</v>
      </c>
      <c r="FP501">
        <v>0</v>
      </c>
      <c r="FQ501" t="s">
        <v>439</v>
      </c>
      <c r="FR501">
        <v>1760210915.6</v>
      </c>
      <c r="FS501">
        <v>0</v>
      </c>
      <c r="FT501">
        <v>0</v>
      </c>
      <c r="FU501">
        <v>-0.215</v>
      </c>
      <c r="FV501">
        <v>0</v>
      </c>
      <c r="FW501">
        <v>-0.6919999999999999</v>
      </c>
      <c r="FX501">
        <v>0</v>
      </c>
      <c r="FY501">
        <v>400</v>
      </c>
      <c r="FZ501">
        <v>0</v>
      </c>
      <c r="GA501">
        <v>0.15</v>
      </c>
      <c r="GB501">
        <v>0</v>
      </c>
      <c r="GC501">
        <v>6.117134585365854</v>
      </c>
      <c r="GD501">
        <v>76.82830310801391</v>
      </c>
      <c r="GE501">
        <v>7.671960082818499</v>
      </c>
      <c r="GF501">
        <v>0</v>
      </c>
      <c r="GG501">
        <v>1268.70294117647</v>
      </c>
      <c r="GH501">
        <v>-4.613903747262384</v>
      </c>
      <c r="GI501">
        <v>0.4958624655840485</v>
      </c>
      <c r="GJ501">
        <v>0</v>
      </c>
      <c r="GK501">
        <v>0.3157356829268293</v>
      </c>
      <c r="GL501">
        <v>-0.1870438536585363</v>
      </c>
      <c r="GM501">
        <v>0.01853345715244234</v>
      </c>
      <c r="GN501">
        <v>0</v>
      </c>
      <c r="GO501">
        <v>0</v>
      </c>
      <c r="GP501">
        <v>3</v>
      </c>
      <c r="GQ501" t="s">
        <v>455</v>
      </c>
      <c r="GR501">
        <v>3.13495</v>
      </c>
      <c r="GS501">
        <v>2.76035</v>
      </c>
      <c r="GT501">
        <v>0.08892990000000001</v>
      </c>
      <c r="GU501">
        <v>0.0846824</v>
      </c>
      <c r="GV501">
        <v>0.0825838</v>
      </c>
      <c r="GW501">
        <v>0.08073429999999999</v>
      </c>
      <c r="GX501">
        <v>29031.4</v>
      </c>
      <c r="GY501">
        <v>29158.5</v>
      </c>
      <c r="GZ501">
        <v>29619.5</v>
      </c>
      <c r="HA501">
        <v>29437.5</v>
      </c>
      <c r="HB501">
        <v>35907.7</v>
      </c>
      <c r="HC501">
        <v>35849.3</v>
      </c>
      <c r="HD501">
        <v>41677.6</v>
      </c>
      <c r="HE501">
        <v>41820.2</v>
      </c>
      <c r="HF501">
        <v>1.93775</v>
      </c>
      <c r="HG501">
        <v>1.86483</v>
      </c>
      <c r="HH501">
        <v>0.0124946</v>
      </c>
      <c r="HI501">
        <v>0</v>
      </c>
      <c r="HJ501">
        <v>23.8249</v>
      </c>
      <c r="HK501">
        <v>999.9</v>
      </c>
      <c r="HL501">
        <v>39.9</v>
      </c>
      <c r="HM501">
        <v>31.7</v>
      </c>
      <c r="HN501">
        <v>20.7478</v>
      </c>
      <c r="HO501">
        <v>62.7429</v>
      </c>
      <c r="HP501">
        <v>31.5665</v>
      </c>
      <c r="HQ501">
        <v>1</v>
      </c>
      <c r="HR501">
        <v>0.0703811</v>
      </c>
      <c r="HS501">
        <v>4.34042</v>
      </c>
      <c r="HT501">
        <v>20.2869</v>
      </c>
      <c r="HU501">
        <v>5.21924</v>
      </c>
      <c r="HV501">
        <v>12.0159</v>
      </c>
      <c r="HW501">
        <v>4.9891</v>
      </c>
      <c r="HX501">
        <v>3.28823</v>
      </c>
      <c r="HY501">
        <v>9999</v>
      </c>
      <c r="HZ501">
        <v>9999</v>
      </c>
      <c r="IA501">
        <v>9999</v>
      </c>
      <c r="IB501">
        <v>999.9</v>
      </c>
      <c r="IC501">
        <v>4.97286</v>
      </c>
      <c r="ID501">
        <v>1.86662</v>
      </c>
      <c r="IE501">
        <v>1.86597</v>
      </c>
      <c r="IF501">
        <v>1.86588</v>
      </c>
      <c r="IG501">
        <v>1.86773</v>
      </c>
      <c r="IH501">
        <v>1.8702</v>
      </c>
      <c r="II501">
        <v>1.86883</v>
      </c>
      <c r="IJ501">
        <v>1.87028</v>
      </c>
      <c r="IK501">
        <v>0</v>
      </c>
      <c r="IL501">
        <v>0</v>
      </c>
      <c r="IM501">
        <v>0</v>
      </c>
      <c r="IN501">
        <v>0</v>
      </c>
      <c r="IO501" t="s">
        <v>441</v>
      </c>
      <c r="IP501" t="s">
        <v>442</v>
      </c>
      <c r="IQ501" t="s">
        <v>443</v>
      </c>
      <c r="IR501" t="s">
        <v>443</v>
      </c>
      <c r="IS501" t="s">
        <v>443</v>
      </c>
      <c r="IT501" t="s">
        <v>443</v>
      </c>
      <c r="IU501">
        <v>0</v>
      </c>
      <c r="IV501">
        <v>100</v>
      </c>
      <c r="IW501">
        <v>100</v>
      </c>
      <c r="IX501">
        <v>-2.246</v>
      </c>
      <c r="IY501">
        <v>0.0793</v>
      </c>
      <c r="IZ501">
        <v>-1.414774939843471</v>
      </c>
      <c r="JA501">
        <v>-0.002262605230658699</v>
      </c>
      <c r="JB501">
        <v>4.117972070868355E-07</v>
      </c>
      <c r="JC501">
        <v>-1.535053720392113E-10</v>
      </c>
      <c r="JD501">
        <v>-0.05773197212917025</v>
      </c>
      <c r="JE501">
        <v>-0.004387372397949352</v>
      </c>
      <c r="JF501">
        <v>0.001148265067849212</v>
      </c>
      <c r="JG501">
        <v>-2.372704636287677E-05</v>
      </c>
      <c r="JH501">
        <v>4</v>
      </c>
      <c r="JI501">
        <v>2346</v>
      </c>
      <c r="JJ501">
        <v>1</v>
      </c>
      <c r="JK501">
        <v>24</v>
      </c>
      <c r="JL501">
        <v>21707</v>
      </c>
      <c r="JM501">
        <v>29358555.6</v>
      </c>
      <c r="JN501">
        <v>0.914307</v>
      </c>
      <c r="JO501">
        <v>2.27539</v>
      </c>
      <c r="JP501">
        <v>1.39648</v>
      </c>
      <c r="JQ501">
        <v>2.35107</v>
      </c>
      <c r="JR501">
        <v>1.49536</v>
      </c>
      <c r="JS501">
        <v>2.71362</v>
      </c>
      <c r="JT501">
        <v>36.6233</v>
      </c>
      <c r="JU501">
        <v>24.035</v>
      </c>
      <c r="JV501">
        <v>18</v>
      </c>
      <c r="JW501">
        <v>491.794</v>
      </c>
      <c r="JX501">
        <v>436.177</v>
      </c>
      <c r="JY501">
        <v>19.0182</v>
      </c>
      <c r="JZ501">
        <v>28.2939</v>
      </c>
      <c r="KA501">
        <v>30.0016</v>
      </c>
      <c r="KB501">
        <v>27.7143</v>
      </c>
      <c r="KC501">
        <v>27.6068</v>
      </c>
      <c r="KD501">
        <v>18.1975</v>
      </c>
      <c r="KE501">
        <v>28.673</v>
      </c>
      <c r="KF501">
        <v>42.6826</v>
      </c>
      <c r="KG501">
        <v>18.9882</v>
      </c>
      <c r="KH501">
        <v>346.503</v>
      </c>
      <c r="KI501">
        <v>16.5379</v>
      </c>
      <c r="KJ501">
        <v>101.227</v>
      </c>
      <c r="KK501">
        <v>100.565</v>
      </c>
    </row>
    <row r="502" spans="1:297">
      <c r="A502">
        <v>486</v>
      </c>
      <c r="B502">
        <v>1761513341</v>
      </c>
      <c r="C502">
        <v>6130.5</v>
      </c>
      <c r="D502" t="s">
        <v>1420</v>
      </c>
      <c r="E502" t="s">
        <v>1421</v>
      </c>
      <c r="F502">
        <v>5</v>
      </c>
      <c r="G502" t="s">
        <v>1411</v>
      </c>
      <c r="H502" t="s">
        <v>436</v>
      </c>
      <c r="I502">
        <v>1761513338.5</v>
      </c>
      <c r="J502">
        <f>(K502)/1000</f>
        <v>0</v>
      </c>
      <c r="K502">
        <f>IF(DP502, AN502, AH502)</f>
        <v>0</v>
      </c>
      <c r="L502">
        <f>IF(DP502, AI502, AG502)</f>
        <v>0</v>
      </c>
      <c r="M502">
        <f>DR502 - IF(AU502&gt;1, L502*DL502*100.0/(AW502), 0)</f>
        <v>0</v>
      </c>
      <c r="N502">
        <f>((T502-J502/2)*M502-L502)/(T502+J502/2)</f>
        <v>0</v>
      </c>
      <c r="O502">
        <f>N502*(DY502+DZ502)/1000.0</f>
        <v>0</v>
      </c>
      <c r="P502">
        <f>(DR502 - IF(AU502&gt;1, L502*DL502*100.0/(AW502), 0))*(DY502+DZ502)/1000.0</f>
        <v>0</v>
      </c>
      <c r="Q502">
        <f>2.0/((1/S502-1/R502)+SIGN(S502)*SQRT((1/S502-1/R502)*(1/S502-1/R502) + 4*DM502/((DM502+1)*(DM502+1))*(2*1/S502*1/R502-1/R502*1/R502)))</f>
        <v>0</v>
      </c>
      <c r="R502">
        <f>IF(LEFT(DN502,1)&lt;&gt;"0",IF(LEFT(DN502,1)="1",3.0,DO502),$D$5+$E$5*(EF502*DY502/($K$5*1000))+$F$5*(EF502*DY502/($K$5*1000))*MAX(MIN(DL502,$J$5),$I$5)*MAX(MIN(DL502,$J$5),$I$5)+$G$5*MAX(MIN(DL502,$J$5),$I$5)*(EF502*DY502/($K$5*1000))+$H$5*(EF502*DY502/($K$5*1000))*(EF502*DY502/($K$5*1000)))</f>
        <v>0</v>
      </c>
      <c r="S502">
        <f>J502*(1000-(1000*0.61365*exp(17.502*W502/(240.97+W502))/(DY502+DZ502)+DT502)/2)/(1000*0.61365*exp(17.502*W502/(240.97+W502))/(DY502+DZ502)-DT502)</f>
        <v>0</v>
      </c>
      <c r="T502">
        <f>1/((DM502+1)/(Q502/1.6)+1/(R502/1.37)) + DM502/((DM502+1)/(Q502/1.6) + DM502/(R502/1.37))</f>
        <v>0</v>
      </c>
      <c r="U502">
        <f>(DH502*DK502)</f>
        <v>0</v>
      </c>
      <c r="V502">
        <f>(EA502+(U502+2*0.95*5.67E-8*(((EA502+$B$7)+273)^4-(EA502+273)^4)-44100*J502)/(1.84*29.3*R502+8*0.95*5.67E-8*(EA502+273)^3))</f>
        <v>0</v>
      </c>
      <c r="W502">
        <f>($C$7*EB502+$D$7*EC502+$E$7*V502)</f>
        <v>0</v>
      </c>
      <c r="X502">
        <f>0.61365*exp(17.502*W502/(240.97+W502))</f>
        <v>0</v>
      </c>
      <c r="Y502">
        <f>(Z502/AA502*100)</f>
        <v>0</v>
      </c>
      <c r="Z502">
        <f>DT502*(DY502+DZ502)/1000</f>
        <v>0</v>
      </c>
      <c r="AA502">
        <f>0.61365*exp(17.502*EA502/(240.97+EA502))</f>
        <v>0</v>
      </c>
      <c r="AB502">
        <f>(X502-DT502*(DY502+DZ502)/1000)</f>
        <v>0</v>
      </c>
      <c r="AC502">
        <f>(-J502*44100)</f>
        <v>0</v>
      </c>
      <c r="AD502">
        <f>2*29.3*R502*0.92*(EA502-W502)</f>
        <v>0</v>
      </c>
      <c r="AE502">
        <f>2*0.95*5.67E-8*(((EA502+$B$7)+273)^4-(W502+273)^4)</f>
        <v>0</v>
      </c>
      <c r="AF502">
        <f>U502+AE502+AC502+AD502</f>
        <v>0</v>
      </c>
      <c r="AG502">
        <f>DX502*AU502*(DS502-DR502*(1000-AU502*DU502)/(1000-AU502*DT502))/(100*DL502)</f>
        <v>0</v>
      </c>
      <c r="AH502">
        <f>1000*DX502*AU502*(DT502-DU502)/(100*DL502*(1000-AU502*DT502))</f>
        <v>0</v>
      </c>
      <c r="AI502">
        <f>(AJ502 - AK502 - DY502*1E3/(8.314*(EA502+273.15)) * AM502/DX502 * AL502) * DX502/(100*DL502) * (1000 - DU502)/1000</f>
        <v>0</v>
      </c>
      <c r="AJ502">
        <v>370.7772681129674</v>
      </c>
      <c r="AK502">
        <v>381.8521515151514</v>
      </c>
      <c r="AL502">
        <v>-3.048330384264128</v>
      </c>
      <c r="AM502">
        <v>65.2902715244734</v>
      </c>
      <c r="AN502">
        <f>(AP502 - AO502 + DY502*1E3/(8.314*(EA502+273.15)) * AR502/DX502 * AQ502) * DX502/(100*DL502) * 1000/(1000 - AP502)</f>
        <v>0</v>
      </c>
      <c r="AO502">
        <v>16.53600804079672</v>
      </c>
      <c r="AP502">
        <v>16.81221636363638</v>
      </c>
      <c r="AQ502">
        <v>-5.849030818808857E-05</v>
      </c>
      <c r="AR502">
        <v>105.1138406512992</v>
      </c>
      <c r="AS502">
        <v>0</v>
      </c>
      <c r="AT502">
        <v>0</v>
      </c>
      <c r="AU502">
        <f>IF(AS502*$H$13&gt;=AW502,1.0,(AW502/(AW502-AS502*$H$13)))</f>
        <v>0</v>
      </c>
      <c r="AV502">
        <f>(AU502-1)*100</f>
        <v>0</v>
      </c>
      <c r="AW502">
        <f>MAX(0,($B$13+$C$13*EF502)/(1+$D$13*EF502)*DY502/(EA502+273)*$E$13)</f>
        <v>0</v>
      </c>
      <c r="AX502" t="s">
        <v>437</v>
      </c>
      <c r="AY502" t="s">
        <v>437</v>
      </c>
      <c r="AZ502">
        <v>0</v>
      </c>
      <c r="BA502">
        <v>0</v>
      </c>
      <c r="BB502">
        <f>1-AZ502/BA502</f>
        <v>0</v>
      </c>
      <c r="BC502">
        <v>0</v>
      </c>
      <c r="BD502" t="s">
        <v>437</v>
      </c>
      <c r="BE502" t="s">
        <v>437</v>
      </c>
      <c r="BF502">
        <v>0</v>
      </c>
      <c r="BG502">
        <v>0</v>
      </c>
      <c r="BH502">
        <f>1-BF502/BG502</f>
        <v>0</v>
      </c>
      <c r="BI502">
        <v>0.5</v>
      </c>
      <c r="BJ502">
        <f>DI502</f>
        <v>0</v>
      </c>
      <c r="BK502">
        <f>L502</f>
        <v>0</v>
      </c>
      <c r="BL502">
        <f>BH502*BI502*BJ502</f>
        <v>0</v>
      </c>
      <c r="BM502">
        <f>(BK502-BC502)/BJ502</f>
        <v>0</v>
      </c>
      <c r="BN502">
        <f>(BA502-BG502)/BG502</f>
        <v>0</v>
      </c>
      <c r="BO502">
        <f>AZ502/(BB502+AZ502/BG502)</f>
        <v>0</v>
      </c>
      <c r="BP502" t="s">
        <v>437</v>
      </c>
      <c r="BQ502">
        <v>0</v>
      </c>
      <c r="BR502">
        <f>IF(BQ502&lt;&gt;0, BQ502, BO502)</f>
        <v>0</v>
      </c>
      <c r="BS502">
        <f>1-BR502/BG502</f>
        <v>0</v>
      </c>
      <c r="BT502">
        <f>(BG502-BF502)/(BG502-BR502)</f>
        <v>0</v>
      </c>
      <c r="BU502">
        <f>(BA502-BG502)/(BA502-BR502)</f>
        <v>0</v>
      </c>
      <c r="BV502">
        <f>(BG502-BF502)/(BG502-AZ502)</f>
        <v>0</v>
      </c>
      <c r="BW502">
        <f>(BA502-BG502)/(BA502-AZ502)</f>
        <v>0</v>
      </c>
      <c r="BX502">
        <f>(BT502*BR502/BF502)</f>
        <v>0</v>
      </c>
      <c r="BY502">
        <f>(1-BX502)</f>
        <v>0</v>
      </c>
      <c r="BZ502">
        <v>2020</v>
      </c>
      <c r="CA502">
        <v>290.0000000000001</v>
      </c>
      <c r="CB502">
        <v>1590.42</v>
      </c>
      <c r="CC502">
        <v>295</v>
      </c>
      <c r="CD502">
        <v>5220.67</v>
      </c>
      <c r="CE502">
        <v>1591.29</v>
      </c>
      <c r="CF502">
        <v>-0.87</v>
      </c>
      <c r="CG502">
        <v>300.0000000000001</v>
      </c>
      <c r="CH502">
        <v>23.8</v>
      </c>
      <c r="CI502">
        <v>1650.734719841875</v>
      </c>
      <c r="CJ502">
        <v>2.032994541366527</v>
      </c>
      <c r="CK502">
        <v>-31.03478562282126</v>
      </c>
      <c r="CL502">
        <v>0.9198548094063967</v>
      </c>
      <c r="CM502">
        <v>0.9759925733019913</v>
      </c>
      <c r="CN502">
        <v>-0.00431141668520578</v>
      </c>
      <c r="CO502">
        <v>289.9999999999999</v>
      </c>
      <c r="CP502">
        <v>1590.91</v>
      </c>
      <c r="CQ502">
        <v>765</v>
      </c>
      <c r="CR502">
        <v>5219.32</v>
      </c>
      <c r="CS502">
        <v>1591.27</v>
      </c>
      <c r="CT502">
        <v>-0.36</v>
      </c>
      <c r="DH502">
        <f>$B$11*EG502+$C$11*EH502+$F$11*ES502*(1-EV502)</f>
        <v>0</v>
      </c>
      <c r="DI502">
        <f>DH502*DJ502</f>
        <v>0</v>
      </c>
      <c r="DJ502">
        <f>($B$11*$D$9+$C$11*$D$9+$F$11*((FF502+EX502)/MAX(FF502+EX502+FG502, 0.1)*$I$9+FG502/MAX(FF502+EX502+FG502, 0.1)*$J$9))/($B$11+$C$11+$F$11)</f>
        <v>0</v>
      </c>
      <c r="DK502">
        <f>($B$11*$K$9+$C$11*$K$9+$F$11*((FF502+EX502)/MAX(FF502+EX502+FG502, 0.1)*$P$9+FG502/MAX(FF502+EX502+FG502, 0.1)*$Q$9))/($B$11+$C$11+$F$11)</f>
        <v>0</v>
      </c>
      <c r="DL502">
        <v>6</v>
      </c>
      <c r="DM502">
        <v>0.5</v>
      </c>
      <c r="DN502" t="s">
        <v>438</v>
      </c>
      <c r="DO502">
        <v>2</v>
      </c>
      <c r="DP502" t="b">
        <v>1</v>
      </c>
      <c r="DQ502">
        <v>1761513338.5</v>
      </c>
      <c r="DR502">
        <v>381.458888888889</v>
      </c>
      <c r="DS502">
        <v>363.3056666666667</v>
      </c>
      <c r="DT502">
        <v>16.81678888888889</v>
      </c>
      <c r="DU502">
        <v>16.53601111111111</v>
      </c>
      <c r="DV502">
        <v>383.6898888888889</v>
      </c>
      <c r="DW502">
        <v>16.7375</v>
      </c>
      <c r="DX502">
        <v>499.9866666666667</v>
      </c>
      <c r="DY502">
        <v>90.27218888888891</v>
      </c>
      <c r="DZ502">
        <v>0.09993151111111111</v>
      </c>
      <c r="EA502">
        <v>24.24296666666666</v>
      </c>
      <c r="EB502">
        <v>24.03187777777778</v>
      </c>
      <c r="EC502">
        <v>999.9000000000001</v>
      </c>
      <c r="ED502">
        <v>0</v>
      </c>
      <c r="EE502">
        <v>0</v>
      </c>
      <c r="EF502">
        <v>10013.04444444444</v>
      </c>
      <c r="EG502">
        <v>0</v>
      </c>
      <c r="EH502">
        <v>1024.773333333333</v>
      </c>
      <c r="EI502">
        <v>18.1533</v>
      </c>
      <c r="EJ502">
        <v>387.9834444444444</v>
      </c>
      <c r="EK502">
        <v>369.4141111111111</v>
      </c>
      <c r="EL502">
        <v>0.2807681111111111</v>
      </c>
      <c r="EM502">
        <v>363.3056666666667</v>
      </c>
      <c r="EN502">
        <v>16.53601111111111</v>
      </c>
      <c r="EO502">
        <v>1.518087777777778</v>
      </c>
      <c r="EP502">
        <v>1.492741111111111</v>
      </c>
      <c r="EQ502">
        <v>13.15156666666667</v>
      </c>
      <c r="ER502">
        <v>12.89401111111111</v>
      </c>
      <c r="ES502">
        <v>1999.968888888889</v>
      </c>
      <c r="ET502">
        <v>0.9800003333333334</v>
      </c>
      <c r="EU502">
        <v>0.01999961111111111</v>
      </c>
      <c r="EV502">
        <v>0</v>
      </c>
      <c r="EW502">
        <v>1267.672222222222</v>
      </c>
      <c r="EX502">
        <v>5.00097</v>
      </c>
      <c r="EY502">
        <v>25449.15555555556</v>
      </c>
      <c r="EZ502">
        <v>16707.33333333333</v>
      </c>
      <c r="FA502">
        <v>39.562</v>
      </c>
      <c r="FB502">
        <v>40.625</v>
      </c>
      <c r="FC502">
        <v>39.625</v>
      </c>
      <c r="FD502">
        <v>40.00688888888889</v>
      </c>
      <c r="FE502">
        <v>39.736</v>
      </c>
      <c r="FF502">
        <v>1955.068888888889</v>
      </c>
      <c r="FG502">
        <v>39.9</v>
      </c>
      <c r="FH502">
        <v>0</v>
      </c>
      <c r="FI502">
        <v>8211.800000190735</v>
      </c>
      <c r="FJ502">
        <v>0</v>
      </c>
      <c r="FK502">
        <v>1268.115</v>
      </c>
      <c r="FL502">
        <v>-4.450256413133974</v>
      </c>
      <c r="FM502">
        <v>-66.08888872719976</v>
      </c>
      <c r="FN502">
        <v>25455.37307692308</v>
      </c>
      <c r="FO502">
        <v>15</v>
      </c>
      <c r="FP502">
        <v>0</v>
      </c>
      <c r="FQ502" t="s">
        <v>439</v>
      </c>
      <c r="FR502">
        <v>1760210915.6</v>
      </c>
      <c r="FS502">
        <v>0</v>
      </c>
      <c r="FT502">
        <v>0</v>
      </c>
      <c r="FU502">
        <v>-0.215</v>
      </c>
      <c r="FV502">
        <v>0</v>
      </c>
      <c r="FW502">
        <v>-0.6919999999999999</v>
      </c>
      <c r="FX502">
        <v>0</v>
      </c>
      <c r="FY502">
        <v>400</v>
      </c>
      <c r="FZ502">
        <v>0</v>
      </c>
      <c r="GA502">
        <v>0.15</v>
      </c>
      <c r="GB502">
        <v>0</v>
      </c>
      <c r="GC502">
        <v>10.39115043902439</v>
      </c>
      <c r="GD502">
        <v>67.91930943554006</v>
      </c>
      <c r="GE502">
        <v>6.902213435061375</v>
      </c>
      <c r="GF502">
        <v>0</v>
      </c>
      <c r="GG502">
        <v>1268.411470588235</v>
      </c>
      <c r="GH502">
        <v>-4.366539350149541</v>
      </c>
      <c r="GI502">
        <v>0.4803070853045812</v>
      </c>
      <c r="GJ502">
        <v>0</v>
      </c>
      <c r="GK502">
        <v>0.3037891951219512</v>
      </c>
      <c r="GL502">
        <v>-0.1637760836236934</v>
      </c>
      <c r="GM502">
        <v>0.01619729389957608</v>
      </c>
      <c r="GN502">
        <v>0</v>
      </c>
      <c r="GO502">
        <v>0</v>
      </c>
      <c r="GP502">
        <v>3</v>
      </c>
      <c r="GQ502" t="s">
        <v>455</v>
      </c>
      <c r="GR502">
        <v>3.13486</v>
      </c>
      <c r="GS502">
        <v>2.76053</v>
      </c>
      <c r="GT502">
        <v>0.0862767</v>
      </c>
      <c r="GU502">
        <v>0.0816887</v>
      </c>
      <c r="GV502">
        <v>0.0825403</v>
      </c>
      <c r="GW502">
        <v>0.0807286</v>
      </c>
      <c r="GX502">
        <v>29114.5</v>
      </c>
      <c r="GY502">
        <v>29252.9</v>
      </c>
      <c r="GZ502">
        <v>29618.2</v>
      </c>
      <c r="HA502">
        <v>29436.6</v>
      </c>
      <c r="HB502">
        <v>35908</v>
      </c>
      <c r="HC502">
        <v>35848.2</v>
      </c>
      <c r="HD502">
        <v>41676</v>
      </c>
      <c r="HE502">
        <v>41818.7</v>
      </c>
      <c r="HF502">
        <v>1.93715</v>
      </c>
      <c r="HG502">
        <v>1.86453</v>
      </c>
      <c r="HH502">
        <v>0.0122339</v>
      </c>
      <c r="HI502">
        <v>0</v>
      </c>
      <c r="HJ502">
        <v>23.8301</v>
      </c>
      <c r="HK502">
        <v>999.9</v>
      </c>
      <c r="HL502">
        <v>39.9</v>
      </c>
      <c r="HM502">
        <v>31.7</v>
      </c>
      <c r="HN502">
        <v>20.7487</v>
      </c>
      <c r="HO502">
        <v>62.4829</v>
      </c>
      <c r="HP502">
        <v>31.6466</v>
      </c>
      <c r="HQ502">
        <v>1</v>
      </c>
      <c r="HR502">
        <v>0.07209599999999999</v>
      </c>
      <c r="HS502">
        <v>4.37329</v>
      </c>
      <c r="HT502">
        <v>20.286</v>
      </c>
      <c r="HU502">
        <v>5.21939</v>
      </c>
      <c r="HV502">
        <v>12.0159</v>
      </c>
      <c r="HW502">
        <v>4.98925</v>
      </c>
      <c r="HX502">
        <v>3.28823</v>
      </c>
      <c r="HY502">
        <v>9999</v>
      </c>
      <c r="HZ502">
        <v>9999</v>
      </c>
      <c r="IA502">
        <v>9999</v>
      </c>
      <c r="IB502">
        <v>999.9</v>
      </c>
      <c r="IC502">
        <v>4.97287</v>
      </c>
      <c r="ID502">
        <v>1.86661</v>
      </c>
      <c r="IE502">
        <v>1.86597</v>
      </c>
      <c r="IF502">
        <v>1.8659</v>
      </c>
      <c r="IG502">
        <v>1.8677</v>
      </c>
      <c r="IH502">
        <v>1.87017</v>
      </c>
      <c r="II502">
        <v>1.86879</v>
      </c>
      <c r="IJ502">
        <v>1.87027</v>
      </c>
      <c r="IK502">
        <v>0</v>
      </c>
      <c r="IL502">
        <v>0</v>
      </c>
      <c r="IM502">
        <v>0</v>
      </c>
      <c r="IN502">
        <v>0</v>
      </c>
      <c r="IO502" t="s">
        <v>441</v>
      </c>
      <c r="IP502" t="s">
        <v>442</v>
      </c>
      <c r="IQ502" t="s">
        <v>443</v>
      </c>
      <c r="IR502" t="s">
        <v>443</v>
      </c>
      <c r="IS502" t="s">
        <v>443</v>
      </c>
      <c r="IT502" t="s">
        <v>443</v>
      </c>
      <c r="IU502">
        <v>0</v>
      </c>
      <c r="IV502">
        <v>100</v>
      </c>
      <c r="IW502">
        <v>100</v>
      </c>
      <c r="IX502">
        <v>-2.216</v>
      </c>
      <c r="IY502">
        <v>0.0791</v>
      </c>
      <c r="IZ502">
        <v>-1.414774939843471</v>
      </c>
      <c r="JA502">
        <v>-0.002262605230658699</v>
      </c>
      <c r="JB502">
        <v>4.117972070868355E-07</v>
      </c>
      <c r="JC502">
        <v>-1.535053720392113E-10</v>
      </c>
      <c r="JD502">
        <v>-0.05773197212917025</v>
      </c>
      <c r="JE502">
        <v>-0.004387372397949352</v>
      </c>
      <c r="JF502">
        <v>0.001148265067849212</v>
      </c>
      <c r="JG502">
        <v>-2.372704636287677E-05</v>
      </c>
      <c r="JH502">
        <v>4</v>
      </c>
      <c r="JI502">
        <v>2346</v>
      </c>
      <c r="JJ502">
        <v>1</v>
      </c>
      <c r="JK502">
        <v>24</v>
      </c>
      <c r="JL502">
        <v>21707.1</v>
      </c>
      <c r="JM502">
        <v>29358555.7</v>
      </c>
      <c r="JN502">
        <v>0.878906</v>
      </c>
      <c r="JO502">
        <v>2.28027</v>
      </c>
      <c r="JP502">
        <v>1.39648</v>
      </c>
      <c r="JQ502">
        <v>2.35229</v>
      </c>
      <c r="JR502">
        <v>1.49536</v>
      </c>
      <c r="JS502">
        <v>2.69531</v>
      </c>
      <c r="JT502">
        <v>36.6233</v>
      </c>
      <c r="JU502">
        <v>24.0262</v>
      </c>
      <c r="JV502">
        <v>18</v>
      </c>
      <c r="JW502">
        <v>491.577</v>
      </c>
      <c r="JX502">
        <v>436.142</v>
      </c>
      <c r="JY502">
        <v>18.9816</v>
      </c>
      <c r="JZ502">
        <v>28.3127</v>
      </c>
      <c r="KA502">
        <v>30.0016</v>
      </c>
      <c r="KB502">
        <v>27.7338</v>
      </c>
      <c r="KC502">
        <v>27.6262</v>
      </c>
      <c r="KD502">
        <v>17.5524</v>
      </c>
      <c r="KE502">
        <v>28.673</v>
      </c>
      <c r="KF502">
        <v>42.6826</v>
      </c>
      <c r="KG502">
        <v>18.9575</v>
      </c>
      <c r="KH502">
        <v>333.111</v>
      </c>
      <c r="KI502">
        <v>16.5379</v>
      </c>
      <c r="KJ502">
        <v>101.223</v>
      </c>
      <c r="KK502">
        <v>100.562</v>
      </c>
    </row>
    <row r="503" spans="1:297">
      <c r="A503">
        <v>487</v>
      </c>
      <c r="B503">
        <v>1761513346</v>
      </c>
      <c r="C503">
        <v>6135.5</v>
      </c>
      <c r="D503" t="s">
        <v>1422</v>
      </c>
      <c r="E503" t="s">
        <v>1423</v>
      </c>
      <c r="F503">
        <v>5</v>
      </c>
      <c r="G503" t="s">
        <v>1411</v>
      </c>
      <c r="H503" t="s">
        <v>436</v>
      </c>
      <c r="I503">
        <v>1761513343.2</v>
      </c>
      <c r="J503">
        <f>(K503)/1000</f>
        <v>0</v>
      </c>
      <c r="K503">
        <f>IF(DP503, AN503, AH503)</f>
        <v>0</v>
      </c>
      <c r="L503">
        <f>IF(DP503, AI503, AG503)</f>
        <v>0</v>
      </c>
      <c r="M503">
        <f>DR503 - IF(AU503&gt;1, L503*DL503*100.0/(AW503), 0)</f>
        <v>0</v>
      </c>
      <c r="N503">
        <f>((T503-J503/2)*M503-L503)/(T503+J503/2)</f>
        <v>0</v>
      </c>
      <c r="O503">
        <f>N503*(DY503+DZ503)/1000.0</f>
        <v>0</v>
      </c>
      <c r="P503">
        <f>(DR503 - IF(AU503&gt;1, L503*DL503*100.0/(AW503), 0))*(DY503+DZ503)/1000.0</f>
        <v>0</v>
      </c>
      <c r="Q503">
        <f>2.0/((1/S503-1/R503)+SIGN(S503)*SQRT((1/S503-1/R503)*(1/S503-1/R503) + 4*DM503/((DM503+1)*(DM503+1))*(2*1/S503*1/R503-1/R503*1/R503)))</f>
        <v>0</v>
      </c>
      <c r="R503">
        <f>IF(LEFT(DN503,1)&lt;&gt;"0",IF(LEFT(DN503,1)="1",3.0,DO503),$D$5+$E$5*(EF503*DY503/($K$5*1000))+$F$5*(EF503*DY503/($K$5*1000))*MAX(MIN(DL503,$J$5),$I$5)*MAX(MIN(DL503,$J$5),$I$5)+$G$5*MAX(MIN(DL503,$J$5),$I$5)*(EF503*DY503/($K$5*1000))+$H$5*(EF503*DY503/($K$5*1000))*(EF503*DY503/($K$5*1000)))</f>
        <v>0</v>
      </c>
      <c r="S503">
        <f>J503*(1000-(1000*0.61365*exp(17.502*W503/(240.97+W503))/(DY503+DZ503)+DT503)/2)/(1000*0.61365*exp(17.502*W503/(240.97+W503))/(DY503+DZ503)-DT503)</f>
        <v>0</v>
      </c>
      <c r="T503">
        <f>1/((DM503+1)/(Q503/1.6)+1/(R503/1.37)) + DM503/((DM503+1)/(Q503/1.6) + DM503/(R503/1.37))</f>
        <v>0</v>
      </c>
      <c r="U503">
        <f>(DH503*DK503)</f>
        <v>0</v>
      </c>
      <c r="V503">
        <f>(EA503+(U503+2*0.95*5.67E-8*(((EA503+$B$7)+273)^4-(EA503+273)^4)-44100*J503)/(1.84*29.3*R503+8*0.95*5.67E-8*(EA503+273)^3))</f>
        <v>0</v>
      </c>
      <c r="W503">
        <f>($C$7*EB503+$D$7*EC503+$E$7*V503)</f>
        <v>0</v>
      </c>
      <c r="X503">
        <f>0.61365*exp(17.502*W503/(240.97+W503))</f>
        <v>0</v>
      </c>
      <c r="Y503">
        <f>(Z503/AA503*100)</f>
        <v>0</v>
      </c>
      <c r="Z503">
        <f>DT503*(DY503+DZ503)/1000</f>
        <v>0</v>
      </c>
      <c r="AA503">
        <f>0.61365*exp(17.502*EA503/(240.97+EA503))</f>
        <v>0</v>
      </c>
      <c r="AB503">
        <f>(X503-DT503*(DY503+DZ503)/1000)</f>
        <v>0</v>
      </c>
      <c r="AC503">
        <f>(-J503*44100)</f>
        <v>0</v>
      </c>
      <c r="AD503">
        <f>2*29.3*R503*0.92*(EA503-W503)</f>
        <v>0</v>
      </c>
      <c r="AE503">
        <f>2*0.95*5.67E-8*(((EA503+$B$7)+273)^4-(W503+273)^4)</f>
        <v>0</v>
      </c>
      <c r="AF503">
        <f>U503+AE503+AC503+AD503</f>
        <v>0</v>
      </c>
      <c r="AG503">
        <f>DX503*AU503*(DS503-DR503*(1000-AU503*DU503)/(1000-AU503*DT503))/(100*DL503)</f>
        <v>0</v>
      </c>
      <c r="AH503">
        <f>1000*DX503*AU503*(DT503-DU503)/(100*DL503*(1000-AU503*DT503))</f>
        <v>0</v>
      </c>
      <c r="AI503">
        <f>(AJ503 - AK503 - DY503*1E3/(8.314*(EA503+273.15)) * AM503/DX503 * AL503) * DX503/(100*DL503) * (1000 - DU503)/1000</f>
        <v>0</v>
      </c>
      <c r="AJ503">
        <v>353.9203454309924</v>
      </c>
      <c r="AK503">
        <v>365.933327272727</v>
      </c>
      <c r="AL503">
        <v>-3.199979678090766</v>
      </c>
      <c r="AM503">
        <v>65.2902715244734</v>
      </c>
      <c r="AN503">
        <f>(AP503 - AO503 + DY503*1E3/(8.314*(EA503+273.15)) * AR503/DX503 * AQ503) * DX503/(100*DL503) * 1000/(1000 - AP503)</f>
        <v>0</v>
      </c>
      <c r="AO503">
        <v>16.53635292837754</v>
      </c>
      <c r="AP503">
        <v>16.8058903030303</v>
      </c>
      <c r="AQ503">
        <v>-3.11690853174813E-05</v>
      </c>
      <c r="AR503">
        <v>105.1138406512992</v>
      </c>
      <c r="AS503">
        <v>0</v>
      </c>
      <c r="AT503">
        <v>0</v>
      </c>
      <c r="AU503">
        <f>IF(AS503*$H$13&gt;=AW503,1.0,(AW503/(AW503-AS503*$H$13)))</f>
        <v>0</v>
      </c>
      <c r="AV503">
        <f>(AU503-1)*100</f>
        <v>0</v>
      </c>
      <c r="AW503">
        <f>MAX(0,($B$13+$C$13*EF503)/(1+$D$13*EF503)*DY503/(EA503+273)*$E$13)</f>
        <v>0</v>
      </c>
      <c r="AX503" t="s">
        <v>437</v>
      </c>
      <c r="AY503" t="s">
        <v>437</v>
      </c>
      <c r="AZ503">
        <v>0</v>
      </c>
      <c r="BA503">
        <v>0</v>
      </c>
      <c r="BB503">
        <f>1-AZ503/BA503</f>
        <v>0</v>
      </c>
      <c r="BC503">
        <v>0</v>
      </c>
      <c r="BD503" t="s">
        <v>437</v>
      </c>
      <c r="BE503" t="s">
        <v>437</v>
      </c>
      <c r="BF503">
        <v>0</v>
      </c>
      <c r="BG503">
        <v>0</v>
      </c>
      <c r="BH503">
        <f>1-BF503/BG503</f>
        <v>0</v>
      </c>
      <c r="BI503">
        <v>0.5</v>
      </c>
      <c r="BJ503">
        <f>DI503</f>
        <v>0</v>
      </c>
      <c r="BK503">
        <f>L503</f>
        <v>0</v>
      </c>
      <c r="BL503">
        <f>BH503*BI503*BJ503</f>
        <v>0</v>
      </c>
      <c r="BM503">
        <f>(BK503-BC503)/BJ503</f>
        <v>0</v>
      </c>
      <c r="BN503">
        <f>(BA503-BG503)/BG503</f>
        <v>0</v>
      </c>
      <c r="BO503">
        <f>AZ503/(BB503+AZ503/BG503)</f>
        <v>0</v>
      </c>
      <c r="BP503" t="s">
        <v>437</v>
      </c>
      <c r="BQ503">
        <v>0</v>
      </c>
      <c r="BR503">
        <f>IF(BQ503&lt;&gt;0, BQ503, BO503)</f>
        <v>0</v>
      </c>
      <c r="BS503">
        <f>1-BR503/BG503</f>
        <v>0</v>
      </c>
      <c r="BT503">
        <f>(BG503-BF503)/(BG503-BR503)</f>
        <v>0</v>
      </c>
      <c r="BU503">
        <f>(BA503-BG503)/(BA503-BR503)</f>
        <v>0</v>
      </c>
      <c r="BV503">
        <f>(BG503-BF503)/(BG503-AZ503)</f>
        <v>0</v>
      </c>
      <c r="BW503">
        <f>(BA503-BG503)/(BA503-AZ503)</f>
        <v>0</v>
      </c>
      <c r="BX503">
        <f>(BT503*BR503/BF503)</f>
        <v>0</v>
      </c>
      <c r="BY503">
        <f>(1-BX503)</f>
        <v>0</v>
      </c>
      <c r="BZ503">
        <v>2020</v>
      </c>
      <c r="CA503">
        <v>290.0000000000001</v>
      </c>
      <c r="CB503">
        <v>1590.42</v>
      </c>
      <c r="CC503">
        <v>295</v>
      </c>
      <c r="CD503">
        <v>5220.67</v>
      </c>
      <c r="CE503">
        <v>1591.29</v>
      </c>
      <c r="CF503">
        <v>-0.87</v>
      </c>
      <c r="CG503">
        <v>300.0000000000001</v>
      </c>
      <c r="CH503">
        <v>23.8</v>
      </c>
      <c r="CI503">
        <v>1650.734719841875</v>
      </c>
      <c r="CJ503">
        <v>2.032994541366527</v>
      </c>
      <c r="CK503">
        <v>-31.03478562282126</v>
      </c>
      <c r="CL503">
        <v>0.9198548094063967</v>
      </c>
      <c r="CM503">
        <v>0.9759925733019913</v>
      </c>
      <c r="CN503">
        <v>-0.00431141668520578</v>
      </c>
      <c r="CO503">
        <v>289.9999999999999</v>
      </c>
      <c r="CP503">
        <v>1590.91</v>
      </c>
      <c r="CQ503">
        <v>765</v>
      </c>
      <c r="CR503">
        <v>5219.32</v>
      </c>
      <c r="CS503">
        <v>1591.27</v>
      </c>
      <c r="CT503">
        <v>-0.36</v>
      </c>
      <c r="DH503">
        <f>$B$11*EG503+$C$11*EH503+$F$11*ES503*(1-EV503)</f>
        <v>0</v>
      </c>
      <c r="DI503">
        <f>DH503*DJ503</f>
        <v>0</v>
      </c>
      <c r="DJ503">
        <f>($B$11*$D$9+$C$11*$D$9+$F$11*((FF503+EX503)/MAX(FF503+EX503+FG503, 0.1)*$I$9+FG503/MAX(FF503+EX503+FG503, 0.1)*$J$9))/($B$11+$C$11+$F$11)</f>
        <v>0</v>
      </c>
      <c r="DK503">
        <f>($B$11*$K$9+$C$11*$K$9+$F$11*((FF503+EX503)/MAX(FF503+EX503+FG503, 0.1)*$P$9+FG503/MAX(FF503+EX503+FG503, 0.1)*$Q$9))/($B$11+$C$11+$F$11)</f>
        <v>0</v>
      </c>
      <c r="DL503">
        <v>6</v>
      </c>
      <c r="DM503">
        <v>0.5</v>
      </c>
      <c r="DN503" t="s">
        <v>438</v>
      </c>
      <c r="DO503">
        <v>2</v>
      </c>
      <c r="DP503" t="b">
        <v>1</v>
      </c>
      <c r="DQ503">
        <v>1761513343.2</v>
      </c>
      <c r="DR503">
        <v>367.0248</v>
      </c>
      <c r="DS503">
        <v>347.7051</v>
      </c>
      <c r="DT503">
        <v>16.80828</v>
      </c>
      <c r="DU503">
        <v>16.53624</v>
      </c>
      <c r="DV503">
        <v>369.2264</v>
      </c>
      <c r="DW503">
        <v>16.72915</v>
      </c>
      <c r="DX503">
        <v>500.0206</v>
      </c>
      <c r="DY503">
        <v>90.27356999999999</v>
      </c>
      <c r="DZ503">
        <v>0.10013519</v>
      </c>
      <c r="EA503">
        <v>24.23867</v>
      </c>
      <c r="EB503">
        <v>24.03197</v>
      </c>
      <c r="EC503">
        <v>999.9</v>
      </c>
      <c r="ED503">
        <v>0</v>
      </c>
      <c r="EE503">
        <v>0</v>
      </c>
      <c r="EF503">
        <v>9994.51</v>
      </c>
      <c r="EG503">
        <v>0</v>
      </c>
      <c r="EH503">
        <v>1024.721</v>
      </c>
      <c r="EI503">
        <v>19.31972</v>
      </c>
      <c r="EJ503">
        <v>373.2992</v>
      </c>
      <c r="EK503">
        <v>353.5514</v>
      </c>
      <c r="EL503">
        <v>0.272048</v>
      </c>
      <c r="EM503">
        <v>347.7051</v>
      </c>
      <c r="EN503">
        <v>16.53624</v>
      </c>
      <c r="EO503">
        <v>1.517346</v>
      </c>
      <c r="EP503">
        <v>1.492787</v>
      </c>
      <c r="EQ503">
        <v>13.14407</v>
      </c>
      <c r="ER503">
        <v>12.89447</v>
      </c>
      <c r="ES503">
        <v>2000.025</v>
      </c>
      <c r="ET503">
        <v>0.9800011000000002</v>
      </c>
      <c r="EU503">
        <v>0.01999886999999999</v>
      </c>
      <c r="EV503">
        <v>0</v>
      </c>
      <c r="EW503">
        <v>1267.207</v>
      </c>
      <c r="EX503">
        <v>5.000970000000001</v>
      </c>
      <c r="EY503">
        <v>25444.3</v>
      </c>
      <c r="EZ503">
        <v>16707.8</v>
      </c>
      <c r="FA503">
        <v>39.562</v>
      </c>
      <c r="FB503">
        <v>40.625</v>
      </c>
      <c r="FC503">
        <v>39.6746</v>
      </c>
      <c r="FD503">
        <v>40.0558</v>
      </c>
      <c r="FE503">
        <v>39.75</v>
      </c>
      <c r="FF503">
        <v>1955.125</v>
      </c>
      <c r="FG503">
        <v>39.89999999999999</v>
      </c>
      <c r="FH503">
        <v>0</v>
      </c>
      <c r="FI503">
        <v>8217.200000047684</v>
      </c>
      <c r="FJ503">
        <v>0</v>
      </c>
      <c r="FK503">
        <v>1267.6644</v>
      </c>
      <c r="FL503">
        <v>-4.694615403916736</v>
      </c>
      <c r="FM503">
        <v>-64.59230773930361</v>
      </c>
      <c r="FN503">
        <v>25449.056</v>
      </c>
      <c r="FO503">
        <v>15</v>
      </c>
      <c r="FP503">
        <v>0</v>
      </c>
      <c r="FQ503" t="s">
        <v>439</v>
      </c>
      <c r="FR503">
        <v>1760210915.6</v>
      </c>
      <c r="FS503">
        <v>0</v>
      </c>
      <c r="FT503">
        <v>0</v>
      </c>
      <c r="FU503">
        <v>-0.215</v>
      </c>
      <c r="FV503">
        <v>0</v>
      </c>
      <c r="FW503">
        <v>-0.6919999999999999</v>
      </c>
      <c r="FX503">
        <v>0</v>
      </c>
      <c r="FY503">
        <v>400</v>
      </c>
      <c r="FZ503">
        <v>0</v>
      </c>
      <c r="GA503">
        <v>0.15</v>
      </c>
      <c r="GB503">
        <v>0</v>
      </c>
      <c r="GC503">
        <v>15.72983048780488</v>
      </c>
      <c r="GD503">
        <v>35.20263804878048</v>
      </c>
      <c r="GE503">
        <v>3.660675070661915</v>
      </c>
      <c r="GF503">
        <v>0</v>
      </c>
      <c r="GG503">
        <v>1267.903529411765</v>
      </c>
      <c r="GH503">
        <v>-4.886478231695563</v>
      </c>
      <c r="GI503">
        <v>0.525535482391611</v>
      </c>
      <c r="GJ503">
        <v>0</v>
      </c>
      <c r="GK503">
        <v>0.2888521951219512</v>
      </c>
      <c r="GL503">
        <v>-0.1405949895470383</v>
      </c>
      <c r="GM503">
        <v>0.01396707207339429</v>
      </c>
      <c r="GN503">
        <v>0</v>
      </c>
      <c r="GO503">
        <v>0</v>
      </c>
      <c r="GP503">
        <v>3</v>
      </c>
      <c r="GQ503" t="s">
        <v>455</v>
      </c>
      <c r="GR503">
        <v>3.13493</v>
      </c>
      <c r="GS503">
        <v>2.76009</v>
      </c>
      <c r="GT503">
        <v>0.0834365</v>
      </c>
      <c r="GU503">
        <v>0.0786322</v>
      </c>
      <c r="GV503">
        <v>0.0825162</v>
      </c>
      <c r="GW503">
        <v>0.0807264</v>
      </c>
      <c r="GX503">
        <v>29204.3</v>
      </c>
      <c r="GY503">
        <v>29349</v>
      </c>
      <c r="GZ503">
        <v>29617.5</v>
      </c>
      <c r="HA503">
        <v>29435.4</v>
      </c>
      <c r="HB503">
        <v>35908</v>
      </c>
      <c r="HC503">
        <v>35846.9</v>
      </c>
      <c r="HD503">
        <v>41674.9</v>
      </c>
      <c r="HE503">
        <v>41817.2</v>
      </c>
      <c r="HF503">
        <v>1.9374</v>
      </c>
      <c r="HG503">
        <v>1.86458</v>
      </c>
      <c r="HH503">
        <v>0.0118017</v>
      </c>
      <c r="HI503">
        <v>0</v>
      </c>
      <c r="HJ503">
        <v>23.836</v>
      </c>
      <c r="HK503">
        <v>999.9</v>
      </c>
      <c r="HL503">
        <v>39.9</v>
      </c>
      <c r="HM503">
        <v>31.7</v>
      </c>
      <c r="HN503">
        <v>20.7491</v>
      </c>
      <c r="HO503">
        <v>62.4329</v>
      </c>
      <c r="HP503">
        <v>31.5264</v>
      </c>
      <c r="HQ503">
        <v>1</v>
      </c>
      <c r="HR503">
        <v>0.0735976</v>
      </c>
      <c r="HS503">
        <v>4.3999</v>
      </c>
      <c r="HT503">
        <v>20.2854</v>
      </c>
      <c r="HU503">
        <v>5.21939</v>
      </c>
      <c r="HV503">
        <v>12.0159</v>
      </c>
      <c r="HW503">
        <v>4.98905</v>
      </c>
      <c r="HX503">
        <v>3.2884</v>
      </c>
      <c r="HY503">
        <v>9999</v>
      </c>
      <c r="HZ503">
        <v>9999</v>
      </c>
      <c r="IA503">
        <v>9999</v>
      </c>
      <c r="IB503">
        <v>999.9</v>
      </c>
      <c r="IC503">
        <v>4.97287</v>
      </c>
      <c r="ID503">
        <v>1.86662</v>
      </c>
      <c r="IE503">
        <v>1.86597</v>
      </c>
      <c r="IF503">
        <v>1.86587</v>
      </c>
      <c r="IG503">
        <v>1.86771</v>
      </c>
      <c r="IH503">
        <v>1.87017</v>
      </c>
      <c r="II503">
        <v>1.86881</v>
      </c>
      <c r="IJ503">
        <v>1.87027</v>
      </c>
      <c r="IK503">
        <v>0</v>
      </c>
      <c r="IL503">
        <v>0</v>
      </c>
      <c r="IM503">
        <v>0</v>
      </c>
      <c r="IN503">
        <v>0</v>
      </c>
      <c r="IO503" t="s">
        <v>441</v>
      </c>
      <c r="IP503" t="s">
        <v>442</v>
      </c>
      <c r="IQ503" t="s">
        <v>443</v>
      </c>
      <c r="IR503" t="s">
        <v>443</v>
      </c>
      <c r="IS503" t="s">
        <v>443</v>
      </c>
      <c r="IT503" t="s">
        <v>443</v>
      </c>
      <c r="IU503">
        <v>0</v>
      </c>
      <c r="IV503">
        <v>100</v>
      </c>
      <c r="IW503">
        <v>100</v>
      </c>
      <c r="IX503">
        <v>-2.184</v>
      </c>
      <c r="IY503">
        <v>0.0791</v>
      </c>
      <c r="IZ503">
        <v>-1.414774939843471</v>
      </c>
      <c r="JA503">
        <v>-0.002262605230658699</v>
      </c>
      <c r="JB503">
        <v>4.117972070868355E-07</v>
      </c>
      <c r="JC503">
        <v>-1.535053720392113E-10</v>
      </c>
      <c r="JD503">
        <v>-0.05773197212917025</v>
      </c>
      <c r="JE503">
        <v>-0.004387372397949352</v>
      </c>
      <c r="JF503">
        <v>0.001148265067849212</v>
      </c>
      <c r="JG503">
        <v>-2.372704636287677E-05</v>
      </c>
      <c r="JH503">
        <v>4</v>
      </c>
      <c r="JI503">
        <v>2346</v>
      </c>
      <c r="JJ503">
        <v>1</v>
      </c>
      <c r="JK503">
        <v>24</v>
      </c>
      <c r="JL503">
        <v>21707.2</v>
      </c>
      <c r="JM503">
        <v>29358555.8</v>
      </c>
      <c r="JN503">
        <v>0.847168</v>
      </c>
      <c r="JO503">
        <v>2.28638</v>
      </c>
      <c r="JP503">
        <v>1.39648</v>
      </c>
      <c r="JQ503">
        <v>2.35229</v>
      </c>
      <c r="JR503">
        <v>1.49536</v>
      </c>
      <c r="JS503">
        <v>2.54761</v>
      </c>
      <c r="JT503">
        <v>36.6233</v>
      </c>
      <c r="JU503">
        <v>24.0262</v>
      </c>
      <c r="JV503">
        <v>18</v>
      </c>
      <c r="JW503">
        <v>491.883</v>
      </c>
      <c r="JX503">
        <v>436.309</v>
      </c>
      <c r="JY503">
        <v>18.9486</v>
      </c>
      <c r="JZ503">
        <v>28.3294</v>
      </c>
      <c r="KA503">
        <v>30.0015</v>
      </c>
      <c r="KB503">
        <v>27.7517</v>
      </c>
      <c r="KC503">
        <v>27.6444</v>
      </c>
      <c r="KD503">
        <v>16.844</v>
      </c>
      <c r="KE503">
        <v>28.673</v>
      </c>
      <c r="KF503">
        <v>42.6826</v>
      </c>
      <c r="KG503">
        <v>18.9251</v>
      </c>
      <c r="KH503">
        <v>313.076</v>
      </c>
      <c r="KI503">
        <v>16.5379</v>
      </c>
      <c r="KJ503">
        <v>101.22</v>
      </c>
      <c r="KK503">
        <v>100.558</v>
      </c>
    </row>
    <row r="504" spans="1:297">
      <c r="A504">
        <v>488</v>
      </c>
      <c r="B504">
        <v>1761513351</v>
      </c>
      <c r="C504">
        <v>6140.5</v>
      </c>
      <c r="D504" t="s">
        <v>1424</v>
      </c>
      <c r="E504" t="s">
        <v>1425</v>
      </c>
      <c r="F504">
        <v>5</v>
      </c>
      <c r="G504" t="s">
        <v>1411</v>
      </c>
      <c r="H504" t="s">
        <v>436</v>
      </c>
      <c r="I504">
        <v>1761513348.5</v>
      </c>
      <c r="J504">
        <f>(K504)/1000</f>
        <v>0</v>
      </c>
      <c r="K504">
        <f>IF(DP504, AN504, AH504)</f>
        <v>0</v>
      </c>
      <c r="L504">
        <f>IF(DP504, AI504, AG504)</f>
        <v>0</v>
      </c>
      <c r="M504">
        <f>DR504 - IF(AU504&gt;1, L504*DL504*100.0/(AW504), 0)</f>
        <v>0</v>
      </c>
      <c r="N504">
        <f>((T504-J504/2)*M504-L504)/(T504+J504/2)</f>
        <v>0</v>
      </c>
      <c r="O504">
        <f>N504*(DY504+DZ504)/1000.0</f>
        <v>0</v>
      </c>
      <c r="P504">
        <f>(DR504 - IF(AU504&gt;1, L504*DL504*100.0/(AW504), 0))*(DY504+DZ504)/1000.0</f>
        <v>0</v>
      </c>
      <c r="Q504">
        <f>2.0/((1/S504-1/R504)+SIGN(S504)*SQRT((1/S504-1/R504)*(1/S504-1/R504) + 4*DM504/((DM504+1)*(DM504+1))*(2*1/S504*1/R504-1/R504*1/R504)))</f>
        <v>0</v>
      </c>
      <c r="R504">
        <f>IF(LEFT(DN504,1)&lt;&gt;"0",IF(LEFT(DN504,1)="1",3.0,DO504),$D$5+$E$5*(EF504*DY504/($K$5*1000))+$F$5*(EF504*DY504/($K$5*1000))*MAX(MIN(DL504,$J$5),$I$5)*MAX(MIN(DL504,$J$5),$I$5)+$G$5*MAX(MIN(DL504,$J$5),$I$5)*(EF504*DY504/($K$5*1000))+$H$5*(EF504*DY504/($K$5*1000))*(EF504*DY504/($K$5*1000)))</f>
        <v>0</v>
      </c>
      <c r="S504">
        <f>J504*(1000-(1000*0.61365*exp(17.502*W504/(240.97+W504))/(DY504+DZ504)+DT504)/2)/(1000*0.61365*exp(17.502*W504/(240.97+W504))/(DY504+DZ504)-DT504)</f>
        <v>0</v>
      </c>
      <c r="T504">
        <f>1/((DM504+1)/(Q504/1.6)+1/(R504/1.37)) + DM504/((DM504+1)/(Q504/1.6) + DM504/(R504/1.37))</f>
        <v>0</v>
      </c>
      <c r="U504">
        <f>(DH504*DK504)</f>
        <v>0</v>
      </c>
      <c r="V504">
        <f>(EA504+(U504+2*0.95*5.67E-8*(((EA504+$B$7)+273)^4-(EA504+273)^4)-44100*J504)/(1.84*29.3*R504+8*0.95*5.67E-8*(EA504+273)^3))</f>
        <v>0</v>
      </c>
      <c r="W504">
        <f>($C$7*EB504+$D$7*EC504+$E$7*V504)</f>
        <v>0</v>
      </c>
      <c r="X504">
        <f>0.61365*exp(17.502*W504/(240.97+W504))</f>
        <v>0</v>
      </c>
      <c r="Y504">
        <f>(Z504/AA504*100)</f>
        <v>0</v>
      </c>
      <c r="Z504">
        <f>DT504*(DY504+DZ504)/1000</f>
        <v>0</v>
      </c>
      <c r="AA504">
        <f>0.61365*exp(17.502*EA504/(240.97+EA504))</f>
        <v>0</v>
      </c>
      <c r="AB504">
        <f>(X504-DT504*(DY504+DZ504)/1000)</f>
        <v>0</v>
      </c>
      <c r="AC504">
        <f>(-J504*44100)</f>
        <v>0</v>
      </c>
      <c r="AD504">
        <f>2*29.3*R504*0.92*(EA504-W504)</f>
        <v>0</v>
      </c>
      <c r="AE504">
        <f>2*0.95*5.67E-8*(((EA504+$B$7)+273)^4-(W504+273)^4)</f>
        <v>0</v>
      </c>
      <c r="AF504">
        <f>U504+AE504+AC504+AD504</f>
        <v>0</v>
      </c>
      <c r="AG504">
        <f>DX504*AU504*(DS504-DR504*(1000-AU504*DU504)/(1000-AU504*DT504))/(100*DL504)</f>
        <v>0</v>
      </c>
      <c r="AH504">
        <f>1000*DX504*AU504*(DT504-DU504)/(100*DL504*(1000-AU504*DT504))</f>
        <v>0</v>
      </c>
      <c r="AI504">
        <f>(AJ504 - AK504 - DY504*1E3/(8.314*(EA504+273.15)) * AM504/DX504 * AL504) * DX504/(100*DL504) * (1000 - DU504)/1000</f>
        <v>0</v>
      </c>
      <c r="AJ504">
        <v>337.002295233298</v>
      </c>
      <c r="AK504">
        <v>349.5386060606059</v>
      </c>
      <c r="AL504">
        <v>-3.2904682675179</v>
      </c>
      <c r="AM504">
        <v>65.2902715244734</v>
      </c>
      <c r="AN504">
        <f>(AP504 - AO504 + DY504*1E3/(8.314*(EA504+273.15)) * AR504/DX504 * AQ504) * DX504/(100*DL504) * 1000/(1000 - AP504)</f>
        <v>0</v>
      </c>
      <c r="AO504">
        <v>16.53596710813939</v>
      </c>
      <c r="AP504">
        <v>16.79889272727272</v>
      </c>
      <c r="AQ504">
        <v>-2.206057699323295E-05</v>
      </c>
      <c r="AR504">
        <v>105.1138406512992</v>
      </c>
      <c r="AS504">
        <v>0</v>
      </c>
      <c r="AT504">
        <v>0</v>
      </c>
      <c r="AU504">
        <f>IF(AS504*$H$13&gt;=AW504,1.0,(AW504/(AW504-AS504*$H$13)))</f>
        <v>0</v>
      </c>
      <c r="AV504">
        <f>(AU504-1)*100</f>
        <v>0</v>
      </c>
      <c r="AW504">
        <f>MAX(0,($B$13+$C$13*EF504)/(1+$D$13*EF504)*DY504/(EA504+273)*$E$13)</f>
        <v>0</v>
      </c>
      <c r="AX504" t="s">
        <v>437</v>
      </c>
      <c r="AY504" t="s">
        <v>437</v>
      </c>
      <c r="AZ504">
        <v>0</v>
      </c>
      <c r="BA504">
        <v>0</v>
      </c>
      <c r="BB504">
        <f>1-AZ504/BA504</f>
        <v>0</v>
      </c>
      <c r="BC504">
        <v>0</v>
      </c>
      <c r="BD504" t="s">
        <v>437</v>
      </c>
      <c r="BE504" t="s">
        <v>437</v>
      </c>
      <c r="BF504">
        <v>0</v>
      </c>
      <c r="BG504">
        <v>0</v>
      </c>
      <c r="BH504">
        <f>1-BF504/BG504</f>
        <v>0</v>
      </c>
      <c r="BI504">
        <v>0.5</v>
      </c>
      <c r="BJ504">
        <f>DI504</f>
        <v>0</v>
      </c>
      <c r="BK504">
        <f>L504</f>
        <v>0</v>
      </c>
      <c r="BL504">
        <f>BH504*BI504*BJ504</f>
        <v>0</v>
      </c>
      <c r="BM504">
        <f>(BK504-BC504)/BJ504</f>
        <v>0</v>
      </c>
      <c r="BN504">
        <f>(BA504-BG504)/BG504</f>
        <v>0</v>
      </c>
      <c r="BO504">
        <f>AZ504/(BB504+AZ504/BG504)</f>
        <v>0</v>
      </c>
      <c r="BP504" t="s">
        <v>437</v>
      </c>
      <c r="BQ504">
        <v>0</v>
      </c>
      <c r="BR504">
        <f>IF(BQ504&lt;&gt;0, BQ504, BO504)</f>
        <v>0</v>
      </c>
      <c r="BS504">
        <f>1-BR504/BG504</f>
        <v>0</v>
      </c>
      <c r="BT504">
        <f>(BG504-BF504)/(BG504-BR504)</f>
        <v>0</v>
      </c>
      <c r="BU504">
        <f>(BA504-BG504)/(BA504-BR504)</f>
        <v>0</v>
      </c>
      <c r="BV504">
        <f>(BG504-BF504)/(BG504-AZ504)</f>
        <v>0</v>
      </c>
      <c r="BW504">
        <f>(BA504-BG504)/(BA504-AZ504)</f>
        <v>0</v>
      </c>
      <c r="BX504">
        <f>(BT504*BR504/BF504)</f>
        <v>0</v>
      </c>
      <c r="BY504">
        <f>(1-BX504)</f>
        <v>0</v>
      </c>
      <c r="BZ504">
        <v>2020</v>
      </c>
      <c r="CA504">
        <v>290.0000000000001</v>
      </c>
      <c r="CB504">
        <v>1590.42</v>
      </c>
      <c r="CC504">
        <v>295</v>
      </c>
      <c r="CD504">
        <v>5220.67</v>
      </c>
      <c r="CE504">
        <v>1591.29</v>
      </c>
      <c r="CF504">
        <v>-0.87</v>
      </c>
      <c r="CG504">
        <v>300.0000000000001</v>
      </c>
      <c r="CH504">
        <v>23.8</v>
      </c>
      <c r="CI504">
        <v>1650.734719841875</v>
      </c>
      <c r="CJ504">
        <v>2.032994541366527</v>
      </c>
      <c r="CK504">
        <v>-31.03478562282126</v>
      </c>
      <c r="CL504">
        <v>0.9198548094063967</v>
      </c>
      <c r="CM504">
        <v>0.9759925733019913</v>
      </c>
      <c r="CN504">
        <v>-0.00431141668520578</v>
      </c>
      <c r="CO504">
        <v>289.9999999999999</v>
      </c>
      <c r="CP504">
        <v>1590.91</v>
      </c>
      <c r="CQ504">
        <v>765</v>
      </c>
      <c r="CR504">
        <v>5219.32</v>
      </c>
      <c r="CS504">
        <v>1591.27</v>
      </c>
      <c r="CT504">
        <v>-0.36</v>
      </c>
      <c r="DH504">
        <f>$B$11*EG504+$C$11*EH504+$F$11*ES504*(1-EV504)</f>
        <v>0</v>
      </c>
      <c r="DI504">
        <f>DH504*DJ504</f>
        <v>0</v>
      </c>
      <c r="DJ504">
        <f>($B$11*$D$9+$C$11*$D$9+$F$11*((FF504+EX504)/MAX(FF504+EX504+FG504, 0.1)*$I$9+FG504/MAX(FF504+EX504+FG504, 0.1)*$J$9))/($B$11+$C$11+$F$11)</f>
        <v>0</v>
      </c>
      <c r="DK504">
        <f>($B$11*$K$9+$C$11*$K$9+$F$11*((FF504+EX504)/MAX(FF504+EX504+FG504, 0.1)*$P$9+FG504/MAX(FF504+EX504+FG504, 0.1)*$Q$9))/($B$11+$C$11+$F$11)</f>
        <v>0</v>
      </c>
      <c r="DL504">
        <v>6</v>
      </c>
      <c r="DM504">
        <v>0.5</v>
      </c>
      <c r="DN504" t="s">
        <v>438</v>
      </c>
      <c r="DO504">
        <v>2</v>
      </c>
      <c r="DP504" t="b">
        <v>1</v>
      </c>
      <c r="DQ504">
        <v>1761513348.5</v>
      </c>
      <c r="DR504">
        <v>350.1456666666666</v>
      </c>
      <c r="DS504">
        <v>330.0831111111112</v>
      </c>
      <c r="DT504">
        <v>16.80145555555556</v>
      </c>
      <c r="DU504">
        <v>16.53586666666667</v>
      </c>
      <c r="DV504">
        <v>352.3131111111111</v>
      </c>
      <c r="DW504">
        <v>16.72242222222222</v>
      </c>
      <c r="DX504">
        <v>500.0133333333333</v>
      </c>
      <c r="DY504">
        <v>90.2730111111111</v>
      </c>
      <c r="DZ504">
        <v>0.09991123333333334</v>
      </c>
      <c r="EA504">
        <v>24.23243333333333</v>
      </c>
      <c r="EB504">
        <v>24.03392222222222</v>
      </c>
      <c r="EC504">
        <v>999.9000000000001</v>
      </c>
      <c r="ED504">
        <v>0</v>
      </c>
      <c r="EE504">
        <v>0</v>
      </c>
      <c r="EF504">
        <v>9994.302222222223</v>
      </c>
      <c r="EG504">
        <v>0</v>
      </c>
      <c r="EH504">
        <v>1024.708888888889</v>
      </c>
      <c r="EI504">
        <v>20.06237777777778</v>
      </c>
      <c r="EJ504">
        <v>356.1291111111111</v>
      </c>
      <c r="EK504">
        <v>335.6332222222222</v>
      </c>
      <c r="EL504">
        <v>0.265595</v>
      </c>
      <c r="EM504">
        <v>330.0831111111112</v>
      </c>
      <c r="EN504">
        <v>16.53586666666667</v>
      </c>
      <c r="EO504">
        <v>1.516718888888889</v>
      </c>
      <c r="EP504">
        <v>1.492741111111111</v>
      </c>
      <c r="EQ504">
        <v>13.13773333333334</v>
      </c>
      <c r="ER504">
        <v>12.89401111111111</v>
      </c>
      <c r="ES504">
        <v>1999.996666666666</v>
      </c>
      <c r="ET504">
        <v>0.9800010000000001</v>
      </c>
      <c r="EU504">
        <v>0.01999896666666666</v>
      </c>
      <c r="EV504">
        <v>0</v>
      </c>
      <c r="EW504">
        <v>1267.167777777778</v>
      </c>
      <c r="EX504">
        <v>5.00097</v>
      </c>
      <c r="EY504">
        <v>25436.32222222222</v>
      </c>
      <c r="EZ504">
        <v>16707.54444444444</v>
      </c>
      <c r="FA504">
        <v>39.583</v>
      </c>
      <c r="FB504">
        <v>40.625</v>
      </c>
      <c r="FC504">
        <v>39.67322222222222</v>
      </c>
      <c r="FD504">
        <v>40.062</v>
      </c>
      <c r="FE504">
        <v>39.75</v>
      </c>
      <c r="FF504">
        <v>1955.096666666667</v>
      </c>
      <c r="FG504">
        <v>39.9</v>
      </c>
      <c r="FH504">
        <v>0</v>
      </c>
      <c r="FI504">
        <v>8222</v>
      </c>
      <c r="FJ504">
        <v>0</v>
      </c>
      <c r="FK504">
        <v>1267.3448</v>
      </c>
      <c r="FL504">
        <v>-3.321538477802472</v>
      </c>
      <c r="FM504">
        <v>-77.04615390128765</v>
      </c>
      <c r="FN504">
        <v>25443.176</v>
      </c>
      <c r="FO504">
        <v>15</v>
      </c>
      <c r="FP504">
        <v>0</v>
      </c>
      <c r="FQ504" t="s">
        <v>439</v>
      </c>
      <c r="FR504">
        <v>1760210915.6</v>
      </c>
      <c r="FS504">
        <v>0</v>
      </c>
      <c r="FT504">
        <v>0</v>
      </c>
      <c r="FU504">
        <v>-0.215</v>
      </c>
      <c r="FV504">
        <v>0</v>
      </c>
      <c r="FW504">
        <v>-0.6919999999999999</v>
      </c>
      <c r="FX504">
        <v>0</v>
      </c>
      <c r="FY504">
        <v>400</v>
      </c>
      <c r="FZ504">
        <v>0</v>
      </c>
      <c r="GA504">
        <v>0.15</v>
      </c>
      <c r="GB504">
        <v>0</v>
      </c>
      <c r="GC504">
        <v>17.77265609756098</v>
      </c>
      <c r="GD504">
        <v>21.000568641115</v>
      </c>
      <c r="GE504">
        <v>2.186020308415336</v>
      </c>
      <c r="GF504">
        <v>0</v>
      </c>
      <c r="GG504">
        <v>1267.617647058823</v>
      </c>
      <c r="GH504">
        <v>-4.148204737642859</v>
      </c>
      <c r="GI504">
        <v>0.4756052417927615</v>
      </c>
      <c r="GJ504">
        <v>0</v>
      </c>
      <c r="GK504">
        <v>0.280452</v>
      </c>
      <c r="GL504">
        <v>-0.1166028501742163</v>
      </c>
      <c r="GM504">
        <v>0.01168065538797729</v>
      </c>
      <c r="GN504">
        <v>0</v>
      </c>
      <c r="GO504">
        <v>0</v>
      </c>
      <c r="GP504">
        <v>3</v>
      </c>
      <c r="GQ504" t="s">
        <v>455</v>
      </c>
      <c r="GR504">
        <v>3.13485</v>
      </c>
      <c r="GS504">
        <v>2.76033</v>
      </c>
      <c r="GT504">
        <v>0.0804511</v>
      </c>
      <c r="GU504">
        <v>0.07551860000000001</v>
      </c>
      <c r="GV504">
        <v>0.0824882</v>
      </c>
      <c r="GW504">
        <v>0.08071970000000001</v>
      </c>
      <c r="GX504">
        <v>29298.2</v>
      </c>
      <c r="GY504">
        <v>29447.7</v>
      </c>
      <c r="GZ504">
        <v>29616.4</v>
      </c>
      <c r="HA504">
        <v>29435</v>
      </c>
      <c r="HB504">
        <v>35907.7</v>
      </c>
      <c r="HC504">
        <v>35846.7</v>
      </c>
      <c r="HD504">
        <v>41673.3</v>
      </c>
      <c r="HE504">
        <v>41816.6</v>
      </c>
      <c r="HF504">
        <v>1.93698</v>
      </c>
      <c r="HG504">
        <v>1.86413</v>
      </c>
      <c r="HH504">
        <v>0.0114813</v>
      </c>
      <c r="HI504">
        <v>0</v>
      </c>
      <c r="HJ504">
        <v>23.8402</v>
      </c>
      <c r="HK504">
        <v>999.9</v>
      </c>
      <c r="HL504">
        <v>39.9</v>
      </c>
      <c r="HM504">
        <v>31.7</v>
      </c>
      <c r="HN504">
        <v>20.7489</v>
      </c>
      <c r="HO504">
        <v>62.4729</v>
      </c>
      <c r="HP504">
        <v>31.7708</v>
      </c>
      <c r="HQ504">
        <v>1</v>
      </c>
      <c r="HR504">
        <v>0.07506350000000001</v>
      </c>
      <c r="HS504">
        <v>4.4318</v>
      </c>
      <c r="HT504">
        <v>20.2847</v>
      </c>
      <c r="HU504">
        <v>5.21879</v>
      </c>
      <c r="HV504">
        <v>12.0159</v>
      </c>
      <c r="HW504">
        <v>4.9891</v>
      </c>
      <c r="HX504">
        <v>3.28828</v>
      </c>
      <c r="HY504">
        <v>9999</v>
      </c>
      <c r="HZ504">
        <v>9999</v>
      </c>
      <c r="IA504">
        <v>9999</v>
      </c>
      <c r="IB504">
        <v>999.9</v>
      </c>
      <c r="IC504">
        <v>4.97286</v>
      </c>
      <c r="ID504">
        <v>1.86661</v>
      </c>
      <c r="IE504">
        <v>1.86596</v>
      </c>
      <c r="IF504">
        <v>1.8659</v>
      </c>
      <c r="IG504">
        <v>1.86775</v>
      </c>
      <c r="IH504">
        <v>1.87018</v>
      </c>
      <c r="II504">
        <v>1.86879</v>
      </c>
      <c r="IJ504">
        <v>1.87027</v>
      </c>
      <c r="IK504">
        <v>0</v>
      </c>
      <c r="IL504">
        <v>0</v>
      </c>
      <c r="IM504">
        <v>0</v>
      </c>
      <c r="IN504">
        <v>0</v>
      </c>
      <c r="IO504" t="s">
        <v>441</v>
      </c>
      <c r="IP504" t="s">
        <v>442</v>
      </c>
      <c r="IQ504" t="s">
        <v>443</v>
      </c>
      <c r="IR504" t="s">
        <v>443</v>
      </c>
      <c r="IS504" t="s">
        <v>443</v>
      </c>
      <c r="IT504" t="s">
        <v>443</v>
      </c>
      <c r="IU504">
        <v>0</v>
      </c>
      <c r="IV504">
        <v>100</v>
      </c>
      <c r="IW504">
        <v>100</v>
      </c>
      <c r="IX504">
        <v>-2.151</v>
      </c>
      <c r="IY504">
        <v>0.079</v>
      </c>
      <c r="IZ504">
        <v>-1.414774939843471</v>
      </c>
      <c r="JA504">
        <v>-0.002262605230658699</v>
      </c>
      <c r="JB504">
        <v>4.117972070868355E-07</v>
      </c>
      <c r="JC504">
        <v>-1.535053720392113E-10</v>
      </c>
      <c r="JD504">
        <v>-0.05773197212917025</v>
      </c>
      <c r="JE504">
        <v>-0.004387372397949352</v>
      </c>
      <c r="JF504">
        <v>0.001148265067849212</v>
      </c>
      <c r="JG504">
        <v>-2.372704636287677E-05</v>
      </c>
      <c r="JH504">
        <v>4</v>
      </c>
      <c r="JI504">
        <v>2346</v>
      </c>
      <c r="JJ504">
        <v>1</v>
      </c>
      <c r="JK504">
        <v>24</v>
      </c>
      <c r="JL504">
        <v>21707.3</v>
      </c>
      <c r="JM504">
        <v>29358555.9</v>
      </c>
      <c r="JN504">
        <v>0.810547</v>
      </c>
      <c r="JO504">
        <v>2.28516</v>
      </c>
      <c r="JP504">
        <v>1.39648</v>
      </c>
      <c r="JQ504">
        <v>2.35229</v>
      </c>
      <c r="JR504">
        <v>1.49536</v>
      </c>
      <c r="JS504">
        <v>2.54883</v>
      </c>
      <c r="JT504">
        <v>36.6233</v>
      </c>
      <c r="JU504">
        <v>24.0262</v>
      </c>
      <c r="JV504">
        <v>18</v>
      </c>
      <c r="JW504">
        <v>491.767</v>
      </c>
      <c r="JX504">
        <v>436.181</v>
      </c>
      <c r="JY504">
        <v>18.9163</v>
      </c>
      <c r="JZ504">
        <v>28.3477</v>
      </c>
      <c r="KA504">
        <v>30.0015</v>
      </c>
      <c r="KB504">
        <v>27.7703</v>
      </c>
      <c r="KC504">
        <v>27.6634</v>
      </c>
      <c r="KD504">
        <v>16.1907</v>
      </c>
      <c r="KE504">
        <v>28.673</v>
      </c>
      <c r="KF504">
        <v>42.6826</v>
      </c>
      <c r="KG504">
        <v>18.8928</v>
      </c>
      <c r="KH504">
        <v>299.698</v>
      </c>
      <c r="KI504">
        <v>16.5379</v>
      </c>
      <c r="KJ504">
        <v>101.216</v>
      </c>
      <c r="KK504">
        <v>100.557</v>
      </c>
    </row>
    <row r="505" spans="1:297">
      <c r="A505">
        <v>489</v>
      </c>
      <c r="B505">
        <v>1761513356</v>
      </c>
      <c r="C505">
        <v>6145.5</v>
      </c>
      <c r="D505" t="s">
        <v>1426</v>
      </c>
      <c r="E505" t="s">
        <v>1427</v>
      </c>
      <c r="F505">
        <v>5</v>
      </c>
      <c r="G505" t="s">
        <v>1411</v>
      </c>
      <c r="H505" t="s">
        <v>436</v>
      </c>
      <c r="I505">
        <v>1761513353.2</v>
      </c>
      <c r="J505">
        <f>(K505)/1000</f>
        <v>0</v>
      </c>
      <c r="K505">
        <f>IF(DP505, AN505, AH505)</f>
        <v>0</v>
      </c>
      <c r="L505">
        <f>IF(DP505, AI505, AG505)</f>
        <v>0</v>
      </c>
      <c r="M505">
        <f>DR505 - IF(AU505&gt;1, L505*DL505*100.0/(AW505), 0)</f>
        <v>0</v>
      </c>
      <c r="N505">
        <f>((T505-J505/2)*M505-L505)/(T505+J505/2)</f>
        <v>0</v>
      </c>
      <c r="O505">
        <f>N505*(DY505+DZ505)/1000.0</f>
        <v>0</v>
      </c>
      <c r="P505">
        <f>(DR505 - IF(AU505&gt;1, L505*DL505*100.0/(AW505), 0))*(DY505+DZ505)/1000.0</f>
        <v>0</v>
      </c>
      <c r="Q505">
        <f>2.0/((1/S505-1/R505)+SIGN(S505)*SQRT((1/S505-1/R505)*(1/S505-1/R505) + 4*DM505/((DM505+1)*(DM505+1))*(2*1/S505*1/R505-1/R505*1/R505)))</f>
        <v>0</v>
      </c>
      <c r="R505">
        <f>IF(LEFT(DN505,1)&lt;&gt;"0",IF(LEFT(DN505,1)="1",3.0,DO505),$D$5+$E$5*(EF505*DY505/($K$5*1000))+$F$5*(EF505*DY505/($K$5*1000))*MAX(MIN(DL505,$J$5),$I$5)*MAX(MIN(DL505,$J$5),$I$5)+$G$5*MAX(MIN(DL505,$J$5),$I$5)*(EF505*DY505/($K$5*1000))+$H$5*(EF505*DY505/($K$5*1000))*(EF505*DY505/($K$5*1000)))</f>
        <v>0</v>
      </c>
      <c r="S505">
        <f>J505*(1000-(1000*0.61365*exp(17.502*W505/(240.97+W505))/(DY505+DZ505)+DT505)/2)/(1000*0.61365*exp(17.502*W505/(240.97+W505))/(DY505+DZ505)-DT505)</f>
        <v>0</v>
      </c>
      <c r="T505">
        <f>1/((DM505+1)/(Q505/1.6)+1/(R505/1.37)) + DM505/((DM505+1)/(Q505/1.6) + DM505/(R505/1.37))</f>
        <v>0</v>
      </c>
      <c r="U505">
        <f>(DH505*DK505)</f>
        <v>0</v>
      </c>
      <c r="V505">
        <f>(EA505+(U505+2*0.95*5.67E-8*(((EA505+$B$7)+273)^4-(EA505+273)^4)-44100*J505)/(1.84*29.3*R505+8*0.95*5.67E-8*(EA505+273)^3))</f>
        <v>0</v>
      </c>
      <c r="W505">
        <f>($C$7*EB505+$D$7*EC505+$E$7*V505)</f>
        <v>0</v>
      </c>
      <c r="X505">
        <f>0.61365*exp(17.502*W505/(240.97+W505))</f>
        <v>0</v>
      </c>
      <c r="Y505">
        <f>(Z505/AA505*100)</f>
        <v>0</v>
      </c>
      <c r="Z505">
        <f>DT505*(DY505+DZ505)/1000</f>
        <v>0</v>
      </c>
      <c r="AA505">
        <f>0.61365*exp(17.502*EA505/(240.97+EA505))</f>
        <v>0</v>
      </c>
      <c r="AB505">
        <f>(X505-DT505*(DY505+DZ505)/1000)</f>
        <v>0</v>
      </c>
      <c r="AC505">
        <f>(-J505*44100)</f>
        <v>0</v>
      </c>
      <c r="AD505">
        <f>2*29.3*R505*0.92*(EA505-W505)</f>
        <v>0</v>
      </c>
      <c r="AE505">
        <f>2*0.95*5.67E-8*(((EA505+$B$7)+273)^4-(W505+273)^4)</f>
        <v>0</v>
      </c>
      <c r="AF505">
        <f>U505+AE505+AC505+AD505</f>
        <v>0</v>
      </c>
      <c r="AG505">
        <f>DX505*AU505*(DS505-DR505*(1000-AU505*DU505)/(1000-AU505*DT505))/(100*DL505)</f>
        <v>0</v>
      </c>
      <c r="AH505">
        <f>1000*DX505*AU505*(DT505-DU505)/(100*DL505*(1000-AU505*DT505))</f>
        <v>0</v>
      </c>
      <c r="AI505">
        <f>(AJ505 - AK505 - DY505*1E3/(8.314*(EA505+273.15)) * AM505/DX505 * AL505) * DX505/(100*DL505) * (1000 - DU505)/1000</f>
        <v>0</v>
      </c>
      <c r="AJ505">
        <v>320.12306315212</v>
      </c>
      <c r="AK505">
        <v>332.968806060606</v>
      </c>
      <c r="AL505">
        <v>-3.315087048512421</v>
      </c>
      <c r="AM505">
        <v>65.2902715244734</v>
      </c>
      <c r="AN505">
        <f>(AP505 - AO505 + DY505*1E3/(8.314*(EA505+273.15)) * AR505/DX505 * AQ505) * DX505/(100*DL505) * 1000/(1000 - AP505)</f>
        <v>0</v>
      </c>
      <c r="AO505">
        <v>16.53557309894316</v>
      </c>
      <c r="AP505">
        <v>16.79274484848484</v>
      </c>
      <c r="AQ505">
        <v>-2.260965190627656E-05</v>
      </c>
      <c r="AR505">
        <v>105.1138406512992</v>
      </c>
      <c r="AS505">
        <v>0</v>
      </c>
      <c r="AT505">
        <v>0</v>
      </c>
      <c r="AU505">
        <f>IF(AS505*$H$13&gt;=AW505,1.0,(AW505/(AW505-AS505*$H$13)))</f>
        <v>0</v>
      </c>
      <c r="AV505">
        <f>(AU505-1)*100</f>
        <v>0</v>
      </c>
      <c r="AW505">
        <f>MAX(0,($B$13+$C$13*EF505)/(1+$D$13*EF505)*DY505/(EA505+273)*$E$13)</f>
        <v>0</v>
      </c>
      <c r="AX505" t="s">
        <v>437</v>
      </c>
      <c r="AY505" t="s">
        <v>437</v>
      </c>
      <c r="AZ505">
        <v>0</v>
      </c>
      <c r="BA505">
        <v>0</v>
      </c>
      <c r="BB505">
        <f>1-AZ505/BA505</f>
        <v>0</v>
      </c>
      <c r="BC505">
        <v>0</v>
      </c>
      <c r="BD505" t="s">
        <v>437</v>
      </c>
      <c r="BE505" t="s">
        <v>437</v>
      </c>
      <c r="BF505">
        <v>0</v>
      </c>
      <c r="BG505">
        <v>0</v>
      </c>
      <c r="BH505">
        <f>1-BF505/BG505</f>
        <v>0</v>
      </c>
      <c r="BI505">
        <v>0.5</v>
      </c>
      <c r="BJ505">
        <f>DI505</f>
        <v>0</v>
      </c>
      <c r="BK505">
        <f>L505</f>
        <v>0</v>
      </c>
      <c r="BL505">
        <f>BH505*BI505*BJ505</f>
        <v>0</v>
      </c>
      <c r="BM505">
        <f>(BK505-BC505)/BJ505</f>
        <v>0</v>
      </c>
      <c r="BN505">
        <f>(BA505-BG505)/BG505</f>
        <v>0</v>
      </c>
      <c r="BO505">
        <f>AZ505/(BB505+AZ505/BG505)</f>
        <v>0</v>
      </c>
      <c r="BP505" t="s">
        <v>437</v>
      </c>
      <c r="BQ505">
        <v>0</v>
      </c>
      <c r="BR505">
        <f>IF(BQ505&lt;&gt;0, BQ505, BO505)</f>
        <v>0</v>
      </c>
      <c r="BS505">
        <f>1-BR505/BG505</f>
        <v>0</v>
      </c>
      <c r="BT505">
        <f>(BG505-BF505)/(BG505-BR505)</f>
        <v>0</v>
      </c>
      <c r="BU505">
        <f>(BA505-BG505)/(BA505-BR505)</f>
        <v>0</v>
      </c>
      <c r="BV505">
        <f>(BG505-BF505)/(BG505-AZ505)</f>
        <v>0</v>
      </c>
      <c r="BW505">
        <f>(BA505-BG505)/(BA505-AZ505)</f>
        <v>0</v>
      </c>
      <c r="BX505">
        <f>(BT505*BR505/BF505)</f>
        <v>0</v>
      </c>
      <c r="BY505">
        <f>(1-BX505)</f>
        <v>0</v>
      </c>
      <c r="BZ505">
        <v>2020</v>
      </c>
      <c r="CA505">
        <v>290.0000000000001</v>
      </c>
      <c r="CB505">
        <v>1590.42</v>
      </c>
      <c r="CC505">
        <v>295</v>
      </c>
      <c r="CD505">
        <v>5220.67</v>
      </c>
      <c r="CE505">
        <v>1591.29</v>
      </c>
      <c r="CF505">
        <v>-0.87</v>
      </c>
      <c r="CG505">
        <v>300.0000000000001</v>
      </c>
      <c r="CH505">
        <v>23.8</v>
      </c>
      <c r="CI505">
        <v>1650.734719841875</v>
      </c>
      <c r="CJ505">
        <v>2.032994541366527</v>
      </c>
      <c r="CK505">
        <v>-31.03478562282126</v>
      </c>
      <c r="CL505">
        <v>0.9198548094063967</v>
      </c>
      <c r="CM505">
        <v>0.9759925733019913</v>
      </c>
      <c r="CN505">
        <v>-0.00431141668520578</v>
      </c>
      <c r="CO505">
        <v>289.9999999999999</v>
      </c>
      <c r="CP505">
        <v>1590.91</v>
      </c>
      <c r="CQ505">
        <v>765</v>
      </c>
      <c r="CR505">
        <v>5219.32</v>
      </c>
      <c r="CS505">
        <v>1591.27</v>
      </c>
      <c r="CT505">
        <v>-0.36</v>
      </c>
      <c r="DH505">
        <f>$B$11*EG505+$C$11*EH505+$F$11*ES505*(1-EV505)</f>
        <v>0</v>
      </c>
      <c r="DI505">
        <f>DH505*DJ505</f>
        <v>0</v>
      </c>
      <c r="DJ505">
        <f>($B$11*$D$9+$C$11*$D$9+$F$11*((FF505+EX505)/MAX(FF505+EX505+FG505, 0.1)*$I$9+FG505/MAX(FF505+EX505+FG505, 0.1)*$J$9))/($B$11+$C$11+$F$11)</f>
        <v>0</v>
      </c>
      <c r="DK505">
        <f>($B$11*$K$9+$C$11*$K$9+$F$11*((FF505+EX505)/MAX(FF505+EX505+FG505, 0.1)*$P$9+FG505/MAX(FF505+EX505+FG505, 0.1)*$Q$9))/($B$11+$C$11+$F$11)</f>
        <v>0</v>
      </c>
      <c r="DL505">
        <v>6</v>
      </c>
      <c r="DM505">
        <v>0.5</v>
      </c>
      <c r="DN505" t="s">
        <v>438</v>
      </c>
      <c r="DO505">
        <v>2</v>
      </c>
      <c r="DP505" t="b">
        <v>1</v>
      </c>
      <c r="DQ505">
        <v>1761513353.2</v>
      </c>
      <c r="DR505">
        <v>334.8761</v>
      </c>
      <c r="DS505">
        <v>314.4975000000001</v>
      </c>
      <c r="DT505">
        <v>16.79562</v>
      </c>
      <c r="DU505">
        <v>16.53552</v>
      </c>
      <c r="DV505">
        <v>337.0125</v>
      </c>
      <c r="DW505">
        <v>16.71666</v>
      </c>
      <c r="DX505">
        <v>500.0029000000001</v>
      </c>
      <c r="DY505">
        <v>90.27275999999999</v>
      </c>
      <c r="DZ505">
        <v>0.09991947</v>
      </c>
      <c r="EA505">
        <v>24.23067</v>
      </c>
      <c r="EB505">
        <v>24.02471</v>
      </c>
      <c r="EC505">
        <v>999.9</v>
      </c>
      <c r="ED505">
        <v>0</v>
      </c>
      <c r="EE505">
        <v>0</v>
      </c>
      <c r="EF505">
        <v>10007.183</v>
      </c>
      <c r="EG505">
        <v>0</v>
      </c>
      <c r="EH505">
        <v>1024.669</v>
      </c>
      <c r="EI505">
        <v>20.37859</v>
      </c>
      <c r="EJ505">
        <v>340.5965</v>
      </c>
      <c r="EK505">
        <v>319.7852</v>
      </c>
      <c r="EL505">
        <v>0.2600993</v>
      </c>
      <c r="EM505">
        <v>314.4975000000001</v>
      </c>
      <c r="EN505">
        <v>16.53552</v>
      </c>
      <c r="EO505">
        <v>1.516188</v>
      </c>
      <c r="EP505">
        <v>1.492707</v>
      </c>
      <c r="EQ505">
        <v>13.13239</v>
      </c>
      <c r="ER505">
        <v>12.89366</v>
      </c>
      <c r="ES505">
        <v>2000.022</v>
      </c>
      <c r="ET505">
        <v>0.9800014000000001</v>
      </c>
      <c r="EU505">
        <v>0.01999857999999999</v>
      </c>
      <c r="EV505">
        <v>0</v>
      </c>
      <c r="EW505">
        <v>1266.576</v>
      </c>
      <c r="EX505">
        <v>5.000970000000001</v>
      </c>
      <c r="EY505">
        <v>25428.68</v>
      </c>
      <c r="EZ505">
        <v>16707.76</v>
      </c>
      <c r="FA505">
        <v>39.625</v>
      </c>
      <c r="FB505">
        <v>40.64360000000001</v>
      </c>
      <c r="FC505">
        <v>39.687</v>
      </c>
      <c r="FD505">
        <v>40.062</v>
      </c>
      <c r="FE505">
        <v>39.7562</v>
      </c>
      <c r="FF505">
        <v>1955.122</v>
      </c>
      <c r="FG505">
        <v>39.89999999999999</v>
      </c>
      <c r="FH505">
        <v>0</v>
      </c>
      <c r="FI505">
        <v>8227.400000095367</v>
      </c>
      <c r="FJ505">
        <v>0</v>
      </c>
      <c r="FK505">
        <v>1266.918461538462</v>
      </c>
      <c r="FL505">
        <v>-4.873162391116482</v>
      </c>
      <c r="FM505">
        <v>-96.40341877067246</v>
      </c>
      <c r="FN505">
        <v>25435.76153846154</v>
      </c>
      <c r="FO505">
        <v>15</v>
      </c>
      <c r="FP505">
        <v>0</v>
      </c>
      <c r="FQ505" t="s">
        <v>439</v>
      </c>
      <c r="FR505">
        <v>1760210915.6</v>
      </c>
      <c r="FS505">
        <v>0</v>
      </c>
      <c r="FT505">
        <v>0</v>
      </c>
      <c r="FU505">
        <v>-0.215</v>
      </c>
      <c r="FV505">
        <v>0</v>
      </c>
      <c r="FW505">
        <v>-0.6919999999999999</v>
      </c>
      <c r="FX505">
        <v>0</v>
      </c>
      <c r="FY505">
        <v>400</v>
      </c>
      <c r="FZ505">
        <v>0</v>
      </c>
      <c r="GA505">
        <v>0.15</v>
      </c>
      <c r="GB505">
        <v>0</v>
      </c>
      <c r="GC505">
        <v>19.39130975609756</v>
      </c>
      <c r="GD505">
        <v>9.659282926829258</v>
      </c>
      <c r="GE505">
        <v>1.004236828982739</v>
      </c>
      <c r="GF505">
        <v>0</v>
      </c>
      <c r="GG505">
        <v>1267.163235294118</v>
      </c>
      <c r="GH505">
        <v>-4.760733385421359</v>
      </c>
      <c r="GI505">
        <v>0.5356124618999712</v>
      </c>
      <c r="GJ505">
        <v>0</v>
      </c>
      <c r="GK505">
        <v>0.2702174634146342</v>
      </c>
      <c r="GL505">
        <v>-0.08476214634146305</v>
      </c>
      <c r="GM505">
        <v>0.008440033938486734</v>
      </c>
      <c r="GN505">
        <v>1</v>
      </c>
      <c r="GO505">
        <v>1</v>
      </c>
      <c r="GP505">
        <v>3</v>
      </c>
      <c r="GQ505" t="s">
        <v>446</v>
      </c>
      <c r="GR505">
        <v>3.13483</v>
      </c>
      <c r="GS505">
        <v>2.76041</v>
      </c>
      <c r="GT505">
        <v>0.0773802</v>
      </c>
      <c r="GU505">
        <v>0.07234599999999999</v>
      </c>
      <c r="GV505">
        <v>0.0824632</v>
      </c>
      <c r="GW505">
        <v>0.0807158</v>
      </c>
      <c r="GX505">
        <v>29395.4</v>
      </c>
      <c r="GY505">
        <v>29547.7</v>
      </c>
      <c r="GZ505">
        <v>29615.8</v>
      </c>
      <c r="HA505">
        <v>29434</v>
      </c>
      <c r="HB505">
        <v>35907.9</v>
      </c>
      <c r="HC505">
        <v>35845.5</v>
      </c>
      <c r="HD505">
        <v>41672.5</v>
      </c>
      <c r="HE505">
        <v>41815.1</v>
      </c>
      <c r="HF505">
        <v>1.93677</v>
      </c>
      <c r="HG505">
        <v>1.86405</v>
      </c>
      <c r="HH505">
        <v>0.0108108</v>
      </c>
      <c r="HI505">
        <v>0</v>
      </c>
      <c r="HJ505">
        <v>23.8447</v>
      </c>
      <c r="HK505">
        <v>999.9</v>
      </c>
      <c r="HL505">
        <v>39.9</v>
      </c>
      <c r="HM505">
        <v>31.7</v>
      </c>
      <c r="HN505">
        <v>20.748</v>
      </c>
      <c r="HO505">
        <v>62.4229</v>
      </c>
      <c r="HP505">
        <v>31.5385</v>
      </c>
      <c r="HQ505">
        <v>1</v>
      </c>
      <c r="HR505">
        <v>0.0764431</v>
      </c>
      <c r="HS505">
        <v>4.43626</v>
      </c>
      <c r="HT505">
        <v>20.2844</v>
      </c>
      <c r="HU505">
        <v>5.21909</v>
      </c>
      <c r="HV505">
        <v>12.0159</v>
      </c>
      <c r="HW505">
        <v>4.98955</v>
      </c>
      <c r="HX505">
        <v>3.28818</v>
      </c>
      <c r="HY505">
        <v>9999</v>
      </c>
      <c r="HZ505">
        <v>9999</v>
      </c>
      <c r="IA505">
        <v>9999</v>
      </c>
      <c r="IB505">
        <v>999.9</v>
      </c>
      <c r="IC505">
        <v>4.97288</v>
      </c>
      <c r="ID505">
        <v>1.86662</v>
      </c>
      <c r="IE505">
        <v>1.86595</v>
      </c>
      <c r="IF505">
        <v>1.86586</v>
      </c>
      <c r="IG505">
        <v>1.86772</v>
      </c>
      <c r="IH505">
        <v>1.87018</v>
      </c>
      <c r="II505">
        <v>1.8688</v>
      </c>
      <c r="IJ505">
        <v>1.87027</v>
      </c>
      <c r="IK505">
        <v>0</v>
      </c>
      <c r="IL505">
        <v>0</v>
      </c>
      <c r="IM505">
        <v>0</v>
      </c>
      <c r="IN505">
        <v>0</v>
      </c>
      <c r="IO505" t="s">
        <v>441</v>
      </c>
      <c r="IP505" t="s">
        <v>442</v>
      </c>
      <c r="IQ505" t="s">
        <v>443</v>
      </c>
      <c r="IR505" t="s">
        <v>443</v>
      </c>
      <c r="IS505" t="s">
        <v>443</v>
      </c>
      <c r="IT505" t="s">
        <v>443</v>
      </c>
      <c r="IU505">
        <v>0</v>
      </c>
      <c r="IV505">
        <v>100</v>
      </c>
      <c r="IW505">
        <v>100</v>
      </c>
      <c r="IX505">
        <v>-2.118</v>
      </c>
      <c r="IY505">
        <v>0.0789</v>
      </c>
      <c r="IZ505">
        <v>-1.414774939843471</v>
      </c>
      <c r="JA505">
        <v>-0.002262605230658699</v>
      </c>
      <c r="JB505">
        <v>4.117972070868355E-07</v>
      </c>
      <c r="JC505">
        <v>-1.535053720392113E-10</v>
      </c>
      <c r="JD505">
        <v>-0.05773197212917025</v>
      </c>
      <c r="JE505">
        <v>-0.004387372397949352</v>
      </c>
      <c r="JF505">
        <v>0.001148265067849212</v>
      </c>
      <c r="JG505">
        <v>-2.372704636287677E-05</v>
      </c>
      <c r="JH505">
        <v>4</v>
      </c>
      <c r="JI505">
        <v>2346</v>
      </c>
      <c r="JJ505">
        <v>1</v>
      </c>
      <c r="JK505">
        <v>24</v>
      </c>
      <c r="JL505">
        <v>21707.3</v>
      </c>
      <c r="JM505">
        <v>29358555.9</v>
      </c>
      <c r="JN505">
        <v>0.7775879999999999</v>
      </c>
      <c r="JO505">
        <v>2.28638</v>
      </c>
      <c r="JP505">
        <v>1.39648</v>
      </c>
      <c r="JQ505">
        <v>2.34985</v>
      </c>
      <c r="JR505">
        <v>1.49536</v>
      </c>
      <c r="JS505">
        <v>2.58301</v>
      </c>
      <c r="JT505">
        <v>36.6233</v>
      </c>
      <c r="JU505">
        <v>24.035</v>
      </c>
      <c r="JV505">
        <v>18</v>
      </c>
      <c r="JW505">
        <v>491.788</v>
      </c>
      <c r="JX505">
        <v>436.273</v>
      </c>
      <c r="JY505">
        <v>18.8839</v>
      </c>
      <c r="JZ505">
        <v>28.3655</v>
      </c>
      <c r="KA505">
        <v>30.0014</v>
      </c>
      <c r="KB505">
        <v>27.7882</v>
      </c>
      <c r="KC505">
        <v>27.6816</v>
      </c>
      <c r="KD505">
        <v>15.4695</v>
      </c>
      <c r="KE505">
        <v>28.673</v>
      </c>
      <c r="KF505">
        <v>42.6826</v>
      </c>
      <c r="KG505">
        <v>18.8646</v>
      </c>
      <c r="KH505">
        <v>279.64</v>
      </c>
      <c r="KI505">
        <v>16.5379</v>
      </c>
      <c r="KJ505">
        <v>101.214</v>
      </c>
      <c r="KK505">
        <v>100.553</v>
      </c>
    </row>
    <row r="506" spans="1:297">
      <c r="A506">
        <v>490</v>
      </c>
      <c r="B506">
        <v>1761513361</v>
      </c>
      <c r="C506">
        <v>6150.5</v>
      </c>
      <c r="D506" t="s">
        <v>1428</v>
      </c>
      <c r="E506" t="s">
        <v>1429</v>
      </c>
      <c r="F506">
        <v>5</v>
      </c>
      <c r="G506" t="s">
        <v>1411</v>
      </c>
      <c r="H506" t="s">
        <v>436</v>
      </c>
      <c r="I506">
        <v>1761513358.5</v>
      </c>
      <c r="J506">
        <f>(K506)/1000</f>
        <v>0</v>
      </c>
      <c r="K506">
        <f>IF(DP506, AN506, AH506)</f>
        <v>0</v>
      </c>
      <c r="L506">
        <f>IF(DP506, AI506, AG506)</f>
        <v>0</v>
      </c>
      <c r="M506">
        <f>DR506 - IF(AU506&gt;1, L506*DL506*100.0/(AW506), 0)</f>
        <v>0</v>
      </c>
      <c r="N506">
        <f>((T506-J506/2)*M506-L506)/(T506+J506/2)</f>
        <v>0</v>
      </c>
      <c r="O506">
        <f>N506*(DY506+DZ506)/1000.0</f>
        <v>0</v>
      </c>
      <c r="P506">
        <f>(DR506 - IF(AU506&gt;1, L506*DL506*100.0/(AW506), 0))*(DY506+DZ506)/1000.0</f>
        <v>0</v>
      </c>
      <c r="Q506">
        <f>2.0/((1/S506-1/R506)+SIGN(S506)*SQRT((1/S506-1/R506)*(1/S506-1/R506) + 4*DM506/((DM506+1)*(DM506+1))*(2*1/S506*1/R506-1/R506*1/R506)))</f>
        <v>0</v>
      </c>
      <c r="R506">
        <f>IF(LEFT(DN506,1)&lt;&gt;"0",IF(LEFT(DN506,1)="1",3.0,DO506),$D$5+$E$5*(EF506*DY506/($K$5*1000))+$F$5*(EF506*DY506/($K$5*1000))*MAX(MIN(DL506,$J$5),$I$5)*MAX(MIN(DL506,$J$5),$I$5)+$G$5*MAX(MIN(DL506,$J$5),$I$5)*(EF506*DY506/($K$5*1000))+$H$5*(EF506*DY506/($K$5*1000))*(EF506*DY506/($K$5*1000)))</f>
        <v>0</v>
      </c>
      <c r="S506">
        <f>J506*(1000-(1000*0.61365*exp(17.502*W506/(240.97+W506))/(DY506+DZ506)+DT506)/2)/(1000*0.61365*exp(17.502*W506/(240.97+W506))/(DY506+DZ506)-DT506)</f>
        <v>0</v>
      </c>
      <c r="T506">
        <f>1/((DM506+1)/(Q506/1.6)+1/(R506/1.37)) + DM506/((DM506+1)/(Q506/1.6) + DM506/(R506/1.37))</f>
        <v>0</v>
      </c>
      <c r="U506">
        <f>(DH506*DK506)</f>
        <v>0</v>
      </c>
      <c r="V506">
        <f>(EA506+(U506+2*0.95*5.67E-8*(((EA506+$B$7)+273)^4-(EA506+273)^4)-44100*J506)/(1.84*29.3*R506+8*0.95*5.67E-8*(EA506+273)^3))</f>
        <v>0</v>
      </c>
      <c r="W506">
        <f>($C$7*EB506+$D$7*EC506+$E$7*V506)</f>
        <v>0</v>
      </c>
      <c r="X506">
        <f>0.61365*exp(17.502*W506/(240.97+W506))</f>
        <v>0</v>
      </c>
      <c r="Y506">
        <f>(Z506/AA506*100)</f>
        <v>0</v>
      </c>
      <c r="Z506">
        <f>DT506*(DY506+DZ506)/1000</f>
        <v>0</v>
      </c>
      <c r="AA506">
        <f>0.61365*exp(17.502*EA506/(240.97+EA506))</f>
        <v>0</v>
      </c>
      <c r="AB506">
        <f>(X506-DT506*(DY506+DZ506)/1000)</f>
        <v>0</v>
      </c>
      <c r="AC506">
        <f>(-J506*44100)</f>
        <v>0</v>
      </c>
      <c r="AD506">
        <f>2*29.3*R506*0.92*(EA506-W506)</f>
        <v>0</v>
      </c>
      <c r="AE506">
        <f>2*0.95*5.67E-8*(((EA506+$B$7)+273)^4-(W506+273)^4)</f>
        <v>0</v>
      </c>
      <c r="AF506">
        <f>U506+AE506+AC506+AD506</f>
        <v>0</v>
      </c>
      <c r="AG506">
        <f>DX506*AU506*(DS506-DR506*(1000-AU506*DU506)/(1000-AU506*DT506))/(100*DL506)</f>
        <v>0</v>
      </c>
      <c r="AH506">
        <f>1000*DX506*AU506*(DT506-DU506)/(100*DL506*(1000-AU506*DT506))</f>
        <v>0</v>
      </c>
      <c r="AI506">
        <f>(AJ506 - AK506 - DY506*1E3/(8.314*(EA506+273.15)) * AM506/DX506 * AL506) * DX506/(100*DL506) * (1000 - DU506)/1000</f>
        <v>0</v>
      </c>
      <c r="AJ506">
        <v>303.3685156642747</v>
      </c>
      <c r="AK506">
        <v>316.3689272727273</v>
      </c>
      <c r="AL506">
        <v>-3.315007957207633</v>
      </c>
      <c r="AM506">
        <v>65.2902715244734</v>
      </c>
      <c r="AN506">
        <f>(AP506 - AO506 + DY506*1E3/(8.314*(EA506+273.15)) * AR506/DX506 * AQ506) * DX506/(100*DL506) * 1000/(1000 - AP506)</f>
        <v>0</v>
      </c>
      <c r="AO506">
        <v>16.53345746291682</v>
      </c>
      <c r="AP506">
        <v>16.78872242424242</v>
      </c>
      <c r="AQ506">
        <v>-1.569446650086102E-05</v>
      </c>
      <c r="AR506">
        <v>105.1138406512992</v>
      </c>
      <c r="AS506">
        <v>0</v>
      </c>
      <c r="AT506">
        <v>0</v>
      </c>
      <c r="AU506">
        <f>IF(AS506*$H$13&gt;=AW506,1.0,(AW506/(AW506-AS506*$H$13)))</f>
        <v>0</v>
      </c>
      <c r="AV506">
        <f>(AU506-1)*100</f>
        <v>0</v>
      </c>
      <c r="AW506">
        <f>MAX(0,($B$13+$C$13*EF506)/(1+$D$13*EF506)*DY506/(EA506+273)*$E$13)</f>
        <v>0</v>
      </c>
      <c r="AX506" t="s">
        <v>437</v>
      </c>
      <c r="AY506" t="s">
        <v>437</v>
      </c>
      <c r="AZ506">
        <v>0</v>
      </c>
      <c r="BA506">
        <v>0</v>
      </c>
      <c r="BB506">
        <f>1-AZ506/BA506</f>
        <v>0</v>
      </c>
      <c r="BC506">
        <v>0</v>
      </c>
      <c r="BD506" t="s">
        <v>437</v>
      </c>
      <c r="BE506" t="s">
        <v>437</v>
      </c>
      <c r="BF506">
        <v>0</v>
      </c>
      <c r="BG506">
        <v>0</v>
      </c>
      <c r="BH506">
        <f>1-BF506/BG506</f>
        <v>0</v>
      </c>
      <c r="BI506">
        <v>0.5</v>
      </c>
      <c r="BJ506">
        <f>DI506</f>
        <v>0</v>
      </c>
      <c r="BK506">
        <f>L506</f>
        <v>0</v>
      </c>
      <c r="BL506">
        <f>BH506*BI506*BJ506</f>
        <v>0</v>
      </c>
      <c r="BM506">
        <f>(BK506-BC506)/BJ506</f>
        <v>0</v>
      </c>
      <c r="BN506">
        <f>(BA506-BG506)/BG506</f>
        <v>0</v>
      </c>
      <c r="BO506">
        <f>AZ506/(BB506+AZ506/BG506)</f>
        <v>0</v>
      </c>
      <c r="BP506" t="s">
        <v>437</v>
      </c>
      <c r="BQ506">
        <v>0</v>
      </c>
      <c r="BR506">
        <f>IF(BQ506&lt;&gt;0, BQ506, BO506)</f>
        <v>0</v>
      </c>
      <c r="BS506">
        <f>1-BR506/BG506</f>
        <v>0</v>
      </c>
      <c r="BT506">
        <f>(BG506-BF506)/(BG506-BR506)</f>
        <v>0</v>
      </c>
      <c r="BU506">
        <f>(BA506-BG506)/(BA506-BR506)</f>
        <v>0</v>
      </c>
      <c r="BV506">
        <f>(BG506-BF506)/(BG506-AZ506)</f>
        <v>0</v>
      </c>
      <c r="BW506">
        <f>(BA506-BG506)/(BA506-AZ506)</f>
        <v>0</v>
      </c>
      <c r="BX506">
        <f>(BT506*BR506/BF506)</f>
        <v>0</v>
      </c>
      <c r="BY506">
        <f>(1-BX506)</f>
        <v>0</v>
      </c>
      <c r="BZ506">
        <v>2020</v>
      </c>
      <c r="CA506">
        <v>290.0000000000001</v>
      </c>
      <c r="CB506">
        <v>1590.42</v>
      </c>
      <c r="CC506">
        <v>295</v>
      </c>
      <c r="CD506">
        <v>5220.67</v>
      </c>
      <c r="CE506">
        <v>1591.29</v>
      </c>
      <c r="CF506">
        <v>-0.87</v>
      </c>
      <c r="CG506">
        <v>300.0000000000001</v>
      </c>
      <c r="CH506">
        <v>23.8</v>
      </c>
      <c r="CI506">
        <v>1650.734719841875</v>
      </c>
      <c r="CJ506">
        <v>2.032994541366527</v>
      </c>
      <c r="CK506">
        <v>-31.03478562282126</v>
      </c>
      <c r="CL506">
        <v>0.9198548094063967</v>
      </c>
      <c r="CM506">
        <v>0.9759925733019913</v>
      </c>
      <c r="CN506">
        <v>-0.00431141668520578</v>
      </c>
      <c r="CO506">
        <v>289.9999999999999</v>
      </c>
      <c r="CP506">
        <v>1590.91</v>
      </c>
      <c r="CQ506">
        <v>765</v>
      </c>
      <c r="CR506">
        <v>5219.32</v>
      </c>
      <c r="CS506">
        <v>1591.27</v>
      </c>
      <c r="CT506">
        <v>-0.36</v>
      </c>
      <c r="DH506">
        <f>$B$11*EG506+$C$11*EH506+$F$11*ES506*(1-EV506)</f>
        <v>0</v>
      </c>
      <c r="DI506">
        <f>DH506*DJ506</f>
        <v>0</v>
      </c>
      <c r="DJ506">
        <f>($B$11*$D$9+$C$11*$D$9+$F$11*((FF506+EX506)/MAX(FF506+EX506+FG506, 0.1)*$I$9+FG506/MAX(FF506+EX506+FG506, 0.1)*$J$9))/($B$11+$C$11+$F$11)</f>
        <v>0</v>
      </c>
      <c r="DK506">
        <f>($B$11*$K$9+$C$11*$K$9+$F$11*((FF506+EX506)/MAX(FF506+EX506+FG506, 0.1)*$P$9+FG506/MAX(FF506+EX506+FG506, 0.1)*$Q$9))/($B$11+$C$11+$F$11)</f>
        <v>0</v>
      </c>
      <c r="DL506">
        <v>6</v>
      </c>
      <c r="DM506">
        <v>0.5</v>
      </c>
      <c r="DN506" t="s">
        <v>438</v>
      </c>
      <c r="DO506">
        <v>2</v>
      </c>
      <c r="DP506" t="b">
        <v>1</v>
      </c>
      <c r="DQ506">
        <v>1761513358.5</v>
      </c>
      <c r="DR506">
        <v>317.5775555555556</v>
      </c>
      <c r="DS506">
        <v>297.0073333333333</v>
      </c>
      <c r="DT506">
        <v>16.79026666666666</v>
      </c>
      <c r="DU506">
        <v>16.53354444444444</v>
      </c>
      <c r="DV506">
        <v>319.6784444444445</v>
      </c>
      <c r="DW506">
        <v>16.71138888888889</v>
      </c>
      <c r="DX506">
        <v>500.0216666666666</v>
      </c>
      <c r="DY506">
        <v>90.27325555555555</v>
      </c>
      <c r="DZ506">
        <v>0.09999291111111111</v>
      </c>
      <c r="EA506">
        <v>24.2215</v>
      </c>
      <c r="EB506">
        <v>24.02173333333333</v>
      </c>
      <c r="EC506">
        <v>999.9000000000001</v>
      </c>
      <c r="ED506">
        <v>0</v>
      </c>
      <c r="EE506">
        <v>0</v>
      </c>
      <c r="EF506">
        <v>9994.86222222222</v>
      </c>
      <c r="EG506">
        <v>0</v>
      </c>
      <c r="EH506">
        <v>1024.623333333333</v>
      </c>
      <c r="EI506">
        <v>20.57023333333333</v>
      </c>
      <c r="EJ506">
        <v>323.0007777777777</v>
      </c>
      <c r="EK506">
        <v>302.0003333333333</v>
      </c>
      <c r="EL506">
        <v>0.256733</v>
      </c>
      <c r="EM506">
        <v>297.0073333333333</v>
      </c>
      <c r="EN506">
        <v>16.53354444444444</v>
      </c>
      <c r="EO506">
        <v>1.515711111111111</v>
      </c>
      <c r="EP506">
        <v>1.492535555555556</v>
      </c>
      <c r="EQ506">
        <v>13.12758888888889</v>
      </c>
      <c r="ER506">
        <v>12.89191111111111</v>
      </c>
      <c r="ES506">
        <v>1999.992222222222</v>
      </c>
      <c r="ET506">
        <v>0.9800013333333334</v>
      </c>
      <c r="EU506">
        <v>0.01999863333333333</v>
      </c>
      <c r="EV506">
        <v>0</v>
      </c>
      <c r="EW506">
        <v>1265.927777777778</v>
      </c>
      <c r="EX506">
        <v>5.00097</v>
      </c>
      <c r="EY506">
        <v>25417.67777777778</v>
      </c>
      <c r="EZ506">
        <v>16707.51111111111</v>
      </c>
      <c r="FA506">
        <v>39.625</v>
      </c>
      <c r="FB506">
        <v>40.687</v>
      </c>
      <c r="FC506">
        <v>39.687</v>
      </c>
      <c r="FD506">
        <v>40.069</v>
      </c>
      <c r="FE506">
        <v>39.80511111111111</v>
      </c>
      <c r="FF506">
        <v>1955.092222222223</v>
      </c>
      <c r="FG506">
        <v>39.9</v>
      </c>
      <c r="FH506">
        <v>0</v>
      </c>
      <c r="FI506">
        <v>8232.200000047684</v>
      </c>
      <c r="FJ506">
        <v>0</v>
      </c>
      <c r="FK506">
        <v>1266.494230769231</v>
      </c>
      <c r="FL506">
        <v>-7.802735057011937</v>
      </c>
      <c r="FM506">
        <v>-113.7162394579419</v>
      </c>
      <c r="FN506">
        <v>25427.15384615385</v>
      </c>
      <c r="FO506">
        <v>15</v>
      </c>
      <c r="FP506">
        <v>0</v>
      </c>
      <c r="FQ506" t="s">
        <v>439</v>
      </c>
      <c r="FR506">
        <v>1760210915.6</v>
      </c>
      <c r="FS506">
        <v>0</v>
      </c>
      <c r="FT506">
        <v>0</v>
      </c>
      <c r="FU506">
        <v>-0.215</v>
      </c>
      <c r="FV506">
        <v>0</v>
      </c>
      <c r="FW506">
        <v>-0.6919999999999999</v>
      </c>
      <c r="FX506">
        <v>0</v>
      </c>
      <c r="FY506">
        <v>400</v>
      </c>
      <c r="FZ506">
        <v>0</v>
      </c>
      <c r="GA506">
        <v>0.15</v>
      </c>
      <c r="GB506">
        <v>0</v>
      </c>
      <c r="GC506">
        <v>20.04689756097561</v>
      </c>
      <c r="GD506">
        <v>5.0800473867596</v>
      </c>
      <c r="GE506">
        <v>0.5301903020006257</v>
      </c>
      <c r="GF506">
        <v>0</v>
      </c>
      <c r="GG506">
        <v>1266.717352941176</v>
      </c>
      <c r="GH506">
        <v>-5.671657761497583</v>
      </c>
      <c r="GI506">
        <v>0.6330983978141796</v>
      </c>
      <c r="GJ506">
        <v>0</v>
      </c>
      <c r="GK506">
        <v>0.2639961463414635</v>
      </c>
      <c r="GL506">
        <v>-0.06244450871080127</v>
      </c>
      <c r="GM506">
        <v>0.006246704811576614</v>
      </c>
      <c r="GN506">
        <v>1</v>
      </c>
      <c r="GO506">
        <v>1</v>
      </c>
      <c r="GP506">
        <v>3</v>
      </c>
      <c r="GQ506" t="s">
        <v>446</v>
      </c>
      <c r="GR506">
        <v>3.13484</v>
      </c>
      <c r="GS506">
        <v>2.76023</v>
      </c>
      <c r="GT506">
        <v>0.07423920000000001</v>
      </c>
      <c r="GU506">
        <v>0.06910380000000001</v>
      </c>
      <c r="GV506">
        <v>0.0824457</v>
      </c>
      <c r="GW506">
        <v>0.080706</v>
      </c>
      <c r="GX506">
        <v>29494.5</v>
      </c>
      <c r="GY506">
        <v>29650.6</v>
      </c>
      <c r="GZ506">
        <v>29615</v>
      </c>
      <c r="HA506">
        <v>29433.7</v>
      </c>
      <c r="HB506">
        <v>35907.5</v>
      </c>
      <c r="HC506">
        <v>35845.2</v>
      </c>
      <c r="HD506">
        <v>41671.2</v>
      </c>
      <c r="HE506">
        <v>41814.4</v>
      </c>
      <c r="HF506">
        <v>1.93673</v>
      </c>
      <c r="HG506">
        <v>1.86402</v>
      </c>
      <c r="HH506">
        <v>0.0106581</v>
      </c>
      <c r="HI506">
        <v>0</v>
      </c>
      <c r="HJ506">
        <v>23.8491</v>
      </c>
      <c r="HK506">
        <v>999.9</v>
      </c>
      <c r="HL506">
        <v>39.9</v>
      </c>
      <c r="HM506">
        <v>31.7</v>
      </c>
      <c r="HN506">
        <v>20.7502</v>
      </c>
      <c r="HO506">
        <v>62.1929</v>
      </c>
      <c r="HP506">
        <v>31.6787</v>
      </c>
      <c r="HQ506">
        <v>1</v>
      </c>
      <c r="HR506">
        <v>0.0778836</v>
      </c>
      <c r="HS506">
        <v>4.44113</v>
      </c>
      <c r="HT506">
        <v>20.2845</v>
      </c>
      <c r="HU506">
        <v>5.21999</v>
      </c>
      <c r="HV506">
        <v>12.0159</v>
      </c>
      <c r="HW506">
        <v>4.9896</v>
      </c>
      <c r="HX506">
        <v>3.28838</v>
      </c>
      <c r="HY506">
        <v>9999</v>
      </c>
      <c r="HZ506">
        <v>9999</v>
      </c>
      <c r="IA506">
        <v>9999</v>
      </c>
      <c r="IB506">
        <v>999.9</v>
      </c>
      <c r="IC506">
        <v>4.97287</v>
      </c>
      <c r="ID506">
        <v>1.86661</v>
      </c>
      <c r="IE506">
        <v>1.86593</v>
      </c>
      <c r="IF506">
        <v>1.86584</v>
      </c>
      <c r="IG506">
        <v>1.8677</v>
      </c>
      <c r="IH506">
        <v>1.87019</v>
      </c>
      <c r="II506">
        <v>1.86876</v>
      </c>
      <c r="IJ506">
        <v>1.87027</v>
      </c>
      <c r="IK506">
        <v>0</v>
      </c>
      <c r="IL506">
        <v>0</v>
      </c>
      <c r="IM506">
        <v>0</v>
      </c>
      <c r="IN506">
        <v>0</v>
      </c>
      <c r="IO506" t="s">
        <v>441</v>
      </c>
      <c r="IP506" t="s">
        <v>442</v>
      </c>
      <c r="IQ506" t="s">
        <v>443</v>
      </c>
      <c r="IR506" t="s">
        <v>443</v>
      </c>
      <c r="IS506" t="s">
        <v>443</v>
      </c>
      <c r="IT506" t="s">
        <v>443</v>
      </c>
      <c r="IU506">
        <v>0</v>
      </c>
      <c r="IV506">
        <v>100</v>
      </c>
      <c r="IW506">
        <v>100</v>
      </c>
      <c r="IX506">
        <v>-2.085</v>
      </c>
      <c r="IY506">
        <v>0.0789</v>
      </c>
      <c r="IZ506">
        <v>-1.414774939843471</v>
      </c>
      <c r="JA506">
        <v>-0.002262605230658699</v>
      </c>
      <c r="JB506">
        <v>4.117972070868355E-07</v>
      </c>
      <c r="JC506">
        <v>-1.535053720392113E-10</v>
      </c>
      <c r="JD506">
        <v>-0.05773197212917025</v>
      </c>
      <c r="JE506">
        <v>-0.004387372397949352</v>
      </c>
      <c r="JF506">
        <v>0.001148265067849212</v>
      </c>
      <c r="JG506">
        <v>-2.372704636287677E-05</v>
      </c>
      <c r="JH506">
        <v>4</v>
      </c>
      <c r="JI506">
        <v>2346</v>
      </c>
      <c r="JJ506">
        <v>1</v>
      </c>
      <c r="JK506">
        <v>24</v>
      </c>
      <c r="JL506">
        <v>21707.4</v>
      </c>
      <c r="JM506">
        <v>29358556</v>
      </c>
      <c r="JN506">
        <v>0.740967</v>
      </c>
      <c r="JO506">
        <v>2.28271</v>
      </c>
      <c r="JP506">
        <v>1.39771</v>
      </c>
      <c r="JQ506">
        <v>2.35107</v>
      </c>
      <c r="JR506">
        <v>1.49536</v>
      </c>
      <c r="JS506">
        <v>2.68066</v>
      </c>
      <c r="JT506">
        <v>36.6233</v>
      </c>
      <c r="JU506">
        <v>24.035</v>
      </c>
      <c r="JV506">
        <v>18</v>
      </c>
      <c r="JW506">
        <v>491.914</v>
      </c>
      <c r="JX506">
        <v>436.401</v>
      </c>
      <c r="JY506">
        <v>18.8549</v>
      </c>
      <c r="JZ506">
        <v>28.3828</v>
      </c>
      <c r="KA506">
        <v>30.0014</v>
      </c>
      <c r="KB506">
        <v>27.8073</v>
      </c>
      <c r="KC506">
        <v>27.7007</v>
      </c>
      <c r="KD506">
        <v>14.8022</v>
      </c>
      <c r="KE506">
        <v>28.673</v>
      </c>
      <c r="KF506">
        <v>42.6826</v>
      </c>
      <c r="KG506">
        <v>18.8432</v>
      </c>
      <c r="KH506">
        <v>266.264</v>
      </c>
      <c r="KI506">
        <v>16.538</v>
      </c>
      <c r="KJ506">
        <v>101.211</v>
      </c>
      <c r="KK506">
        <v>100.552</v>
      </c>
    </row>
    <row r="507" spans="1:297">
      <c r="A507">
        <v>491</v>
      </c>
      <c r="B507">
        <v>1761513366</v>
      </c>
      <c r="C507">
        <v>6155.5</v>
      </c>
      <c r="D507" t="s">
        <v>1430</v>
      </c>
      <c r="E507" t="s">
        <v>1431</v>
      </c>
      <c r="F507">
        <v>5</v>
      </c>
      <c r="G507" t="s">
        <v>1411</v>
      </c>
      <c r="H507" t="s">
        <v>436</v>
      </c>
      <c r="I507">
        <v>1761513363.2</v>
      </c>
      <c r="J507">
        <f>(K507)/1000</f>
        <v>0</v>
      </c>
      <c r="K507">
        <f>IF(DP507, AN507, AH507)</f>
        <v>0</v>
      </c>
      <c r="L507">
        <f>IF(DP507, AI507, AG507)</f>
        <v>0</v>
      </c>
      <c r="M507">
        <f>DR507 - IF(AU507&gt;1, L507*DL507*100.0/(AW507), 0)</f>
        <v>0</v>
      </c>
      <c r="N507">
        <f>((T507-J507/2)*M507-L507)/(T507+J507/2)</f>
        <v>0</v>
      </c>
      <c r="O507">
        <f>N507*(DY507+DZ507)/1000.0</f>
        <v>0</v>
      </c>
      <c r="P507">
        <f>(DR507 - IF(AU507&gt;1, L507*DL507*100.0/(AW507), 0))*(DY507+DZ507)/1000.0</f>
        <v>0</v>
      </c>
      <c r="Q507">
        <f>2.0/((1/S507-1/R507)+SIGN(S507)*SQRT((1/S507-1/R507)*(1/S507-1/R507) + 4*DM507/((DM507+1)*(DM507+1))*(2*1/S507*1/R507-1/R507*1/R507)))</f>
        <v>0</v>
      </c>
      <c r="R507">
        <f>IF(LEFT(DN507,1)&lt;&gt;"0",IF(LEFT(DN507,1)="1",3.0,DO507),$D$5+$E$5*(EF507*DY507/($K$5*1000))+$F$5*(EF507*DY507/($K$5*1000))*MAX(MIN(DL507,$J$5),$I$5)*MAX(MIN(DL507,$J$5),$I$5)+$G$5*MAX(MIN(DL507,$J$5),$I$5)*(EF507*DY507/($K$5*1000))+$H$5*(EF507*DY507/($K$5*1000))*(EF507*DY507/($K$5*1000)))</f>
        <v>0</v>
      </c>
      <c r="S507">
        <f>J507*(1000-(1000*0.61365*exp(17.502*W507/(240.97+W507))/(DY507+DZ507)+DT507)/2)/(1000*0.61365*exp(17.502*W507/(240.97+W507))/(DY507+DZ507)-DT507)</f>
        <v>0</v>
      </c>
      <c r="T507">
        <f>1/((DM507+1)/(Q507/1.6)+1/(R507/1.37)) + DM507/((DM507+1)/(Q507/1.6) + DM507/(R507/1.37))</f>
        <v>0</v>
      </c>
      <c r="U507">
        <f>(DH507*DK507)</f>
        <v>0</v>
      </c>
      <c r="V507">
        <f>(EA507+(U507+2*0.95*5.67E-8*(((EA507+$B$7)+273)^4-(EA507+273)^4)-44100*J507)/(1.84*29.3*R507+8*0.95*5.67E-8*(EA507+273)^3))</f>
        <v>0</v>
      </c>
      <c r="W507">
        <f>($C$7*EB507+$D$7*EC507+$E$7*V507)</f>
        <v>0</v>
      </c>
      <c r="X507">
        <f>0.61365*exp(17.502*W507/(240.97+W507))</f>
        <v>0</v>
      </c>
      <c r="Y507">
        <f>(Z507/AA507*100)</f>
        <v>0</v>
      </c>
      <c r="Z507">
        <f>DT507*(DY507+DZ507)/1000</f>
        <v>0</v>
      </c>
      <c r="AA507">
        <f>0.61365*exp(17.502*EA507/(240.97+EA507))</f>
        <v>0</v>
      </c>
      <c r="AB507">
        <f>(X507-DT507*(DY507+DZ507)/1000)</f>
        <v>0</v>
      </c>
      <c r="AC507">
        <f>(-J507*44100)</f>
        <v>0</v>
      </c>
      <c r="AD507">
        <f>2*29.3*R507*0.92*(EA507-W507)</f>
        <v>0</v>
      </c>
      <c r="AE507">
        <f>2*0.95*5.67E-8*(((EA507+$B$7)+273)^4-(W507+273)^4)</f>
        <v>0</v>
      </c>
      <c r="AF507">
        <f>U507+AE507+AC507+AD507</f>
        <v>0</v>
      </c>
      <c r="AG507">
        <f>DX507*AU507*(DS507-DR507*(1000-AU507*DU507)/(1000-AU507*DT507))/(100*DL507)</f>
        <v>0</v>
      </c>
      <c r="AH507">
        <f>1000*DX507*AU507*(DT507-DU507)/(100*DL507*(1000-AU507*DT507))</f>
        <v>0</v>
      </c>
      <c r="AI507">
        <f>(AJ507 - AK507 - DY507*1E3/(8.314*(EA507+273.15)) * AM507/DX507 * AL507) * DX507/(100*DL507) * (1000 - DU507)/1000</f>
        <v>0</v>
      </c>
      <c r="AJ507">
        <v>286.4306369723482</v>
      </c>
      <c r="AK507">
        <v>299.6918909090908</v>
      </c>
      <c r="AL507">
        <v>-3.335036369085153</v>
      </c>
      <c r="AM507">
        <v>65.2902715244734</v>
      </c>
      <c r="AN507">
        <f>(AP507 - AO507 + DY507*1E3/(8.314*(EA507+273.15)) * AR507/DX507 * AQ507) * DX507/(100*DL507) * 1000/(1000 - AP507)</f>
        <v>0</v>
      </c>
      <c r="AO507">
        <v>16.53456258173944</v>
      </c>
      <c r="AP507">
        <v>16.78606363636364</v>
      </c>
      <c r="AQ507">
        <v>-5.257589935975581E-06</v>
      </c>
      <c r="AR507">
        <v>105.1138406512992</v>
      </c>
      <c r="AS507">
        <v>0</v>
      </c>
      <c r="AT507">
        <v>0</v>
      </c>
      <c r="AU507">
        <f>IF(AS507*$H$13&gt;=AW507,1.0,(AW507/(AW507-AS507*$H$13)))</f>
        <v>0</v>
      </c>
      <c r="AV507">
        <f>(AU507-1)*100</f>
        <v>0</v>
      </c>
      <c r="AW507">
        <f>MAX(0,($B$13+$C$13*EF507)/(1+$D$13*EF507)*DY507/(EA507+273)*$E$13)</f>
        <v>0</v>
      </c>
      <c r="AX507" t="s">
        <v>437</v>
      </c>
      <c r="AY507" t="s">
        <v>437</v>
      </c>
      <c r="AZ507">
        <v>0</v>
      </c>
      <c r="BA507">
        <v>0</v>
      </c>
      <c r="BB507">
        <f>1-AZ507/BA507</f>
        <v>0</v>
      </c>
      <c r="BC507">
        <v>0</v>
      </c>
      <c r="BD507" t="s">
        <v>437</v>
      </c>
      <c r="BE507" t="s">
        <v>437</v>
      </c>
      <c r="BF507">
        <v>0</v>
      </c>
      <c r="BG507">
        <v>0</v>
      </c>
      <c r="BH507">
        <f>1-BF507/BG507</f>
        <v>0</v>
      </c>
      <c r="BI507">
        <v>0.5</v>
      </c>
      <c r="BJ507">
        <f>DI507</f>
        <v>0</v>
      </c>
      <c r="BK507">
        <f>L507</f>
        <v>0</v>
      </c>
      <c r="BL507">
        <f>BH507*BI507*BJ507</f>
        <v>0</v>
      </c>
      <c r="BM507">
        <f>(BK507-BC507)/BJ507</f>
        <v>0</v>
      </c>
      <c r="BN507">
        <f>(BA507-BG507)/BG507</f>
        <v>0</v>
      </c>
      <c r="BO507">
        <f>AZ507/(BB507+AZ507/BG507)</f>
        <v>0</v>
      </c>
      <c r="BP507" t="s">
        <v>437</v>
      </c>
      <c r="BQ507">
        <v>0</v>
      </c>
      <c r="BR507">
        <f>IF(BQ507&lt;&gt;0, BQ507, BO507)</f>
        <v>0</v>
      </c>
      <c r="BS507">
        <f>1-BR507/BG507</f>
        <v>0</v>
      </c>
      <c r="BT507">
        <f>(BG507-BF507)/(BG507-BR507)</f>
        <v>0</v>
      </c>
      <c r="BU507">
        <f>(BA507-BG507)/(BA507-BR507)</f>
        <v>0</v>
      </c>
      <c r="BV507">
        <f>(BG507-BF507)/(BG507-AZ507)</f>
        <v>0</v>
      </c>
      <c r="BW507">
        <f>(BA507-BG507)/(BA507-AZ507)</f>
        <v>0</v>
      </c>
      <c r="BX507">
        <f>(BT507*BR507/BF507)</f>
        <v>0</v>
      </c>
      <c r="BY507">
        <f>(1-BX507)</f>
        <v>0</v>
      </c>
      <c r="BZ507">
        <v>2020</v>
      </c>
      <c r="CA507">
        <v>290.0000000000001</v>
      </c>
      <c r="CB507">
        <v>1590.42</v>
      </c>
      <c r="CC507">
        <v>295</v>
      </c>
      <c r="CD507">
        <v>5220.67</v>
      </c>
      <c r="CE507">
        <v>1591.29</v>
      </c>
      <c r="CF507">
        <v>-0.87</v>
      </c>
      <c r="CG507">
        <v>300.0000000000001</v>
      </c>
      <c r="CH507">
        <v>23.8</v>
      </c>
      <c r="CI507">
        <v>1650.734719841875</v>
      </c>
      <c r="CJ507">
        <v>2.032994541366527</v>
      </c>
      <c r="CK507">
        <v>-31.03478562282126</v>
      </c>
      <c r="CL507">
        <v>0.9198548094063967</v>
      </c>
      <c r="CM507">
        <v>0.9759925733019913</v>
      </c>
      <c r="CN507">
        <v>-0.00431141668520578</v>
      </c>
      <c r="CO507">
        <v>289.9999999999999</v>
      </c>
      <c r="CP507">
        <v>1590.91</v>
      </c>
      <c r="CQ507">
        <v>765</v>
      </c>
      <c r="CR507">
        <v>5219.32</v>
      </c>
      <c r="CS507">
        <v>1591.27</v>
      </c>
      <c r="CT507">
        <v>-0.36</v>
      </c>
      <c r="DH507">
        <f>$B$11*EG507+$C$11*EH507+$F$11*ES507*(1-EV507)</f>
        <v>0</v>
      </c>
      <c r="DI507">
        <f>DH507*DJ507</f>
        <v>0</v>
      </c>
      <c r="DJ507">
        <f>($B$11*$D$9+$C$11*$D$9+$F$11*((FF507+EX507)/MAX(FF507+EX507+FG507, 0.1)*$I$9+FG507/MAX(FF507+EX507+FG507, 0.1)*$J$9))/($B$11+$C$11+$F$11)</f>
        <v>0</v>
      </c>
      <c r="DK507">
        <f>($B$11*$K$9+$C$11*$K$9+$F$11*((FF507+EX507)/MAX(FF507+EX507+FG507, 0.1)*$P$9+FG507/MAX(FF507+EX507+FG507, 0.1)*$Q$9))/($B$11+$C$11+$F$11)</f>
        <v>0</v>
      </c>
      <c r="DL507">
        <v>6</v>
      </c>
      <c r="DM507">
        <v>0.5</v>
      </c>
      <c r="DN507" t="s">
        <v>438</v>
      </c>
      <c r="DO507">
        <v>2</v>
      </c>
      <c r="DP507" t="b">
        <v>1</v>
      </c>
      <c r="DQ507">
        <v>1761513363.2</v>
      </c>
      <c r="DR507">
        <v>302.2046</v>
      </c>
      <c r="DS507">
        <v>281.3604</v>
      </c>
      <c r="DT507">
        <v>16.78764</v>
      </c>
      <c r="DU507">
        <v>16.5344</v>
      </c>
      <c r="DV507">
        <v>304.274</v>
      </c>
      <c r="DW507">
        <v>16.70879</v>
      </c>
      <c r="DX507">
        <v>499.9948000000001</v>
      </c>
      <c r="DY507">
        <v>90.27431</v>
      </c>
      <c r="DZ507">
        <v>0.10001079</v>
      </c>
      <c r="EA507">
        <v>24.21627</v>
      </c>
      <c r="EB507">
        <v>24.02135</v>
      </c>
      <c r="EC507">
        <v>999.9</v>
      </c>
      <c r="ED507">
        <v>0</v>
      </c>
      <c r="EE507">
        <v>0</v>
      </c>
      <c r="EF507">
        <v>9998.623000000001</v>
      </c>
      <c r="EG507">
        <v>0</v>
      </c>
      <c r="EH507">
        <v>1024.6</v>
      </c>
      <c r="EI507">
        <v>20.84409</v>
      </c>
      <c r="EJ507">
        <v>307.3644</v>
      </c>
      <c r="EK507">
        <v>286.0907999999999</v>
      </c>
      <c r="EL507">
        <v>0.2532441</v>
      </c>
      <c r="EM507">
        <v>281.3604</v>
      </c>
      <c r="EN507">
        <v>16.5344</v>
      </c>
      <c r="EO507">
        <v>1.515492</v>
      </c>
      <c r="EP507">
        <v>1.49263</v>
      </c>
      <c r="EQ507">
        <v>13.12537</v>
      </c>
      <c r="ER507">
        <v>12.89288</v>
      </c>
      <c r="ES507">
        <v>1999.941</v>
      </c>
      <c r="ET507">
        <v>0.9800011000000002</v>
      </c>
      <c r="EU507">
        <v>0.01999886999999999</v>
      </c>
      <c r="EV507">
        <v>0</v>
      </c>
      <c r="EW507">
        <v>1265.069</v>
      </c>
      <c r="EX507">
        <v>5.000970000000001</v>
      </c>
      <c r="EY507">
        <v>25405.3</v>
      </c>
      <c r="EZ507">
        <v>16707.09</v>
      </c>
      <c r="FA507">
        <v>39.625</v>
      </c>
      <c r="FB507">
        <v>40.687</v>
      </c>
      <c r="FC507">
        <v>39.7311</v>
      </c>
      <c r="FD507">
        <v>40.1187</v>
      </c>
      <c r="FE507">
        <v>39.812</v>
      </c>
      <c r="FF507">
        <v>1955.041</v>
      </c>
      <c r="FG507">
        <v>39.89999999999999</v>
      </c>
      <c r="FH507">
        <v>0</v>
      </c>
      <c r="FI507">
        <v>8237</v>
      </c>
      <c r="FJ507">
        <v>0</v>
      </c>
      <c r="FK507">
        <v>1265.867307692308</v>
      </c>
      <c r="FL507">
        <v>-8.044786330252606</v>
      </c>
      <c r="FM507">
        <v>-138.3008546817022</v>
      </c>
      <c r="FN507">
        <v>25416.86538461539</v>
      </c>
      <c r="FO507">
        <v>15</v>
      </c>
      <c r="FP507">
        <v>0</v>
      </c>
      <c r="FQ507" t="s">
        <v>439</v>
      </c>
      <c r="FR507">
        <v>1760210915.6</v>
      </c>
      <c r="FS507">
        <v>0</v>
      </c>
      <c r="FT507">
        <v>0</v>
      </c>
      <c r="FU507">
        <v>-0.215</v>
      </c>
      <c r="FV507">
        <v>0</v>
      </c>
      <c r="FW507">
        <v>-0.6919999999999999</v>
      </c>
      <c r="FX507">
        <v>0</v>
      </c>
      <c r="FY507">
        <v>400</v>
      </c>
      <c r="FZ507">
        <v>0</v>
      </c>
      <c r="GA507">
        <v>0.15</v>
      </c>
      <c r="GB507">
        <v>0</v>
      </c>
      <c r="GC507">
        <v>20.42809</v>
      </c>
      <c r="GD507">
        <v>3.229227016885508</v>
      </c>
      <c r="GE507">
        <v>0.3146610500204943</v>
      </c>
      <c r="GF507">
        <v>0</v>
      </c>
      <c r="GG507">
        <v>1266.309411764706</v>
      </c>
      <c r="GH507">
        <v>-7.543773869126754</v>
      </c>
      <c r="GI507">
        <v>0.7889268257146408</v>
      </c>
      <c r="GJ507">
        <v>0</v>
      </c>
      <c r="GK507">
        <v>0.259447475</v>
      </c>
      <c r="GL507">
        <v>-0.05136548217636078</v>
      </c>
      <c r="GM507">
        <v>0.005036463670014409</v>
      </c>
      <c r="GN507">
        <v>1</v>
      </c>
      <c r="GO507">
        <v>1</v>
      </c>
      <c r="GP507">
        <v>3</v>
      </c>
      <c r="GQ507" t="s">
        <v>446</v>
      </c>
      <c r="GR507">
        <v>3.1348</v>
      </c>
      <c r="GS507">
        <v>2.76019</v>
      </c>
      <c r="GT507">
        <v>0.0710122</v>
      </c>
      <c r="GU507">
        <v>0.06575979999999999</v>
      </c>
      <c r="GV507">
        <v>0.08243350000000001</v>
      </c>
      <c r="GW507">
        <v>0.0807083</v>
      </c>
      <c r="GX507">
        <v>29597</v>
      </c>
      <c r="GY507">
        <v>29756.2</v>
      </c>
      <c r="GZ507">
        <v>29614.8</v>
      </c>
      <c r="HA507">
        <v>29432.9</v>
      </c>
      <c r="HB507">
        <v>35907.6</v>
      </c>
      <c r="HC507">
        <v>35844.3</v>
      </c>
      <c r="HD507">
        <v>41670.8</v>
      </c>
      <c r="HE507">
        <v>41813.6</v>
      </c>
      <c r="HF507">
        <v>1.93648</v>
      </c>
      <c r="HG507">
        <v>1.86345</v>
      </c>
      <c r="HH507">
        <v>0.0100881</v>
      </c>
      <c r="HI507">
        <v>0</v>
      </c>
      <c r="HJ507">
        <v>23.8527</v>
      </c>
      <c r="HK507">
        <v>999.9</v>
      </c>
      <c r="HL507">
        <v>39.9</v>
      </c>
      <c r="HM507">
        <v>31.7</v>
      </c>
      <c r="HN507">
        <v>20.7482</v>
      </c>
      <c r="HO507">
        <v>62.4129</v>
      </c>
      <c r="HP507">
        <v>31.5545</v>
      </c>
      <c r="HQ507">
        <v>1</v>
      </c>
      <c r="HR507">
        <v>0.07916670000000001</v>
      </c>
      <c r="HS507">
        <v>4.43561</v>
      </c>
      <c r="HT507">
        <v>20.2848</v>
      </c>
      <c r="HU507">
        <v>5.22028</v>
      </c>
      <c r="HV507">
        <v>12.0159</v>
      </c>
      <c r="HW507">
        <v>4.9895</v>
      </c>
      <c r="HX507">
        <v>3.2884</v>
      </c>
      <c r="HY507">
        <v>9999</v>
      </c>
      <c r="HZ507">
        <v>9999</v>
      </c>
      <c r="IA507">
        <v>9999</v>
      </c>
      <c r="IB507">
        <v>999.9</v>
      </c>
      <c r="IC507">
        <v>4.97286</v>
      </c>
      <c r="ID507">
        <v>1.86661</v>
      </c>
      <c r="IE507">
        <v>1.86594</v>
      </c>
      <c r="IF507">
        <v>1.86587</v>
      </c>
      <c r="IG507">
        <v>1.8677</v>
      </c>
      <c r="IH507">
        <v>1.87018</v>
      </c>
      <c r="II507">
        <v>1.86879</v>
      </c>
      <c r="IJ507">
        <v>1.87027</v>
      </c>
      <c r="IK507">
        <v>0</v>
      </c>
      <c r="IL507">
        <v>0</v>
      </c>
      <c r="IM507">
        <v>0</v>
      </c>
      <c r="IN507">
        <v>0</v>
      </c>
      <c r="IO507" t="s">
        <v>441</v>
      </c>
      <c r="IP507" t="s">
        <v>442</v>
      </c>
      <c r="IQ507" t="s">
        <v>443</v>
      </c>
      <c r="IR507" t="s">
        <v>443</v>
      </c>
      <c r="IS507" t="s">
        <v>443</v>
      </c>
      <c r="IT507" t="s">
        <v>443</v>
      </c>
      <c r="IU507">
        <v>0</v>
      </c>
      <c r="IV507">
        <v>100</v>
      </c>
      <c r="IW507">
        <v>100</v>
      </c>
      <c r="IX507">
        <v>-2.051</v>
      </c>
      <c r="IY507">
        <v>0.0788</v>
      </c>
      <c r="IZ507">
        <v>-1.414774939843471</v>
      </c>
      <c r="JA507">
        <v>-0.002262605230658699</v>
      </c>
      <c r="JB507">
        <v>4.117972070868355E-07</v>
      </c>
      <c r="JC507">
        <v>-1.535053720392113E-10</v>
      </c>
      <c r="JD507">
        <v>-0.05773197212917025</v>
      </c>
      <c r="JE507">
        <v>-0.004387372397949352</v>
      </c>
      <c r="JF507">
        <v>0.001148265067849212</v>
      </c>
      <c r="JG507">
        <v>-2.372704636287677E-05</v>
      </c>
      <c r="JH507">
        <v>4</v>
      </c>
      <c r="JI507">
        <v>2346</v>
      </c>
      <c r="JJ507">
        <v>1</v>
      </c>
      <c r="JK507">
        <v>24</v>
      </c>
      <c r="JL507">
        <v>21707.5</v>
      </c>
      <c r="JM507">
        <v>29358556.1</v>
      </c>
      <c r="JN507">
        <v>0.709229</v>
      </c>
      <c r="JO507">
        <v>2.2937</v>
      </c>
      <c r="JP507">
        <v>1.39648</v>
      </c>
      <c r="JQ507">
        <v>2.35107</v>
      </c>
      <c r="JR507">
        <v>1.49536</v>
      </c>
      <c r="JS507">
        <v>2.56348</v>
      </c>
      <c r="JT507">
        <v>36.6233</v>
      </c>
      <c r="JU507">
        <v>24.035</v>
      </c>
      <c r="JV507">
        <v>18</v>
      </c>
      <c r="JW507">
        <v>491.907</v>
      </c>
      <c r="JX507">
        <v>436.19</v>
      </c>
      <c r="JY507">
        <v>18.8336</v>
      </c>
      <c r="JZ507">
        <v>28.4001</v>
      </c>
      <c r="KA507">
        <v>30.0014</v>
      </c>
      <c r="KB507">
        <v>27.8257</v>
      </c>
      <c r="KC507">
        <v>27.7189</v>
      </c>
      <c r="KD507">
        <v>14.0727</v>
      </c>
      <c r="KE507">
        <v>28.673</v>
      </c>
      <c r="KF507">
        <v>42.3125</v>
      </c>
      <c r="KG507">
        <v>18.8202</v>
      </c>
      <c r="KH507">
        <v>246.228</v>
      </c>
      <c r="KI507">
        <v>16.5424</v>
      </c>
      <c r="KJ507">
        <v>101.211</v>
      </c>
      <c r="KK507">
        <v>100.55</v>
      </c>
    </row>
    <row r="508" spans="1:297">
      <c r="A508">
        <v>492</v>
      </c>
      <c r="B508">
        <v>1761513371</v>
      </c>
      <c r="C508">
        <v>6160.5</v>
      </c>
      <c r="D508" t="s">
        <v>1432</v>
      </c>
      <c r="E508" t="s">
        <v>1433</v>
      </c>
      <c r="F508">
        <v>5</v>
      </c>
      <c r="G508" t="s">
        <v>1411</v>
      </c>
      <c r="H508" t="s">
        <v>436</v>
      </c>
      <c r="I508">
        <v>1761513368.5</v>
      </c>
      <c r="J508">
        <f>(K508)/1000</f>
        <v>0</v>
      </c>
      <c r="K508">
        <f>IF(DP508, AN508, AH508)</f>
        <v>0</v>
      </c>
      <c r="L508">
        <f>IF(DP508, AI508, AG508)</f>
        <v>0</v>
      </c>
      <c r="M508">
        <f>DR508 - IF(AU508&gt;1, L508*DL508*100.0/(AW508), 0)</f>
        <v>0</v>
      </c>
      <c r="N508">
        <f>((T508-J508/2)*M508-L508)/(T508+J508/2)</f>
        <v>0</v>
      </c>
      <c r="O508">
        <f>N508*(DY508+DZ508)/1000.0</f>
        <v>0</v>
      </c>
      <c r="P508">
        <f>(DR508 - IF(AU508&gt;1, L508*DL508*100.0/(AW508), 0))*(DY508+DZ508)/1000.0</f>
        <v>0</v>
      </c>
      <c r="Q508">
        <f>2.0/((1/S508-1/R508)+SIGN(S508)*SQRT((1/S508-1/R508)*(1/S508-1/R508) + 4*DM508/((DM508+1)*(DM508+1))*(2*1/S508*1/R508-1/R508*1/R508)))</f>
        <v>0</v>
      </c>
      <c r="R508">
        <f>IF(LEFT(DN508,1)&lt;&gt;"0",IF(LEFT(DN508,1)="1",3.0,DO508),$D$5+$E$5*(EF508*DY508/($K$5*1000))+$F$5*(EF508*DY508/($K$5*1000))*MAX(MIN(DL508,$J$5),$I$5)*MAX(MIN(DL508,$J$5),$I$5)+$G$5*MAX(MIN(DL508,$J$5),$I$5)*(EF508*DY508/($K$5*1000))+$H$5*(EF508*DY508/($K$5*1000))*(EF508*DY508/($K$5*1000)))</f>
        <v>0</v>
      </c>
      <c r="S508">
        <f>J508*(1000-(1000*0.61365*exp(17.502*W508/(240.97+W508))/(DY508+DZ508)+DT508)/2)/(1000*0.61365*exp(17.502*W508/(240.97+W508))/(DY508+DZ508)-DT508)</f>
        <v>0</v>
      </c>
      <c r="T508">
        <f>1/((DM508+1)/(Q508/1.6)+1/(R508/1.37)) + DM508/((DM508+1)/(Q508/1.6) + DM508/(R508/1.37))</f>
        <v>0</v>
      </c>
      <c r="U508">
        <f>(DH508*DK508)</f>
        <v>0</v>
      </c>
      <c r="V508">
        <f>(EA508+(U508+2*0.95*5.67E-8*(((EA508+$B$7)+273)^4-(EA508+273)^4)-44100*J508)/(1.84*29.3*R508+8*0.95*5.67E-8*(EA508+273)^3))</f>
        <v>0</v>
      </c>
      <c r="W508">
        <f>($C$7*EB508+$D$7*EC508+$E$7*V508)</f>
        <v>0</v>
      </c>
      <c r="X508">
        <f>0.61365*exp(17.502*W508/(240.97+W508))</f>
        <v>0</v>
      </c>
      <c r="Y508">
        <f>(Z508/AA508*100)</f>
        <v>0</v>
      </c>
      <c r="Z508">
        <f>DT508*(DY508+DZ508)/1000</f>
        <v>0</v>
      </c>
      <c r="AA508">
        <f>0.61365*exp(17.502*EA508/(240.97+EA508))</f>
        <v>0</v>
      </c>
      <c r="AB508">
        <f>(X508-DT508*(DY508+DZ508)/1000)</f>
        <v>0</v>
      </c>
      <c r="AC508">
        <f>(-J508*44100)</f>
        <v>0</v>
      </c>
      <c r="AD508">
        <f>2*29.3*R508*0.92*(EA508-W508)</f>
        <v>0</v>
      </c>
      <c r="AE508">
        <f>2*0.95*5.67E-8*(((EA508+$B$7)+273)^4-(W508+273)^4)</f>
        <v>0</v>
      </c>
      <c r="AF508">
        <f>U508+AE508+AC508+AD508</f>
        <v>0</v>
      </c>
      <c r="AG508">
        <f>DX508*AU508*(DS508-DR508*(1000-AU508*DU508)/(1000-AU508*DT508))/(100*DL508)</f>
        <v>0</v>
      </c>
      <c r="AH508">
        <f>1000*DX508*AU508*(DT508-DU508)/(100*DL508*(1000-AU508*DT508))</f>
        <v>0</v>
      </c>
      <c r="AI508">
        <f>(AJ508 - AK508 - DY508*1E3/(8.314*(EA508+273.15)) * AM508/DX508 * AL508) * DX508/(100*DL508) * (1000 - DU508)/1000</f>
        <v>0</v>
      </c>
      <c r="AJ508">
        <v>269.6275794799006</v>
      </c>
      <c r="AK508">
        <v>282.9692303030301</v>
      </c>
      <c r="AL508">
        <v>-3.343856966181397</v>
      </c>
      <c r="AM508">
        <v>65.2902715244734</v>
      </c>
      <c r="AN508">
        <f>(AP508 - AO508 + DY508*1E3/(8.314*(EA508+273.15)) * AR508/DX508 * AQ508) * DX508/(100*DL508) * 1000/(1000 - AP508)</f>
        <v>0</v>
      </c>
      <c r="AO508">
        <v>16.52330612186289</v>
      </c>
      <c r="AP508">
        <v>16.78067575757575</v>
      </c>
      <c r="AQ508">
        <v>-6.091866518381198E-06</v>
      </c>
      <c r="AR508">
        <v>105.1138406512992</v>
      </c>
      <c r="AS508">
        <v>0</v>
      </c>
      <c r="AT508">
        <v>0</v>
      </c>
      <c r="AU508">
        <f>IF(AS508*$H$13&gt;=AW508,1.0,(AW508/(AW508-AS508*$H$13)))</f>
        <v>0</v>
      </c>
      <c r="AV508">
        <f>(AU508-1)*100</f>
        <v>0</v>
      </c>
      <c r="AW508">
        <f>MAX(0,($B$13+$C$13*EF508)/(1+$D$13*EF508)*DY508/(EA508+273)*$E$13)</f>
        <v>0</v>
      </c>
      <c r="AX508" t="s">
        <v>437</v>
      </c>
      <c r="AY508" t="s">
        <v>437</v>
      </c>
      <c r="AZ508">
        <v>0</v>
      </c>
      <c r="BA508">
        <v>0</v>
      </c>
      <c r="BB508">
        <f>1-AZ508/BA508</f>
        <v>0</v>
      </c>
      <c r="BC508">
        <v>0</v>
      </c>
      <c r="BD508" t="s">
        <v>437</v>
      </c>
      <c r="BE508" t="s">
        <v>437</v>
      </c>
      <c r="BF508">
        <v>0</v>
      </c>
      <c r="BG508">
        <v>0</v>
      </c>
      <c r="BH508">
        <f>1-BF508/BG508</f>
        <v>0</v>
      </c>
      <c r="BI508">
        <v>0.5</v>
      </c>
      <c r="BJ508">
        <f>DI508</f>
        <v>0</v>
      </c>
      <c r="BK508">
        <f>L508</f>
        <v>0</v>
      </c>
      <c r="BL508">
        <f>BH508*BI508*BJ508</f>
        <v>0</v>
      </c>
      <c r="BM508">
        <f>(BK508-BC508)/BJ508</f>
        <v>0</v>
      </c>
      <c r="BN508">
        <f>(BA508-BG508)/BG508</f>
        <v>0</v>
      </c>
      <c r="BO508">
        <f>AZ508/(BB508+AZ508/BG508)</f>
        <v>0</v>
      </c>
      <c r="BP508" t="s">
        <v>437</v>
      </c>
      <c r="BQ508">
        <v>0</v>
      </c>
      <c r="BR508">
        <f>IF(BQ508&lt;&gt;0, BQ508, BO508)</f>
        <v>0</v>
      </c>
      <c r="BS508">
        <f>1-BR508/BG508</f>
        <v>0</v>
      </c>
      <c r="BT508">
        <f>(BG508-BF508)/(BG508-BR508)</f>
        <v>0</v>
      </c>
      <c r="BU508">
        <f>(BA508-BG508)/(BA508-BR508)</f>
        <v>0</v>
      </c>
      <c r="BV508">
        <f>(BG508-BF508)/(BG508-AZ508)</f>
        <v>0</v>
      </c>
      <c r="BW508">
        <f>(BA508-BG508)/(BA508-AZ508)</f>
        <v>0</v>
      </c>
      <c r="BX508">
        <f>(BT508*BR508/BF508)</f>
        <v>0</v>
      </c>
      <c r="BY508">
        <f>(1-BX508)</f>
        <v>0</v>
      </c>
      <c r="BZ508">
        <v>2020</v>
      </c>
      <c r="CA508">
        <v>290.0000000000001</v>
      </c>
      <c r="CB508">
        <v>1590.42</v>
      </c>
      <c r="CC508">
        <v>295</v>
      </c>
      <c r="CD508">
        <v>5220.67</v>
      </c>
      <c r="CE508">
        <v>1591.29</v>
      </c>
      <c r="CF508">
        <v>-0.87</v>
      </c>
      <c r="CG508">
        <v>300.0000000000001</v>
      </c>
      <c r="CH508">
        <v>23.8</v>
      </c>
      <c r="CI508">
        <v>1650.734719841875</v>
      </c>
      <c r="CJ508">
        <v>2.032994541366527</v>
      </c>
      <c r="CK508">
        <v>-31.03478562282126</v>
      </c>
      <c r="CL508">
        <v>0.9198548094063967</v>
      </c>
      <c r="CM508">
        <v>0.9759925733019913</v>
      </c>
      <c r="CN508">
        <v>-0.00431141668520578</v>
      </c>
      <c r="CO508">
        <v>289.9999999999999</v>
      </c>
      <c r="CP508">
        <v>1590.91</v>
      </c>
      <c r="CQ508">
        <v>765</v>
      </c>
      <c r="CR508">
        <v>5219.32</v>
      </c>
      <c r="CS508">
        <v>1591.27</v>
      </c>
      <c r="CT508">
        <v>-0.36</v>
      </c>
      <c r="DH508">
        <f>$B$11*EG508+$C$11*EH508+$F$11*ES508*(1-EV508)</f>
        <v>0</v>
      </c>
      <c r="DI508">
        <f>DH508*DJ508</f>
        <v>0</v>
      </c>
      <c r="DJ508">
        <f>($B$11*$D$9+$C$11*$D$9+$F$11*((FF508+EX508)/MAX(FF508+EX508+FG508, 0.1)*$I$9+FG508/MAX(FF508+EX508+FG508, 0.1)*$J$9))/($B$11+$C$11+$F$11)</f>
        <v>0</v>
      </c>
      <c r="DK508">
        <f>($B$11*$K$9+$C$11*$K$9+$F$11*((FF508+EX508)/MAX(FF508+EX508+FG508, 0.1)*$P$9+FG508/MAX(FF508+EX508+FG508, 0.1)*$Q$9))/($B$11+$C$11+$F$11)</f>
        <v>0</v>
      </c>
      <c r="DL508">
        <v>6</v>
      </c>
      <c r="DM508">
        <v>0.5</v>
      </c>
      <c r="DN508" t="s">
        <v>438</v>
      </c>
      <c r="DO508">
        <v>2</v>
      </c>
      <c r="DP508" t="b">
        <v>1</v>
      </c>
      <c r="DQ508">
        <v>1761513368.5</v>
      </c>
      <c r="DR508">
        <v>284.7895555555556</v>
      </c>
      <c r="DS508">
        <v>263.8294444444444</v>
      </c>
      <c r="DT508">
        <v>16.78403333333334</v>
      </c>
      <c r="DU508">
        <v>16.51468888888889</v>
      </c>
      <c r="DV508">
        <v>286.8231111111111</v>
      </c>
      <c r="DW508">
        <v>16.70521111111111</v>
      </c>
      <c r="DX508">
        <v>500.0126666666666</v>
      </c>
      <c r="DY508">
        <v>90.27515555555556</v>
      </c>
      <c r="DZ508">
        <v>0.09998595555555556</v>
      </c>
      <c r="EA508">
        <v>24.21151111111111</v>
      </c>
      <c r="EB508">
        <v>24.01112222222222</v>
      </c>
      <c r="EC508">
        <v>999.9000000000001</v>
      </c>
      <c r="ED508">
        <v>0</v>
      </c>
      <c r="EE508">
        <v>0</v>
      </c>
      <c r="EF508">
        <v>9991.188888888888</v>
      </c>
      <c r="EG508">
        <v>0</v>
      </c>
      <c r="EH508">
        <v>1024.568888888889</v>
      </c>
      <c r="EI508">
        <v>20.96012222222222</v>
      </c>
      <c r="EJ508">
        <v>289.6512222222222</v>
      </c>
      <c r="EK508">
        <v>268.2596666666666</v>
      </c>
      <c r="EL508">
        <v>0.2693511111111111</v>
      </c>
      <c r="EM508">
        <v>263.8294444444444</v>
      </c>
      <c r="EN508">
        <v>16.51468888888889</v>
      </c>
      <c r="EO508">
        <v>1.515182222222222</v>
      </c>
      <c r="EP508">
        <v>1.490865555555556</v>
      </c>
      <c r="EQ508">
        <v>13.12222222222222</v>
      </c>
      <c r="ER508">
        <v>12.87481111111111</v>
      </c>
      <c r="ES508">
        <v>2000.015555555555</v>
      </c>
      <c r="ET508">
        <v>0.9800020000000002</v>
      </c>
      <c r="EU508">
        <v>0.019998</v>
      </c>
      <c r="EV508">
        <v>0</v>
      </c>
      <c r="EW508">
        <v>1264.231111111111</v>
      </c>
      <c r="EX508">
        <v>5.00097</v>
      </c>
      <c r="EY508">
        <v>25391.38888888889</v>
      </c>
      <c r="EZ508">
        <v>16707.72222222223</v>
      </c>
      <c r="FA508">
        <v>39.625</v>
      </c>
      <c r="FB508">
        <v>40.687</v>
      </c>
      <c r="FC508">
        <v>39.743</v>
      </c>
      <c r="FD508">
        <v>40.125</v>
      </c>
      <c r="FE508">
        <v>39.812</v>
      </c>
      <c r="FF508">
        <v>1955.115555555555</v>
      </c>
      <c r="FG508">
        <v>39.9</v>
      </c>
      <c r="FH508">
        <v>0</v>
      </c>
      <c r="FI508">
        <v>8241.800000190735</v>
      </c>
      <c r="FJ508">
        <v>0</v>
      </c>
      <c r="FK508">
        <v>1265.152307692308</v>
      </c>
      <c r="FL508">
        <v>-10.01299146279964</v>
      </c>
      <c r="FM508">
        <v>-153.44273499752</v>
      </c>
      <c r="FN508">
        <v>25405.29230769231</v>
      </c>
      <c r="FO508">
        <v>15</v>
      </c>
      <c r="FP508">
        <v>0</v>
      </c>
      <c r="FQ508" t="s">
        <v>439</v>
      </c>
      <c r="FR508">
        <v>1760210915.6</v>
      </c>
      <c r="FS508">
        <v>0</v>
      </c>
      <c r="FT508">
        <v>0</v>
      </c>
      <c r="FU508">
        <v>-0.215</v>
      </c>
      <c r="FV508">
        <v>0</v>
      </c>
      <c r="FW508">
        <v>-0.6919999999999999</v>
      </c>
      <c r="FX508">
        <v>0</v>
      </c>
      <c r="FY508">
        <v>400</v>
      </c>
      <c r="FZ508">
        <v>0</v>
      </c>
      <c r="GA508">
        <v>0.15</v>
      </c>
      <c r="GB508">
        <v>0</v>
      </c>
      <c r="GC508">
        <v>20.66937</v>
      </c>
      <c r="GD508">
        <v>2.481978236397707</v>
      </c>
      <c r="GE508">
        <v>0.2438151453458131</v>
      </c>
      <c r="GF508">
        <v>0</v>
      </c>
      <c r="GG508">
        <v>1265.588235294118</v>
      </c>
      <c r="GH508">
        <v>-8.889839572275083</v>
      </c>
      <c r="GI508">
        <v>0.9118483832570397</v>
      </c>
      <c r="GJ508">
        <v>0</v>
      </c>
      <c r="GK508">
        <v>0.2585252</v>
      </c>
      <c r="GL508">
        <v>0.009626296435271443</v>
      </c>
      <c r="GM508">
        <v>0.007758965421369007</v>
      </c>
      <c r="GN508">
        <v>1</v>
      </c>
      <c r="GO508">
        <v>1</v>
      </c>
      <c r="GP508">
        <v>3</v>
      </c>
      <c r="GQ508" t="s">
        <v>446</v>
      </c>
      <c r="GR508">
        <v>3.13483</v>
      </c>
      <c r="GS508">
        <v>2.76028</v>
      </c>
      <c r="GT508">
        <v>0.06770519999999999</v>
      </c>
      <c r="GU508">
        <v>0.0623796</v>
      </c>
      <c r="GV508">
        <v>0.0824058</v>
      </c>
      <c r="GW508">
        <v>0.08048810000000001</v>
      </c>
      <c r="GX508">
        <v>29701.6</v>
      </c>
      <c r="GY508">
        <v>29862.8</v>
      </c>
      <c r="GZ508">
        <v>29614.2</v>
      </c>
      <c r="HA508">
        <v>29431.9</v>
      </c>
      <c r="HB508">
        <v>35907.9</v>
      </c>
      <c r="HC508">
        <v>35851.7</v>
      </c>
      <c r="HD508">
        <v>41670</v>
      </c>
      <c r="HE508">
        <v>41812.2</v>
      </c>
      <c r="HF508">
        <v>1.93655</v>
      </c>
      <c r="HG508">
        <v>1.86338</v>
      </c>
      <c r="HH508">
        <v>0.00889972</v>
      </c>
      <c r="HI508">
        <v>0</v>
      </c>
      <c r="HJ508">
        <v>23.8558</v>
      </c>
      <c r="HK508">
        <v>999.9</v>
      </c>
      <c r="HL508">
        <v>39.9</v>
      </c>
      <c r="HM508">
        <v>31.7</v>
      </c>
      <c r="HN508">
        <v>20.7506</v>
      </c>
      <c r="HO508">
        <v>62.5129</v>
      </c>
      <c r="HP508">
        <v>31.5825</v>
      </c>
      <c r="HQ508">
        <v>1</v>
      </c>
      <c r="HR508">
        <v>0.080592</v>
      </c>
      <c r="HS508">
        <v>4.43741</v>
      </c>
      <c r="HT508">
        <v>20.2847</v>
      </c>
      <c r="HU508">
        <v>5.21894</v>
      </c>
      <c r="HV508">
        <v>12.0159</v>
      </c>
      <c r="HW508">
        <v>4.98925</v>
      </c>
      <c r="HX508">
        <v>3.28833</v>
      </c>
      <c r="HY508">
        <v>9999</v>
      </c>
      <c r="HZ508">
        <v>9999</v>
      </c>
      <c r="IA508">
        <v>9999</v>
      </c>
      <c r="IB508">
        <v>999.9</v>
      </c>
      <c r="IC508">
        <v>4.97287</v>
      </c>
      <c r="ID508">
        <v>1.86661</v>
      </c>
      <c r="IE508">
        <v>1.86594</v>
      </c>
      <c r="IF508">
        <v>1.86587</v>
      </c>
      <c r="IG508">
        <v>1.86771</v>
      </c>
      <c r="IH508">
        <v>1.87018</v>
      </c>
      <c r="II508">
        <v>1.86881</v>
      </c>
      <c r="IJ508">
        <v>1.87027</v>
      </c>
      <c r="IK508">
        <v>0</v>
      </c>
      <c r="IL508">
        <v>0</v>
      </c>
      <c r="IM508">
        <v>0</v>
      </c>
      <c r="IN508">
        <v>0</v>
      </c>
      <c r="IO508" t="s">
        <v>441</v>
      </c>
      <c r="IP508" t="s">
        <v>442</v>
      </c>
      <c r="IQ508" t="s">
        <v>443</v>
      </c>
      <c r="IR508" t="s">
        <v>443</v>
      </c>
      <c r="IS508" t="s">
        <v>443</v>
      </c>
      <c r="IT508" t="s">
        <v>443</v>
      </c>
      <c r="IU508">
        <v>0</v>
      </c>
      <c r="IV508">
        <v>100</v>
      </c>
      <c r="IW508">
        <v>100</v>
      </c>
      <c r="IX508">
        <v>-2.017</v>
      </c>
      <c r="IY508">
        <v>0.07870000000000001</v>
      </c>
      <c r="IZ508">
        <v>-1.414774939843471</v>
      </c>
      <c r="JA508">
        <v>-0.002262605230658699</v>
      </c>
      <c r="JB508">
        <v>4.117972070868355E-07</v>
      </c>
      <c r="JC508">
        <v>-1.535053720392113E-10</v>
      </c>
      <c r="JD508">
        <v>-0.05773197212917025</v>
      </c>
      <c r="JE508">
        <v>-0.004387372397949352</v>
      </c>
      <c r="JF508">
        <v>0.001148265067849212</v>
      </c>
      <c r="JG508">
        <v>-2.372704636287677E-05</v>
      </c>
      <c r="JH508">
        <v>4</v>
      </c>
      <c r="JI508">
        <v>2346</v>
      </c>
      <c r="JJ508">
        <v>1</v>
      </c>
      <c r="JK508">
        <v>24</v>
      </c>
      <c r="JL508">
        <v>21707.6</v>
      </c>
      <c r="JM508">
        <v>29358556.2</v>
      </c>
      <c r="JN508">
        <v>0.671387</v>
      </c>
      <c r="JO508">
        <v>2.29126</v>
      </c>
      <c r="JP508">
        <v>1.39648</v>
      </c>
      <c r="JQ508">
        <v>2.35229</v>
      </c>
      <c r="JR508">
        <v>1.49536</v>
      </c>
      <c r="JS508">
        <v>2.69287</v>
      </c>
      <c r="JT508">
        <v>36.6233</v>
      </c>
      <c r="JU508">
        <v>24.035</v>
      </c>
      <c r="JV508">
        <v>18</v>
      </c>
      <c r="JW508">
        <v>492.108</v>
      </c>
      <c r="JX508">
        <v>436.286</v>
      </c>
      <c r="JY508">
        <v>18.8116</v>
      </c>
      <c r="JZ508">
        <v>28.418</v>
      </c>
      <c r="KA508">
        <v>30.0013</v>
      </c>
      <c r="KB508">
        <v>27.8444</v>
      </c>
      <c r="KC508">
        <v>27.7376</v>
      </c>
      <c r="KD508">
        <v>13.394</v>
      </c>
      <c r="KE508">
        <v>28.673</v>
      </c>
      <c r="KF508">
        <v>42.3125</v>
      </c>
      <c r="KG508">
        <v>18.8039</v>
      </c>
      <c r="KH508">
        <v>232.867</v>
      </c>
      <c r="KI508">
        <v>16.5522</v>
      </c>
      <c r="KJ508">
        <v>101.208</v>
      </c>
      <c r="KK508">
        <v>100.546</v>
      </c>
    </row>
    <row r="509" spans="1:297">
      <c r="A509">
        <v>493</v>
      </c>
      <c r="B509">
        <v>1761513376</v>
      </c>
      <c r="C509">
        <v>6165.5</v>
      </c>
      <c r="D509" t="s">
        <v>1434</v>
      </c>
      <c r="E509" t="s">
        <v>1435</v>
      </c>
      <c r="F509">
        <v>5</v>
      </c>
      <c r="G509" t="s">
        <v>1411</v>
      </c>
      <c r="H509" t="s">
        <v>436</v>
      </c>
      <c r="I509">
        <v>1761513373.2</v>
      </c>
      <c r="J509">
        <f>(K509)/1000</f>
        <v>0</v>
      </c>
      <c r="K509">
        <f>IF(DP509, AN509, AH509)</f>
        <v>0</v>
      </c>
      <c r="L509">
        <f>IF(DP509, AI509, AG509)</f>
        <v>0</v>
      </c>
      <c r="M509">
        <f>DR509 - IF(AU509&gt;1, L509*DL509*100.0/(AW509), 0)</f>
        <v>0</v>
      </c>
      <c r="N509">
        <f>((T509-J509/2)*M509-L509)/(T509+J509/2)</f>
        <v>0</v>
      </c>
      <c r="O509">
        <f>N509*(DY509+DZ509)/1000.0</f>
        <v>0</v>
      </c>
      <c r="P509">
        <f>(DR509 - IF(AU509&gt;1, L509*DL509*100.0/(AW509), 0))*(DY509+DZ509)/1000.0</f>
        <v>0</v>
      </c>
      <c r="Q509">
        <f>2.0/((1/S509-1/R509)+SIGN(S509)*SQRT((1/S509-1/R509)*(1/S509-1/R509) + 4*DM509/((DM509+1)*(DM509+1))*(2*1/S509*1/R509-1/R509*1/R509)))</f>
        <v>0</v>
      </c>
      <c r="R509">
        <f>IF(LEFT(DN509,1)&lt;&gt;"0",IF(LEFT(DN509,1)="1",3.0,DO509),$D$5+$E$5*(EF509*DY509/($K$5*1000))+$F$5*(EF509*DY509/($K$5*1000))*MAX(MIN(DL509,$J$5),$I$5)*MAX(MIN(DL509,$J$5),$I$5)+$G$5*MAX(MIN(DL509,$J$5),$I$5)*(EF509*DY509/($K$5*1000))+$H$5*(EF509*DY509/($K$5*1000))*(EF509*DY509/($K$5*1000)))</f>
        <v>0</v>
      </c>
      <c r="S509">
        <f>J509*(1000-(1000*0.61365*exp(17.502*W509/(240.97+W509))/(DY509+DZ509)+DT509)/2)/(1000*0.61365*exp(17.502*W509/(240.97+W509))/(DY509+DZ509)-DT509)</f>
        <v>0</v>
      </c>
      <c r="T509">
        <f>1/((DM509+1)/(Q509/1.6)+1/(R509/1.37)) + DM509/((DM509+1)/(Q509/1.6) + DM509/(R509/1.37))</f>
        <v>0</v>
      </c>
      <c r="U509">
        <f>(DH509*DK509)</f>
        <v>0</v>
      </c>
      <c r="V509">
        <f>(EA509+(U509+2*0.95*5.67E-8*(((EA509+$B$7)+273)^4-(EA509+273)^4)-44100*J509)/(1.84*29.3*R509+8*0.95*5.67E-8*(EA509+273)^3))</f>
        <v>0</v>
      </c>
      <c r="W509">
        <f>($C$7*EB509+$D$7*EC509+$E$7*V509)</f>
        <v>0</v>
      </c>
      <c r="X509">
        <f>0.61365*exp(17.502*W509/(240.97+W509))</f>
        <v>0</v>
      </c>
      <c r="Y509">
        <f>(Z509/AA509*100)</f>
        <v>0</v>
      </c>
      <c r="Z509">
        <f>DT509*(DY509+DZ509)/1000</f>
        <v>0</v>
      </c>
      <c r="AA509">
        <f>0.61365*exp(17.502*EA509/(240.97+EA509))</f>
        <v>0</v>
      </c>
      <c r="AB509">
        <f>(X509-DT509*(DY509+DZ509)/1000)</f>
        <v>0</v>
      </c>
      <c r="AC509">
        <f>(-J509*44100)</f>
        <v>0</v>
      </c>
      <c r="AD509">
        <f>2*29.3*R509*0.92*(EA509-W509)</f>
        <v>0</v>
      </c>
      <c r="AE509">
        <f>2*0.95*5.67E-8*(((EA509+$B$7)+273)^4-(W509+273)^4)</f>
        <v>0</v>
      </c>
      <c r="AF509">
        <f>U509+AE509+AC509+AD509</f>
        <v>0</v>
      </c>
      <c r="AG509">
        <f>DX509*AU509*(DS509-DR509*(1000-AU509*DU509)/(1000-AU509*DT509))/(100*DL509)</f>
        <v>0</v>
      </c>
      <c r="AH509">
        <f>1000*DX509*AU509*(DT509-DU509)/(100*DL509*(1000-AU509*DT509))</f>
        <v>0</v>
      </c>
      <c r="AI509">
        <f>(AJ509 - AK509 - DY509*1E3/(8.314*(EA509+273.15)) * AM509/DX509 * AL509) * DX509/(100*DL509) * (1000 - DU509)/1000</f>
        <v>0</v>
      </c>
      <c r="AJ509">
        <v>252.7729479833471</v>
      </c>
      <c r="AK509">
        <v>266.3498121212119</v>
      </c>
      <c r="AL509">
        <v>-3.31837480271286</v>
      </c>
      <c r="AM509">
        <v>65.2902715244734</v>
      </c>
      <c r="AN509">
        <f>(AP509 - AO509 + DY509*1E3/(8.314*(EA509+273.15)) * AR509/DX509 * AQ509) * DX509/(100*DL509) * 1000/(1000 - AP509)</f>
        <v>0</v>
      </c>
      <c r="AO509">
        <v>16.45384283328011</v>
      </c>
      <c r="AP509">
        <v>16.75436606060605</v>
      </c>
      <c r="AQ509">
        <v>-0.005554988727334166</v>
      </c>
      <c r="AR509">
        <v>105.1138406512992</v>
      </c>
      <c r="AS509">
        <v>0</v>
      </c>
      <c r="AT509">
        <v>0</v>
      </c>
      <c r="AU509">
        <f>IF(AS509*$H$13&gt;=AW509,1.0,(AW509/(AW509-AS509*$H$13)))</f>
        <v>0</v>
      </c>
      <c r="AV509">
        <f>(AU509-1)*100</f>
        <v>0</v>
      </c>
      <c r="AW509">
        <f>MAX(0,($B$13+$C$13*EF509)/(1+$D$13*EF509)*DY509/(EA509+273)*$E$13)</f>
        <v>0</v>
      </c>
      <c r="AX509" t="s">
        <v>437</v>
      </c>
      <c r="AY509" t="s">
        <v>437</v>
      </c>
      <c r="AZ509">
        <v>0</v>
      </c>
      <c r="BA509">
        <v>0</v>
      </c>
      <c r="BB509">
        <f>1-AZ509/BA509</f>
        <v>0</v>
      </c>
      <c r="BC509">
        <v>0</v>
      </c>
      <c r="BD509" t="s">
        <v>437</v>
      </c>
      <c r="BE509" t="s">
        <v>437</v>
      </c>
      <c r="BF509">
        <v>0</v>
      </c>
      <c r="BG509">
        <v>0</v>
      </c>
      <c r="BH509">
        <f>1-BF509/BG509</f>
        <v>0</v>
      </c>
      <c r="BI509">
        <v>0.5</v>
      </c>
      <c r="BJ509">
        <f>DI509</f>
        <v>0</v>
      </c>
      <c r="BK509">
        <f>L509</f>
        <v>0</v>
      </c>
      <c r="BL509">
        <f>BH509*BI509*BJ509</f>
        <v>0</v>
      </c>
      <c r="BM509">
        <f>(BK509-BC509)/BJ509</f>
        <v>0</v>
      </c>
      <c r="BN509">
        <f>(BA509-BG509)/BG509</f>
        <v>0</v>
      </c>
      <c r="BO509">
        <f>AZ509/(BB509+AZ509/BG509)</f>
        <v>0</v>
      </c>
      <c r="BP509" t="s">
        <v>437</v>
      </c>
      <c r="BQ509">
        <v>0</v>
      </c>
      <c r="BR509">
        <f>IF(BQ509&lt;&gt;0, BQ509, BO509)</f>
        <v>0</v>
      </c>
      <c r="BS509">
        <f>1-BR509/BG509</f>
        <v>0</v>
      </c>
      <c r="BT509">
        <f>(BG509-BF509)/(BG509-BR509)</f>
        <v>0</v>
      </c>
      <c r="BU509">
        <f>(BA509-BG509)/(BA509-BR509)</f>
        <v>0</v>
      </c>
      <c r="BV509">
        <f>(BG509-BF509)/(BG509-AZ509)</f>
        <v>0</v>
      </c>
      <c r="BW509">
        <f>(BA509-BG509)/(BA509-AZ509)</f>
        <v>0</v>
      </c>
      <c r="BX509">
        <f>(BT509*BR509/BF509)</f>
        <v>0</v>
      </c>
      <c r="BY509">
        <f>(1-BX509)</f>
        <v>0</v>
      </c>
      <c r="BZ509">
        <v>2020</v>
      </c>
      <c r="CA509">
        <v>290.0000000000001</v>
      </c>
      <c r="CB509">
        <v>1590.42</v>
      </c>
      <c r="CC509">
        <v>295</v>
      </c>
      <c r="CD509">
        <v>5220.67</v>
      </c>
      <c r="CE509">
        <v>1591.29</v>
      </c>
      <c r="CF509">
        <v>-0.87</v>
      </c>
      <c r="CG509">
        <v>300.0000000000001</v>
      </c>
      <c r="CH509">
        <v>23.8</v>
      </c>
      <c r="CI509">
        <v>1650.734719841875</v>
      </c>
      <c r="CJ509">
        <v>2.032994541366527</v>
      </c>
      <c r="CK509">
        <v>-31.03478562282126</v>
      </c>
      <c r="CL509">
        <v>0.9198548094063967</v>
      </c>
      <c r="CM509">
        <v>0.9759925733019913</v>
      </c>
      <c r="CN509">
        <v>-0.00431141668520578</v>
      </c>
      <c r="CO509">
        <v>289.9999999999999</v>
      </c>
      <c r="CP509">
        <v>1590.91</v>
      </c>
      <c r="CQ509">
        <v>765</v>
      </c>
      <c r="CR509">
        <v>5219.32</v>
      </c>
      <c r="CS509">
        <v>1591.27</v>
      </c>
      <c r="CT509">
        <v>-0.36</v>
      </c>
      <c r="DH509">
        <f>$B$11*EG509+$C$11*EH509+$F$11*ES509*(1-EV509)</f>
        <v>0</v>
      </c>
      <c r="DI509">
        <f>DH509*DJ509</f>
        <v>0</v>
      </c>
      <c r="DJ509">
        <f>($B$11*$D$9+$C$11*$D$9+$F$11*((FF509+EX509)/MAX(FF509+EX509+FG509, 0.1)*$I$9+FG509/MAX(FF509+EX509+FG509, 0.1)*$J$9))/($B$11+$C$11+$F$11)</f>
        <v>0</v>
      </c>
      <c r="DK509">
        <f>($B$11*$K$9+$C$11*$K$9+$F$11*((FF509+EX509)/MAX(FF509+EX509+FG509, 0.1)*$P$9+FG509/MAX(FF509+EX509+FG509, 0.1)*$Q$9))/($B$11+$C$11+$F$11)</f>
        <v>0</v>
      </c>
      <c r="DL509">
        <v>6</v>
      </c>
      <c r="DM509">
        <v>0.5</v>
      </c>
      <c r="DN509" t="s">
        <v>438</v>
      </c>
      <c r="DO509">
        <v>2</v>
      </c>
      <c r="DP509" t="b">
        <v>1</v>
      </c>
      <c r="DQ509">
        <v>1761513373.2</v>
      </c>
      <c r="DR509">
        <v>269.3847</v>
      </c>
      <c r="DS509">
        <v>248.2761</v>
      </c>
      <c r="DT509">
        <v>16.76663</v>
      </c>
      <c r="DU509">
        <v>16.45719</v>
      </c>
      <c r="DV509">
        <v>271.386</v>
      </c>
      <c r="DW509">
        <v>16.68807</v>
      </c>
      <c r="DX509">
        <v>500.0251</v>
      </c>
      <c r="DY509">
        <v>90.27612999999999</v>
      </c>
      <c r="DZ509">
        <v>0.10002604</v>
      </c>
      <c r="EA509">
        <v>24.20787</v>
      </c>
      <c r="EB509">
        <v>24.01633</v>
      </c>
      <c r="EC509">
        <v>999.9</v>
      </c>
      <c r="ED509">
        <v>0</v>
      </c>
      <c r="EE509">
        <v>0</v>
      </c>
      <c r="EF509">
        <v>9998.448999999999</v>
      </c>
      <c r="EG509">
        <v>0</v>
      </c>
      <c r="EH509">
        <v>1024.534</v>
      </c>
      <c r="EI509">
        <v>21.1084</v>
      </c>
      <c r="EJ509">
        <v>273.9784</v>
      </c>
      <c r="EK509">
        <v>252.4304</v>
      </c>
      <c r="EL509">
        <v>0.3094351000000001</v>
      </c>
      <c r="EM509">
        <v>248.2761</v>
      </c>
      <c r="EN509">
        <v>16.45719</v>
      </c>
      <c r="EO509">
        <v>1.513627</v>
      </c>
      <c r="EP509">
        <v>1.485692</v>
      </c>
      <c r="EQ509">
        <v>13.10652</v>
      </c>
      <c r="ER509">
        <v>12.8217</v>
      </c>
      <c r="ES509">
        <v>1999.977</v>
      </c>
      <c r="ET509">
        <v>0.9800017000000002</v>
      </c>
      <c r="EU509">
        <v>0.01999828999999999</v>
      </c>
      <c r="EV509">
        <v>0</v>
      </c>
      <c r="EW509">
        <v>1263.537</v>
      </c>
      <c r="EX509">
        <v>5.000970000000001</v>
      </c>
      <c r="EY509">
        <v>25375.85</v>
      </c>
      <c r="EZ509">
        <v>16707.39</v>
      </c>
      <c r="FA509">
        <v>39.6622</v>
      </c>
      <c r="FB509">
        <v>40.7059</v>
      </c>
      <c r="FC509">
        <v>39.75</v>
      </c>
      <c r="FD509">
        <v>40.125</v>
      </c>
      <c r="FE509">
        <v>39.812</v>
      </c>
      <c r="FF509">
        <v>1955.077</v>
      </c>
      <c r="FG509">
        <v>39.89999999999999</v>
      </c>
      <c r="FH509">
        <v>0</v>
      </c>
      <c r="FI509">
        <v>8247.200000047684</v>
      </c>
      <c r="FJ509">
        <v>0</v>
      </c>
      <c r="FK509">
        <v>1264.2432</v>
      </c>
      <c r="FL509">
        <v>-10.21615386295182</v>
      </c>
      <c r="FM509">
        <v>-179.0615386469875</v>
      </c>
      <c r="FN509">
        <v>25389.068</v>
      </c>
      <c r="FO509">
        <v>15</v>
      </c>
      <c r="FP509">
        <v>0</v>
      </c>
      <c r="FQ509" t="s">
        <v>439</v>
      </c>
      <c r="FR509">
        <v>1760210915.6</v>
      </c>
      <c r="FS509">
        <v>0</v>
      </c>
      <c r="FT509">
        <v>0</v>
      </c>
      <c r="FU509">
        <v>-0.215</v>
      </c>
      <c r="FV509">
        <v>0</v>
      </c>
      <c r="FW509">
        <v>-0.6919999999999999</v>
      </c>
      <c r="FX509">
        <v>0</v>
      </c>
      <c r="FY509">
        <v>400</v>
      </c>
      <c r="FZ509">
        <v>0</v>
      </c>
      <c r="GA509">
        <v>0.15</v>
      </c>
      <c r="GB509">
        <v>0</v>
      </c>
      <c r="GC509">
        <v>20.86112682926829</v>
      </c>
      <c r="GD509">
        <v>2.1189930313589</v>
      </c>
      <c r="GE509">
        <v>0.2156725782001677</v>
      </c>
      <c r="GF509">
        <v>0</v>
      </c>
      <c r="GG509">
        <v>1264.77705882353</v>
      </c>
      <c r="GH509">
        <v>-9.657754018894432</v>
      </c>
      <c r="GI509">
        <v>0.980832567746178</v>
      </c>
      <c r="GJ509">
        <v>0</v>
      </c>
      <c r="GK509">
        <v>0.2715706829268292</v>
      </c>
      <c r="GL509">
        <v>0.1967901114982578</v>
      </c>
      <c r="GM509">
        <v>0.02406160643871601</v>
      </c>
      <c r="GN509">
        <v>0</v>
      </c>
      <c r="GO509">
        <v>0</v>
      </c>
      <c r="GP509">
        <v>3</v>
      </c>
      <c r="GQ509" t="s">
        <v>455</v>
      </c>
      <c r="GR509">
        <v>3.13482</v>
      </c>
      <c r="GS509">
        <v>2.7602</v>
      </c>
      <c r="GT509">
        <v>0.064345</v>
      </c>
      <c r="GU509">
        <v>0.0589034</v>
      </c>
      <c r="GV509">
        <v>0.08230759999999999</v>
      </c>
      <c r="GW509">
        <v>0.0804067</v>
      </c>
      <c r="GX509">
        <v>29807.8</v>
      </c>
      <c r="GY509">
        <v>29972.6</v>
      </c>
      <c r="GZ509">
        <v>29613.4</v>
      </c>
      <c r="HA509">
        <v>29431.1</v>
      </c>
      <c r="HB509">
        <v>35910.6</v>
      </c>
      <c r="HC509">
        <v>35853.8</v>
      </c>
      <c r="HD509">
        <v>41668.6</v>
      </c>
      <c r="HE509">
        <v>41810.9</v>
      </c>
      <c r="HF509">
        <v>1.93648</v>
      </c>
      <c r="HG509">
        <v>1.86305</v>
      </c>
      <c r="HH509">
        <v>0.009499489999999999</v>
      </c>
      <c r="HI509">
        <v>0</v>
      </c>
      <c r="HJ509">
        <v>23.8583</v>
      </c>
      <c r="HK509">
        <v>999.9</v>
      </c>
      <c r="HL509">
        <v>39.9</v>
      </c>
      <c r="HM509">
        <v>31.7</v>
      </c>
      <c r="HN509">
        <v>20.7479</v>
      </c>
      <c r="HO509">
        <v>62.4329</v>
      </c>
      <c r="HP509">
        <v>31.6627</v>
      </c>
      <c r="HQ509">
        <v>1</v>
      </c>
      <c r="HR509">
        <v>0.0818953</v>
      </c>
      <c r="HS509">
        <v>4.41406</v>
      </c>
      <c r="HT509">
        <v>20.2853</v>
      </c>
      <c r="HU509">
        <v>5.21879</v>
      </c>
      <c r="HV509">
        <v>12.0159</v>
      </c>
      <c r="HW509">
        <v>4.9894</v>
      </c>
      <c r="HX509">
        <v>3.28828</v>
      </c>
      <c r="HY509">
        <v>9999</v>
      </c>
      <c r="HZ509">
        <v>9999</v>
      </c>
      <c r="IA509">
        <v>9999</v>
      </c>
      <c r="IB509">
        <v>999.9</v>
      </c>
      <c r="IC509">
        <v>4.97286</v>
      </c>
      <c r="ID509">
        <v>1.86661</v>
      </c>
      <c r="IE509">
        <v>1.86595</v>
      </c>
      <c r="IF509">
        <v>1.86587</v>
      </c>
      <c r="IG509">
        <v>1.8677</v>
      </c>
      <c r="IH509">
        <v>1.87018</v>
      </c>
      <c r="II509">
        <v>1.86879</v>
      </c>
      <c r="IJ509">
        <v>1.87029</v>
      </c>
      <c r="IK509">
        <v>0</v>
      </c>
      <c r="IL509">
        <v>0</v>
      </c>
      <c r="IM509">
        <v>0</v>
      </c>
      <c r="IN509">
        <v>0</v>
      </c>
      <c r="IO509" t="s">
        <v>441</v>
      </c>
      <c r="IP509" t="s">
        <v>442</v>
      </c>
      <c r="IQ509" t="s">
        <v>443</v>
      </c>
      <c r="IR509" t="s">
        <v>443</v>
      </c>
      <c r="IS509" t="s">
        <v>443</v>
      </c>
      <c r="IT509" t="s">
        <v>443</v>
      </c>
      <c r="IU509">
        <v>0</v>
      </c>
      <c r="IV509">
        <v>100</v>
      </c>
      <c r="IW509">
        <v>100</v>
      </c>
      <c r="IX509">
        <v>-1.982</v>
      </c>
      <c r="IY509">
        <v>0.07829999999999999</v>
      </c>
      <c r="IZ509">
        <v>-1.414774939843471</v>
      </c>
      <c r="JA509">
        <v>-0.002262605230658699</v>
      </c>
      <c r="JB509">
        <v>4.117972070868355E-07</v>
      </c>
      <c r="JC509">
        <v>-1.535053720392113E-10</v>
      </c>
      <c r="JD509">
        <v>-0.05773197212917025</v>
      </c>
      <c r="JE509">
        <v>-0.004387372397949352</v>
      </c>
      <c r="JF509">
        <v>0.001148265067849212</v>
      </c>
      <c r="JG509">
        <v>-2.372704636287677E-05</v>
      </c>
      <c r="JH509">
        <v>4</v>
      </c>
      <c r="JI509">
        <v>2346</v>
      </c>
      <c r="JJ509">
        <v>1</v>
      </c>
      <c r="JK509">
        <v>24</v>
      </c>
      <c r="JL509">
        <v>21707.7</v>
      </c>
      <c r="JM509">
        <v>29358556.3</v>
      </c>
      <c r="JN509">
        <v>0.638428</v>
      </c>
      <c r="JO509">
        <v>2.30347</v>
      </c>
      <c r="JP509">
        <v>1.39648</v>
      </c>
      <c r="JQ509">
        <v>2.35352</v>
      </c>
      <c r="JR509">
        <v>1.49536</v>
      </c>
      <c r="JS509">
        <v>2.54883</v>
      </c>
      <c r="JT509">
        <v>36.6233</v>
      </c>
      <c r="JU509">
        <v>24.035</v>
      </c>
      <c r="JV509">
        <v>18</v>
      </c>
      <c r="JW509">
        <v>492.209</v>
      </c>
      <c r="JX509">
        <v>436.223</v>
      </c>
      <c r="JY509">
        <v>18.7956</v>
      </c>
      <c r="JZ509">
        <v>28.4352</v>
      </c>
      <c r="KA509">
        <v>30.0013</v>
      </c>
      <c r="KB509">
        <v>27.8623</v>
      </c>
      <c r="KC509">
        <v>27.7553</v>
      </c>
      <c r="KD509">
        <v>12.6484</v>
      </c>
      <c r="KE509">
        <v>28.3745</v>
      </c>
      <c r="KF509">
        <v>42.3125</v>
      </c>
      <c r="KG509">
        <v>18.7931</v>
      </c>
      <c r="KH509">
        <v>212.832</v>
      </c>
      <c r="KI509">
        <v>16.5831</v>
      </c>
      <c r="KJ509">
        <v>101.205</v>
      </c>
      <c r="KK509">
        <v>100.543</v>
      </c>
    </row>
    <row r="510" spans="1:297">
      <c r="A510">
        <v>494</v>
      </c>
      <c r="B510">
        <v>1761513381</v>
      </c>
      <c r="C510">
        <v>6170.5</v>
      </c>
      <c r="D510" t="s">
        <v>1436</v>
      </c>
      <c r="E510" t="s">
        <v>1437</v>
      </c>
      <c r="F510">
        <v>5</v>
      </c>
      <c r="G510" t="s">
        <v>1411</v>
      </c>
      <c r="H510" t="s">
        <v>436</v>
      </c>
      <c r="I510">
        <v>1761513378.5</v>
      </c>
      <c r="J510">
        <f>(K510)/1000</f>
        <v>0</v>
      </c>
      <c r="K510">
        <f>IF(DP510, AN510, AH510)</f>
        <v>0</v>
      </c>
      <c r="L510">
        <f>IF(DP510, AI510, AG510)</f>
        <v>0</v>
      </c>
      <c r="M510">
        <f>DR510 - IF(AU510&gt;1, L510*DL510*100.0/(AW510), 0)</f>
        <v>0</v>
      </c>
      <c r="N510">
        <f>((T510-J510/2)*M510-L510)/(T510+J510/2)</f>
        <v>0</v>
      </c>
      <c r="O510">
        <f>N510*(DY510+DZ510)/1000.0</f>
        <v>0</v>
      </c>
      <c r="P510">
        <f>(DR510 - IF(AU510&gt;1, L510*DL510*100.0/(AW510), 0))*(DY510+DZ510)/1000.0</f>
        <v>0</v>
      </c>
      <c r="Q510">
        <f>2.0/((1/S510-1/R510)+SIGN(S510)*SQRT((1/S510-1/R510)*(1/S510-1/R510) + 4*DM510/((DM510+1)*(DM510+1))*(2*1/S510*1/R510-1/R510*1/R510)))</f>
        <v>0</v>
      </c>
      <c r="R510">
        <f>IF(LEFT(DN510,1)&lt;&gt;"0",IF(LEFT(DN510,1)="1",3.0,DO510),$D$5+$E$5*(EF510*DY510/($K$5*1000))+$F$5*(EF510*DY510/($K$5*1000))*MAX(MIN(DL510,$J$5),$I$5)*MAX(MIN(DL510,$J$5),$I$5)+$G$5*MAX(MIN(DL510,$J$5),$I$5)*(EF510*DY510/($K$5*1000))+$H$5*(EF510*DY510/($K$5*1000))*(EF510*DY510/($K$5*1000)))</f>
        <v>0</v>
      </c>
      <c r="S510">
        <f>J510*(1000-(1000*0.61365*exp(17.502*W510/(240.97+W510))/(DY510+DZ510)+DT510)/2)/(1000*0.61365*exp(17.502*W510/(240.97+W510))/(DY510+DZ510)-DT510)</f>
        <v>0</v>
      </c>
      <c r="T510">
        <f>1/((DM510+1)/(Q510/1.6)+1/(R510/1.37)) + DM510/((DM510+1)/(Q510/1.6) + DM510/(R510/1.37))</f>
        <v>0</v>
      </c>
      <c r="U510">
        <f>(DH510*DK510)</f>
        <v>0</v>
      </c>
      <c r="V510">
        <f>(EA510+(U510+2*0.95*5.67E-8*(((EA510+$B$7)+273)^4-(EA510+273)^4)-44100*J510)/(1.84*29.3*R510+8*0.95*5.67E-8*(EA510+273)^3))</f>
        <v>0</v>
      </c>
      <c r="W510">
        <f>($C$7*EB510+$D$7*EC510+$E$7*V510)</f>
        <v>0</v>
      </c>
      <c r="X510">
        <f>0.61365*exp(17.502*W510/(240.97+W510))</f>
        <v>0</v>
      </c>
      <c r="Y510">
        <f>(Z510/AA510*100)</f>
        <v>0</v>
      </c>
      <c r="Z510">
        <f>DT510*(DY510+DZ510)/1000</f>
        <v>0</v>
      </c>
      <c r="AA510">
        <f>0.61365*exp(17.502*EA510/(240.97+EA510))</f>
        <v>0</v>
      </c>
      <c r="AB510">
        <f>(X510-DT510*(DY510+DZ510)/1000)</f>
        <v>0</v>
      </c>
      <c r="AC510">
        <f>(-J510*44100)</f>
        <v>0</v>
      </c>
      <c r="AD510">
        <f>2*29.3*R510*0.92*(EA510-W510)</f>
        <v>0</v>
      </c>
      <c r="AE510">
        <f>2*0.95*5.67E-8*(((EA510+$B$7)+273)^4-(W510+273)^4)</f>
        <v>0</v>
      </c>
      <c r="AF510">
        <f>U510+AE510+AC510+AD510</f>
        <v>0</v>
      </c>
      <c r="AG510">
        <f>DX510*AU510*(DS510-DR510*(1000-AU510*DU510)/(1000-AU510*DT510))/(100*DL510)</f>
        <v>0</v>
      </c>
      <c r="AH510">
        <f>1000*DX510*AU510*(DT510-DU510)/(100*DL510*(1000-AU510*DT510))</f>
        <v>0</v>
      </c>
      <c r="AI510">
        <f>(AJ510 - AK510 - DY510*1E3/(8.314*(EA510+273.15)) * AM510/DX510 * AL510) * DX510/(100*DL510) * (1000 - DU510)/1000</f>
        <v>0</v>
      </c>
      <c r="AJ510">
        <v>236.018159145054</v>
      </c>
      <c r="AK510">
        <v>249.6666666666665</v>
      </c>
      <c r="AL510">
        <v>-3.339225061304703</v>
      </c>
      <c r="AM510">
        <v>65.2902715244734</v>
      </c>
      <c r="AN510">
        <f>(AP510 - AO510 + DY510*1E3/(8.314*(EA510+273.15)) * AR510/DX510 * AQ510) * DX510/(100*DL510) * 1000/(1000 - AP510)</f>
        <v>0</v>
      </c>
      <c r="AO510">
        <v>16.47145080771588</v>
      </c>
      <c r="AP510">
        <v>16.7403</v>
      </c>
      <c r="AQ510">
        <v>-0.002605926089838772</v>
      </c>
      <c r="AR510">
        <v>105.1138406512992</v>
      </c>
      <c r="AS510">
        <v>0</v>
      </c>
      <c r="AT510">
        <v>0</v>
      </c>
      <c r="AU510">
        <f>IF(AS510*$H$13&gt;=AW510,1.0,(AW510/(AW510-AS510*$H$13)))</f>
        <v>0</v>
      </c>
      <c r="AV510">
        <f>(AU510-1)*100</f>
        <v>0</v>
      </c>
      <c r="AW510">
        <f>MAX(0,($B$13+$C$13*EF510)/(1+$D$13*EF510)*DY510/(EA510+273)*$E$13)</f>
        <v>0</v>
      </c>
      <c r="AX510" t="s">
        <v>437</v>
      </c>
      <c r="AY510" t="s">
        <v>437</v>
      </c>
      <c r="AZ510">
        <v>0</v>
      </c>
      <c r="BA510">
        <v>0</v>
      </c>
      <c r="BB510">
        <f>1-AZ510/BA510</f>
        <v>0</v>
      </c>
      <c r="BC510">
        <v>0</v>
      </c>
      <c r="BD510" t="s">
        <v>437</v>
      </c>
      <c r="BE510" t="s">
        <v>437</v>
      </c>
      <c r="BF510">
        <v>0</v>
      </c>
      <c r="BG510">
        <v>0</v>
      </c>
      <c r="BH510">
        <f>1-BF510/BG510</f>
        <v>0</v>
      </c>
      <c r="BI510">
        <v>0.5</v>
      </c>
      <c r="BJ510">
        <f>DI510</f>
        <v>0</v>
      </c>
      <c r="BK510">
        <f>L510</f>
        <v>0</v>
      </c>
      <c r="BL510">
        <f>BH510*BI510*BJ510</f>
        <v>0</v>
      </c>
      <c r="BM510">
        <f>(BK510-BC510)/BJ510</f>
        <v>0</v>
      </c>
      <c r="BN510">
        <f>(BA510-BG510)/BG510</f>
        <v>0</v>
      </c>
      <c r="BO510">
        <f>AZ510/(BB510+AZ510/BG510)</f>
        <v>0</v>
      </c>
      <c r="BP510" t="s">
        <v>437</v>
      </c>
      <c r="BQ510">
        <v>0</v>
      </c>
      <c r="BR510">
        <f>IF(BQ510&lt;&gt;0, BQ510, BO510)</f>
        <v>0</v>
      </c>
      <c r="BS510">
        <f>1-BR510/BG510</f>
        <v>0</v>
      </c>
      <c r="BT510">
        <f>(BG510-BF510)/(BG510-BR510)</f>
        <v>0</v>
      </c>
      <c r="BU510">
        <f>(BA510-BG510)/(BA510-BR510)</f>
        <v>0</v>
      </c>
      <c r="BV510">
        <f>(BG510-BF510)/(BG510-AZ510)</f>
        <v>0</v>
      </c>
      <c r="BW510">
        <f>(BA510-BG510)/(BA510-AZ510)</f>
        <v>0</v>
      </c>
      <c r="BX510">
        <f>(BT510*BR510/BF510)</f>
        <v>0</v>
      </c>
      <c r="BY510">
        <f>(1-BX510)</f>
        <v>0</v>
      </c>
      <c r="BZ510">
        <v>2020</v>
      </c>
      <c r="CA510">
        <v>290.0000000000001</v>
      </c>
      <c r="CB510">
        <v>1590.42</v>
      </c>
      <c r="CC510">
        <v>295</v>
      </c>
      <c r="CD510">
        <v>5220.67</v>
      </c>
      <c r="CE510">
        <v>1591.29</v>
      </c>
      <c r="CF510">
        <v>-0.87</v>
      </c>
      <c r="CG510">
        <v>300.0000000000001</v>
      </c>
      <c r="CH510">
        <v>23.8</v>
      </c>
      <c r="CI510">
        <v>1650.734719841875</v>
      </c>
      <c r="CJ510">
        <v>2.032994541366527</v>
      </c>
      <c r="CK510">
        <v>-31.03478562282126</v>
      </c>
      <c r="CL510">
        <v>0.9198548094063967</v>
      </c>
      <c r="CM510">
        <v>0.9759925733019913</v>
      </c>
      <c r="CN510">
        <v>-0.00431141668520578</v>
      </c>
      <c r="CO510">
        <v>289.9999999999999</v>
      </c>
      <c r="CP510">
        <v>1590.91</v>
      </c>
      <c r="CQ510">
        <v>765</v>
      </c>
      <c r="CR510">
        <v>5219.32</v>
      </c>
      <c r="CS510">
        <v>1591.27</v>
      </c>
      <c r="CT510">
        <v>-0.36</v>
      </c>
      <c r="DH510">
        <f>$B$11*EG510+$C$11*EH510+$F$11*ES510*(1-EV510)</f>
        <v>0</v>
      </c>
      <c r="DI510">
        <f>DH510*DJ510</f>
        <v>0</v>
      </c>
      <c r="DJ510">
        <f>($B$11*$D$9+$C$11*$D$9+$F$11*((FF510+EX510)/MAX(FF510+EX510+FG510, 0.1)*$I$9+FG510/MAX(FF510+EX510+FG510, 0.1)*$J$9))/($B$11+$C$11+$F$11)</f>
        <v>0</v>
      </c>
      <c r="DK510">
        <f>($B$11*$K$9+$C$11*$K$9+$F$11*((FF510+EX510)/MAX(FF510+EX510+FG510, 0.1)*$P$9+FG510/MAX(FF510+EX510+FG510, 0.1)*$Q$9))/($B$11+$C$11+$F$11)</f>
        <v>0</v>
      </c>
      <c r="DL510">
        <v>6</v>
      </c>
      <c r="DM510">
        <v>0.5</v>
      </c>
      <c r="DN510" t="s">
        <v>438</v>
      </c>
      <c r="DO510">
        <v>2</v>
      </c>
      <c r="DP510" t="b">
        <v>1</v>
      </c>
      <c r="DQ510">
        <v>1761513378.5</v>
      </c>
      <c r="DR510">
        <v>252.0528888888889</v>
      </c>
      <c r="DS510">
        <v>230.7672222222222</v>
      </c>
      <c r="DT510">
        <v>16.74274444444444</v>
      </c>
      <c r="DU510">
        <v>16.47456666666667</v>
      </c>
      <c r="DV510">
        <v>254.0183333333333</v>
      </c>
      <c r="DW510">
        <v>16.66451111111111</v>
      </c>
      <c r="DX510">
        <v>499.9607777777778</v>
      </c>
      <c r="DY510">
        <v>90.27524444444445</v>
      </c>
      <c r="DZ510">
        <v>0.09984788888888889</v>
      </c>
      <c r="EA510">
        <v>24.20433333333333</v>
      </c>
      <c r="EB510">
        <v>24.00244444444445</v>
      </c>
      <c r="EC510">
        <v>999.9000000000001</v>
      </c>
      <c r="ED510">
        <v>0</v>
      </c>
      <c r="EE510">
        <v>0</v>
      </c>
      <c r="EF510">
        <v>10015.41111111111</v>
      </c>
      <c r="EG510">
        <v>0</v>
      </c>
      <c r="EH510">
        <v>1024.476666666666</v>
      </c>
      <c r="EI510">
        <v>21.2856</v>
      </c>
      <c r="EJ510">
        <v>256.3446666666667</v>
      </c>
      <c r="EK510">
        <v>234.6326666666667</v>
      </c>
      <c r="EL510">
        <v>0.2681378888888889</v>
      </c>
      <c r="EM510">
        <v>230.7672222222222</v>
      </c>
      <c r="EN510">
        <v>16.47456666666667</v>
      </c>
      <c r="EO510">
        <v>1.511454444444444</v>
      </c>
      <c r="EP510">
        <v>1.487248888888889</v>
      </c>
      <c r="EQ510">
        <v>13.08452222222222</v>
      </c>
      <c r="ER510">
        <v>12.83768888888889</v>
      </c>
      <c r="ES510">
        <v>1999.986666666667</v>
      </c>
      <c r="ET510">
        <v>0.9800020000000002</v>
      </c>
      <c r="EU510">
        <v>0.019998</v>
      </c>
      <c r="EV510">
        <v>0</v>
      </c>
      <c r="EW510">
        <v>1262.524444444444</v>
      </c>
      <c r="EX510">
        <v>5.00097</v>
      </c>
      <c r="EY510">
        <v>25356.78888888889</v>
      </c>
      <c r="EZ510">
        <v>16707.48888888889</v>
      </c>
      <c r="FA510">
        <v>39.687</v>
      </c>
      <c r="FB510">
        <v>40.75</v>
      </c>
      <c r="FC510">
        <v>39.75</v>
      </c>
      <c r="FD510">
        <v>40.125</v>
      </c>
      <c r="FE510">
        <v>39.812</v>
      </c>
      <c r="FF510">
        <v>1955.086666666667</v>
      </c>
      <c r="FG510">
        <v>39.9</v>
      </c>
      <c r="FH510">
        <v>0</v>
      </c>
      <c r="FI510">
        <v>8252</v>
      </c>
      <c r="FJ510">
        <v>0</v>
      </c>
      <c r="FK510">
        <v>1263.3968</v>
      </c>
      <c r="FL510">
        <v>-10.52846155181522</v>
      </c>
      <c r="FM510">
        <v>-209.2769233785481</v>
      </c>
      <c r="FN510">
        <v>25373.692</v>
      </c>
      <c r="FO510">
        <v>15</v>
      </c>
      <c r="FP510">
        <v>0</v>
      </c>
      <c r="FQ510" t="s">
        <v>439</v>
      </c>
      <c r="FR510">
        <v>1760210915.6</v>
      </c>
      <c r="FS510">
        <v>0</v>
      </c>
      <c r="FT510">
        <v>0</v>
      </c>
      <c r="FU510">
        <v>-0.215</v>
      </c>
      <c r="FV510">
        <v>0</v>
      </c>
      <c r="FW510">
        <v>-0.6919999999999999</v>
      </c>
      <c r="FX510">
        <v>0</v>
      </c>
      <c r="FY510">
        <v>400</v>
      </c>
      <c r="FZ510">
        <v>0</v>
      </c>
      <c r="GA510">
        <v>0.15</v>
      </c>
      <c r="GB510">
        <v>0</v>
      </c>
      <c r="GC510">
        <v>21.00367317073171</v>
      </c>
      <c r="GD510">
        <v>1.822062020905933</v>
      </c>
      <c r="GE510">
        <v>0.1849328553489277</v>
      </c>
      <c r="GF510">
        <v>0</v>
      </c>
      <c r="GG510">
        <v>1264.072941176471</v>
      </c>
      <c r="GH510">
        <v>-9.763789146986181</v>
      </c>
      <c r="GI510">
        <v>0.9888511736346425</v>
      </c>
      <c r="GJ510">
        <v>0</v>
      </c>
      <c r="GK510">
        <v>0.2755243902439025</v>
      </c>
      <c r="GL510">
        <v>0.1473282857142859</v>
      </c>
      <c r="GM510">
        <v>0.02406920547684809</v>
      </c>
      <c r="GN510">
        <v>0</v>
      </c>
      <c r="GO510">
        <v>0</v>
      </c>
      <c r="GP510">
        <v>3</v>
      </c>
      <c r="GQ510" t="s">
        <v>455</v>
      </c>
      <c r="GR510">
        <v>3.13477</v>
      </c>
      <c r="GS510">
        <v>2.76044</v>
      </c>
      <c r="GT510">
        <v>0.0608886</v>
      </c>
      <c r="GU510">
        <v>0.0553273</v>
      </c>
      <c r="GV510">
        <v>0.0822643</v>
      </c>
      <c r="GW510">
        <v>0.08055950000000001</v>
      </c>
      <c r="GX510">
        <v>29917</v>
      </c>
      <c r="GY510">
        <v>30086</v>
      </c>
      <c r="GZ510">
        <v>29612.6</v>
      </c>
      <c r="HA510">
        <v>29430.7</v>
      </c>
      <c r="HB510">
        <v>35911.5</v>
      </c>
      <c r="HC510">
        <v>35847.2</v>
      </c>
      <c r="HD510">
        <v>41667.7</v>
      </c>
      <c r="HE510">
        <v>41810.3</v>
      </c>
      <c r="HF510">
        <v>1.9362</v>
      </c>
      <c r="HG510">
        <v>1.86292</v>
      </c>
      <c r="HH510">
        <v>0.008229169999999999</v>
      </c>
      <c r="HI510">
        <v>0</v>
      </c>
      <c r="HJ510">
        <v>23.8603</v>
      </c>
      <c r="HK510">
        <v>999.9</v>
      </c>
      <c r="HL510">
        <v>39.9</v>
      </c>
      <c r="HM510">
        <v>31.7</v>
      </c>
      <c r="HN510">
        <v>20.7495</v>
      </c>
      <c r="HO510">
        <v>62.4429</v>
      </c>
      <c r="HP510">
        <v>31.6707</v>
      </c>
      <c r="HQ510">
        <v>1</v>
      </c>
      <c r="HR510">
        <v>0.083186</v>
      </c>
      <c r="HS510">
        <v>4.40939</v>
      </c>
      <c r="HT510">
        <v>20.2853</v>
      </c>
      <c r="HU510">
        <v>5.21894</v>
      </c>
      <c r="HV510">
        <v>12.0159</v>
      </c>
      <c r="HW510">
        <v>4.98905</v>
      </c>
      <c r="HX510">
        <v>3.2882</v>
      </c>
      <c r="HY510">
        <v>9999</v>
      </c>
      <c r="HZ510">
        <v>9999</v>
      </c>
      <c r="IA510">
        <v>9999</v>
      </c>
      <c r="IB510">
        <v>999.9</v>
      </c>
      <c r="IC510">
        <v>4.97287</v>
      </c>
      <c r="ID510">
        <v>1.86661</v>
      </c>
      <c r="IE510">
        <v>1.86596</v>
      </c>
      <c r="IF510">
        <v>1.86587</v>
      </c>
      <c r="IG510">
        <v>1.8677</v>
      </c>
      <c r="IH510">
        <v>1.87021</v>
      </c>
      <c r="II510">
        <v>1.8688</v>
      </c>
      <c r="IJ510">
        <v>1.87028</v>
      </c>
      <c r="IK510">
        <v>0</v>
      </c>
      <c r="IL510">
        <v>0</v>
      </c>
      <c r="IM510">
        <v>0</v>
      </c>
      <c r="IN510">
        <v>0</v>
      </c>
      <c r="IO510" t="s">
        <v>441</v>
      </c>
      <c r="IP510" t="s">
        <v>442</v>
      </c>
      <c r="IQ510" t="s">
        <v>443</v>
      </c>
      <c r="IR510" t="s">
        <v>443</v>
      </c>
      <c r="IS510" t="s">
        <v>443</v>
      </c>
      <c r="IT510" t="s">
        <v>443</v>
      </c>
      <c r="IU510">
        <v>0</v>
      </c>
      <c r="IV510">
        <v>100</v>
      </c>
      <c r="IW510">
        <v>100</v>
      </c>
      <c r="IX510">
        <v>-1.948</v>
      </c>
      <c r="IY510">
        <v>0.07820000000000001</v>
      </c>
      <c r="IZ510">
        <v>-1.414774939843471</v>
      </c>
      <c r="JA510">
        <v>-0.002262605230658699</v>
      </c>
      <c r="JB510">
        <v>4.117972070868355E-07</v>
      </c>
      <c r="JC510">
        <v>-1.535053720392113E-10</v>
      </c>
      <c r="JD510">
        <v>-0.05773197212917025</v>
      </c>
      <c r="JE510">
        <v>-0.004387372397949352</v>
      </c>
      <c r="JF510">
        <v>0.001148265067849212</v>
      </c>
      <c r="JG510">
        <v>-2.372704636287677E-05</v>
      </c>
      <c r="JH510">
        <v>4</v>
      </c>
      <c r="JI510">
        <v>2346</v>
      </c>
      <c r="JJ510">
        <v>1</v>
      </c>
      <c r="JK510">
        <v>24</v>
      </c>
      <c r="JL510">
        <v>21707.8</v>
      </c>
      <c r="JM510">
        <v>29358556.4</v>
      </c>
      <c r="JN510">
        <v>0.600586</v>
      </c>
      <c r="JO510">
        <v>2.2937</v>
      </c>
      <c r="JP510">
        <v>1.39648</v>
      </c>
      <c r="JQ510">
        <v>2.35229</v>
      </c>
      <c r="JR510">
        <v>1.49536</v>
      </c>
      <c r="JS510">
        <v>2.66602</v>
      </c>
      <c r="JT510">
        <v>36.6233</v>
      </c>
      <c r="JU510">
        <v>24.035</v>
      </c>
      <c r="JV510">
        <v>18</v>
      </c>
      <c r="JW510">
        <v>492.184</v>
      </c>
      <c r="JX510">
        <v>436.291</v>
      </c>
      <c r="JY510">
        <v>18.786</v>
      </c>
      <c r="JZ510">
        <v>28.4532</v>
      </c>
      <c r="KA510">
        <v>30.0013</v>
      </c>
      <c r="KB510">
        <v>27.8804</v>
      </c>
      <c r="KC510">
        <v>27.7744</v>
      </c>
      <c r="KD510">
        <v>11.9608</v>
      </c>
      <c r="KE510">
        <v>28.0821</v>
      </c>
      <c r="KF510">
        <v>42.3125</v>
      </c>
      <c r="KG510">
        <v>18.7827</v>
      </c>
      <c r="KH510">
        <v>199.473</v>
      </c>
      <c r="KI510">
        <v>16.5986</v>
      </c>
      <c r="KJ510">
        <v>101.203</v>
      </c>
      <c r="KK510">
        <v>100.542</v>
      </c>
    </row>
    <row r="511" spans="1:297">
      <c r="A511">
        <v>495</v>
      </c>
      <c r="B511">
        <v>1761513386</v>
      </c>
      <c r="C511">
        <v>6175.5</v>
      </c>
      <c r="D511" t="s">
        <v>1438</v>
      </c>
      <c r="E511" t="s">
        <v>1439</v>
      </c>
      <c r="F511">
        <v>5</v>
      </c>
      <c r="G511" t="s">
        <v>1411</v>
      </c>
      <c r="H511" t="s">
        <v>436</v>
      </c>
      <c r="I511">
        <v>1761513383.2</v>
      </c>
      <c r="J511">
        <f>(K511)/1000</f>
        <v>0</v>
      </c>
      <c r="K511">
        <f>IF(DP511, AN511, AH511)</f>
        <v>0</v>
      </c>
      <c r="L511">
        <f>IF(DP511, AI511, AG511)</f>
        <v>0</v>
      </c>
      <c r="M511">
        <f>DR511 - IF(AU511&gt;1, L511*DL511*100.0/(AW511), 0)</f>
        <v>0</v>
      </c>
      <c r="N511">
        <f>((T511-J511/2)*M511-L511)/(T511+J511/2)</f>
        <v>0</v>
      </c>
      <c r="O511">
        <f>N511*(DY511+DZ511)/1000.0</f>
        <v>0</v>
      </c>
      <c r="P511">
        <f>(DR511 - IF(AU511&gt;1, L511*DL511*100.0/(AW511), 0))*(DY511+DZ511)/1000.0</f>
        <v>0</v>
      </c>
      <c r="Q511">
        <f>2.0/((1/S511-1/R511)+SIGN(S511)*SQRT((1/S511-1/R511)*(1/S511-1/R511) + 4*DM511/((DM511+1)*(DM511+1))*(2*1/S511*1/R511-1/R511*1/R511)))</f>
        <v>0</v>
      </c>
      <c r="R511">
        <f>IF(LEFT(DN511,1)&lt;&gt;"0",IF(LEFT(DN511,1)="1",3.0,DO511),$D$5+$E$5*(EF511*DY511/($K$5*1000))+$F$5*(EF511*DY511/($K$5*1000))*MAX(MIN(DL511,$J$5),$I$5)*MAX(MIN(DL511,$J$5),$I$5)+$G$5*MAX(MIN(DL511,$J$5),$I$5)*(EF511*DY511/($K$5*1000))+$H$5*(EF511*DY511/($K$5*1000))*(EF511*DY511/($K$5*1000)))</f>
        <v>0</v>
      </c>
      <c r="S511">
        <f>J511*(1000-(1000*0.61365*exp(17.502*W511/(240.97+W511))/(DY511+DZ511)+DT511)/2)/(1000*0.61365*exp(17.502*W511/(240.97+W511))/(DY511+DZ511)-DT511)</f>
        <v>0</v>
      </c>
      <c r="T511">
        <f>1/((DM511+1)/(Q511/1.6)+1/(R511/1.37)) + DM511/((DM511+1)/(Q511/1.6) + DM511/(R511/1.37))</f>
        <v>0</v>
      </c>
      <c r="U511">
        <f>(DH511*DK511)</f>
        <v>0</v>
      </c>
      <c r="V511">
        <f>(EA511+(U511+2*0.95*5.67E-8*(((EA511+$B$7)+273)^4-(EA511+273)^4)-44100*J511)/(1.84*29.3*R511+8*0.95*5.67E-8*(EA511+273)^3))</f>
        <v>0</v>
      </c>
      <c r="W511">
        <f>($C$7*EB511+$D$7*EC511+$E$7*V511)</f>
        <v>0</v>
      </c>
      <c r="X511">
        <f>0.61365*exp(17.502*W511/(240.97+W511))</f>
        <v>0</v>
      </c>
      <c r="Y511">
        <f>(Z511/AA511*100)</f>
        <v>0</v>
      </c>
      <c r="Z511">
        <f>DT511*(DY511+DZ511)/1000</f>
        <v>0</v>
      </c>
      <c r="AA511">
        <f>0.61365*exp(17.502*EA511/(240.97+EA511))</f>
        <v>0</v>
      </c>
      <c r="AB511">
        <f>(X511-DT511*(DY511+DZ511)/1000)</f>
        <v>0</v>
      </c>
      <c r="AC511">
        <f>(-J511*44100)</f>
        <v>0</v>
      </c>
      <c r="AD511">
        <f>2*29.3*R511*0.92*(EA511-W511)</f>
        <v>0</v>
      </c>
      <c r="AE511">
        <f>2*0.95*5.67E-8*(((EA511+$B$7)+273)^4-(W511+273)^4)</f>
        <v>0</v>
      </c>
      <c r="AF511">
        <f>U511+AE511+AC511+AD511</f>
        <v>0</v>
      </c>
      <c r="AG511">
        <f>DX511*AU511*(DS511-DR511*(1000-AU511*DU511)/(1000-AU511*DT511))/(100*DL511)</f>
        <v>0</v>
      </c>
      <c r="AH511">
        <f>1000*DX511*AU511*(DT511-DU511)/(100*DL511*(1000-AU511*DT511))</f>
        <v>0</v>
      </c>
      <c r="AI511">
        <f>(AJ511 - AK511 - DY511*1E3/(8.314*(EA511+273.15)) * AM511/DX511 * AL511) * DX511/(100*DL511) * (1000 - DU511)/1000</f>
        <v>0</v>
      </c>
      <c r="AJ511">
        <v>219.0690990736812</v>
      </c>
      <c r="AK511">
        <v>232.9249454545455</v>
      </c>
      <c r="AL511">
        <v>-3.35129536017504</v>
      </c>
      <c r="AM511">
        <v>65.2902715244734</v>
      </c>
      <c r="AN511">
        <f>(AP511 - AO511 + DY511*1E3/(8.314*(EA511+273.15)) * AR511/DX511 * AQ511) * DX511/(100*DL511) * 1000/(1000 - AP511)</f>
        <v>0</v>
      </c>
      <c r="AO511">
        <v>16.51525305150838</v>
      </c>
      <c r="AP511">
        <v>16.74798121212121</v>
      </c>
      <c r="AQ511">
        <v>0.0002828374738037138</v>
      </c>
      <c r="AR511">
        <v>105.1138406512992</v>
      </c>
      <c r="AS511">
        <v>0</v>
      </c>
      <c r="AT511">
        <v>0</v>
      </c>
      <c r="AU511">
        <f>IF(AS511*$H$13&gt;=AW511,1.0,(AW511/(AW511-AS511*$H$13)))</f>
        <v>0</v>
      </c>
      <c r="AV511">
        <f>(AU511-1)*100</f>
        <v>0</v>
      </c>
      <c r="AW511">
        <f>MAX(0,($B$13+$C$13*EF511)/(1+$D$13*EF511)*DY511/(EA511+273)*$E$13)</f>
        <v>0</v>
      </c>
      <c r="AX511" t="s">
        <v>437</v>
      </c>
      <c r="AY511" t="s">
        <v>437</v>
      </c>
      <c r="AZ511">
        <v>0</v>
      </c>
      <c r="BA511">
        <v>0</v>
      </c>
      <c r="BB511">
        <f>1-AZ511/BA511</f>
        <v>0</v>
      </c>
      <c r="BC511">
        <v>0</v>
      </c>
      <c r="BD511" t="s">
        <v>437</v>
      </c>
      <c r="BE511" t="s">
        <v>437</v>
      </c>
      <c r="BF511">
        <v>0</v>
      </c>
      <c r="BG511">
        <v>0</v>
      </c>
      <c r="BH511">
        <f>1-BF511/BG511</f>
        <v>0</v>
      </c>
      <c r="BI511">
        <v>0.5</v>
      </c>
      <c r="BJ511">
        <f>DI511</f>
        <v>0</v>
      </c>
      <c r="BK511">
        <f>L511</f>
        <v>0</v>
      </c>
      <c r="BL511">
        <f>BH511*BI511*BJ511</f>
        <v>0</v>
      </c>
      <c r="BM511">
        <f>(BK511-BC511)/BJ511</f>
        <v>0</v>
      </c>
      <c r="BN511">
        <f>(BA511-BG511)/BG511</f>
        <v>0</v>
      </c>
      <c r="BO511">
        <f>AZ511/(BB511+AZ511/BG511)</f>
        <v>0</v>
      </c>
      <c r="BP511" t="s">
        <v>437</v>
      </c>
      <c r="BQ511">
        <v>0</v>
      </c>
      <c r="BR511">
        <f>IF(BQ511&lt;&gt;0, BQ511, BO511)</f>
        <v>0</v>
      </c>
      <c r="BS511">
        <f>1-BR511/BG511</f>
        <v>0</v>
      </c>
      <c r="BT511">
        <f>(BG511-BF511)/(BG511-BR511)</f>
        <v>0</v>
      </c>
      <c r="BU511">
        <f>(BA511-BG511)/(BA511-BR511)</f>
        <v>0</v>
      </c>
      <c r="BV511">
        <f>(BG511-BF511)/(BG511-AZ511)</f>
        <v>0</v>
      </c>
      <c r="BW511">
        <f>(BA511-BG511)/(BA511-AZ511)</f>
        <v>0</v>
      </c>
      <c r="BX511">
        <f>(BT511*BR511/BF511)</f>
        <v>0</v>
      </c>
      <c r="BY511">
        <f>(1-BX511)</f>
        <v>0</v>
      </c>
      <c r="BZ511">
        <v>2020</v>
      </c>
      <c r="CA511">
        <v>290.0000000000001</v>
      </c>
      <c r="CB511">
        <v>1590.42</v>
      </c>
      <c r="CC511">
        <v>295</v>
      </c>
      <c r="CD511">
        <v>5220.67</v>
      </c>
      <c r="CE511">
        <v>1591.29</v>
      </c>
      <c r="CF511">
        <v>-0.87</v>
      </c>
      <c r="CG511">
        <v>300.0000000000001</v>
      </c>
      <c r="CH511">
        <v>23.8</v>
      </c>
      <c r="CI511">
        <v>1650.734719841875</v>
      </c>
      <c r="CJ511">
        <v>2.032994541366527</v>
      </c>
      <c r="CK511">
        <v>-31.03478562282126</v>
      </c>
      <c r="CL511">
        <v>0.9198548094063967</v>
      </c>
      <c r="CM511">
        <v>0.9759925733019913</v>
      </c>
      <c r="CN511">
        <v>-0.00431141668520578</v>
      </c>
      <c r="CO511">
        <v>289.9999999999999</v>
      </c>
      <c r="CP511">
        <v>1590.91</v>
      </c>
      <c r="CQ511">
        <v>765</v>
      </c>
      <c r="CR511">
        <v>5219.32</v>
      </c>
      <c r="CS511">
        <v>1591.27</v>
      </c>
      <c r="CT511">
        <v>-0.36</v>
      </c>
      <c r="DH511">
        <f>$B$11*EG511+$C$11*EH511+$F$11*ES511*(1-EV511)</f>
        <v>0</v>
      </c>
      <c r="DI511">
        <f>DH511*DJ511</f>
        <v>0</v>
      </c>
      <c r="DJ511">
        <f>($B$11*$D$9+$C$11*$D$9+$F$11*((FF511+EX511)/MAX(FF511+EX511+FG511, 0.1)*$I$9+FG511/MAX(FF511+EX511+FG511, 0.1)*$J$9))/($B$11+$C$11+$F$11)</f>
        <v>0</v>
      </c>
      <c r="DK511">
        <f>($B$11*$K$9+$C$11*$K$9+$F$11*((FF511+EX511)/MAX(FF511+EX511+FG511, 0.1)*$P$9+FG511/MAX(FF511+EX511+FG511, 0.1)*$Q$9))/($B$11+$C$11+$F$11)</f>
        <v>0</v>
      </c>
      <c r="DL511">
        <v>6</v>
      </c>
      <c r="DM511">
        <v>0.5</v>
      </c>
      <c r="DN511" t="s">
        <v>438</v>
      </c>
      <c r="DO511">
        <v>2</v>
      </c>
      <c r="DP511" t="b">
        <v>1</v>
      </c>
      <c r="DQ511">
        <v>1761513383.2</v>
      </c>
      <c r="DR511">
        <v>236.5984</v>
      </c>
      <c r="DS511">
        <v>215.1175</v>
      </c>
      <c r="DT511">
        <v>16.74371</v>
      </c>
      <c r="DU511">
        <v>16.5167</v>
      </c>
      <c r="DV511">
        <v>238.5316</v>
      </c>
      <c r="DW511">
        <v>16.66548</v>
      </c>
      <c r="DX511">
        <v>500.038</v>
      </c>
      <c r="DY511">
        <v>90.27264</v>
      </c>
      <c r="DZ511">
        <v>0.10009067</v>
      </c>
      <c r="EA511">
        <v>24.19515</v>
      </c>
      <c r="EB511">
        <v>24.00073</v>
      </c>
      <c r="EC511">
        <v>999.9</v>
      </c>
      <c r="ED511">
        <v>0</v>
      </c>
      <c r="EE511">
        <v>0</v>
      </c>
      <c r="EF511">
        <v>9997.242</v>
      </c>
      <c r="EG511">
        <v>0</v>
      </c>
      <c r="EH511">
        <v>1024.471</v>
      </c>
      <c r="EI511">
        <v>21.48092</v>
      </c>
      <c r="EJ511">
        <v>240.6274</v>
      </c>
      <c r="EK511">
        <v>218.7302</v>
      </c>
      <c r="EL511">
        <v>0.2270174</v>
      </c>
      <c r="EM511">
        <v>215.1175</v>
      </c>
      <c r="EN511">
        <v>16.5167</v>
      </c>
      <c r="EO511">
        <v>1.511502</v>
      </c>
      <c r="EP511">
        <v>1.491008</v>
      </c>
      <c r="EQ511">
        <v>13.08498</v>
      </c>
      <c r="ER511">
        <v>12.87624</v>
      </c>
      <c r="ES511">
        <v>1999.97</v>
      </c>
      <c r="ET511">
        <v>0.9800020000000002</v>
      </c>
      <c r="EU511">
        <v>0.01999799999999999</v>
      </c>
      <c r="EV511">
        <v>0</v>
      </c>
      <c r="EW511">
        <v>1261.548</v>
      </c>
      <c r="EX511">
        <v>5.000970000000001</v>
      </c>
      <c r="EY511">
        <v>25337.82</v>
      </c>
      <c r="EZ511">
        <v>16707.35</v>
      </c>
      <c r="FA511">
        <v>39.687</v>
      </c>
      <c r="FB511">
        <v>40.75</v>
      </c>
      <c r="FC511">
        <v>39.77480000000001</v>
      </c>
      <c r="FD511">
        <v>40.125</v>
      </c>
      <c r="FE511">
        <v>39.8435</v>
      </c>
      <c r="FF511">
        <v>1955.07</v>
      </c>
      <c r="FG511">
        <v>39.89999999999999</v>
      </c>
      <c r="FH511">
        <v>0</v>
      </c>
      <c r="FI511">
        <v>8257.400000095367</v>
      </c>
      <c r="FJ511">
        <v>0</v>
      </c>
      <c r="FK511">
        <v>1262.454230769231</v>
      </c>
      <c r="FL511">
        <v>-12.28820511285189</v>
      </c>
      <c r="FM511">
        <v>-231.0427347111111</v>
      </c>
      <c r="FN511">
        <v>25354.80769230769</v>
      </c>
      <c r="FO511">
        <v>15</v>
      </c>
      <c r="FP511">
        <v>0</v>
      </c>
      <c r="FQ511" t="s">
        <v>439</v>
      </c>
      <c r="FR511">
        <v>1760210915.6</v>
      </c>
      <c r="FS511">
        <v>0</v>
      </c>
      <c r="FT511">
        <v>0</v>
      </c>
      <c r="FU511">
        <v>-0.215</v>
      </c>
      <c r="FV511">
        <v>0</v>
      </c>
      <c r="FW511">
        <v>-0.6919999999999999</v>
      </c>
      <c r="FX511">
        <v>0</v>
      </c>
      <c r="FY511">
        <v>400</v>
      </c>
      <c r="FZ511">
        <v>0</v>
      </c>
      <c r="GA511">
        <v>0.15</v>
      </c>
      <c r="GB511">
        <v>0</v>
      </c>
      <c r="GC511">
        <v>21.1950075</v>
      </c>
      <c r="GD511">
        <v>2.015269418386469</v>
      </c>
      <c r="GE511">
        <v>0.1980672378101691</v>
      </c>
      <c r="GF511">
        <v>0</v>
      </c>
      <c r="GG511">
        <v>1263.111764705882</v>
      </c>
      <c r="GH511">
        <v>-11.10863254627538</v>
      </c>
      <c r="GI511">
        <v>1.109826352575905</v>
      </c>
      <c r="GJ511">
        <v>0</v>
      </c>
      <c r="GK511">
        <v>0.270134075</v>
      </c>
      <c r="GL511">
        <v>-0.1552191106941845</v>
      </c>
      <c r="GM511">
        <v>0.03129914401895641</v>
      </c>
      <c r="GN511">
        <v>0</v>
      </c>
      <c r="GO511">
        <v>0</v>
      </c>
      <c r="GP511">
        <v>3</v>
      </c>
      <c r="GQ511" t="s">
        <v>455</v>
      </c>
      <c r="GR511">
        <v>3.13476</v>
      </c>
      <c r="GS511">
        <v>2.76019</v>
      </c>
      <c r="GT511">
        <v>0.0573359</v>
      </c>
      <c r="GU511">
        <v>0.0516854</v>
      </c>
      <c r="GV511">
        <v>0.0822917</v>
      </c>
      <c r="GW511">
        <v>0.0807206</v>
      </c>
      <c r="GX511">
        <v>30029.6</v>
      </c>
      <c r="GY511">
        <v>30201.4</v>
      </c>
      <c r="GZ511">
        <v>29612.1</v>
      </c>
      <c r="HA511">
        <v>29430.2</v>
      </c>
      <c r="HB511">
        <v>35909.8</v>
      </c>
      <c r="HC511">
        <v>35839.9</v>
      </c>
      <c r="HD511">
        <v>41667</v>
      </c>
      <c r="HE511">
        <v>41809.3</v>
      </c>
      <c r="HF511">
        <v>1.93607</v>
      </c>
      <c r="HG511">
        <v>1.86262</v>
      </c>
      <c r="HH511">
        <v>0.008698549999999999</v>
      </c>
      <c r="HI511">
        <v>0</v>
      </c>
      <c r="HJ511">
        <v>23.8623</v>
      </c>
      <c r="HK511">
        <v>999.9</v>
      </c>
      <c r="HL511">
        <v>39.9</v>
      </c>
      <c r="HM511">
        <v>31.7</v>
      </c>
      <c r="HN511">
        <v>20.7513</v>
      </c>
      <c r="HO511">
        <v>62.3029</v>
      </c>
      <c r="HP511">
        <v>31.6667</v>
      </c>
      <c r="HQ511">
        <v>1</v>
      </c>
      <c r="HR511">
        <v>0.0839329</v>
      </c>
      <c r="HS511">
        <v>4.04322</v>
      </c>
      <c r="HT511">
        <v>20.2938</v>
      </c>
      <c r="HU511">
        <v>5.21849</v>
      </c>
      <c r="HV511">
        <v>12.0159</v>
      </c>
      <c r="HW511">
        <v>4.98905</v>
      </c>
      <c r="HX511">
        <v>3.2882</v>
      </c>
      <c r="HY511">
        <v>9999</v>
      </c>
      <c r="HZ511">
        <v>9999</v>
      </c>
      <c r="IA511">
        <v>9999</v>
      </c>
      <c r="IB511">
        <v>999.9</v>
      </c>
      <c r="IC511">
        <v>4.97288</v>
      </c>
      <c r="ID511">
        <v>1.86661</v>
      </c>
      <c r="IE511">
        <v>1.86594</v>
      </c>
      <c r="IF511">
        <v>1.86588</v>
      </c>
      <c r="IG511">
        <v>1.8677</v>
      </c>
      <c r="IH511">
        <v>1.87017</v>
      </c>
      <c r="II511">
        <v>1.86879</v>
      </c>
      <c r="IJ511">
        <v>1.87027</v>
      </c>
      <c r="IK511">
        <v>0</v>
      </c>
      <c r="IL511">
        <v>0</v>
      </c>
      <c r="IM511">
        <v>0</v>
      </c>
      <c r="IN511">
        <v>0</v>
      </c>
      <c r="IO511" t="s">
        <v>441</v>
      </c>
      <c r="IP511" t="s">
        <v>442</v>
      </c>
      <c r="IQ511" t="s">
        <v>443</v>
      </c>
      <c r="IR511" t="s">
        <v>443</v>
      </c>
      <c r="IS511" t="s">
        <v>443</v>
      </c>
      <c r="IT511" t="s">
        <v>443</v>
      </c>
      <c r="IU511">
        <v>0</v>
      </c>
      <c r="IV511">
        <v>100</v>
      </c>
      <c r="IW511">
        <v>100</v>
      </c>
      <c r="IX511">
        <v>-1.913</v>
      </c>
      <c r="IY511">
        <v>0.07829999999999999</v>
      </c>
      <c r="IZ511">
        <v>-1.414774939843471</v>
      </c>
      <c r="JA511">
        <v>-0.002262605230658699</v>
      </c>
      <c r="JB511">
        <v>4.117972070868355E-07</v>
      </c>
      <c r="JC511">
        <v>-1.535053720392113E-10</v>
      </c>
      <c r="JD511">
        <v>-0.05773197212917025</v>
      </c>
      <c r="JE511">
        <v>-0.004387372397949352</v>
      </c>
      <c r="JF511">
        <v>0.001148265067849212</v>
      </c>
      <c r="JG511">
        <v>-2.372704636287677E-05</v>
      </c>
      <c r="JH511">
        <v>4</v>
      </c>
      <c r="JI511">
        <v>2346</v>
      </c>
      <c r="JJ511">
        <v>1</v>
      </c>
      <c r="JK511">
        <v>24</v>
      </c>
      <c r="JL511">
        <v>21707.8</v>
      </c>
      <c r="JM511">
        <v>29358556.4</v>
      </c>
      <c r="JN511">
        <v>0.566406</v>
      </c>
      <c r="JO511">
        <v>2.30469</v>
      </c>
      <c r="JP511">
        <v>1.39771</v>
      </c>
      <c r="JQ511">
        <v>2.35229</v>
      </c>
      <c r="JR511">
        <v>1.49536</v>
      </c>
      <c r="JS511">
        <v>2.69165</v>
      </c>
      <c r="JT511">
        <v>36.6233</v>
      </c>
      <c r="JU511">
        <v>24.0437</v>
      </c>
      <c r="JV511">
        <v>18</v>
      </c>
      <c r="JW511">
        <v>492.26</v>
      </c>
      <c r="JX511">
        <v>436.245</v>
      </c>
      <c r="JY511">
        <v>18.7829</v>
      </c>
      <c r="JZ511">
        <v>28.4702</v>
      </c>
      <c r="KA511">
        <v>30.0009</v>
      </c>
      <c r="KB511">
        <v>27.8993</v>
      </c>
      <c r="KC511">
        <v>27.7925</v>
      </c>
      <c r="KD511">
        <v>11.2045</v>
      </c>
      <c r="KE511">
        <v>28.0821</v>
      </c>
      <c r="KF511">
        <v>42.3125</v>
      </c>
      <c r="KG511">
        <v>18.9342</v>
      </c>
      <c r="KH511">
        <v>179.427</v>
      </c>
      <c r="KI511">
        <v>16.6013</v>
      </c>
      <c r="KJ511">
        <v>101.201</v>
      </c>
      <c r="KK511">
        <v>100.54</v>
      </c>
    </row>
    <row r="512" spans="1:297">
      <c r="A512">
        <v>496</v>
      </c>
      <c r="B512">
        <v>1761513391</v>
      </c>
      <c r="C512">
        <v>6180.5</v>
      </c>
      <c r="D512" t="s">
        <v>1440</v>
      </c>
      <c r="E512" t="s">
        <v>1441</v>
      </c>
      <c r="F512">
        <v>5</v>
      </c>
      <c r="G512" t="s">
        <v>1411</v>
      </c>
      <c r="H512" t="s">
        <v>436</v>
      </c>
      <c r="I512">
        <v>1761513388.5</v>
      </c>
      <c r="J512">
        <f>(K512)/1000</f>
        <v>0</v>
      </c>
      <c r="K512">
        <f>IF(DP512, AN512, AH512)</f>
        <v>0</v>
      </c>
      <c r="L512">
        <f>IF(DP512, AI512, AG512)</f>
        <v>0</v>
      </c>
      <c r="M512">
        <f>DR512 - IF(AU512&gt;1, L512*DL512*100.0/(AW512), 0)</f>
        <v>0</v>
      </c>
      <c r="N512">
        <f>((T512-J512/2)*M512-L512)/(T512+J512/2)</f>
        <v>0</v>
      </c>
      <c r="O512">
        <f>N512*(DY512+DZ512)/1000.0</f>
        <v>0</v>
      </c>
      <c r="P512">
        <f>(DR512 - IF(AU512&gt;1, L512*DL512*100.0/(AW512), 0))*(DY512+DZ512)/1000.0</f>
        <v>0</v>
      </c>
      <c r="Q512">
        <f>2.0/((1/S512-1/R512)+SIGN(S512)*SQRT((1/S512-1/R512)*(1/S512-1/R512) + 4*DM512/((DM512+1)*(DM512+1))*(2*1/S512*1/R512-1/R512*1/R512)))</f>
        <v>0</v>
      </c>
      <c r="R512">
        <f>IF(LEFT(DN512,1)&lt;&gt;"0",IF(LEFT(DN512,1)="1",3.0,DO512),$D$5+$E$5*(EF512*DY512/($K$5*1000))+$F$5*(EF512*DY512/($K$5*1000))*MAX(MIN(DL512,$J$5),$I$5)*MAX(MIN(DL512,$J$5),$I$5)+$G$5*MAX(MIN(DL512,$J$5),$I$5)*(EF512*DY512/($K$5*1000))+$H$5*(EF512*DY512/($K$5*1000))*(EF512*DY512/($K$5*1000)))</f>
        <v>0</v>
      </c>
      <c r="S512">
        <f>J512*(1000-(1000*0.61365*exp(17.502*W512/(240.97+W512))/(DY512+DZ512)+DT512)/2)/(1000*0.61365*exp(17.502*W512/(240.97+W512))/(DY512+DZ512)-DT512)</f>
        <v>0</v>
      </c>
      <c r="T512">
        <f>1/((DM512+1)/(Q512/1.6)+1/(R512/1.37)) + DM512/((DM512+1)/(Q512/1.6) + DM512/(R512/1.37))</f>
        <v>0</v>
      </c>
      <c r="U512">
        <f>(DH512*DK512)</f>
        <v>0</v>
      </c>
      <c r="V512">
        <f>(EA512+(U512+2*0.95*5.67E-8*(((EA512+$B$7)+273)^4-(EA512+273)^4)-44100*J512)/(1.84*29.3*R512+8*0.95*5.67E-8*(EA512+273)^3))</f>
        <v>0</v>
      </c>
      <c r="W512">
        <f>($C$7*EB512+$D$7*EC512+$E$7*V512)</f>
        <v>0</v>
      </c>
      <c r="X512">
        <f>0.61365*exp(17.502*W512/(240.97+W512))</f>
        <v>0</v>
      </c>
      <c r="Y512">
        <f>(Z512/AA512*100)</f>
        <v>0</v>
      </c>
      <c r="Z512">
        <f>DT512*(DY512+DZ512)/1000</f>
        <v>0</v>
      </c>
      <c r="AA512">
        <f>0.61365*exp(17.502*EA512/(240.97+EA512))</f>
        <v>0</v>
      </c>
      <c r="AB512">
        <f>(X512-DT512*(DY512+DZ512)/1000)</f>
        <v>0</v>
      </c>
      <c r="AC512">
        <f>(-J512*44100)</f>
        <v>0</v>
      </c>
      <c r="AD512">
        <f>2*29.3*R512*0.92*(EA512-W512)</f>
        <v>0</v>
      </c>
      <c r="AE512">
        <f>2*0.95*5.67E-8*(((EA512+$B$7)+273)^4-(W512+273)^4)</f>
        <v>0</v>
      </c>
      <c r="AF512">
        <f>U512+AE512+AC512+AD512</f>
        <v>0</v>
      </c>
      <c r="AG512">
        <f>DX512*AU512*(DS512-DR512*(1000-AU512*DU512)/(1000-AU512*DT512))/(100*DL512)</f>
        <v>0</v>
      </c>
      <c r="AH512">
        <f>1000*DX512*AU512*(DT512-DU512)/(100*DL512*(1000-AU512*DT512))</f>
        <v>0</v>
      </c>
      <c r="AI512">
        <f>(AJ512 - AK512 - DY512*1E3/(8.314*(EA512+273.15)) * AM512/DX512 * AL512) * DX512/(100*DL512) * (1000 - DU512)/1000</f>
        <v>0</v>
      </c>
      <c r="AJ512">
        <v>202.3225112255433</v>
      </c>
      <c r="AK512">
        <v>216.1969575757575</v>
      </c>
      <c r="AL512">
        <v>-3.34569850194115</v>
      </c>
      <c r="AM512">
        <v>65.2902715244734</v>
      </c>
      <c r="AN512">
        <f>(AP512 - AO512 + DY512*1E3/(8.314*(EA512+273.15)) * AR512/DX512 * AQ512) * DX512/(100*DL512) * 1000/(1000 - AP512)</f>
        <v>0</v>
      </c>
      <c r="AO512">
        <v>16.54795348231898</v>
      </c>
      <c r="AP512">
        <v>16.77386787878788</v>
      </c>
      <c r="AQ512">
        <v>0.0007134967599513935</v>
      </c>
      <c r="AR512">
        <v>105.1138406512992</v>
      </c>
      <c r="AS512">
        <v>0</v>
      </c>
      <c r="AT512">
        <v>0</v>
      </c>
      <c r="AU512">
        <f>IF(AS512*$H$13&gt;=AW512,1.0,(AW512/(AW512-AS512*$H$13)))</f>
        <v>0</v>
      </c>
      <c r="AV512">
        <f>(AU512-1)*100</f>
        <v>0</v>
      </c>
      <c r="AW512">
        <f>MAX(0,($B$13+$C$13*EF512)/(1+$D$13*EF512)*DY512/(EA512+273)*$E$13)</f>
        <v>0</v>
      </c>
      <c r="AX512" t="s">
        <v>437</v>
      </c>
      <c r="AY512" t="s">
        <v>437</v>
      </c>
      <c r="AZ512">
        <v>0</v>
      </c>
      <c r="BA512">
        <v>0</v>
      </c>
      <c r="BB512">
        <f>1-AZ512/BA512</f>
        <v>0</v>
      </c>
      <c r="BC512">
        <v>0</v>
      </c>
      <c r="BD512" t="s">
        <v>437</v>
      </c>
      <c r="BE512" t="s">
        <v>437</v>
      </c>
      <c r="BF512">
        <v>0</v>
      </c>
      <c r="BG512">
        <v>0</v>
      </c>
      <c r="BH512">
        <f>1-BF512/BG512</f>
        <v>0</v>
      </c>
      <c r="BI512">
        <v>0.5</v>
      </c>
      <c r="BJ512">
        <f>DI512</f>
        <v>0</v>
      </c>
      <c r="BK512">
        <f>L512</f>
        <v>0</v>
      </c>
      <c r="BL512">
        <f>BH512*BI512*BJ512</f>
        <v>0</v>
      </c>
      <c r="BM512">
        <f>(BK512-BC512)/BJ512</f>
        <v>0</v>
      </c>
      <c r="BN512">
        <f>(BA512-BG512)/BG512</f>
        <v>0</v>
      </c>
      <c r="BO512">
        <f>AZ512/(BB512+AZ512/BG512)</f>
        <v>0</v>
      </c>
      <c r="BP512" t="s">
        <v>437</v>
      </c>
      <c r="BQ512">
        <v>0</v>
      </c>
      <c r="BR512">
        <f>IF(BQ512&lt;&gt;0, BQ512, BO512)</f>
        <v>0</v>
      </c>
      <c r="BS512">
        <f>1-BR512/BG512</f>
        <v>0</v>
      </c>
      <c r="BT512">
        <f>(BG512-BF512)/(BG512-BR512)</f>
        <v>0</v>
      </c>
      <c r="BU512">
        <f>(BA512-BG512)/(BA512-BR512)</f>
        <v>0</v>
      </c>
      <c r="BV512">
        <f>(BG512-BF512)/(BG512-AZ512)</f>
        <v>0</v>
      </c>
      <c r="BW512">
        <f>(BA512-BG512)/(BA512-AZ512)</f>
        <v>0</v>
      </c>
      <c r="BX512">
        <f>(BT512*BR512/BF512)</f>
        <v>0</v>
      </c>
      <c r="BY512">
        <f>(1-BX512)</f>
        <v>0</v>
      </c>
      <c r="BZ512">
        <v>2020</v>
      </c>
      <c r="CA512">
        <v>290.0000000000001</v>
      </c>
      <c r="CB512">
        <v>1590.42</v>
      </c>
      <c r="CC512">
        <v>295</v>
      </c>
      <c r="CD512">
        <v>5220.67</v>
      </c>
      <c r="CE512">
        <v>1591.29</v>
      </c>
      <c r="CF512">
        <v>-0.87</v>
      </c>
      <c r="CG512">
        <v>300.0000000000001</v>
      </c>
      <c r="CH512">
        <v>23.8</v>
      </c>
      <c r="CI512">
        <v>1650.734719841875</v>
      </c>
      <c r="CJ512">
        <v>2.032994541366527</v>
      </c>
      <c r="CK512">
        <v>-31.03478562282126</v>
      </c>
      <c r="CL512">
        <v>0.9198548094063967</v>
      </c>
      <c r="CM512">
        <v>0.9759925733019913</v>
      </c>
      <c r="CN512">
        <v>-0.00431141668520578</v>
      </c>
      <c r="CO512">
        <v>289.9999999999999</v>
      </c>
      <c r="CP512">
        <v>1590.91</v>
      </c>
      <c r="CQ512">
        <v>765</v>
      </c>
      <c r="CR512">
        <v>5219.32</v>
      </c>
      <c r="CS512">
        <v>1591.27</v>
      </c>
      <c r="CT512">
        <v>-0.36</v>
      </c>
      <c r="DH512">
        <f>$B$11*EG512+$C$11*EH512+$F$11*ES512*(1-EV512)</f>
        <v>0</v>
      </c>
      <c r="DI512">
        <f>DH512*DJ512</f>
        <v>0</v>
      </c>
      <c r="DJ512">
        <f>($B$11*$D$9+$C$11*$D$9+$F$11*((FF512+EX512)/MAX(FF512+EX512+FG512, 0.1)*$I$9+FG512/MAX(FF512+EX512+FG512, 0.1)*$J$9))/($B$11+$C$11+$F$11)</f>
        <v>0</v>
      </c>
      <c r="DK512">
        <f>($B$11*$K$9+$C$11*$K$9+$F$11*((FF512+EX512)/MAX(FF512+EX512+FG512, 0.1)*$P$9+FG512/MAX(FF512+EX512+FG512, 0.1)*$Q$9))/($B$11+$C$11+$F$11)</f>
        <v>0</v>
      </c>
      <c r="DL512">
        <v>6</v>
      </c>
      <c r="DM512">
        <v>0.5</v>
      </c>
      <c r="DN512" t="s">
        <v>438</v>
      </c>
      <c r="DO512">
        <v>2</v>
      </c>
      <c r="DP512" t="b">
        <v>1</v>
      </c>
      <c r="DQ512">
        <v>1761513388.5</v>
      </c>
      <c r="DR512">
        <v>219.1466666666667</v>
      </c>
      <c r="DS512">
        <v>197.603</v>
      </c>
      <c r="DT512">
        <v>16.76206666666667</v>
      </c>
      <c r="DU512">
        <v>16.54768888888889</v>
      </c>
      <c r="DV512">
        <v>221.0431111111111</v>
      </c>
      <c r="DW512">
        <v>16.68357777777778</v>
      </c>
      <c r="DX512">
        <v>500.0086666666667</v>
      </c>
      <c r="DY512">
        <v>90.27302222222222</v>
      </c>
      <c r="DZ512">
        <v>0.09998092222222223</v>
      </c>
      <c r="EA512">
        <v>24.19283333333334</v>
      </c>
      <c r="EB512">
        <v>23.99567777777778</v>
      </c>
      <c r="EC512">
        <v>999.9000000000001</v>
      </c>
      <c r="ED512">
        <v>0</v>
      </c>
      <c r="EE512">
        <v>0</v>
      </c>
      <c r="EF512">
        <v>9998.811111111114</v>
      </c>
      <c r="EG512">
        <v>0</v>
      </c>
      <c r="EH512">
        <v>1024.437777777778</v>
      </c>
      <c r="EI512">
        <v>21.54355555555556</v>
      </c>
      <c r="EJ512">
        <v>222.8826666666667</v>
      </c>
      <c r="EK512">
        <v>200.928</v>
      </c>
      <c r="EL512">
        <v>0.214387</v>
      </c>
      <c r="EM512">
        <v>197.603</v>
      </c>
      <c r="EN512">
        <v>16.54768888888889</v>
      </c>
      <c r="EO512">
        <v>1.513162222222222</v>
      </c>
      <c r="EP512">
        <v>1.493808888888889</v>
      </c>
      <c r="EQ512">
        <v>13.10181111111111</v>
      </c>
      <c r="ER512">
        <v>12.90493333333333</v>
      </c>
      <c r="ES512">
        <v>1999.986666666667</v>
      </c>
      <c r="ET512">
        <v>0.9800023333333334</v>
      </c>
      <c r="EU512">
        <v>0.01999766666666666</v>
      </c>
      <c r="EV512">
        <v>0</v>
      </c>
      <c r="EW512">
        <v>1260.125555555556</v>
      </c>
      <c r="EX512">
        <v>5.00097</v>
      </c>
      <c r="EY512">
        <v>25315.04444444444</v>
      </c>
      <c r="EZ512">
        <v>16707.5</v>
      </c>
      <c r="FA512">
        <v>39.687</v>
      </c>
      <c r="FB512">
        <v>40.75</v>
      </c>
      <c r="FC512">
        <v>39.79822222222222</v>
      </c>
      <c r="FD512">
        <v>40.18011111111111</v>
      </c>
      <c r="FE512">
        <v>39.868</v>
      </c>
      <c r="FF512">
        <v>1955.086666666667</v>
      </c>
      <c r="FG512">
        <v>39.89333333333333</v>
      </c>
      <c r="FH512">
        <v>0</v>
      </c>
      <c r="FI512">
        <v>8262.200000047684</v>
      </c>
      <c r="FJ512">
        <v>0</v>
      </c>
      <c r="FK512">
        <v>1261.397692307693</v>
      </c>
      <c r="FL512">
        <v>-13.56991455227637</v>
      </c>
      <c r="FM512">
        <v>-253.3811967168173</v>
      </c>
      <c r="FN512">
        <v>25335.6</v>
      </c>
      <c r="FO512">
        <v>15</v>
      </c>
      <c r="FP512">
        <v>0</v>
      </c>
      <c r="FQ512" t="s">
        <v>439</v>
      </c>
      <c r="FR512">
        <v>1760210915.6</v>
      </c>
      <c r="FS512">
        <v>0</v>
      </c>
      <c r="FT512">
        <v>0</v>
      </c>
      <c r="FU512">
        <v>-0.215</v>
      </c>
      <c r="FV512">
        <v>0</v>
      </c>
      <c r="FW512">
        <v>-0.6919999999999999</v>
      </c>
      <c r="FX512">
        <v>0</v>
      </c>
      <c r="FY512">
        <v>400</v>
      </c>
      <c r="FZ512">
        <v>0</v>
      </c>
      <c r="GA512">
        <v>0.15</v>
      </c>
      <c r="GB512">
        <v>0</v>
      </c>
      <c r="GC512">
        <v>21.33559</v>
      </c>
      <c r="GD512">
        <v>1.807328330206332</v>
      </c>
      <c r="GE512">
        <v>0.1796920098390575</v>
      </c>
      <c r="GF512">
        <v>0</v>
      </c>
      <c r="GG512">
        <v>1262.017058823529</v>
      </c>
      <c r="GH512">
        <v>-12.69854852372242</v>
      </c>
      <c r="GI512">
        <v>1.270728205797907</v>
      </c>
      <c r="GJ512">
        <v>0</v>
      </c>
      <c r="GK512">
        <v>0.257403225</v>
      </c>
      <c r="GL512">
        <v>-0.3976001988742969</v>
      </c>
      <c r="GM512">
        <v>0.04013284106096122</v>
      </c>
      <c r="GN512">
        <v>0</v>
      </c>
      <c r="GO512">
        <v>0</v>
      </c>
      <c r="GP512">
        <v>3</v>
      </c>
      <c r="GQ512" t="s">
        <v>455</v>
      </c>
      <c r="GR512">
        <v>3.13476</v>
      </c>
      <c r="GS512">
        <v>2.76026</v>
      </c>
      <c r="GT512">
        <v>0.0537154</v>
      </c>
      <c r="GU512">
        <v>0.047933</v>
      </c>
      <c r="GV512">
        <v>0.08238379999999999</v>
      </c>
      <c r="GW512">
        <v>0.0807432</v>
      </c>
      <c r="GX512">
        <v>30143.8</v>
      </c>
      <c r="GY512">
        <v>30320.1</v>
      </c>
      <c r="GZ512">
        <v>29611.1</v>
      </c>
      <c r="HA512">
        <v>29429.5</v>
      </c>
      <c r="HB512">
        <v>35905.2</v>
      </c>
      <c r="HC512">
        <v>35838</v>
      </c>
      <c r="HD512">
        <v>41666</v>
      </c>
      <c r="HE512">
        <v>41808.3</v>
      </c>
      <c r="HF512">
        <v>1.9359</v>
      </c>
      <c r="HG512">
        <v>1.86248</v>
      </c>
      <c r="HH512">
        <v>0.00805408</v>
      </c>
      <c r="HI512">
        <v>0</v>
      </c>
      <c r="HJ512">
        <v>23.8644</v>
      </c>
      <c r="HK512">
        <v>999.9</v>
      </c>
      <c r="HL512">
        <v>39.9</v>
      </c>
      <c r="HM512">
        <v>31.7</v>
      </c>
      <c r="HN512">
        <v>20.7484</v>
      </c>
      <c r="HO512">
        <v>62.5529</v>
      </c>
      <c r="HP512">
        <v>31.5865</v>
      </c>
      <c r="HQ512">
        <v>1</v>
      </c>
      <c r="HR512">
        <v>0.0829014</v>
      </c>
      <c r="HS512">
        <v>3.97483</v>
      </c>
      <c r="HT512">
        <v>20.2963</v>
      </c>
      <c r="HU512">
        <v>5.21834</v>
      </c>
      <c r="HV512">
        <v>12.0159</v>
      </c>
      <c r="HW512">
        <v>4.98895</v>
      </c>
      <c r="HX512">
        <v>3.28818</v>
      </c>
      <c r="HY512">
        <v>9999</v>
      </c>
      <c r="HZ512">
        <v>9999</v>
      </c>
      <c r="IA512">
        <v>9999</v>
      </c>
      <c r="IB512">
        <v>999.9</v>
      </c>
      <c r="IC512">
        <v>4.97287</v>
      </c>
      <c r="ID512">
        <v>1.86662</v>
      </c>
      <c r="IE512">
        <v>1.86596</v>
      </c>
      <c r="IF512">
        <v>1.86586</v>
      </c>
      <c r="IG512">
        <v>1.86775</v>
      </c>
      <c r="IH512">
        <v>1.87015</v>
      </c>
      <c r="II512">
        <v>1.8688</v>
      </c>
      <c r="IJ512">
        <v>1.87027</v>
      </c>
      <c r="IK512">
        <v>0</v>
      </c>
      <c r="IL512">
        <v>0</v>
      </c>
      <c r="IM512">
        <v>0</v>
      </c>
      <c r="IN512">
        <v>0</v>
      </c>
      <c r="IO512" t="s">
        <v>441</v>
      </c>
      <c r="IP512" t="s">
        <v>442</v>
      </c>
      <c r="IQ512" t="s">
        <v>443</v>
      </c>
      <c r="IR512" t="s">
        <v>443</v>
      </c>
      <c r="IS512" t="s">
        <v>443</v>
      </c>
      <c r="IT512" t="s">
        <v>443</v>
      </c>
      <c r="IU512">
        <v>0</v>
      </c>
      <c r="IV512">
        <v>100</v>
      </c>
      <c r="IW512">
        <v>100</v>
      </c>
      <c r="IX512">
        <v>-1.879</v>
      </c>
      <c r="IY512">
        <v>0.07870000000000001</v>
      </c>
      <c r="IZ512">
        <v>-1.414774939843471</v>
      </c>
      <c r="JA512">
        <v>-0.002262605230658699</v>
      </c>
      <c r="JB512">
        <v>4.117972070868355E-07</v>
      </c>
      <c r="JC512">
        <v>-1.535053720392113E-10</v>
      </c>
      <c r="JD512">
        <v>-0.05773197212917025</v>
      </c>
      <c r="JE512">
        <v>-0.004387372397949352</v>
      </c>
      <c r="JF512">
        <v>0.001148265067849212</v>
      </c>
      <c r="JG512">
        <v>-2.372704636287677E-05</v>
      </c>
      <c r="JH512">
        <v>4</v>
      </c>
      <c r="JI512">
        <v>2346</v>
      </c>
      <c r="JJ512">
        <v>1</v>
      </c>
      <c r="JK512">
        <v>24</v>
      </c>
      <c r="JL512">
        <v>21707.9</v>
      </c>
      <c r="JM512">
        <v>29358556.5</v>
      </c>
      <c r="JN512">
        <v>0.528564</v>
      </c>
      <c r="JO512">
        <v>2.31323</v>
      </c>
      <c r="JP512">
        <v>1.39648</v>
      </c>
      <c r="JQ512">
        <v>2.35107</v>
      </c>
      <c r="JR512">
        <v>1.49536</v>
      </c>
      <c r="JS512">
        <v>2.69775</v>
      </c>
      <c r="JT512">
        <v>36.6233</v>
      </c>
      <c r="JU512">
        <v>24.0437</v>
      </c>
      <c r="JV512">
        <v>18</v>
      </c>
      <c r="JW512">
        <v>492.296</v>
      </c>
      <c r="JX512">
        <v>436.293</v>
      </c>
      <c r="JY512">
        <v>18.9054</v>
      </c>
      <c r="JZ512">
        <v>28.4879</v>
      </c>
      <c r="KA512">
        <v>29.9999</v>
      </c>
      <c r="KB512">
        <v>27.917</v>
      </c>
      <c r="KC512">
        <v>27.8111</v>
      </c>
      <c r="KD512">
        <v>10.5081</v>
      </c>
      <c r="KE512">
        <v>28.0821</v>
      </c>
      <c r="KF512">
        <v>42.3125</v>
      </c>
      <c r="KG512">
        <v>18.8964</v>
      </c>
      <c r="KH512">
        <v>166.068</v>
      </c>
      <c r="KI512">
        <v>16.5854</v>
      </c>
      <c r="KJ512">
        <v>101.198</v>
      </c>
      <c r="KK512">
        <v>100.537</v>
      </c>
    </row>
    <row r="513" spans="1:297">
      <c r="A513">
        <v>497</v>
      </c>
      <c r="B513">
        <v>1761513396</v>
      </c>
      <c r="C513">
        <v>6185.5</v>
      </c>
      <c r="D513" t="s">
        <v>1442</v>
      </c>
      <c r="E513" t="s">
        <v>1443</v>
      </c>
      <c r="F513">
        <v>5</v>
      </c>
      <c r="G513" t="s">
        <v>1411</v>
      </c>
      <c r="H513" t="s">
        <v>436</v>
      </c>
      <c r="I513">
        <v>1761513393.2</v>
      </c>
      <c r="J513">
        <f>(K513)/1000</f>
        <v>0</v>
      </c>
      <c r="K513">
        <f>IF(DP513, AN513, AH513)</f>
        <v>0</v>
      </c>
      <c r="L513">
        <f>IF(DP513, AI513, AG513)</f>
        <v>0</v>
      </c>
      <c r="M513">
        <f>DR513 - IF(AU513&gt;1, L513*DL513*100.0/(AW513), 0)</f>
        <v>0</v>
      </c>
      <c r="N513">
        <f>((T513-J513/2)*M513-L513)/(T513+J513/2)</f>
        <v>0</v>
      </c>
      <c r="O513">
        <f>N513*(DY513+DZ513)/1000.0</f>
        <v>0</v>
      </c>
      <c r="P513">
        <f>(DR513 - IF(AU513&gt;1, L513*DL513*100.0/(AW513), 0))*(DY513+DZ513)/1000.0</f>
        <v>0</v>
      </c>
      <c r="Q513">
        <f>2.0/((1/S513-1/R513)+SIGN(S513)*SQRT((1/S513-1/R513)*(1/S513-1/R513) + 4*DM513/((DM513+1)*(DM513+1))*(2*1/S513*1/R513-1/R513*1/R513)))</f>
        <v>0</v>
      </c>
      <c r="R513">
        <f>IF(LEFT(DN513,1)&lt;&gt;"0",IF(LEFT(DN513,1)="1",3.0,DO513),$D$5+$E$5*(EF513*DY513/($K$5*1000))+$F$5*(EF513*DY513/($K$5*1000))*MAX(MIN(DL513,$J$5),$I$5)*MAX(MIN(DL513,$J$5),$I$5)+$G$5*MAX(MIN(DL513,$J$5),$I$5)*(EF513*DY513/($K$5*1000))+$H$5*(EF513*DY513/($K$5*1000))*(EF513*DY513/($K$5*1000)))</f>
        <v>0</v>
      </c>
      <c r="S513">
        <f>J513*(1000-(1000*0.61365*exp(17.502*W513/(240.97+W513))/(DY513+DZ513)+DT513)/2)/(1000*0.61365*exp(17.502*W513/(240.97+W513))/(DY513+DZ513)-DT513)</f>
        <v>0</v>
      </c>
      <c r="T513">
        <f>1/((DM513+1)/(Q513/1.6)+1/(R513/1.37)) + DM513/((DM513+1)/(Q513/1.6) + DM513/(R513/1.37))</f>
        <v>0</v>
      </c>
      <c r="U513">
        <f>(DH513*DK513)</f>
        <v>0</v>
      </c>
      <c r="V513">
        <f>(EA513+(U513+2*0.95*5.67E-8*(((EA513+$B$7)+273)^4-(EA513+273)^4)-44100*J513)/(1.84*29.3*R513+8*0.95*5.67E-8*(EA513+273)^3))</f>
        <v>0</v>
      </c>
      <c r="W513">
        <f>($C$7*EB513+$D$7*EC513+$E$7*V513)</f>
        <v>0</v>
      </c>
      <c r="X513">
        <f>0.61365*exp(17.502*W513/(240.97+W513))</f>
        <v>0</v>
      </c>
      <c r="Y513">
        <f>(Z513/AA513*100)</f>
        <v>0</v>
      </c>
      <c r="Z513">
        <f>DT513*(DY513+DZ513)/1000</f>
        <v>0</v>
      </c>
      <c r="AA513">
        <f>0.61365*exp(17.502*EA513/(240.97+EA513))</f>
        <v>0</v>
      </c>
      <c r="AB513">
        <f>(X513-DT513*(DY513+DZ513)/1000)</f>
        <v>0</v>
      </c>
      <c r="AC513">
        <f>(-J513*44100)</f>
        <v>0</v>
      </c>
      <c r="AD513">
        <f>2*29.3*R513*0.92*(EA513-W513)</f>
        <v>0</v>
      </c>
      <c r="AE513">
        <f>2*0.95*5.67E-8*(((EA513+$B$7)+273)^4-(W513+273)^4)</f>
        <v>0</v>
      </c>
      <c r="AF513">
        <f>U513+AE513+AC513+AD513</f>
        <v>0</v>
      </c>
      <c r="AG513">
        <f>DX513*AU513*(DS513-DR513*(1000-AU513*DU513)/(1000-AU513*DT513))/(100*DL513)</f>
        <v>0</v>
      </c>
      <c r="AH513">
        <f>1000*DX513*AU513*(DT513-DU513)/(100*DL513*(1000-AU513*DT513))</f>
        <v>0</v>
      </c>
      <c r="AI513">
        <f>(AJ513 - AK513 - DY513*1E3/(8.314*(EA513+273.15)) * AM513/DX513 * AL513) * DX513/(100*DL513) * (1000 - DU513)/1000</f>
        <v>0</v>
      </c>
      <c r="AJ513">
        <v>185.3320862831928</v>
      </c>
      <c r="AK513">
        <v>199.5035999999999</v>
      </c>
      <c r="AL513">
        <v>-3.344777450819421</v>
      </c>
      <c r="AM513">
        <v>65.2902715244734</v>
      </c>
      <c r="AN513">
        <f>(AP513 - AO513 + DY513*1E3/(8.314*(EA513+273.15)) * AR513/DX513 * AQ513) * DX513/(100*DL513) * 1000/(1000 - AP513)</f>
        <v>0</v>
      </c>
      <c r="AO513">
        <v>16.5494590025645</v>
      </c>
      <c r="AP513">
        <v>16.79454363636363</v>
      </c>
      <c r="AQ513">
        <v>0.005016180805225862</v>
      </c>
      <c r="AR513">
        <v>105.1138406512992</v>
      </c>
      <c r="AS513">
        <v>0</v>
      </c>
      <c r="AT513">
        <v>0</v>
      </c>
      <c r="AU513">
        <f>IF(AS513*$H$13&gt;=AW513,1.0,(AW513/(AW513-AS513*$H$13)))</f>
        <v>0</v>
      </c>
      <c r="AV513">
        <f>(AU513-1)*100</f>
        <v>0</v>
      </c>
      <c r="AW513">
        <f>MAX(0,($B$13+$C$13*EF513)/(1+$D$13*EF513)*DY513/(EA513+273)*$E$13)</f>
        <v>0</v>
      </c>
      <c r="AX513" t="s">
        <v>437</v>
      </c>
      <c r="AY513" t="s">
        <v>437</v>
      </c>
      <c r="AZ513">
        <v>0</v>
      </c>
      <c r="BA513">
        <v>0</v>
      </c>
      <c r="BB513">
        <f>1-AZ513/BA513</f>
        <v>0</v>
      </c>
      <c r="BC513">
        <v>0</v>
      </c>
      <c r="BD513" t="s">
        <v>437</v>
      </c>
      <c r="BE513" t="s">
        <v>437</v>
      </c>
      <c r="BF513">
        <v>0</v>
      </c>
      <c r="BG513">
        <v>0</v>
      </c>
      <c r="BH513">
        <f>1-BF513/BG513</f>
        <v>0</v>
      </c>
      <c r="BI513">
        <v>0.5</v>
      </c>
      <c r="BJ513">
        <f>DI513</f>
        <v>0</v>
      </c>
      <c r="BK513">
        <f>L513</f>
        <v>0</v>
      </c>
      <c r="BL513">
        <f>BH513*BI513*BJ513</f>
        <v>0</v>
      </c>
      <c r="BM513">
        <f>(BK513-BC513)/BJ513</f>
        <v>0</v>
      </c>
      <c r="BN513">
        <f>(BA513-BG513)/BG513</f>
        <v>0</v>
      </c>
      <c r="BO513">
        <f>AZ513/(BB513+AZ513/BG513)</f>
        <v>0</v>
      </c>
      <c r="BP513" t="s">
        <v>437</v>
      </c>
      <c r="BQ513">
        <v>0</v>
      </c>
      <c r="BR513">
        <f>IF(BQ513&lt;&gt;0, BQ513, BO513)</f>
        <v>0</v>
      </c>
      <c r="BS513">
        <f>1-BR513/BG513</f>
        <v>0</v>
      </c>
      <c r="BT513">
        <f>(BG513-BF513)/(BG513-BR513)</f>
        <v>0</v>
      </c>
      <c r="BU513">
        <f>(BA513-BG513)/(BA513-BR513)</f>
        <v>0</v>
      </c>
      <c r="BV513">
        <f>(BG513-BF513)/(BG513-AZ513)</f>
        <v>0</v>
      </c>
      <c r="BW513">
        <f>(BA513-BG513)/(BA513-AZ513)</f>
        <v>0</v>
      </c>
      <c r="BX513">
        <f>(BT513*BR513/BF513)</f>
        <v>0</v>
      </c>
      <c r="BY513">
        <f>(1-BX513)</f>
        <v>0</v>
      </c>
      <c r="BZ513">
        <v>2020</v>
      </c>
      <c r="CA513">
        <v>290.0000000000001</v>
      </c>
      <c r="CB513">
        <v>1590.42</v>
      </c>
      <c r="CC513">
        <v>295</v>
      </c>
      <c r="CD513">
        <v>5220.67</v>
      </c>
      <c r="CE513">
        <v>1591.29</v>
      </c>
      <c r="CF513">
        <v>-0.87</v>
      </c>
      <c r="CG513">
        <v>300.0000000000001</v>
      </c>
      <c r="CH513">
        <v>23.8</v>
      </c>
      <c r="CI513">
        <v>1650.734719841875</v>
      </c>
      <c r="CJ513">
        <v>2.032994541366527</v>
      </c>
      <c r="CK513">
        <v>-31.03478562282126</v>
      </c>
      <c r="CL513">
        <v>0.9198548094063967</v>
      </c>
      <c r="CM513">
        <v>0.9759925733019913</v>
      </c>
      <c r="CN513">
        <v>-0.00431141668520578</v>
      </c>
      <c r="CO513">
        <v>289.9999999999999</v>
      </c>
      <c r="CP513">
        <v>1590.91</v>
      </c>
      <c r="CQ513">
        <v>765</v>
      </c>
      <c r="CR513">
        <v>5219.32</v>
      </c>
      <c r="CS513">
        <v>1591.27</v>
      </c>
      <c r="CT513">
        <v>-0.36</v>
      </c>
      <c r="DH513">
        <f>$B$11*EG513+$C$11*EH513+$F$11*ES513*(1-EV513)</f>
        <v>0</v>
      </c>
      <c r="DI513">
        <f>DH513*DJ513</f>
        <v>0</v>
      </c>
      <c r="DJ513">
        <f>($B$11*$D$9+$C$11*$D$9+$F$11*((FF513+EX513)/MAX(FF513+EX513+FG513, 0.1)*$I$9+FG513/MAX(FF513+EX513+FG513, 0.1)*$J$9))/($B$11+$C$11+$F$11)</f>
        <v>0</v>
      </c>
      <c r="DK513">
        <f>($B$11*$K$9+$C$11*$K$9+$F$11*((FF513+EX513)/MAX(FF513+EX513+FG513, 0.1)*$P$9+FG513/MAX(FF513+EX513+FG513, 0.1)*$Q$9))/($B$11+$C$11+$F$11)</f>
        <v>0</v>
      </c>
      <c r="DL513">
        <v>6</v>
      </c>
      <c r="DM513">
        <v>0.5</v>
      </c>
      <c r="DN513" t="s">
        <v>438</v>
      </c>
      <c r="DO513">
        <v>2</v>
      </c>
      <c r="DP513" t="b">
        <v>1</v>
      </c>
      <c r="DQ513">
        <v>1761513393.2</v>
      </c>
      <c r="DR513">
        <v>203.7179</v>
      </c>
      <c r="DS513">
        <v>181.9407</v>
      </c>
      <c r="DT513">
        <v>16.7869</v>
      </c>
      <c r="DU513">
        <v>16.54916</v>
      </c>
      <c r="DV513">
        <v>205.5817</v>
      </c>
      <c r="DW513">
        <v>16.70807</v>
      </c>
      <c r="DX513">
        <v>500.0112999999999</v>
      </c>
      <c r="DY513">
        <v>90.27465000000001</v>
      </c>
      <c r="DZ513">
        <v>0.10004059</v>
      </c>
      <c r="EA513">
        <v>24.19159</v>
      </c>
      <c r="EB513">
        <v>23.99928</v>
      </c>
      <c r="EC513">
        <v>999.9</v>
      </c>
      <c r="ED513">
        <v>0</v>
      </c>
      <c r="EE513">
        <v>0</v>
      </c>
      <c r="EF513">
        <v>10002.88</v>
      </c>
      <c r="EG513">
        <v>0</v>
      </c>
      <c r="EH513">
        <v>1024.391</v>
      </c>
      <c r="EI513">
        <v>21.77703</v>
      </c>
      <c r="EJ513">
        <v>207.196</v>
      </c>
      <c r="EK513">
        <v>185.0025</v>
      </c>
      <c r="EL513">
        <v>0.2377488</v>
      </c>
      <c r="EM513">
        <v>181.9407</v>
      </c>
      <c r="EN513">
        <v>16.54916</v>
      </c>
      <c r="EO513">
        <v>1.515432</v>
      </c>
      <c r="EP513">
        <v>1.49397</v>
      </c>
      <c r="EQ513">
        <v>13.12474</v>
      </c>
      <c r="ER513">
        <v>12.90659</v>
      </c>
      <c r="ES513">
        <v>2000.02</v>
      </c>
      <c r="ET513">
        <v>0.9800029</v>
      </c>
      <c r="EU513">
        <v>0.0199971</v>
      </c>
      <c r="EV513">
        <v>0</v>
      </c>
      <c r="EW513">
        <v>1259.181</v>
      </c>
      <c r="EX513">
        <v>5.000970000000001</v>
      </c>
      <c r="EY513">
        <v>25292.81</v>
      </c>
      <c r="EZ513">
        <v>16707.76</v>
      </c>
      <c r="FA513">
        <v>39.6996</v>
      </c>
      <c r="FB513">
        <v>40.7562</v>
      </c>
      <c r="FC513">
        <v>39.812</v>
      </c>
      <c r="FD513">
        <v>40.187</v>
      </c>
      <c r="FE513">
        <v>39.875</v>
      </c>
      <c r="FF513">
        <v>1955.12</v>
      </c>
      <c r="FG513">
        <v>39.89</v>
      </c>
      <c r="FH513">
        <v>0</v>
      </c>
      <c r="FI513">
        <v>8267.600000143051</v>
      </c>
      <c r="FJ513">
        <v>0</v>
      </c>
      <c r="FK513">
        <v>1260.0988</v>
      </c>
      <c r="FL513">
        <v>-13.9415384787755</v>
      </c>
      <c r="FM513">
        <v>-277.1384615134441</v>
      </c>
      <c r="FN513">
        <v>25310.54</v>
      </c>
      <c r="FO513">
        <v>15</v>
      </c>
      <c r="FP513">
        <v>0</v>
      </c>
      <c r="FQ513" t="s">
        <v>439</v>
      </c>
      <c r="FR513">
        <v>1760210915.6</v>
      </c>
      <c r="FS513">
        <v>0</v>
      </c>
      <c r="FT513">
        <v>0</v>
      </c>
      <c r="FU513">
        <v>-0.215</v>
      </c>
      <c r="FV513">
        <v>0</v>
      </c>
      <c r="FW513">
        <v>-0.6919999999999999</v>
      </c>
      <c r="FX513">
        <v>0</v>
      </c>
      <c r="FY513">
        <v>400</v>
      </c>
      <c r="FZ513">
        <v>0</v>
      </c>
      <c r="GA513">
        <v>0.15</v>
      </c>
      <c r="GB513">
        <v>0</v>
      </c>
      <c r="GC513">
        <v>21.51281951219512</v>
      </c>
      <c r="GD513">
        <v>1.844276655052222</v>
      </c>
      <c r="GE513">
        <v>0.1882729572948344</v>
      </c>
      <c r="GF513">
        <v>0</v>
      </c>
      <c r="GG513">
        <v>1260.975294117647</v>
      </c>
      <c r="GH513">
        <v>-13.65408709620368</v>
      </c>
      <c r="GI513">
        <v>1.370837518355158</v>
      </c>
      <c r="GJ513">
        <v>0</v>
      </c>
      <c r="GK513">
        <v>0.239161243902439</v>
      </c>
      <c r="GL513">
        <v>-0.1587464947735187</v>
      </c>
      <c r="GM513">
        <v>0.02642415408137262</v>
      </c>
      <c r="GN513">
        <v>0</v>
      </c>
      <c r="GO513">
        <v>0</v>
      </c>
      <c r="GP513">
        <v>3</v>
      </c>
      <c r="GQ513" t="s">
        <v>455</v>
      </c>
      <c r="GR513">
        <v>3.13491</v>
      </c>
      <c r="GS513">
        <v>2.76022</v>
      </c>
      <c r="GT513">
        <v>0.0500014</v>
      </c>
      <c r="GU513">
        <v>0.0441161</v>
      </c>
      <c r="GV513">
        <v>0.08244319999999999</v>
      </c>
      <c r="GW513">
        <v>0.0807348</v>
      </c>
      <c r="GX513">
        <v>30261.6</v>
      </c>
      <c r="GY513">
        <v>30440.9</v>
      </c>
      <c r="GZ513">
        <v>29610.8</v>
      </c>
      <c r="HA513">
        <v>29428.8</v>
      </c>
      <c r="HB513">
        <v>35901.8</v>
      </c>
      <c r="HC513">
        <v>35837.4</v>
      </c>
      <c r="HD513">
        <v>41664.8</v>
      </c>
      <c r="HE513">
        <v>41807.2</v>
      </c>
      <c r="HF513">
        <v>1.9359</v>
      </c>
      <c r="HG513">
        <v>1.86208</v>
      </c>
      <c r="HH513">
        <v>0.008378180000000001</v>
      </c>
      <c r="HI513">
        <v>0</v>
      </c>
      <c r="HJ513">
        <v>23.8668</v>
      </c>
      <c r="HK513">
        <v>999.9</v>
      </c>
      <c r="HL513">
        <v>39.9</v>
      </c>
      <c r="HM513">
        <v>31.7</v>
      </c>
      <c r="HN513">
        <v>20.7501</v>
      </c>
      <c r="HO513">
        <v>62.6229</v>
      </c>
      <c r="HP513">
        <v>31.4704</v>
      </c>
      <c r="HQ513">
        <v>1</v>
      </c>
      <c r="HR513">
        <v>0.0851677</v>
      </c>
      <c r="HS513">
        <v>4.14193</v>
      </c>
      <c r="HT513">
        <v>20.2922</v>
      </c>
      <c r="HU513">
        <v>5.21834</v>
      </c>
      <c r="HV513">
        <v>12.0159</v>
      </c>
      <c r="HW513">
        <v>4.989</v>
      </c>
      <c r="HX513">
        <v>3.28823</v>
      </c>
      <c r="HY513">
        <v>9999</v>
      </c>
      <c r="HZ513">
        <v>9999</v>
      </c>
      <c r="IA513">
        <v>9999</v>
      </c>
      <c r="IB513">
        <v>999.9</v>
      </c>
      <c r="IC513">
        <v>4.97287</v>
      </c>
      <c r="ID513">
        <v>1.86662</v>
      </c>
      <c r="IE513">
        <v>1.86595</v>
      </c>
      <c r="IF513">
        <v>1.86586</v>
      </c>
      <c r="IG513">
        <v>1.86772</v>
      </c>
      <c r="IH513">
        <v>1.87017</v>
      </c>
      <c r="II513">
        <v>1.86879</v>
      </c>
      <c r="IJ513">
        <v>1.87027</v>
      </c>
      <c r="IK513">
        <v>0</v>
      </c>
      <c r="IL513">
        <v>0</v>
      </c>
      <c r="IM513">
        <v>0</v>
      </c>
      <c r="IN513">
        <v>0</v>
      </c>
      <c r="IO513" t="s">
        <v>441</v>
      </c>
      <c r="IP513" t="s">
        <v>442</v>
      </c>
      <c r="IQ513" t="s">
        <v>443</v>
      </c>
      <c r="IR513" t="s">
        <v>443</v>
      </c>
      <c r="IS513" t="s">
        <v>443</v>
      </c>
      <c r="IT513" t="s">
        <v>443</v>
      </c>
      <c r="IU513">
        <v>0</v>
      </c>
      <c r="IV513">
        <v>100</v>
      </c>
      <c r="IW513">
        <v>100</v>
      </c>
      <c r="IX513">
        <v>-1.845</v>
      </c>
      <c r="IY513">
        <v>0.079</v>
      </c>
      <c r="IZ513">
        <v>-1.414774939843471</v>
      </c>
      <c r="JA513">
        <v>-0.002262605230658699</v>
      </c>
      <c r="JB513">
        <v>4.117972070868355E-07</v>
      </c>
      <c r="JC513">
        <v>-1.535053720392113E-10</v>
      </c>
      <c r="JD513">
        <v>-0.05773197212917025</v>
      </c>
      <c r="JE513">
        <v>-0.004387372397949352</v>
      </c>
      <c r="JF513">
        <v>0.001148265067849212</v>
      </c>
      <c r="JG513">
        <v>-2.372704636287677E-05</v>
      </c>
      <c r="JH513">
        <v>4</v>
      </c>
      <c r="JI513">
        <v>2346</v>
      </c>
      <c r="JJ513">
        <v>1</v>
      </c>
      <c r="JK513">
        <v>24</v>
      </c>
      <c r="JL513">
        <v>21708</v>
      </c>
      <c r="JM513">
        <v>29358556.6</v>
      </c>
      <c r="JN513">
        <v>0.493164</v>
      </c>
      <c r="JO513">
        <v>2.32544</v>
      </c>
      <c r="JP513">
        <v>1.39648</v>
      </c>
      <c r="JQ513">
        <v>2.35229</v>
      </c>
      <c r="JR513">
        <v>1.49536</v>
      </c>
      <c r="JS513">
        <v>2.57446</v>
      </c>
      <c r="JT513">
        <v>36.6233</v>
      </c>
      <c r="JU513">
        <v>24.035</v>
      </c>
      <c r="JV513">
        <v>18</v>
      </c>
      <c r="JW513">
        <v>492.452</v>
      </c>
      <c r="JX513">
        <v>436.185</v>
      </c>
      <c r="JY513">
        <v>18.9127</v>
      </c>
      <c r="JZ513">
        <v>28.5049</v>
      </c>
      <c r="KA513">
        <v>30.0013</v>
      </c>
      <c r="KB513">
        <v>27.9359</v>
      </c>
      <c r="KC513">
        <v>27.8288</v>
      </c>
      <c r="KD513">
        <v>9.74424</v>
      </c>
      <c r="KE513">
        <v>28.0821</v>
      </c>
      <c r="KF513">
        <v>42.3125</v>
      </c>
      <c r="KG513">
        <v>18.9055</v>
      </c>
      <c r="KH513">
        <v>146.032</v>
      </c>
      <c r="KI513">
        <v>16.5847</v>
      </c>
      <c r="KJ513">
        <v>101.196</v>
      </c>
      <c r="KK513">
        <v>100.535</v>
      </c>
    </row>
    <row r="514" spans="1:297">
      <c r="A514">
        <v>498</v>
      </c>
      <c r="B514">
        <v>1761513401</v>
      </c>
      <c r="C514">
        <v>6190.5</v>
      </c>
      <c r="D514" t="s">
        <v>1444</v>
      </c>
      <c r="E514" t="s">
        <v>1445</v>
      </c>
      <c r="F514">
        <v>5</v>
      </c>
      <c r="G514" t="s">
        <v>1411</v>
      </c>
      <c r="H514" t="s">
        <v>436</v>
      </c>
      <c r="I514">
        <v>1761513398.5</v>
      </c>
      <c r="J514">
        <f>(K514)/1000</f>
        <v>0</v>
      </c>
      <c r="K514">
        <f>IF(DP514, AN514, AH514)</f>
        <v>0</v>
      </c>
      <c r="L514">
        <f>IF(DP514, AI514, AG514)</f>
        <v>0</v>
      </c>
      <c r="M514">
        <f>DR514 - IF(AU514&gt;1, L514*DL514*100.0/(AW514), 0)</f>
        <v>0</v>
      </c>
      <c r="N514">
        <f>((T514-J514/2)*M514-L514)/(T514+J514/2)</f>
        <v>0</v>
      </c>
      <c r="O514">
        <f>N514*(DY514+DZ514)/1000.0</f>
        <v>0</v>
      </c>
      <c r="P514">
        <f>(DR514 - IF(AU514&gt;1, L514*DL514*100.0/(AW514), 0))*(DY514+DZ514)/1000.0</f>
        <v>0</v>
      </c>
      <c r="Q514">
        <f>2.0/((1/S514-1/R514)+SIGN(S514)*SQRT((1/S514-1/R514)*(1/S514-1/R514) + 4*DM514/((DM514+1)*(DM514+1))*(2*1/S514*1/R514-1/R514*1/R514)))</f>
        <v>0</v>
      </c>
      <c r="R514">
        <f>IF(LEFT(DN514,1)&lt;&gt;"0",IF(LEFT(DN514,1)="1",3.0,DO514),$D$5+$E$5*(EF514*DY514/($K$5*1000))+$F$5*(EF514*DY514/($K$5*1000))*MAX(MIN(DL514,$J$5),$I$5)*MAX(MIN(DL514,$J$5),$I$5)+$G$5*MAX(MIN(DL514,$J$5),$I$5)*(EF514*DY514/($K$5*1000))+$H$5*(EF514*DY514/($K$5*1000))*(EF514*DY514/($K$5*1000)))</f>
        <v>0</v>
      </c>
      <c r="S514">
        <f>J514*(1000-(1000*0.61365*exp(17.502*W514/(240.97+W514))/(DY514+DZ514)+DT514)/2)/(1000*0.61365*exp(17.502*W514/(240.97+W514))/(DY514+DZ514)-DT514)</f>
        <v>0</v>
      </c>
      <c r="T514">
        <f>1/((DM514+1)/(Q514/1.6)+1/(R514/1.37)) + DM514/((DM514+1)/(Q514/1.6) + DM514/(R514/1.37))</f>
        <v>0</v>
      </c>
      <c r="U514">
        <f>(DH514*DK514)</f>
        <v>0</v>
      </c>
      <c r="V514">
        <f>(EA514+(U514+2*0.95*5.67E-8*(((EA514+$B$7)+273)^4-(EA514+273)^4)-44100*J514)/(1.84*29.3*R514+8*0.95*5.67E-8*(EA514+273)^3))</f>
        <v>0</v>
      </c>
      <c r="W514">
        <f>($C$7*EB514+$D$7*EC514+$E$7*V514)</f>
        <v>0</v>
      </c>
      <c r="X514">
        <f>0.61365*exp(17.502*W514/(240.97+W514))</f>
        <v>0</v>
      </c>
      <c r="Y514">
        <f>(Z514/AA514*100)</f>
        <v>0</v>
      </c>
      <c r="Z514">
        <f>DT514*(DY514+DZ514)/1000</f>
        <v>0</v>
      </c>
      <c r="AA514">
        <f>0.61365*exp(17.502*EA514/(240.97+EA514))</f>
        <v>0</v>
      </c>
      <c r="AB514">
        <f>(X514-DT514*(DY514+DZ514)/1000)</f>
        <v>0</v>
      </c>
      <c r="AC514">
        <f>(-J514*44100)</f>
        <v>0</v>
      </c>
      <c r="AD514">
        <f>2*29.3*R514*0.92*(EA514-W514)</f>
        <v>0</v>
      </c>
      <c r="AE514">
        <f>2*0.95*5.67E-8*(((EA514+$B$7)+273)^4-(W514+273)^4)</f>
        <v>0</v>
      </c>
      <c r="AF514">
        <f>U514+AE514+AC514+AD514</f>
        <v>0</v>
      </c>
      <c r="AG514">
        <f>DX514*AU514*(DS514-DR514*(1000-AU514*DU514)/(1000-AU514*DT514))/(100*DL514)</f>
        <v>0</v>
      </c>
      <c r="AH514">
        <f>1000*DX514*AU514*(DT514-DU514)/(100*DL514*(1000-AU514*DT514))</f>
        <v>0</v>
      </c>
      <c r="AI514">
        <f>(AJ514 - AK514 - DY514*1E3/(8.314*(EA514+273.15)) * AM514/DX514 * AL514) * DX514/(100*DL514) * (1000 - DU514)/1000</f>
        <v>0</v>
      </c>
      <c r="AJ514">
        <v>168.5510111728398</v>
      </c>
      <c r="AK514">
        <v>182.7857030303029</v>
      </c>
      <c r="AL514">
        <v>-3.345128726698518</v>
      </c>
      <c r="AM514">
        <v>65.2902715244734</v>
      </c>
      <c r="AN514">
        <f>(AP514 - AO514 + DY514*1E3/(8.314*(EA514+273.15)) * AR514/DX514 * AQ514) * DX514/(100*DL514) * 1000/(1000 - AP514)</f>
        <v>0</v>
      </c>
      <c r="AO514">
        <v>16.5476866000248</v>
      </c>
      <c r="AP514">
        <v>16.80087878787878</v>
      </c>
      <c r="AQ514">
        <v>0.0003316180261001083</v>
      </c>
      <c r="AR514">
        <v>105.1138406512992</v>
      </c>
      <c r="AS514">
        <v>0</v>
      </c>
      <c r="AT514">
        <v>0</v>
      </c>
      <c r="AU514">
        <f>IF(AS514*$H$13&gt;=AW514,1.0,(AW514/(AW514-AS514*$H$13)))</f>
        <v>0</v>
      </c>
      <c r="AV514">
        <f>(AU514-1)*100</f>
        <v>0</v>
      </c>
      <c r="AW514">
        <f>MAX(0,($B$13+$C$13*EF514)/(1+$D$13*EF514)*DY514/(EA514+273)*$E$13)</f>
        <v>0</v>
      </c>
      <c r="AX514" t="s">
        <v>437</v>
      </c>
      <c r="AY514" t="s">
        <v>437</v>
      </c>
      <c r="AZ514">
        <v>0</v>
      </c>
      <c r="BA514">
        <v>0</v>
      </c>
      <c r="BB514">
        <f>1-AZ514/BA514</f>
        <v>0</v>
      </c>
      <c r="BC514">
        <v>0</v>
      </c>
      <c r="BD514" t="s">
        <v>437</v>
      </c>
      <c r="BE514" t="s">
        <v>437</v>
      </c>
      <c r="BF514">
        <v>0</v>
      </c>
      <c r="BG514">
        <v>0</v>
      </c>
      <c r="BH514">
        <f>1-BF514/BG514</f>
        <v>0</v>
      </c>
      <c r="BI514">
        <v>0.5</v>
      </c>
      <c r="BJ514">
        <f>DI514</f>
        <v>0</v>
      </c>
      <c r="BK514">
        <f>L514</f>
        <v>0</v>
      </c>
      <c r="BL514">
        <f>BH514*BI514*BJ514</f>
        <v>0</v>
      </c>
      <c r="BM514">
        <f>(BK514-BC514)/BJ514</f>
        <v>0</v>
      </c>
      <c r="BN514">
        <f>(BA514-BG514)/BG514</f>
        <v>0</v>
      </c>
      <c r="BO514">
        <f>AZ514/(BB514+AZ514/BG514)</f>
        <v>0</v>
      </c>
      <c r="BP514" t="s">
        <v>437</v>
      </c>
      <c r="BQ514">
        <v>0</v>
      </c>
      <c r="BR514">
        <f>IF(BQ514&lt;&gt;0, BQ514, BO514)</f>
        <v>0</v>
      </c>
      <c r="BS514">
        <f>1-BR514/BG514</f>
        <v>0</v>
      </c>
      <c r="BT514">
        <f>(BG514-BF514)/(BG514-BR514)</f>
        <v>0</v>
      </c>
      <c r="BU514">
        <f>(BA514-BG514)/(BA514-BR514)</f>
        <v>0</v>
      </c>
      <c r="BV514">
        <f>(BG514-BF514)/(BG514-AZ514)</f>
        <v>0</v>
      </c>
      <c r="BW514">
        <f>(BA514-BG514)/(BA514-AZ514)</f>
        <v>0</v>
      </c>
      <c r="BX514">
        <f>(BT514*BR514/BF514)</f>
        <v>0</v>
      </c>
      <c r="BY514">
        <f>(1-BX514)</f>
        <v>0</v>
      </c>
      <c r="BZ514">
        <v>2020</v>
      </c>
      <c r="CA514">
        <v>290.0000000000001</v>
      </c>
      <c r="CB514">
        <v>1590.42</v>
      </c>
      <c r="CC514">
        <v>295</v>
      </c>
      <c r="CD514">
        <v>5220.67</v>
      </c>
      <c r="CE514">
        <v>1591.29</v>
      </c>
      <c r="CF514">
        <v>-0.87</v>
      </c>
      <c r="CG514">
        <v>300.0000000000001</v>
      </c>
      <c r="CH514">
        <v>23.8</v>
      </c>
      <c r="CI514">
        <v>1650.734719841875</v>
      </c>
      <c r="CJ514">
        <v>2.032994541366527</v>
      </c>
      <c r="CK514">
        <v>-31.03478562282126</v>
      </c>
      <c r="CL514">
        <v>0.9198548094063967</v>
      </c>
      <c r="CM514">
        <v>0.9759925733019913</v>
      </c>
      <c r="CN514">
        <v>-0.00431141668520578</v>
      </c>
      <c r="CO514">
        <v>289.9999999999999</v>
      </c>
      <c r="CP514">
        <v>1590.91</v>
      </c>
      <c r="CQ514">
        <v>765</v>
      </c>
      <c r="CR514">
        <v>5219.32</v>
      </c>
      <c r="CS514">
        <v>1591.27</v>
      </c>
      <c r="CT514">
        <v>-0.36</v>
      </c>
      <c r="DH514">
        <f>$B$11*EG514+$C$11*EH514+$F$11*ES514*(1-EV514)</f>
        <v>0</v>
      </c>
      <c r="DI514">
        <f>DH514*DJ514</f>
        <v>0</v>
      </c>
      <c r="DJ514">
        <f>($B$11*$D$9+$C$11*$D$9+$F$11*((FF514+EX514)/MAX(FF514+EX514+FG514, 0.1)*$I$9+FG514/MAX(FF514+EX514+FG514, 0.1)*$J$9))/($B$11+$C$11+$F$11)</f>
        <v>0</v>
      </c>
      <c r="DK514">
        <f>($B$11*$K$9+$C$11*$K$9+$F$11*((FF514+EX514)/MAX(FF514+EX514+FG514, 0.1)*$P$9+FG514/MAX(FF514+EX514+FG514, 0.1)*$Q$9))/($B$11+$C$11+$F$11)</f>
        <v>0</v>
      </c>
      <c r="DL514">
        <v>6</v>
      </c>
      <c r="DM514">
        <v>0.5</v>
      </c>
      <c r="DN514" t="s">
        <v>438</v>
      </c>
      <c r="DO514">
        <v>2</v>
      </c>
      <c r="DP514" t="b">
        <v>1</v>
      </c>
      <c r="DQ514">
        <v>1761513398.5</v>
      </c>
      <c r="DR514">
        <v>186.292</v>
      </c>
      <c r="DS514">
        <v>164.4137777777778</v>
      </c>
      <c r="DT514">
        <v>16.79833333333333</v>
      </c>
      <c r="DU514">
        <v>16.548</v>
      </c>
      <c r="DV514">
        <v>188.1186666666667</v>
      </c>
      <c r="DW514">
        <v>16.71934444444445</v>
      </c>
      <c r="DX514">
        <v>499.9883333333334</v>
      </c>
      <c r="DY514">
        <v>90.27511111111112</v>
      </c>
      <c r="DZ514">
        <v>0.0998723888888889</v>
      </c>
      <c r="EA514">
        <v>24.1956</v>
      </c>
      <c r="EB514">
        <v>23.99678888888889</v>
      </c>
      <c r="EC514">
        <v>999.9000000000001</v>
      </c>
      <c r="ED514">
        <v>0</v>
      </c>
      <c r="EE514">
        <v>0</v>
      </c>
      <c r="EF514">
        <v>10004.86</v>
      </c>
      <c r="EG514">
        <v>0</v>
      </c>
      <c r="EH514">
        <v>1024.353333333333</v>
      </c>
      <c r="EI514">
        <v>21.87793333333333</v>
      </c>
      <c r="EJ514">
        <v>189.4745555555555</v>
      </c>
      <c r="EK514">
        <v>167.1804444444445</v>
      </c>
      <c r="EL514">
        <v>0.2503458888888889</v>
      </c>
      <c r="EM514">
        <v>164.4137777777778</v>
      </c>
      <c r="EN514">
        <v>16.548</v>
      </c>
      <c r="EO514">
        <v>1.516473333333333</v>
      </c>
      <c r="EP514">
        <v>1.493871111111111</v>
      </c>
      <c r="EQ514">
        <v>13.13526666666667</v>
      </c>
      <c r="ER514">
        <v>12.90561111111111</v>
      </c>
      <c r="ES514">
        <v>2000.044444444445</v>
      </c>
      <c r="ET514">
        <v>0.9800033333333334</v>
      </c>
      <c r="EU514">
        <v>0.0199967</v>
      </c>
      <c r="EV514">
        <v>0</v>
      </c>
      <c r="EW514">
        <v>1257.718888888889</v>
      </c>
      <c r="EX514">
        <v>5.00097</v>
      </c>
      <c r="EY514">
        <v>25267.32222222222</v>
      </c>
      <c r="EZ514">
        <v>16707.93333333333</v>
      </c>
      <c r="FA514">
        <v>39.743</v>
      </c>
      <c r="FB514">
        <v>40.79133333333333</v>
      </c>
      <c r="FC514">
        <v>39.812</v>
      </c>
      <c r="FD514">
        <v>40.187</v>
      </c>
      <c r="FE514">
        <v>39.875</v>
      </c>
      <c r="FF514">
        <v>1955.146666666667</v>
      </c>
      <c r="FG514">
        <v>39.89</v>
      </c>
      <c r="FH514">
        <v>0</v>
      </c>
      <c r="FI514">
        <v>8271.800000190735</v>
      </c>
      <c r="FJ514">
        <v>0</v>
      </c>
      <c r="FK514">
        <v>1259.114615384615</v>
      </c>
      <c r="FL514">
        <v>-14.45264958938659</v>
      </c>
      <c r="FM514">
        <v>-284.9264957213658</v>
      </c>
      <c r="FN514">
        <v>25292.52692307692</v>
      </c>
      <c r="FO514">
        <v>15</v>
      </c>
      <c r="FP514">
        <v>0</v>
      </c>
      <c r="FQ514" t="s">
        <v>439</v>
      </c>
      <c r="FR514">
        <v>1760210915.6</v>
      </c>
      <c r="FS514">
        <v>0</v>
      </c>
      <c r="FT514">
        <v>0</v>
      </c>
      <c r="FU514">
        <v>-0.215</v>
      </c>
      <c r="FV514">
        <v>0</v>
      </c>
      <c r="FW514">
        <v>-0.6919999999999999</v>
      </c>
      <c r="FX514">
        <v>0</v>
      </c>
      <c r="FY514">
        <v>400</v>
      </c>
      <c r="FZ514">
        <v>0</v>
      </c>
      <c r="GA514">
        <v>0.15</v>
      </c>
      <c r="GB514">
        <v>0</v>
      </c>
      <c r="GC514">
        <v>21.66136097560975</v>
      </c>
      <c r="GD514">
        <v>1.663998606271753</v>
      </c>
      <c r="GE514">
        <v>0.1708114134503367</v>
      </c>
      <c r="GF514">
        <v>0</v>
      </c>
      <c r="GG514">
        <v>1259.704117647059</v>
      </c>
      <c r="GH514">
        <v>-14.56653933990763</v>
      </c>
      <c r="GI514">
        <v>1.460987010545501</v>
      </c>
      <c r="GJ514">
        <v>0</v>
      </c>
      <c r="GK514">
        <v>0.2324839268292682</v>
      </c>
      <c r="GL514">
        <v>0.0921300000000005</v>
      </c>
      <c r="GM514">
        <v>0.01545945065030709</v>
      </c>
      <c r="GN514">
        <v>1</v>
      </c>
      <c r="GO514">
        <v>1</v>
      </c>
      <c r="GP514">
        <v>3</v>
      </c>
      <c r="GQ514" t="s">
        <v>446</v>
      </c>
      <c r="GR514">
        <v>3.1348</v>
      </c>
      <c r="GS514">
        <v>2.76031</v>
      </c>
      <c r="GT514">
        <v>0.0461966</v>
      </c>
      <c r="GU514">
        <v>0.0401897</v>
      </c>
      <c r="GV514">
        <v>0.0824638</v>
      </c>
      <c r="GW514">
        <v>0.0807325</v>
      </c>
      <c r="GX514">
        <v>30381.8</v>
      </c>
      <c r="GY514">
        <v>30565.1</v>
      </c>
      <c r="GZ514">
        <v>29609.9</v>
      </c>
      <c r="HA514">
        <v>29428.1</v>
      </c>
      <c r="HB514">
        <v>35899.8</v>
      </c>
      <c r="HC514">
        <v>35836.5</v>
      </c>
      <c r="HD514">
        <v>41663.5</v>
      </c>
      <c r="HE514">
        <v>41806.2</v>
      </c>
      <c r="HF514">
        <v>1.9355</v>
      </c>
      <c r="HG514">
        <v>1.86182</v>
      </c>
      <c r="HH514">
        <v>0.00767037</v>
      </c>
      <c r="HI514">
        <v>0</v>
      </c>
      <c r="HJ514">
        <v>23.8699</v>
      </c>
      <c r="HK514">
        <v>999.9</v>
      </c>
      <c r="HL514">
        <v>39.9</v>
      </c>
      <c r="HM514">
        <v>31.7</v>
      </c>
      <c r="HN514">
        <v>20.7502</v>
      </c>
      <c r="HO514">
        <v>62.4529</v>
      </c>
      <c r="HP514">
        <v>31.7228</v>
      </c>
      <c r="HQ514">
        <v>1</v>
      </c>
      <c r="HR514">
        <v>0.08675049999999999</v>
      </c>
      <c r="HS514">
        <v>4.18219</v>
      </c>
      <c r="HT514">
        <v>20.2912</v>
      </c>
      <c r="HU514">
        <v>5.21984</v>
      </c>
      <c r="HV514">
        <v>12.0159</v>
      </c>
      <c r="HW514">
        <v>4.9892</v>
      </c>
      <c r="HX514">
        <v>3.28838</v>
      </c>
      <c r="HY514">
        <v>9999</v>
      </c>
      <c r="HZ514">
        <v>9999</v>
      </c>
      <c r="IA514">
        <v>9999</v>
      </c>
      <c r="IB514">
        <v>999.9</v>
      </c>
      <c r="IC514">
        <v>4.97284</v>
      </c>
      <c r="ID514">
        <v>1.86661</v>
      </c>
      <c r="IE514">
        <v>1.86594</v>
      </c>
      <c r="IF514">
        <v>1.86589</v>
      </c>
      <c r="IG514">
        <v>1.86772</v>
      </c>
      <c r="IH514">
        <v>1.87013</v>
      </c>
      <c r="II514">
        <v>1.86878</v>
      </c>
      <c r="IJ514">
        <v>1.87027</v>
      </c>
      <c r="IK514">
        <v>0</v>
      </c>
      <c r="IL514">
        <v>0</v>
      </c>
      <c r="IM514">
        <v>0</v>
      </c>
      <c r="IN514">
        <v>0</v>
      </c>
      <c r="IO514" t="s">
        <v>441</v>
      </c>
      <c r="IP514" t="s">
        <v>442</v>
      </c>
      <c r="IQ514" t="s">
        <v>443</v>
      </c>
      <c r="IR514" t="s">
        <v>443</v>
      </c>
      <c r="IS514" t="s">
        <v>443</v>
      </c>
      <c r="IT514" t="s">
        <v>443</v>
      </c>
      <c r="IU514">
        <v>0</v>
      </c>
      <c r="IV514">
        <v>100</v>
      </c>
      <c r="IW514">
        <v>100</v>
      </c>
      <c r="IX514">
        <v>-1.809</v>
      </c>
      <c r="IY514">
        <v>0.0791</v>
      </c>
      <c r="IZ514">
        <v>-1.414774939843471</v>
      </c>
      <c r="JA514">
        <v>-0.002262605230658699</v>
      </c>
      <c r="JB514">
        <v>4.117972070868355E-07</v>
      </c>
      <c r="JC514">
        <v>-1.535053720392113E-10</v>
      </c>
      <c r="JD514">
        <v>-0.05773197212917025</v>
      </c>
      <c r="JE514">
        <v>-0.004387372397949352</v>
      </c>
      <c r="JF514">
        <v>0.001148265067849212</v>
      </c>
      <c r="JG514">
        <v>-2.372704636287677E-05</v>
      </c>
      <c r="JH514">
        <v>4</v>
      </c>
      <c r="JI514">
        <v>2346</v>
      </c>
      <c r="JJ514">
        <v>1</v>
      </c>
      <c r="JK514">
        <v>24</v>
      </c>
      <c r="JL514">
        <v>21708.1</v>
      </c>
      <c r="JM514">
        <v>29358556.7</v>
      </c>
      <c r="JN514">
        <v>0.454102</v>
      </c>
      <c r="JO514">
        <v>2.31812</v>
      </c>
      <c r="JP514">
        <v>1.39648</v>
      </c>
      <c r="JQ514">
        <v>2.35229</v>
      </c>
      <c r="JR514">
        <v>1.49536</v>
      </c>
      <c r="JS514">
        <v>2.60132</v>
      </c>
      <c r="JT514">
        <v>36.6233</v>
      </c>
      <c r="JU514">
        <v>24.0437</v>
      </c>
      <c r="JV514">
        <v>18</v>
      </c>
      <c r="JW514">
        <v>492.344</v>
      </c>
      <c r="JX514">
        <v>436.175</v>
      </c>
      <c r="JY514">
        <v>18.9182</v>
      </c>
      <c r="JZ514">
        <v>28.5225</v>
      </c>
      <c r="KA514">
        <v>30.0015</v>
      </c>
      <c r="KB514">
        <v>27.9537</v>
      </c>
      <c r="KC514">
        <v>27.8476</v>
      </c>
      <c r="KD514">
        <v>9.03396</v>
      </c>
      <c r="KE514">
        <v>28.0821</v>
      </c>
      <c r="KF514">
        <v>42.3125</v>
      </c>
      <c r="KG514">
        <v>18.9111</v>
      </c>
      <c r="KH514">
        <v>132.58</v>
      </c>
      <c r="KI514">
        <v>16.5847</v>
      </c>
      <c r="KJ514">
        <v>101.193</v>
      </c>
      <c r="KK514">
        <v>100.532</v>
      </c>
    </row>
    <row r="515" spans="1:297">
      <c r="A515">
        <v>499</v>
      </c>
      <c r="B515">
        <v>1761513406</v>
      </c>
      <c r="C515">
        <v>6195.5</v>
      </c>
      <c r="D515" t="s">
        <v>1446</v>
      </c>
      <c r="E515" t="s">
        <v>1447</v>
      </c>
      <c r="F515">
        <v>5</v>
      </c>
      <c r="G515" t="s">
        <v>1411</v>
      </c>
      <c r="H515" t="s">
        <v>436</v>
      </c>
      <c r="I515">
        <v>1761513403.2</v>
      </c>
      <c r="J515">
        <f>(K515)/1000</f>
        <v>0</v>
      </c>
      <c r="K515">
        <f>IF(DP515, AN515, AH515)</f>
        <v>0</v>
      </c>
      <c r="L515">
        <f>IF(DP515, AI515, AG515)</f>
        <v>0</v>
      </c>
      <c r="M515">
        <f>DR515 - IF(AU515&gt;1, L515*DL515*100.0/(AW515), 0)</f>
        <v>0</v>
      </c>
      <c r="N515">
        <f>((T515-J515/2)*M515-L515)/(T515+J515/2)</f>
        <v>0</v>
      </c>
      <c r="O515">
        <f>N515*(DY515+DZ515)/1000.0</f>
        <v>0</v>
      </c>
      <c r="P515">
        <f>(DR515 - IF(AU515&gt;1, L515*DL515*100.0/(AW515), 0))*(DY515+DZ515)/1000.0</f>
        <v>0</v>
      </c>
      <c r="Q515">
        <f>2.0/((1/S515-1/R515)+SIGN(S515)*SQRT((1/S515-1/R515)*(1/S515-1/R515) + 4*DM515/((DM515+1)*(DM515+1))*(2*1/S515*1/R515-1/R515*1/R515)))</f>
        <v>0</v>
      </c>
      <c r="R515">
        <f>IF(LEFT(DN515,1)&lt;&gt;"0",IF(LEFT(DN515,1)="1",3.0,DO515),$D$5+$E$5*(EF515*DY515/($K$5*1000))+$F$5*(EF515*DY515/($K$5*1000))*MAX(MIN(DL515,$J$5),$I$5)*MAX(MIN(DL515,$J$5),$I$5)+$G$5*MAX(MIN(DL515,$J$5),$I$5)*(EF515*DY515/($K$5*1000))+$H$5*(EF515*DY515/($K$5*1000))*(EF515*DY515/($K$5*1000)))</f>
        <v>0</v>
      </c>
      <c r="S515">
        <f>J515*(1000-(1000*0.61365*exp(17.502*W515/(240.97+W515))/(DY515+DZ515)+DT515)/2)/(1000*0.61365*exp(17.502*W515/(240.97+W515))/(DY515+DZ515)-DT515)</f>
        <v>0</v>
      </c>
      <c r="T515">
        <f>1/((DM515+1)/(Q515/1.6)+1/(R515/1.37)) + DM515/((DM515+1)/(Q515/1.6) + DM515/(R515/1.37))</f>
        <v>0</v>
      </c>
      <c r="U515">
        <f>(DH515*DK515)</f>
        <v>0</v>
      </c>
      <c r="V515">
        <f>(EA515+(U515+2*0.95*5.67E-8*(((EA515+$B$7)+273)^4-(EA515+273)^4)-44100*J515)/(1.84*29.3*R515+8*0.95*5.67E-8*(EA515+273)^3))</f>
        <v>0</v>
      </c>
      <c r="W515">
        <f>($C$7*EB515+$D$7*EC515+$E$7*V515)</f>
        <v>0</v>
      </c>
      <c r="X515">
        <f>0.61365*exp(17.502*W515/(240.97+W515))</f>
        <v>0</v>
      </c>
      <c r="Y515">
        <f>(Z515/AA515*100)</f>
        <v>0</v>
      </c>
      <c r="Z515">
        <f>DT515*(DY515+DZ515)/1000</f>
        <v>0</v>
      </c>
      <c r="AA515">
        <f>0.61365*exp(17.502*EA515/(240.97+EA515))</f>
        <v>0</v>
      </c>
      <c r="AB515">
        <f>(X515-DT515*(DY515+DZ515)/1000)</f>
        <v>0</v>
      </c>
      <c r="AC515">
        <f>(-J515*44100)</f>
        <v>0</v>
      </c>
      <c r="AD515">
        <f>2*29.3*R515*0.92*(EA515-W515)</f>
        <v>0</v>
      </c>
      <c r="AE515">
        <f>2*0.95*5.67E-8*(((EA515+$B$7)+273)^4-(W515+273)^4)</f>
        <v>0</v>
      </c>
      <c r="AF515">
        <f>U515+AE515+AC515+AD515</f>
        <v>0</v>
      </c>
      <c r="AG515">
        <f>DX515*AU515*(DS515-DR515*(1000-AU515*DU515)/(1000-AU515*DT515))/(100*DL515)</f>
        <v>0</v>
      </c>
      <c r="AH515">
        <f>1000*DX515*AU515*(DT515-DU515)/(100*DL515*(1000-AU515*DT515))</f>
        <v>0</v>
      </c>
      <c r="AI515">
        <f>(AJ515 - AK515 - DY515*1E3/(8.314*(EA515+273.15)) * AM515/DX515 * AL515) * DX515/(100*DL515) * (1000 - DU515)/1000</f>
        <v>0</v>
      </c>
      <c r="AJ515">
        <v>151.6799162743336</v>
      </c>
      <c r="AK515">
        <v>166.1020000000001</v>
      </c>
      <c r="AL515">
        <v>-3.330592463627688</v>
      </c>
      <c r="AM515">
        <v>65.2902715244734</v>
      </c>
      <c r="AN515">
        <f>(AP515 - AO515 + DY515*1E3/(8.314*(EA515+273.15)) * AR515/DX515 * AQ515) * DX515/(100*DL515) * 1000/(1000 - AP515)</f>
        <v>0</v>
      </c>
      <c r="AO515">
        <v>16.54732428017182</v>
      </c>
      <c r="AP515">
        <v>16.80307939393939</v>
      </c>
      <c r="AQ515">
        <v>7.503783155166441E-05</v>
      </c>
      <c r="AR515">
        <v>105.1138406512992</v>
      </c>
      <c r="AS515">
        <v>0</v>
      </c>
      <c r="AT515">
        <v>0</v>
      </c>
      <c r="AU515">
        <f>IF(AS515*$H$13&gt;=AW515,1.0,(AW515/(AW515-AS515*$H$13)))</f>
        <v>0</v>
      </c>
      <c r="AV515">
        <f>(AU515-1)*100</f>
        <v>0</v>
      </c>
      <c r="AW515">
        <f>MAX(0,($B$13+$C$13*EF515)/(1+$D$13*EF515)*DY515/(EA515+273)*$E$13)</f>
        <v>0</v>
      </c>
      <c r="AX515" t="s">
        <v>437</v>
      </c>
      <c r="AY515" t="s">
        <v>437</v>
      </c>
      <c r="AZ515">
        <v>0</v>
      </c>
      <c r="BA515">
        <v>0</v>
      </c>
      <c r="BB515">
        <f>1-AZ515/BA515</f>
        <v>0</v>
      </c>
      <c r="BC515">
        <v>0</v>
      </c>
      <c r="BD515" t="s">
        <v>437</v>
      </c>
      <c r="BE515" t="s">
        <v>437</v>
      </c>
      <c r="BF515">
        <v>0</v>
      </c>
      <c r="BG515">
        <v>0</v>
      </c>
      <c r="BH515">
        <f>1-BF515/BG515</f>
        <v>0</v>
      </c>
      <c r="BI515">
        <v>0.5</v>
      </c>
      <c r="BJ515">
        <f>DI515</f>
        <v>0</v>
      </c>
      <c r="BK515">
        <f>L515</f>
        <v>0</v>
      </c>
      <c r="BL515">
        <f>BH515*BI515*BJ515</f>
        <v>0</v>
      </c>
      <c r="BM515">
        <f>(BK515-BC515)/BJ515</f>
        <v>0</v>
      </c>
      <c r="BN515">
        <f>(BA515-BG515)/BG515</f>
        <v>0</v>
      </c>
      <c r="BO515">
        <f>AZ515/(BB515+AZ515/BG515)</f>
        <v>0</v>
      </c>
      <c r="BP515" t="s">
        <v>437</v>
      </c>
      <c r="BQ515">
        <v>0</v>
      </c>
      <c r="BR515">
        <f>IF(BQ515&lt;&gt;0, BQ515, BO515)</f>
        <v>0</v>
      </c>
      <c r="BS515">
        <f>1-BR515/BG515</f>
        <v>0</v>
      </c>
      <c r="BT515">
        <f>(BG515-BF515)/(BG515-BR515)</f>
        <v>0</v>
      </c>
      <c r="BU515">
        <f>(BA515-BG515)/(BA515-BR515)</f>
        <v>0</v>
      </c>
      <c r="BV515">
        <f>(BG515-BF515)/(BG515-AZ515)</f>
        <v>0</v>
      </c>
      <c r="BW515">
        <f>(BA515-BG515)/(BA515-AZ515)</f>
        <v>0</v>
      </c>
      <c r="BX515">
        <f>(BT515*BR515/BF515)</f>
        <v>0</v>
      </c>
      <c r="BY515">
        <f>(1-BX515)</f>
        <v>0</v>
      </c>
      <c r="BZ515">
        <v>2020</v>
      </c>
      <c r="CA515">
        <v>290.0000000000001</v>
      </c>
      <c r="CB515">
        <v>1590.42</v>
      </c>
      <c r="CC515">
        <v>295</v>
      </c>
      <c r="CD515">
        <v>5220.67</v>
      </c>
      <c r="CE515">
        <v>1591.29</v>
      </c>
      <c r="CF515">
        <v>-0.87</v>
      </c>
      <c r="CG515">
        <v>300.0000000000001</v>
      </c>
      <c r="CH515">
        <v>23.8</v>
      </c>
      <c r="CI515">
        <v>1650.734719841875</v>
      </c>
      <c r="CJ515">
        <v>2.032994541366527</v>
      </c>
      <c r="CK515">
        <v>-31.03478562282126</v>
      </c>
      <c r="CL515">
        <v>0.9198548094063967</v>
      </c>
      <c r="CM515">
        <v>0.9759925733019913</v>
      </c>
      <c r="CN515">
        <v>-0.00431141668520578</v>
      </c>
      <c r="CO515">
        <v>289.9999999999999</v>
      </c>
      <c r="CP515">
        <v>1590.91</v>
      </c>
      <c r="CQ515">
        <v>765</v>
      </c>
      <c r="CR515">
        <v>5219.32</v>
      </c>
      <c r="CS515">
        <v>1591.27</v>
      </c>
      <c r="CT515">
        <v>-0.36</v>
      </c>
      <c r="DH515">
        <f>$B$11*EG515+$C$11*EH515+$F$11*ES515*(1-EV515)</f>
        <v>0</v>
      </c>
      <c r="DI515">
        <f>DH515*DJ515</f>
        <v>0</v>
      </c>
      <c r="DJ515">
        <f>($B$11*$D$9+$C$11*$D$9+$F$11*((FF515+EX515)/MAX(FF515+EX515+FG515, 0.1)*$I$9+FG515/MAX(FF515+EX515+FG515, 0.1)*$J$9))/($B$11+$C$11+$F$11)</f>
        <v>0</v>
      </c>
      <c r="DK515">
        <f>($B$11*$K$9+$C$11*$K$9+$F$11*((FF515+EX515)/MAX(FF515+EX515+FG515, 0.1)*$P$9+FG515/MAX(FF515+EX515+FG515, 0.1)*$Q$9))/($B$11+$C$11+$F$11)</f>
        <v>0</v>
      </c>
      <c r="DL515">
        <v>6</v>
      </c>
      <c r="DM515">
        <v>0.5</v>
      </c>
      <c r="DN515" t="s">
        <v>438</v>
      </c>
      <c r="DO515">
        <v>2</v>
      </c>
      <c r="DP515" t="b">
        <v>1</v>
      </c>
      <c r="DQ515">
        <v>1761513403.2</v>
      </c>
      <c r="DR515">
        <v>170.8403</v>
      </c>
      <c r="DS515">
        <v>148.8176</v>
      </c>
      <c r="DT515">
        <v>16.80233</v>
      </c>
      <c r="DU515">
        <v>16.54744</v>
      </c>
      <c r="DV515">
        <v>172.6342</v>
      </c>
      <c r="DW515">
        <v>16.72329</v>
      </c>
      <c r="DX515">
        <v>500.0027</v>
      </c>
      <c r="DY515">
        <v>90.27717</v>
      </c>
      <c r="DZ515">
        <v>0.09997076000000001</v>
      </c>
      <c r="EA515">
        <v>24.19605</v>
      </c>
      <c r="EB515">
        <v>24.00728</v>
      </c>
      <c r="EC515">
        <v>999.9</v>
      </c>
      <c r="ED515">
        <v>0</v>
      </c>
      <c r="EE515">
        <v>0</v>
      </c>
      <c r="EF515">
        <v>9988.061</v>
      </c>
      <c r="EG515">
        <v>0</v>
      </c>
      <c r="EH515">
        <v>1024.328</v>
      </c>
      <c r="EI515">
        <v>22.02271</v>
      </c>
      <c r="EJ515">
        <v>173.76</v>
      </c>
      <c r="EK515">
        <v>151.3216</v>
      </c>
      <c r="EL515">
        <v>0.2548897</v>
      </c>
      <c r="EM515">
        <v>148.8176</v>
      </c>
      <c r="EN515">
        <v>16.54744</v>
      </c>
      <c r="EO515">
        <v>1.516867</v>
      </c>
      <c r="EP515">
        <v>1.493857</v>
      </c>
      <c r="EQ515">
        <v>13.13925</v>
      </c>
      <c r="ER515">
        <v>12.90542</v>
      </c>
      <c r="ES515">
        <v>2000.03</v>
      </c>
      <c r="ET515">
        <v>0.9800035000000001</v>
      </c>
      <c r="EU515">
        <v>0.0199965</v>
      </c>
      <c r="EV515">
        <v>0</v>
      </c>
      <c r="EW515">
        <v>1256.34</v>
      </c>
      <c r="EX515">
        <v>5.000970000000001</v>
      </c>
      <c r="EY515">
        <v>25244.16</v>
      </c>
      <c r="EZ515">
        <v>16707.86</v>
      </c>
      <c r="FA515">
        <v>39.75</v>
      </c>
      <c r="FB515">
        <v>40.812</v>
      </c>
      <c r="FC515">
        <v>39.812</v>
      </c>
      <c r="FD515">
        <v>40.2122</v>
      </c>
      <c r="FE515">
        <v>39.875</v>
      </c>
      <c r="FF515">
        <v>1955.14</v>
      </c>
      <c r="FG515">
        <v>39.89</v>
      </c>
      <c r="FH515">
        <v>0</v>
      </c>
      <c r="FI515">
        <v>8277.200000047684</v>
      </c>
      <c r="FJ515">
        <v>0</v>
      </c>
      <c r="FK515">
        <v>1257.5992</v>
      </c>
      <c r="FL515">
        <v>-16.79923079386494</v>
      </c>
      <c r="FM515">
        <v>-289.9615389210473</v>
      </c>
      <c r="FN515">
        <v>25265.22399999999</v>
      </c>
      <c r="FO515">
        <v>15</v>
      </c>
      <c r="FP515">
        <v>0</v>
      </c>
      <c r="FQ515" t="s">
        <v>439</v>
      </c>
      <c r="FR515">
        <v>1760210915.6</v>
      </c>
      <c r="FS515">
        <v>0</v>
      </c>
      <c r="FT515">
        <v>0</v>
      </c>
      <c r="FU515">
        <v>-0.215</v>
      </c>
      <c r="FV515">
        <v>0</v>
      </c>
      <c r="FW515">
        <v>-0.6919999999999999</v>
      </c>
      <c r="FX515">
        <v>0</v>
      </c>
      <c r="FY515">
        <v>400</v>
      </c>
      <c r="FZ515">
        <v>0</v>
      </c>
      <c r="GA515">
        <v>0.15</v>
      </c>
      <c r="GB515">
        <v>0</v>
      </c>
      <c r="GC515">
        <v>21.79520487804878</v>
      </c>
      <c r="GD515">
        <v>1.856862020905908</v>
      </c>
      <c r="GE515">
        <v>0.1876800039392684</v>
      </c>
      <c r="GF515">
        <v>0</v>
      </c>
      <c r="GG515">
        <v>1258.447941176471</v>
      </c>
      <c r="GH515">
        <v>-15.61879298252877</v>
      </c>
      <c r="GI515">
        <v>1.56763737443206</v>
      </c>
      <c r="GJ515">
        <v>0</v>
      </c>
      <c r="GK515">
        <v>0.2383558292682927</v>
      </c>
      <c r="GL515">
        <v>0.1639504390243902</v>
      </c>
      <c r="GM515">
        <v>0.01704682263062882</v>
      </c>
      <c r="GN515">
        <v>0</v>
      </c>
      <c r="GO515">
        <v>0</v>
      </c>
      <c r="GP515">
        <v>3</v>
      </c>
      <c r="GQ515" t="s">
        <v>455</v>
      </c>
      <c r="GR515">
        <v>3.13472</v>
      </c>
      <c r="GS515">
        <v>2.76015</v>
      </c>
      <c r="GT515">
        <v>0.0423178</v>
      </c>
      <c r="GU515">
        <v>0.0361777</v>
      </c>
      <c r="GV515">
        <v>0.0824722</v>
      </c>
      <c r="GW515">
        <v>0.0807277</v>
      </c>
      <c r="GX515">
        <v>30503.7</v>
      </c>
      <c r="GY515">
        <v>30692.1</v>
      </c>
      <c r="GZ515">
        <v>29608.4</v>
      </c>
      <c r="HA515">
        <v>29427.5</v>
      </c>
      <c r="HB515">
        <v>35897.6</v>
      </c>
      <c r="HC515">
        <v>35835.8</v>
      </c>
      <c r="HD515">
        <v>41661.4</v>
      </c>
      <c r="HE515">
        <v>41805.3</v>
      </c>
      <c r="HF515">
        <v>1.93535</v>
      </c>
      <c r="HG515">
        <v>1.86133</v>
      </c>
      <c r="HH515">
        <v>0.00893325</v>
      </c>
      <c r="HI515">
        <v>0</v>
      </c>
      <c r="HJ515">
        <v>23.8724</v>
      </c>
      <c r="HK515">
        <v>999.9</v>
      </c>
      <c r="HL515">
        <v>39.9</v>
      </c>
      <c r="HM515">
        <v>31.7</v>
      </c>
      <c r="HN515">
        <v>20.7475</v>
      </c>
      <c r="HO515">
        <v>62.7029</v>
      </c>
      <c r="HP515">
        <v>31.6907</v>
      </c>
      <c r="HQ515">
        <v>1</v>
      </c>
      <c r="HR515">
        <v>0.0882546</v>
      </c>
      <c r="HS515">
        <v>4.21593</v>
      </c>
      <c r="HT515">
        <v>20.2903</v>
      </c>
      <c r="HU515">
        <v>5.21924</v>
      </c>
      <c r="HV515">
        <v>12.0159</v>
      </c>
      <c r="HW515">
        <v>4.9893</v>
      </c>
      <c r="HX515">
        <v>3.28848</v>
      </c>
      <c r="HY515">
        <v>9999</v>
      </c>
      <c r="HZ515">
        <v>9999</v>
      </c>
      <c r="IA515">
        <v>9999</v>
      </c>
      <c r="IB515">
        <v>999.9</v>
      </c>
      <c r="IC515">
        <v>4.97286</v>
      </c>
      <c r="ID515">
        <v>1.86662</v>
      </c>
      <c r="IE515">
        <v>1.86592</v>
      </c>
      <c r="IF515">
        <v>1.86588</v>
      </c>
      <c r="IG515">
        <v>1.86774</v>
      </c>
      <c r="IH515">
        <v>1.87014</v>
      </c>
      <c r="II515">
        <v>1.86879</v>
      </c>
      <c r="IJ515">
        <v>1.87027</v>
      </c>
      <c r="IK515">
        <v>0</v>
      </c>
      <c r="IL515">
        <v>0</v>
      </c>
      <c r="IM515">
        <v>0</v>
      </c>
      <c r="IN515">
        <v>0</v>
      </c>
      <c r="IO515" t="s">
        <v>441</v>
      </c>
      <c r="IP515" t="s">
        <v>442</v>
      </c>
      <c r="IQ515" t="s">
        <v>443</v>
      </c>
      <c r="IR515" t="s">
        <v>443</v>
      </c>
      <c r="IS515" t="s">
        <v>443</v>
      </c>
      <c r="IT515" t="s">
        <v>443</v>
      </c>
      <c r="IU515">
        <v>0</v>
      </c>
      <c r="IV515">
        <v>100</v>
      </c>
      <c r="IW515">
        <v>100</v>
      </c>
      <c r="IX515">
        <v>-1.774</v>
      </c>
      <c r="IY515">
        <v>0.079</v>
      </c>
      <c r="IZ515">
        <v>-1.414774939843471</v>
      </c>
      <c r="JA515">
        <v>-0.002262605230658699</v>
      </c>
      <c r="JB515">
        <v>4.117972070868355E-07</v>
      </c>
      <c r="JC515">
        <v>-1.535053720392113E-10</v>
      </c>
      <c r="JD515">
        <v>-0.05773197212917025</v>
      </c>
      <c r="JE515">
        <v>-0.004387372397949352</v>
      </c>
      <c r="JF515">
        <v>0.001148265067849212</v>
      </c>
      <c r="JG515">
        <v>-2.372704636287677E-05</v>
      </c>
      <c r="JH515">
        <v>4</v>
      </c>
      <c r="JI515">
        <v>2346</v>
      </c>
      <c r="JJ515">
        <v>1</v>
      </c>
      <c r="JK515">
        <v>24</v>
      </c>
      <c r="JL515">
        <v>21708.2</v>
      </c>
      <c r="JM515">
        <v>29358556.8</v>
      </c>
      <c r="JN515">
        <v>0.419922</v>
      </c>
      <c r="JO515">
        <v>2.31445</v>
      </c>
      <c r="JP515">
        <v>1.39771</v>
      </c>
      <c r="JQ515">
        <v>2.35107</v>
      </c>
      <c r="JR515">
        <v>1.49536</v>
      </c>
      <c r="JS515">
        <v>2.71118</v>
      </c>
      <c r="JT515">
        <v>36.6233</v>
      </c>
      <c r="JU515">
        <v>24.035</v>
      </c>
      <c r="JV515">
        <v>18</v>
      </c>
      <c r="JW515">
        <v>492.395</v>
      </c>
      <c r="JX515">
        <v>436.004</v>
      </c>
      <c r="JY515">
        <v>18.9191</v>
      </c>
      <c r="JZ515">
        <v>28.5395</v>
      </c>
      <c r="KA515">
        <v>30.0015</v>
      </c>
      <c r="KB515">
        <v>27.9714</v>
      </c>
      <c r="KC515">
        <v>27.8652</v>
      </c>
      <c r="KD515">
        <v>8.259309999999999</v>
      </c>
      <c r="KE515">
        <v>28.0821</v>
      </c>
      <c r="KF515">
        <v>42.3125</v>
      </c>
      <c r="KG515">
        <v>18.9103</v>
      </c>
      <c r="KH515">
        <v>112.546</v>
      </c>
      <c r="KI515">
        <v>16.5847</v>
      </c>
      <c r="KJ515">
        <v>101.188</v>
      </c>
      <c r="KK515">
        <v>100.53</v>
      </c>
    </row>
    <row r="516" spans="1:297">
      <c r="A516">
        <v>500</v>
      </c>
      <c r="B516">
        <v>1761513411</v>
      </c>
      <c r="C516">
        <v>6200.5</v>
      </c>
      <c r="D516" t="s">
        <v>1448</v>
      </c>
      <c r="E516" t="s">
        <v>1449</v>
      </c>
      <c r="F516">
        <v>5</v>
      </c>
      <c r="G516" t="s">
        <v>1411</v>
      </c>
      <c r="H516" t="s">
        <v>436</v>
      </c>
      <c r="I516">
        <v>1761513408.5</v>
      </c>
      <c r="J516">
        <f>(K516)/1000</f>
        <v>0</v>
      </c>
      <c r="K516">
        <f>IF(DP516, AN516, AH516)</f>
        <v>0</v>
      </c>
      <c r="L516">
        <f>IF(DP516, AI516, AG516)</f>
        <v>0</v>
      </c>
      <c r="M516">
        <f>DR516 - IF(AU516&gt;1, L516*DL516*100.0/(AW516), 0)</f>
        <v>0</v>
      </c>
      <c r="N516">
        <f>((T516-J516/2)*M516-L516)/(T516+J516/2)</f>
        <v>0</v>
      </c>
      <c r="O516">
        <f>N516*(DY516+DZ516)/1000.0</f>
        <v>0</v>
      </c>
      <c r="P516">
        <f>(DR516 - IF(AU516&gt;1, L516*DL516*100.0/(AW516), 0))*(DY516+DZ516)/1000.0</f>
        <v>0</v>
      </c>
      <c r="Q516">
        <f>2.0/((1/S516-1/R516)+SIGN(S516)*SQRT((1/S516-1/R516)*(1/S516-1/R516) + 4*DM516/((DM516+1)*(DM516+1))*(2*1/S516*1/R516-1/R516*1/R516)))</f>
        <v>0</v>
      </c>
      <c r="R516">
        <f>IF(LEFT(DN516,1)&lt;&gt;"0",IF(LEFT(DN516,1)="1",3.0,DO516),$D$5+$E$5*(EF516*DY516/($K$5*1000))+$F$5*(EF516*DY516/($K$5*1000))*MAX(MIN(DL516,$J$5),$I$5)*MAX(MIN(DL516,$J$5),$I$5)+$G$5*MAX(MIN(DL516,$J$5),$I$5)*(EF516*DY516/($K$5*1000))+$H$5*(EF516*DY516/($K$5*1000))*(EF516*DY516/($K$5*1000)))</f>
        <v>0</v>
      </c>
      <c r="S516">
        <f>J516*(1000-(1000*0.61365*exp(17.502*W516/(240.97+W516))/(DY516+DZ516)+DT516)/2)/(1000*0.61365*exp(17.502*W516/(240.97+W516))/(DY516+DZ516)-DT516)</f>
        <v>0</v>
      </c>
      <c r="T516">
        <f>1/((DM516+1)/(Q516/1.6)+1/(R516/1.37)) + DM516/((DM516+1)/(Q516/1.6) + DM516/(R516/1.37))</f>
        <v>0</v>
      </c>
      <c r="U516">
        <f>(DH516*DK516)</f>
        <v>0</v>
      </c>
      <c r="V516">
        <f>(EA516+(U516+2*0.95*5.67E-8*(((EA516+$B$7)+273)^4-(EA516+273)^4)-44100*J516)/(1.84*29.3*R516+8*0.95*5.67E-8*(EA516+273)^3))</f>
        <v>0</v>
      </c>
      <c r="W516">
        <f>($C$7*EB516+$D$7*EC516+$E$7*V516)</f>
        <v>0</v>
      </c>
      <c r="X516">
        <f>0.61365*exp(17.502*W516/(240.97+W516))</f>
        <v>0</v>
      </c>
      <c r="Y516">
        <f>(Z516/AA516*100)</f>
        <v>0</v>
      </c>
      <c r="Z516">
        <f>DT516*(DY516+DZ516)/1000</f>
        <v>0</v>
      </c>
      <c r="AA516">
        <f>0.61365*exp(17.502*EA516/(240.97+EA516))</f>
        <v>0</v>
      </c>
      <c r="AB516">
        <f>(X516-DT516*(DY516+DZ516)/1000)</f>
        <v>0</v>
      </c>
      <c r="AC516">
        <f>(-J516*44100)</f>
        <v>0</v>
      </c>
      <c r="AD516">
        <f>2*29.3*R516*0.92*(EA516-W516)</f>
        <v>0</v>
      </c>
      <c r="AE516">
        <f>2*0.95*5.67E-8*(((EA516+$B$7)+273)^4-(W516+273)^4)</f>
        <v>0</v>
      </c>
      <c r="AF516">
        <f>U516+AE516+AC516+AD516</f>
        <v>0</v>
      </c>
      <c r="AG516">
        <f>DX516*AU516*(DS516-DR516*(1000-AU516*DU516)/(1000-AU516*DT516))/(100*DL516)</f>
        <v>0</v>
      </c>
      <c r="AH516">
        <f>1000*DX516*AU516*(DT516-DU516)/(100*DL516*(1000-AU516*DT516))</f>
        <v>0</v>
      </c>
      <c r="AI516">
        <f>(AJ516 - AK516 - DY516*1E3/(8.314*(EA516+273.15)) * AM516/DX516 * AL516) * DX516/(100*DL516) * (1000 - DU516)/1000</f>
        <v>0</v>
      </c>
      <c r="AJ516">
        <v>134.7005632584208</v>
      </c>
      <c r="AK516">
        <v>149.3300727272727</v>
      </c>
      <c r="AL516">
        <v>-3.360380522983307</v>
      </c>
      <c r="AM516">
        <v>65.2902715244734</v>
      </c>
      <c r="AN516">
        <f>(AP516 - AO516 + DY516*1E3/(8.314*(EA516+273.15)) * AR516/DX516 * AQ516) * DX516/(100*DL516) * 1000/(1000 - AP516)</f>
        <v>0</v>
      </c>
      <c r="AO516">
        <v>16.54652588392569</v>
      </c>
      <c r="AP516">
        <v>16.8052606060606</v>
      </c>
      <c r="AQ516">
        <v>8.917283962940853E-05</v>
      </c>
      <c r="AR516">
        <v>105.1138406512992</v>
      </c>
      <c r="AS516">
        <v>0</v>
      </c>
      <c r="AT516">
        <v>0</v>
      </c>
      <c r="AU516">
        <f>IF(AS516*$H$13&gt;=AW516,1.0,(AW516/(AW516-AS516*$H$13)))</f>
        <v>0</v>
      </c>
      <c r="AV516">
        <f>(AU516-1)*100</f>
        <v>0</v>
      </c>
      <c r="AW516">
        <f>MAX(0,($B$13+$C$13*EF516)/(1+$D$13*EF516)*DY516/(EA516+273)*$E$13)</f>
        <v>0</v>
      </c>
      <c r="AX516" t="s">
        <v>437</v>
      </c>
      <c r="AY516" t="s">
        <v>437</v>
      </c>
      <c r="AZ516">
        <v>0</v>
      </c>
      <c r="BA516">
        <v>0</v>
      </c>
      <c r="BB516">
        <f>1-AZ516/BA516</f>
        <v>0</v>
      </c>
      <c r="BC516">
        <v>0</v>
      </c>
      <c r="BD516" t="s">
        <v>437</v>
      </c>
      <c r="BE516" t="s">
        <v>437</v>
      </c>
      <c r="BF516">
        <v>0</v>
      </c>
      <c r="BG516">
        <v>0</v>
      </c>
      <c r="BH516">
        <f>1-BF516/BG516</f>
        <v>0</v>
      </c>
      <c r="BI516">
        <v>0.5</v>
      </c>
      <c r="BJ516">
        <f>DI516</f>
        <v>0</v>
      </c>
      <c r="BK516">
        <f>L516</f>
        <v>0</v>
      </c>
      <c r="BL516">
        <f>BH516*BI516*BJ516</f>
        <v>0</v>
      </c>
      <c r="BM516">
        <f>(BK516-BC516)/BJ516</f>
        <v>0</v>
      </c>
      <c r="BN516">
        <f>(BA516-BG516)/BG516</f>
        <v>0</v>
      </c>
      <c r="BO516">
        <f>AZ516/(BB516+AZ516/BG516)</f>
        <v>0</v>
      </c>
      <c r="BP516" t="s">
        <v>437</v>
      </c>
      <c r="BQ516">
        <v>0</v>
      </c>
      <c r="BR516">
        <f>IF(BQ516&lt;&gt;0, BQ516, BO516)</f>
        <v>0</v>
      </c>
      <c r="BS516">
        <f>1-BR516/BG516</f>
        <v>0</v>
      </c>
      <c r="BT516">
        <f>(BG516-BF516)/(BG516-BR516)</f>
        <v>0</v>
      </c>
      <c r="BU516">
        <f>(BA516-BG516)/(BA516-BR516)</f>
        <v>0</v>
      </c>
      <c r="BV516">
        <f>(BG516-BF516)/(BG516-AZ516)</f>
        <v>0</v>
      </c>
      <c r="BW516">
        <f>(BA516-BG516)/(BA516-AZ516)</f>
        <v>0</v>
      </c>
      <c r="BX516">
        <f>(BT516*BR516/BF516)</f>
        <v>0</v>
      </c>
      <c r="BY516">
        <f>(1-BX516)</f>
        <v>0</v>
      </c>
      <c r="BZ516">
        <v>2020</v>
      </c>
      <c r="CA516">
        <v>290.0000000000001</v>
      </c>
      <c r="CB516">
        <v>1590.42</v>
      </c>
      <c r="CC516">
        <v>295</v>
      </c>
      <c r="CD516">
        <v>5220.67</v>
      </c>
      <c r="CE516">
        <v>1591.29</v>
      </c>
      <c r="CF516">
        <v>-0.87</v>
      </c>
      <c r="CG516">
        <v>300.0000000000001</v>
      </c>
      <c r="CH516">
        <v>23.8</v>
      </c>
      <c r="CI516">
        <v>1650.734719841875</v>
      </c>
      <c r="CJ516">
        <v>2.032994541366527</v>
      </c>
      <c r="CK516">
        <v>-31.03478562282126</v>
      </c>
      <c r="CL516">
        <v>0.9198548094063967</v>
      </c>
      <c r="CM516">
        <v>0.9759925733019913</v>
      </c>
      <c r="CN516">
        <v>-0.00431141668520578</v>
      </c>
      <c r="CO516">
        <v>289.9999999999999</v>
      </c>
      <c r="CP516">
        <v>1590.91</v>
      </c>
      <c r="CQ516">
        <v>765</v>
      </c>
      <c r="CR516">
        <v>5219.32</v>
      </c>
      <c r="CS516">
        <v>1591.27</v>
      </c>
      <c r="CT516">
        <v>-0.36</v>
      </c>
      <c r="DH516">
        <f>$B$11*EG516+$C$11*EH516+$F$11*ES516*(1-EV516)</f>
        <v>0</v>
      </c>
      <c r="DI516">
        <f>DH516*DJ516</f>
        <v>0</v>
      </c>
      <c r="DJ516">
        <f>($B$11*$D$9+$C$11*$D$9+$F$11*((FF516+EX516)/MAX(FF516+EX516+FG516, 0.1)*$I$9+FG516/MAX(FF516+EX516+FG516, 0.1)*$J$9))/($B$11+$C$11+$F$11)</f>
        <v>0</v>
      </c>
      <c r="DK516">
        <f>($B$11*$K$9+$C$11*$K$9+$F$11*((FF516+EX516)/MAX(FF516+EX516+FG516, 0.1)*$P$9+FG516/MAX(FF516+EX516+FG516, 0.1)*$Q$9))/($B$11+$C$11+$F$11)</f>
        <v>0</v>
      </c>
      <c r="DL516">
        <v>6</v>
      </c>
      <c r="DM516">
        <v>0.5</v>
      </c>
      <c r="DN516" t="s">
        <v>438</v>
      </c>
      <c r="DO516">
        <v>2</v>
      </c>
      <c r="DP516" t="b">
        <v>1</v>
      </c>
      <c r="DQ516">
        <v>1761513408.5</v>
      </c>
      <c r="DR516">
        <v>153.4295555555556</v>
      </c>
      <c r="DS516">
        <v>131.1364444444444</v>
      </c>
      <c r="DT516">
        <v>16.80448888888889</v>
      </c>
      <c r="DU516">
        <v>16.54652222222222</v>
      </c>
      <c r="DV516">
        <v>155.186</v>
      </c>
      <c r="DW516">
        <v>16.72538888888889</v>
      </c>
      <c r="DX516">
        <v>500.0143333333333</v>
      </c>
      <c r="DY516">
        <v>90.28052222222222</v>
      </c>
      <c r="DZ516">
        <v>0.09993873333333332</v>
      </c>
      <c r="EA516">
        <v>24.19866666666666</v>
      </c>
      <c r="EB516">
        <v>24.01713333333333</v>
      </c>
      <c r="EC516">
        <v>999.9000000000001</v>
      </c>
      <c r="ED516">
        <v>0</v>
      </c>
      <c r="EE516">
        <v>0</v>
      </c>
      <c r="EF516">
        <v>9998.268888888888</v>
      </c>
      <c r="EG516">
        <v>0</v>
      </c>
      <c r="EH516">
        <v>1024.292222222222</v>
      </c>
      <c r="EI516">
        <v>22.29297777777778</v>
      </c>
      <c r="EJ516">
        <v>156.052</v>
      </c>
      <c r="EK516">
        <v>133.3427777777778</v>
      </c>
      <c r="EL516">
        <v>0.2579652222222222</v>
      </c>
      <c r="EM516">
        <v>131.1364444444444</v>
      </c>
      <c r="EN516">
        <v>16.54652222222222</v>
      </c>
      <c r="EO516">
        <v>1.517118888888889</v>
      </c>
      <c r="EP516">
        <v>1.493828888888889</v>
      </c>
      <c r="EQ516">
        <v>13.1418</v>
      </c>
      <c r="ER516">
        <v>12.90515555555556</v>
      </c>
      <c r="ES516">
        <v>1999.963333333334</v>
      </c>
      <c r="ET516">
        <v>0.980003</v>
      </c>
      <c r="EU516">
        <v>0.019997</v>
      </c>
      <c r="EV516">
        <v>0</v>
      </c>
      <c r="EW516">
        <v>1255.301111111111</v>
      </c>
      <c r="EX516">
        <v>5.00097</v>
      </c>
      <c r="EY516">
        <v>25218.21111111111</v>
      </c>
      <c r="EZ516">
        <v>16707.3</v>
      </c>
      <c r="FA516">
        <v>39.75</v>
      </c>
      <c r="FB516">
        <v>40.812</v>
      </c>
      <c r="FC516">
        <v>39.833</v>
      </c>
      <c r="FD516">
        <v>40.236</v>
      </c>
      <c r="FE516">
        <v>39.89566666666667</v>
      </c>
      <c r="FF516">
        <v>1955.073333333333</v>
      </c>
      <c r="FG516">
        <v>39.89</v>
      </c>
      <c r="FH516">
        <v>0</v>
      </c>
      <c r="FI516">
        <v>8282</v>
      </c>
      <c r="FJ516">
        <v>0</v>
      </c>
      <c r="FK516">
        <v>1256.3548</v>
      </c>
      <c r="FL516">
        <v>-15.42538462585349</v>
      </c>
      <c r="FM516">
        <v>-291.4000005379876</v>
      </c>
      <c r="FN516">
        <v>25241.976</v>
      </c>
      <c r="FO516">
        <v>15</v>
      </c>
      <c r="FP516">
        <v>0</v>
      </c>
      <c r="FQ516" t="s">
        <v>439</v>
      </c>
      <c r="FR516">
        <v>1760210915.6</v>
      </c>
      <c r="FS516">
        <v>0</v>
      </c>
      <c r="FT516">
        <v>0</v>
      </c>
      <c r="FU516">
        <v>-0.215</v>
      </c>
      <c r="FV516">
        <v>0</v>
      </c>
      <c r="FW516">
        <v>-0.6919999999999999</v>
      </c>
      <c r="FX516">
        <v>0</v>
      </c>
      <c r="FY516">
        <v>400</v>
      </c>
      <c r="FZ516">
        <v>0</v>
      </c>
      <c r="GA516">
        <v>0.15</v>
      </c>
      <c r="GB516">
        <v>0</v>
      </c>
      <c r="GC516">
        <v>21.9446512195122</v>
      </c>
      <c r="GD516">
        <v>1.976136585365822</v>
      </c>
      <c r="GE516">
        <v>0.2006622427594303</v>
      </c>
      <c r="GF516">
        <v>0</v>
      </c>
      <c r="GG516">
        <v>1257.411764705882</v>
      </c>
      <c r="GH516">
        <v>-15.69778455378052</v>
      </c>
      <c r="GI516">
        <v>1.574174798927309</v>
      </c>
      <c r="GJ516">
        <v>0</v>
      </c>
      <c r="GK516">
        <v>0.2476719024390244</v>
      </c>
      <c r="GL516">
        <v>0.09936698257839673</v>
      </c>
      <c r="GM516">
        <v>0.01074781024732169</v>
      </c>
      <c r="GN516">
        <v>1</v>
      </c>
      <c r="GO516">
        <v>1</v>
      </c>
      <c r="GP516">
        <v>3</v>
      </c>
      <c r="GQ516" t="s">
        <v>446</v>
      </c>
      <c r="GR516">
        <v>3.13474</v>
      </c>
      <c r="GS516">
        <v>2.76032</v>
      </c>
      <c r="GT516">
        <v>0.0383219</v>
      </c>
      <c r="GU516">
        <v>0.0320836</v>
      </c>
      <c r="GV516">
        <v>0.0824737</v>
      </c>
      <c r="GW516">
        <v>0.08072219999999999</v>
      </c>
      <c r="GX516">
        <v>30629.9</v>
      </c>
      <c r="GY516">
        <v>30821.4</v>
      </c>
      <c r="GZ516">
        <v>29607.5</v>
      </c>
      <c r="HA516">
        <v>29426.5</v>
      </c>
      <c r="HB516">
        <v>35896.5</v>
      </c>
      <c r="HC516">
        <v>35834.8</v>
      </c>
      <c r="HD516">
        <v>41660.2</v>
      </c>
      <c r="HE516">
        <v>41803.9</v>
      </c>
      <c r="HF516">
        <v>1.9352</v>
      </c>
      <c r="HG516">
        <v>1.86087</v>
      </c>
      <c r="HH516">
        <v>0.00825152</v>
      </c>
      <c r="HI516">
        <v>0</v>
      </c>
      <c r="HJ516">
        <v>23.8758</v>
      </c>
      <c r="HK516">
        <v>999.9</v>
      </c>
      <c r="HL516">
        <v>39.9</v>
      </c>
      <c r="HM516">
        <v>31.7</v>
      </c>
      <c r="HN516">
        <v>20.7483</v>
      </c>
      <c r="HO516">
        <v>62.6229</v>
      </c>
      <c r="HP516">
        <v>31.6827</v>
      </c>
      <c r="HQ516">
        <v>1</v>
      </c>
      <c r="HR516">
        <v>0.0898323</v>
      </c>
      <c r="HS516">
        <v>4.27898</v>
      </c>
      <c r="HT516">
        <v>20.2888</v>
      </c>
      <c r="HU516">
        <v>5.21909</v>
      </c>
      <c r="HV516">
        <v>12.0159</v>
      </c>
      <c r="HW516">
        <v>4.9892</v>
      </c>
      <c r="HX516">
        <v>3.28813</v>
      </c>
      <c r="HY516">
        <v>9999</v>
      </c>
      <c r="HZ516">
        <v>9999</v>
      </c>
      <c r="IA516">
        <v>9999</v>
      </c>
      <c r="IB516">
        <v>999.9</v>
      </c>
      <c r="IC516">
        <v>4.97287</v>
      </c>
      <c r="ID516">
        <v>1.86662</v>
      </c>
      <c r="IE516">
        <v>1.86595</v>
      </c>
      <c r="IF516">
        <v>1.86586</v>
      </c>
      <c r="IG516">
        <v>1.86772</v>
      </c>
      <c r="IH516">
        <v>1.87016</v>
      </c>
      <c r="II516">
        <v>1.86879</v>
      </c>
      <c r="IJ516">
        <v>1.87027</v>
      </c>
      <c r="IK516">
        <v>0</v>
      </c>
      <c r="IL516">
        <v>0</v>
      </c>
      <c r="IM516">
        <v>0</v>
      </c>
      <c r="IN516">
        <v>0</v>
      </c>
      <c r="IO516" t="s">
        <v>441</v>
      </c>
      <c r="IP516" t="s">
        <v>442</v>
      </c>
      <c r="IQ516" t="s">
        <v>443</v>
      </c>
      <c r="IR516" t="s">
        <v>443</v>
      </c>
      <c r="IS516" t="s">
        <v>443</v>
      </c>
      <c r="IT516" t="s">
        <v>443</v>
      </c>
      <c r="IU516">
        <v>0</v>
      </c>
      <c r="IV516">
        <v>100</v>
      </c>
      <c r="IW516">
        <v>100</v>
      </c>
      <c r="IX516">
        <v>-1.739</v>
      </c>
      <c r="IY516">
        <v>0.0791</v>
      </c>
      <c r="IZ516">
        <v>-1.414774939843471</v>
      </c>
      <c r="JA516">
        <v>-0.002262605230658699</v>
      </c>
      <c r="JB516">
        <v>4.117972070868355E-07</v>
      </c>
      <c r="JC516">
        <v>-1.535053720392113E-10</v>
      </c>
      <c r="JD516">
        <v>-0.05773197212917025</v>
      </c>
      <c r="JE516">
        <v>-0.004387372397949352</v>
      </c>
      <c r="JF516">
        <v>0.001148265067849212</v>
      </c>
      <c r="JG516">
        <v>-2.372704636287677E-05</v>
      </c>
      <c r="JH516">
        <v>4</v>
      </c>
      <c r="JI516">
        <v>2346</v>
      </c>
      <c r="JJ516">
        <v>1</v>
      </c>
      <c r="JK516">
        <v>24</v>
      </c>
      <c r="JL516">
        <v>21708.3</v>
      </c>
      <c r="JM516">
        <v>29358556.9</v>
      </c>
      <c r="JN516">
        <v>0.38208</v>
      </c>
      <c r="JO516">
        <v>2.33521</v>
      </c>
      <c r="JP516">
        <v>1.39771</v>
      </c>
      <c r="JQ516">
        <v>2.35107</v>
      </c>
      <c r="JR516">
        <v>1.49536</v>
      </c>
      <c r="JS516">
        <v>2.60376</v>
      </c>
      <c r="JT516">
        <v>36.6233</v>
      </c>
      <c r="JU516">
        <v>24.035</v>
      </c>
      <c r="JV516">
        <v>18</v>
      </c>
      <c r="JW516">
        <v>492.446</v>
      </c>
      <c r="JX516">
        <v>435.864</v>
      </c>
      <c r="JY516">
        <v>18.9143</v>
      </c>
      <c r="JZ516">
        <v>28.5566</v>
      </c>
      <c r="KA516">
        <v>30.0015</v>
      </c>
      <c r="KB516">
        <v>27.9892</v>
      </c>
      <c r="KC516">
        <v>27.8828</v>
      </c>
      <c r="KD516">
        <v>7.59054</v>
      </c>
      <c r="KE516">
        <v>28.0821</v>
      </c>
      <c r="KF516">
        <v>42.3125</v>
      </c>
      <c r="KG516">
        <v>18.8923</v>
      </c>
      <c r="KH516">
        <v>99.1737</v>
      </c>
      <c r="KI516">
        <v>16.5847</v>
      </c>
      <c r="KJ516">
        <v>101.185</v>
      </c>
      <c r="KK516">
        <v>100.527</v>
      </c>
    </row>
    <row r="517" spans="1:297">
      <c r="A517">
        <v>501</v>
      </c>
      <c r="B517">
        <v>1761513416</v>
      </c>
      <c r="C517">
        <v>6205.5</v>
      </c>
      <c r="D517" t="s">
        <v>1450</v>
      </c>
      <c r="E517" t="s">
        <v>1451</v>
      </c>
      <c r="F517">
        <v>5</v>
      </c>
      <c r="G517" t="s">
        <v>1411</v>
      </c>
      <c r="H517" t="s">
        <v>436</v>
      </c>
      <c r="I517">
        <v>1761513413.2</v>
      </c>
      <c r="J517">
        <f>(K517)/1000</f>
        <v>0</v>
      </c>
      <c r="K517">
        <f>IF(DP517, AN517, AH517)</f>
        <v>0</v>
      </c>
      <c r="L517">
        <f>IF(DP517, AI517, AG517)</f>
        <v>0</v>
      </c>
      <c r="M517">
        <f>DR517 - IF(AU517&gt;1, L517*DL517*100.0/(AW517), 0)</f>
        <v>0</v>
      </c>
      <c r="N517">
        <f>((T517-J517/2)*M517-L517)/(T517+J517/2)</f>
        <v>0</v>
      </c>
      <c r="O517">
        <f>N517*(DY517+DZ517)/1000.0</f>
        <v>0</v>
      </c>
      <c r="P517">
        <f>(DR517 - IF(AU517&gt;1, L517*DL517*100.0/(AW517), 0))*(DY517+DZ517)/1000.0</f>
        <v>0</v>
      </c>
      <c r="Q517">
        <f>2.0/((1/S517-1/R517)+SIGN(S517)*SQRT((1/S517-1/R517)*(1/S517-1/R517) + 4*DM517/((DM517+1)*(DM517+1))*(2*1/S517*1/R517-1/R517*1/R517)))</f>
        <v>0</v>
      </c>
      <c r="R517">
        <f>IF(LEFT(DN517,1)&lt;&gt;"0",IF(LEFT(DN517,1)="1",3.0,DO517),$D$5+$E$5*(EF517*DY517/($K$5*1000))+$F$5*(EF517*DY517/($K$5*1000))*MAX(MIN(DL517,$J$5),$I$5)*MAX(MIN(DL517,$J$5),$I$5)+$G$5*MAX(MIN(DL517,$J$5),$I$5)*(EF517*DY517/($K$5*1000))+$H$5*(EF517*DY517/($K$5*1000))*(EF517*DY517/($K$5*1000)))</f>
        <v>0</v>
      </c>
      <c r="S517">
        <f>J517*(1000-(1000*0.61365*exp(17.502*W517/(240.97+W517))/(DY517+DZ517)+DT517)/2)/(1000*0.61365*exp(17.502*W517/(240.97+W517))/(DY517+DZ517)-DT517)</f>
        <v>0</v>
      </c>
      <c r="T517">
        <f>1/((DM517+1)/(Q517/1.6)+1/(R517/1.37)) + DM517/((DM517+1)/(Q517/1.6) + DM517/(R517/1.37))</f>
        <v>0</v>
      </c>
      <c r="U517">
        <f>(DH517*DK517)</f>
        <v>0</v>
      </c>
      <c r="V517">
        <f>(EA517+(U517+2*0.95*5.67E-8*(((EA517+$B$7)+273)^4-(EA517+273)^4)-44100*J517)/(1.84*29.3*R517+8*0.95*5.67E-8*(EA517+273)^3))</f>
        <v>0</v>
      </c>
      <c r="W517">
        <f>($C$7*EB517+$D$7*EC517+$E$7*V517)</f>
        <v>0</v>
      </c>
      <c r="X517">
        <f>0.61365*exp(17.502*W517/(240.97+W517))</f>
        <v>0</v>
      </c>
      <c r="Y517">
        <f>(Z517/AA517*100)</f>
        <v>0</v>
      </c>
      <c r="Z517">
        <f>DT517*(DY517+DZ517)/1000</f>
        <v>0</v>
      </c>
      <c r="AA517">
        <f>0.61365*exp(17.502*EA517/(240.97+EA517))</f>
        <v>0</v>
      </c>
      <c r="AB517">
        <f>(X517-DT517*(DY517+DZ517)/1000)</f>
        <v>0</v>
      </c>
      <c r="AC517">
        <f>(-J517*44100)</f>
        <v>0</v>
      </c>
      <c r="AD517">
        <f>2*29.3*R517*0.92*(EA517-W517)</f>
        <v>0</v>
      </c>
      <c r="AE517">
        <f>2*0.95*5.67E-8*(((EA517+$B$7)+273)^4-(W517+273)^4)</f>
        <v>0</v>
      </c>
      <c r="AF517">
        <f>U517+AE517+AC517+AD517</f>
        <v>0</v>
      </c>
      <c r="AG517">
        <f>DX517*AU517*(DS517-DR517*(1000-AU517*DU517)/(1000-AU517*DT517))/(100*DL517)</f>
        <v>0</v>
      </c>
      <c r="AH517">
        <f>1000*DX517*AU517*(DT517-DU517)/(100*DL517*(1000-AU517*DT517))</f>
        <v>0</v>
      </c>
      <c r="AI517">
        <f>(AJ517 - AK517 - DY517*1E3/(8.314*(EA517+273.15)) * AM517/DX517 * AL517) * DX517/(100*DL517) * (1000 - DU517)/1000</f>
        <v>0</v>
      </c>
      <c r="AJ517">
        <v>118.2925592491533</v>
      </c>
      <c r="AK517">
        <v>132.7004545454545</v>
      </c>
      <c r="AL517">
        <v>-3.307044408782816</v>
      </c>
      <c r="AM517">
        <v>65.2902715244734</v>
      </c>
      <c r="AN517">
        <f>(AP517 - AO517 + DY517*1E3/(8.314*(EA517+273.15)) * AR517/DX517 * AQ517) * DX517/(100*DL517) * 1000/(1000 - AP517)</f>
        <v>0</v>
      </c>
      <c r="AO517">
        <v>16.54565179239334</v>
      </c>
      <c r="AP517">
        <v>16.80166181818181</v>
      </c>
      <c r="AQ517">
        <v>-8.48070018491157E-05</v>
      </c>
      <c r="AR517">
        <v>105.1138406512992</v>
      </c>
      <c r="AS517">
        <v>0</v>
      </c>
      <c r="AT517">
        <v>0</v>
      </c>
      <c r="AU517">
        <f>IF(AS517*$H$13&gt;=AW517,1.0,(AW517/(AW517-AS517*$H$13)))</f>
        <v>0</v>
      </c>
      <c r="AV517">
        <f>(AU517-1)*100</f>
        <v>0</v>
      </c>
      <c r="AW517">
        <f>MAX(0,($B$13+$C$13*EF517)/(1+$D$13*EF517)*DY517/(EA517+273)*$E$13)</f>
        <v>0</v>
      </c>
      <c r="AX517" t="s">
        <v>437</v>
      </c>
      <c r="AY517" t="s">
        <v>437</v>
      </c>
      <c r="AZ517">
        <v>0</v>
      </c>
      <c r="BA517">
        <v>0</v>
      </c>
      <c r="BB517">
        <f>1-AZ517/BA517</f>
        <v>0</v>
      </c>
      <c r="BC517">
        <v>0</v>
      </c>
      <c r="BD517" t="s">
        <v>437</v>
      </c>
      <c r="BE517" t="s">
        <v>437</v>
      </c>
      <c r="BF517">
        <v>0</v>
      </c>
      <c r="BG517">
        <v>0</v>
      </c>
      <c r="BH517">
        <f>1-BF517/BG517</f>
        <v>0</v>
      </c>
      <c r="BI517">
        <v>0.5</v>
      </c>
      <c r="BJ517">
        <f>DI517</f>
        <v>0</v>
      </c>
      <c r="BK517">
        <f>L517</f>
        <v>0</v>
      </c>
      <c r="BL517">
        <f>BH517*BI517*BJ517</f>
        <v>0</v>
      </c>
      <c r="BM517">
        <f>(BK517-BC517)/BJ517</f>
        <v>0</v>
      </c>
      <c r="BN517">
        <f>(BA517-BG517)/BG517</f>
        <v>0</v>
      </c>
      <c r="BO517">
        <f>AZ517/(BB517+AZ517/BG517)</f>
        <v>0</v>
      </c>
      <c r="BP517" t="s">
        <v>437</v>
      </c>
      <c r="BQ517">
        <v>0</v>
      </c>
      <c r="BR517">
        <f>IF(BQ517&lt;&gt;0, BQ517, BO517)</f>
        <v>0</v>
      </c>
      <c r="BS517">
        <f>1-BR517/BG517</f>
        <v>0</v>
      </c>
      <c r="BT517">
        <f>(BG517-BF517)/(BG517-BR517)</f>
        <v>0</v>
      </c>
      <c r="BU517">
        <f>(BA517-BG517)/(BA517-BR517)</f>
        <v>0</v>
      </c>
      <c r="BV517">
        <f>(BG517-BF517)/(BG517-AZ517)</f>
        <v>0</v>
      </c>
      <c r="BW517">
        <f>(BA517-BG517)/(BA517-AZ517)</f>
        <v>0</v>
      </c>
      <c r="BX517">
        <f>(BT517*BR517/BF517)</f>
        <v>0</v>
      </c>
      <c r="BY517">
        <f>(1-BX517)</f>
        <v>0</v>
      </c>
      <c r="BZ517">
        <v>2020</v>
      </c>
      <c r="CA517">
        <v>290.0000000000001</v>
      </c>
      <c r="CB517">
        <v>1590.42</v>
      </c>
      <c r="CC517">
        <v>295</v>
      </c>
      <c r="CD517">
        <v>5220.67</v>
      </c>
      <c r="CE517">
        <v>1591.29</v>
      </c>
      <c r="CF517">
        <v>-0.87</v>
      </c>
      <c r="CG517">
        <v>300.0000000000001</v>
      </c>
      <c r="CH517">
        <v>23.8</v>
      </c>
      <c r="CI517">
        <v>1650.734719841875</v>
      </c>
      <c r="CJ517">
        <v>2.032994541366527</v>
      </c>
      <c r="CK517">
        <v>-31.03478562282126</v>
      </c>
      <c r="CL517">
        <v>0.9198548094063967</v>
      </c>
      <c r="CM517">
        <v>0.9759925733019913</v>
      </c>
      <c r="CN517">
        <v>-0.00431141668520578</v>
      </c>
      <c r="CO517">
        <v>289.9999999999999</v>
      </c>
      <c r="CP517">
        <v>1590.91</v>
      </c>
      <c r="CQ517">
        <v>765</v>
      </c>
      <c r="CR517">
        <v>5219.32</v>
      </c>
      <c r="CS517">
        <v>1591.27</v>
      </c>
      <c r="CT517">
        <v>-0.36</v>
      </c>
      <c r="DH517">
        <f>$B$11*EG517+$C$11*EH517+$F$11*ES517*(1-EV517)</f>
        <v>0</v>
      </c>
      <c r="DI517">
        <f>DH517*DJ517</f>
        <v>0</v>
      </c>
      <c r="DJ517">
        <f>($B$11*$D$9+$C$11*$D$9+$F$11*((FF517+EX517)/MAX(FF517+EX517+FG517, 0.1)*$I$9+FG517/MAX(FF517+EX517+FG517, 0.1)*$J$9))/($B$11+$C$11+$F$11)</f>
        <v>0</v>
      </c>
      <c r="DK517">
        <f>($B$11*$K$9+$C$11*$K$9+$F$11*((FF517+EX517)/MAX(FF517+EX517+FG517, 0.1)*$P$9+FG517/MAX(FF517+EX517+FG517, 0.1)*$Q$9))/($B$11+$C$11+$F$11)</f>
        <v>0</v>
      </c>
      <c r="DL517">
        <v>6</v>
      </c>
      <c r="DM517">
        <v>0.5</v>
      </c>
      <c r="DN517" t="s">
        <v>438</v>
      </c>
      <c r="DO517">
        <v>2</v>
      </c>
      <c r="DP517" t="b">
        <v>1</v>
      </c>
      <c r="DQ517">
        <v>1761513413.2</v>
      </c>
      <c r="DR517">
        <v>137.9393</v>
      </c>
      <c r="DS517">
        <v>116.0079</v>
      </c>
      <c r="DT517">
        <v>16.80341</v>
      </c>
      <c r="DU517">
        <v>16.54561</v>
      </c>
      <c r="DV517">
        <v>139.6626</v>
      </c>
      <c r="DW517">
        <v>16.72434</v>
      </c>
      <c r="DX517">
        <v>499.9964</v>
      </c>
      <c r="DY517">
        <v>90.28029000000001</v>
      </c>
      <c r="DZ517">
        <v>0.09992239999999999</v>
      </c>
      <c r="EA517">
        <v>24.19614</v>
      </c>
      <c r="EB517">
        <v>24.01066</v>
      </c>
      <c r="EC517">
        <v>999.9</v>
      </c>
      <c r="ED517">
        <v>0</v>
      </c>
      <c r="EE517">
        <v>0</v>
      </c>
      <c r="EF517">
        <v>10007.247</v>
      </c>
      <c r="EG517">
        <v>0</v>
      </c>
      <c r="EH517">
        <v>1024.254</v>
      </c>
      <c r="EI517">
        <v>21.93147</v>
      </c>
      <c r="EJ517">
        <v>140.2968</v>
      </c>
      <c r="EK517">
        <v>117.9596</v>
      </c>
      <c r="EL517">
        <v>0.2578037999999999</v>
      </c>
      <c r="EM517">
        <v>116.0079</v>
      </c>
      <c r="EN517">
        <v>16.54561</v>
      </c>
      <c r="EO517">
        <v>1.517016</v>
      </c>
      <c r="EP517">
        <v>1.493742</v>
      </c>
      <c r="EQ517">
        <v>13.14075</v>
      </c>
      <c r="ER517">
        <v>12.90425</v>
      </c>
      <c r="ES517">
        <v>1999.999</v>
      </c>
      <c r="ET517">
        <v>0.9800035000000001</v>
      </c>
      <c r="EU517">
        <v>0.0199965</v>
      </c>
      <c r="EV517">
        <v>0</v>
      </c>
      <c r="EW517">
        <v>1253.825</v>
      </c>
      <c r="EX517">
        <v>5.000970000000001</v>
      </c>
      <c r="EY517">
        <v>25195.65</v>
      </c>
      <c r="EZ517">
        <v>16707.59</v>
      </c>
      <c r="FA517">
        <v>39.75</v>
      </c>
      <c r="FB517">
        <v>40.8309</v>
      </c>
      <c r="FC517">
        <v>39.875</v>
      </c>
      <c r="FD517">
        <v>40.25</v>
      </c>
      <c r="FE517">
        <v>39.937</v>
      </c>
      <c r="FF517">
        <v>1955.109</v>
      </c>
      <c r="FG517">
        <v>39.89</v>
      </c>
      <c r="FH517">
        <v>0</v>
      </c>
      <c r="FI517">
        <v>8286.800000190735</v>
      </c>
      <c r="FJ517">
        <v>0</v>
      </c>
      <c r="FK517">
        <v>1255.074</v>
      </c>
      <c r="FL517">
        <v>-14.81538458324</v>
      </c>
      <c r="FM517">
        <v>-291.5461535558374</v>
      </c>
      <c r="FN517">
        <v>25218.54</v>
      </c>
      <c r="FO517">
        <v>15</v>
      </c>
      <c r="FP517">
        <v>0</v>
      </c>
      <c r="FQ517" t="s">
        <v>439</v>
      </c>
      <c r="FR517">
        <v>1760210915.6</v>
      </c>
      <c r="FS517">
        <v>0</v>
      </c>
      <c r="FT517">
        <v>0</v>
      </c>
      <c r="FU517">
        <v>-0.215</v>
      </c>
      <c r="FV517">
        <v>0</v>
      </c>
      <c r="FW517">
        <v>-0.6919999999999999</v>
      </c>
      <c r="FX517">
        <v>0</v>
      </c>
      <c r="FY517">
        <v>400</v>
      </c>
      <c r="FZ517">
        <v>0</v>
      </c>
      <c r="GA517">
        <v>0.15</v>
      </c>
      <c r="GB517">
        <v>0</v>
      </c>
      <c r="GC517">
        <v>22.01893902439024</v>
      </c>
      <c r="GD517">
        <v>0.5242013937281742</v>
      </c>
      <c r="GE517">
        <v>0.194933603302789</v>
      </c>
      <c r="GF517">
        <v>0</v>
      </c>
      <c r="GG517">
        <v>1255.808823529412</v>
      </c>
      <c r="GH517">
        <v>-15.73445376637432</v>
      </c>
      <c r="GI517">
        <v>1.56706875990491</v>
      </c>
      <c r="GJ517">
        <v>0</v>
      </c>
      <c r="GK517">
        <v>0.2548981463414634</v>
      </c>
      <c r="GL517">
        <v>0.03328473867595796</v>
      </c>
      <c r="GM517">
        <v>0.003677193618156843</v>
      </c>
      <c r="GN517">
        <v>1</v>
      </c>
      <c r="GO517">
        <v>1</v>
      </c>
      <c r="GP517">
        <v>3</v>
      </c>
      <c r="GQ517" t="s">
        <v>446</v>
      </c>
      <c r="GR517">
        <v>3.1347</v>
      </c>
      <c r="GS517">
        <v>2.7603</v>
      </c>
      <c r="GT517">
        <v>0.0342933</v>
      </c>
      <c r="GU517">
        <v>0.0281319</v>
      </c>
      <c r="GV517">
        <v>0.08245909999999999</v>
      </c>
      <c r="GW517">
        <v>0.0807137</v>
      </c>
      <c r="GX517">
        <v>30756.9</v>
      </c>
      <c r="GY517">
        <v>30946.1</v>
      </c>
      <c r="GZ517">
        <v>29606.3</v>
      </c>
      <c r="HA517">
        <v>29425.5</v>
      </c>
      <c r="HB517">
        <v>35895.6</v>
      </c>
      <c r="HC517">
        <v>35833.9</v>
      </c>
      <c r="HD517">
        <v>41658.6</v>
      </c>
      <c r="HE517">
        <v>41802.6</v>
      </c>
      <c r="HF517">
        <v>1.9347</v>
      </c>
      <c r="HG517">
        <v>1.86122</v>
      </c>
      <c r="HH517">
        <v>0.00794604</v>
      </c>
      <c r="HI517">
        <v>0</v>
      </c>
      <c r="HJ517">
        <v>23.8789</v>
      </c>
      <c r="HK517">
        <v>999.9</v>
      </c>
      <c r="HL517">
        <v>39.9</v>
      </c>
      <c r="HM517">
        <v>31.7</v>
      </c>
      <c r="HN517">
        <v>20.7485</v>
      </c>
      <c r="HO517">
        <v>62.6929</v>
      </c>
      <c r="HP517">
        <v>31.6386</v>
      </c>
      <c r="HQ517">
        <v>1</v>
      </c>
      <c r="HR517">
        <v>0.09152440000000001</v>
      </c>
      <c r="HS517">
        <v>4.31856</v>
      </c>
      <c r="HT517">
        <v>20.2879</v>
      </c>
      <c r="HU517">
        <v>5.21834</v>
      </c>
      <c r="HV517">
        <v>12.0159</v>
      </c>
      <c r="HW517">
        <v>4.989</v>
      </c>
      <c r="HX517">
        <v>3.28818</v>
      </c>
      <c r="HY517">
        <v>9999</v>
      </c>
      <c r="HZ517">
        <v>9999</v>
      </c>
      <c r="IA517">
        <v>9999</v>
      </c>
      <c r="IB517">
        <v>999.9</v>
      </c>
      <c r="IC517">
        <v>4.97287</v>
      </c>
      <c r="ID517">
        <v>1.86661</v>
      </c>
      <c r="IE517">
        <v>1.86594</v>
      </c>
      <c r="IF517">
        <v>1.86587</v>
      </c>
      <c r="IG517">
        <v>1.86774</v>
      </c>
      <c r="IH517">
        <v>1.87015</v>
      </c>
      <c r="II517">
        <v>1.86878</v>
      </c>
      <c r="IJ517">
        <v>1.87027</v>
      </c>
      <c r="IK517">
        <v>0</v>
      </c>
      <c r="IL517">
        <v>0</v>
      </c>
      <c r="IM517">
        <v>0</v>
      </c>
      <c r="IN517">
        <v>0</v>
      </c>
      <c r="IO517" t="s">
        <v>441</v>
      </c>
      <c r="IP517" t="s">
        <v>442</v>
      </c>
      <c r="IQ517" t="s">
        <v>443</v>
      </c>
      <c r="IR517" t="s">
        <v>443</v>
      </c>
      <c r="IS517" t="s">
        <v>443</v>
      </c>
      <c r="IT517" t="s">
        <v>443</v>
      </c>
      <c r="IU517">
        <v>0</v>
      </c>
      <c r="IV517">
        <v>100</v>
      </c>
      <c r="IW517">
        <v>100</v>
      </c>
      <c r="IX517">
        <v>-1.703</v>
      </c>
      <c r="IY517">
        <v>0.079</v>
      </c>
      <c r="IZ517">
        <v>-1.414774939843471</v>
      </c>
      <c r="JA517">
        <v>-0.002262605230658699</v>
      </c>
      <c r="JB517">
        <v>4.117972070868355E-07</v>
      </c>
      <c r="JC517">
        <v>-1.535053720392113E-10</v>
      </c>
      <c r="JD517">
        <v>-0.05773197212917025</v>
      </c>
      <c r="JE517">
        <v>-0.004387372397949352</v>
      </c>
      <c r="JF517">
        <v>0.001148265067849212</v>
      </c>
      <c r="JG517">
        <v>-2.372704636287677E-05</v>
      </c>
      <c r="JH517">
        <v>4</v>
      </c>
      <c r="JI517">
        <v>2346</v>
      </c>
      <c r="JJ517">
        <v>1</v>
      </c>
      <c r="JK517">
        <v>24</v>
      </c>
      <c r="JL517">
        <v>21708.3</v>
      </c>
      <c r="JM517">
        <v>29358556.9</v>
      </c>
      <c r="JN517">
        <v>0.3479</v>
      </c>
      <c r="JO517">
        <v>2.33154</v>
      </c>
      <c r="JP517">
        <v>1.39648</v>
      </c>
      <c r="JQ517">
        <v>2.35229</v>
      </c>
      <c r="JR517">
        <v>1.49536</v>
      </c>
      <c r="JS517">
        <v>2.68677</v>
      </c>
      <c r="JT517">
        <v>36.6233</v>
      </c>
      <c r="JU517">
        <v>24.0437</v>
      </c>
      <c r="JV517">
        <v>18</v>
      </c>
      <c r="JW517">
        <v>492.277</v>
      </c>
      <c r="JX517">
        <v>436.217</v>
      </c>
      <c r="JY517">
        <v>18.8958</v>
      </c>
      <c r="JZ517">
        <v>28.5737</v>
      </c>
      <c r="KA517">
        <v>30.0016</v>
      </c>
      <c r="KB517">
        <v>28.007</v>
      </c>
      <c r="KC517">
        <v>27.9016</v>
      </c>
      <c r="KD517">
        <v>6.90491</v>
      </c>
      <c r="KE517">
        <v>28.0821</v>
      </c>
      <c r="KF517">
        <v>42.3125</v>
      </c>
      <c r="KG517">
        <v>18.8809</v>
      </c>
      <c r="KH517">
        <v>85.8167</v>
      </c>
      <c r="KI517">
        <v>16.5847</v>
      </c>
      <c r="KJ517">
        <v>101.181</v>
      </c>
      <c r="KK517">
        <v>100.524</v>
      </c>
    </row>
    <row r="518" spans="1:297">
      <c r="A518">
        <v>502</v>
      </c>
      <c r="B518">
        <v>1761513421</v>
      </c>
      <c r="C518">
        <v>6210.5</v>
      </c>
      <c r="D518" t="s">
        <v>1452</v>
      </c>
      <c r="E518" t="s">
        <v>1453</v>
      </c>
      <c r="F518">
        <v>5</v>
      </c>
      <c r="G518" t="s">
        <v>1411</v>
      </c>
      <c r="H518" t="s">
        <v>436</v>
      </c>
      <c r="I518">
        <v>1761513418.5</v>
      </c>
      <c r="J518">
        <f>(K518)/1000</f>
        <v>0</v>
      </c>
      <c r="K518">
        <f>IF(DP518, AN518, AH518)</f>
        <v>0</v>
      </c>
      <c r="L518">
        <f>IF(DP518, AI518, AG518)</f>
        <v>0</v>
      </c>
      <c r="M518">
        <f>DR518 - IF(AU518&gt;1, L518*DL518*100.0/(AW518), 0)</f>
        <v>0</v>
      </c>
      <c r="N518">
        <f>((T518-J518/2)*M518-L518)/(T518+J518/2)</f>
        <v>0</v>
      </c>
      <c r="O518">
        <f>N518*(DY518+DZ518)/1000.0</f>
        <v>0</v>
      </c>
      <c r="P518">
        <f>(DR518 - IF(AU518&gt;1, L518*DL518*100.0/(AW518), 0))*(DY518+DZ518)/1000.0</f>
        <v>0</v>
      </c>
      <c r="Q518">
        <f>2.0/((1/S518-1/R518)+SIGN(S518)*SQRT((1/S518-1/R518)*(1/S518-1/R518) + 4*DM518/((DM518+1)*(DM518+1))*(2*1/S518*1/R518-1/R518*1/R518)))</f>
        <v>0</v>
      </c>
      <c r="R518">
        <f>IF(LEFT(DN518,1)&lt;&gt;"0",IF(LEFT(DN518,1)="1",3.0,DO518),$D$5+$E$5*(EF518*DY518/($K$5*1000))+$F$5*(EF518*DY518/($K$5*1000))*MAX(MIN(DL518,$J$5),$I$5)*MAX(MIN(DL518,$J$5),$I$5)+$G$5*MAX(MIN(DL518,$J$5),$I$5)*(EF518*DY518/($K$5*1000))+$H$5*(EF518*DY518/($K$5*1000))*(EF518*DY518/($K$5*1000)))</f>
        <v>0</v>
      </c>
      <c r="S518">
        <f>J518*(1000-(1000*0.61365*exp(17.502*W518/(240.97+W518))/(DY518+DZ518)+DT518)/2)/(1000*0.61365*exp(17.502*W518/(240.97+W518))/(DY518+DZ518)-DT518)</f>
        <v>0</v>
      </c>
      <c r="T518">
        <f>1/((DM518+1)/(Q518/1.6)+1/(R518/1.37)) + DM518/((DM518+1)/(Q518/1.6) + DM518/(R518/1.37))</f>
        <v>0</v>
      </c>
      <c r="U518">
        <f>(DH518*DK518)</f>
        <v>0</v>
      </c>
      <c r="V518">
        <f>(EA518+(U518+2*0.95*5.67E-8*(((EA518+$B$7)+273)^4-(EA518+273)^4)-44100*J518)/(1.84*29.3*R518+8*0.95*5.67E-8*(EA518+273)^3))</f>
        <v>0</v>
      </c>
      <c r="W518">
        <f>($C$7*EB518+$D$7*EC518+$E$7*V518)</f>
        <v>0</v>
      </c>
      <c r="X518">
        <f>0.61365*exp(17.502*W518/(240.97+W518))</f>
        <v>0</v>
      </c>
      <c r="Y518">
        <f>(Z518/AA518*100)</f>
        <v>0</v>
      </c>
      <c r="Z518">
        <f>DT518*(DY518+DZ518)/1000</f>
        <v>0</v>
      </c>
      <c r="AA518">
        <f>0.61365*exp(17.502*EA518/(240.97+EA518))</f>
        <v>0</v>
      </c>
      <c r="AB518">
        <f>(X518-DT518*(DY518+DZ518)/1000)</f>
        <v>0</v>
      </c>
      <c r="AC518">
        <f>(-J518*44100)</f>
        <v>0</v>
      </c>
      <c r="AD518">
        <f>2*29.3*R518*0.92*(EA518-W518)</f>
        <v>0</v>
      </c>
      <c r="AE518">
        <f>2*0.95*5.67E-8*(((EA518+$B$7)+273)^4-(W518+273)^4)</f>
        <v>0</v>
      </c>
      <c r="AF518">
        <f>U518+AE518+AC518+AD518</f>
        <v>0</v>
      </c>
      <c r="AG518">
        <f>DX518*AU518*(DS518-DR518*(1000-AU518*DU518)/(1000-AU518*DT518))/(100*DL518)</f>
        <v>0</v>
      </c>
      <c r="AH518">
        <f>1000*DX518*AU518*(DT518-DU518)/(100*DL518*(1000-AU518*DT518))</f>
        <v>0</v>
      </c>
      <c r="AI518">
        <f>(AJ518 - AK518 - DY518*1E3/(8.314*(EA518+273.15)) * AM518/DX518 * AL518) * DX518/(100*DL518) * (1000 - DU518)/1000</f>
        <v>0</v>
      </c>
      <c r="AJ518">
        <v>102.0754933027182</v>
      </c>
      <c r="AK518">
        <v>116.5145696969697</v>
      </c>
      <c r="AL518">
        <v>-3.235091164709644</v>
      </c>
      <c r="AM518">
        <v>65.2902715244734</v>
      </c>
      <c r="AN518">
        <f>(AP518 - AO518 + DY518*1E3/(8.314*(EA518+273.15)) * AR518/DX518 * AQ518) * DX518/(100*DL518) * 1000/(1000 - AP518)</f>
        <v>0</v>
      </c>
      <c r="AO518">
        <v>16.54413508538558</v>
      </c>
      <c r="AP518">
        <v>16.79964666666666</v>
      </c>
      <c r="AQ518">
        <v>-1.993415455689203E-05</v>
      </c>
      <c r="AR518">
        <v>105.1138406512992</v>
      </c>
      <c r="AS518">
        <v>0</v>
      </c>
      <c r="AT518">
        <v>0</v>
      </c>
      <c r="AU518">
        <f>IF(AS518*$H$13&gt;=AW518,1.0,(AW518/(AW518-AS518*$H$13)))</f>
        <v>0</v>
      </c>
      <c r="AV518">
        <f>(AU518-1)*100</f>
        <v>0</v>
      </c>
      <c r="AW518">
        <f>MAX(0,($B$13+$C$13*EF518)/(1+$D$13*EF518)*DY518/(EA518+273)*$E$13)</f>
        <v>0</v>
      </c>
      <c r="AX518" t="s">
        <v>437</v>
      </c>
      <c r="AY518" t="s">
        <v>437</v>
      </c>
      <c r="AZ518">
        <v>0</v>
      </c>
      <c r="BA518">
        <v>0</v>
      </c>
      <c r="BB518">
        <f>1-AZ518/BA518</f>
        <v>0</v>
      </c>
      <c r="BC518">
        <v>0</v>
      </c>
      <c r="BD518" t="s">
        <v>437</v>
      </c>
      <c r="BE518" t="s">
        <v>437</v>
      </c>
      <c r="BF518">
        <v>0</v>
      </c>
      <c r="BG518">
        <v>0</v>
      </c>
      <c r="BH518">
        <f>1-BF518/BG518</f>
        <v>0</v>
      </c>
      <c r="BI518">
        <v>0.5</v>
      </c>
      <c r="BJ518">
        <f>DI518</f>
        <v>0</v>
      </c>
      <c r="BK518">
        <f>L518</f>
        <v>0</v>
      </c>
      <c r="BL518">
        <f>BH518*BI518*BJ518</f>
        <v>0</v>
      </c>
      <c r="BM518">
        <f>(BK518-BC518)/BJ518</f>
        <v>0</v>
      </c>
      <c r="BN518">
        <f>(BA518-BG518)/BG518</f>
        <v>0</v>
      </c>
      <c r="BO518">
        <f>AZ518/(BB518+AZ518/BG518)</f>
        <v>0</v>
      </c>
      <c r="BP518" t="s">
        <v>437</v>
      </c>
      <c r="BQ518">
        <v>0</v>
      </c>
      <c r="BR518">
        <f>IF(BQ518&lt;&gt;0, BQ518, BO518)</f>
        <v>0</v>
      </c>
      <c r="BS518">
        <f>1-BR518/BG518</f>
        <v>0</v>
      </c>
      <c r="BT518">
        <f>(BG518-BF518)/(BG518-BR518)</f>
        <v>0</v>
      </c>
      <c r="BU518">
        <f>(BA518-BG518)/(BA518-BR518)</f>
        <v>0</v>
      </c>
      <c r="BV518">
        <f>(BG518-BF518)/(BG518-AZ518)</f>
        <v>0</v>
      </c>
      <c r="BW518">
        <f>(BA518-BG518)/(BA518-AZ518)</f>
        <v>0</v>
      </c>
      <c r="BX518">
        <f>(BT518*BR518/BF518)</f>
        <v>0</v>
      </c>
      <c r="BY518">
        <f>(1-BX518)</f>
        <v>0</v>
      </c>
      <c r="BZ518">
        <v>2020</v>
      </c>
      <c r="CA518">
        <v>290.0000000000001</v>
      </c>
      <c r="CB518">
        <v>1590.42</v>
      </c>
      <c r="CC518">
        <v>295</v>
      </c>
      <c r="CD518">
        <v>5220.67</v>
      </c>
      <c r="CE518">
        <v>1591.29</v>
      </c>
      <c r="CF518">
        <v>-0.87</v>
      </c>
      <c r="CG518">
        <v>300.0000000000001</v>
      </c>
      <c r="CH518">
        <v>23.8</v>
      </c>
      <c r="CI518">
        <v>1650.734719841875</v>
      </c>
      <c r="CJ518">
        <v>2.032994541366527</v>
      </c>
      <c r="CK518">
        <v>-31.03478562282126</v>
      </c>
      <c r="CL518">
        <v>0.9198548094063967</v>
      </c>
      <c r="CM518">
        <v>0.9759925733019913</v>
      </c>
      <c r="CN518">
        <v>-0.00431141668520578</v>
      </c>
      <c r="CO518">
        <v>289.9999999999999</v>
      </c>
      <c r="CP518">
        <v>1590.91</v>
      </c>
      <c r="CQ518">
        <v>765</v>
      </c>
      <c r="CR518">
        <v>5219.32</v>
      </c>
      <c r="CS518">
        <v>1591.27</v>
      </c>
      <c r="CT518">
        <v>-0.36</v>
      </c>
      <c r="DH518">
        <f>$B$11*EG518+$C$11*EH518+$F$11*ES518*(1-EV518)</f>
        <v>0</v>
      </c>
      <c r="DI518">
        <f>DH518*DJ518</f>
        <v>0</v>
      </c>
      <c r="DJ518">
        <f>($B$11*$D$9+$C$11*$D$9+$F$11*((FF518+EX518)/MAX(FF518+EX518+FG518, 0.1)*$I$9+FG518/MAX(FF518+EX518+FG518, 0.1)*$J$9))/($B$11+$C$11+$F$11)</f>
        <v>0</v>
      </c>
      <c r="DK518">
        <f>($B$11*$K$9+$C$11*$K$9+$F$11*((FF518+EX518)/MAX(FF518+EX518+FG518, 0.1)*$P$9+FG518/MAX(FF518+EX518+FG518, 0.1)*$Q$9))/($B$11+$C$11+$F$11)</f>
        <v>0</v>
      </c>
      <c r="DL518">
        <v>6</v>
      </c>
      <c r="DM518">
        <v>0.5</v>
      </c>
      <c r="DN518" t="s">
        <v>438</v>
      </c>
      <c r="DO518">
        <v>2</v>
      </c>
      <c r="DP518" t="b">
        <v>1</v>
      </c>
      <c r="DQ518">
        <v>1761513418.5</v>
      </c>
      <c r="DR518">
        <v>120.9276666666667</v>
      </c>
      <c r="DS518">
        <v>99.03569999999999</v>
      </c>
      <c r="DT518">
        <v>16.80072222222222</v>
      </c>
      <c r="DU518">
        <v>16.54424444444444</v>
      </c>
      <c r="DV518">
        <v>122.6138888888889</v>
      </c>
      <c r="DW518">
        <v>16.72166666666667</v>
      </c>
      <c r="DX518">
        <v>500.0135555555556</v>
      </c>
      <c r="DY518">
        <v>90.28052222222223</v>
      </c>
      <c r="DZ518">
        <v>0.09999353333333333</v>
      </c>
      <c r="EA518">
        <v>24.1969</v>
      </c>
      <c r="EB518">
        <v>24.00396666666667</v>
      </c>
      <c r="EC518">
        <v>999.9000000000001</v>
      </c>
      <c r="ED518">
        <v>0</v>
      </c>
      <c r="EE518">
        <v>0</v>
      </c>
      <c r="EF518">
        <v>10021.2</v>
      </c>
      <c r="EG518">
        <v>0</v>
      </c>
      <c r="EH518">
        <v>1024.223333333333</v>
      </c>
      <c r="EI518">
        <v>21.89176666666667</v>
      </c>
      <c r="EJ518">
        <v>122.994</v>
      </c>
      <c r="EK518">
        <v>100.7019222222222</v>
      </c>
      <c r="EL518">
        <v>0.2564758888888889</v>
      </c>
      <c r="EM518">
        <v>99.03569999999999</v>
      </c>
      <c r="EN518">
        <v>16.54424444444444</v>
      </c>
      <c r="EO518">
        <v>1.516777777777778</v>
      </c>
      <c r="EP518">
        <v>1.493623333333333</v>
      </c>
      <c r="EQ518">
        <v>13.13834444444444</v>
      </c>
      <c r="ER518">
        <v>12.90303333333333</v>
      </c>
      <c r="ES518">
        <v>2000.006666666667</v>
      </c>
      <c r="ET518">
        <v>0.9800036666666667</v>
      </c>
      <c r="EU518">
        <v>0.01999632222222222</v>
      </c>
      <c r="EV518">
        <v>0</v>
      </c>
      <c r="EW518">
        <v>1252.64</v>
      </c>
      <c r="EX518">
        <v>5.00097</v>
      </c>
      <c r="EY518">
        <v>25170.54444444445</v>
      </c>
      <c r="EZ518">
        <v>16707.65555555556</v>
      </c>
      <c r="FA518">
        <v>39.77066666666667</v>
      </c>
      <c r="FB518">
        <v>40.833</v>
      </c>
      <c r="FC518">
        <v>39.875</v>
      </c>
      <c r="FD518">
        <v>40.25</v>
      </c>
      <c r="FE518">
        <v>39.937</v>
      </c>
      <c r="FF518">
        <v>1955.116666666667</v>
      </c>
      <c r="FG518">
        <v>39.89</v>
      </c>
      <c r="FH518">
        <v>0</v>
      </c>
      <c r="FI518">
        <v>8292.200000047684</v>
      </c>
      <c r="FJ518">
        <v>0</v>
      </c>
      <c r="FK518">
        <v>1253.855769230769</v>
      </c>
      <c r="FL518">
        <v>-14.93914531305261</v>
      </c>
      <c r="FM518">
        <v>-287.9794875017196</v>
      </c>
      <c r="FN518">
        <v>25193.60769230769</v>
      </c>
      <c r="FO518">
        <v>15</v>
      </c>
      <c r="FP518">
        <v>0</v>
      </c>
      <c r="FQ518" t="s">
        <v>439</v>
      </c>
      <c r="FR518">
        <v>1760210915.6</v>
      </c>
      <c r="FS518">
        <v>0</v>
      </c>
      <c r="FT518">
        <v>0</v>
      </c>
      <c r="FU518">
        <v>-0.215</v>
      </c>
      <c r="FV518">
        <v>0</v>
      </c>
      <c r="FW518">
        <v>-0.6919999999999999</v>
      </c>
      <c r="FX518">
        <v>0</v>
      </c>
      <c r="FY518">
        <v>400</v>
      </c>
      <c r="FZ518">
        <v>0</v>
      </c>
      <c r="GA518">
        <v>0.15</v>
      </c>
      <c r="GB518">
        <v>0</v>
      </c>
      <c r="GC518">
        <v>22.02313902439024</v>
      </c>
      <c r="GD518">
        <v>-0.7791156794424946</v>
      </c>
      <c r="GE518">
        <v>0.2048534715804453</v>
      </c>
      <c r="GF518">
        <v>0</v>
      </c>
      <c r="GG518">
        <v>1254.576176470588</v>
      </c>
      <c r="GH518">
        <v>-14.90741023935619</v>
      </c>
      <c r="GI518">
        <v>1.48320205022759</v>
      </c>
      <c r="GJ518">
        <v>0</v>
      </c>
      <c r="GK518">
        <v>0.2566561463414634</v>
      </c>
      <c r="GL518">
        <v>0.007283686411149841</v>
      </c>
      <c r="GM518">
        <v>0.001614058942934582</v>
      </c>
      <c r="GN518">
        <v>1</v>
      </c>
      <c r="GO518">
        <v>1</v>
      </c>
      <c r="GP518">
        <v>3</v>
      </c>
      <c r="GQ518" t="s">
        <v>446</v>
      </c>
      <c r="GR518">
        <v>3.13482</v>
      </c>
      <c r="GS518">
        <v>2.76052</v>
      </c>
      <c r="GT518">
        <v>0.0302771</v>
      </c>
      <c r="GU518">
        <v>0.0239284</v>
      </c>
      <c r="GV518">
        <v>0.08244659999999999</v>
      </c>
      <c r="GW518">
        <v>0.0807081</v>
      </c>
      <c r="GX518">
        <v>30883.9</v>
      </c>
      <c r="GY518">
        <v>31078.8</v>
      </c>
      <c r="GZ518">
        <v>29605.6</v>
      </c>
      <c r="HA518">
        <v>29424.5</v>
      </c>
      <c r="HB518">
        <v>35895.3</v>
      </c>
      <c r="HC518">
        <v>35832.8</v>
      </c>
      <c r="HD518">
        <v>41657.7</v>
      </c>
      <c r="HE518">
        <v>41801.1</v>
      </c>
      <c r="HF518">
        <v>1.9348</v>
      </c>
      <c r="HG518">
        <v>1.86045</v>
      </c>
      <c r="HH518">
        <v>0.00764057</v>
      </c>
      <c r="HI518">
        <v>0</v>
      </c>
      <c r="HJ518">
        <v>23.8824</v>
      </c>
      <c r="HK518">
        <v>999.9</v>
      </c>
      <c r="HL518">
        <v>39.9</v>
      </c>
      <c r="HM518">
        <v>31.7</v>
      </c>
      <c r="HN518">
        <v>20.7484</v>
      </c>
      <c r="HO518">
        <v>62.4029</v>
      </c>
      <c r="HP518">
        <v>31.6506</v>
      </c>
      <c r="HQ518">
        <v>1</v>
      </c>
      <c r="HR518">
        <v>0.0928176</v>
      </c>
      <c r="HS518">
        <v>4.31895</v>
      </c>
      <c r="HT518">
        <v>20.288</v>
      </c>
      <c r="HU518">
        <v>5.21849</v>
      </c>
      <c r="HV518">
        <v>12.0159</v>
      </c>
      <c r="HW518">
        <v>4.9888</v>
      </c>
      <c r="HX518">
        <v>3.28808</v>
      </c>
      <c r="HY518">
        <v>9999</v>
      </c>
      <c r="HZ518">
        <v>9999</v>
      </c>
      <c r="IA518">
        <v>9999</v>
      </c>
      <c r="IB518">
        <v>999.9</v>
      </c>
      <c r="IC518">
        <v>4.97286</v>
      </c>
      <c r="ID518">
        <v>1.86661</v>
      </c>
      <c r="IE518">
        <v>1.86595</v>
      </c>
      <c r="IF518">
        <v>1.86586</v>
      </c>
      <c r="IG518">
        <v>1.86773</v>
      </c>
      <c r="IH518">
        <v>1.87017</v>
      </c>
      <c r="II518">
        <v>1.86877</v>
      </c>
      <c r="IJ518">
        <v>1.87027</v>
      </c>
      <c r="IK518">
        <v>0</v>
      </c>
      <c r="IL518">
        <v>0</v>
      </c>
      <c r="IM518">
        <v>0</v>
      </c>
      <c r="IN518">
        <v>0</v>
      </c>
      <c r="IO518" t="s">
        <v>441</v>
      </c>
      <c r="IP518" t="s">
        <v>442</v>
      </c>
      <c r="IQ518" t="s">
        <v>443</v>
      </c>
      <c r="IR518" t="s">
        <v>443</v>
      </c>
      <c r="IS518" t="s">
        <v>443</v>
      </c>
      <c r="IT518" t="s">
        <v>443</v>
      </c>
      <c r="IU518">
        <v>0</v>
      </c>
      <c r="IV518">
        <v>100</v>
      </c>
      <c r="IW518">
        <v>100</v>
      </c>
      <c r="IX518">
        <v>-1.669</v>
      </c>
      <c r="IY518">
        <v>0.0791</v>
      </c>
      <c r="IZ518">
        <v>-1.414774939843471</v>
      </c>
      <c r="JA518">
        <v>-0.002262605230658699</v>
      </c>
      <c r="JB518">
        <v>4.117972070868355E-07</v>
      </c>
      <c r="JC518">
        <v>-1.535053720392113E-10</v>
      </c>
      <c r="JD518">
        <v>-0.05773197212917025</v>
      </c>
      <c r="JE518">
        <v>-0.004387372397949352</v>
      </c>
      <c r="JF518">
        <v>0.001148265067849212</v>
      </c>
      <c r="JG518">
        <v>-2.372704636287677E-05</v>
      </c>
      <c r="JH518">
        <v>4</v>
      </c>
      <c r="JI518">
        <v>2346</v>
      </c>
      <c r="JJ518">
        <v>1</v>
      </c>
      <c r="JK518">
        <v>24</v>
      </c>
      <c r="JL518">
        <v>21708.4</v>
      </c>
      <c r="JM518">
        <v>29358557</v>
      </c>
      <c r="JN518">
        <v>0.310059</v>
      </c>
      <c r="JO518">
        <v>2.3645</v>
      </c>
      <c r="JP518">
        <v>1.39771</v>
      </c>
      <c r="JQ518">
        <v>2.35107</v>
      </c>
      <c r="JR518">
        <v>1.49536</v>
      </c>
      <c r="JS518">
        <v>2.5647</v>
      </c>
      <c r="JT518">
        <v>36.6233</v>
      </c>
      <c r="JU518">
        <v>24.035</v>
      </c>
      <c r="JV518">
        <v>18</v>
      </c>
      <c r="JW518">
        <v>492.485</v>
      </c>
      <c r="JX518">
        <v>435.88</v>
      </c>
      <c r="JY518">
        <v>18.8805</v>
      </c>
      <c r="JZ518">
        <v>28.5902</v>
      </c>
      <c r="KA518">
        <v>30.0014</v>
      </c>
      <c r="KB518">
        <v>28.0248</v>
      </c>
      <c r="KC518">
        <v>27.9192</v>
      </c>
      <c r="KD518">
        <v>6.13323</v>
      </c>
      <c r="KE518">
        <v>28.0821</v>
      </c>
      <c r="KF518">
        <v>42.3125</v>
      </c>
      <c r="KG518">
        <v>18.874</v>
      </c>
      <c r="KH518">
        <v>65.7809</v>
      </c>
      <c r="KI518">
        <v>16.5847</v>
      </c>
      <c r="KJ518">
        <v>101.179</v>
      </c>
      <c r="KK518">
        <v>100.52</v>
      </c>
    </row>
    <row r="519" spans="1:297">
      <c r="A519">
        <v>503</v>
      </c>
      <c r="B519">
        <v>1761513426</v>
      </c>
      <c r="C519">
        <v>6215.5</v>
      </c>
      <c r="D519" t="s">
        <v>1454</v>
      </c>
      <c r="E519" t="s">
        <v>1455</v>
      </c>
      <c r="F519">
        <v>5</v>
      </c>
      <c r="G519" t="s">
        <v>1411</v>
      </c>
      <c r="H519" t="s">
        <v>436</v>
      </c>
      <c r="I519">
        <v>1761513423.2</v>
      </c>
      <c r="J519">
        <f>(K519)/1000</f>
        <v>0</v>
      </c>
      <c r="K519">
        <f>IF(DP519, AN519, AH519)</f>
        <v>0</v>
      </c>
      <c r="L519">
        <f>IF(DP519, AI519, AG519)</f>
        <v>0</v>
      </c>
      <c r="M519">
        <f>DR519 - IF(AU519&gt;1, L519*DL519*100.0/(AW519), 0)</f>
        <v>0</v>
      </c>
      <c r="N519">
        <f>((T519-J519/2)*M519-L519)/(T519+J519/2)</f>
        <v>0</v>
      </c>
      <c r="O519">
        <f>N519*(DY519+DZ519)/1000.0</f>
        <v>0</v>
      </c>
      <c r="P519">
        <f>(DR519 - IF(AU519&gt;1, L519*DL519*100.0/(AW519), 0))*(DY519+DZ519)/1000.0</f>
        <v>0</v>
      </c>
      <c r="Q519">
        <f>2.0/((1/S519-1/R519)+SIGN(S519)*SQRT((1/S519-1/R519)*(1/S519-1/R519) + 4*DM519/((DM519+1)*(DM519+1))*(2*1/S519*1/R519-1/R519*1/R519)))</f>
        <v>0</v>
      </c>
      <c r="R519">
        <f>IF(LEFT(DN519,1)&lt;&gt;"0",IF(LEFT(DN519,1)="1",3.0,DO519),$D$5+$E$5*(EF519*DY519/($K$5*1000))+$F$5*(EF519*DY519/($K$5*1000))*MAX(MIN(DL519,$J$5),$I$5)*MAX(MIN(DL519,$J$5),$I$5)+$G$5*MAX(MIN(DL519,$J$5),$I$5)*(EF519*DY519/($K$5*1000))+$H$5*(EF519*DY519/($K$5*1000))*(EF519*DY519/($K$5*1000)))</f>
        <v>0</v>
      </c>
      <c r="S519">
        <f>J519*(1000-(1000*0.61365*exp(17.502*W519/(240.97+W519))/(DY519+DZ519)+DT519)/2)/(1000*0.61365*exp(17.502*W519/(240.97+W519))/(DY519+DZ519)-DT519)</f>
        <v>0</v>
      </c>
      <c r="T519">
        <f>1/((DM519+1)/(Q519/1.6)+1/(R519/1.37)) + DM519/((DM519+1)/(Q519/1.6) + DM519/(R519/1.37))</f>
        <v>0</v>
      </c>
      <c r="U519">
        <f>(DH519*DK519)</f>
        <v>0</v>
      </c>
      <c r="V519">
        <f>(EA519+(U519+2*0.95*5.67E-8*(((EA519+$B$7)+273)^4-(EA519+273)^4)-44100*J519)/(1.84*29.3*R519+8*0.95*5.67E-8*(EA519+273)^3))</f>
        <v>0</v>
      </c>
      <c r="W519">
        <f>($C$7*EB519+$D$7*EC519+$E$7*V519)</f>
        <v>0</v>
      </c>
      <c r="X519">
        <f>0.61365*exp(17.502*W519/(240.97+W519))</f>
        <v>0</v>
      </c>
      <c r="Y519">
        <f>(Z519/AA519*100)</f>
        <v>0</v>
      </c>
      <c r="Z519">
        <f>DT519*(DY519+DZ519)/1000</f>
        <v>0</v>
      </c>
      <c r="AA519">
        <f>0.61365*exp(17.502*EA519/(240.97+EA519))</f>
        <v>0</v>
      </c>
      <c r="AB519">
        <f>(X519-DT519*(DY519+DZ519)/1000)</f>
        <v>0</v>
      </c>
      <c r="AC519">
        <f>(-J519*44100)</f>
        <v>0</v>
      </c>
      <c r="AD519">
        <f>2*29.3*R519*0.92*(EA519-W519)</f>
        <v>0</v>
      </c>
      <c r="AE519">
        <f>2*0.95*5.67E-8*(((EA519+$B$7)+273)^4-(W519+273)^4)</f>
        <v>0</v>
      </c>
      <c r="AF519">
        <f>U519+AE519+AC519+AD519</f>
        <v>0</v>
      </c>
      <c r="AG519">
        <f>DX519*AU519*(DS519-DR519*(1000-AU519*DU519)/(1000-AU519*DT519))/(100*DL519)</f>
        <v>0</v>
      </c>
      <c r="AH519">
        <f>1000*DX519*AU519*(DT519-DU519)/(100*DL519*(1000-AU519*DT519))</f>
        <v>0</v>
      </c>
      <c r="AI519">
        <f>(AJ519 - AK519 - DY519*1E3/(8.314*(EA519+273.15)) * AM519/DX519 * AL519) * DX519/(100*DL519) * (1000 - DU519)/1000</f>
        <v>0</v>
      </c>
      <c r="AJ519">
        <v>85.16559693464525</v>
      </c>
      <c r="AK519">
        <v>100.0090363636363</v>
      </c>
      <c r="AL519">
        <v>-3.306230503166294</v>
      </c>
      <c r="AM519">
        <v>65.2902715244734</v>
      </c>
      <c r="AN519">
        <f>(AP519 - AO519 + DY519*1E3/(8.314*(EA519+273.15)) * AR519/DX519 * AQ519) * DX519/(100*DL519) * 1000/(1000 - AP519)</f>
        <v>0</v>
      </c>
      <c r="AO519">
        <v>16.54326033957795</v>
      </c>
      <c r="AP519">
        <v>16.79847090909091</v>
      </c>
      <c r="AQ519">
        <v>-2.581253877936199E-05</v>
      </c>
      <c r="AR519">
        <v>105.1138406512992</v>
      </c>
      <c r="AS519">
        <v>0</v>
      </c>
      <c r="AT519">
        <v>0</v>
      </c>
      <c r="AU519">
        <f>IF(AS519*$H$13&gt;=AW519,1.0,(AW519/(AW519-AS519*$H$13)))</f>
        <v>0</v>
      </c>
      <c r="AV519">
        <f>(AU519-1)*100</f>
        <v>0</v>
      </c>
      <c r="AW519">
        <f>MAX(0,($B$13+$C$13*EF519)/(1+$D$13*EF519)*DY519/(EA519+273)*$E$13)</f>
        <v>0</v>
      </c>
      <c r="AX519" t="s">
        <v>437</v>
      </c>
      <c r="AY519" t="s">
        <v>437</v>
      </c>
      <c r="AZ519">
        <v>0</v>
      </c>
      <c r="BA519">
        <v>0</v>
      </c>
      <c r="BB519">
        <f>1-AZ519/BA519</f>
        <v>0</v>
      </c>
      <c r="BC519">
        <v>0</v>
      </c>
      <c r="BD519" t="s">
        <v>437</v>
      </c>
      <c r="BE519" t="s">
        <v>437</v>
      </c>
      <c r="BF519">
        <v>0</v>
      </c>
      <c r="BG519">
        <v>0</v>
      </c>
      <c r="BH519">
        <f>1-BF519/BG519</f>
        <v>0</v>
      </c>
      <c r="BI519">
        <v>0.5</v>
      </c>
      <c r="BJ519">
        <f>DI519</f>
        <v>0</v>
      </c>
      <c r="BK519">
        <f>L519</f>
        <v>0</v>
      </c>
      <c r="BL519">
        <f>BH519*BI519*BJ519</f>
        <v>0</v>
      </c>
      <c r="BM519">
        <f>(BK519-BC519)/BJ519</f>
        <v>0</v>
      </c>
      <c r="BN519">
        <f>(BA519-BG519)/BG519</f>
        <v>0</v>
      </c>
      <c r="BO519">
        <f>AZ519/(BB519+AZ519/BG519)</f>
        <v>0</v>
      </c>
      <c r="BP519" t="s">
        <v>437</v>
      </c>
      <c r="BQ519">
        <v>0</v>
      </c>
      <c r="BR519">
        <f>IF(BQ519&lt;&gt;0, BQ519, BO519)</f>
        <v>0</v>
      </c>
      <c r="BS519">
        <f>1-BR519/BG519</f>
        <v>0</v>
      </c>
      <c r="BT519">
        <f>(BG519-BF519)/(BG519-BR519)</f>
        <v>0</v>
      </c>
      <c r="BU519">
        <f>(BA519-BG519)/(BA519-BR519)</f>
        <v>0</v>
      </c>
      <c r="BV519">
        <f>(BG519-BF519)/(BG519-AZ519)</f>
        <v>0</v>
      </c>
      <c r="BW519">
        <f>(BA519-BG519)/(BA519-AZ519)</f>
        <v>0</v>
      </c>
      <c r="BX519">
        <f>(BT519*BR519/BF519)</f>
        <v>0</v>
      </c>
      <c r="BY519">
        <f>(1-BX519)</f>
        <v>0</v>
      </c>
      <c r="BZ519">
        <v>2020</v>
      </c>
      <c r="CA519">
        <v>290.0000000000001</v>
      </c>
      <c r="CB519">
        <v>1590.42</v>
      </c>
      <c r="CC519">
        <v>295</v>
      </c>
      <c r="CD519">
        <v>5220.67</v>
      </c>
      <c r="CE519">
        <v>1591.29</v>
      </c>
      <c r="CF519">
        <v>-0.87</v>
      </c>
      <c r="CG519">
        <v>300.0000000000001</v>
      </c>
      <c r="CH519">
        <v>23.8</v>
      </c>
      <c r="CI519">
        <v>1650.734719841875</v>
      </c>
      <c r="CJ519">
        <v>2.032994541366527</v>
      </c>
      <c r="CK519">
        <v>-31.03478562282126</v>
      </c>
      <c r="CL519">
        <v>0.9198548094063967</v>
      </c>
      <c r="CM519">
        <v>0.9759925733019913</v>
      </c>
      <c r="CN519">
        <v>-0.00431141668520578</v>
      </c>
      <c r="CO519">
        <v>289.9999999999999</v>
      </c>
      <c r="CP519">
        <v>1590.91</v>
      </c>
      <c r="CQ519">
        <v>765</v>
      </c>
      <c r="CR519">
        <v>5219.32</v>
      </c>
      <c r="CS519">
        <v>1591.27</v>
      </c>
      <c r="CT519">
        <v>-0.36</v>
      </c>
      <c r="DH519">
        <f>$B$11*EG519+$C$11*EH519+$F$11*ES519*(1-EV519)</f>
        <v>0</v>
      </c>
      <c r="DI519">
        <f>DH519*DJ519</f>
        <v>0</v>
      </c>
      <c r="DJ519">
        <f>($B$11*$D$9+$C$11*$D$9+$F$11*((FF519+EX519)/MAX(FF519+EX519+FG519, 0.1)*$I$9+FG519/MAX(FF519+EX519+FG519, 0.1)*$J$9))/($B$11+$C$11+$F$11)</f>
        <v>0</v>
      </c>
      <c r="DK519">
        <f>($B$11*$K$9+$C$11*$K$9+$F$11*((FF519+EX519)/MAX(FF519+EX519+FG519, 0.1)*$P$9+FG519/MAX(FF519+EX519+FG519, 0.1)*$Q$9))/($B$11+$C$11+$F$11)</f>
        <v>0</v>
      </c>
      <c r="DL519">
        <v>6</v>
      </c>
      <c r="DM519">
        <v>0.5</v>
      </c>
      <c r="DN519" t="s">
        <v>438</v>
      </c>
      <c r="DO519">
        <v>2</v>
      </c>
      <c r="DP519" t="b">
        <v>1</v>
      </c>
      <c r="DQ519">
        <v>1761513423.2</v>
      </c>
      <c r="DR519">
        <v>105.80815</v>
      </c>
      <c r="DS519">
        <v>83.41365</v>
      </c>
      <c r="DT519">
        <v>16.7988</v>
      </c>
      <c r="DU519">
        <v>16.54345</v>
      </c>
      <c r="DV519">
        <v>107.46141</v>
      </c>
      <c r="DW519">
        <v>16.71979</v>
      </c>
      <c r="DX519">
        <v>500.0169</v>
      </c>
      <c r="DY519">
        <v>90.28161</v>
      </c>
      <c r="DZ519">
        <v>0.10004921</v>
      </c>
      <c r="EA519">
        <v>24.19414</v>
      </c>
      <c r="EB519">
        <v>24.01843</v>
      </c>
      <c r="EC519">
        <v>999.9</v>
      </c>
      <c r="ED519">
        <v>0</v>
      </c>
      <c r="EE519">
        <v>0</v>
      </c>
      <c r="EF519">
        <v>10009.693</v>
      </c>
      <c r="EG519">
        <v>0</v>
      </c>
      <c r="EH519">
        <v>1024.17</v>
      </c>
      <c r="EI519">
        <v>22.39438</v>
      </c>
      <c r="EJ519">
        <v>107.6157</v>
      </c>
      <c r="EK519">
        <v>84.81679999999999</v>
      </c>
      <c r="EL519">
        <v>0.255367</v>
      </c>
      <c r="EM519">
        <v>83.41365</v>
      </c>
      <c r="EN519">
        <v>16.54345</v>
      </c>
      <c r="EO519">
        <v>1.516623</v>
      </c>
      <c r="EP519">
        <v>1.493569</v>
      </c>
      <c r="EQ519">
        <v>13.13679</v>
      </c>
      <c r="ER519">
        <v>12.90249</v>
      </c>
      <c r="ES519">
        <v>1999.97</v>
      </c>
      <c r="ET519">
        <v>0.9800035000000001</v>
      </c>
      <c r="EU519">
        <v>0.01999647</v>
      </c>
      <c r="EV519">
        <v>0</v>
      </c>
      <c r="EW519">
        <v>1251.571</v>
      </c>
      <c r="EX519">
        <v>5.000970000000001</v>
      </c>
      <c r="EY519">
        <v>25148.56</v>
      </c>
      <c r="EZ519">
        <v>16707.32</v>
      </c>
      <c r="FA519">
        <v>39.812</v>
      </c>
      <c r="FB519">
        <v>40.8624</v>
      </c>
      <c r="FC519">
        <v>39.875</v>
      </c>
      <c r="FD519">
        <v>40.25</v>
      </c>
      <c r="FE519">
        <v>39.937</v>
      </c>
      <c r="FF519">
        <v>1955.079999999999</v>
      </c>
      <c r="FG519">
        <v>39.89</v>
      </c>
      <c r="FH519">
        <v>0</v>
      </c>
      <c r="FI519">
        <v>8297</v>
      </c>
      <c r="FJ519">
        <v>0</v>
      </c>
      <c r="FK519">
        <v>1252.679230769231</v>
      </c>
      <c r="FL519">
        <v>-13.62871795861506</v>
      </c>
      <c r="FM519">
        <v>-282.9435898400526</v>
      </c>
      <c r="FN519">
        <v>25170.82692307692</v>
      </c>
      <c r="FO519">
        <v>15</v>
      </c>
      <c r="FP519">
        <v>0</v>
      </c>
      <c r="FQ519" t="s">
        <v>439</v>
      </c>
      <c r="FR519">
        <v>1760210915.6</v>
      </c>
      <c r="FS519">
        <v>0</v>
      </c>
      <c r="FT519">
        <v>0</v>
      </c>
      <c r="FU519">
        <v>-0.215</v>
      </c>
      <c r="FV519">
        <v>0</v>
      </c>
      <c r="FW519">
        <v>-0.6919999999999999</v>
      </c>
      <c r="FX519">
        <v>0</v>
      </c>
      <c r="FY519">
        <v>400</v>
      </c>
      <c r="FZ519">
        <v>0</v>
      </c>
      <c r="GA519">
        <v>0.15</v>
      </c>
      <c r="GB519">
        <v>0</v>
      </c>
      <c r="GC519">
        <v>22.1078975</v>
      </c>
      <c r="GD519">
        <v>0.2094405253282967</v>
      </c>
      <c r="GE519">
        <v>0.2587749606197436</v>
      </c>
      <c r="GF519">
        <v>1</v>
      </c>
      <c r="GG519">
        <v>1253.582352941177</v>
      </c>
      <c r="GH519">
        <v>-14.71260502819791</v>
      </c>
      <c r="GI519">
        <v>1.462676955254492</v>
      </c>
      <c r="GJ519">
        <v>0</v>
      </c>
      <c r="GK519">
        <v>0.256892975</v>
      </c>
      <c r="GL519">
        <v>-0.009165579737335372</v>
      </c>
      <c r="GM519">
        <v>0.001213712105227183</v>
      </c>
      <c r="GN519">
        <v>1</v>
      </c>
      <c r="GO519">
        <v>2</v>
      </c>
      <c r="GP519">
        <v>3</v>
      </c>
      <c r="GQ519" t="s">
        <v>440</v>
      </c>
      <c r="GR519">
        <v>3.13486</v>
      </c>
      <c r="GS519">
        <v>2.76026</v>
      </c>
      <c r="GT519">
        <v>0.0261059</v>
      </c>
      <c r="GU519">
        <v>0.019598</v>
      </c>
      <c r="GV519">
        <v>0.08244120000000001</v>
      </c>
      <c r="GW519">
        <v>0.08070099999999999</v>
      </c>
      <c r="GX519">
        <v>31015.3</v>
      </c>
      <c r="GY519">
        <v>31216.1</v>
      </c>
      <c r="GZ519">
        <v>29604.3</v>
      </c>
      <c r="HA519">
        <v>29424.1</v>
      </c>
      <c r="HB519">
        <v>35893.9</v>
      </c>
      <c r="HC519">
        <v>35832.6</v>
      </c>
      <c r="HD519">
        <v>41655.9</v>
      </c>
      <c r="HE519">
        <v>41800.6</v>
      </c>
      <c r="HF519">
        <v>1.93465</v>
      </c>
      <c r="HG519">
        <v>1.86028</v>
      </c>
      <c r="HH519">
        <v>0.00843406</v>
      </c>
      <c r="HI519">
        <v>0</v>
      </c>
      <c r="HJ519">
        <v>23.8855</v>
      </c>
      <c r="HK519">
        <v>999.9</v>
      </c>
      <c r="HL519">
        <v>39.9</v>
      </c>
      <c r="HM519">
        <v>31.7</v>
      </c>
      <c r="HN519">
        <v>20.7472</v>
      </c>
      <c r="HO519">
        <v>62.2029</v>
      </c>
      <c r="HP519">
        <v>31.5465</v>
      </c>
      <c r="HQ519">
        <v>1</v>
      </c>
      <c r="HR519">
        <v>0.0941794</v>
      </c>
      <c r="HS519">
        <v>4.33081</v>
      </c>
      <c r="HT519">
        <v>20.2875</v>
      </c>
      <c r="HU519">
        <v>5.21804</v>
      </c>
      <c r="HV519">
        <v>12.0159</v>
      </c>
      <c r="HW519">
        <v>4.98905</v>
      </c>
      <c r="HX519">
        <v>3.28815</v>
      </c>
      <c r="HY519">
        <v>9999</v>
      </c>
      <c r="HZ519">
        <v>9999</v>
      </c>
      <c r="IA519">
        <v>9999</v>
      </c>
      <c r="IB519">
        <v>999.9</v>
      </c>
      <c r="IC519">
        <v>4.97287</v>
      </c>
      <c r="ID519">
        <v>1.86662</v>
      </c>
      <c r="IE519">
        <v>1.86596</v>
      </c>
      <c r="IF519">
        <v>1.86588</v>
      </c>
      <c r="IG519">
        <v>1.86773</v>
      </c>
      <c r="IH519">
        <v>1.87018</v>
      </c>
      <c r="II519">
        <v>1.86878</v>
      </c>
      <c r="IJ519">
        <v>1.87027</v>
      </c>
      <c r="IK519">
        <v>0</v>
      </c>
      <c r="IL519">
        <v>0</v>
      </c>
      <c r="IM519">
        <v>0</v>
      </c>
      <c r="IN519">
        <v>0</v>
      </c>
      <c r="IO519" t="s">
        <v>441</v>
      </c>
      <c r="IP519" t="s">
        <v>442</v>
      </c>
      <c r="IQ519" t="s">
        <v>443</v>
      </c>
      <c r="IR519" t="s">
        <v>443</v>
      </c>
      <c r="IS519" t="s">
        <v>443</v>
      </c>
      <c r="IT519" t="s">
        <v>443</v>
      </c>
      <c r="IU519">
        <v>0</v>
      </c>
      <c r="IV519">
        <v>100</v>
      </c>
      <c r="IW519">
        <v>100</v>
      </c>
      <c r="IX519">
        <v>-1.633</v>
      </c>
      <c r="IY519">
        <v>0.079</v>
      </c>
      <c r="IZ519">
        <v>-1.414774939843471</v>
      </c>
      <c r="JA519">
        <v>-0.002262605230658699</v>
      </c>
      <c r="JB519">
        <v>4.117972070868355E-07</v>
      </c>
      <c r="JC519">
        <v>-1.535053720392113E-10</v>
      </c>
      <c r="JD519">
        <v>-0.05773197212917025</v>
      </c>
      <c r="JE519">
        <v>-0.004387372397949352</v>
      </c>
      <c r="JF519">
        <v>0.001148265067849212</v>
      </c>
      <c r="JG519">
        <v>-2.372704636287677E-05</v>
      </c>
      <c r="JH519">
        <v>4</v>
      </c>
      <c r="JI519">
        <v>2346</v>
      </c>
      <c r="JJ519">
        <v>1</v>
      </c>
      <c r="JK519">
        <v>24</v>
      </c>
      <c r="JL519">
        <v>21708.5</v>
      </c>
      <c r="JM519">
        <v>29358557.1</v>
      </c>
      <c r="JN519">
        <v>0.274658</v>
      </c>
      <c r="JO519">
        <v>2.36938</v>
      </c>
      <c r="JP519">
        <v>1.39771</v>
      </c>
      <c r="JQ519">
        <v>2.35107</v>
      </c>
      <c r="JR519">
        <v>1.49536</v>
      </c>
      <c r="JS519">
        <v>2.63794</v>
      </c>
      <c r="JT519">
        <v>36.6233</v>
      </c>
      <c r="JU519">
        <v>24.035</v>
      </c>
      <c r="JV519">
        <v>18</v>
      </c>
      <c r="JW519">
        <v>492.537</v>
      </c>
      <c r="JX519">
        <v>435.906</v>
      </c>
      <c r="JY519">
        <v>18.8712</v>
      </c>
      <c r="JZ519">
        <v>28.6073</v>
      </c>
      <c r="KA519">
        <v>30.0014</v>
      </c>
      <c r="KB519">
        <v>28.0426</v>
      </c>
      <c r="KC519">
        <v>27.9369</v>
      </c>
      <c r="KD519">
        <v>5.43929</v>
      </c>
      <c r="KE519">
        <v>28.0821</v>
      </c>
      <c r="KF519">
        <v>42.3125</v>
      </c>
      <c r="KG519">
        <v>18.8619</v>
      </c>
      <c r="KH519">
        <v>52.419</v>
      </c>
      <c r="KI519">
        <v>16.5847</v>
      </c>
      <c r="KJ519">
        <v>101.174</v>
      </c>
      <c r="KK519">
        <v>100.519</v>
      </c>
    </row>
    <row r="520" spans="1:297">
      <c r="A520">
        <v>504</v>
      </c>
      <c r="B520">
        <v>1761513431</v>
      </c>
      <c r="C520">
        <v>6220.5</v>
      </c>
      <c r="D520" t="s">
        <v>1456</v>
      </c>
      <c r="E520" t="s">
        <v>1457</v>
      </c>
      <c r="F520">
        <v>5</v>
      </c>
      <c r="G520" t="s">
        <v>1411</v>
      </c>
      <c r="H520" t="s">
        <v>436</v>
      </c>
      <c r="I520">
        <v>1761513428.5</v>
      </c>
      <c r="J520">
        <f>(K520)/1000</f>
        <v>0</v>
      </c>
      <c r="K520">
        <f>IF(DP520, AN520, AH520)</f>
        <v>0</v>
      </c>
      <c r="L520">
        <f>IF(DP520, AI520, AG520)</f>
        <v>0</v>
      </c>
      <c r="M520">
        <f>DR520 - IF(AU520&gt;1, L520*DL520*100.0/(AW520), 0)</f>
        <v>0</v>
      </c>
      <c r="N520">
        <f>((T520-J520/2)*M520-L520)/(T520+J520/2)</f>
        <v>0</v>
      </c>
      <c r="O520">
        <f>N520*(DY520+DZ520)/1000.0</f>
        <v>0</v>
      </c>
      <c r="P520">
        <f>(DR520 - IF(AU520&gt;1, L520*DL520*100.0/(AW520), 0))*(DY520+DZ520)/1000.0</f>
        <v>0</v>
      </c>
      <c r="Q520">
        <f>2.0/((1/S520-1/R520)+SIGN(S520)*SQRT((1/S520-1/R520)*(1/S520-1/R520) + 4*DM520/((DM520+1)*(DM520+1))*(2*1/S520*1/R520-1/R520*1/R520)))</f>
        <v>0</v>
      </c>
      <c r="R520">
        <f>IF(LEFT(DN520,1)&lt;&gt;"0",IF(LEFT(DN520,1)="1",3.0,DO520),$D$5+$E$5*(EF520*DY520/($K$5*1000))+$F$5*(EF520*DY520/($K$5*1000))*MAX(MIN(DL520,$J$5),$I$5)*MAX(MIN(DL520,$J$5),$I$5)+$G$5*MAX(MIN(DL520,$J$5),$I$5)*(EF520*DY520/($K$5*1000))+$H$5*(EF520*DY520/($K$5*1000))*(EF520*DY520/($K$5*1000)))</f>
        <v>0</v>
      </c>
      <c r="S520">
        <f>J520*(1000-(1000*0.61365*exp(17.502*W520/(240.97+W520))/(DY520+DZ520)+DT520)/2)/(1000*0.61365*exp(17.502*W520/(240.97+W520))/(DY520+DZ520)-DT520)</f>
        <v>0</v>
      </c>
      <c r="T520">
        <f>1/((DM520+1)/(Q520/1.6)+1/(R520/1.37)) + DM520/((DM520+1)/(Q520/1.6) + DM520/(R520/1.37))</f>
        <v>0</v>
      </c>
      <c r="U520">
        <f>(DH520*DK520)</f>
        <v>0</v>
      </c>
      <c r="V520">
        <f>(EA520+(U520+2*0.95*5.67E-8*(((EA520+$B$7)+273)^4-(EA520+273)^4)-44100*J520)/(1.84*29.3*R520+8*0.95*5.67E-8*(EA520+273)^3))</f>
        <v>0</v>
      </c>
      <c r="W520">
        <f>($C$7*EB520+$D$7*EC520+$E$7*V520)</f>
        <v>0</v>
      </c>
      <c r="X520">
        <f>0.61365*exp(17.502*W520/(240.97+W520))</f>
        <v>0</v>
      </c>
      <c r="Y520">
        <f>(Z520/AA520*100)</f>
        <v>0</v>
      </c>
      <c r="Z520">
        <f>DT520*(DY520+DZ520)/1000</f>
        <v>0</v>
      </c>
      <c r="AA520">
        <f>0.61365*exp(17.502*EA520/(240.97+EA520))</f>
        <v>0</v>
      </c>
      <c r="AB520">
        <f>(X520-DT520*(DY520+DZ520)/1000)</f>
        <v>0</v>
      </c>
      <c r="AC520">
        <f>(-J520*44100)</f>
        <v>0</v>
      </c>
      <c r="AD520">
        <f>2*29.3*R520*0.92*(EA520-W520)</f>
        <v>0</v>
      </c>
      <c r="AE520">
        <f>2*0.95*5.67E-8*(((EA520+$B$7)+273)^4-(W520+273)^4)</f>
        <v>0</v>
      </c>
      <c r="AF520">
        <f>U520+AE520+AC520+AD520</f>
        <v>0</v>
      </c>
      <c r="AG520">
        <f>DX520*AU520*(DS520-DR520*(1000-AU520*DU520)/(1000-AU520*DT520))/(100*DL520)</f>
        <v>0</v>
      </c>
      <c r="AH520">
        <f>1000*DX520*AU520*(DT520-DU520)/(100*DL520*(1000-AU520*DT520))</f>
        <v>0</v>
      </c>
      <c r="AI520">
        <f>(AJ520 - AK520 - DY520*1E3/(8.314*(EA520+273.15)) * AM520/DX520 * AL520) * DX520/(100*DL520) * (1000 - DU520)/1000</f>
        <v>0</v>
      </c>
      <c r="AJ520">
        <v>68.20978018762925</v>
      </c>
      <c r="AK520">
        <v>83.39576666666666</v>
      </c>
      <c r="AL520">
        <v>-3.324017150563242</v>
      </c>
      <c r="AM520">
        <v>65.2902715244734</v>
      </c>
      <c r="AN520">
        <f>(AP520 - AO520 + DY520*1E3/(8.314*(EA520+273.15)) * AR520/DX520 * AQ520) * DX520/(100*DL520) * 1000/(1000 - AP520)</f>
        <v>0</v>
      </c>
      <c r="AO520">
        <v>16.54155752418501</v>
      </c>
      <c r="AP520">
        <v>16.79628727272726</v>
      </c>
      <c r="AQ520">
        <v>-7.449114397070132E-06</v>
      </c>
      <c r="AR520">
        <v>105.1138406512992</v>
      </c>
      <c r="AS520">
        <v>0</v>
      </c>
      <c r="AT520">
        <v>0</v>
      </c>
      <c r="AU520">
        <f>IF(AS520*$H$13&gt;=AW520,1.0,(AW520/(AW520-AS520*$H$13)))</f>
        <v>0</v>
      </c>
      <c r="AV520">
        <f>(AU520-1)*100</f>
        <v>0</v>
      </c>
      <c r="AW520">
        <f>MAX(0,($B$13+$C$13*EF520)/(1+$D$13*EF520)*DY520/(EA520+273)*$E$13)</f>
        <v>0</v>
      </c>
      <c r="AX520" t="s">
        <v>437</v>
      </c>
      <c r="AY520" t="s">
        <v>437</v>
      </c>
      <c r="AZ520">
        <v>0</v>
      </c>
      <c r="BA520">
        <v>0</v>
      </c>
      <c r="BB520">
        <f>1-AZ520/BA520</f>
        <v>0</v>
      </c>
      <c r="BC520">
        <v>0</v>
      </c>
      <c r="BD520" t="s">
        <v>437</v>
      </c>
      <c r="BE520" t="s">
        <v>437</v>
      </c>
      <c r="BF520">
        <v>0</v>
      </c>
      <c r="BG520">
        <v>0</v>
      </c>
      <c r="BH520">
        <f>1-BF520/BG520</f>
        <v>0</v>
      </c>
      <c r="BI520">
        <v>0.5</v>
      </c>
      <c r="BJ520">
        <f>DI520</f>
        <v>0</v>
      </c>
      <c r="BK520">
        <f>L520</f>
        <v>0</v>
      </c>
      <c r="BL520">
        <f>BH520*BI520*BJ520</f>
        <v>0</v>
      </c>
      <c r="BM520">
        <f>(BK520-BC520)/BJ520</f>
        <v>0</v>
      </c>
      <c r="BN520">
        <f>(BA520-BG520)/BG520</f>
        <v>0</v>
      </c>
      <c r="BO520">
        <f>AZ520/(BB520+AZ520/BG520)</f>
        <v>0</v>
      </c>
      <c r="BP520" t="s">
        <v>437</v>
      </c>
      <c r="BQ520">
        <v>0</v>
      </c>
      <c r="BR520">
        <f>IF(BQ520&lt;&gt;0, BQ520, BO520)</f>
        <v>0</v>
      </c>
      <c r="BS520">
        <f>1-BR520/BG520</f>
        <v>0</v>
      </c>
      <c r="BT520">
        <f>(BG520-BF520)/(BG520-BR520)</f>
        <v>0</v>
      </c>
      <c r="BU520">
        <f>(BA520-BG520)/(BA520-BR520)</f>
        <v>0</v>
      </c>
      <c r="BV520">
        <f>(BG520-BF520)/(BG520-AZ520)</f>
        <v>0</v>
      </c>
      <c r="BW520">
        <f>(BA520-BG520)/(BA520-AZ520)</f>
        <v>0</v>
      </c>
      <c r="BX520">
        <f>(BT520*BR520/BF520)</f>
        <v>0</v>
      </c>
      <c r="BY520">
        <f>(1-BX520)</f>
        <v>0</v>
      </c>
      <c r="BZ520">
        <v>2020</v>
      </c>
      <c r="CA520">
        <v>290.0000000000001</v>
      </c>
      <c r="CB520">
        <v>1590.42</v>
      </c>
      <c r="CC520">
        <v>295</v>
      </c>
      <c r="CD520">
        <v>5220.67</v>
      </c>
      <c r="CE520">
        <v>1591.29</v>
      </c>
      <c r="CF520">
        <v>-0.87</v>
      </c>
      <c r="CG520">
        <v>300.0000000000001</v>
      </c>
      <c r="CH520">
        <v>23.8</v>
      </c>
      <c r="CI520">
        <v>1650.734719841875</v>
      </c>
      <c r="CJ520">
        <v>2.032994541366527</v>
      </c>
      <c r="CK520">
        <v>-31.03478562282126</v>
      </c>
      <c r="CL520">
        <v>0.9198548094063967</v>
      </c>
      <c r="CM520">
        <v>0.9759925733019913</v>
      </c>
      <c r="CN520">
        <v>-0.00431141668520578</v>
      </c>
      <c r="CO520">
        <v>289.9999999999999</v>
      </c>
      <c r="CP520">
        <v>1590.91</v>
      </c>
      <c r="CQ520">
        <v>765</v>
      </c>
      <c r="CR520">
        <v>5219.32</v>
      </c>
      <c r="CS520">
        <v>1591.27</v>
      </c>
      <c r="CT520">
        <v>-0.36</v>
      </c>
      <c r="DH520">
        <f>$B$11*EG520+$C$11*EH520+$F$11*ES520*(1-EV520)</f>
        <v>0</v>
      </c>
      <c r="DI520">
        <f>DH520*DJ520</f>
        <v>0</v>
      </c>
      <c r="DJ520">
        <f>($B$11*$D$9+$C$11*$D$9+$F$11*((FF520+EX520)/MAX(FF520+EX520+FG520, 0.1)*$I$9+FG520/MAX(FF520+EX520+FG520, 0.1)*$J$9))/($B$11+$C$11+$F$11)</f>
        <v>0</v>
      </c>
      <c r="DK520">
        <f>($B$11*$K$9+$C$11*$K$9+$F$11*((FF520+EX520)/MAX(FF520+EX520+FG520, 0.1)*$P$9+FG520/MAX(FF520+EX520+FG520, 0.1)*$Q$9))/($B$11+$C$11+$F$11)</f>
        <v>0</v>
      </c>
      <c r="DL520">
        <v>6</v>
      </c>
      <c r="DM520">
        <v>0.5</v>
      </c>
      <c r="DN520" t="s">
        <v>438</v>
      </c>
      <c r="DO520">
        <v>2</v>
      </c>
      <c r="DP520" t="b">
        <v>1</v>
      </c>
      <c r="DQ520">
        <v>1761513428.5</v>
      </c>
      <c r="DR520">
        <v>88.53377777777777</v>
      </c>
      <c r="DS520">
        <v>65.70606666666667</v>
      </c>
      <c r="DT520">
        <v>16.79784444444445</v>
      </c>
      <c r="DU520">
        <v>16.54153333333333</v>
      </c>
      <c r="DV520">
        <v>90.14927777777778</v>
      </c>
      <c r="DW520">
        <v>16.71883333333333</v>
      </c>
      <c r="DX520">
        <v>500.002</v>
      </c>
      <c r="DY520">
        <v>90.28279999999999</v>
      </c>
      <c r="DZ520">
        <v>0.1000550555555555</v>
      </c>
      <c r="EA520">
        <v>24.19205555555556</v>
      </c>
      <c r="EB520">
        <v>24.01896666666666</v>
      </c>
      <c r="EC520">
        <v>999.9000000000001</v>
      </c>
      <c r="ED520">
        <v>0</v>
      </c>
      <c r="EE520">
        <v>0</v>
      </c>
      <c r="EF520">
        <v>9999.174444444445</v>
      </c>
      <c r="EG520">
        <v>0</v>
      </c>
      <c r="EH520">
        <v>1024.144444444445</v>
      </c>
      <c r="EI520">
        <v>22.8277</v>
      </c>
      <c r="EJ520">
        <v>90.04636666666666</v>
      </c>
      <c r="EK520">
        <v>66.81123333333333</v>
      </c>
      <c r="EL520">
        <v>0.256298</v>
      </c>
      <c r="EM520">
        <v>65.70606666666667</v>
      </c>
      <c r="EN520">
        <v>16.54153333333333</v>
      </c>
      <c r="EO520">
        <v>1.516555555555556</v>
      </c>
      <c r="EP520">
        <v>1.493416666666666</v>
      </c>
      <c r="EQ520">
        <v>13.1361</v>
      </c>
      <c r="ER520">
        <v>12.90092222222222</v>
      </c>
      <c r="ES520">
        <v>1999.928888888889</v>
      </c>
      <c r="ET520">
        <v>0.9800033333333334</v>
      </c>
      <c r="EU520">
        <v>0.01999663333333333</v>
      </c>
      <c r="EV520">
        <v>0</v>
      </c>
      <c r="EW520">
        <v>1250.44</v>
      </c>
      <c r="EX520">
        <v>5.00097</v>
      </c>
      <c r="EY520">
        <v>25124.28888888889</v>
      </c>
      <c r="EZ520">
        <v>16706.97777777778</v>
      </c>
      <c r="FA520">
        <v>39.812</v>
      </c>
      <c r="FB520">
        <v>40.875</v>
      </c>
      <c r="FC520">
        <v>39.875</v>
      </c>
      <c r="FD520">
        <v>40.29822222222222</v>
      </c>
      <c r="FE520">
        <v>39.944</v>
      </c>
      <c r="FF520">
        <v>1955.038888888889</v>
      </c>
      <c r="FG520">
        <v>39.89</v>
      </c>
      <c r="FH520">
        <v>0</v>
      </c>
      <c r="FI520">
        <v>8301.800000190735</v>
      </c>
      <c r="FJ520">
        <v>0</v>
      </c>
      <c r="FK520">
        <v>1251.605769230769</v>
      </c>
      <c r="FL520">
        <v>-13.42598291061262</v>
      </c>
      <c r="FM520">
        <v>-272.895726467854</v>
      </c>
      <c r="FN520">
        <v>25148.53846153846</v>
      </c>
      <c r="FO520">
        <v>15</v>
      </c>
      <c r="FP520">
        <v>0</v>
      </c>
      <c r="FQ520" t="s">
        <v>439</v>
      </c>
      <c r="FR520">
        <v>1760210915.6</v>
      </c>
      <c r="FS520">
        <v>0</v>
      </c>
      <c r="FT520">
        <v>0</v>
      </c>
      <c r="FU520">
        <v>-0.215</v>
      </c>
      <c r="FV520">
        <v>0</v>
      </c>
      <c r="FW520">
        <v>-0.6919999999999999</v>
      </c>
      <c r="FX520">
        <v>0</v>
      </c>
      <c r="FY520">
        <v>400</v>
      </c>
      <c r="FZ520">
        <v>0</v>
      </c>
      <c r="GA520">
        <v>0.15</v>
      </c>
      <c r="GB520">
        <v>0</v>
      </c>
      <c r="GC520">
        <v>22.23234</v>
      </c>
      <c r="GD520">
        <v>3.32035046904309</v>
      </c>
      <c r="GE520">
        <v>0.3935199085179806</v>
      </c>
      <c r="GF520">
        <v>0</v>
      </c>
      <c r="GG520">
        <v>1252.276470588235</v>
      </c>
      <c r="GH520">
        <v>-13.48632544380179</v>
      </c>
      <c r="GI520">
        <v>1.336672519956005</v>
      </c>
      <c r="GJ520">
        <v>0</v>
      </c>
      <c r="GK520">
        <v>0.256541675</v>
      </c>
      <c r="GL520">
        <v>-0.007851298311444783</v>
      </c>
      <c r="GM520">
        <v>0.001102319608541463</v>
      </c>
      <c r="GN520">
        <v>1</v>
      </c>
      <c r="GO520">
        <v>1</v>
      </c>
      <c r="GP520">
        <v>3</v>
      </c>
      <c r="GQ520" t="s">
        <v>446</v>
      </c>
      <c r="GR520">
        <v>3.13483</v>
      </c>
      <c r="GS520">
        <v>2.7603</v>
      </c>
      <c r="GT520">
        <v>0.0218391</v>
      </c>
      <c r="GU520">
        <v>0.0151759</v>
      </c>
      <c r="GV520">
        <v>0.08243350000000001</v>
      </c>
      <c r="GW520">
        <v>0.0806912</v>
      </c>
      <c r="GX520">
        <v>31150.1</v>
      </c>
      <c r="GY520">
        <v>31356.3</v>
      </c>
      <c r="GZ520">
        <v>29603.4</v>
      </c>
      <c r="HA520">
        <v>29423.6</v>
      </c>
      <c r="HB520">
        <v>35892.9</v>
      </c>
      <c r="HC520">
        <v>35832.1</v>
      </c>
      <c r="HD520">
        <v>41654.4</v>
      </c>
      <c r="HE520">
        <v>41799.7</v>
      </c>
      <c r="HF520">
        <v>1.93438</v>
      </c>
      <c r="HG520">
        <v>1.85975</v>
      </c>
      <c r="HH520">
        <v>0.0079684</v>
      </c>
      <c r="HI520">
        <v>0</v>
      </c>
      <c r="HJ520">
        <v>23.8884</v>
      </c>
      <c r="HK520">
        <v>999.9</v>
      </c>
      <c r="HL520">
        <v>39.9</v>
      </c>
      <c r="HM520">
        <v>31.7</v>
      </c>
      <c r="HN520">
        <v>20.7496</v>
      </c>
      <c r="HO520">
        <v>62.6929</v>
      </c>
      <c r="HP520">
        <v>31.5665</v>
      </c>
      <c r="HQ520">
        <v>1</v>
      </c>
      <c r="HR520">
        <v>0.0954903</v>
      </c>
      <c r="HS520">
        <v>4.36737</v>
      </c>
      <c r="HT520">
        <v>20.2864</v>
      </c>
      <c r="HU520">
        <v>5.21819</v>
      </c>
      <c r="HV520">
        <v>12.0159</v>
      </c>
      <c r="HW520">
        <v>4.98885</v>
      </c>
      <c r="HX520">
        <v>3.28813</v>
      </c>
      <c r="HY520">
        <v>9999</v>
      </c>
      <c r="HZ520">
        <v>9999</v>
      </c>
      <c r="IA520">
        <v>9999</v>
      </c>
      <c r="IB520">
        <v>999.9</v>
      </c>
      <c r="IC520">
        <v>4.97284</v>
      </c>
      <c r="ID520">
        <v>1.86663</v>
      </c>
      <c r="IE520">
        <v>1.86596</v>
      </c>
      <c r="IF520">
        <v>1.86588</v>
      </c>
      <c r="IG520">
        <v>1.86772</v>
      </c>
      <c r="IH520">
        <v>1.87016</v>
      </c>
      <c r="II520">
        <v>1.86877</v>
      </c>
      <c r="IJ520">
        <v>1.87027</v>
      </c>
      <c r="IK520">
        <v>0</v>
      </c>
      <c r="IL520">
        <v>0</v>
      </c>
      <c r="IM520">
        <v>0</v>
      </c>
      <c r="IN520">
        <v>0</v>
      </c>
      <c r="IO520" t="s">
        <v>441</v>
      </c>
      <c r="IP520" t="s">
        <v>442</v>
      </c>
      <c r="IQ520" t="s">
        <v>443</v>
      </c>
      <c r="IR520" t="s">
        <v>443</v>
      </c>
      <c r="IS520" t="s">
        <v>443</v>
      </c>
      <c r="IT520" t="s">
        <v>443</v>
      </c>
      <c r="IU520">
        <v>0</v>
      </c>
      <c r="IV520">
        <v>100</v>
      </c>
      <c r="IW520">
        <v>100</v>
      </c>
      <c r="IX520">
        <v>-1.597</v>
      </c>
      <c r="IY520">
        <v>0.079</v>
      </c>
      <c r="IZ520">
        <v>-1.414774939843471</v>
      </c>
      <c r="JA520">
        <v>-0.002262605230658699</v>
      </c>
      <c r="JB520">
        <v>4.117972070868355E-07</v>
      </c>
      <c r="JC520">
        <v>-1.535053720392113E-10</v>
      </c>
      <c r="JD520">
        <v>-0.05773197212917025</v>
      </c>
      <c r="JE520">
        <v>-0.004387372397949352</v>
      </c>
      <c r="JF520">
        <v>0.001148265067849212</v>
      </c>
      <c r="JG520">
        <v>-2.372704636287677E-05</v>
      </c>
      <c r="JH520">
        <v>4</v>
      </c>
      <c r="JI520">
        <v>2346</v>
      </c>
      <c r="JJ520">
        <v>1</v>
      </c>
      <c r="JK520">
        <v>24</v>
      </c>
      <c r="JL520">
        <v>21708.6</v>
      </c>
      <c r="JM520">
        <v>29358557.2</v>
      </c>
      <c r="JN520">
        <v>0.236816</v>
      </c>
      <c r="JO520">
        <v>2.37183</v>
      </c>
      <c r="JP520">
        <v>1.39648</v>
      </c>
      <c r="JQ520">
        <v>2.34863</v>
      </c>
      <c r="JR520">
        <v>1.49536</v>
      </c>
      <c r="JS520">
        <v>2.67822</v>
      </c>
      <c r="JT520">
        <v>36.6469</v>
      </c>
      <c r="JU520">
        <v>24.035</v>
      </c>
      <c r="JV520">
        <v>18</v>
      </c>
      <c r="JW520">
        <v>492.509</v>
      </c>
      <c r="JX520">
        <v>435.72</v>
      </c>
      <c r="JY520">
        <v>18.8582</v>
      </c>
      <c r="JZ520">
        <v>28.6239</v>
      </c>
      <c r="KA520">
        <v>30.0014</v>
      </c>
      <c r="KB520">
        <v>28.0604</v>
      </c>
      <c r="KC520">
        <v>27.9545</v>
      </c>
      <c r="KD520">
        <v>4.67321</v>
      </c>
      <c r="KE520">
        <v>28.0821</v>
      </c>
      <c r="KF520">
        <v>42.3125</v>
      </c>
      <c r="KG520">
        <v>18.8403</v>
      </c>
      <c r="KH520">
        <v>32.3591</v>
      </c>
      <c r="KI520">
        <v>16.5847</v>
      </c>
      <c r="KJ520">
        <v>101.171</v>
      </c>
      <c r="KK520">
        <v>100.517</v>
      </c>
    </row>
    <row r="521" spans="1:297">
      <c r="A521">
        <v>505</v>
      </c>
      <c r="B521">
        <v>1761513528</v>
      </c>
      <c r="C521">
        <v>6317.5</v>
      </c>
      <c r="D521" t="s">
        <v>1458</v>
      </c>
      <c r="E521" t="s">
        <v>1459</v>
      </c>
      <c r="F521">
        <v>5</v>
      </c>
      <c r="G521" t="s">
        <v>1411</v>
      </c>
      <c r="H521" t="s">
        <v>436</v>
      </c>
      <c r="I521">
        <v>1761513525</v>
      </c>
      <c r="J521">
        <f>(K521)/1000</f>
        <v>0</v>
      </c>
      <c r="K521">
        <f>IF(DP521, AN521, AH521)</f>
        <v>0</v>
      </c>
      <c r="L521">
        <f>IF(DP521, AI521, AG521)</f>
        <v>0</v>
      </c>
      <c r="M521">
        <f>DR521 - IF(AU521&gt;1, L521*DL521*100.0/(AW521), 0)</f>
        <v>0</v>
      </c>
      <c r="N521">
        <f>((T521-J521/2)*M521-L521)/(T521+J521/2)</f>
        <v>0</v>
      </c>
      <c r="O521">
        <f>N521*(DY521+DZ521)/1000.0</f>
        <v>0</v>
      </c>
      <c r="P521">
        <f>(DR521 - IF(AU521&gt;1, L521*DL521*100.0/(AW521), 0))*(DY521+DZ521)/1000.0</f>
        <v>0</v>
      </c>
      <c r="Q521">
        <f>2.0/((1/S521-1/R521)+SIGN(S521)*SQRT((1/S521-1/R521)*(1/S521-1/R521) + 4*DM521/((DM521+1)*(DM521+1))*(2*1/S521*1/R521-1/R521*1/R521)))</f>
        <v>0</v>
      </c>
      <c r="R521">
        <f>IF(LEFT(DN521,1)&lt;&gt;"0",IF(LEFT(DN521,1)="1",3.0,DO521),$D$5+$E$5*(EF521*DY521/($K$5*1000))+$F$5*(EF521*DY521/($K$5*1000))*MAX(MIN(DL521,$J$5),$I$5)*MAX(MIN(DL521,$J$5),$I$5)+$G$5*MAX(MIN(DL521,$J$5),$I$5)*(EF521*DY521/($K$5*1000))+$H$5*(EF521*DY521/($K$5*1000))*(EF521*DY521/($K$5*1000)))</f>
        <v>0</v>
      </c>
      <c r="S521">
        <f>J521*(1000-(1000*0.61365*exp(17.502*W521/(240.97+W521))/(DY521+DZ521)+DT521)/2)/(1000*0.61365*exp(17.502*W521/(240.97+W521))/(DY521+DZ521)-DT521)</f>
        <v>0</v>
      </c>
      <c r="T521">
        <f>1/((DM521+1)/(Q521/1.6)+1/(R521/1.37)) + DM521/((DM521+1)/(Q521/1.6) + DM521/(R521/1.37))</f>
        <v>0</v>
      </c>
      <c r="U521">
        <f>(DH521*DK521)</f>
        <v>0</v>
      </c>
      <c r="V521">
        <f>(EA521+(U521+2*0.95*5.67E-8*(((EA521+$B$7)+273)^4-(EA521+273)^4)-44100*J521)/(1.84*29.3*R521+8*0.95*5.67E-8*(EA521+273)^3))</f>
        <v>0</v>
      </c>
      <c r="W521">
        <f>($C$7*EB521+$D$7*EC521+$E$7*V521)</f>
        <v>0</v>
      </c>
      <c r="X521">
        <f>0.61365*exp(17.502*W521/(240.97+W521))</f>
        <v>0</v>
      </c>
      <c r="Y521">
        <f>(Z521/AA521*100)</f>
        <v>0</v>
      </c>
      <c r="Z521">
        <f>DT521*(DY521+DZ521)/1000</f>
        <v>0</v>
      </c>
      <c r="AA521">
        <f>0.61365*exp(17.502*EA521/(240.97+EA521))</f>
        <v>0</v>
      </c>
      <c r="AB521">
        <f>(X521-DT521*(DY521+DZ521)/1000)</f>
        <v>0</v>
      </c>
      <c r="AC521">
        <f>(-J521*44100)</f>
        <v>0</v>
      </c>
      <c r="AD521">
        <f>2*29.3*R521*0.92*(EA521-W521)</f>
        <v>0</v>
      </c>
      <c r="AE521">
        <f>2*0.95*5.67E-8*(((EA521+$B$7)+273)^4-(W521+273)^4)</f>
        <v>0</v>
      </c>
      <c r="AF521">
        <f>U521+AE521+AC521+AD521</f>
        <v>0</v>
      </c>
      <c r="AG521">
        <f>DX521*AU521*(DS521-DR521*(1000-AU521*DU521)/(1000-AU521*DT521))/(100*DL521)</f>
        <v>0</v>
      </c>
      <c r="AH521">
        <f>1000*DX521*AU521*(DT521-DU521)/(100*DL521*(1000-AU521*DT521))</f>
        <v>0</v>
      </c>
      <c r="AI521">
        <f>(AJ521 - AK521 - DY521*1E3/(8.314*(EA521+273.15)) * AM521/DX521 * AL521) * DX521/(100*DL521) * (1000 - DU521)/1000</f>
        <v>0</v>
      </c>
      <c r="AJ521">
        <v>427.0304485939409</v>
      </c>
      <c r="AK521">
        <v>422.5796909090909</v>
      </c>
      <c r="AL521">
        <v>-0.001337954373782893</v>
      </c>
      <c r="AM521">
        <v>65.2902715244734</v>
      </c>
      <c r="AN521">
        <f>(AP521 - AO521 + DY521*1E3/(8.314*(EA521+273.15)) * AR521/DX521 * AQ521) * DX521/(100*DL521) * 1000/(1000 - AP521)</f>
        <v>0</v>
      </c>
      <c r="AO521">
        <v>16.49291644085725</v>
      </c>
      <c r="AP521">
        <v>16.81037030303029</v>
      </c>
      <c r="AQ521">
        <v>-0.0007932510710347687</v>
      </c>
      <c r="AR521">
        <v>105.1138406512992</v>
      </c>
      <c r="AS521">
        <v>0</v>
      </c>
      <c r="AT521">
        <v>0</v>
      </c>
      <c r="AU521">
        <f>IF(AS521*$H$13&gt;=AW521,1.0,(AW521/(AW521-AS521*$H$13)))</f>
        <v>0</v>
      </c>
      <c r="AV521">
        <f>(AU521-1)*100</f>
        <v>0</v>
      </c>
      <c r="AW521">
        <f>MAX(0,($B$13+$C$13*EF521)/(1+$D$13*EF521)*DY521/(EA521+273)*$E$13)</f>
        <v>0</v>
      </c>
      <c r="AX521" t="s">
        <v>437</v>
      </c>
      <c r="AY521" t="s">
        <v>437</v>
      </c>
      <c r="AZ521">
        <v>0</v>
      </c>
      <c r="BA521">
        <v>0</v>
      </c>
      <c r="BB521">
        <f>1-AZ521/BA521</f>
        <v>0</v>
      </c>
      <c r="BC521">
        <v>0</v>
      </c>
      <c r="BD521" t="s">
        <v>437</v>
      </c>
      <c r="BE521" t="s">
        <v>437</v>
      </c>
      <c r="BF521">
        <v>0</v>
      </c>
      <c r="BG521">
        <v>0</v>
      </c>
      <c r="BH521">
        <f>1-BF521/BG521</f>
        <v>0</v>
      </c>
      <c r="BI521">
        <v>0.5</v>
      </c>
      <c r="BJ521">
        <f>DI521</f>
        <v>0</v>
      </c>
      <c r="BK521">
        <f>L521</f>
        <v>0</v>
      </c>
      <c r="BL521">
        <f>BH521*BI521*BJ521</f>
        <v>0</v>
      </c>
      <c r="BM521">
        <f>(BK521-BC521)/BJ521</f>
        <v>0</v>
      </c>
      <c r="BN521">
        <f>(BA521-BG521)/BG521</f>
        <v>0</v>
      </c>
      <c r="BO521">
        <f>AZ521/(BB521+AZ521/BG521)</f>
        <v>0</v>
      </c>
      <c r="BP521" t="s">
        <v>437</v>
      </c>
      <c r="BQ521">
        <v>0</v>
      </c>
      <c r="BR521">
        <f>IF(BQ521&lt;&gt;0, BQ521, BO521)</f>
        <v>0</v>
      </c>
      <c r="BS521">
        <f>1-BR521/BG521</f>
        <v>0</v>
      </c>
      <c r="BT521">
        <f>(BG521-BF521)/(BG521-BR521)</f>
        <v>0</v>
      </c>
      <c r="BU521">
        <f>(BA521-BG521)/(BA521-BR521)</f>
        <v>0</v>
      </c>
      <c r="BV521">
        <f>(BG521-BF521)/(BG521-AZ521)</f>
        <v>0</v>
      </c>
      <c r="BW521">
        <f>(BA521-BG521)/(BA521-AZ521)</f>
        <v>0</v>
      </c>
      <c r="BX521">
        <f>(BT521*BR521/BF521)</f>
        <v>0</v>
      </c>
      <c r="BY521">
        <f>(1-BX521)</f>
        <v>0</v>
      </c>
      <c r="BZ521">
        <v>2020</v>
      </c>
      <c r="CA521">
        <v>290.0000000000001</v>
      </c>
      <c r="CB521">
        <v>1590.42</v>
      </c>
      <c r="CC521">
        <v>295</v>
      </c>
      <c r="CD521">
        <v>5220.67</v>
      </c>
      <c r="CE521">
        <v>1591.29</v>
      </c>
      <c r="CF521">
        <v>-0.87</v>
      </c>
      <c r="CG521">
        <v>300.0000000000001</v>
      </c>
      <c r="CH521">
        <v>23.8</v>
      </c>
      <c r="CI521">
        <v>1650.734719841875</v>
      </c>
      <c r="CJ521">
        <v>2.032994541366527</v>
      </c>
      <c r="CK521">
        <v>-31.03478562282126</v>
      </c>
      <c r="CL521">
        <v>0.9198548094063967</v>
      </c>
      <c r="CM521">
        <v>0.9759925733019913</v>
      </c>
      <c r="CN521">
        <v>-0.00431141668520578</v>
      </c>
      <c r="CO521">
        <v>289.9999999999999</v>
      </c>
      <c r="CP521">
        <v>1590.91</v>
      </c>
      <c r="CQ521">
        <v>765</v>
      </c>
      <c r="CR521">
        <v>5219.32</v>
      </c>
      <c r="CS521">
        <v>1591.27</v>
      </c>
      <c r="CT521">
        <v>-0.36</v>
      </c>
      <c r="DH521">
        <f>$B$11*EG521+$C$11*EH521+$F$11*ES521*(1-EV521)</f>
        <v>0</v>
      </c>
      <c r="DI521">
        <f>DH521*DJ521</f>
        <v>0</v>
      </c>
      <c r="DJ521">
        <f>($B$11*$D$9+$C$11*$D$9+$F$11*((FF521+EX521)/MAX(FF521+EX521+FG521, 0.1)*$I$9+FG521/MAX(FF521+EX521+FG521, 0.1)*$J$9))/($B$11+$C$11+$F$11)</f>
        <v>0</v>
      </c>
      <c r="DK521">
        <f>($B$11*$K$9+$C$11*$K$9+$F$11*((FF521+EX521)/MAX(FF521+EX521+FG521, 0.1)*$P$9+FG521/MAX(FF521+EX521+FG521, 0.1)*$Q$9))/($B$11+$C$11+$F$11)</f>
        <v>0</v>
      </c>
      <c r="DL521">
        <v>6</v>
      </c>
      <c r="DM521">
        <v>0.5</v>
      </c>
      <c r="DN521" t="s">
        <v>438</v>
      </c>
      <c r="DO521">
        <v>2</v>
      </c>
      <c r="DP521" t="b">
        <v>1</v>
      </c>
      <c r="DQ521">
        <v>1761513525</v>
      </c>
      <c r="DR521">
        <v>415.5112727272727</v>
      </c>
      <c r="DS521">
        <v>419.9801818181818</v>
      </c>
      <c r="DT521">
        <v>16.81221818181818</v>
      </c>
      <c r="DU521">
        <v>16.48896363636364</v>
      </c>
      <c r="DV521">
        <v>417.8106363636363</v>
      </c>
      <c r="DW521">
        <v>16.73304545454545</v>
      </c>
      <c r="DX521">
        <v>499.9126363636364</v>
      </c>
      <c r="DY521">
        <v>90.28149999999999</v>
      </c>
      <c r="DZ521">
        <v>0.09983200909090907</v>
      </c>
      <c r="EA521">
        <v>24.17706363636364</v>
      </c>
      <c r="EB521">
        <v>24.01503636363637</v>
      </c>
      <c r="EC521">
        <v>999.9</v>
      </c>
      <c r="ED521">
        <v>0</v>
      </c>
      <c r="EE521">
        <v>0</v>
      </c>
      <c r="EF521">
        <v>10015.39545454545</v>
      </c>
      <c r="EG521">
        <v>0</v>
      </c>
      <c r="EH521">
        <v>1023.518181818182</v>
      </c>
      <c r="EI521">
        <v>-4.468798181818181</v>
      </c>
      <c r="EJ521">
        <v>422.6165454545455</v>
      </c>
      <c r="EK521">
        <v>427.0213636363636</v>
      </c>
      <c r="EL521">
        <v>0.3232569090909092</v>
      </c>
      <c r="EM521">
        <v>419.9801818181818</v>
      </c>
      <c r="EN521">
        <v>16.48896363636364</v>
      </c>
      <c r="EO521">
        <v>1.517831818181818</v>
      </c>
      <c r="EP521">
        <v>1.48865</v>
      </c>
      <c r="EQ521">
        <v>13.14899090909091</v>
      </c>
      <c r="ER521">
        <v>12.85207272727273</v>
      </c>
      <c r="ES521">
        <v>2000.004545454545</v>
      </c>
      <c r="ET521">
        <v>0.980006909090909</v>
      </c>
      <c r="EU521">
        <v>0.0199931</v>
      </c>
      <c r="EV521">
        <v>0</v>
      </c>
      <c r="EW521">
        <v>1256.79</v>
      </c>
      <c r="EX521">
        <v>5.000970000000001</v>
      </c>
      <c r="EY521">
        <v>25274.2</v>
      </c>
      <c r="EZ521">
        <v>16707.68181818182</v>
      </c>
      <c r="FA521">
        <v>40.03945454545455</v>
      </c>
      <c r="FB521">
        <v>41.125</v>
      </c>
      <c r="FC521">
        <v>40.125</v>
      </c>
      <c r="FD521">
        <v>40.5169090909091</v>
      </c>
      <c r="FE521">
        <v>40.14754545454545</v>
      </c>
      <c r="FF521">
        <v>1955.114545454545</v>
      </c>
      <c r="FG521">
        <v>39.88999999999999</v>
      </c>
      <c r="FH521">
        <v>0</v>
      </c>
      <c r="FI521">
        <v>8399</v>
      </c>
      <c r="FJ521">
        <v>0</v>
      </c>
      <c r="FK521">
        <v>1256.285384615385</v>
      </c>
      <c r="FL521">
        <v>7.241025649881198</v>
      </c>
      <c r="FM521">
        <v>143.0803419278359</v>
      </c>
      <c r="FN521">
        <v>25263.27307692308</v>
      </c>
      <c r="FO521">
        <v>15</v>
      </c>
      <c r="FP521">
        <v>0</v>
      </c>
      <c r="FQ521" t="s">
        <v>439</v>
      </c>
      <c r="FR521">
        <v>1760210915.6</v>
      </c>
      <c r="FS521">
        <v>0</v>
      </c>
      <c r="FT521">
        <v>0</v>
      </c>
      <c r="FU521">
        <v>-0.215</v>
      </c>
      <c r="FV521">
        <v>0</v>
      </c>
      <c r="FW521">
        <v>-0.6919999999999999</v>
      </c>
      <c r="FX521">
        <v>0</v>
      </c>
      <c r="FY521">
        <v>400</v>
      </c>
      <c r="FZ521">
        <v>0</v>
      </c>
      <c r="GA521">
        <v>0.15</v>
      </c>
      <c r="GB521">
        <v>0</v>
      </c>
      <c r="GC521">
        <v>-4.450998536585365</v>
      </c>
      <c r="GD521">
        <v>-0.1228220905923371</v>
      </c>
      <c r="GE521">
        <v>0.03116095090450622</v>
      </c>
      <c r="GF521">
        <v>1</v>
      </c>
      <c r="GG521">
        <v>1255.921470588235</v>
      </c>
      <c r="GH521">
        <v>6.997555393580209</v>
      </c>
      <c r="GI521">
        <v>0.740318422560201</v>
      </c>
      <c r="GJ521">
        <v>0</v>
      </c>
      <c r="GK521">
        <v>0.3402082926829268</v>
      </c>
      <c r="GL521">
        <v>0.06506481533101105</v>
      </c>
      <c r="GM521">
        <v>0.03395790161666382</v>
      </c>
      <c r="GN521">
        <v>1</v>
      </c>
      <c r="GO521">
        <v>2</v>
      </c>
      <c r="GP521">
        <v>3</v>
      </c>
      <c r="GQ521" t="s">
        <v>440</v>
      </c>
      <c r="GR521">
        <v>3.1346</v>
      </c>
      <c r="GS521">
        <v>2.76012</v>
      </c>
      <c r="GT521">
        <v>0.0934022</v>
      </c>
      <c r="GU521">
        <v>0.09290080000000001</v>
      </c>
      <c r="GV521">
        <v>0.0824169</v>
      </c>
      <c r="GW521">
        <v>0.0805068</v>
      </c>
      <c r="GX521">
        <v>28857.3</v>
      </c>
      <c r="GY521">
        <v>28868.3</v>
      </c>
      <c r="GZ521">
        <v>29591.1</v>
      </c>
      <c r="HA521">
        <v>29411.4</v>
      </c>
      <c r="HB521">
        <v>35880.6</v>
      </c>
      <c r="HC521">
        <v>35825.5</v>
      </c>
      <c r="HD521">
        <v>41637.6</v>
      </c>
      <c r="HE521">
        <v>41782.2</v>
      </c>
      <c r="HF521">
        <v>1.93183</v>
      </c>
      <c r="HG521">
        <v>1.85718</v>
      </c>
      <c r="HH521">
        <v>0.0051111</v>
      </c>
      <c r="HI521">
        <v>0</v>
      </c>
      <c r="HJ521">
        <v>23.9252</v>
      </c>
      <c r="HK521">
        <v>999.9</v>
      </c>
      <c r="HL521">
        <v>39.8</v>
      </c>
      <c r="HM521">
        <v>31.7</v>
      </c>
      <c r="HN521">
        <v>20.6959</v>
      </c>
      <c r="HO521">
        <v>62.4429</v>
      </c>
      <c r="HP521">
        <v>31.4183</v>
      </c>
      <c r="HQ521">
        <v>1</v>
      </c>
      <c r="HR521">
        <v>0.118222</v>
      </c>
      <c r="HS521">
        <v>4.36775</v>
      </c>
      <c r="HT521">
        <v>20.2868</v>
      </c>
      <c r="HU521">
        <v>5.22073</v>
      </c>
      <c r="HV521">
        <v>12.0159</v>
      </c>
      <c r="HW521">
        <v>4.98955</v>
      </c>
      <c r="HX521">
        <v>3.28858</v>
      </c>
      <c r="HY521">
        <v>9999</v>
      </c>
      <c r="HZ521">
        <v>9999</v>
      </c>
      <c r="IA521">
        <v>9999</v>
      </c>
      <c r="IB521">
        <v>999.9</v>
      </c>
      <c r="IC521">
        <v>4.97284</v>
      </c>
      <c r="ID521">
        <v>1.86661</v>
      </c>
      <c r="IE521">
        <v>1.86589</v>
      </c>
      <c r="IF521">
        <v>1.86588</v>
      </c>
      <c r="IG521">
        <v>1.8677</v>
      </c>
      <c r="IH521">
        <v>1.87014</v>
      </c>
      <c r="II521">
        <v>1.86877</v>
      </c>
      <c r="IJ521">
        <v>1.87027</v>
      </c>
      <c r="IK521">
        <v>0</v>
      </c>
      <c r="IL521">
        <v>0</v>
      </c>
      <c r="IM521">
        <v>0</v>
      </c>
      <c r="IN521">
        <v>0</v>
      </c>
      <c r="IO521" t="s">
        <v>441</v>
      </c>
      <c r="IP521" t="s">
        <v>442</v>
      </c>
      <c r="IQ521" t="s">
        <v>443</v>
      </c>
      <c r="IR521" t="s">
        <v>443</v>
      </c>
      <c r="IS521" t="s">
        <v>443</v>
      </c>
      <c r="IT521" t="s">
        <v>443</v>
      </c>
      <c r="IU521">
        <v>0</v>
      </c>
      <c r="IV521">
        <v>100</v>
      </c>
      <c r="IW521">
        <v>100</v>
      </c>
      <c r="IX521">
        <v>-2.299</v>
      </c>
      <c r="IY521">
        <v>0.07920000000000001</v>
      </c>
      <c r="IZ521">
        <v>-1.414774939843471</v>
      </c>
      <c r="JA521">
        <v>-0.002262605230658699</v>
      </c>
      <c r="JB521">
        <v>4.117972070868355E-07</v>
      </c>
      <c r="JC521">
        <v>-1.535053720392113E-10</v>
      </c>
      <c r="JD521">
        <v>-0.05773197212917025</v>
      </c>
      <c r="JE521">
        <v>-0.004387372397949352</v>
      </c>
      <c r="JF521">
        <v>0.001148265067849212</v>
      </c>
      <c r="JG521">
        <v>-2.372704636287677E-05</v>
      </c>
      <c r="JH521">
        <v>4</v>
      </c>
      <c r="JI521">
        <v>2346</v>
      </c>
      <c r="JJ521">
        <v>1</v>
      </c>
      <c r="JK521">
        <v>24</v>
      </c>
      <c r="JL521">
        <v>21710.2</v>
      </c>
      <c r="JM521">
        <v>29358558.8</v>
      </c>
      <c r="JN521">
        <v>1.0376</v>
      </c>
      <c r="JO521">
        <v>2.27661</v>
      </c>
      <c r="JP521">
        <v>1.39648</v>
      </c>
      <c r="JQ521">
        <v>2.35352</v>
      </c>
      <c r="JR521">
        <v>1.49536</v>
      </c>
      <c r="JS521">
        <v>2.69531</v>
      </c>
      <c r="JT521">
        <v>36.6706</v>
      </c>
      <c r="JU521">
        <v>24.0437</v>
      </c>
      <c r="JV521">
        <v>18</v>
      </c>
      <c r="JW521">
        <v>493.57</v>
      </c>
      <c r="JX521">
        <v>436.613</v>
      </c>
      <c r="JY521">
        <v>18.8323</v>
      </c>
      <c r="JZ521">
        <v>28.9267</v>
      </c>
      <c r="KA521">
        <v>30.0012</v>
      </c>
      <c r="KB521">
        <v>28.3874</v>
      </c>
      <c r="KC521">
        <v>28.2831</v>
      </c>
      <c r="KD521">
        <v>20.8638</v>
      </c>
      <c r="KE521">
        <v>27.5283</v>
      </c>
      <c r="KF521">
        <v>41.5705</v>
      </c>
      <c r="KG521">
        <v>18.8246</v>
      </c>
      <c r="KH521">
        <v>426.693</v>
      </c>
      <c r="KI521">
        <v>16.5483</v>
      </c>
      <c r="KJ521">
        <v>101.13</v>
      </c>
      <c r="KK521">
        <v>100.475</v>
      </c>
    </row>
    <row r="522" spans="1:297">
      <c r="A522">
        <v>506</v>
      </c>
      <c r="B522">
        <v>1761513533</v>
      </c>
      <c r="C522">
        <v>6322.5</v>
      </c>
      <c r="D522" t="s">
        <v>1460</v>
      </c>
      <c r="E522" t="s">
        <v>1461</v>
      </c>
      <c r="F522">
        <v>5</v>
      </c>
      <c r="G522" t="s">
        <v>1411</v>
      </c>
      <c r="H522" t="s">
        <v>436</v>
      </c>
      <c r="I522">
        <v>1761513530.5</v>
      </c>
      <c r="J522">
        <f>(K522)/1000</f>
        <v>0</v>
      </c>
      <c r="K522">
        <f>IF(DP522, AN522, AH522)</f>
        <v>0</v>
      </c>
      <c r="L522">
        <f>IF(DP522, AI522, AG522)</f>
        <v>0</v>
      </c>
      <c r="M522">
        <f>DR522 - IF(AU522&gt;1, L522*DL522*100.0/(AW522), 0)</f>
        <v>0</v>
      </c>
      <c r="N522">
        <f>((T522-J522/2)*M522-L522)/(T522+J522/2)</f>
        <v>0</v>
      </c>
      <c r="O522">
        <f>N522*(DY522+DZ522)/1000.0</f>
        <v>0</v>
      </c>
      <c r="P522">
        <f>(DR522 - IF(AU522&gt;1, L522*DL522*100.0/(AW522), 0))*(DY522+DZ522)/1000.0</f>
        <v>0</v>
      </c>
      <c r="Q522">
        <f>2.0/((1/S522-1/R522)+SIGN(S522)*SQRT((1/S522-1/R522)*(1/S522-1/R522) + 4*DM522/((DM522+1)*(DM522+1))*(2*1/S522*1/R522-1/R522*1/R522)))</f>
        <v>0</v>
      </c>
      <c r="R522">
        <f>IF(LEFT(DN522,1)&lt;&gt;"0",IF(LEFT(DN522,1)="1",3.0,DO522),$D$5+$E$5*(EF522*DY522/($K$5*1000))+$F$5*(EF522*DY522/($K$5*1000))*MAX(MIN(DL522,$J$5),$I$5)*MAX(MIN(DL522,$J$5),$I$5)+$G$5*MAX(MIN(DL522,$J$5),$I$5)*(EF522*DY522/($K$5*1000))+$H$5*(EF522*DY522/($K$5*1000))*(EF522*DY522/($K$5*1000)))</f>
        <v>0</v>
      </c>
      <c r="S522">
        <f>J522*(1000-(1000*0.61365*exp(17.502*W522/(240.97+W522))/(DY522+DZ522)+DT522)/2)/(1000*0.61365*exp(17.502*W522/(240.97+W522))/(DY522+DZ522)-DT522)</f>
        <v>0</v>
      </c>
      <c r="T522">
        <f>1/((DM522+1)/(Q522/1.6)+1/(R522/1.37)) + DM522/((DM522+1)/(Q522/1.6) + DM522/(R522/1.37))</f>
        <v>0</v>
      </c>
      <c r="U522">
        <f>(DH522*DK522)</f>
        <v>0</v>
      </c>
      <c r="V522">
        <f>(EA522+(U522+2*0.95*5.67E-8*(((EA522+$B$7)+273)^4-(EA522+273)^4)-44100*J522)/(1.84*29.3*R522+8*0.95*5.67E-8*(EA522+273)^3))</f>
        <v>0</v>
      </c>
      <c r="W522">
        <f>($C$7*EB522+$D$7*EC522+$E$7*V522)</f>
        <v>0</v>
      </c>
      <c r="X522">
        <f>0.61365*exp(17.502*W522/(240.97+W522))</f>
        <v>0</v>
      </c>
      <c r="Y522">
        <f>(Z522/AA522*100)</f>
        <v>0</v>
      </c>
      <c r="Z522">
        <f>DT522*(DY522+DZ522)/1000</f>
        <v>0</v>
      </c>
      <c r="AA522">
        <f>0.61365*exp(17.502*EA522/(240.97+EA522))</f>
        <v>0</v>
      </c>
      <c r="AB522">
        <f>(X522-DT522*(DY522+DZ522)/1000)</f>
        <v>0</v>
      </c>
      <c r="AC522">
        <f>(-J522*44100)</f>
        <v>0</v>
      </c>
      <c r="AD522">
        <f>2*29.3*R522*0.92*(EA522-W522)</f>
        <v>0</v>
      </c>
      <c r="AE522">
        <f>2*0.95*5.67E-8*(((EA522+$B$7)+273)^4-(W522+273)^4)</f>
        <v>0</v>
      </c>
      <c r="AF522">
        <f>U522+AE522+AC522+AD522</f>
        <v>0</v>
      </c>
      <c r="AG522">
        <f>DX522*AU522*(DS522-DR522*(1000-AU522*DU522)/(1000-AU522*DT522))/(100*DL522)</f>
        <v>0</v>
      </c>
      <c r="AH522">
        <f>1000*DX522*AU522*(DT522-DU522)/(100*DL522*(1000-AU522*DT522))</f>
        <v>0</v>
      </c>
      <c r="AI522">
        <f>(AJ522 - AK522 - DY522*1E3/(8.314*(EA522+273.15)) * AM522/DX522 * AL522) * DX522/(100*DL522) * (1000 - DU522)/1000</f>
        <v>0</v>
      </c>
      <c r="AJ522">
        <v>427.0921429553284</v>
      </c>
      <c r="AK522">
        <v>422.6681272727274</v>
      </c>
      <c r="AL522">
        <v>0.0233156627525655</v>
      </c>
      <c r="AM522">
        <v>65.2902715244734</v>
      </c>
      <c r="AN522">
        <f>(AP522 - AO522 + DY522*1E3/(8.314*(EA522+273.15)) * AR522/DX522 * AQ522) * DX522/(100*DL522) * 1000/(1000 - AP522)</f>
        <v>0</v>
      </c>
      <c r="AO522">
        <v>16.50895879380692</v>
      </c>
      <c r="AP522">
        <v>16.81395696969697</v>
      </c>
      <c r="AQ522">
        <v>0.0001073608891522416</v>
      </c>
      <c r="AR522">
        <v>105.1138406512992</v>
      </c>
      <c r="AS522">
        <v>0</v>
      </c>
      <c r="AT522">
        <v>0</v>
      </c>
      <c r="AU522">
        <f>IF(AS522*$H$13&gt;=AW522,1.0,(AW522/(AW522-AS522*$H$13)))</f>
        <v>0</v>
      </c>
      <c r="AV522">
        <f>(AU522-1)*100</f>
        <v>0</v>
      </c>
      <c r="AW522">
        <f>MAX(0,($B$13+$C$13*EF522)/(1+$D$13*EF522)*DY522/(EA522+273)*$E$13)</f>
        <v>0</v>
      </c>
      <c r="AX522" t="s">
        <v>437</v>
      </c>
      <c r="AY522" t="s">
        <v>437</v>
      </c>
      <c r="AZ522">
        <v>0</v>
      </c>
      <c r="BA522">
        <v>0</v>
      </c>
      <c r="BB522">
        <f>1-AZ522/BA522</f>
        <v>0</v>
      </c>
      <c r="BC522">
        <v>0</v>
      </c>
      <c r="BD522" t="s">
        <v>437</v>
      </c>
      <c r="BE522" t="s">
        <v>437</v>
      </c>
      <c r="BF522">
        <v>0</v>
      </c>
      <c r="BG522">
        <v>0</v>
      </c>
      <c r="BH522">
        <f>1-BF522/BG522</f>
        <v>0</v>
      </c>
      <c r="BI522">
        <v>0.5</v>
      </c>
      <c r="BJ522">
        <f>DI522</f>
        <v>0</v>
      </c>
      <c r="BK522">
        <f>L522</f>
        <v>0</v>
      </c>
      <c r="BL522">
        <f>BH522*BI522*BJ522</f>
        <v>0</v>
      </c>
      <c r="BM522">
        <f>(BK522-BC522)/BJ522</f>
        <v>0</v>
      </c>
      <c r="BN522">
        <f>(BA522-BG522)/BG522</f>
        <v>0</v>
      </c>
      <c r="BO522">
        <f>AZ522/(BB522+AZ522/BG522)</f>
        <v>0</v>
      </c>
      <c r="BP522" t="s">
        <v>437</v>
      </c>
      <c r="BQ522">
        <v>0</v>
      </c>
      <c r="BR522">
        <f>IF(BQ522&lt;&gt;0, BQ522, BO522)</f>
        <v>0</v>
      </c>
      <c r="BS522">
        <f>1-BR522/BG522</f>
        <v>0</v>
      </c>
      <c r="BT522">
        <f>(BG522-BF522)/(BG522-BR522)</f>
        <v>0</v>
      </c>
      <c r="BU522">
        <f>(BA522-BG522)/(BA522-BR522)</f>
        <v>0</v>
      </c>
      <c r="BV522">
        <f>(BG522-BF522)/(BG522-AZ522)</f>
        <v>0</v>
      </c>
      <c r="BW522">
        <f>(BA522-BG522)/(BA522-AZ522)</f>
        <v>0</v>
      </c>
      <c r="BX522">
        <f>(BT522*BR522/BF522)</f>
        <v>0</v>
      </c>
      <c r="BY522">
        <f>(1-BX522)</f>
        <v>0</v>
      </c>
      <c r="BZ522">
        <v>2020</v>
      </c>
      <c r="CA522">
        <v>290.0000000000001</v>
      </c>
      <c r="CB522">
        <v>1590.42</v>
      </c>
      <c r="CC522">
        <v>295</v>
      </c>
      <c r="CD522">
        <v>5220.67</v>
      </c>
      <c r="CE522">
        <v>1591.29</v>
      </c>
      <c r="CF522">
        <v>-0.87</v>
      </c>
      <c r="CG522">
        <v>300.0000000000001</v>
      </c>
      <c r="CH522">
        <v>23.8</v>
      </c>
      <c r="CI522">
        <v>1650.734719841875</v>
      </c>
      <c r="CJ522">
        <v>2.032994541366527</v>
      </c>
      <c r="CK522">
        <v>-31.03478562282126</v>
      </c>
      <c r="CL522">
        <v>0.9198548094063967</v>
      </c>
      <c r="CM522">
        <v>0.9759925733019913</v>
      </c>
      <c r="CN522">
        <v>-0.00431141668520578</v>
      </c>
      <c r="CO522">
        <v>289.9999999999999</v>
      </c>
      <c r="CP522">
        <v>1590.91</v>
      </c>
      <c r="CQ522">
        <v>765</v>
      </c>
      <c r="CR522">
        <v>5219.32</v>
      </c>
      <c r="CS522">
        <v>1591.27</v>
      </c>
      <c r="CT522">
        <v>-0.36</v>
      </c>
      <c r="DH522">
        <f>$B$11*EG522+$C$11*EH522+$F$11*ES522*(1-EV522)</f>
        <v>0</v>
      </c>
      <c r="DI522">
        <f>DH522*DJ522</f>
        <v>0</v>
      </c>
      <c r="DJ522">
        <f>($B$11*$D$9+$C$11*$D$9+$F$11*((FF522+EX522)/MAX(FF522+EX522+FG522, 0.1)*$I$9+FG522/MAX(FF522+EX522+FG522, 0.1)*$J$9))/($B$11+$C$11+$F$11)</f>
        <v>0</v>
      </c>
      <c r="DK522">
        <f>($B$11*$K$9+$C$11*$K$9+$F$11*((FF522+EX522)/MAX(FF522+EX522+FG522, 0.1)*$P$9+FG522/MAX(FF522+EX522+FG522, 0.1)*$Q$9))/($B$11+$C$11+$F$11)</f>
        <v>0</v>
      </c>
      <c r="DL522">
        <v>6</v>
      </c>
      <c r="DM522">
        <v>0.5</v>
      </c>
      <c r="DN522" t="s">
        <v>438</v>
      </c>
      <c r="DO522">
        <v>2</v>
      </c>
      <c r="DP522" t="b">
        <v>1</v>
      </c>
      <c r="DQ522">
        <v>1761513530.5</v>
      </c>
      <c r="DR522">
        <v>415.4978888888888</v>
      </c>
      <c r="DS522">
        <v>420.5187777777778</v>
      </c>
      <c r="DT522">
        <v>16.81252222222222</v>
      </c>
      <c r="DU522">
        <v>16.50865555555556</v>
      </c>
      <c r="DV522">
        <v>417.7971111111111</v>
      </c>
      <c r="DW522">
        <v>16.73331111111111</v>
      </c>
      <c r="DX522">
        <v>499.9438888888889</v>
      </c>
      <c r="DY522">
        <v>90.28232222222222</v>
      </c>
      <c r="DZ522">
        <v>0.09993255555555557</v>
      </c>
      <c r="EA522">
        <v>24.17623333333333</v>
      </c>
      <c r="EB522">
        <v>24.00988888888889</v>
      </c>
      <c r="EC522">
        <v>999.9000000000001</v>
      </c>
      <c r="ED522">
        <v>0</v>
      </c>
      <c r="EE522">
        <v>0</v>
      </c>
      <c r="EF522">
        <v>9998.814444444442</v>
      </c>
      <c r="EG522">
        <v>0</v>
      </c>
      <c r="EH522">
        <v>1023.491111111111</v>
      </c>
      <c r="EI522">
        <v>-5.020818888888889</v>
      </c>
      <c r="EJ522">
        <v>422.603</v>
      </c>
      <c r="EK522">
        <v>427.5774444444444</v>
      </c>
      <c r="EL522">
        <v>0.3038611111111111</v>
      </c>
      <c r="EM522">
        <v>420.5187777777778</v>
      </c>
      <c r="EN522">
        <v>16.50865555555556</v>
      </c>
      <c r="EO522">
        <v>1.517872222222222</v>
      </c>
      <c r="EP522">
        <v>1.490441111111111</v>
      </c>
      <c r="EQ522">
        <v>13.14938888888889</v>
      </c>
      <c r="ER522">
        <v>12.87043333333333</v>
      </c>
      <c r="ES522">
        <v>1999.974444444445</v>
      </c>
      <c r="ET522">
        <v>0.9800033333333334</v>
      </c>
      <c r="EU522">
        <v>0.01999671111111111</v>
      </c>
      <c r="EV522">
        <v>0</v>
      </c>
      <c r="EW522">
        <v>1257.218888888889</v>
      </c>
      <c r="EX522">
        <v>5.00097</v>
      </c>
      <c r="EY522">
        <v>25286.06666666667</v>
      </c>
      <c r="EZ522">
        <v>16707.4</v>
      </c>
      <c r="FA522">
        <v>40.062</v>
      </c>
      <c r="FB522">
        <v>41.125</v>
      </c>
      <c r="FC522">
        <v>40.125</v>
      </c>
      <c r="FD522">
        <v>40.54822222222222</v>
      </c>
      <c r="FE522">
        <v>40.18011111111111</v>
      </c>
      <c r="FF522">
        <v>1955.077777777778</v>
      </c>
      <c r="FG522">
        <v>39.89666666666667</v>
      </c>
      <c r="FH522">
        <v>0</v>
      </c>
      <c r="FI522">
        <v>8403.800000190735</v>
      </c>
      <c r="FJ522">
        <v>0</v>
      </c>
      <c r="FK522">
        <v>1256.752692307692</v>
      </c>
      <c r="FL522">
        <v>5.712478639243537</v>
      </c>
      <c r="FM522">
        <v>133.5247863602532</v>
      </c>
      <c r="FN522">
        <v>25274.29230769231</v>
      </c>
      <c r="FO522">
        <v>15</v>
      </c>
      <c r="FP522">
        <v>0</v>
      </c>
      <c r="FQ522" t="s">
        <v>439</v>
      </c>
      <c r="FR522">
        <v>1760210915.6</v>
      </c>
      <c r="FS522">
        <v>0</v>
      </c>
      <c r="FT522">
        <v>0</v>
      </c>
      <c r="FU522">
        <v>-0.215</v>
      </c>
      <c r="FV522">
        <v>0</v>
      </c>
      <c r="FW522">
        <v>-0.6919999999999999</v>
      </c>
      <c r="FX522">
        <v>0</v>
      </c>
      <c r="FY522">
        <v>400</v>
      </c>
      <c r="FZ522">
        <v>0</v>
      </c>
      <c r="GA522">
        <v>0.15</v>
      </c>
      <c r="GB522">
        <v>0</v>
      </c>
      <c r="GC522">
        <v>-4.535334</v>
      </c>
      <c r="GD522">
        <v>-1.421788818011247</v>
      </c>
      <c r="GE522">
        <v>0.2502913545730255</v>
      </c>
      <c r="GF522">
        <v>0</v>
      </c>
      <c r="GG522">
        <v>1256.445882352941</v>
      </c>
      <c r="GH522">
        <v>6.009778462233136</v>
      </c>
      <c r="GI522">
        <v>0.6579250701439298</v>
      </c>
      <c r="GJ522">
        <v>0</v>
      </c>
      <c r="GK522">
        <v>0.34261315</v>
      </c>
      <c r="GL522">
        <v>-0.2916071369606006</v>
      </c>
      <c r="GM522">
        <v>0.03119046257556145</v>
      </c>
      <c r="GN522">
        <v>0</v>
      </c>
      <c r="GO522">
        <v>0</v>
      </c>
      <c r="GP522">
        <v>3</v>
      </c>
      <c r="GQ522" t="s">
        <v>455</v>
      </c>
      <c r="GR522">
        <v>3.13463</v>
      </c>
      <c r="GS522">
        <v>2.76034</v>
      </c>
      <c r="GT522">
        <v>0.09343120000000001</v>
      </c>
      <c r="GU522">
        <v>0.0933693</v>
      </c>
      <c r="GV522">
        <v>0.0824317</v>
      </c>
      <c r="GW522">
        <v>0.0805157</v>
      </c>
      <c r="GX522">
        <v>28855.6</v>
      </c>
      <c r="GY522">
        <v>28852.5</v>
      </c>
      <c r="GZ522">
        <v>29590.4</v>
      </c>
      <c r="HA522">
        <v>29410.5</v>
      </c>
      <c r="HB522">
        <v>35879.4</v>
      </c>
      <c r="HC522">
        <v>35824.2</v>
      </c>
      <c r="HD522">
        <v>41636.8</v>
      </c>
      <c r="HE522">
        <v>41781</v>
      </c>
      <c r="HF522">
        <v>1.9317</v>
      </c>
      <c r="HG522">
        <v>1.85732</v>
      </c>
      <c r="HH522">
        <v>0.00464544</v>
      </c>
      <c r="HI522">
        <v>0</v>
      </c>
      <c r="HJ522">
        <v>23.9272</v>
      </c>
      <c r="HK522">
        <v>999.9</v>
      </c>
      <c r="HL522">
        <v>39.8</v>
      </c>
      <c r="HM522">
        <v>31.7</v>
      </c>
      <c r="HN522">
        <v>20.6941</v>
      </c>
      <c r="HO522">
        <v>62.6629</v>
      </c>
      <c r="HP522">
        <v>31.6466</v>
      </c>
      <c r="HQ522">
        <v>1</v>
      </c>
      <c r="HR522">
        <v>0.11953</v>
      </c>
      <c r="HS522">
        <v>4.40927</v>
      </c>
      <c r="HT522">
        <v>20.2853</v>
      </c>
      <c r="HU522">
        <v>5.21864</v>
      </c>
      <c r="HV522">
        <v>12.0159</v>
      </c>
      <c r="HW522">
        <v>4.98895</v>
      </c>
      <c r="HX522">
        <v>3.28813</v>
      </c>
      <c r="HY522">
        <v>9999</v>
      </c>
      <c r="HZ522">
        <v>9999</v>
      </c>
      <c r="IA522">
        <v>9999</v>
      </c>
      <c r="IB522">
        <v>999.9</v>
      </c>
      <c r="IC522">
        <v>4.97286</v>
      </c>
      <c r="ID522">
        <v>1.86661</v>
      </c>
      <c r="IE522">
        <v>1.8659</v>
      </c>
      <c r="IF522">
        <v>1.86588</v>
      </c>
      <c r="IG522">
        <v>1.86773</v>
      </c>
      <c r="IH522">
        <v>1.87015</v>
      </c>
      <c r="II522">
        <v>1.86879</v>
      </c>
      <c r="IJ522">
        <v>1.87027</v>
      </c>
      <c r="IK522">
        <v>0</v>
      </c>
      <c r="IL522">
        <v>0</v>
      </c>
      <c r="IM522">
        <v>0</v>
      </c>
      <c r="IN522">
        <v>0</v>
      </c>
      <c r="IO522" t="s">
        <v>441</v>
      </c>
      <c r="IP522" t="s">
        <v>442</v>
      </c>
      <c r="IQ522" t="s">
        <v>443</v>
      </c>
      <c r="IR522" t="s">
        <v>443</v>
      </c>
      <c r="IS522" t="s">
        <v>443</v>
      </c>
      <c r="IT522" t="s">
        <v>443</v>
      </c>
      <c r="IU522">
        <v>0</v>
      </c>
      <c r="IV522">
        <v>100</v>
      </c>
      <c r="IW522">
        <v>100</v>
      </c>
      <c r="IX522">
        <v>-2.3</v>
      </c>
      <c r="IY522">
        <v>0.0793</v>
      </c>
      <c r="IZ522">
        <v>-1.414774939843471</v>
      </c>
      <c r="JA522">
        <v>-0.002262605230658699</v>
      </c>
      <c r="JB522">
        <v>4.117972070868355E-07</v>
      </c>
      <c r="JC522">
        <v>-1.535053720392113E-10</v>
      </c>
      <c r="JD522">
        <v>-0.05773197212917025</v>
      </c>
      <c r="JE522">
        <v>-0.004387372397949352</v>
      </c>
      <c r="JF522">
        <v>0.001148265067849212</v>
      </c>
      <c r="JG522">
        <v>-2.372704636287677E-05</v>
      </c>
      <c r="JH522">
        <v>4</v>
      </c>
      <c r="JI522">
        <v>2346</v>
      </c>
      <c r="JJ522">
        <v>1</v>
      </c>
      <c r="JK522">
        <v>24</v>
      </c>
      <c r="JL522">
        <v>21710.3</v>
      </c>
      <c r="JM522">
        <v>29358558.9</v>
      </c>
      <c r="JN522">
        <v>1.06445</v>
      </c>
      <c r="JO522">
        <v>2.29004</v>
      </c>
      <c r="JP522">
        <v>1.39648</v>
      </c>
      <c r="JQ522">
        <v>2.34985</v>
      </c>
      <c r="JR522">
        <v>1.49536</v>
      </c>
      <c r="JS522">
        <v>2.56592</v>
      </c>
      <c r="JT522">
        <v>36.6706</v>
      </c>
      <c r="JU522">
        <v>24.035</v>
      </c>
      <c r="JV522">
        <v>18</v>
      </c>
      <c r="JW522">
        <v>493.623</v>
      </c>
      <c r="JX522">
        <v>436.825</v>
      </c>
      <c r="JY522">
        <v>18.8198</v>
      </c>
      <c r="JZ522">
        <v>28.9409</v>
      </c>
      <c r="KA522">
        <v>30.0013</v>
      </c>
      <c r="KB522">
        <v>28.4036</v>
      </c>
      <c r="KC522">
        <v>28.2993</v>
      </c>
      <c r="KD522">
        <v>21.363</v>
      </c>
      <c r="KE522">
        <v>27.5283</v>
      </c>
      <c r="KF522">
        <v>41.5705</v>
      </c>
      <c r="KG522">
        <v>18.811</v>
      </c>
      <c r="KH522">
        <v>440.061</v>
      </c>
      <c r="KI522">
        <v>16.5483</v>
      </c>
      <c r="KJ522">
        <v>101.128</v>
      </c>
      <c r="KK522">
        <v>100.472</v>
      </c>
    </row>
    <row r="523" spans="1:297">
      <c r="A523">
        <v>507</v>
      </c>
      <c r="B523">
        <v>1761513538</v>
      </c>
      <c r="C523">
        <v>6327.5</v>
      </c>
      <c r="D523" t="s">
        <v>1462</v>
      </c>
      <c r="E523" t="s">
        <v>1463</v>
      </c>
      <c r="F523">
        <v>5</v>
      </c>
      <c r="G523" t="s">
        <v>1411</v>
      </c>
      <c r="H523" t="s">
        <v>436</v>
      </c>
      <c r="I523">
        <v>1761513535.2</v>
      </c>
      <c r="J523">
        <f>(K523)/1000</f>
        <v>0</v>
      </c>
      <c r="K523">
        <f>IF(DP523, AN523, AH523)</f>
        <v>0</v>
      </c>
      <c r="L523">
        <f>IF(DP523, AI523, AG523)</f>
        <v>0</v>
      </c>
      <c r="M523">
        <f>DR523 - IF(AU523&gt;1, L523*DL523*100.0/(AW523), 0)</f>
        <v>0</v>
      </c>
      <c r="N523">
        <f>((T523-J523/2)*M523-L523)/(T523+J523/2)</f>
        <v>0</v>
      </c>
      <c r="O523">
        <f>N523*(DY523+DZ523)/1000.0</f>
        <v>0</v>
      </c>
      <c r="P523">
        <f>(DR523 - IF(AU523&gt;1, L523*DL523*100.0/(AW523), 0))*(DY523+DZ523)/1000.0</f>
        <v>0</v>
      </c>
      <c r="Q523">
        <f>2.0/((1/S523-1/R523)+SIGN(S523)*SQRT((1/S523-1/R523)*(1/S523-1/R523) + 4*DM523/((DM523+1)*(DM523+1))*(2*1/S523*1/R523-1/R523*1/R523)))</f>
        <v>0</v>
      </c>
      <c r="R523">
        <f>IF(LEFT(DN523,1)&lt;&gt;"0",IF(LEFT(DN523,1)="1",3.0,DO523),$D$5+$E$5*(EF523*DY523/($K$5*1000))+$F$5*(EF523*DY523/($K$5*1000))*MAX(MIN(DL523,$J$5),$I$5)*MAX(MIN(DL523,$J$5),$I$5)+$G$5*MAX(MIN(DL523,$J$5),$I$5)*(EF523*DY523/($K$5*1000))+$H$5*(EF523*DY523/($K$5*1000))*(EF523*DY523/($K$5*1000)))</f>
        <v>0</v>
      </c>
      <c r="S523">
        <f>J523*(1000-(1000*0.61365*exp(17.502*W523/(240.97+W523))/(DY523+DZ523)+DT523)/2)/(1000*0.61365*exp(17.502*W523/(240.97+W523))/(DY523+DZ523)-DT523)</f>
        <v>0</v>
      </c>
      <c r="T523">
        <f>1/((DM523+1)/(Q523/1.6)+1/(R523/1.37)) + DM523/((DM523+1)/(Q523/1.6) + DM523/(R523/1.37))</f>
        <v>0</v>
      </c>
      <c r="U523">
        <f>(DH523*DK523)</f>
        <v>0</v>
      </c>
      <c r="V523">
        <f>(EA523+(U523+2*0.95*5.67E-8*(((EA523+$B$7)+273)^4-(EA523+273)^4)-44100*J523)/(1.84*29.3*R523+8*0.95*5.67E-8*(EA523+273)^3))</f>
        <v>0</v>
      </c>
      <c r="W523">
        <f>($C$7*EB523+$D$7*EC523+$E$7*V523)</f>
        <v>0</v>
      </c>
      <c r="X523">
        <f>0.61365*exp(17.502*W523/(240.97+W523))</f>
        <v>0</v>
      </c>
      <c r="Y523">
        <f>(Z523/AA523*100)</f>
        <v>0</v>
      </c>
      <c r="Z523">
        <f>DT523*(DY523+DZ523)/1000</f>
        <v>0</v>
      </c>
      <c r="AA523">
        <f>0.61365*exp(17.502*EA523/(240.97+EA523))</f>
        <v>0</v>
      </c>
      <c r="AB523">
        <f>(X523-DT523*(DY523+DZ523)/1000)</f>
        <v>0</v>
      </c>
      <c r="AC523">
        <f>(-J523*44100)</f>
        <v>0</v>
      </c>
      <c r="AD523">
        <f>2*29.3*R523*0.92*(EA523-W523)</f>
        <v>0</v>
      </c>
      <c r="AE523">
        <f>2*0.95*5.67E-8*(((EA523+$B$7)+273)^4-(W523+273)^4)</f>
        <v>0</v>
      </c>
      <c r="AF523">
        <f>U523+AE523+AC523+AD523</f>
        <v>0</v>
      </c>
      <c r="AG523">
        <f>DX523*AU523*(DS523-DR523*(1000-AU523*DU523)/(1000-AU523*DT523))/(100*DL523)</f>
        <v>0</v>
      </c>
      <c r="AH523">
        <f>1000*DX523*AU523*(DT523-DU523)/(100*DL523*(1000-AU523*DT523))</f>
        <v>0</v>
      </c>
      <c r="AI523">
        <f>(AJ523 - AK523 - DY523*1E3/(8.314*(EA523+273.15)) * AM523/DX523 * AL523) * DX523/(100*DL523) * (1000 - DU523)/1000</f>
        <v>0</v>
      </c>
      <c r="AJ523">
        <v>434.9563290615153</v>
      </c>
      <c r="AK523">
        <v>426.2051939393937</v>
      </c>
      <c r="AL523">
        <v>0.8806606248210385</v>
      </c>
      <c r="AM523">
        <v>65.2902715244734</v>
      </c>
      <c r="AN523">
        <f>(AP523 - AO523 + DY523*1E3/(8.314*(EA523+273.15)) * AR523/DX523 * AQ523) * DX523/(100*DL523) * 1000/(1000 - AP523)</f>
        <v>0</v>
      </c>
      <c r="AO523">
        <v>16.51009006411766</v>
      </c>
      <c r="AP523">
        <v>16.81377636363635</v>
      </c>
      <c r="AQ523">
        <v>-5.929044267262278E-05</v>
      </c>
      <c r="AR523">
        <v>105.1138406512992</v>
      </c>
      <c r="AS523">
        <v>0</v>
      </c>
      <c r="AT523">
        <v>0</v>
      </c>
      <c r="AU523">
        <f>IF(AS523*$H$13&gt;=AW523,1.0,(AW523/(AW523-AS523*$H$13)))</f>
        <v>0</v>
      </c>
      <c r="AV523">
        <f>(AU523-1)*100</f>
        <v>0</v>
      </c>
      <c r="AW523">
        <f>MAX(0,($B$13+$C$13*EF523)/(1+$D$13*EF523)*DY523/(EA523+273)*$E$13)</f>
        <v>0</v>
      </c>
      <c r="AX523" t="s">
        <v>437</v>
      </c>
      <c r="AY523" t="s">
        <v>437</v>
      </c>
      <c r="AZ523">
        <v>0</v>
      </c>
      <c r="BA523">
        <v>0</v>
      </c>
      <c r="BB523">
        <f>1-AZ523/BA523</f>
        <v>0</v>
      </c>
      <c r="BC523">
        <v>0</v>
      </c>
      <c r="BD523" t="s">
        <v>437</v>
      </c>
      <c r="BE523" t="s">
        <v>437</v>
      </c>
      <c r="BF523">
        <v>0</v>
      </c>
      <c r="BG523">
        <v>0</v>
      </c>
      <c r="BH523">
        <f>1-BF523/BG523</f>
        <v>0</v>
      </c>
      <c r="BI523">
        <v>0.5</v>
      </c>
      <c r="BJ523">
        <f>DI523</f>
        <v>0</v>
      </c>
      <c r="BK523">
        <f>L523</f>
        <v>0</v>
      </c>
      <c r="BL523">
        <f>BH523*BI523*BJ523</f>
        <v>0</v>
      </c>
      <c r="BM523">
        <f>(BK523-BC523)/BJ523</f>
        <v>0</v>
      </c>
      <c r="BN523">
        <f>(BA523-BG523)/BG523</f>
        <v>0</v>
      </c>
      <c r="BO523">
        <f>AZ523/(BB523+AZ523/BG523)</f>
        <v>0</v>
      </c>
      <c r="BP523" t="s">
        <v>437</v>
      </c>
      <c r="BQ523">
        <v>0</v>
      </c>
      <c r="BR523">
        <f>IF(BQ523&lt;&gt;0, BQ523, BO523)</f>
        <v>0</v>
      </c>
      <c r="BS523">
        <f>1-BR523/BG523</f>
        <v>0</v>
      </c>
      <c r="BT523">
        <f>(BG523-BF523)/(BG523-BR523)</f>
        <v>0</v>
      </c>
      <c r="BU523">
        <f>(BA523-BG523)/(BA523-BR523)</f>
        <v>0</v>
      </c>
      <c r="BV523">
        <f>(BG523-BF523)/(BG523-AZ523)</f>
        <v>0</v>
      </c>
      <c r="BW523">
        <f>(BA523-BG523)/(BA523-AZ523)</f>
        <v>0</v>
      </c>
      <c r="BX523">
        <f>(BT523*BR523/BF523)</f>
        <v>0</v>
      </c>
      <c r="BY523">
        <f>(1-BX523)</f>
        <v>0</v>
      </c>
      <c r="BZ523">
        <v>2020</v>
      </c>
      <c r="CA523">
        <v>290.0000000000001</v>
      </c>
      <c r="CB523">
        <v>1590.42</v>
      </c>
      <c r="CC523">
        <v>295</v>
      </c>
      <c r="CD523">
        <v>5220.67</v>
      </c>
      <c r="CE523">
        <v>1591.29</v>
      </c>
      <c r="CF523">
        <v>-0.87</v>
      </c>
      <c r="CG523">
        <v>300.0000000000001</v>
      </c>
      <c r="CH523">
        <v>23.8</v>
      </c>
      <c r="CI523">
        <v>1650.734719841875</v>
      </c>
      <c r="CJ523">
        <v>2.032994541366527</v>
      </c>
      <c r="CK523">
        <v>-31.03478562282126</v>
      </c>
      <c r="CL523">
        <v>0.9198548094063967</v>
      </c>
      <c r="CM523">
        <v>0.9759925733019913</v>
      </c>
      <c r="CN523">
        <v>-0.00431141668520578</v>
      </c>
      <c r="CO523">
        <v>289.9999999999999</v>
      </c>
      <c r="CP523">
        <v>1590.91</v>
      </c>
      <c r="CQ523">
        <v>765</v>
      </c>
      <c r="CR523">
        <v>5219.32</v>
      </c>
      <c r="CS523">
        <v>1591.27</v>
      </c>
      <c r="CT523">
        <v>-0.36</v>
      </c>
      <c r="DH523">
        <f>$B$11*EG523+$C$11*EH523+$F$11*ES523*(1-EV523)</f>
        <v>0</v>
      </c>
      <c r="DI523">
        <f>DH523*DJ523</f>
        <v>0</v>
      </c>
      <c r="DJ523">
        <f>($B$11*$D$9+$C$11*$D$9+$F$11*((FF523+EX523)/MAX(FF523+EX523+FG523, 0.1)*$I$9+FG523/MAX(FF523+EX523+FG523, 0.1)*$J$9))/($B$11+$C$11+$F$11)</f>
        <v>0</v>
      </c>
      <c r="DK523">
        <f>($B$11*$K$9+$C$11*$K$9+$F$11*((FF523+EX523)/MAX(FF523+EX523+FG523, 0.1)*$P$9+FG523/MAX(FF523+EX523+FG523, 0.1)*$Q$9))/($B$11+$C$11+$F$11)</f>
        <v>0</v>
      </c>
      <c r="DL523">
        <v>6</v>
      </c>
      <c r="DM523">
        <v>0.5</v>
      </c>
      <c r="DN523" t="s">
        <v>438</v>
      </c>
      <c r="DO523">
        <v>2</v>
      </c>
      <c r="DP523" t="b">
        <v>1</v>
      </c>
      <c r="DQ523">
        <v>1761513535.2</v>
      </c>
      <c r="DR523">
        <v>416.9405</v>
      </c>
      <c r="DS523">
        <v>428.3575</v>
      </c>
      <c r="DT523">
        <v>16.81387</v>
      </c>
      <c r="DU523">
        <v>16.51013</v>
      </c>
      <c r="DV523">
        <v>419.2425999999999</v>
      </c>
      <c r="DW523">
        <v>16.73466</v>
      </c>
      <c r="DX523">
        <v>500.0228</v>
      </c>
      <c r="DY523">
        <v>90.28828999999999</v>
      </c>
      <c r="DZ523">
        <v>0.10004825</v>
      </c>
      <c r="EA523">
        <v>24.1794</v>
      </c>
      <c r="EB523">
        <v>24.00228</v>
      </c>
      <c r="EC523">
        <v>999.9</v>
      </c>
      <c r="ED523">
        <v>0</v>
      </c>
      <c r="EE523">
        <v>0</v>
      </c>
      <c r="EF523">
        <v>9993.938999999998</v>
      </c>
      <c r="EG523">
        <v>0</v>
      </c>
      <c r="EH523">
        <v>1023.472</v>
      </c>
      <c r="EI523">
        <v>-11.416982</v>
      </c>
      <c r="EJ523">
        <v>424.0706</v>
      </c>
      <c r="EK523">
        <v>435.5484</v>
      </c>
      <c r="EL523">
        <v>0.3037316</v>
      </c>
      <c r="EM523">
        <v>428.3575</v>
      </c>
      <c r="EN523">
        <v>16.51013</v>
      </c>
      <c r="EO523">
        <v>1.518096</v>
      </c>
      <c r="EP523">
        <v>1.490673</v>
      </c>
      <c r="EQ523">
        <v>13.15164</v>
      </c>
      <c r="ER523">
        <v>12.87282</v>
      </c>
      <c r="ES523">
        <v>1999.94</v>
      </c>
      <c r="ET523">
        <v>0.980005</v>
      </c>
      <c r="EU523">
        <v>0.01999501</v>
      </c>
      <c r="EV523">
        <v>0</v>
      </c>
      <c r="EW523">
        <v>1257.934</v>
      </c>
      <c r="EX523">
        <v>5.000970000000001</v>
      </c>
      <c r="EY523">
        <v>25295.36</v>
      </c>
      <c r="EZ523">
        <v>16707.1</v>
      </c>
      <c r="FA523">
        <v>40.062</v>
      </c>
      <c r="FB523">
        <v>41.1312</v>
      </c>
      <c r="FC523">
        <v>40.156</v>
      </c>
      <c r="FD523">
        <v>40.562</v>
      </c>
      <c r="FE523">
        <v>40.1808</v>
      </c>
      <c r="FF523">
        <v>1955.047</v>
      </c>
      <c r="FG523">
        <v>39.89299999999999</v>
      </c>
      <c r="FH523">
        <v>0</v>
      </c>
      <c r="FI523">
        <v>8409.200000047684</v>
      </c>
      <c r="FJ523">
        <v>0</v>
      </c>
      <c r="FK523">
        <v>1257.4264</v>
      </c>
      <c r="FL523">
        <v>5.904615383165357</v>
      </c>
      <c r="FM523">
        <v>127.7230770792543</v>
      </c>
      <c r="FN523">
        <v>25286.82</v>
      </c>
      <c r="FO523">
        <v>15</v>
      </c>
      <c r="FP523">
        <v>0</v>
      </c>
      <c r="FQ523" t="s">
        <v>439</v>
      </c>
      <c r="FR523">
        <v>1760210915.6</v>
      </c>
      <c r="FS523">
        <v>0</v>
      </c>
      <c r="FT523">
        <v>0</v>
      </c>
      <c r="FU523">
        <v>-0.215</v>
      </c>
      <c r="FV523">
        <v>0</v>
      </c>
      <c r="FW523">
        <v>-0.6919999999999999</v>
      </c>
      <c r="FX523">
        <v>0</v>
      </c>
      <c r="FY523">
        <v>400</v>
      </c>
      <c r="FZ523">
        <v>0</v>
      </c>
      <c r="GA523">
        <v>0.15</v>
      </c>
      <c r="GB523">
        <v>0</v>
      </c>
      <c r="GC523">
        <v>-6.299996829268292</v>
      </c>
      <c r="GD523">
        <v>-25.43397073170732</v>
      </c>
      <c r="GE523">
        <v>3.284273918710072</v>
      </c>
      <c r="GF523">
        <v>0</v>
      </c>
      <c r="GG523">
        <v>1257.042352941176</v>
      </c>
      <c r="GH523">
        <v>6.411611921189071</v>
      </c>
      <c r="GI523">
        <v>0.6913459116463919</v>
      </c>
      <c r="GJ523">
        <v>0</v>
      </c>
      <c r="GK523">
        <v>0.3245931219512195</v>
      </c>
      <c r="GL523">
        <v>-0.2448468083623689</v>
      </c>
      <c r="GM523">
        <v>0.0271962565844022</v>
      </c>
      <c r="GN523">
        <v>0</v>
      </c>
      <c r="GO523">
        <v>0</v>
      </c>
      <c r="GP523">
        <v>3</v>
      </c>
      <c r="GQ523" t="s">
        <v>455</v>
      </c>
      <c r="GR523">
        <v>3.13469</v>
      </c>
      <c r="GS523">
        <v>2.7602</v>
      </c>
      <c r="GT523">
        <v>0.09412239999999999</v>
      </c>
      <c r="GU523">
        <v>0.0956321</v>
      </c>
      <c r="GV523">
        <v>0.08243</v>
      </c>
      <c r="GW523">
        <v>0.0805236</v>
      </c>
      <c r="GX523">
        <v>28832.6</v>
      </c>
      <c r="GY523">
        <v>28780</v>
      </c>
      <c r="GZ523">
        <v>29589.5</v>
      </c>
      <c r="HA523">
        <v>29410.1</v>
      </c>
      <c r="HB523">
        <v>35878.3</v>
      </c>
      <c r="HC523">
        <v>35823.2</v>
      </c>
      <c r="HD523">
        <v>41635.4</v>
      </c>
      <c r="HE523">
        <v>41780.2</v>
      </c>
      <c r="HF523">
        <v>1.93185</v>
      </c>
      <c r="HG523">
        <v>1.8569</v>
      </c>
      <c r="HH523">
        <v>0.00447035</v>
      </c>
      <c r="HI523">
        <v>0</v>
      </c>
      <c r="HJ523">
        <v>23.9292</v>
      </c>
      <c r="HK523">
        <v>999.9</v>
      </c>
      <c r="HL523">
        <v>39.8</v>
      </c>
      <c r="HM523">
        <v>31.7</v>
      </c>
      <c r="HN523">
        <v>20.6957</v>
      </c>
      <c r="HO523">
        <v>62.4029</v>
      </c>
      <c r="HP523">
        <v>31.5545</v>
      </c>
      <c r="HQ523">
        <v>1</v>
      </c>
      <c r="HR523">
        <v>0.120681</v>
      </c>
      <c r="HS523">
        <v>4.40776</v>
      </c>
      <c r="HT523">
        <v>20.2855</v>
      </c>
      <c r="HU523">
        <v>5.21804</v>
      </c>
      <c r="HV523">
        <v>12.0159</v>
      </c>
      <c r="HW523">
        <v>4.98885</v>
      </c>
      <c r="HX523">
        <v>3.28765</v>
      </c>
      <c r="HY523">
        <v>9999</v>
      </c>
      <c r="HZ523">
        <v>9999</v>
      </c>
      <c r="IA523">
        <v>9999</v>
      </c>
      <c r="IB523">
        <v>999.9</v>
      </c>
      <c r="IC523">
        <v>4.97286</v>
      </c>
      <c r="ID523">
        <v>1.86661</v>
      </c>
      <c r="IE523">
        <v>1.86588</v>
      </c>
      <c r="IF523">
        <v>1.86587</v>
      </c>
      <c r="IG523">
        <v>1.86771</v>
      </c>
      <c r="IH523">
        <v>1.87017</v>
      </c>
      <c r="II523">
        <v>1.8688</v>
      </c>
      <c r="IJ523">
        <v>1.87027</v>
      </c>
      <c r="IK523">
        <v>0</v>
      </c>
      <c r="IL523">
        <v>0</v>
      </c>
      <c r="IM523">
        <v>0</v>
      </c>
      <c r="IN523">
        <v>0</v>
      </c>
      <c r="IO523" t="s">
        <v>441</v>
      </c>
      <c r="IP523" t="s">
        <v>442</v>
      </c>
      <c r="IQ523" t="s">
        <v>443</v>
      </c>
      <c r="IR523" t="s">
        <v>443</v>
      </c>
      <c r="IS523" t="s">
        <v>443</v>
      </c>
      <c r="IT523" t="s">
        <v>443</v>
      </c>
      <c r="IU523">
        <v>0</v>
      </c>
      <c r="IV523">
        <v>100</v>
      </c>
      <c r="IW523">
        <v>100</v>
      </c>
      <c r="IX523">
        <v>-2.308</v>
      </c>
      <c r="IY523">
        <v>0.07920000000000001</v>
      </c>
      <c r="IZ523">
        <v>-1.414774939843471</v>
      </c>
      <c r="JA523">
        <v>-0.002262605230658699</v>
      </c>
      <c r="JB523">
        <v>4.117972070868355E-07</v>
      </c>
      <c r="JC523">
        <v>-1.535053720392113E-10</v>
      </c>
      <c r="JD523">
        <v>-0.05773197212917025</v>
      </c>
      <c r="JE523">
        <v>-0.004387372397949352</v>
      </c>
      <c r="JF523">
        <v>0.001148265067849212</v>
      </c>
      <c r="JG523">
        <v>-2.372704636287677E-05</v>
      </c>
      <c r="JH523">
        <v>4</v>
      </c>
      <c r="JI523">
        <v>2346</v>
      </c>
      <c r="JJ523">
        <v>1</v>
      </c>
      <c r="JK523">
        <v>24</v>
      </c>
      <c r="JL523">
        <v>21710.4</v>
      </c>
      <c r="JM523">
        <v>29358559</v>
      </c>
      <c r="JN523">
        <v>1.09375</v>
      </c>
      <c r="JO523">
        <v>2.28638</v>
      </c>
      <c r="JP523">
        <v>1.39648</v>
      </c>
      <c r="JQ523">
        <v>2.35107</v>
      </c>
      <c r="JR523">
        <v>1.49536</v>
      </c>
      <c r="JS523">
        <v>2.56226</v>
      </c>
      <c r="JT523">
        <v>36.6706</v>
      </c>
      <c r="JU523">
        <v>24.035</v>
      </c>
      <c r="JV523">
        <v>18</v>
      </c>
      <c r="JW523">
        <v>493.848</v>
      </c>
      <c r="JX523">
        <v>436.684</v>
      </c>
      <c r="JY523">
        <v>18.8066</v>
      </c>
      <c r="JZ523">
        <v>28.9558</v>
      </c>
      <c r="KA523">
        <v>30.0012</v>
      </c>
      <c r="KB523">
        <v>28.4194</v>
      </c>
      <c r="KC523">
        <v>28.315</v>
      </c>
      <c r="KD523">
        <v>22.0156</v>
      </c>
      <c r="KE523">
        <v>27.5283</v>
      </c>
      <c r="KF523">
        <v>41.5705</v>
      </c>
      <c r="KG523">
        <v>18.803</v>
      </c>
      <c r="KH523">
        <v>460.22</v>
      </c>
      <c r="KI523">
        <v>16.5483</v>
      </c>
      <c r="KJ523">
        <v>101.124</v>
      </c>
      <c r="KK523">
        <v>100.47</v>
      </c>
    </row>
    <row r="524" spans="1:297">
      <c r="A524">
        <v>508</v>
      </c>
      <c r="B524">
        <v>1761513543</v>
      </c>
      <c r="C524">
        <v>6332.5</v>
      </c>
      <c r="D524" t="s">
        <v>1464</v>
      </c>
      <c r="E524" t="s">
        <v>1465</v>
      </c>
      <c r="F524">
        <v>5</v>
      </c>
      <c r="G524" t="s">
        <v>1411</v>
      </c>
      <c r="H524" t="s">
        <v>436</v>
      </c>
      <c r="I524">
        <v>1761513540.5</v>
      </c>
      <c r="J524">
        <f>(K524)/1000</f>
        <v>0</v>
      </c>
      <c r="K524">
        <f>IF(DP524, AN524, AH524)</f>
        <v>0</v>
      </c>
      <c r="L524">
        <f>IF(DP524, AI524, AG524)</f>
        <v>0</v>
      </c>
      <c r="M524">
        <f>DR524 - IF(AU524&gt;1, L524*DL524*100.0/(AW524), 0)</f>
        <v>0</v>
      </c>
      <c r="N524">
        <f>((T524-J524/2)*M524-L524)/(T524+J524/2)</f>
        <v>0</v>
      </c>
      <c r="O524">
        <f>N524*(DY524+DZ524)/1000.0</f>
        <v>0</v>
      </c>
      <c r="P524">
        <f>(DR524 - IF(AU524&gt;1, L524*DL524*100.0/(AW524), 0))*(DY524+DZ524)/1000.0</f>
        <v>0</v>
      </c>
      <c r="Q524">
        <f>2.0/((1/S524-1/R524)+SIGN(S524)*SQRT((1/S524-1/R524)*(1/S524-1/R524) + 4*DM524/((DM524+1)*(DM524+1))*(2*1/S524*1/R524-1/R524*1/R524)))</f>
        <v>0</v>
      </c>
      <c r="R524">
        <f>IF(LEFT(DN524,1)&lt;&gt;"0",IF(LEFT(DN524,1)="1",3.0,DO524),$D$5+$E$5*(EF524*DY524/($K$5*1000))+$F$5*(EF524*DY524/($K$5*1000))*MAX(MIN(DL524,$J$5),$I$5)*MAX(MIN(DL524,$J$5),$I$5)+$G$5*MAX(MIN(DL524,$J$5),$I$5)*(EF524*DY524/($K$5*1000))+$H$5*(EF524*DY524/($K$5*1000))*(EF524*DY524/($K$5*1000)))</f>
        <v>0</v>
      </c>
      <c r="S524">
        <f>J524*(1000-(1000*0.61365*exp(17.502*W524/(240.97+W524))/(DY524+DZ524)+DT524)/2)/(1000*0.61365*exp(17.502*W524/(240.97+W524))/(DY524+DZ524)-DT524)</f>
        <v>0</v>
      </c>
      <c r="T524">
        <f>1/((DM524+1)/(Q524/1.6)+1/(R524/1.37)) + DM524/((DM524+1)/(Q524/1.6) + DM524/(R524/1.37))</f>
        <v>0</v>
      </c>
      <c r="U524">
        <f>(DH524*DK524)</f>
        <v>0</v>
      </c>
      <c r="V524">
        <f>(EA524+(U524+2*0.95*5.67E-8*(((EA524+$B$7)+273)^4-(EA524+273)^4)-44100*J524)/(1.84*29.3*R524+8*0.95*5.67E-8*(EA524+273)^3))</f>
        <v>0</v>
      </c>
      <c r="W524">
        <f>($C$7*EB524+$D$7*EC524+$E$7*V524)</f>
        <v>0</v>
      </c>
      <c r="X524">
        <f>0.61365*exp(17.502*W524/(240.97+W524))</f>
        <v>0</v>
      </c>
      <c r="Y524">
        <f>(Z524/AA524*100)</f>
        <v>0</v>
      </c>
      <c r="Z524">
        <f>DT524*(DY524+DZ524)/1000</f>
        <v>0</v>
      </c>
      <c r="AA524">
        <f>0.61365*exp(17.502*EA524/(240.97+EA524))</f>
        <v>0</v>
      </c>
      <c r="AB524">
        <f>(X524-DT524*(DY524+DZ524)/1000)</f>
        <v>0</v>
      </c>
      <c r="AC524">
        <f>(-J524*44100)</f>
        <v>0</v>
      </c>
      <c r="AD524">
        <f>2*29.3*R524*0.92*(EA524-W524)</f>
        <v>0</v>
      </c>
      <c r="AE524">
        <f>2*0.95*5.67E-8*(((EA524+$B$7)+273)^4-(W524+273)^4)</f>
        <v>0</v>
      </c>
      <c r="AF524">
        <f>U524+AE524+AC524+AD524</f>
        <v>0</v>
      </c>
      <c r="AG524">
        <f>DX524*AU524*(DS524-DR524*(1000-AU524*DU524)/(1000-AU524*DT524))/(100*DL524)</f>
        <v>0</v>
      </c>
      <c r="AH524">
        <f>1000*DX524*AU524*(DT524-DU524)/(100*DL524*(1000-AU524*DT524))</f>
        <v>0</v>
      </c>
      <c r="AI524">
        <f>(AJ524 - AK524 - DY524*1E3/(8.314*(EA524+273.15)) * AM524/DX524 * AL524) * DX524/(100*DL524) * (1000 - DU524)/1000</f>
        <v>0</v>
      </c>
      <c r="AJ524">
        <v>450.4068210183041</v>
      </c>
      <c r="AK524">
        <v>435.6441757575757</v>
      </c>
      <c r="AL524">
        <v>2.031076647501995</v>
      </c>
      <c r="AM524">
        <v>65.2902715244734</v>
      </c>
      <c r="AN524">
        <f>(AP524 - AO524 + DY524*1E3/(8.314*(EA524+273.15)) * AR524/DX524 * AQ524) * DX524/(100*DL524) * 1000/(1000 - AP524)</f>
        <v>0</v>
      </c>
      <c r="AO524">
        <v>16.510444354361</v>
      </c>
      <c r="AP524">
        <v>16.81805272727273</v>
      </c>
      <c r="AQ524">
        <v>6.876118633673126E-05</v>
      </c>
      <c r="AR524">
        <v>105.1138406512992</v>
      </c>
      <c r="AS524">
        <v>0</v>
      </c>
      <c r="AT524">
        <v>0</v>
      </c>
      <c r="AU524">
        <f>IF(AS524*$H$13&gt;=AW524,1.0,(AW524/(AW524-AS524*$H$13)))</f>
        <v>0</v>
      </c>
      <c r="AV524">
        <f>(AU524-1)*100</f>
        <v>0</v>
      </c>
      <c r="AW524">
        <f>MAX(0,($B$13+$C$13*EF524)/(1+$D$13*EF524)*DY524/(EA524+273)*$E$13)</f>
        <v>0</v>
      </c>
      <c r="AX524" t="s">
        <v>437</v>
      </c>
      <c r="AY524" t="s">
        <v>437</v>
      </c>
      <c r="AZ524">
        <v>0</v>
      </c>
      <c r="BA524">
        <v>0</v>
      </c>
      <c r="BB524">
        <f>1-AZ524/BA524</f>
        <v>0</v>
      </c>
      <c r="BC524">
        <v>0</v>
      </c>
      <c r="BD524" t="s">
        <v>437</v>
      </c>
      <c r="BE524" t="s">
        <v>437</v>
      </c>
      <c r="BF524">
        <v>0</v>
      </c>
      <c r="BG524">
        <v>0</v>
      </c>
      <c r="BH524">
        <f>1-BF524/BG524</f>
        <v>0</v>
      </c>
      <c r="BI524">
        <v>0.5</v>
      </c>
      <c r="BJ524">
        <f>DI524</f>
        <v>0</v>
      </c>
      <c r="BK524">
        <f>L524</f>
        <v>0</v>
      </c>
      <c r="BL524">
        <f>BH524*BI524*BJ524</f>
        <v>0</v>
      </c>
      <c r="BM524">
        <f>(BK524-BC524)/BJ524</f>
        <v>0</v>
      </c>
      <c r="BN524">
        <f>(BA524-BG524)/BG524</f>
        <v>0</v>
      </c>
      <c r="BO524">
        <f>AZ524/(BB524+AZ524/BG524)</f>
        <v>0</v>
      </c>
      <c r="BP524" t="s">
        <v>437</v>
      </c>
      <c r="BQ524">
        <v>0</v>
      </c>
      <c r="BR524">
        <f>IF(BQ524&lt;&gt;0, BQ524, BO524)</f>
        <v>0</v>
      </c>
      <c r="BS524">
        <f>1-BR524/BG524</f>
        <v>0</v>
      </c>
      <c r="BT524">
        <f>(BG524-BF524)/(BG524-BR524)</f>
        <v>0</v>
      </c>
      <c r="BU524">
        <f>(BA524-BG524)/(BA524-BR524)</f>
        <v>0</v>
      </c>
      <c r="BV524">
        <f>(BG524-BF524)/(BG524-AZ524)</f>
        <v>0</v>
      </c>
      <c r="BW524">
        <f>(BA524-BG524)/(BA524-AZ524)</f>
        <v>0</v>
      </c>
      <c r="BX524">
        <f>(BT524*BR524/BF524)</f>
        <v>0</v>
      </c>
      <c r="BY524">
        <f>(1-BX524)</f>
        <v>0</v>
      </c>
      <c r="BZ524">
        <v>2020</v>
      </c>
      <c r="CA524">
        <v>290.0000000000001</v>
      </c>
      <c r="CB524">
        <v>1590.42</v>
      </c>
      <c r="CC524">
        <v>295</v>
      </c>
      <c r="CD524">
        <v>5220.67</v>
      </c>
      <c r="CE524">
        <v>1591.29</v>
      </c>
      <c r="CF524">
        <v>-0.87</v>
      </c>
      <c r="CG524">
        <v>300.0000000000001</v>
      </c>
      <c r="CH524">
        <v>23.8</v>
      </c>
      <c r="CI524">
        <v>1650.734719841875</v>
      </c>
      <c r="CJ524">
        <v>2.032994541366527</v>
      </c>
      <c r="CK524">
        <v>-31.03478562282126</v>
      </c>
      <c r="CL524">
        <v>0.9198548094063967</v>
      </c>
      <c r="CM524">
        <v>0.9759925733019913</v>
      </c>
      <c r="CN524">
        <v>-0.00431141668520578</v>
      </c>
      <c r="CO524">
        <v>289.9999999999999</v>
      </c>
      <c r="CP524">
        <v>1590.91</v>
      </c>
      <c r="CQ524">
        <v>765</v>
      </c>
      <c r="CR524">
        <v>5219.32</v>
      </c>
      <c r="CS524">
        <v>1591.27</v>
      </c>
      <c r="CT524">
        <v>-0.36</v>
      </c>
      <c r="DH524">
        <f>$B$11*EG524+$C$11*EH524+$F$11*ES524*(1-EV524)</f>
        <v>0</v>
      </c>
      <c r="DI524">
        <f>DH524*DJ524</f>
        <v>0</v>
      </c>
      <c r="DJ524">
        <f>($B$11*$D$9+$C$11*$D$9+$F$11*((FF524+EX524)/MAX(FF524+EX524+FG524, 0.1)*$I$9+FG524/MAX(FF524+EX524+FG524, 0.1)*$J$9))/($B$11+$C$11+$F$11)</f>
        <v>0</v>
      </c>
      <c r="DK524">
        <f>($B$11*$K$9+$C$11*$K$9+$F$11*((FF524+EX524)/MAX(FF524+EX524+FG524, 0.1)*$P$9+FG524/MAX(FF524+EX524+FG524, 0.1)*$Q$9))/($B$11+$C$11+$F$11)</f>
        <v>0</v>
      </c>
      <c r="DL524">
        <v>6</v>
      </c>
      <c r="DM524">
        <v>0.5</v>
      </c>
      <c r="DN524" t="s">
        <v>438</v>
      </c>
      <c r="DO524">
        <v>2</v>
      </c>
      <c r="DP524" t="b">
        <v>1</v>
      </c>
      <c r="DQ524">
        <v>1761513540.5</v>
      </c>
      <c r="DR524">
        <v>424.1817777777778</v>
      </c>
      <c r="DS524">
        <v>444.3113333333334</v>
      </c>
      <c r="DT524">
        <v>16.8171</v>
      </c>
      <c r="DU524">
        <v>16.51047777777778</v>
      </c>
      <c r="DV524">
        <v>426.4986666666666</v>
      </c>
      <c r="DW524">
        <v>16.73782222222222</v>
      </c>
      <c r="DX524">
        <v>500.054888888889</v>
      </c>
      <c r="DY524">
        <v>90.28573333333333</v>
      </c>
      <c r="DZ524">
        <v>0.1001172222222222</v>
      </c>
      <c r="EA524">
        <v>24.17516666666667</v>
      </c>
      <c r="EB524">
        <v>24.00972222222222</v>
      </c>
      <c r="EC524">
        <v>999.9000000000001</v>
      </c>
      <c r="ED524">
        <v>0</v>
      </c>
      <c r="EE524">
        <v>0</v>
      </c>
      <c r="EF524">
        <v>9991.535555555556</v>
      </c>
      <c r="EG524">
        <v>0</v>
      </c>
      <c r="EH524">
        <v>1023.462222222222</v>
      </c>
      <c r="EI524">
        <v>-20.12964444444444</v>
      </c>
      <c r="EJ524">
        <v>431.4374444444445</v>
      </c>
      <c r="EK524">
        <v>451.7705555555556</v>
      </c>
      <c r="EL524">
        <v>0.3066111111111111</v>
      </c>
      <c r="EM524">
        <v>444.3113333333334</v>
      </c>
      <c r="EN524">
        <v>16.51047777777778</v>
      </c>
      <c r="EO524">
        <v>1.518343333333333</v>
      </c>
      <c r="EP524">
        <v>1.490661111111111</v>
      </c>
      <c r="EQ524">
        <v>13.15413333333333</v>
      </c>
      <c r="ER524">
        <v>12.87271111111111</v>
      </c>
      <c r="ES524">
        <v>1999.96</v>
      </c>
      <c r="ET524">
        <v>0.980007</v>
      </c>
      <c r="EU524">
        <v>0.01999298888888889</v>
      </c>
      <c r="EV524">
        <v>0</v>
      </c>
      <c r="EW524">
        <v>1258.09</v>
      </c>
      <c r="EX524">
        <v>5.00097</v>
      </c>
      <c r="EY524">
        <v>25304.87777777778</v>
      </c>
      <c r="EZ524">
        <v>16707.33333333333</v>
      </c>
      <c r="FA524">
        <v>40.062</v>
      </c>
      <c r="FB524">
        <v>41.13877777777778</v>
      </c>
      <c r="FC524">
        <v>40.187</v>
      </c>
      <c r="FD524">
        <v>40.562</v>
      </c>
      <c r="FE524">
        <v>40.187</v>
      </c>
      <c r="FF524">
        <v>1955.07</v>
      </c>
      <c r="FG524">
        <v>39.89</v>
      </c>
      <c r="FH524">
        <v>0</v>
      </c>
      <c r="FI524">
        <v>8414</v>
      </c>
      <c r="FJ524">
        <v>0</v>
      </c>
      <c r="FK524">
        <v>1257.7736</v>
      </c>
      <c r="FL524">
        <v>4.683076928650732</v>
      </c>
      <c r="FM524">
        <v>113.2923078387126</v>
      </c>
      <c r="FN524">
        <v>25296.168</v>
      </c>
      <c r="FO524">
        <v>15</v>
      </c>
      <c r="FP524">
        <v>0</v>
      </c>
      <c r="FQ524" t="s">
        <v>439</v>
      </c>
      <c r="FR524">
        <v>1760210915.6</v>
      </c>
      <c r="FS524">
        <v>0</v>
      </c>
      <c r="FT524">
        <v>0</v>
      </c>
      <c r="FU524">
        <v>-0.215</v>
      </c>
      <c r="FV524">
        <v>0</v>
      </c>
      <c r="FW524">
        <v>-0.6919999999999999</v>
      </c>
      <c r="FX524">
        <v>0</v>
      </c>
      <c r="FY524">
        <v>400</v>
      </c>
      <c r="FZ524">
        <v>0</v>
      </c>
      <c r="GA524">
        <v>0.15</v>
      </c>
      <c r="GB524">
        <v>0</v>
      </c>
      <c r="GC524">
        <v>-9.729109750000001</v>
      </c>
      <c r="GD524">
        <v>-59.2914532457786</v>
      </c>
      <c r="GE524">
        <v>6.182125521584986</v>
      </c>
      <c r="GF524">
        <v>0</v>
      </c>
      <c r="GG524">
        <v>1257.458235294118</v>
      </c>
      <c r="GH524">
        <v>5.620168055999377</v>
      </c>
      <c r="GI524">
        <v>0.6127492078293638</v>
      </c>
      <c r="GJ524">
        <v>0</v>
      </c>
      <c r="GK524">
        <v>0.309699</v>
      </c>
      <c r="GL524">
        <v>-0.07486095309568562</v>
      </c>
      <c r="GM524">
        <v>0.01186775471603622</v>
      </c>
      <c r="GN524">
        <v>1</v>
      </c>
      <c r="GO524">
        <v>1</v>
      </c>
      <c r="GP524">
        <v>3</v>
      </c>
      <c r="GQ524" t="s">
        <v>446</v>
      </c>
      <c r="GR524">
        <v>3.13472</v>
      </c>
      <c r="GS524">
        <v>2.76015</v>
      </c>
      <c r="GT524">
        <v>0.095758</v>
      </c>
      <c r="GU524">
        <v>0.0982454</v>
      </c>
      <c r="GV524">
        <v>0.08243490000000001</v>
      </c>
      <c r="GW524">
        <v>0.0805134</v>
      </c>
      <c r="GX524">
        <v>28779.9</v>
      </c>
      <c r="GY524">
        <v>28696</v>
      </c>
      <c r="GZ524">
        <v>29589</v>
      </c>
      <c r="HA524">
        <v>29409.4</v>
      </c>
      <c r="HB524">
        <v>35877.8</v>
      </c>
      <c r="HC524">
        <v>35822.6</v>
      </c>
      <c r="HD524">
        <v>41634.9</v>
      </c>
      <c r="HE524">
        <v>41778.9</v>
      </c>
      <c r="HF524">
        <v>1.93163</v>
      </c>
      <c r="HG524">
        <v>1.85685</v>
      </c>
      <c r="HH524">
        <v>0.005126</v>
      </c>
      <c r="HI524">
        <v>0</v>
      </c>
      <c r="HJ524">
        <v>23.9312</v>
      </c>
      <c r="HK524">
        <v>999.9</v>
      </c>
      <c r="HL524">
        <v>39.8</v>
      </c>
      <c r="HM524">
        <v>31.7</v>
      </c>
      <c r="HN524">
        <v>20.6952</v>
      </c>
      <c r="HO524">
        <v>62.5629</v>
      </c>
      <c r="HP524">
        <v>31.5505</v>
      </c>
      <c r="HQ524">
        <v>1</v>
      </c>
      <c r="HR524">
        <v>0.12174</v>
      </c>
      <c r="HS524">
        <v>4.38555</v>
      </c>
      <c r="HT524">
        <v>20.2861</v>
      </c>
      <c r="HU524">
        <v>5.21819</v>
      </c>
      <c r="HV524">
        <v>12.0159</v>
      </c>
      <c r="HW524">
        <v>4.9888</v>
      </c>
      <c r="HX524">
        <v>3.28795</v>
      </c>
      <c r="HY524">
        <v>9999</v>
      </c>
      <c r="HZ524">
        <v>9999</v>
      </c>
      <c r="IA524">
        <v>9999</v>
      </c>
      <c r="IB524">
        <v>999.9</v>
      </c>
      <c r="IC524">
        <v>4.97285</v>
      </c>
      <c r="ID524">
        <v>1.86661</v>
      </c>
      <c r="IE524">
        <v>1.86587</v>
      </c>
      <c r="IF524">
        <v>1.86587</v>
      </c>
      <c r="IG524">
        <v>1.86772</v>
      </c>
      <c r="IH524">
        <v>1.87016</v>
      </c>
      <c r="II524">
        <v>1.86882</v>
      </c>
      <c r="IJ524">
        <v>1.87027</v>
      </c>
      <c r="IK524">
        <v>0</v>
      </c>
      <c r="IL524">
        <v>0</v>
      </c>
      <c r="IM524">
        <v>0</v>
      </c>
      <c r="IN524">
        <v>0</v>
      </c>
      <c r="IO524" t="s">
        <v>441</v>
      </c>
      <c r="IP524" t="s">
        <v>442</v>
      </c>
      <c r="IQ524" t="s">
        <v>443</v>
      </c>
      <c r="IR524" t="s">
        <v>443</v>
      </c>
      <c r="IS524" t="s">
        <v>443</v>
      </c>
      <c r="IT524" t="s">
        <v>443</v>
      </c>
      <c r="IU524">
        <v>0</v>
      </c>
      <c r="IV524">
        <v>100</v>
      </c>
      <c r="IW524">
        <v>100</v>
      </c>
      <c r="IX524">
        <v>-2.327</v>
      </c>
      <c r="IY524">
        <v>0.0793</v>
      </c>
      <c r="IZ524">
        <v>-1.414774939843471</v>
      </c>
      <c r="JA524">
        <v>-0.002262605230658699</v>
      </c>
      <c r="JB524">
        <v>4.117972070868355E-07</v>
      </c>
      <c r="JC524">
        <v>-1.535053720392113E-10</v>
      </c>
      <c r="JD524">
        <v>-0.05773197212917025</v>
      </c>
      <c r="JE524">
        <v>-0.004387372397949352</v>
      </c>
      <c r="JF524">
        <v>0.001148265067849212</v>
      </c>
      <c r="JG524">
        <v>-2.372704636287677E-05</v>
      </c>
      <c r="JH524">
        <v>4</v>
      </c>
      <c r="JI524">
        <v>2346</v>
      </c>
      <c r="JJ524">
        <v>1</v>
      </c>
      <c r="JK524">
        <v>24</v>
      </c>
      <c r="JL524">
        <v>21710.5</v>
      </c>
      <c r="JM524">
        <v>29358559.1</v>
      </c>
      <c r="JN524">
        <v>1.12793</v>
      </c>
      <c r="JO524">
        <v>2.29004</v>
      </c>
      <c r="JP524">
        <v>1.39648</v>
      </c>
      <c r="JQ524">
        <v>2.35229</v>
      </c>
      <c r="JR524">
        <v>1.49536</v>
      </c>
      <c r="JS524">
        <v>2.53296</v>
      </c>
      <c r="JT524">
        <v>36.6706</v>
      </c>
      <c r="JU524">
        <v>24.035</v>
      </c>
      <c r="JV524">
        <v>18</v>
      </c>
      <c r="JW524">
        <v>493.837</v>
      </c>
      <c r="JX524">
        <v>436.779</v>
      </c>
      <c r="JY524">
        <v>18.799</v>
      </c>
      <c r="JZ524">
        <v>28.9701</v>
      </c>
      <c r="KA524">
        <v>30.0011</v>
      </c>
      <c r="KB524">
        <v>28.4357</v>
      </c>
      <c r="KC524">
        <v>28.3317</v>
      </c>
      <c r="KD524">
        <v>22.6331</v>
      </c>
      <c r="KE524">
        <v>27.5283</v>
      </c>
      <c r="KF524">
        <v>41.5705</v>
      </c>
      <c r="KG524">
        <v>18.8002</v>
      </c>
      <c r="KH524">
        <v>473.579</v>
      </c>
      <c r="KI524">
        <v>16.5483</v>
      </c>
      <c r="KJ524">
        <v>101.123</v>
      </c>
      <c r="KK524">
        <v>100.468</v>
      </c>
    </row>
    <row r="525" spans="1:297">
      <c r="A525">
        <v>509</v>
      </c>
      <c r="B525">
        <v>1761513548</v>
      </c>
      <c r="C525">
        <v>6337.5</v>
      </c>
      <c r="D525" t="s">
        <v>1466</v>
      </c>
      <c r="E525" t="s">
        <v>1467</v>
      </c>
      <c r="F525">
        <v>5</v>
      </c>
      <c r="G525" t="s">
        <v>1411</v>
      </c>
      <c r="H525" t="s">
        <v>436</v>
      </c>
      <c r="I525">
        <v>1761513545.2</v>
      </c>
      <c r="J525">
        <f>(K525)/1000</f>
        <v>0</v>
      </c>
      <c r="K525">
        <f>IF(DP525, AN525, AH525)</f>
        <v>0</v>
      </c>
      <c r="L525">
        <f>IF(DP525, AI525, AG525)</f>
        <v>0</v>
      </c>
      <c r="M525">
        <f>DR525 - IF(AU525&gt;1, L525*DL525*100.0/(AW525), 0)</f>
        <v>0</v>
      </c>
      <c r="N525">
        <f>((T525-J525/2)*M525-L525)/(T525+J525/2)</f>
        <v>0</v>
      </c>
      <c r="O525">
        <f>N525*(DY525+DZ525)/1000.0</f>
        <v>0</v>
      </c>
      <c r="P525">
        <f>(DR525 - IF(AU525&gt;1, L525*DL525*100.0/(AW525), 0))*(DY525+DZ525)/1000.0</f>
        <v>0</v>
      </c>
      <c r="Q525">
        <f>2.0/((1/S525-1/R525)+SIGN(S525)*SQRT((1/S525-1/R525)*(1/S525-1/R525) + 4*DM525/((DM525+1)*(DM525+1))*(2*1/S525*1/R525-1/R525*1/R525)))</f>
        <v>0</v>
      </c>
      <c r="R525">
        <f>IF(LEFT(DN525,1)&lt;&gt;"0",IF(LEFT(DN525,1)="1",3.0,DO525),$D$5+$E$5*(EF525*DY525/($K$5*1000))+$F$5*(EF525*DY525/($K$5*1000))*MAX(MIN(DL525,$J$5),$I$5)*MAX(MIN(DL525,$J$5),$I$5)+$G$5*MAX(MIN(DL525,$J$5),$I$5)*(EF525*DY525/($K$5*1000))+$H$5*(EF525*DY525/($K$5*1000))*(EF525*DY525/($K$5*1000)))</f>
        <v>0</v>
      </c>
      <c r="S525">
        <f>J525*(1000-(1000*0.61365*exp(17.502*W525/(240.97+W525))/(DY525+DZ525)+DT525)/2)/(1000*0.61365*exp(17.502*W525/(240.97+W525))/(DY525+DZ525)-DT525)</f>
        <v>0</v>
      </c>
      <c r="T525">
        <f>1/((DM525+1)/(Q525/1.6)+1/(R525/1.37)) + DM525/((DM525+1)/(Q525/1.6) + DM525/(R525/1.37))</f>
        <v>0</v>
      </c>
      <c r="U525">
        <f>(DH525*DK525)</f>
        <v>0</v>
      </c>
      <c r="V525">
        <f>(EA525+(U525+2*0.95*5.67E-8*(((EA525+$B$7)+273)^4-(EA525+273)^4)-44100*J525)/(1.84*29.3*R525+8*0.95*5.67E-8*(EA525+273)^3))</f>
        <v>0</v>
      </c>
      <c r="W525">
        <f>($C$7*EB525+$D$7*EC525+$E$7*V525)</f>
        <v>0</v>
      </c>
      <c r="X525">
        <f>0.61365*exp(17.502*W525/(240.97+W525))</f>
        <v>0</v>
      </c>
      <c r="Y525">
        <f>(Z525/AA525*100)</f>
        <v>0</v>
      </c>
      <c r="Z525">
        <f>DT525*(DY525+DZ525)/1000</f>
        <v>0</v>
      </c>
      <c r="AA525">
        <f>0.61365*exp(17.502*EA525/(240.97+EA525))</f>
        <v>0</v>
      </c>
      <c r="AB525">
        <f>(X525-DT525*(DY525+DZ525)/1000)</f>
        <v>0</v>
      </c>
      <c r="AC525">
        <f>(-J525*44100)</f>
        <v>0</v>
      </c>
      <c r="AD525">
        <f>2*29.3*R525*0.92*(EA525-W525)</f>
        <v>0</v>
      </c>
      <c r="AE525">
        <f>2*0.95*5.67E-8*(((EA525+$B$7)+273)^4-(W525+273)^4)</f>
        <v>0</v>
      </c>
      <c r="AF525">
        <f>U525+AE525+AC525+AD525</f>
        <v>0</v>
      </c>
      <c r="AG525">
        <f>DX525*AU525*(DS525-DR525*(1000-AU525*DU525)/(1000-AU525*DT525))/(100*DL525)</f>
        <v>0</v>
      </c>
      <c r="AH525">
        <f>1000*DX525*AU525*(DT525-DU525)/(100*DL525*(1000-AU525*DT525))</f>
        <v>0</v>
      </c>
      <c r="AI525">
        <f>(AJ525 - AK525 - DY525*1E3/(8.314*(EA525+273.15)) * AM525/DX525 * AL525) * DX525/(100*DL525) * (1000 - DU525)/1000</f>
        <v>0</v>
      </c>
      <c r="AJ525">
        <v>467.1341884771721</v>
      </c>
      <c r="AK525">
        <v>448.9150121212121</v>
      </c>
      <c r="AL525">
        <v>2.743208892975342</v>
      </c>
      <c r="AM525">
        <v>65.2902715244734</v>
      </c>
      <c r="AN525">
        <f>(AP525 - AO525 + DY525*1E3/(8.314*(EA525+273.15)) * AR525/DX525 * AQ525) * DX525/(100*DL525) * 1000/(1000 - AP525)</f>
        <v>0</v>
      </c>
      <c r="AO525">
        <v>16.51157585293088</v>
      </c>
      <c r="AP525">
        <v>16.82089878787879</v>
      </c>
      <c r="AQ525">
        <v>7.831421911246629E-05</v>
      </c>
      <c r="AR525">
        <v>105.1138406512992</v>
      </c>
      <c r="AS525">
        <v>0</v>
      </c>
      <c r="AT525">
        <v>0</v>
      </c>
      <c r="AU525">
        <f>IF(AS525*$H$13&gt;=AW525,1.0,(AW525/(AW525-AS525*$H$13)))</f>
        <v>0</v>
      </c>
      <c r="AV525">
        <f>(AU525-1)*100</f>
        <v>0</v>
      </c>
      <c r="AW525">
        <f>MAX(0,($B$13+$C$13*EF525)/(1+$D$13*EF525)*DY525/(EA525+273)*$E$13)</f>
        <v>0</v>
      </c>
      <c r="AX525" t="s">
        <v>437</v>
      </c>
      <c r="AY525" t="s">
        <v>437</v>
      </c>
      <c r="AZ525">
        <v>0</v>
      </c>
      <c r="BA525">
        <v>0</v>
      </c>
      <c r="BB525">
        <f>1-AZ525/BA525</f>
        <v>0</v>
      </c>
      <c r="BC525">
        <v>0</v>
      </c>
      <c r="BD525" t="s">
        <v>437</v>
      </c>
      <c r="BE525" t="s">
        <v>437</v>
      </c>
      <c r="BF525">
        <v>0</v>
      </c>
      <c r="BG525">
        <v>0</v>
      </c>
      <c r="BH525">
        <f>1-BF525/BG525</f>
        <v>0</v>
      </c>
      <c r="BI525">
        <v>0.5</v>
      </c>
      <c r="BJ525">
        <f>DI525</f>
        <v>0</v>
      </c>
      <c r="BK525">
        <f>L525</f>
        <v>0</v>
      </c>
      <c r="BL525">
        <f>BH525*BI525*BJ525</f>
        <v>0</v>
      </c>
      <c r="BM525">
        <f>(BK525-BC525)/BJ525</f>
        <v>0</v>
      </c>
      <c r="BN525">
        <f>(BA525-BG525)/BG525</f>
        <v>0</v>
      </c>
      <c r="BO525">
        <f>AZ525/(BB525+AZ525/BG525)</f>
        <v>0</v>
      </c>
      <c r="BP525" t="s">
        <v>437</v>
      </c>
      <c r="BQ525">
        <v>0</v>
      </c>
      <c r="BR525">
        <f>IF(BQ525&lt;&gt;0, BQ525, BO525)</f>
        <v>0</v>
      </c>
      <c r="BS525">
        <f>1-BR525/BG525</f>
        <v>0</v>
      </c>
      <c r="BT525">
        <f>(BG525-BF525)/(BG525-BR525)</f>
        <v>0</v>
      </c>
      <c r="BU525">
        <f>(BA525-BG525)/(BA525-BR525)</f>
        <v>0</v>
      </c>
      <c r="BV525">
        <f>(BG525-BF525)/(BG525-AZ525)</f>
        <v>0</v>
      </c>
      <c r="BW525">
        <f>(BA525-BG525)/(BA525-AZ525)</f>
        <v>0</v>
      </c>
      <c r="BX525">
        <f>(BT525*BR525/BF525)</f>
        <v>0</v>
      </c>
      <c r="BY525">
        <f>(1-BX525)</f>
        <v>0</v>
      </c>
      <c r="BZ525">
        <v>2020</v>
      </c>
      <c r="CA525">
        <v>290.0000000000001</v>
      </c>
      <c r="CB525">
        <v>1590.42</v>
      </c>
      <c r="CC525">
        <v>295</v>
      </c>
      <c r="CD525">
        <v>5220.67</v>
      </c>
      <c r="CE525">
        <v>1591.29</v>
      </c>
      <c r="CF525">
        <v>-0.87</v>
      </c>
      <c r="CG525">
        <v>300.0000000000001</v>
      </c>
      <c r="CH525">
        <v>23.8</v>
      </c>
      <c r="CI525">
        <v>1650.734719841875</v>
      </c>
      <c r="CJ525">
        <v>2.032994541366527</v>
      </c>
      <c r="CK525">
        <v>-31.03478562282126</v>
      </c>
      <c r="CL525">
        <v>0.9198548094063967</v>
      </c>
      <c r="CM525">
        <v>0.9759925733019913</v>
      </c>
      <c r="CN525">
        <v>-0.00431141668520578</v>
      </c>
      <c r="CO525">
        <v>289.9999999999999</v>
      </c>
      <c r="CP525">
        <v>1590.91</v>
      </c>
      <c r="CQ525">
        <v>765</v>
      </c>
      <c r="CR525">
        <v>5219.32</v>
      </c>
      <c r="CS525">
        <v>1591.27</v>
      </c>
      <c r="CT525">
        <v>-0.36</v>
      </c>
      <c r="DH525">
        <f>$B$11*EG525+$C$11*EH525+$F$11*ES525*(1-EV525)</f>
        <v>0</v>
      </c>
      <c r="DI525">
        <f>DH525*DJ525</f>
        <v>0</v>
      </c>
      <c r="DJ525">
        <f>($B$11*$D$9+$C$11*$D$9+$F$11*((FF525+EX525)/MAX(FF525+EX525+FG525, 0.1)*$I$9+FG525/MAX(FF525+EX525+FG525, 0.1)*$J$9))/($B$11+$C$11+$F$11)</f>
        <v>0</v>
      </c>
      <c r="DK525">
        <f>($B$11*$K$9+$C$11*$K$9+$F$11*((FF525+EX525)/MAX(FF525+EX525+FG525, 0.1)*$P$9+FG525/MAX(FF525+EX525+FG525, 0.1)*$Q$9))/($B$11+$C$11+$F$11)</f>
        <v>0</v>
      </c>
      <c r="DL525">
        <v>6</v>
      </c>
      <c r="DM525">
        <v>0.5</v>
      </c>
      <c r="DN525" t="s">
        <v>438</v>
      </c>
      <c r="DO525">
        <v>2</v>
      </c>
      <c r="DP525" t="b">
        <v>1</v>
      </c>
      <c r="DQ525">
        <v>1761513545.2</v>
      </c>
      <c r="DR525">
        <v>435.1287</v>
      </c>
      <c r="DS525">
        <v>459.7670999999999</v>
      </c>
      <c r="DT525">
        <v>16.8199</v>
      </c>
      <c r="DU525">
        <v>16.51143</v>
      </c>
      <c r="DV525">
        <v>437.4673</v>
      </c>
      <c r="DW525">
        <v>16.74061</v>
      </c>
      <c r="DX525">
        <v>499.9911</v>
      </c>
      <c r="DY525">
        <v>90.28382000000002</v>
      </c>
      <c r="DZ525">
        <v>0.09985005</v>
      </c>
      <c r="EA525">
        <v>24.17715</v>
      </c>
      <c r="EB525">
        <v>24.01949</v>
      </c>
      <c r="EC525">
        <v>999.9</v>
      </c>
      <c r="ED525">
        <v>0</v>
      </c>
      <c r="EE525">
        <v>0</v>
      </c>
      <c r="EF525">
        <v>9999.689999999999</v>
      </c>
      <c r="EG525">
        <v>0</v>
      </c>
      <c r="EH525">
        <v>1023.423</v>
      </c>
      <c r="EI525">
        <v>-24.6384</v>
      </c>
      <c r="EJ525">
        <v>442.5728999999999</v>
      </c>
      <c r="EK525">
        <v>467.486</v>
      </c>
      <c r="EL525">
        <v>0.3084675</v>
      </c>
      <c r="EM525">
        <v>459.7670999999999</v>
      </c>
      <c r="EN525">
        <v>16.51143</v>
      </c>
      <c r="EO525">
        <v>1.518565</v>
      </c>
      <c r="EP525">
        <v>1.490714</v>
      </c>
      <c r="EQ525">
        <v>13.15637</v>
      </c>
      <c r="ER525">
        <v>12.87326</v>
      </c>
      <c r="ES525">
        <v>2000.001</v>
      </c>
      <c r="ET525">
        <v>0.9800058999999999</v>
      </c>
      <c r="EU525">
        <v>0.01999416</v>
      </c>
      <c r="EV525">
        <v>0</v>
      </c>
      <c r="EW525">
        <v>1258.388</v>
      </c>
      <c r="EX525">
        <v>5.000970000000001</v>
      </c>
      <c r="EY525">
        <v>25311.87</v>
      </c>
      <c r="EZ525">
        <v>16707.62</v>
      </c>
      <c r="FA525">
        <v>40.062</v>
      </c>
      <c r="FB525">
        <v>41.1808</v>
      </c>
      <c r="FC525">
        <v>40.187</v>
      </c>
      <c r="FD525">
        <v>40.562</v>
      </c>
      <c r="FE525">
        <v>40.187</v>
      </c>
      <c r="FF525">
        <v>1955.108</v>
      </c>
      <c r="FG525">
        <v>39.89299999999999</v>
      </c>
      <c r="FH525">
        <v>0</v>
      </c>
      <c r="FI525">
        <v>8418.800000190735</v>
      </c>
      <c r="FJ525">
        <v>0</v>
      </c>
      <c r="FK525">
        <v>1258.1632</v>
      </c>
      <c r="FL525">
        <v>2.324615383260792</v>
      </c>
      <c r="FM525">
        <v>95.11538449213957</v>
      </c>
      <c r="FN525">
        <v>25304.676</v>
      </c>
      <c r="FO525">
        <v>15</v>
      </c>
      <c r="FP525">
        <v>0</v>
      </c>
      <c r="FQ525" t="s">
        <v>439</v>
      </c>
      <c r="FR525">
        <v>1760210915.6</v>
      </c>
      <c r="FS525">
        <v>0</v>
      </c>
      <c r="FT525">
        <v>0</v>
      </c>
      <c r="FU525">
        <v>-0.215</v>
      </c>
      <c r="FV525">
        <v>0</v>
      </c>
      <c r="FW525">
        <v>-0.6919999999999999</v>
      </c>
      <c r="FX525">
        <v>0</v>
      </c>
      <c r="FY525">
        <v>400</v>
      </c>
      <c r="FZ525">
        <v>0</v>
      </c>
      <c r="GA525">
        <v>0.15</v>
      </c>
      <c r="GB525">
        <v>0</v>
      </c>
      <c r="GC525">
        <v>-14.97235341463415</v>
      </c>
      <c r="GD525">
        <v>-78.69866634146341</v>
      </c>
      <c r="GE525">
        <v>7.861578643136974</v>
      </c>
      <c r="GF525">
        <v>0</v>
      </c>
      <c r="GG525">
        <v>1257.915</v>
      </c>
      <c r="GH525">
        <v>4.133995412306561</v>
      </c>
      <c r="GI525">
        <v>0.4945065871208124</v>
      </c>
      <c r="GJ525">
        <v>0</v>
      </c>
      <c r="GK525">
        <v>0.3055873414634147</v>
      </c>
      <c r="GL525">
        <v>0.01761658536585341</v>
      </c>
      <c r="GM525">
        <v>0.002191728481601056</v>
      </c>
      <c r="GN525">
        <v>1</v>
      </c>
      <c r="GO525">
        <v>1</v>
      </c>
      <c r="GP525">
        <v>3</v>
      </c>
      <c r="GQ525" t="s">
        <v>446</v>
      </c>
      <c r="GR525">
        <v>3.13476</v>
      </c>
      <c r="GS525">
        <v>2.76034</v>
      </c>
      <c r="GT525">
        <v>0.0979732</v>
      </c>
      <c r="GU525">
        <v>0.100923</v>
      </c>
      <c r="GV525">
        <v>0.08244360000000001</v>
      </c>
      <c r="GW525">
        <v>0.08051659999999999</v>
      </c>
      <c r="GX525">
        <v>28708.8</v>
      </c>
      <c r="GY525">
        <v>28610.4</v>
      </c>
      <c r="GZ525">
        <v>29588.5</v>
      </c>
      <c r="HA525">
        <v>29409</v>
      </c>
      <c r="HB525">
        <v>35876.6</v>
      </c>
      <c r="HC525">
        <v>35822.1</v>
      </c>
      <c r="HD525">
        <v>41633.9</v>
      </c>
      <c r="HE525">
        <v>41778.5</v>
      </c>
      <c r="HF525">
        <v>1.9314</v>
      </c>
      <c r="HG525">
        <v>1.85683</v>
      </c>
      <c r="HH525">
        <v>0.00566989</v>
      </c>
      <c r="HI525">
        <v>0</v>
      </c>
      <c r="HJ525">
        <v>23.9332</v>
      </c>
      <c r="HK525">
        <v>999.9</v>
      </c>
      <c r="HL525">
        <v>39.8</v>
      </c>
      <c r="HM525">
        <v>31.7</v>
      </c>
      <c r="HN525">
        <v>20.6953</v>
      </c>
      <c r="HO525">
        <v>62.4529</v>
      </c>
      <c r="HP525">
        <v>31.5585</v>
      </c>
      <c r="HQ525">
        <v>1</v>
      </c>
      <c r="HR525">
        <v>0.122914</v>
      </c>
      <c r="HS525">
        <v>4.42027</v>
      </c>
      <c r="HT525">
        <v>20.2851</v>
      </c>
      <c r="HU525">
        <v>5.21909</v>
      </c>
      <c r="HV525">
        <v>12.0159</v>
      </c>
      <c r="HW525">
        <v>4.98905</v>
      </c>
      <c r="HX525">
        <v>3.28808</v>
      </c>
      <c r="HY525">
        <v>9999</v>
      </c>
      <c r="HZ525">
        <v>9999</v>
      </c>
      <c r="IA525">
        <v>9999</v>
      </c>
      <c r="IB525">
        <v>999.9</v>
      </c>
      <c r="IC525">
        <v>4.97289</v>
      </c>
      <c r="ID525">
        <v>1.86661</v>
      </c>
      <c r="IE525">
        <v>1.8659</v>
      </c>
      <c r="IF525">
        <v>1.86588</v>
      </c>
      <c r="IG525">
        <v>1.86772</v>
      </c>
      <c r="IH525">
        <v>1.87016</v>
      </c>
      <c r="II525">
        <v>1.8688</v>
      </c>
      <c r="IJ525">
        <v>1.87027</v>
      </c>
      <c r="IK525">
        <v>0</v>
      </c>
      <c r="IL525">
        <v>0</v>
      </c>
      <c r="IM525">
        <v>0</v>
      </c>
      <c r="IN525">
        <v>0</v>
      </c>
      <c r="IO525" t="s">
        <v>441</v>
      </c>
      <c r="IP525" t="s">
        <v>442</v>
      </c>
      <c r="IQ525" t="s">
        <v>443</v>
      </c>
      <c r="IR525" t="s">
        <v>443</v>
      </c>
      <c r="IS525" t="s">
        <v>443</v>
      </c>
      <c r="IT525" t="s">
        <v>443</v>
      </c>
      <c r="IU525">
        <v>0</v>
      </c>
      <c r="IV525">
        <v>100</v>
      </c>
      <c r="IW525">
        <v>100</v>
      </c>
      <c r="IX525">
        <v>-2.354</v>
      </c>
      <c r="IY525">
        <v>0.0793</v>
      </c>
      <c r="IZ525">
        <v>-1.414774939843471</v>
      </c>
      <c r="JA525">
        <v>-0.002262605230658699</v>
      </c>
      <c r="JB525">
        <v>4.117972070868355E-07</v>
      </c>
      <c r="JC525">
        <v>-1.535053720392113E-10</v>
      </c>
      <c r="JD525">
        <v>-0.05773197212917025</v>
      </c>
      <c r="JE525">
        <v>-0.004387372397949352</v>
      </c>
      <c r="JF525">
        <v>0.001148265067849212</v>
      </c>
      <c r="JG525">
        <v>-2.372704636287677E-05</v>
      </c>
      <c r="JH525">
        <v>4</v>
      </c>
      <c r="JI525">
        <v>2346</v>
      </c>
      <c r="JJ525">
        <v>1</v>
      </c>
      <c r="JK525">
        <v>24</v>
      </c>
      <c r="JL525">
        <v>21710.5</v>
      </c>
      <c r="JM525">
        <v>29358559.1</v>
      </c>
      <c r="JN525">
        <v>1.15845</v>
      </c>
      <c r="JO525">
        <v>2.28394</v>
      </c>
      <c r="JP525">
        <v>1.39648</v>
      </c>
      <c r="JQ525">
        <v>2.35107</v>
      </c>
      <c r="JR525">
        <v>1.49536</v>
      </c>
      <c r="JS525">
        <v>2.5647</v>
      </c>
      <c r="JT525">
        <v>36.6706</v>
      </c>
      <c r="JU525">
        <v>24.035</v>
      </c>
      <c r="JV525">
        <v>18</v>
      </c>
      <c r="JW525">
        <v>493.827</v>
      </c>
      <c r="JX525">
        <v>436.884</v>
      </c>
      <c r="JY525">
        <v>18.7931</v>
      </c>
      <c r="JZ525">
        <v>28.9851</v>
      </c>
      <c r="KA525">
        <v>30.0012</v>
      </c>
      <c r="KB525">
        <v>28.4519</v>
      </c>
      <c r="KC525">
        <v>28.3479</v>
      </c>
      <c r="KD525">
        <v>23.3095</v>
      </c>
      <c r="KE525">
        <v>27.5283</v>
      </c>
      <c r="KF525">
        <v>41.5705</v>
      </c>
      <c r="KG525">
        <v>18.7883</v>
      </c>
      <c r="KH525">
        <v>493.631</v>
      </c>
      <c r="KI525">
        <v>16.5483</v>
      </c>
      <c r="KJ525">
        <v>101.121</v>
      </c>
      <c r="KK525">
        <v>100.466</v>
      </c>
    </row>
    <row r="526" spans="1:297">
      <c r="A526">
        <v>510</v>
      </c>
      <c r="B526">
        <v>1761513553</v>
      </c>
      <c r="C526">
        <v>6342.5</v>
      </c>
      <c r="D526" t="s">
        <v>1468</v>
      </c>
      <c r="E526" t="s">
        <v>1469</v>
      </c>
      <c r="F526">
        <v>5</v>
      </c>
      <c r="G526" t="s">
        <v>1411</v>
      </c>
      <c r="H526" t="s">
        <v>436</v>
      </c>
      <c r="I526">
        <v>1761513550.5</v>
      </c>
      <c r="J526">
        <f>(K526)/1000</f>
        <v>0</v>
      </c>
      <c r="K526">
        <f>IF(DP526, AN526, AH526)</f>
        <v>0</v>
      </c>
      <c r="L526">
        <f>IF(DP526, AI526, AG526)</f>
        <v>0</v>
      </c>
      <c r="M526">
        <f>DR526 - IF(AU526&gt;1, L526*DL526*100.0/(AW526), 0)</f>
        <v>0</v>
      </c>
      <c r="N526">
        <f>((T526-J526/2)*M526-L526)/(T526+J526/2)</f>
        <v>0</v>
      </c>
      <c r="O526">
        <f>N526*(DY526+DZ526)/1000.0</f>
        <v>0</v>
      </c>
      <c r="P526">
        <f>(DR526 - IF(AU526&gt;1, L526*DL526*100.0/(AW526), 0))*(DY526+DZ526)/1000.0</f>
        <v>0</v>
      </c>
      <c r="Q526">
        <f>2.0/((1/S526-1/R526)+SIGN(S526)*SQRT((1/S526-1/R526)*(1/S526-1/R526) + 4*DM526/((DM526+1)*(DM526+1))*(2*1/S526*1/R526-1/R526*1/R526)))</f>
        <v>0</v>
      </c>
      <c r="R526">
        <f>IF(LEFT(DN526,1)&lt;&gt;"0",IF(LEFT(DN526,1)="1",3.0,DO526),$D$5+$E$5*(EF526*DY526/($K$5*1000))+$F$5*(EF526*DY526/($K$5*1000))*MAX(MIN(DL526,$J$5),$I$5)*MAX(MIN(DL526,$J$5),$I$5)+$G$5*MAX(MIN(DL526,$J$5),$I$5)*(EF526*DY526/($K$5*1000))+$H$5*(EF526*DY526/($K$5*1000))*(EF526*DY526/($K$5*1000)))</f>
        <v>0</v>
      </c>
      <c r="S526">
        <f>J526*(1000-(1000*0.61365*exp(17.502*W526/(240.97+W526))/(DY526+DZ526)+DT526)/2)/(1000*0.61365*exp(17.502*W526/(240.97+W526))/(DY526+DZ526)-DT526)</f>
        <v>0</v>
      </c>
      <c r="T526">
        <f>1/((DM526+1)/(Q526/1.6)+1/(R526/1.37)) + DM526/((DM526+1)/(Q526/1.6) + DM526/(R526/1.37))</f>
        <v>0</v>
      </c>
      <c r="U526">
        <f>(DH526*DK526)</f>
        <v>0</v>
      </c>
      <c r="V526">
        <f>(EA526+(U526+2*0.95*5.67E-8*(((EA526+$B$7)+273)^4-(EA526+273)^4)-44100*J526)/(1.84*29.3*R526+8*0.95*5.67E-8*(EA526+273)^3))</f>
        <v>0</v>
      </c>
      <c r="W526">
        <f>($C$7*EB526+$D$7*EC526+$E$7*V526)</f>
        <v>0</v>
      </c>
      <c r="X526">
        <f>0.61365*exp(17.502*W526/(240.97+W526))</f>
        <v>0</v>
      </c>
      <c r="Y526">
        <f>(Z526/AA526*100)</f>
        <v>0</v>
      </c>
      <c r="Z526">
        <f>DT526*(DY526+DZ526)/1000</f>
        <v>0</v>
      </c>
      <c r="AA526">
        <f>0.61365*exp(17.502*EA526/(240.97+EA526))</f>
        <v>0</v>
      </c>
      <c r="AB526">
        <f>(X526-DT526*(DY526+DZ526)/1000)</f>
        <v>0</v>
      </c>
      <c r="AC526">
        <f>(-J526*44100)</f>
        <v>0</v>
      </c>
      <c r="AD526">
        <f>2*29.3*R526*0.92*(EA526-W526)</f>
        <v>0</v>
      </c>
      <c r="AE526">
        <f>2*0.95*5.67E-8*(((EA526+$B$7)+273)^4-(W526+273)^4)</f>
        <v>0</v>
      </c>
      <c r="AF526">
        <f>U526+AE526+AC526+AD526</f>
        <v>0</v>
      </c>
      <c r="AG526">
        <f>DX526*AU526*(DS526-DR526*(1000-AU526*DU526)/(1000-AU526*DT526))/(100*DL526)</f>
        <v>0</v>
      </c>
      <c r="AH526">
        <f>1000*DX526*AU526*(DT526-DU526)/(100*DL526*(1000-AU526*DT526))</f>
        <v>0</v>
      </c>
      <c r="AI526">
        <f>(AJ526 - AK526 - DY526*1E3/(8.314*(EA526+273.15)) * AM526/DX526 * AL526) * DX526/(100*DL526) * (1000 - DU526)/1000</f>
        <v>0</v>
      </c>
      <c r="AJ526">
        <v>484.0833863732961</v>
      </c>
      <c r="AK526">
        <v>464.1251999999997</v>
      </c>
      <c r="AL526">
        <v>3.080459250166999</v>
      </c>
      <c r="AM526">
        <v>65.2902715244734</v>
      </c>
      <c r="AN526">
        <f>(AP526 - AO526 + DY526*1E3/(8.314*(EA526+273.15)) * AR526/DX526 * AQ526) * DX526/(100*DL526) * 1000/(1000 - AP526)</f>
        <v>0</v>
      </c>
      <c r="AO526">
        <v>16.51117607495576</v>
      </c>
      <c r="AP526">
        <v>16.8252206060606</v>
      </c>
      <c r="AQ526">
        <v>5.211154787797357E-05</v>
      </c>
      <c r="AR526">
        <v>105.1138406512992</v>
      </c>
      <c r="AS526">
        <v>0</v>
      </c>
      <c r="AT526">
        <v>0</v>
      </c>
      <c r="AU526">
        <f>IF(AS526*$H$13&gt;=AW526,1.0,(AW526/(AW526-AS526*$H$13)))</f>
        <v>0</v>
      </c>
      <c r="AV526">
        <f>(AU526-1)*100</f>
        <v>0</v>
      </c>
      <c r="AW526">
        <f>MAX(0,($B$13+$C$13*EF526)/(1+$D$13*EF526)*DY526/(EA526+273)*$E$13)</f>
        <v>0</v>
      </c>
      <c r="AX526" t="s">
        <v>437</v>
      </c>
      <c r="AY526" t="s">
        <v>437</v>
      </c>
      <c r="AZ526">
        <v>0</v>
      </c>
      <c r="BA526">
        <v>0</v>
      </c>
      <c r="BB526">
        <f>1-AZ526/BA526</f>
        <v>0</v>
      </c>
      <c r="BC526">
        <v>0</v>
      </c>
      <c r="BD526" t="s">
        <v>437</v>
      </c>
      <c r="BE526" t="s">
        <v>437</v>
      </c>
      <c r="BF526">
        <v>0</v>
      </c>
      <c r="BG526">
        <v>0</v>
      </c>
      <c r="BH526">
        <f>1-BF526/BG526</f>
        <v>0</v>
      </c>
      <c r="BI526">
        <v>0.5</v>
      </c>
      <c r="BJ526">
        <f>DI526</f>
        <v>0</v>
      </c>
      <c r="BK526">
        <f>L526</f>
        <v>0</v>
      </c>
      <c r="BL526">
        <f>BH526*BI526*BJ526</f>
        <v>0</v>
      </c>
      <c r="BM526">
        <f>(BK526-BC526)/BJ526</f>
        <v>0</v>
      </c>
      <c r="BN526">
        <f>(BA526-BG526)/BG526</f>
        <v>0</v>
      </c>
      <c r="BO526">
        <f>AZ526/(BB526+AZ526/BG526)</f>
        <v>0</v>
      </c>
      <c r="BP526" t="s">
        <v>437</v>
      </c>
      <c r="BQ526">
        <v>0</v>
      </c>
      <c r="BR526">
        <f>IF(BQ526&lt;&gt;0, BQ526, BO526)</f>
        <v>0</v>
      </c>
      <c r="BS526">
        <f>1-BR526/BG526</f>
        <v>0</v>
      </c>
      <c r="BT526">
        <f>(BG526-BF526)/(BG526-BR526)</f>
        <v>0</v>
      </c>
      <c r="BU526">
        <f>(BA526-BG526)/(BA526-BR526)</f>
        <v>0</v>
      </c>
      <c r="BV526">
        <f>(BG526-BF526)/(BG526-AZ526)</f>
        <v>0</v>
      </c>
      <c r="BW526">
        <f>(BA526-BG526)/(BA526-AZ526)</f>
        <v>0</v>
      </c>
      <c r="BX526">
        <f>(BT526*BR526/BF526)</f>
        <v>0</v>
      </c>
      <c r="BY526">
        <f>(1-BX526)</f>
        <v>0</v>
      </c>
      <c r="BZ526">
        <v>2020</v>
      </c>
      <c r="CA526">
        <v>290.0000000000001</v>
      </c>
      <c r="CB526">
        <v>1590.42</v>
      </c>
      <c r="CC526">
        <v>295</v>
      </c>
      <c r="CD526">
        <v>5220.67</v>
      </c>
      <c r="CE526">
        <v>1591.29</v>
      </c>
      <c r="CF526">
        <v>-0.87</v>
      </c>
      <c r="CG526">
        <v>300.0000000000001</v>
      </c>
      <c r="CH526">
        <v>23.8</v>
      </c>
      <c r="CI526">
        <v>1650.734719841875</v>
      </c>
      <c r="CJ526">
        <v>2.032994541366527</v>
      </c>
      <c r="CK526">
        <v>-31.03478562282126</v>
      </c>
      <c r="CL526">
        <v>0.9198548094063967</v>
      </c>
      <c r="CM526">
        <v>0.9759925733019913</v>
      </c>
      <c r="CN526">
        <v>-0.00431141668520578</v>
      </c>
      <c r="CO526">
        <v>289.9999999999999</v>
      </c>
      <c r="CP526">
        <v>1590.91</v>
      </c>
      <c r="CQ526">
        <v>765</v>
      </c>
      <c r="CR526">
        <v>5219.32</v>
      </c>
      <c r="CS526">
        <v>1591.27</v>
      </c>
      <c r="CT526">
        <v>-0.36</v>
      </c>
      <c r="DH526">
        <f>$B$11*EG526+$C$11*EH526+$F$11*ES526*(1-EV526)</f>
        <v>0</v>
      </c>
      <c r="DI526">
        <f>DH526*DJ526</f>
        <v>0</v>
      </c>
      <c r="DJ526">
        <f>($B$11*$D$9+$C$11*$D$9+$F$11*((FF526+EX526)/MAX(FF526+EX526+FG526, 0.1)*$I$9+FG526/MAX(FF526+EX526+FG526, 0.1)*$J$9))/($B$11+$C$11+$F$11)</f>
        <v>0</v>
      </c>
      <c r="DK526">
        <f>($B$11*$K$9+$C$11*$K$9+$F$11*((FF526+EX526)/MAX(FF526+EX526+FG526, 0.1)*$P$9+FG526/MAX(FF526+EX526+FG526, 0.1)*$Q$9))/($B$11+$C$11+$F$11)</f>
        <v>0</v>
      </c>
      <c r="DL526">
        <v>6</v>
      </c>
      <c r="DM526">
        <v>0.5</v>
      </c>
      <c r="DN526" t="s">
        <v>438</v>
      </c>
      <c r="DO526">
        <v>2</v>
      </c>
      <c r="DP526" t="b">
        <v>1</v>
      </c>
      <c r="DQ526">
        <v>1761513550.5</v>
      </c>
      <c r="DR526">
        <v>450.2262222222222</v>
      </c>
      <c r="DS526">
        <v>477.4781111111111</v>
      </c>
      <c r="DT526">
        <v>16.82311111111111</v>
      </c>
      <c r="DU526">
        <v>16.51166666666667</v>
      </c>
      <c r="DV526">
        <v>452.5951111111111</v>
      </c>
      <c r="DW526">
        <v>16.74375555555556</v>
      </c>
      <c r="DX526">
        <v>500.0007777777777</v>
      </c>
      <c r="DY526">
        <v>90.28677777777779</v>
      </c>
      <c r="DZ526">
        <v>0.1000583333333333</v>
      </c>
      <c r="EA526">
        <v>24.17862222222222</v>
      </c>
      <c r="EB526">
        <v>24.02134444444444</v>
      </c>
      <c r="EC526">
        <v>999.9000000000001</v>
      </c>
      <c r="ED526">
        <v>0</v>
      </c>
      <c r="EE526">
        <v>0</v>
      </c>
      <c r="EF526">
        <v>9990.61888888889</v>
      </c>
      <c r="EG526">
        <v>0</v>
      </c>
      <c r="EH526">
        <v>1023.371111111111</v>
      </c>
      <c r="EI526">
        <v>-27.25163333333333</v>
      </c>
      <c r="EJ526">
        <v>457.9302222222221</v>
      </c>
      <c r="EK526">
        <v>485.4944444444444</v>
      </c>
      <c r="EL526">
        <v>0.3114551111111111</v>
      </c>
      <c r="EM526">
        <v>477.4781111111111</v>
      </c>
      <c r="EN526">
        <v>16.51166666666667</v>
      </c>
      <c r="EO526">
        <v>1.518904444444444</v>
      </c>
      <c r="EP526">
        <v>1.490784444444444</v>
      </c>
      <c r="EQ526">
        <v>13.1598</v>
      </c>
      <c r="ER526">
        <v>12.87395555555556</v>
      </c>
      <c r="ES526">
        <v>1999.992222222222</v>
      </c>
      <c r="ET526">
        <v>0.980004</v>
      </c>
      <c r="EU526">
        <v>0.01999605555555556</v>
      </c>
      <c r="EV526">
        <v>0</v>
      </c>
      <c r="EW526">
        <v>1258.626666666667</v>
      </c>
      <c r="EX526">
        <v>5.00097</v>
      </c>
      <c r="EY526">
        <v>25317.82222222222</v>
      </c>
      <c r="EZ526">
        <v>16707.53333333333</v>
      </c>
      <c r="FA526">
        <v>40.07599999999999</v>
      </c>
      <c r="FB526">
        <v>41.187</v>
      </c>
      <c r="FC526">
        <v>40.187</v>
      </c>
      <c r="FD526">
        <v>40.562</v>
      </c>
      <c r="FE526">
        <v>40.187</v>
      </c>
      <c r="FF526">
        <v>1955.095555555556</v>
      </c>
      <c r="FG526">
        <v>39.89666666666667</v>
      </c>
      <c r="FH526">
        <v>0</v>
      </c>
      <c r="FI526">
        <v>8424.200000047684</v>
      </c>
      <c r="FJ526">
        <v>0</v>
      </c>
      <c r="FK526">
        <v>1258.376538461538</v>
      </c>
      <c r="FL526">
        <v>3.134017109500458</v>
      </c>
      <c r="FM526">
        <v>75.84273513673585</v>
      </c>
      <c r="FN526">
        <v>25311.86923076923</v>
      </c>
      <c r="FO526">
        <v>15</v>
      </c>
      <c r="FP526">
        <v>0</v>
      </c>
      <c r="FQ526" t="s">
        <v>439</v>
      </c>
      <c r="FR526">
        <v>1760210915.6</v>
      </c>
      <c r="FS526">
        <v>0</v>
      </c>
      <c r="FT526">
        <v>0</v>
      </c>
      <c r="FU526">
        <v>-0.215</v>
      </c>
      <c r="FV526">
        <v>0</v>
      </c>
      <c r="FW526">
        <v>-0.6919999999999999</v>
      </c>
      <c r="FX526">
        <v>0</v>
      </c>
      <c r="FY526">
        <v>400</v>
      </c>
      <c r="FZ526">
        <v>0</v>
      </c>
      <c r="GA526">
        <v>0.15</v>
      </c>
      <c r="GB526">
        <v>0</v>
      </c>
      <c r="GC526">
        <v>-19.33976951219512</v>
      </c>
      <c r="GD526">
        <v>-69.44876529616727</v>
      </c>
      <c r="GE526">
        <v>7.06395696621147</v>
      </c>
      <c r="GF526">
        <v>0</v>
      </c>
      <c r="GG526">
        <v>1258.154117647059</v>
      </c>
      <c r="GH526">
        <v>3.394957985531488</v>
      </c>
      <c r="GI526">
        <v>0.4326873456669889</v>
      </c>
      <c r="GJ526">
        <v>0</v>
      </c>
      <c r="GK526">
        <v>0.3069965365853659</v>
      </c>
      <c r="GL526">
        <v>0.02526915679442482</v>
      </c>
      <c r="GM526">
        <v>0.002811433703321793</v>
      </c>
      <c r="GN526">
        <v>1</v>
      </c>
      <c r="GO526">
        <v>1</v>
      </c>
      <c r="GP526">
        <v>3</v>
      </c>
      <c r="GQ526" t="s">
        <v>446</v>
      </c>
      <c r="GR526">
        <v>3.1348</v>
      </c>
      <c r="GS526">
        <v>2.76012</v>
      </c>
      <c r="GT526">
        <v>0.100445</v>
      </c>
      <c r="GU526">
        <v>0.103586</v>
      </c>
      <c r="GV526">
        <v>0.08245860000000001</v>
      </c>
      <c r="GW526">
        <v>0.08051750000000001</v>
      </c>
      <c r="GX526">
        <v>28629.6</v>
      </c>
      <c r="GY526">
        <v>28525.3</v>
      </c>
      <c r="GZ526">
        <v>29588</v>
      </c>
      <c r="HA526">
        <v>29408.7</v>
      </c>
      <c r="HB526">
        <v>35875.7</v>
      </c>
      <c r="HC526">
        <v>35821.9</v>
      </c>
      <c r="HD526">
        <v>41633.5</v>
      </c>
      <c r="HE526">
        <v>41778.3</v>
      </c>
      <c r="HF526">
        <v>1.93137</v>
      </c>
      <c r="HG526">
        <v>1.85648</v>
      </c>
      <c r="HH526">
        <v>0.00473484</v>
      </c>
      <c r="HI526">
        <v>0</v>
      </c>
      <c r="HJ526">
        <v>23.9352</v>
      </c>
      <c r="HK526">
        <v>999.9</v>
      </c>
      <c r="HL526">
        <v>39.8</v>
      </c>
      <c r="HM526">
        <v>31.7</v>
      </c>
      <c r="HN526">
        <v>20.6945</v>
      </c>
      <c r="HO526">
        <v>62.2229</v>
      </c>
      <c r="HP526">
        <v>31.3822</v>
      </c>
      <c r="HQ526">
        <v>1</v>
      </c>
      <c r="HR526">
        <v>0.124055</v>
      </c>
      <c r="HS526">
        <v>4.4922</v>
      </c>
      <c r="HT526">
        <v>20.2833</v>
      </c>
      <c r="HU526">
        <v>5.21894</v>
      </c>
      <c r="HV526">
        <v>12.0159</v>
      </c>
      <c r="HW526">
        <v>4.98895</v>
      </c>
      <c r="HX526">
        <v>3.2879</v>
      </c>
      <c r="HY526">
        <v>9999</v>
      </c>
      <c r="HZ526">
        <v>9999</v>
      </c>
      <c r="IA526">
        <v>9999</v>
      </c>
      <c r="IB526">
        <v>999.9</v>
      </c>
      <c r="IC526">
        <v>4.97286</v>
      </c>
      <c r="ID526">
        <v>1.86661</v>
      </c>
      <c r="IE526">
        <v>1.86594</v>
      </c>
      <c r="IF526">
        <v>1.86586</v>
      </c>
      <c r="IG526">
        <v>1.86773</v>
      </c>
      <c r="IH526">
        <v>1.87017</v>
      </c>
      <c r="II526">
        <v>1.86882</v>
      </c>
      <c r="IJ526">
        <v>1.87027</v>
      </c>
      <c r="IK526">
        <v>0</v>
      </c>
      <c r="IL526">
        <v>0</v>
      </c>
      <c r="IM526">
        <v>0</v>
      </c>
      <c r="IN526">
        <v>0</v>
      </c>
      <c r="IO526" t="s">
        <v>441</v>
      </c>
      <c r="IP526" t="s">
        <v>442</v>
      </c>
      <c r="IQ526" t="s">
        <v>443</v>
      </c>
      <c r="IR526" t="s">
        <v>443</v>
      </c>
      <c r="IS526" t="s">
        <v>443</v>
      </c>
      <c r="IT526" t="s">
        <v>443</v>
      </c>
      <c r="IU526">
        <v>0</v>
      </c>
      <c r="IV526">
        <v>100</v>
      </c>
      <c r="IW526">
        <v>100</v>
      </c>
      <c r="IX526">
        <v>-2.384</v>
      </c>
      <c r="IY526">
        <v>0.0794</v>
      </c>
      <c r="IZ526">
        <v>-1.414774939843471</v>
      </c>
      <c r="JA526">
        <v>-0.002262605230658699</v>
      </c>
      <c r="JB526">
        <v>4.117972070868355E-07</v>
      </c>
      <c r="JC526">
        <v>-1.535053720392113E-10</v>
      </c>
      <c r="JD526">
        <v>-0.05773197212917025</v>
      </c>
      <c r="JE526">
        <v>-0.004387372397949352</v>
      </c>
      <c r="JF526">
        <v>0.001148265067849212</v>
      </c>
      <c r="JG526">
        <v>-2.372704636287677E-05</v>
      </c>
      <c r="JH526">
        <v>4</v>
      </c>
      <c r="JI526">
        <v>2346</v>
      </c>
      <c r="JJ526">
        <v>1</v>
      </c>
      <c r="JK526">
        <v>24</v>
      </c>
      <c r="JL526">
        <v>21710.6</v>
      </c>
      <c r="JM526">
        <v>29358559.2</v>
      </c>
      <c r="JN526">
        <v>1.19263</v>
      </c>
      <c r="JO526">
        <v>2.28394</v>
      </c>
      <c r="JP526">
        <v>1.39648</v>
      </c>
      <c r="JQ526">
        <v>2.35229</v>
      </c>
      <c r="JR526">
        <v>1.49536</v>
      </c>
      <c r="JS526">
        <v>2.66357</v>
      </c>
      <c r="JT526">
        <v>36.6706</v>
      </c>
      <c r="JU526">
        <v>24.035</v>
      </c>
      <c r="JV526">
        <v>18</v>
      </c>
      <c r="JW526">
        <v>493.94</v>
      </c>
      <c r="JX526">
        <v>436.79</v>
      </c>
      <c r="JY526">
        <v>18.7779</v>
      </c>
      <c r="JZ526">
        <v>28.9993</v>
      </c>
      <c r="KA526">
        <v>30.0012</v>
      </c>
      <c r="KB526">
        <v>28.4677</v>
      </c>
      <c r="KC526">
        <v>28.3639</v>
      </c>
      <c r="KD526">
        <v>23.9219</v>
      </c>
      <c r="KE526">
        <v>27.5283</v>
      </c>
      <c r="KF526">
        <v>41.5705</v>
      </c>
      <c r="KG526">
        <v>18.7658</v>
      </c>
      <c r="KH526">
        <v>507.006</v>
      </c>
      <c r="KI526">
        <v>16.5483</v>
      </c>
      <c r="KJ526">
        <v>101.12</v>
      </c>
      <c r="KK526">
        <v>100.466</v>
      </c>
    </row>
    <row r="527" spans="1:297">
      <c r="A527">
        <v>511</v>
      </c>
      <c r="B527">
        <v>1761513558</v>
      </c>
      <c r="C527">
        <v>6347.5</v>
      </c>
      <c r="D527" t="s">
        <v>1470</v>
      </c>
      <c r="E527" t="s">
        <v>1471</v>
      </c>
      <c r="F527">
        <v>5</v>
      </c>
      <c r="G527" t="s">
        <v>1411</v>
      </c>
      <c r="H527" t="s">
        <v>436</v>
      </c>
      <c r="I527">
        <v>1761513555.2</v>
      </c>
      <c r="J527">
        <f>(K527)/1000</f>
        <v>0</v>
      </c>
      <c r="K527">
        <f>IF(DP527, AN527, AH527)</f>
        <v>0</v>
      </c>
      <c r="L527">
        <f>IF(DP527, AI527, AG527)</f>
        <v>0</v>
      </c>
      <c r="M527">
        <f>DR527 - IF(AU527&gt;1, L527*DL527*100.0/(AW527), 0)</f>
        <v>0</v>
      </c>
      <c r="N527">
        <f>((T527-J527/2)*M527-L527)/(T527+J527/2)</f>
        <v>0</v>
      </c>
      <c r="O527">
        <f>N527*(DY527+DZ527)/1000.0</f>
        <v>0</v>
      </c>
      <c r="P527">
        <f>(DR527 - IF(AU527&gt;1, L527*DL527*100.0/(AW527), 0))*(DY527+DZ527)/1000.0</f>
        <v>0</v>
      </c>
      <c r="Q527">
        <f>2.0/((1/S527-1/R527)+SIGN(S527)*SQRT((1/S527-1/R527)*(1/S527-1/R527) + 4*DM527/((DM527+1)*(DM527+1))*(2*1/S527*1/R527-1/R527*1/R527)))</f>
        <v>0</v>
      </c>
      <c r="R527">
        <f>IF(LEFT(DN527,1)&lt;&gt;"0",IF(LEFT(DN527,1)="1",3.0,DO527),$D$5+$E$5*(EF527*DY527/($K$5*1000))+$F$5*(EF527*DY527/($K$5*1000))*MAX(MIN(DL527,$J$5),$I$5)*MAX(MIN(DL527,$J$5),$I$5)+$G$5*MAX(MIN(DL527,$J$5),$I$5)*(EF527*DY527/($K$5*1000))+$H$5*(EF527*DY527/($K$5*1000))*(EF527*DY527/($K$5*1000)))</f>
        <v>0</v>
      </c>
      <c r="S527">
        <f>J527*(1000-(1000*0.61365*exp(17.502*W527/(240.97+W527))/(DY527+DZ527)+DT527)/2)/(1000*0.61365*exp(17.502*W527/(240.97+W527))/(DY527+DZ527)-DT527)</f>
        <v>0</v>
      </c>
      <c r="T527">
        <f>1/((DM527+1)/(Q527/1.6)+1/(R527/1.37)) + DM527/((DM527+1)/(Q527/1.6) + DM527/(R527/1.37))</f>
        <v>0</v>
      </c>
      <c r="U527">
        <f>(DH527*DK527)</f>
        <v>0</v>
      </c>
      <c r="V527">
        <f>(EA527+(U527+2*0.95*5.67E-8*(((EA527+$B$7)+273)^4-(EA527+273)^4)-44100*J527)/(1.84*29.3*R527+8*0.95*5.67E-8*(EA527+273)^3))</f>
        <v>0</v>
      </c>
      <c r="W527">
        <f>($C$7*EB527+$D$7*EC527+$E$7*V527)</f>
        <v>0</v>
      </c>
      <c r="X527">
        <f>0.61365*exp(17.502*W527/(240.97+W527))</f>
        <v>0</v>
      </c>
      <c r="Y527">
        <f>(Z527/AA527*100)</f>
        <v>0</v>
      </c>
      <c r="Z527">
        <f>DT527*(DY527+DZ527)/1000</f>
        <v>0</v>
      </c>
      <c r="AA527">
        <f>0.61365*exp(17.502*EA527/(240.97+EA527))</f>
        <v>0</v>
      </c>
      <c r="AB527">
        <f>(X527-DT527*(DY527+DZ527)/1000)</f>
        <v>0</v>
      </c>
      <c r="AC527">
        <f>(-J527*44100)</f>
        <v>0</v>
      </c>
      <c r="AD527">
        <f>2*29.3*R527*0.92*(EA527-W527)</f>
        <v>0</v>
      </c>
      <c r="AE527">
        <f>2*0.95*5.67E-8*(((EA527+$B$7)+273)^4-(W527+273)^4)</f>
        <v>0</v>
      </c>
      <c r="AF527">
        <f>U527+AE527+AC527+AD527</f>
        <v>0</v>
      </c>
      <c r="AG527">
        <f>DX527*AU527*(DS527-DR527*(1000-AU527*DU527)/(1000-AU527*DT527))/(100*DL527)</f>
        <v>0</v>
      </c>
      <c r="AH527">
        <f>1000*DX527*AU527*(DT527-DU527)/(100*DL527*(1000-AU527*DT527))</f>
        <v>0</v>
      </c>
      <c r="AI527">
        <f>(AJ527 - AK527 - DY527*1E3/(8.314*(EA527+273.15)) * AM527/DX527 * AL527) * DX527/(100*DL527) * (1000 - DU527)/1000</f>
        <v>0</v>
      </c>
      <c r="AJ527">
        <v>501.2250585425677</v>
      </c>
      <c r="AK527">
        <v>480.2973030303029</v>
      </c>
      <c r="AL527">
        <v>3.256214655131213</v>
      </c>
      <c r="AM527">
        <v>65.2902715244734</v>
      </c>
      <c r="AN527">
        <f>(AP527 - AO527 + DY527*1E3/(8.314*(EA527+273.15)) * AR527/DX527 * AQ527) * DX527/(100*DL527) * 1000/(1000 - AP527)</f>
        <v>0</v>
      </c>
      <c r="AO527">
        <v>16.51352571814169</v>
      </c>
      <c r="AP527">
        <v>16.82641696969696</v>
      </c>
      <c r="AQ527">
        <v>1.464775581008743E-05</v>
      </c>
      <c r="AR527">
        <v>105.1138406512992</v>
      </c>
      <c r="AS527">
        <v>0</v>
      </c>
      <c r="AT527">
        <v>0</v>
      </c>
      <c r="AU527">
        <f>IF(AS527*$H$13&gt;=AW527,1.0,(AW527/(AW527-AS527*$H$13)))</f>
        <v>0</v>
      </c>
      <c r="AV527">
        <f>(AU527-1)*100</f>
        <v>0</v>
      </c>
      <c r="AW527">
        <f>MAX(0,($B$13+$C$13*EF527)/(1+$D$13*EF527)*DY527/(EA527+273)*$E$13)</f>
        <v>0</v>
      </c>
      <c r="AX527" t="s">
        <v>437</v>
      </c>
      <c r="AY527" t="s">
        <v>437</v>
      </c>
      <c r="AZ527">
        <v>0</v>
      </c>
      <c r="BA527">
        <v>0</v>
      </c>
      <c r="BB527">
        <f>1-AZ527/BA527</f>
        <v>0</v>
      </c>
      <c r="BC527">
        <v>0</v>
      </c>
      <c r="BD527" t="s">
        <v>437</v>
      </c>
      <c r="BE527" t="s">
        <v>437</v>
      </c>
      <c r="BF527">
        <v>0</v>
      </c>
      <c r="BG527">
        <v>0</v>
      </c>
      <c r="BH527">
        <f>1-BF527/BG527</f>
        <v>0</v>
      </c>
      <c r="BI527">
        <v>0.5</v>
      </c>
      <c r="BJ527">
        <f>DI527</f>
        <v>0</v>
      </c>
      <c r="BK527">
        <f>L527</f>
        <v>0</v>
      </c>
      <c r="BL527">
        <f>BH527*BI527*BJ527</f>
        <v>0</v>
      </c>
      <c r="BM527">
        <f>(BK527-BC527)/BJ527</f>
        <v>0</v>
      </c>
      <c r="BN527">
        <f>(BA527-BG527)/BG527</f>
        <v>0</v>
      </c>
      <c r="BO527">
        <f>AZ527/(BB527+AZ527/BG527)</f>
        <v>0</v>
      </c>
      <c r="BP527" t="s">
        <v>437</v>
      </c>
      <c r="BQ527">
        <v>0</v>
      </c>
      <c r="BR527">
        <f>IF(BQ527&lt;&gt;0, BQ527, BO527)</f>
        <v>0</v>
      </c>
      <c r="BS527">
        <f>1-BR527/BG527</f>
        <v>0</v>
      </c>
      <c r="BT527">
        <f>(BG527-BF527)/(BG527-BR527)</f>
        <v>0</v>
      </c>
      <c r="BU527">
        <f>(BA527-BG527)/(BA527-BR527)</f>
        <v>0</v>
      </c>
      <c r="BV527">
        <f>(BG527-BF527)/(BG527-AZ527)</f>
        <v>0</v>
      </c>
      <c r="BW527">
        <f>(BA527-BG527)/(BA527-AZ527)</f>
        <v>0</v>
      </c>
      <c r="BX527">
        <f>(BT527*BR527/BF527)</f>
        <v>0</v>
      </c>
      <c r="BY527">
        <f>(1-BX527)</f>
        <v>0</v>
      </c>
      <c r="BZ527">
        <v>2020</v>
      </c>
      <c r="CA527">
        <v>290.0000000000001</v>
      </c>
      <c r="CB527">
        <v>1590.42</v>
      </c>
      <c r="CC527">
        <v>295</v>
      </c>
      <c r="CD527">
        <v>5220.67</v>
      </c>
      <c r="CE527">
        <v>1591.29</v>
      </c>
      <c r="CF527">
        <v>-0.87</v>
      </c>
      <c r="CG527">
        <v>300.0000000000001</v>
      </c>
      <c r="CH527">
        <v>23.8</v>
      </c>
      <c r="CI527">
        <v>1650.734719841875</v>
      </c>
      <c r="CJ527">
        <v>2.032994541366527</v>
      </c>
      <c r="CK527">
        <v>-31.03478562282126</v>
      </c>
      <c r="CL527">
        <v>0.9198548094063967</v>
      </c>
      <c r="CM527">
        <v>0.9759925733019913</v>
      </c>
      <c r="CN527">
        <v>-0.00431141668520578</v>
      </c>
      <c r="CO527">
        <v>289.9999999999999</v>
      </c>
      <c r="CP527">
        <v>1590.91</v>
      </c>
      <c r="CQ527">
        <v>765</v>
      </c>
      <c r="CR527">
        <v>5219.32</v>
      </c>
      <c r="CS527">
        <v>1591.27</v>
      </c>
      <c r="CT527">
        <v>-0.36</v>
      </c>
      <c r="DH527">
        <f>$B$11*EG527+$C$11*EH527+$F$11*ES527*(1-EV527)</f>
        <v>0</v>
      </c>
      <c r="DI527">
        <f>DH527*DJ527</f>
        <v>0</v>
      </c>
      <c r="DJ527">
        <f>($B$11*$D$9+$C$11*$D$9+$F$11*((FF527+EX527)/MAX(FF527+EX527+FG527, 0.1)*$I$9+FG527/MAX(FF527+EX527+FG527, 0.1)*$J$9))/($B$11+$C$11+$F$11)</f>
        <v>0</v>
      </c>
      <c r="DK527">
        <f>($B$11*$K$9+$C$11*$K$9+$F$11*((FF527+EX527)/MAX(FF527+EX527+FG527, 0.1)*$P$9+FG527/MAX(FF527+EX527+FG527, 0.1)*$Q$9))/($B$11+$C$11+$F$11)</f>
        <v>0</v>
      </c>
      <c r="DL527">
        <v>6</v>
      </c>
      <c r="DM527">
        <v>0.5</v>
      </c>
      <c r="DN527" t="s">
        <v>438</v>
      </c>
      <c r="DO527">
        <v>2</v>
      </c>
      <c r="DP527" t="b">
        <v>1</v>
      </c>
      <c r="DQ527">
        <v>1761513555.2</v>
      </c>
      <c r="DR527">
        <v>464.8551</v>
      </c>
      <c r="DS527">
        <v>493.3059</v>
      </c>
      <c r="DT527">
        <v>16.82665</v>
      </c>
      <c r="DU527">
        <v>16.5134</v>
      </c>
      <c r="DV527">
        <v>467.2529</v>
      </c>
      <c r="DW527">
        <v>16.74725</v>
      </c>
      <c r="DX527">
        <v>500.0013000000001</v>
      </c>
      <c r="DY527">
        <v>90.28594</v>
      </c>
      <c r="DZ527">
        <v>0.10001406</v>
      </c>
      <c r="EA527">
        <v>24.17495</v>
      </c>
      <c r="EB527">
        <v>24.00632</v>
      </c>
      <c r="EC527">
        <v>999.9</v>
      </c>
      <c r="ED527">
        <v>0</v>
      </c>
      <c r="EE527">
        <v>0</v>
      </c>
      <c r="EF527">
        <v>9988.379999999999</v>
      </c>
      <c r="EG527">
        <v>0</v>
      </c>
      <c r="EH527">
        <v>1023.354</v>
      </c>
      <c r="EI527">
        <v>-28.45063</v>
      </c>
      <c r="EJ527">
        <v>472.8109000000001</v>
      </c>
      <c r="EK527">
        <v>501.5886</v>
      </c>
      <c r="EL527">
        <v>0.3132658</v>
      </c>
      <c r="EM527">
        <v>493.3059</v>
      </c>
      <c r="EN527">
        <v>16.5134</v>
      </c>
      <c r="EO527">
        <v>1.51921</v>
      </c>
      <c r="EP527">
        <v>1.490926</v>
      </c>
      <c r="EQ527">
        <v>13.16289</v>
      </c>
      <c r="ER527">
        <v>12.87543</v>
      </c>
      <c r="ES527">
        <v>1999.988</v>
      </c>
      <c r="ET527">
        <v>0.9800044</v>
      </c>
      <c r="EU527">
        <v>0.01999563</v>
      </c>
      <c r="EV527">
        <v>0</v>
      </c>
      <c r="EW527">
        <v>1258.871</v>
      </c>
      <c r="EX527">
        <v>5.000970000000001</v>
      </c>
      <c r="EY527">
        <v>25322.24</v>
      </c>
      <c r="EZ527">
        <v>16707.5</v>
      </c>
      <c r="FA527">
        <v>40.1124</v>
      </c>
      <c r="FB527">
        <v>41.187</v>
      </c>
      <c r="FC527">
        <v>40.187</v>
      </c>
      <c r="FD527">
        <v>40.562</v>
      </c>
      <c r="FE527">
        <v>40.187</v>
      </c>
      <c r="FF527">
        <v>1955.092</v>
      </c>
      <c r="FG527">
        <v>39.889</v>
      </c>
      <c r="FH527">
        <v>0</v>
      </c>
      <c r="FI527">
        <v>8429</v>
      </c>
      <c r="FJ527">
        <v>0</v>
      </c>
      <c r="FK527">
        <v>1258.613076923077</v>
      </c>
      <c r="FL527">
        <v>3.568547029012179</v>
      </c>
      <c r="FM527">
        <v>66.99829063228076</v>
      </c>
      <c r="FN527">
        <v>25317.48076923077</v>
      </c>
      <c r="FO527">
        <v>15</v>
      </c>
      <c r="FP527">
        <v>0</v>
      </c>
      <c r="FQ527" t="s">
        <v>439</v>
      </c>
      <c r="FR527">
        <v>1760210915.6</v>
      </c>
      <c r="FS527">
        <v>0</v>
      </c>
      <c r="FT527">
        <v>0</v>
      </c>
      <c r="FU527">
        <v>-0.215</v>
      </c>
      <c r="FV527">
        <v>0</v>
      </c>
      <c r="FW527">
        <v>-0.6919999999999999</v>
      </c>
      <c r="FX527">
        <v>0</v>
      </c>
      <c r="FY527">
        <v>400</v>
      </c>
      <c r="FZ527">
        <v>0</v>
      </c>
      <c r="GA527">
        <v>0.15</v>
      </c>
      <c r="GB527">
        <v>0</v>
      </c>
      <c r="GC527">
        <v>-24.69973</v>
      </c>
      <c r="GD527">
        <v>-36.68689530956844</v>
      </c>
      <c r="GE527">
        <v>3.716939347850594</v>
      </c>
      <c r="GF527">
        <v>0</v>
      </c>
      <c r="GG527">
        <v>1258.436764705882</v>
      </c>
      <c r="GH527">
        <v>3.179373570852259</v>
      </c>
      <c r="GI527">
        <v>0.3884185173709802</v>
      </c>
      <c r="GJ527">
        <v>0</v>
      </c>
      <c r="GK527">
        <v>0.309568175</v>
      </c>
      <c r="GL527">
        <v>0.03066975984990509</v>
      </c>
      <c r="GM527">
        <v>0.003058770381113134</v>
      </c>
      <c r="GN527">
        <v>1</v>
      </c>
      <c r="GO527">
        <v>1</v>
      </c>
      <c r="GP527">
        <v>3</v>
      </c>
      <c r="GQ527" t="s">
        <v>446</v>
      </c>
      <c r="GR527">
        <v>3.13467</v>
      </c>
      <c r="GS527">
        <v>2.76014</v>
      </c>
      <c r="GT527">
        <v>0.103015</v>
      </c>
      <c r="GU527">
        <v>0.106183</v>
      </c>
      <c r="GV527">
        <v>0.082456</v>
      </c>
      <c r="GW527">
        <v>0.0805155</v>
      </c>
      <c r="GX527">
        <v>28546.7</v>
      </c>
      <c r="GY527">
        <v>28442</v>
      </c>
      <c r="GZ527">
        <v>29587</v>
      </c>
      <c r="HA527">
        <v>29408.2</v>
      </c>
      <c r="HB527">
        <v>35874.5</v>
      </c>
      <c r="HC527">
        <v>35821.3</v>
      </c>
      <c r="HD527">
        <v>41631.9</v>
      </c>
      <c r="HE527">
        <v>41777.4</v>
      </c>
      <c r="HF527">
        <v>1.93113</v>
      </c>
      <c r="HG527">
        <v>1.85648</v>
      </c>
      <c r="HH527">
        <v>0.00398979</v>
      </c>
      <c r="HI527">
        <v>0</v>
      </c>
      <c r="HJ527">
        <v>23.9367</v>
      </c>
      <c r="HK527">
        <v>999.9</v>
      </c>
      <c r="HL527">
        <v>39.8</v>
      </c>
      <c r="HM527">
        <v>31.7</v>
      </c>
      <c r="HN527">
        <v>20.6973</v>
      </c>
      <c r="HO527">
        <v>62.3829</v>
      </c>
      <c r="HP527">
        <v>31.3502</v>
      </c>
      <c r="HQ527">
        <v>1</v>
      </c>
      <c r="HR527">
        <v>0.125409</v>
      </c>
      <c r="HS527">
        <v>4.50893</v>
      </c>
      <c r="HT527">
        <v>20.2825</v>
      </c>
      <c r="HU527">
        <v>5.21879</v>
      </c>
      <c r="HV527">
        <v>12.0159</v>
      </c>
      <c r="HW527">
        <v>4.98885</v>
      </c>
      <c r="HX527">
        <v>3.288</v>
      </c>
      <c r="HY527">
        <v>9999</v>
      </c>
      <c r="HZ527">
        <v>9999</v>
      </c>
      <c r="IA527">
        <v>9999</v>
      </c>
      <c r="IB527">
        <v>999.9</v>
      </c>
      <c r="IC527">
        <v>4.97285</v>
      </c>
      <c r="ID527">
        <v>1.86661</v>
      </c>
      <c r="IE527">
        <v>1.86589</v>
      </c>
      <c r="IF527">
        <v>1.86586</v>
      </c>
      <c r="IG527">
        <v>1.86774</v>
      </c>
      <c r="IH527">
        <v>1.87014</v>
      </c>
      <c r="II527">
        <v>1.8688</v>
      </c>
      <c r="IJ527">
        <v>1.87027</v>
      </c>
      <c r="IK527">
        <v>0</v>
      </c>
      <c r="IL527">
        <v>0</v>
      </c>
      <c r="IM527">
        <v>0</v>
      </c>
      <c r="IN527">
        <v>0</v>
      </c>
      <c r="IO527" t="s">
        <v>441</v>
      </c>
      <c r="IP527" t="s">
        <v>442</v>
      </c>
      <c r="IQ527" t="s">
        <v>443</v>
      </c>
      <c r="IR527" t="s">
        <v>443</v>
      </c>
      <c r="IS527" t="s">
        <v>443</v>
      </c>
      <c r="IT527" t="s">
        <v>443</v>
      </c>
      <c r="IU527">
        <v>0</v>
      </c>
      <c r="IV527">
        <v>100</v>
      </c>
      <c r="IW527">
        <v>100</v>
      </c>
      <c r="IX527">
        <v>-2.415</v>
      </c>
      <c r="IY527">
        <v>0.0794</v>
      </c>
      <c r="IZ527">
        <v>-1.414774939843471</v>
      </c>
      <c r="JA527">
        <v>-0.002262605230658699</v>
      </c>
      <c r="JB527">
        <v>4.117972070868355E-07</v>
      </c>
      <c r="JC527">
        <v>-1.535053720392113E-10</v>
      </c>
      <c r="JD527">
        <v>-0.05773197212917025</v>
      </c>
      <c r="JE527">
        <v>-0.004387372397949352</v>
      </c>
      <c r="JF527">
        <v>0.001148265067849212</v>
      </c>
      <c r="JG527">
        <v>-2.372704636287677E-05</v>
      </c>
      <c r="JH527">
        <v>4</v>
      </c>
      <c r="JI527">
        <v>2346</v>
      </c>
      <c r="JJ527">
        <v>1</v>
      </c>
      <c r="JK527">
        <v>24</v>
      </c>
      <c r="JL527">
        <v>21710.7</v>
      </c>
      <c r="JM527">
        <v>29358559.3</v>
      </c>
      <c r="JN527">
        <v>1.22192</v>
      </c>
      <c r="JO527">
        <v>2.27539</v>
      </c>
      <c r="JP527">
        <v>1.39648</v>
      </c>
      <c r="JQ527">
        <v>2.35229</v>
      </c>
      <c r="JR527">
        <v>1.49536</v>
      </c>
      <c r="JS527">
        <v>2.71118</v>
      </c>
      <c r="JT527">
        <v>36.6706</v>
      </c>
      <c r="JU527">
        <v>24.035</v>
      </c>
      <c r="JV527">
        <v>18</v>
      </c>
      <c r="JW527">
        <v>493.91</v>
      </c>
      <c r="JX527">
        <v>436.908</v>
      </c>
      <c r="JY527">
        <v>18.7562</v>
      </c>
      <c r="JZ527">
        <v>29.0142</v>
      </c>
      <c r="KA527">
        <v>30.0013</v>
      </c>
      <c r="KB527">
        <v>28.4835</v>
      </c>
      <c r="KC527">
        <v>28.3797</v>
      </c>
      <c r="KD527">
        <v>24.59</v>
      </c>
      <c r="KE527">
        <v>27.5283</v>
      </c>
      <c r="KF527">
        <v>41.5705</v>
      </c>
      <c r="KG527">
        <v>18.7483</v>
      </c>
      <c r="KH527">
        <v>527.044</v>
      </c>
      <c r="KI527">
        <v>16.5483</v>
      </c>
      <c r="KJ527">
        <v>101.116</v>
      </c>
      <c r="KK527">
        <v>100.464</v>
      </c>
    </row>
    <row r="528" spans="1:297">
      <c r="A528">
        <v>512</v>
      </c>
      <c r="B528">
        <v>1761513563</v>
      </c>
      <c r="C528">
        <v>6352.5</v>
      </c>
      <c r="D528" t="s">
        <v>1472</v>
      </c>
      <c r="E528" t="s">
        <v>1473</v>
      </c>
      <c r="F528">
        <v>5</v>
      </c>
      <c r="G528" t="s">
        <v>1411</v>
      </c>
      <c r="H528" t="s">
        <v>436</v>
      </c>
      <c r="I528">
        <v>1761513560.5</v>
      </c>
      <c r="J528">
        <f>(K528)/1000</f>
        <v>0</v>
      </c>
      <c r="K528">
        <f>IF(DP528, AN528, AH528)</f>
        <v>0</v>
      </c>
      <c r="L528">
        <f>IF(DP528, AI528, AG528)</f>
        <v>0</v>
      </c>
      <c r="M528">
        <f>DR528 - IF(AU528&gt;1, L528*DL528*100.0/(AW528), 0)</f>
        <v>0</v>
      </c>
      <c r="N528">
        <f>((T528-J528/2)*M528-L528)/(T528+J528/2)</f>
        <v>0</v>
      </c>
      <c r="O528">
        <f>N528*(DY528+DZ528)/1000.0</f>
        <v>0</v>
      </c>
      <c r="P528">
        <f>(DR528 - IF(AU528&gt;1, L528*DL528*100.0/(AW528), 0))*(DY528+DZ528)/1000.0</f>
        <v>0</v>
      </c>
      <c r="Q528">
        <f>2.0/((1/S528-1/R528)+SIGN(S528)*SQRT((1/S528-1/R528)*(1/S528-1/R528) + 4*DM528/((DM528+1)*(DM528+1))*(2*1/S528*1/R528-1/R528*1/R528)))</f>
        <v>0</v>
      </c>
      <c r="R528">
        <f>IF(LEFT(DN528,1)&lt;&gt;"0",IF(LEFT(DN528,1)="1",3.0,DO528),$D$5+$E$5*(EF528*DY528/($K$5*1000))+$F$5*(EF528*DY528/($K$5*1000))*MAX(MIN(DL528,$J$5),$I$5)*MAX(MIN(DL528,$J$5),$I$5)+$G$5*MAX(MIN(DL528,$J$5),$I$5)*(EF528*DY528/($K$5*1000))+$H$5*(EF528*DY528/($K$5*1000))*(EF528*DY528/($K$5*1000)))</f>
        <v>0</v>
      </c>
      <c r="S528">
        <f>J528*(1000-(1000*0.61365*exp(17.502*W528/(240.97+W528))/(DY528+DZ528)+DT528)/2)/(1000*0.61365*exp(17.502*W528/(240.97+W528))/(DY528+DZ528)-DT528)</f>
        <v>0</v>
      </c>
      <c r="T528">
        <f>1/((DM528+1)/(Q528/1.6)+1/(R528/1.37)) + DM528/((DM528+1)/(Q528/1.6) + DM528/(R528/1.37))</f>
        <v>0</v>
      </c>
      <c r="U528">
        <f>(DH528*DK528)</f>
        <v>0</v>
      </c>
      <c r="V528">
        <f>(EA528+(U528+2*0.95*5.67E-8*(((EA528+$B$7)+273)^4-(EA528+273)^4)-44100*J528)/(1.84*29.3*R528+8*0.95*5.67E-8*(EA528+273)^3))</f>
        <v>0</v>
      </c>
      <c r="W528">
        <f>($C$7*EB528+$D$7*EC528+$E$7*V528)</f>
        <v>0</v>
      </c>
      <c r="X528">
        <f>0.61365*exp(17.502*W528/(240.97+W528))</f>
        <v>0</v>
      </c>
      <c r="Y528">
        <f>(Z528/AA528*100)</f>
        <v>0</v>
      </c>
      <c r="Z528">
        <f>DT528*(DY528+DZ528)/1000</f>
        <v>0</v>
      </c>
      <c r="AA528">
        <f>0.61365*exp(17.502*EA528/(240.97+EA528))</f>
        <v>0</v>
      </c>
      <c r="AB528">
        <f>(X528-DT528*(DY528+DZ528)/1000)</f>
        <v>0</v>
      </c>
      <c r="AC528">
        <f>(-J528*44100)</f>
        <v>0</v>
      </c>
      <c r="AD528">
        <f>2*29.3*R528*0.92*(EA528-W528)</f>
        <v>0</v>
      </c>
      <c r="AE528">
        <f>2*0.95*5.67E-8*(((EA528+$B$7)+273)^4-(W528+273)^4)</f>
        <v>0</v>
      </c>
      <c r="AF528">
        <f>U528+AE528+AC528+AD528</f>
        <v>0</v>
      </c>
      <c r="AG528">
        <f>DX528*AU528*(DS528-DR528*(1000-AU528*DU528)/(1000-AU528*DT528))/(100*DL528)</f>
        <v>0</v>
      </c>
      <c r="AH528">
        <f>1000*DX528*AU528*(DT528-DU528)/(100*DL528*(1000-AU528*DT528))</f>
        <v>0</v>
      </c>
      <c r="AI528">
        <f>(AJ528 - AK528 - DY528*1E3/(8.314*(EA528+273.15)) * AM528/DX528 * AL528) * DX528/(100*DL528) * (1000 - DU528)/1000</f>
        <v>0</v>
      </c>
      <c r="AJ528">
        <v>518.425055807216</v>
      </c>
      <c r="AK528">
        <v>496.8855696969695</v>
      </c>
      <c r="AL528">
        <v>3.338131229156643</v>
      </c>
      <c r="AM528">
        <v>65.2902715244734</v>
      </c>
      <c r="AN528">
        <f>(AP528 - AO528 + DY528*1E3/(8.314*(EA528+273.15)) * AR528/DX528 * AQ528) * DX528/(100*DL528) * 1000/(1000 - AP528)</f>
        <v>0</v>
      </c>
      <c r="AO528">
        <v>16.51256264679163</v>
      </c>
      <c r="AP528">
        <v>16.8290309090909</v>
      </c>
      <c r="AQ528">
        <v>1.704991641048102E-05</v>
      </c>
      <c r="AR528">
        <v>105.1138406512992</v>
      </c>
      <c r="AS528">
        <v>0</v>
      </c>
      <c r="AT528">
        <v>0</v>
      </c>
      <c r="AU528">
        <f>IF(AS528*$H$13&gt;=AW528,1.0,(AW528/(AW528-AS528*$H$13)))</f>
        <v>0</v>
      </c>
      <c r="AV528">
        <f>(AU528-1)*100</f>
        <v>0</v>
      </c>
      <c r="AW528">
        <f>MAX(0,($B$13+$C$13*EF528)/(1+$D$13*EF528)*DY528/(EA528+273)*$E$13)</f>
        <v>0</v>
      </c>
      <c r="AX528" t="s">
        <v>437</v>
      </c>
      <c r="AY528" t="s">
        <v>437</v>
      </c>
      <c r="AZ528">
        <v>0</v>
      </c>
      <c r="BA528">
        <v>0</v>
      </c>
      <c r="BB528">
        <f>1-AZ528/BA528</f>
        <v>0</v>
      </c>
      <c r="BC528">
        <v>0</v>
      </c>
      <c r="BD528" t="s">
        <v>437</v>
      </c>
      <c r="BE528" t="s">
        <v>437</v>
      </c>
      <c r="BF528">
        <v>0</v>
      </c>
      <c r="BG528">
        <v>0</v>
      </c>
      <c r="BH528">
        <f>1-BF528/BG528</f>
        <v>0</v>
      </c>
      <c r="BI528">
        <v>0.5</v>
      </c>
      <c r="BJ528">
        <f>DI528</f>
        <v>0</v>
      </c>
      <c r="BK528">
        <f>L528</f>
        <v>0</v>
      </c>
      <c r="BL528">
        <f>BH528*BI528*BJ528</f>
        <v>0</v>
      </c>
      <c r="BM528">
        <f>(BK528-BC528)/BJ528</f>
        <v>0</v>
      </c>
      <c r="BN528">
        <f>(BA528-BG528)/BG528</f>
        <v>0</v>
      </c>
      <c r="BO528">
        <f>AZ528/(BB528+AZ528/BG528)</f>
        <v>0</v>
      </c>
      <c r="BP528" t="s">
        <v>437</v>
      </c>
      <c r="BQ528">
        <v>0</v>
      </c>
      <c r="BR528">
        <f>IF(BQ528&lt;&gt;0, BQ528, BO528)</f>
        <v>0</v>
      </c>
      <c r="BS528">
        <f>1-BR528/BG528</f>
        <v>0</v>
      </c>
      <c r="BT528">
        <f>(BG528-BF528)/(BG528-BR528)</f>
        <v>0</v>
      </c>
      <c r="BU528">
        <f>(BA528-BG528)/(BA528-BR528)</f>
        <v>0</v>
      </c>
      <c r="BV528">
        <f>(BG528-BF528)/(BG528-AZ528)</f>
        <v>0</v>
      </c>
      <c r="BW528">
        <f>(BA528-BG528)/(BA528-AZ528)</f>
        <v>0</v>
      </c>
      <c r="BX528">
        <f>(BT528*BR528/BF528)</f>
        <v>0</v>
      </c>
      <c r="BY528">
        <f>(1-BX528)</f>
        <v>0</v>
      </c>
      <c r="BZ528">
        <v>2020</v>
      </c>
      <c r="CA528">
        <v>290.0000000000001</v>
      </c>
      <c r="CB528">
        <v>1590.42</v>
      </c>
      <c r="CC528">
        <v>295</v>
      </c>
      <c r="CD528">
        <v>5220.67</v>
      </c>
      <c r="CE528">
        <v>1591.29</v>
      </c>
      <c r="CF528">
        <v>-0.87</v>
      </c>
      <c r="CG528">
        <v>300.0000000000001</v>
      </c>
      <c r="CH528">
        <v>23.8</v>
      </c>
      <c r="CI528">
        <v>1650.734719841875</v>
      </c>
      <c r="CJ528">
        <v>2.032994541366527</v>
      </c>
      <c r="CK528">
        <v>-31.03478562282126</v>
      </c>
      <c r="CL528">
        <v>0.9198548094063967</v>
      </c>
      <c r="CM528">
        <v>0.9759925733019913</v>
      </c>
      <c r="CN528">
        <v>-0.00431141668520578</v>
      </c>
      <c r="CO528">
        <v>289.9999999999999</v>
      </c>
      <c r="CP528">
        <v>1590.91</v>
      </c>
      <c r="CQ528">
        <v>765</v>
      </c>
      <c r="CR528">
        <v>5219.32</v>
      </c>
      <c r="CS528">
        <v>1591.27</v>
      </c>
      <c r="CT528">
        <v>-0.36</v>
      </c>
      <c r="DH528">
        <f>$B$11*EG528+$C$11*EH528+$F$11*ES528*(1-EV528)</f>
        <v>0</v>
      </c>
      <c r="DI528">
        <f>DH528*DJ528</f>
        <v>0</v>
      </c>
      <c r="DJ528">
        <f>($B$11*$D$9+$C$11*$D$9+$F$11*((FF528+EX528)/MAX(FF528+EX528+FG528, 0.1)*$I$9+FG528/MAX(FF528+EX528+FG528, 0.1)*$J$9))/($B$11+$C$11+$F$11)</f>
        <v>0</v>
      </c>
      <c r="DK528">
        <f>($B$11*$K$9+$C$11*$K$9+$F$11*((FF528+EX528)/MAX(FF528+EX528+FG528, 0.1)*$P$9+FG528/MAX(FF528+EX528+FG528, 0.1)*$Q$9))/($B$11+$C$11+$F$11)</f>
        <v>0</v>
      </c>
      <c r="DL528">
        <v>6</v>
      </c>
      <c r="DM528">
        <v>0.5</v>
      </c>
      <c r="DN528" t="s">
        <v>438</v>
      </c>
      <c r="DO528">
        <v>2</v>
      </c>
      <c r="DP528" t="b">
        <v>1</v>
      </c>
      <c r="DQ528">
        <v>1761513560.5</v>
      </c>
      <c r="DR528">
        <v>481.9405555555556</v>
      </c>
      <c r="DS528">
        <v>511.1997777777779</v>
      </c>
      <c r="DT528">
        <v>16.82754444444445</v>
      </c>
      <c r="DU528">
        <v>16.51305555555555</v>
      </c>
      <c r="DV528">
        <v>484.3721111111111</v>
      </c>
      <c r="DW528">
        <v>16.74811111111111</v>
      </c>
      <c r="DX528">
        <v>499.9904444444444</v>
      </c>
      <c r="DY528">
        <v>90.28331111111112</v>
      </c>
      <c r="DZ528">
        <v>0.09992864444444444</v>
      </c>
      <c r="EA528">
        <v>24.17547777777777</v>
      </c>
      <c r="EB528">
        <v>24.0034</v>
      </c>
      <c r="EC528">
        <v>999.9000000000001</v>
      </c>
      <c r="ED528">
        <v>0</v>
      </c>
      <c r="EE528">
        <v>0</v>
      </c>
      <c r="EF528">
        <v>10007.75888888889</v>
      </c>
      <c r="EG528">
        <v>0</v>
      </c>
      <c r="EH528">
        <v>1023.31</v>
      </c>
      <c r="EI528">
        <v>-29.25914444444445</v>
      </c>
      <c r="EJ528">
        <v>490.1892222222223</v>
      </c>
      <c r="EK528">
        <v>519.7828888888888</v>
      </c>
      <c r="EL528">
        <v>0.3144782222222222</v>
      </c>
      <c r="EM528">
        <v>511.1997777777779</v>
      </c>
      <c r="EN528">
        <v>16.51305555555555</v>
      </c>
      <c r="EO528">
        <v>1.519246666666667</v>
      </c>
      <c r="EP528">
        <v>1.490854444444444</v>
      </c>
      <c r="EQ528">
        <v>13.16322222222222</v>
      </c>
      <c r="ER528">
        <v>12.87467777777778</v>
      </c>
      <c r="ES528">
        <v>1999.926666666667</v>
      </c>
      <c r="ET528">
        <v>0.9800053333333333</v>
      </c>
      <c r="EU528">
        <v>0.01999468888888889</v>
      </c>
      <c r="EV528">
        <v>0</v>
      </c>
      <c r="EW528">
        <v>1259.011111111111</v>
      </c>
      <c r="EX528">
        <v>5.00097</v>
      </c>
      <c r="EY528">
        <v>25326.98888888889</v>
      </c>
      <c r="EZ528">
        <v>16706.97777777778</v>
      </c>
      <c r="FA528">
        <v>40.125</v>
      </c>
      <c r="FB528">
        <v>41.187</v>
      </c>
      <c r="FC528">
        <v>40.20099999999999</v>
      </c>
      <c r="FD528">
        <v>40.618</v>
      </c>
      <c r="FE528">
        <v>40.236</v>
      </c>
      <c r="FF528">
        <v>1955.033333333333</v>
      </c>
      <c r="FG528">
        <v>39.88444444444445</v>
      </c>
      <c r="FH528">
        <v>0</v>
      </c>
      <c r="FI528">
        <v>8433.800000190735</v>
      </c>
      <c r="FJ528">
        <v>0</v>
      </c>
      <c r="FK528">
        <v>1258.837692307692</v>
      </c>
      <c r="FL528">
        <v>2.54085470609804</v>
      </c>
      <c r="FM528">
        <v>60.12649566184382</v>
      </c>
      <c r="FN528">
        <v>25322.39615384616</v>
      </c>
      <c r="FO528">
        <v>15</v>
      </c>
      <c r="FP528">
        <v>0</v>
      </c>
      <c r="FQ528" t="s">
        <v>439</v>
      </c>
      <c r="FR528">
        <v>1760210915.6</v>
      </c>
      <c r="FS528">
        <v>0</v>
      </c>
      <c r="FT528">
        <v>0</v>
      </c>
      <c r="FU528">
        <v>-0.215</v>
      </c>
      <c r="FV528">
        <v>0</v>
      </c>
      <c r="FW528">
        <v>-0.6919999999999999</v>
      </c>
      <c r="FX528">
        <v>0</v>
      </c>
      <c r="FY528">
        <v>400</v>
      </c>
      <c r="FZ528">
        <v>0</v>
      </c>
      <c r="GA528">
        <v>0.15</v>
      </c>
      <c r="GB528">
        <v>0</v>
      </c>
      <c r="GC528">
        <v>-27.2097725</v>
      </c>
      <c r="GD528">
        <v>-19.22651594746711</v>
      </c>
      <c r="GE528">
        <v>1.942113923407623</v>
      </c>
      <c r="GF528">
        <v>0</v>
      </c>
      <c r="GG528">
        <v>1258.692058823529</v>
      </c>
      <c r="GH528">
        <v>3.305576784043037</v>
      </c>
      <c r="GI528">
        <v>0.3956735092870799</v>
      </c>
      <c r="GJ528">
        <v>0</v>
      </c>
      <c r="GK528">
        <v>0.3116656</v>
      </c>
      <c r="GL528">
        <v>0.02362077298311376</v>
      </c>
      <c r="GM528">
        <v>0.002396135282074032</v>
      </c>
      <c r="GN528">
        <v>1</v>
      </c>
      <c r="GO528">
        <v>1</v>
      </c>
      <c r="GP528">
        <v>3</v>
      </c>
      <c r="GQ528" t="s">
        <v>446</v>
      </c>
      <c r="GR528">
        <v>3.13478</v>
      </c>
      <c r="GS528">
        <v>2.76041</v>
      </c>
      <c r="GT528">
        <v>0.105608</v>
      </c>
      <c r="GU528">
        <v>0.108758</v>
      </c>
      <c r="GV528">
        <v>0.0824626</v>
      </c>
      <c r="GW528">
        <v>0.08051469999999999</v>
      </c>
      <c r="GX528">
        <v>28463.7</v>
      </c>
      <c r="GY528">
        <v>28358.9</v>
      </c>
      <c r="GZ528">
        <v>29586.6</v>
      </c>
      <c r="HA528">
        <v>29407</v>
      </c>
      <c r="HB528">
        <v>35873.7</v>
      </c>
      <c r="HC528">
        <v>35820</v>
      </c>
      <c r="HD528">
        <v>41631.2</v>
      </c>
      <c r="HE528">
        <v>41775.8</v>
      </c>
      <c r="HF528">
        <v>1.93105</v>
      </c>
      <c r="HG528">
        <v>1.85625</v>
      </c>
      <c r="HH528">
        <v>0.00433624</v>
      </c>
      <c r="HI528">
        <v>0</v>
      </c>
      <c r="HJ528">
        <v>23.9379</v>
      </c>
      <c r="HK528">
        <v>999.9</v>
      </c>
      <c r="HL528">
        <v>39.8</v>
      </c>
      <c r="HM528">
        <v>31.7</v>
      </c>
      <c r="HN528">
        <v>20.6953</v>
      </c>
      <c r="HO528">
        <v>62.3029</v>
      </c>
      <c r="HP528">
        <v>31.3782</v>
      </c>
      <c r="HQ528">
        <v>1</v>
      </c>
      <c r="HR528">
        <v>0.126552</v>
      </c>
      <c r="HS528">
        <v>4.46778</v>
      </c>
      <c r="HT528">
        <v>20.2838</v>
      </c>
      <c r="HU528">
        <v>5.21864</v>
      </c>
      <c r="HV528">
        <v>12.0159</v>
      </c>
      <c r="HW528">
        <v>4.9889</v>
      </c>
      <c r="HX528">
        <v>3.28788</v>
      </c>
      <c r="HY528">
        <v>9999</v>
      </c>
      <c r="HZ528">
        <v>9999</v>
      </c>
      <c r="IA528">
        <v>9999</v>
      </c>
      <c r="IB528">
        <v>999.9</v>
      </c>
      <c r="IC528">
        <v>4.97286</v>
      </c>
      <c r="ID528">
        <v>1.86661</v>
      </c>
      <c r="IE528">
        <v>1.86587</v>
      </c>
      <c r="IF528">
        <v>1.86585</v>
      </c>
      <c r="IG528">
        <v>1.86771</v>
      </c>
      <c r="IH528">
        <v>1.87014</v>
      </c>
      <c r="II528">
        <v>1.8688</v>
      </c>
      <c r="IJ528">
        <v>1.87027</v>
      </c>
      <c r="IK528">
        <v>0</v>
      </c>
      <c r="IL528">
        <v>0</v>
      </c>
      <c r="IM528">
        <v>0</v>
      </c>
      <c r="IN528">
        <v>0</v>
      </c>
      <c r="IO528" t="s">
        <v>441</v>
      </c>
      <c r="IP528" t="s">
        <v>442</v>
      </c>
      <c r="IQ528" t="s">
        <v>443</v>
      </c>
      <c r="IR528" t="s">
        <v>443</v>
      </c>
      <c r="IS528" t="s">
        <v>443</v>
      </c>
      <c r="IT528" t="s">
        <v>443</v>
      </c>
      <c r="IU528">
        <v>0</v>
      </c>
      <c r="IV528">
        <v>100</v>
      </c>
      <c r="IW528">
        <v>100</v>
      </c>
      <c r="IX528">
        <v>-2.448</v>
      </c>
      <c r="IY528">
        <v>0.0794</v>
      </c>
      <c r="IZ528">
        <v>-1.414774939843471</v>
      </c>
      <c r="JA528">
        <v>-0.002262605230658699</v>
      </c>
      <c r="JB528">
        <v>4.117972070868355E-07</v>
      </c>
      <c r="JC528">
        <v>-1.535053720392113E-10</v>
      </c>
      <c r="JD528">
        <v>-0.05773197212917025</v>
      </c>
      <c r="JE528">
        <v>-0.004387372397949352</v>
      </c>
      <c r="JF528">
        <v>0.001148265067849212</v>
      </c>
      <c r="JG528">
        <v>-2.372704636287677E-05</v>
      </c>
      <c r="JH528">
        <v>4</v>
      </c>
      <c r="JI528">
        <v>2346</v>
      </c>
      <c r="JJ528">
        <v>1</v>
      </c>
      <c r="JK528">
        <v>24</v>
      </c>
      <c r="JL528">
        <v>21710.8</v>
      </c>
      <c r="JM528">
        <v>29358559.4</v>
      </c>
      <c r="JN528">
        <v>1.2561</v>
      </c>
      <c r="JO528">
        <v>2.27661</v>
      </c>
      <c r="JP528">
        <v>1.39648</v>
      </c>
      <c r="JQ528">
        <v>2.35352</v>
      </c>
      <c r="JR528">
        <v>1.49536</v>
      </c>
      <c r="JS528">
        <v>2.69287</v>
      </c>
      <c r="JT528">
        <v>36.6706</v>
      </c>
      <c r="JU528">
        <v>24.035</v>
      </c>
      <c r="JV528">
        <v>18</v>
      </c>
      <c r="JW528">
        <v>493.991</v>
      </c>
      <c r="JX528">
        <v>436.891</v>
      </c>
      <c r="JY528">
        <v>18.7432</v>
      </c>
      <c r="JZ528">
        <v>29.0285</v>
      </c>
      <c r="KA528">
        <v>30.0012</v>
      </c>
      <c r="KB528">
        <v>28.4992</v>
      </c>
      <c r="KC528">
        <v>28.3959</v>
      </c>
      <c r="KD528">
        <v>25.1928</v>
      </c>
      <c r="KE528">
        <v>27.5283</v>
      </c>
      <c r="KF528">
        <v>41.5705</v>
      </c>
      <c r="KG528">
        <v>18.7452</v>
      </c>
      <c r="KH528">
        <v>540.4059999999999</v>
      </c>
      <c r="KI528">
        <v>16.5483</v>
      </c>
      <c r="KJ528">
        <v>101.114</v>
      </c>
      <c r="KK528">
        <v>100.46</v>
      </c>
    </row>
    <row r="529" spans="1:297">
      <c r="A529">
        <v>513</v>
      </c>
      <c r="B529">
        <v>1761513568</v>
      </c>
      <c r="C529">
        <v>6357.5</v>
      </c>
      <c r="D529" t="s">
        <v>1474</v>
      </c>
      <c r="E529" t="s">
        <v>1475</v>
      </c>
      <c r="F529">
        <v>5</v>
      </c>
      <c r="G529" t="s">
        <v>1411</v>
      </c>
      <c r="H529" t="s">
        <v>436</v>
      </c>
      <c r="I529">
        <v>1761513565.2</v>
      </c>
      <c r="J529">
        <f>(K529)/1000</f>
        <v>0</v>
      </c>
      <c r="K529">
        <f>IF(DP529, AN529, AH529)</f>
        <v>0</v>
      </c>
      <c r="L529">
        <f>IF(DP529, AI529, AG529)</f>
        <v>0</v>
      </c>
      <c r="M529">
        <f>DR529 - IF(AU529&gt;1, L529*DL529*100.0/(AW529), 0)</f>
        <v>0</v>
      </c>
      <c r="N529">
        <f>((T529-J529/2)*M529-L529)/(T529+J529/2)</f>
        <v>0</v>
      </c>
      <c r="O529">
        <f>N529*(DY529+DZ529)/1000.0</f>
        <v>0</v>
      </c>
      <c r="P529">
        <f>(DR529 - IF(AU529&gt;1, L529*DL529*100.0/(AW529), 0))*(DY529+DZ529)/1000.0</f>
        <v>0</v>
      </c>
      <c r="Q529">
        <f>2.0/((1/S529-1/R529)+SIGN(S529)*SQRT((1/S529-1/R529)*(1/S529-1/R529) + 4*DM529/((DM529+1)*(DM529+1))*(2*1/S529*1/R529-1/R529*1/R529)))</f>
        <v>0</v>
      </c>
      <c r="R529">
        <f>IF(LEFT(DN529,1)&lt;&gt;"0",IF(LEFT(DN529,1)="1",3.0,DO529),$D$5+$E$5*(EF529*DY529/($K$5*1000))+$F$5*(EF529*DY529/($K$5*1000))*MAX(MIN(DL529,$J$5),$I$5)*MAX(MIN(DL529,$J$5),$I$5)+$G$5*MAX(MIN(DL529,$J$5),$I$5)*(EF529*DY529/($K$5*1000))+$H$5*(EF529*DY529/($K$5*1000))*(EF529*DY529/($K$5*1000)))</f>
        <v>0</v>
      </c>
      <c r="S529">
        <f>J529*(1000-(1000*0.61365*exp(17.502*W529/(240.97+W529))/(DY529+DZ529)+DT529)/2)/(1000*0.61365*exp(17.502*W529/(240.97+W529))/(DY529+DZ529)-DT529)</f>
        <v>0</v>
      </c>
      <c r="T529">
        <f>1/((DM529+1)/(Q529/1.6)+1/(R529/1.37)) + DM529/((DM529+1)/(Q529/1.6) + DM529/(R529/1.37))</f>
        <v>0</v>
      </c>
      <c r="U529">
        <f>(DH529*DK529)</f>
        <v>0</v>
      </c>
      <c r="V529">
        <f>(EA529+(U529+2*0.95*5.67E-8*(((EA529+$B$7)+273)^4-(EA529+273)^4)-44100*J529)/(1.84*29.3*R529+8*0.95*5.67E-8*(EA529+273)^3))</f>
        <v>0</v>
      </c>
      <c r="W529">
        <f>($C$7*EB529+$D$7*EC529+$E$7*V529)</f>
        <v>0</v>
      </c>
      <c r="X529">
        <f>0.61365*exp(17.502*W529/(240.97+W529))</f>
        <v>0</v>
      </c>
      <c r="Y529">
        <f>(Z529/AA529*100)</f>
        <v>0</v>
      </c>
      <c r="Z529">
        <f>DT529*(DY529+DZ529)/1000</f>
        <v>0</v>
      </c>
      <c r="AA529">
        <f>0.61365*exp(17.502*EA529/(240.97+EA529))</f>
        <v>0</v>
      </c>
      <c r="AB529">
        <f>(X529-DT529*(DY529+DZ529)/1000)</f>
        <v>0</v>
      </c>
      <c r="AC529">
        <f>(-J529*44100)</f>
        <v>0</v>
      </c>
      <c r="AD529">
        <f>2*29.3*R529*0.92*(EA529-W529)</f>
        <v>0</v>
      </c>
      <c r="AE529">
        <f>2*0.95*5.67E-8*(((EA529+$B$7)+273)^4-(W529+273)^4)</f>
        <v>0</v>
      </c>
      <c r="AF529">
        <f>U529+AE529+AC529+AD529</f>
        <v>0</v>
      </c>
      <c r="AG529">
        <f>DX529*AU529*(DS529-DR529*(1000-AU529*DU529)/(1000-AU529*DT529))/(100*DL529)</f>
        <v>0</v>
      </c>
      <c r="AH529">
        <f>1000*DX529*AU529*(DT529-DU529)/(100*DL529*(1000-AU529*DT529))</f>
        <v>0</v>
      </c>
      <c r="AI529">
        <f>(AJ529 - AK529 - DY529*1E3/(8.314*(EA529+273.15)) * AM529/DX529 * AL529) * DX529/(100*DL529) * (1000 - DU529)/1000</f>
        <v>0</v>
      </c>
      <c r="AJ529">
        <v>535.4363306537624</v>
      </c>
      <c r="AK529">
        <v>513.596606060606</v>
      </c>
      <c r="AL529">
        <v>3.332081609872745</v>
      </c>
      <c r="AM529">
        <v>65.2902715244734</v>
      </c>
      <c r="AN529">
        <f>(AP529 - AO529 + DY529*1E3/(8.314*(EA529+273.15)) * AR529/DX529 * AQ529) * DX529/(100*DL529) * 1000/(1000 - AP529)</f>
        <v>0</v>
      </c>
      <c r="AO529">
        <v>16.515544022121</v>
      </c>
      <c r="AP529">
        <v>16.83181454545454</v>
      </c>
      <c r="AQ529">
        <v>3.099118066882972E-05</v>
      </c>
      <c r="AR529">
        <v>105.1138406512992</v>
      </c>
      <c r="AS529">
        <v>0</v>
      </c>
      <c r="AT529">
        <v>0</v>
      </c>
      <c r="AU529">
        <f>IF(AS529*$H$13&gt;=AW529,1.0,(AW529/(AW529-AS529*$H$13)))</f>
        <v>0</v>
      </c>
      <c r="AV529">
        <f>(AU529-1)*100</f>
        <v>0</v>
      </c>
      <c r="AW529">
        <f>MAX(0,($B$13+$C$13*EF529)/(1+$D$13*EF529)*DY529/(EA529+273)*$E$13)</f>
        <v>0</v>
      </c>
      <c r="AX529" t="s">
        <v>437</v>
      </c>
      <c r="AY529" t="s">
        <v>437</v>
      </c>
      <c r="AZ529">
        <v>0</v>
      </c>
      <c r="BA529">
        <v>0</v>
      </c>
      <c r="BB529">
        <f>1-AZ529/BA529</f>
        <v>0</v>
      </c>
      <c r="BC529">
        <v>0</v>
      </c>
      <c r="BD529" t="s">
        <v>437</v>
      </c>
      <c r="BE529" t="s">
        <v>437</v>
      </c>
      <c r="BF529">
        <v>0</v>
      </c>
      <c r="BG529">
        <v>0</v>
      </c>
      <c r="BH529">
        <f>1-BF529/BG529</f>
        <v>0</v>
      </c>
      <c r="BI529">
        <v>0.5</v>
      </c>
      <c r="BJ529">
        <f>DI529</f>
        <v>0</v>
      </c>
      <c r="BK529">
        <f>L529</f>
        <v>0</v>
      </c>
      <c r="BL529">
        <f>BH529*BI529*BJ529</f>
        <v>0</v>
      </c>
      <c r="BM529">
        <f>(BK529-BC529)/BJ529</f>
        <v>0</v>
      </c>
      <c r="BN529">
        <f>(BA529-BG529)/BG529</f>
        <v>0</v>
      </c>
      <c r="BO529">
        <f>AZ529/(BB529+AZ529/BG529)</f>
        <v>0</v>
      </c>
      <c r="BP529" t="s">
        <v>437</v>
      </c>
      <c r="BQ529">
        <v>0</v>
      </c>
      <c r="BR529">
        <f>IF(BQ529&lt;&gt;0, BQ529, BO529)</f>
        <v>0</v>
      </c>
      <c r="BS529">
        <f>1-BR529/BG529</f>
        <v>0</v>
      </c>
      <c r="BT529">
        <f>(BG529-BF529)/(BG529-BR529)</f>
        <v>0</v>
      </c>
      <c r="BU529">
        <f>(BA529-BG529)/(BA529-BR529)</f>
        <v>0</v>
      </c>
      <c r="BV529">
        <f>(BG529-BF529)/(BG529-AZ529)</f>
        <v>0</v>
      </c>
      <c r="BW529">
        <f>(BA529-BG529)/(BA529-AZ529)</f>
        <v>0</v>
      </c>
      <c r="BX529">
        <f>(BT529*BR529/BF529)</f>
        <v>0</v>
      </c>
      <c r="BY529">
        <f>(1-BX529)</f>
        <v>0</v>
      </c>
      <c r="BZ529">
        <v>2020</v>
      </c>
      <c r="CA529">
        <v>290.0000000000001</v>
      </c>
      <c r="CB529">
        <v>1590.42</v>
      </c>
      <c r="CC529">
        <v>295</v>
      </c>
      <c r="CD529">
        <v>5220.67</v>
      </c>
      <c r="CE529">
        <v>1591.29</v>
      </c>
      <c r="CF529">
        <v>-0.87</v>
      </c>
      <c r="CG529">
        <v>300.0000000000001</v>
      </c>
      <c r="CH529">
        <v>23.8</v>
      </c>
      <c r="CI529">
        <v>1650.734719841875</v>
      </c>
      <c r="CJ529">
        <v>2.032994541366527</v>
      </c>
      <c r="CK529">
        <v>-31.03478562282126</v>
      </c>
      <c r="CL529">
        <v>0.9198548094063967</v>
      </c>
      <c r="CM529">
        <v>0.9759925733019913</v>
      </c>
      <c r="CN529">
        <v>-0.00431141668520578</v>
      </c>
      <c r="CO529">
        <v>289.9999999999999</v>
      </c>
      <c r="CP529">
        <v>1590.91</v>
      </c>
      <c r="CQ529">
        <v>765</v>
      </c>
      <c r="CR529">
        <v>5219.32</v>
      </c>
      <c r="CS529">
        <v>1591.27</v>
      </c>
      <c r="CT529">
        <v>-0.36</v>
      </c>
      <c r="DH529">
        <f>$B$11*EG529+$C$11*EH529+$F$11*ES529*(1-EV529)</f>
        <v>0</v>
      </c>
      <c r="DI529">
        <f>DH529*DJ529</f>
        <v>0</v>
      </c>
      <c r="DJ529">
        <f>($B$11*$D$9+$C$11*$D$9+$F$11*((FF529+EX529)/MAX(FF529+EX529+FG529, 0.1)*$I$9+FG529/MAX(FF529+EX529+FG529, 0.1)*$J$9))/($B$11+$C$11+$F$11)</f>
        <v>0</v>
      </c>
      <c r="DK529">
        <f>($B$11*$K$9+$C$11*$K$9+$F$11*((FF529+EX529)/MAX(FF529+EX529+FG529, 0.1)*$P$9+FG529/MAX(FF529+EX529+FG529, 0.1)*$Q$9))/($B$11+$C$11+$F$11)</f>
        <v>0</v>
      </c>
      <c r="DL529">
        <v>6</v>
      </c>
      <c r="DM529">
        <v>0.5</v>
      </c>
      <c r="DN529" t="s">
        <v>438</v>
      </c>
      <c r="DO529">
        <v>2</v>
      </c>
      <c r="DP529" t="b">
        <v>1</v>
      </c>
      <c r="DQ529">
        <v>1761513565.2</v>
      </c>
      <c r="DR529">
        <v>497.4202</v>
      </c>
      <c r="DS529">
        <v>526.963</v>
      </c>
      <c r="DT529">
        <v>16.83115</v>
      </c>
      <c r="DU529">
        <v>16.51548</v>
      </c>
      <c r="DV529">
        <v>499.8825</v>
      </c>
      <c r="DW529">
        <v>16.7517</v>
      </c>
      <c r="DX529">
        <v>500.0368999999999</v>
      </c>
      <c r="DY529">
        <v>90.28262000000001</v>
      </c>
      <c r="DZ529">
        <v>0.10008372</v>
      </c>
      <c r="EA529">
        <v>24.17392</v>
      </c>
      <c r="EB529">
        <v>24.00833</v>
      </c>
      <c r="EC529">
        <v>999.9</v>
      </c>
      <c r="ED529">
        <v>0</v>
      </c>
      <c r="EE529">
        <v>0</v>
      </c>
      <c r="EF529">
        <v>10000.939</v>
      </c>
      <c r="EG529">
        <v>0</v>
      </c>
      <c r="EH529">
        <v>1023.306</v>
      </c>
      <c r="EI529">
        <v>-29.54268</v>
      </c>
      <c r="EJ529">
        <v>505.9356000000001</v>
      </c>
      <c r="EK529">
        <v>535.8118999999999</v>
      </c>
      <c r="EL529">
        <v>0.3156687</v>
      </c>
      <c r="EM529">
        <v>526.963</v>
      </c>
      <c r="EN529">
        <v>16.51548</v>
      </c>
      <c r="EO529">
        <v>1.51956</v>
      </c>
      <c r="EP529">
        <v>1.491062</v>
      </c>
      <c r="EQ529">
        <v>13.16642</v>
      </c>
      <c r="ER529">
        <v>12.87682</v>
      </c>
      <c r="ES529">
        <v>2000.004</v>
      </c>
      <c r="ET529">
        <v>0.980008</v>
      </c>
      <c r="EU529">
        <v>0.019992</v>
      </c>
      <c r="EV529">
        <v>0</v>
      </c>
      <c r="EW529">
        <v>1259.155</v>
      </c>
      <c r="EX529">
        <v>5.000970000000001</v>
      </c>
      <c r="EY529">
        <v>25332.52</v>
      </c>
      <c r="EZ529">
        <v>16707.66</v>
      </c>
      <c r="FA529">
        <v>40.125</v>
      </c>
      <c r="FB529">
        <v>41.187</v>
      </c>
      <c r="FC529">
        <v>40.2374</v>
      </c>
      <c r="FD529">
        <v>40.625</v>
      </c>
      <c r="FE529">
        <v>40.25</v>
      </c>
      <c r="FF529">
        <v>1955.119</v>
      </c>
      <c r="FG529">
        <v>39.88</v>
      </c>
      <c r="FH529">
        <v>0</v>
      </c>
      <c r="FI529">
        <v>8439.200000047684</v>
      </c>
      <c r="FJ529">
        <v>0</v>
      </c>
      <c r="FK529">
        <v>1259.0788</v>
      </c>
      <c r="FL529">
        <v>2.429230758318521</v>
      </c>
      <c r="FM529">
        <v>61.51538465911234</v>
      </c>
      <c r="FN529">
        <v>25328.04400000001</v>
      </c>
      <c r="FO529">
        <v>15</v>
      </c>
      <c r="FP529">
        <v>0</v>
      </c>
      <c r="FQ529" t="s">
        <v>439</v>
      </c>
      <c r="FR529">
        <v>1760210915.6</v>
      </c>
      <c r="FS529">
        <v>0</v>
      </c>
      <c r="FT529">
        <v>0</v>
      </c>
      <c r="FU529">
        <v>-0.215</v>
      </c>
      <c r="FV529">
        <v>0</v>
      </c>
      <c r="FW529">
        <v>-0.6919999999999999</v>
      </c>
      <c r="FX529">
        <v>0</v>
      </c>
      <c r="FY529">
        <v>400</v>
      </c>
      <c r="FZ529">
        <v>0</v>
      </c>
      <c r="GA529">
        <v>0.15</v>
      </c>
      <c r="GB529">
        <v>0</v>
      </c>
      <c r="GC529">
        <v>-28.53439512195121</v>
      </c>
      <c r="GD529">
        <v>-9.94308919860628</v>
      </c>
      <c r="GE529">
        <v>1.032152290226644</v>
      </c>
      <c r="GF529">
        <v>0</v>
      </c>
      <c r="GG529">
        <v>1258.920882352941</v>
      </c>
      <c r="GH529">
        <v>2.289533996438172</v>
      </c>
      <c r="GI529">
        <v>0.318732486458272</v>
      </c>
      <c r="GJ529">
        <v>0</v>
      </c>
      <c r="GK529">
        <v>0.3135359268292683</v>
      </c>
      <c r="GL529">
        <v>0.0179407526132411</v>
      </c>
      <c r="GM529">
        <v>0.001904419832149695</v>
      </c>
      <c r="GN529">
        <v>1</v>
      </c>
      <c r="GO529">
        <v>1</v>
      </c>
      <c r="GP529">
        <v>3</v>
      </c>
      <c r="GQ529" t="s">
        <v>446</v>
      </c>
      <c r="GR529">
        <v>3.13472</v>
      </c>
      <c r="GS529">
        <v>2.76021</v>
      </c>
      <c r="GT529">
        <v>0.108168</v>
      </c>
      <c r="GU529">
        <v>0.111283</v>
      </c>
      <c r="GV529">
        <v>0.0824671</v>
      </c>
      <c r="GW529">
        <v>0.0805169</v>
      </c>
      <c r="GX529">
        <v>28381.7</v>
      </c>
      <c r="GY529">
        <v>28277.8</v>
      </c>
      <c r="GZ529">
        <v>29586.2</v>
      </c>
      <c r="HA529">
        <v>29406.3</v>
      </c>
      <c r="HB529">
        <v>35873.4</v>
      </c>
      <c r="HC529">
        <v>35819.3</v>
      </c>
      <c r="HD529">
        <v>41631</v>
      </c>
      <c r="HE529">
        <v>41775</v>
      </c>
      <c r="HF529">
        <v>1.93102</v>
      </c>
      <c r="HG529">
        <v>1.85588</v>
      </c>
      <c r="HH529">
        <v>0.00382587</v>
      </c>
      <c r="HI529">
        <v>0</v>
      </c>
      <c r="HJ529">
        <v>23.9397</v>
      </c>
      <c r="HK529">
        <v>999.9</v>
      </c>
      <c r="HL529">
        <v>39.8</v>
      </c>
      <c r="HM529">
        <v>31.7</v>
      </c>
      <c r="HN529">
        <v>20.6957</v>
      </c>
      <c r="HO529">
        <v>62.6129</v>
      </c>
      <c r="HP529">
        <v>31.4183</v>
      </c>
      <c r="HQ529">
        <v>1</v>
      </c>
      <c r="HR529">
        <v>0.127421</v>
      </c>
      <c r="HS529">
        <v>4.45686</v>
      </c>
      <c r="HT529">
        <v>20.284</v>
      </c>
      <c r="HU529">
        <v>5.21849</v>
      </c>
      <c r="HV529">
        <v>12.0159</v>
      </c>
      <c r="HW529">
        <v>4.9889</v>
      </c>
      <c r="HX529">
        <v>3.2878</v>
      </c>
      <c r="HY529">
        <v>9999</v>
      </c>
      <c r="HZ529">
        <v>9999</v>
      </c>
      <c r="IA529">
        <v>9999</v>
      </c>
      <c r="IB529">
        <v>999.9</v>
      </c>
      <c r="IC529">
        <v>4.97286</v>
      </c>
      <c r="ID529">
        <v>1.86661</v>
      </c>
      <c r="IE529">
        <v>1.8659</v>
      </c>
      <c r="IF529">
        <v>1.86587</v>
      </c>
      <c r="IG529">
        <v>1.86771</v>
      </c>
      <c r="IH529">
        <v>1.87014</v>
      </c>
      <c r="II529">
        <v>1.8688</v>
      </c>
      <c r="IJ529">
        <v>1.87027</v>
      </c>
      <c r="IK529">
        <v>0</v>
      </c>
      <c r="IL529">
        <v>0</v>
      </c>
      <c r="IM529">
        <v>0</v>
      </c>
      <c r="IN529">
        <v>0</v>
      </c>
      <c r="IO529" t="s">
        <v>441</v>
      </c>
      <c r="IP529" t="s">
        <v>442</v>
      </c>
      <c r="IQ529" t="s">
        <v>443</v>
      </c>
      <c r="IR529" t="s">
        <v>443</v>
      </c>
      <c r="IS529" t="s">
        <v>443</v>
      </c>
      <c r="IT529" t="s">
        <v>443</v>
      </c>
      <c r="IU529">
        <v>0</v>
      </c>
      <c r="IV529">
        <v>100</v>
      </c>
      <c r="IW529">
        <v>100</v>
      </c>
      <c r="IX529">
        <v>-2.48</v>
      </c>
      <c r="IY529">
        <v>0.0795</v>
      </c>
      <c r="IZ529">
        <v>-1.414774939843471</v>
      </c>
      <c r="JA529">
        <v>-0.002262605230658699</v>
      </c>
      <c r="JB529">
        <v>4.117972070868355E-07</v>
      </c>
      <c r="JC529">
        <v>-1.535053720392113E-10</v>
      </c>
      <c r="JD529">
        <v>-0.05773197212917025</v>
      </c>
      <c r="JE529">
        <v>-0.004387372397949352</v>
      </c>
      <c r="JF529">
        <v>0.001148265067849212</v>
      </c>
      <c r="JG529">
        <v>-2.372704636287677E-05</v>
      </c>
      <c r="JH529">
        <v>4</v>
      </c>
      <c r="JI529">
        <v>2346</v>
      </c>
      <c r="JJ529">
        <v>1</v>
      </c>
      <c r="JK529">
        <v>24</v>
      </c>
      <c r="JL529">
        <v>21710.9</v>
      </c>
      <c r="JM529">
        <v>29358559.5</v>
      </c>
      <c r="JN529">
        <v>1.2854</v>
      </c>
      <c r="JO529">
        <v>2.27661</v>
      </c>
      <c r="JP529">
        <v>1.39648</v>
      </c>
      <c r="JQ529">
        <v>2.35229</v>
      </c>
      <c r="JR529">
        <v>1.49536</v>
      </c>
      <c r="JS529">
        <v>2.71484</v>
      </c>
      <c r="JT529">
        <v>36.6706</v>
      </c>
      <c r="JU529">
        <v>24.035</v>
      </c>
      <c r="JV529">
        <v>18</v>
      </c>
      <c r="JW529">
        <v>494.108</v>
      </c>
      <c r="JX529">
        <v>436.782</v>
      </c>
      <c r="JY529">
        <v>18.7377</v>
      </c>
      <c r="JZ529">
        <v>29.0428</v>
      </c>
      <c r="KA529">
        <v>30.001</v>
      </c>
      <c r="KB529">
        <v>28.5155</v>
      </c>
      <c r="KC529">
        <v>28.4119</v>
      </c>
      <c r="KD529">
        <v>25.8504</v>
      </c>
      <c r="KE529">
        <v>27.5283</v>
      </c>
      <c r="KF529">
        <v>41.5705</v>
      </c>
      <c r="KG529">
        <v>18.739</v>
      </c>
      <c r="KH529">
        <v>560.444</v>
      </c>
      <c r="KI529">
        <v>16.5483</v>
      </c>
      <c r="KJ529">
        <v>101.113</v>
      </c>
      <c r="KK529">
        <v>100.458</v>
      </c>
    </row>
    <row r="530" spans="1:297">
      <c r="A530">
        <v>514</v>
      </c>
      <c r="B530">
        <v>1761513573</v>
      </c>
      <c r="C530">
        <v>6362.5</v>
      </c>
      <c r="D530" t="s">
        <v>1476</v>
      </c>
      <c r="E530" t="s">
        <v>1477</v>
      </c>
      <c r="F530">
        <v>5</v>
      </c>
      <c r="G530" t="s">
        <v>1411</v>
      </c>
      <c r="H530" t="s">
        <v>436</v>
      </c>
      <c r="I530">
        <v>1761513570.5</v>
      </c>
      <c r="J530">
        <f>(K530)/1000</f>
        <v>0</v>
      </c>
      <c r="K530">
        <f>IF(DP530, AN530, AH530)</f>
        <v>0</v>
      </c>
      <c r="L530">
        <f>IF(DP530, AI530, AG530)</f>
        <v>0</v>
      </c>
      <c r="M530">
        <f>DR530 - IF(AU530&gt;1, L530*DL530*100.0/(AW530), 0)</f>
        <v>0</v>
      </c>
      <c r="N530">
        <f>((T530-J530/2)*M530-L530)/(T530+J530/2)</f>
        <v>0</v>
      </c>
      <c r="O530">
        <f>N530*(DY530+DZ530)/1000.0</f>
        <v>0</v>
      </c>
      <c r="P530">
        <f>(DR530 - IF(AU530&gt;1, L530*DL530*100.0/(AW530), 0))*(DY530+DZ530)/1000.0</f>
        <v>0</v>
      </c>
      <c r="Q530">
        <f>2.0/((1/S530-1/R530)+SIGN(S530)*SQRT((1/S530-1/R530)*(1/S530-1/R530) + 4*DM530/((DM530+1)*(DM530+1))*(2*1/S530*1/R530-1/R530*1/R530)))</f>
        <v>0</v>
      </c>
      <c r="R530">
        <f>IF(LEFT(DN530,1)&lt;&gt;"0",IF(LEFT(DN530,1)="1",3.0,DO530),$D$5+$E$5*(EF530*DY530/($K$5*1000))+$F$5*(EF530*DY530/($K$5*1000))*MAX(MIN(DL530,$J$5),$I$5)*MAX(MIN(DL530,$J$5),$I$5)+$G$5*MAX(MIN(DL530,$J$5),$I$5)*(EF530*DY530/($K$5*1000))+$H$5*(EF530*DY530/($K$5*1000))*(EF530*DY530/($K$5*1000)))</f>
        <v>0</v>
      </c>
      <c r="S530">
        <f>J530*(1000-(1000*0.61365*exp(17.502*W530/(240.97+W530))/(DY530+DZ530)+DT530)/2)/(1000*0.61365*exp(17.502*W530/(240.97+W530))/(DY530+DZ530)-DT530)</f>
        <v>0</v>
      </c>
      <c r="T530">
        <f>1/((DM530+1)/(Q530/1.6)+1/(R530/1.37)) + DM530/((DM530+1)/(Q530/1.6) + DM530/(R530/1.37))</f>
        <v>0</v>
      </c>
      <c r="U530">
        <f>(DH530*DK530)</f>
        <v>0</v>
      </c>
      <c r="V530">
        <f>(EA530+(U530+2*0.95*5.67E-8*(((EA530+$B$7)+273)^4-(EA530+273)^4)-44100*J530)/(1.84*29.3*R530+8*0.95*5.67E-8*(EA530+273)^3))</f>
        <v>0</v>
      </c>
      <c r="W530">
        <f>($C$7*EB530+$D$7*EC530+$E$7*V530)</f>
        <v>0</v>
      </c>
      <c r="X530">
        <f>0.61365*exp(17.502*W530/(240.97+W530))</f>
        <v>0</v>
      </c>
      <c r="Y530">
        <f>(Z530/AA530*100)</f>
        <v>0</v>
      </c>
      <c r="Z530">
        <f>DT530*(DY530+DZ530)/1000</f>
        <v>0</v>
      </c>
      <c r="AA530">
        <f>0.61365*exp(17.502*EA530/(240.97+EA530))</f>
        <v>0</v>
      </c>
      <c r="AB530">
        <f>(X530-DT530*(DY530+DZ530)/1000)</f>
        <v>0</v>
      </c>
      <c r="AC530">
        <f>(-J530*44100)</f>
        <v>0</v>
      </c>
      <c r="AD530">
        <f>2*29.3*R530*0.92*(EA530-W530)</f>
        <v>0</v>
      </c>
      <c r="AE530">
        <f>2*0.95*5.67E-8*(((EA530+$B$7)+273)^4-(W530+273)^4)</f>
        <v>0</v>
      </c>
      <c r="AF530">
        <f>U530+AE530+AC530+AD530</f>
        <v>0</v>
      </c>
      <c r="AG530">
        <f>DX530*AU530*(DS530-DR530*(1000-AU530*DU530)/(1000-AU530*DT530))/(100*DL530)</f>
        <v>0</v>
      </c>
      <c r="AH530">
        <f>1000*DX530*AU530*(DT530-DU530)/(100*DL530*(1000-AU530*DT530))</f>
        <v>0</v>
      </c>
      <c r="AI530">
        <f>(AJ530 - AK530 - DY530*1E3/(8.314*(EA530+273.15)) * AM530/DX530 * AL530) * DX530/(100*DL530) * (1000 - DU530)/1000</f>
        <v>0</v>
      </c>
      <c r="AJ530">
        <v>552.5704920272929</v>
      </c>
      <c r="AK530">
        <v>530.4931333333333</v>
      </c>
      <c r="AL530">
        <v>3.383527328210044</v>
      </c>
      <c r="AM530">
        <v>65.2902715244734</v>
      </c>
      <c r="AN530">
        <f>(AP530 - AO530 + DY530*1E3/(8.314*(EA530+273.15)) * AR530/DX530 * AQ530) * DX530/(100*DL530) * 1000/(1000 - AP530)</f>
        <v>0</v>
      </c>
      <c r="AO530">
        <v>16.51670512889032</v>
      </c>
      <c r="AP530">
        <v>16.83662606060605</v>
      </c>
      <c r="AQ530">
        <v>2.506457512442222E-05</v>
      </c>
      <c r="AR530">
        <v>105.1138406512992</v>
      </c>
      <c r="AS530">
        <v>0</v>
      </c>
      <c r="AT530">
        <v>0</v>
      </c>
      <c r="AU530">
        <f>IF(AS530*$H$13&gt;=AW530,1.0,(AW530/(AW530-AS530*$H$13)))</f>
        <v>0</v>
      </c>
      <c r="AV530">
        <f>(AU530-1)*100</f>
        <v>0</v>
      </c>
      <c r="AW530">
        <f>MAX(0,($B$13+$C$13*EF530)/(1+$D$13*EF530)*DY530/(EA530+273)*$E$13)</f>
        <v>0</v>
      </c>
      <c r="AX530" t="s">
        <v>437</v>
      </c>
      <c r="AY530" t="s">
        <v>437</v>
      </c>
      <c r="AZ530">
        <v>0</v>
      </c>
      <c r="BA530">
        <v>0</v>
      </c>
      <c r="BB530">
        <f>1-AZ530/BA530</f>
        <v>0</v>
      </c>
      <c r="BC530">
        <v>0</v>
      </c>
      <c r="BD530" t="s">
        <v>437</v>
      </c>
      <c r="BE530" t="s">
        <v>437</v>
      </c>
      <c r="BF530">
        <v>0</v>
      </c>
      <c r="BG530">
        <v>0</v>
      </c>
      <c r="BH530">
        <f>1-BF530/BG530</f>
        <v>0</v>
      </c>
      <c r="BI530">
        <v>0.5</v>
      </c>
      <c r="BJ530">
        <f>DI530</f>
        <v>0</v>
      </c>
      <c r="BK530">
        <f>L530</f>
        <v>0</v>
      </c>
      <c r="BL530">
        <f>BH530*BI530*BJ530</f>
        <v>0</v>
      </c>
      <c r="BM530">
        <f>(BK530-BC530)/BJ530</f>
        <v>0</v>
      </c>
      <c r="BN530">
        <f>(BA530-BG530)/BG530</f>
        <v>0</v>
      </c>
      <c r="BO530">
        <f>AZ530/(BB530+AZ530/BG530)</f>
        <v>0</v>
      </c>
      <c r="BP530" t="s">
        <v>437</v>
      </c>
      <c r="BQ530">
        <v>0</v>
      </c>
      <c r="BR530">
        <f>IF(BQ530&lt;&gt;0, BQ530, BO530)</f>
        <v>0</v>
      </c>
      <c r="BS530">
        <f>1-BR530/BG530</f>
        <v>0</v>
      </c>
      <c r="BT530">
        <f>(BG530-BF530)/(BG530-BR530)</f>
        <v>0</v>
      </c>
      <c r="BU530">
        <f>(BA530-BG530)/(BA530-BR530)</f>
        <v>0</v>
      </c>
      <c r="BV530">
        <f>(BG530-BF530)/(BG530-AZ530)</f>
        <v>0</v>
      </c>
      <c r="BW530">
        <f>(BA530-BG530)/(BA530-AZ530)</f>
        <v>0</v>
      </c>
      <c r="BX530">
        <f>(BT530*BR530/BF530)</f>
        <v>0</v>
      </c>
      <c r="BY530">
        <f>(1-BX530)</f>
        <v>0</v>
      </c>
      <c r="BZ530">
        <v>2020</v>
      </c>
      <c r="CA530">
        <v>290.0000000000001</v>
      </c>
      <c r="CB530">
        <v>1590.42</v>
      </c>
      <c r="CC530">
        <v>295</v>
      </c>
      <c r="CD530">
        <v>5220.67</v>
      </c>
      <c r="CE530">
        <v>1591.29</v>
      </c>
      <c r="CF530">
        <v>-0.87</v>
      </c>
      <c r="CG530">
        <v>300.0000000000001</v>
      </c>
      <c r="CH530">
        <v>23.8</v>
      </c>
      <c r="CI530">
        <v>1650.734719841875</v>
      </c>
      <c r="CJ530">
        <v>2.032994541366527</v>
      </c>
      <c r="CK530">
        <v>-31.03478562282126</v>
      </c>
      <c r="CL530">
        <v>0.9198548094063967</v>
      </c>
      <c r="CM530">
        <v>0.9759925733019913</v>
      </c>
      <c r="CN530">
        <v>-0.00431141668520578</v>
      </c>
      <c r="CO530">
        <v>289.9999999999999</v>
      </c>
      <c r="CP530">
        <v>1590.91</v>
      </c>
      <c r="CQ530">
        <v>765</v>
      </c>
      <c r="CR530">
        <v>5219.32</v>
      </c>
      <c r="CS530">
        <v>1591.27</v>
      </c>
      <c r="CT530">
        <v>-0.36</v>
      </c>
      <c r="DH530">
        <f>$B$11*EG530+$C$11*EH530+$F$11*ES530*(1-EV530)</f>
        <v>0</v>
      </c>
      <c r="DI530">
        <f>DH530*DJ530</f>
        <v>0</v>
      </c>
      <c r="DJ530">
        <f>($B$11*$D$9+$C$11*$D$9+$F$11*((FF530+EX530)/MAX(FF530+EX530+FG530, 0.1)*$I$9+FG530/MAX(FF530+EX530+FG530, 0.1)*$J$9))/($B$11+$C$11+$F$11)</f>
        <v>0</v>
      </c>
      <c r="DK530">
        <f>($B$11*$K$9+$C$11*$K$9+$F$11*((FF530+EX530)/MAX(FF530+EX530+FG530, 0.1)*$P$9+FG530/MAX(FF530+EX530+FG530, 0.1)*$Q$9))/($B$11+$C$11+$F$11)</f>
        <v>0</v>
      </c>
      <c r="DL530">
        <v>6</v>
      </c>
      <c r="DM530">
        <v>0.5</v>
      </c>
      <c r="DN530" t="s">
        <v>438</v>
      </c>
      <c r="DO530">
        <v>2</v>
      </c>
      <c r="DP530" t="b">
        <v>1</v>
      </c>
      <c r="DQ530">
        <v>1761513570.5</v>
      </c>
      <c r="DR530">
        <v>514.9063333333332</v>
      </c>
      <c r="DS530">
        <v>544.803</v>
      </c>
      <c r="DT530">
        <v>16.8343</v>
      </c>
      <c r="DU530">
        <v>16.51647777777778</v>
      </c>
      <c r="DV530">
        <v>517.4026666666666</v>
      </c>
      <c r="DW530">
        <v>16.75477777777778</v>
      </c>
      <c r="DX530">
        <v>499.9835555555555</v>
      </c>
      <c r="DY530">
        <v>90.28326666666666</v>
      </c>
      <c r="DZ530">
        <v>0.09995535555555557</v>
      </c>
      <c r="EA530">
        <v>24.17054444444445</v>
      </c>
      <c r="EB530">
        <v>24.00343333333333</v>
      </c>
      <c r="EC530">
        <v>999.9000000000001</v>
      </c>
      <c r="ED530">
        <v>0</v>
      </c>
      <c r="EE530">
        <v>0</v>
      </c>
      <c r="EF530">
        <v>10019.11111111111</v>
      </c>
      <c r="EG530">
        <v>0</v>
      </c>
      <c r="EH530">
        <v>1023.267777777778</v>
      </c>
      <c r="EI530">
        <v>-29.89681111111111</v>
      </c>
      <c r="EJ530">
        <v>523.7227777777779</v>
      </c>
      <c r="EK530">
        <v>553.9523333333333</v>
      </c>
      <c r="EL530">
        <v>0.3178151111111112</v>
      </c>
      <c r="EM530">
        <v>544.803</v>
      </c>
      <c r="EN530">
        <v>16.51647777777778</v>
      </c>
      <c r="EO530">
        <v>1.519854444444444</v>
      </c>
      <c r="EP530">
        <v>1.491162222222222</v>
      </c>
      <c r="EQ530">
        <v>13.16936666666667</v>
      </c>
      <c r="ER530">
        <v>12.87783333333334</v>
      </c>
      <c r="ES530">
        <v>1999.993333333334</v>
      </c>
      <c r="ET530">
        <v>0.9800046666666667</v>
      </c>
      <c r="EU530">
        <v>0.01999536666666667</v>
      </c>
      <c r="EV530">
        <v>0</v>
      </c>
      <c r="EW530">
        <v>1259.248888888889</v>
      </c>
      <c r="EX530">
        <v>5.00097</v>
      </c>
      <c r="EY530">
        <v>25337.18888888889</v>
      </c>
      <c r="EZ530">
        <v>16707.52222222222</v>
      </c>
      <c r="FA530">
        <v>40.125</v>
      </c>
      <c r="FB530">
        <v>41.20099999999999</v>
      </c>
      <c r="FC530">
        <v>40.25</v>
      </c>
      <c r="FD530">
        <v>40.625</v>
      </c>
      <c r="FE530">
        <v>40.25</v>
      </c>
      <c r="FF530">
        <v>1955.104444444444</v>
      </c>
      <c r="FG530">
        <v>39.88666666666667</v>
      </c>
      <c r="FH530">
        <v>0</v>
      </c>
      <c r="FI530">
        <v>8444</v>
      </c>
      <c r="FJ530">
        <v>0</v>
      </c>
      <c r="FK530">
        <v>1259.2192</v>
      </c>
      <c r="FL530">
        <v>2.03153843925901</v>
      </c>
      <c r="FM530">
        <v>59.9307693235285</v>
      </c>
      <c r="FN530">
        <v>25332.628</v>
      </c>
      <c r="FO530">
        <v>15</v>
      </c>
      <c r="FP530">
        <v>0</v>
      </c>
      <c r="FQ530" t="s">
        <v>439</v>
      </c>
      <c r="FR530">
        <v>1760210915.6</v>
      </c>
      <c r="FS530">
        <v>0</v>
      </c>
      <c r="FT530">
        <v>0</v>
      </c>
      <c r="FU530">
        <v>-0.215</v>
      </c>
      <c r="FV530">
        <v>0</v>
      </c>
      <c r="FW530">
        <v>-0.6919999999999999</v>
      </c>
      <c r="FX530">
        <v>0</v>
      </c>
      <c r="FY530">
        <v>400</v>
      </c>
      <c r="FZ530">
        <v>0</v>
      </c>
      <c r="GA530">
        <v>0.15</v>
      </c>
      <c r="GB530">
        <v>0</v>
      </c>
      <c r="GC530">
        <v>-29.13605853658536</v>
      </c>
      <c r="GD530">
        <v>-6.293759581881543</v>
      </c>
      <c r="GE530">
        <v>0.6427199852970945</v>
      </c>
      <c r="GF530">
        <v>0</v>
      </c>
      <c r="GG530">
        <v>1259.104411764705</v>
      </c>
      <c r="GH530">
        <v>2.467379667813712</v>
      </c>
      <c r="GI530">
        <v>0.3338649883558195</v>
      </c>
      <c r="GJ530">
        <v>0</v>
      </c>
      <c r="GK530">
        <v>0.3148018536585366</v>
      </c>
      <c r="GL530">
        <v>0.01473156794425031</v>
      </c>
      <c r="GM530">
        <v>0.001551699501977695</v>
      </c>
      <c r="GN530">
        <v>1</v>
      </c>
      <c r="GO530">
        <v>1</v>
      </c>
      <c r="GP530">
        <v>3</v>
      </c>
      <c r="GQ530" t="s">
        <v>446</v>
      </c>
      <c r="GR530">
        <v>3.13469</v>
      </c>
      <c r="GS530">
        <v>2.7604</v>
      </c>
      <c r="GT530">
        <v>0.110719</v>
      </c>
      <c r="GU530">
        <v>0.113772</v>
      </c>
      <c r="GV530">
        <v>0.08247989999999999</v>
      </c>
      <c r="GW530">
        <v>0.0805153</v>
      </c>
      <c r="GX530">
        <v>28300.4</v>
      </c>
      <c r="GY530">
        <v>28197.9</v>
      </c>
      <c r="GZ530">
        <v>29586.2</v>
      </c>
      <c r="HA530">
        <v>29405.7</v>
      </c>
      <c r="HB530">
        <v>35872.8</v>
      </c>
      <c r="HC530">
        <v>35818.4</v>
      </c>
      <c r="HD530">
        <v>41630.8</v>
      </c>
      <c r="HE530">
        <v>41773.9</v>
      </c>
      <c r="HF530">
        <v>1.93072</v>
      </c>
      <c r="HG530">
        <v>1.8557</v>
      </c>
      <c r="HH530">
        <v>0.00418723</v>
      </c>
      <c r="HI530">
        <v>0</v>
      </c>
      <c r="HJ530">
        <v>23.9399</v>
      </c>
      <c r="HK530">
        <v>999.9</v>
      </c>
      <c r="HL530">
        <v>39.8</v>
      </c>
      <c r="HM530">
        <v>31.7</v>
      </c>
      <c r="HN530">
        <v>20.6957</v>
      </c>
      <c r="HO530">
        <v>62.4129</v>
      </c>
      <c r="HP530">
        <v>31.4944</v>
      </c>
      <c r="HQ530">
        <v>1</v>
      </c>
      <c r="HR530">
        <v>0.128575</v>
      </c>
      <c r="HS530">
        <v>4.45375</v>
      </c>
      <c r="HT530">
        <v>20.2838</v>
      </c>
      <c r="HU530">
        <v>5.21849</v>
      </c>
      <c r="HV530">
        <v>12.0159</v>
      </c>
      <c r="HW530">
        <v>4.9887</v>
      </c>
      <c r="HX530">
        <v>3.28785</v>
      </c>
      <c r="HY530">
        <v>9999</v>
      </c>
      <c r="HZ530">
        <v>9999</v>
      </c>
      <c r="IA530">
        <v>9999</v>
      </c>
      <c r="IB530">
        <v>999.9</v>
      </c>
      <c r="IC530">
        <v>4.97286</v>
      </c>
      <c r="ID530">
        <v>1.86661</v>
      </c>
      <c r="IE530">
        <v>1.86594</v>
      </c>
      <c r="IF530">
        <v>1.86589</v>
      </c>
      <c r="IG530">
        <v>1.86772</v>
      </c>
      <c r="IH530">
        <v>1.87018</v>
      </c>
      <c r="II530">
        <v>1.8688</v>
      </c>
      <c r="IJ530">
        <v>1.87027</v>
      </c>
      <c r="IK530">
        <v>0</v>
      </c>
      <c r="IL530">
        <v>0</v>
      </c>
      <c r="IM530">
        <v>0</v>
      </c>
      <c r="IN530">
        <v>0</v>
      </c>
      <c r="IO530" t="s">
        <v>441</v>
      </c>
      <c r="IP530" t="s">
        <v>442</v>
      </c>
      <c r="IQ530" t="s">
        <v>443</v>
      </c>
      <c r="IR530" t="s">
        <v>443</v>
      </c>
      <c r="IS530" t="s">
        <v>443</v>
      </c>
      <c r="IT530" t="s">
        <v>443</v>
      </c>
      <c r="IU530">
        <v>0</v>
      </c>
      <c r="IV530">
        <v>100</v>
      </c>
      <c r="IW530">
        <v>100</v>
      </c>
      <c r="IX530">
        <v>-2.513</v>
      </c>
      <c r="IY530">
        <v>0.0796</v>
      </c>
      <c r="IZ530">
        <v>-1.414774939843471</v>
      </c>
      <c r="JA530">
        <v>-0.002262605230658699</v>
      </c>
      <c r="JB530">
        <v>4.117972070868355E-07</v>
      </c>
      <c r="JC530">
        <v>-1.535053720392113E-10</v>
      </c>
      <c r="JD530">
        <v>-0.05773197212917025</v>
      </c>
      <c r="JE530">
        <v>-0.004387372397949352</v>
      </c>
      <c r="JF530">
        <v>0.001148265067849212</v>
      </c>
      <c r="JG530">
        <v>-2.372704636287677E-05</v>
      </c>
      <c r="JH530">
        <v>4</v>
      </c>
      <c r="JI530">
        <v>2346</v>
      </c>
      <c r="JJ530">
        <v>1</v>
      </c>
      <c r="JK530">
        <v>24</v>
      </c>
      <c r="JL530">
        <v>21711</v>
      </c>
      <c r="JM530">
        <v>29358559.6</v>
      </c>
      <c r="JN530">
        <v>1.31958</v>
      </c>
      <c r="JO530">
        <v>2.28027</v>
      </c>
      <c r="JP530">
        <v>1.39771</v>
      </c>
      <c r="JQ530">
        <v>2.35229</v>
      </c>
      <c r="JR530">
        <v>1.49536</v>
      </c>
      <c r="JS530">
        <v>2.61597</v>
      </c>
      <c r="JT530">
        <v>36.6706</v>
      </c>
      <c r="JU530">
        <v>24.0262</v>
      </c>
      <c r="JV530">
        <v>18</v>
      </c>
      <c r="JW530">
        <v>494.041</v>
      </c>
      <c r="JX530">
        <v>436.794</v>
      </c>
      <c r="JY530">
        <v>18.7328</v>
      </c>
      <c r="JZ530">
        <v>29.0572</v>
      </c>
      <c r="KA530">
        <v>30.0011</v>
      </c>
      <c r="KB530">
        <v>28.5307</v>
      </c>
      <c r="KC530">
        <v>28.4277</v>
      </c>
      <c r="KD530">
        <v>26.4447</v>
      </c>
      <c r="KE530">
        <v>27.5283</v>
      </c>
      <c r="KF530">
        <v>41.5705</v>
      </c>
      <c r="KG530">
        <v>18.7332</v>
      </c>
      <c r="KH530">
        <v>573.8200000000001</v>
      </c>
      <c r="KI530">
        <v>16.5483</v>
      </c>
      <c r="KJ530">
        <v>101.113</v>
      </c>
      <c r="KK530">
        <v>100.455</v>
      </c>
    </row>
    <row r="531" spans="1:297">
      <c r="A531">
        <v>515</v>
      </c>
      <c r="B531">
        <v>1761513578</v>
      </c>
      <c r="C531">
        <v>6367.5</v>
      </c>
      <c r="D531" t="s">
        <v>1478</v>
      </c>
      <c r="E531" t="s">
        <v>1479</v>
      </c>
      <c r="F531">
        <v>5</v>
      </c>
      <c r="G531" t="s">
        <v>1411</v>
      </c>
      <c r="H531" t="s">
        <v>436</v>
      </c>
      <c r="I531">
        <v>1761513575.2</v>
      </c>
      <c r="J531">
        <f>(K531)/1000</f>
        <v>0</v>
      </c>
      <c r="K531">
        <f>IF(DP531, AN531, AH531)</f>
        <v>0</v>
      </c>
      <c r="L531">
        <f>IF(DP531, AI531, AG531)</f>
        <v>0</v>
      </c>
      <c r="M531">
        <f>DR531 - IF(AU531&gt;1, L531*DL531*100.0/(AW531), 0)</f>
        <v>0</v>
      </c>
      <c r="N531">
        <f>((T531-J531/2)*M531-L531)/(T531+J531/2)</f>
        <v>0</v>
      </c>
      <c r="O531">
        <f>N531*(DY531+DZ531)/1000.0</f>
        <v>0</v>
      </c>
      <c r="P531">
        <f>(DR531 - IF(AU531&gt;1, L531*DL531*100.0/(AW531), 0))*(DY531+DZ531)/1000.0</f>
        <v>0</v>
      </c>
      <c r="Q531">
        <f>2.0/((1/S531-1/R531)+SIGN(S531)*SQRT((1/S531-1/R531)*(1/S531-1/R531) + 4*DM531/((DM531+1)*(DM531+1))*(2*1/S531*1/R531-1/R531*1/R531)))</f>
        <v>0</v>
      </c>
      <c r="R531">
        <f>IF(LEFT(DN531,1)&lt;&gt;"0",IF(LEFT(DN531,1)="1",3.0,DO531),$D$5+$E$5*(EF531*DY531/($K$5*1000))+$F$5*(EF531*DY531/($K$5*1000))*MAX(MIN(DL531,$J$5),$I$5)*MAX(MIN(DL531,$J$5),$I$5)+$G$5*MAX(MIN(DL531,$J$5),$I$5)*(EF531*DY531/($K$5*1000))+$H$5*(EF531*DY531/($K$5*1000))*(EF531*DY531/($K$5*1000)))</f>
        <v>0</v>
      </c>
      <c r="S531">
        <f>J531*(1000-(1000*0.61365*exp(17.502*W531/(240.97+W531))/(DY531+DZ531)+DT531)/2)/(1000*0.61365*exp(17.502*W531/(240.97+W531))/(DY531+DZ531)-DT531)</f>
        <v>0</v>
      </c>
      <c r="T531">
        <f>1/((DM531+1)/(Q531/1.6)+1/(R531/1.37)) + DM531/((DM531+1)/(Q531/1.6) + DM531/(R531/1.37))</f>
        <v>0</v>
      </c>
      <c r="U531">
        <f>(DH531*DK531)</f>
        <v>0</v>
      </c>
      <c r="V531">
        <f>(EA531+(U531+2*0.95*5.67E-8*(((EA531+$B$7)+273)^4-(EA531+273)^4)-44100*J531)/(1.84*29.3*R531+8*0.95*5.67E-8*(EA531+273)^3))</f>
        <v>0</v>
      </c>
      <c r="W531">
        <f>($C$7*EB531+$D$7*EC531+$E$7*V531)</f>
        <v>0</v>
      </c>
      <c r="X531">
        <f>0.61365*exp(17.502*W531/(240.97+W531))</f>
        <v>0</v>
      </c>
      <c r="Y531">
        <f>(Z531/AA531*100)</f>
        <v>0</v>
      </c>
      <c r="Z531">
        <f>DT531*(DY531+DZ531)/1000</f>
        <v>0</v>
      </c>
      <c r="AA531">
        <f>0.61365*exp(17.502*EA531/(240.97+EA531))</f>
        <v>0</v>
      </c>
      <c r="AB531">
        <f>(X531-DT531*(DY531+DZ531)/1000)</f>
        <v>0</v>
      </c>
      <c r="AC531">
        <f>(-J531*44100)</f>
        <v>0</v>
      </c>
      <c r="AD531">
        <f>2*29.3*R531*0.92*(EA531-W531)</f>
        <v>0</v>
      </c>
      <c r="AE531">
        <f>2*0.95*5.67E-8*(((EA531+$B$7)+273)^4-(W531+273)^4)</f>
        <v>0</v>
      </c>
      <c r="AF531">
        <f>U531+AE531+AC531+AD531</f>
        <v>0</v>
      </c>
      <c r="AG531">
        <f>DX531*AU531*(DS531-DR531*(1000-AU531*DU531)/(1000-AU531*DT531))/(100*DL531)</f>
        <v>0</v>
      </c>
      <c r="AH531">
        <f>1000*DX531*AU531*(DT531-DU531)/(100*DL531*(1000-AU531*DT531))</f>
        <v>0</v>
      </c>
      <c r="AI531">
        <f>(AJ531 - AK531 - DY531*1E3/(8.314*(EA531+273.15)) * AM531/DX531 * AL531) * DX531/(100*DL531) * (1000 - DU531)/1000</f>
        <v>0</v>
      </c>
      <c r="AJ531">
        <v>569.6366763480183</v>
      </c>
      <c r="AK531">
        <v>547.458624242424</v>
      </c>
      <c r="AL531">
        <v>3.398161393977684</v>
      </c>
      <c r="AM531">
        <v>65.2902715244734</v>
      </c>
      <c r="AN531">
        <f>(AP531 - AO531 + DY531*1E3/(8.314*(EA531+273.15)) * AR531/DX531 * AQ531) * DX531/(100*DL531) * 1000/(1000 - AP531)</f>
        <v>0</v>
      </c>
      <c r="AO531">
        <v>16.51689502331602</v>
      </c>
      <c r="AP531">
        <v>16.84253151515151</v>
      </c>
      <c r="AQ531">
        <v>5.586108029863134E-05</v>
      </c>
      <c r="AR531">
        <v>105.1138406512992</v>
      </c>
      <c r="AS531">
        <v>0</v>
      </c>
      <c r="AT531">
        <v>0</v>
      </c>
      <c r="AU531">
        <f>IF(AS531*$H$13&gt;=AW531,1.0,(AW531/(AW531-AS531*$H$13)))</f>
        <v>0</v>
      </c>
      <c r="AV531">
        <f>(AU531-1)*100</f>
        <v>0</v>
      </c>
      <c r="AW531">
        <f>MAX(0,($B$13+$C$13*EF531)/(1+$D$13*EF531)*DY531/(EA531+273)*$E$13)</f>
        <v>0</v>
      </c>
      <c r="AX531" t="s">
        <v>437</v>
      </c>
      <c r="AY531" t="s">
        <v>437</v>
      </c>
      <c r="AZ531">
        <v>0</v>
      </c>
      <c r="BA531">
        <v>0</v>
      </c>
      <c r="BB531">
        <f>1-AZ531/BA531</f>
        <v>0</v>
      </c>
      <c r="BC531">
        <v>0</v>
      </c>
      <c r="BD531" t="s">
        <v>437</v>
      </c>
      <c r="BE531" t="s">
        <v>437</v>
      </c>
      <c r="BF531">
        <v>0</v>
      </c>
      <c r="BG531">
        <v>0</v>
      </c>
      <c r="BH531">
        <f>1-BF531/BG531</f>
        <v>0</v>
      </c>
      <c r="BI531">
        <v>0.5</v>
      </c>
      <c r="BJ531">
        <f>DI531</f>
        <v>0</v>
      </c>
      <c r="BK531">
        <f>L531</f>
        <v>0</v>
      </c>
      <c r="BL531">
        <f>BH531*BI531*BJ531</f>
        <v>0</v>
      </c>
      <c r="BM531">
        <f>(BK531-BC531)/BJ531</f>
        <v>0</v>
      </c>
      <c r="BN531">
        <f>(BA531-BG531)/BG531</f>
        <v>0</v>
      </c>
      <c r="BO531">
        <f>AZ531/(BB531+AZ531/BG531)</f>
        <v>0</v>
      </c>
      <c r="BP531" t="s">
        <v>437</v>
      </c>
      <c r="BQ531">
        <v>0</v>
      </c>
      <c r="BR531">
        <f>IF(BQ531&lt;&gt;0, BQ531, BO531)</f>
        <v>0</v>
      </c>
      <c r="BS531">
        <f>1-BR531/BG531</f>
        <v>0</v>
      </c>
      <c r="BT531">
        <f>(BG531-BF531)/(BG531-BR531)</f>
        <v>0</v>
      </c>
      <c r="BU531">
        <f>(BA531-BG531)/(BA531-BR531)</f>
        <v>0</v>
      </c>
      <c r="BV531">
        <f>(BG531-BF531)/(BG531-AZ531)</f>
        <v>0</v>
      </c>
      <c r="BW531">
        <f>(BA531-BG531)/(BA531-AZ531)</f>
        <v>0</v>
      </c>
      <c r="BX531">
        <f>(BT531*BR531/BF531)</f>
        <v>0</v>
      </c>
      <c r="BY531">
        <f>(1-BX531)</f>
        <v>0</v>
      </c>
      <c r="BZ531">
        <v>2020</v>
      </c>
      <c r="CA531">
        <v>290.0000000000001</v>
      </c>
      <c r="CB531">
        <v>1590.42</v>
      </c>
      <c r="CC531">
        <v>295</v>
      </c>
      <c r="CD531">
        <v>5220.67</v>
      </c>
      <c r="CE531">
        <v>1591.29</v>
      </c>
      <c r="CF531">
        <v>-0.87</v>
      </c>
      <c r="CG531">
        <v>300.0000000000001</v>
      </c>
      <c r="CH531">
        <v>23.8</v>
      </c>
      <c r="CI531">
        <v>1650.734719841875</v>
      </c>
      <c r="CJ531">
        <v>2.032994541366527</v>
      </c>
      <c r="CK531">
        <v>-31.03478562282126</v>
      </c>
      <c r="CL531">
        <v>0.9198548094063967</v>
      </c>
      <c r="CM531">
        <v>0.9759925733019913</v>
      </c>
      <c r="CN531">
        <v>-0.00431141668520578</v>
      </c>
      <c r="CO531">
        <v>289.9999999999999</v>
      </c>
      <c r="CP531">
        <v>1590.91</v>
      </c>
      <c r="CQ531">
        <v>765</v>
      </c>
      <c r="CR531">
        <v>5219.32</v>
      </c>
      <c r="CS531">
        <v>1591.27</v>
      </c>
      <c r="CT531">
        <v>-0.36</v>
      </c>
      <c r="DH531">
        <f>$B$11*EG531+$C$11*EH531+$F$11*ES531*(1-EV531)</f>
        <v>0</v>
      </c>
      <c r="DI531">
        <f>DH531*DJ531</f>
        <v>0</v>
      </c>
      <c r="DJ531">
        <f>($B$11*$D$9+$C$11*$D$9+$F$11*((FF531+EX531)/MAX(FF531+EX531+FG531, 0.1)*$I$9+FG531/MAX(FF531+EX531+FG531, 0.1)*$J$9))/($B$11+$C$11+$F$11)</f>
        <v>0</v>
      </c>
      <c r="DK531">
        <f>($B$11*$K$9+$C$11*$K$9+$F$11*((FF531+EX531)/MAX(FF531+EX531+FG531, 0.1)*$P$9+FG531/MAX(FF531+EX531+FG531, 0.1)*$Q$9))/($B$11+$C$11+$F$11)</f>
        <v>0</v>
      </c>
      <c r="DL531">
        <v>6</v>
      </c>
      <c r="DM531">
        <v>0.5</v>
      </c>
      <c r="DN531" t="s">
        <v>438</v>
      </c>
      <c r="DO531">
        <v>2</v>
      </c>
      <c r="DP531" t="b">
        <v>1</v>
      </c>
      <c r="DQ531">
        <v>1761513575.2</v>
      </c>
      <c r="DR531">
        <v>530.5535000000001</v>
      </c>
      <c r="DS531">
        <v>560.5664</v>
      </c>
      <c r="DT531">
        <v>16.83914</v>
      </c>
      <c r="DU531">
        <v>16.51692</v>
      </c>
      <c r="DV531">
        <v>533.0806</v>
      </c>
      <c r="DW531">
        <v>16.75958</v>
      </c>
      <c r="DX531">
        <v>500.0448</v>
      </c>
      <c r="DY531">
        <v>90.28403</v>
      </c>
      <c r="DZ531">
        <v>0.10001973</v>
      </c>
      <c r="EA531">
        <v>24.17029</v>
      </c>
      <c r="EB531">
        <v>24.01005</v>
      </c>
      <c r="EC531">
        <v>999.9</v>
      </c>
      <c r="ED531">
        <v>0</v>
      </c>
      <c r="EE531">
        <v>0</v>
      </c>
      <c r="EF531">
        <v>10014.56</v>
      </c>
      <c r="EG531">
        <v>0</v>
      </c>
      <c r="EH531">
        <v>1023.264</v>
      </c>
      <c r="EI531">
        <v>-30.01284</v>
      </c>
      <c r="EJ531">
        <v>539.6405000000001</v>
      </c>
      <c r="EK531">
        <v>569.9806000000001</v>
      </c>
      <c r="EL531">
        <v>0.3222376</v>
      </c>
      <c r="EM531">
        <v>560.5664</v>
      </c>
      <c r="EN531">
        <v>16.51692</v>
      </c>
      <c r="EO531">
        <v>1.520306</v>
      </c>
      <c r="EP531">
        <v>1.491214</v>
      </c>
      <c r="EQ531">
        <v>13.17391</v>
      </c>
      <c r="ER531">
        <v>12.87837</v>
      </c>
      <c r="ES531">
        <v>2000</v>
      </c>
      <c r="ET531">
        <v>0.9799990000000001</v>
      </c>
      <c r="EU531">
        <v>0.02000113</v>
      </c>
      <c r="EV531">
        <v>0</v>
      </c>
      <c r="EW531">
        <v>1259.526</v>
      </c>
      <c r="EX531">
        <v>5.000970000000001</v>
      </c>
      <c r="EY531">
        <v>25341.25</v>
      </c>
      <c r="EZ531">
        <v>16707.55</v>
      </c>
      <c r="FA531">
        <v>40.125</v>
      </c>
      <c r="FB531">
        <v>41.2437</v>
      </c>
      <c r="FC531">
        <v>40.25</v>
      </c>
      <c r="FD531">
        <v>40.625</v>
      </c>
      <c r="FE531">
        <v>40.25</v>
      </c>
      <c r="FF531">
        <v>1955.096</v>
      </c>
      <c r="FG531">
        <v>39.89799999999999</v>
      </c>
      <c r="FH531">
        <v>0</v>
      </c>
      <c r="FI531">
        <v>8449.400000095367</v>
      </c>
      <c r="FJ531">
        <v>0</v>
      </c>
      <c r="FK531">
        <v>1259.423846153846</v>
      </c>
      <c r="FL531">
        <v>2.44034185969567</v>
      </c>
      <c r="FM531">
        <v>52.62222216516064</v>
      </c>
      <c r="FN531">
        <v>25337.41538461539</v>
      </c>
      <c r="FO531">
        <v>15</v>
      </c>
      <c r="FP531">
        <v>0</v>
      </c>
      <c r="FQ531" t="s">
        <v>439</v>
      </c>
      <c r="FR531">
        <v>1760210915.6</v>
      </c>
      <c r="FS531">
        <v>0</v>
      </c>
      <c r="FT531">
        <v>0</v>
      </c>
      <c r="FU531">
        <v>-0.215</v>
      </c>
      <c r="FV531">
        <v>0</v>
      </c>
      <c r="FW531">
        <v>-0.6919999999999999</v>
      </c>
      <c r="FX531">
        <v>0</v>
      </c>
      <c r="FY531">
        <v>400</v>
      </c>
      <c r="FZ531">
        <v>0</v>
      </c>
      <c r="GA531">
        <v>0.15</v>
      </c>
      <c r="GB531">
        <v>0</v>
      </c>
      <c r="GC531">
        <v>-29.6446</v>
      </c>
      <c r="GD531">
        <v>-3.427126829268282</v>
      </c>
      <c r="GE531">
        <v>0.3522065247799376</v>
      </c>
      <c r="GF531">
        <v>0</v>
      </c>
      <c r="GG531">
        <v>1259.296764705882</v>
      </c>
      <c r="GH531">
        <v>2.08815888734142</v>
      </c>
      <c r="GI531">
        <v>0.3277527815490641</v>
      </c>
      <c r="GJ531">
        <v>0</v>
      </c>
      <c r="GK531">
        <v>0.3173376097560976</v>
      </c>
      <c r="GL531">
        <v>0.03076275261324045</v>
      </c>
      <c r="GM531">
        <v>0.00322943692047382</v>
      </c>
      <c r="GN531">
        <v>1</v>
      </c>
      <c r="GO531">
        <v>1</v>
      </c>
      <c r="GP531">
        <v>3</v>
      </c>
      <c r="GQ531" t="s">
        <v>446</v>
      </c>
      <c r="GR531">
        <v>3.13477</v>
      </c>
      <c r="GS531">
        <v>2.76038</v>
      </c>
      <c r="GT531">
        <v>0.113236</v>
      </c>
      <c r="GU531">
        <v>0.116208</v>
      </c>
      <c r="GV531">
        <v>0.0824979</v>
      </c>
      <c r="GW531">
        <v>0.080515</v>
      </c>
      <c r="GX531">
        <v>28219.6</v>
      </c>
      <c r="GY531">
        <v>28120</v>
      </c>
      <c r="GZ531">
        <v>29585.5</v>
      </c>
      <c r="HA531">
        <v>29405.3</v>
      </c>
      <c r="HB531">
        <v>35871.4</v>
      </c>
      <c r="HC531">
        <v>35818.1</v>
      </c>
      <c r="HD531">
        <v>41629.9</v>
      </c>
      <c r="HE531">
        <v>41773.5</v>
      </c>
      <c r="HF531">
        <v>1.9309</v>
      </c>
      <c r="HG531">
        <v>1.85595</v>
      </c>
      <c r="HH531">
        <v>0.00428408</v>
      </c>
      <c r="HI531">
        <v>0</v>
      </c>
      <c r="HJ531">
        <v>23.9401</v>
      </c>
      <c r="HK531">
        <v>999.9</v>
      </c>
      <c r="HL531">
        <v>39.8</v>
      </c>
      <c r="HM531">
        <v>31.7</v>
      </c>
      <c r="HN531">
        <v>20.6968</v>
      </c>
      <c r="HO531">
        <v>62.3929</v>
      </c>
      <c r="HP531">
        <v>31.3101</v>
      </c>
      <c r="HQ531">
        <v>1</v>
      </c>
      <c r="HR531">
        <v>0.129512</v>
      </c>
      <c r="HS531">
        <v>4.45678</v>
      </c>
      <c r="HT531">
        <v>20.2839</v>
      </c>
      <c r="HU531">
        <v>5.21834</v>
      </c>
      <c r="HV531">
        <v>12.0159</v>
      </c>
      <c r="HW531">
        <v>4.98875</v>
      </c>
      <c r="HX531">
        <v>3.28788</v>
      </c>
      <c r="HY531">
        <v>9999</v>
      </c>
      <c r="HZ531">
        <v>9999</v>
      </c>
      <c r="IA531">
        <v>9999</v>
      </c>
      <c r="IB531">
        <v>999.9</v>
      </c>
      <c r="IC531">
        <v>4.97285</v>
      </c>
      <c r="ID531">
        <v>1.86661</v>
      </c>
      <c r="IE531">
        <v>1.86592</v>
      </c>
      <c r="IF531">
        <v>1.86586</v>
      </c>
      <c r="IG531">
        <v>1.86773</v>
      </c>
      <c r="IH531">
        <v>1.8702</v>
      </c>
      <c r="II531">
        <v>1.86881</v>
      </c>
      <c r="IJ531">
        <v>1.87027</v>
      </c>
      <c r="IK531">
        <v>0</v>
      </c>
      <c r="IL531">
        <v>0</v>
      </c>
      <c r="IM531">
        <v>0</v>
      </c>
      <c r="IN531">
        <v>0</v>
      </c>
      <c r="IO531" t="s">
        <v>441</v>
      </c>
      <c r="IP531" t="s">
        <v>442</v>
      </c>
      <c r="IQ531" t="s">
        <v>443</v>
      </c>
      <c r="IR531" t="s">
        <v>443</v>
      </c>
      <c r="IS531" t="s">
        <v>443</v>
      </c>
      <c r="IT531" t="s">
        <v>443</v>
      </c>
      <c r="IU531">
        <v>0</v>
      </c>
      <c r="IV531">
        <v>100</v>
      </c>
      <c r="IW531">
        <v>100</v>
      </c>
      <c r="IX531">
        <v>-2.545</v>
      </c>
      <c r="IY531">
        <v>0.0796</v>
      </c>
      <c r="IZ531">
        <v>-1.414774939843471</v>
      </c>
      <c r="JA531">
        <v>-0.002262605230658699</v>
      </c>
      <c r="JB531">
        <v>4.117972070868355E-07</v>
      </c>
      <c r="JC531">
        <v>-1.535053720392113E-10</v>
      </c>
      <c r="JD531">
        <v>-0.05773197212917025</v>
      </c>
      <c r="JE531">
        <v>-0.004387372397949352</v>
      </c>
      <c r="JF531">
        <v>0.001148265067849212</v>
      </c>
      <c r="JG531">
        <v>-2.372704636287677E-05</v>
      </c>
      <c r="JH531">
        <v>4</v>
      </c>
      <c r="JI531">
        <v>2346</v>
      </c>
      <c r="JJ531">
        <v>1</v>
      </c>
      <c r="JK531">
        <v>24</v>
      </c>
      <c r="JL531">
        <v>21711</v>
      </c>
      <c r="JM531">
        <v>29358559.6</v>
      </c>
      <c r="JN531">
        <v>1.34766</v>
      </c>
      <c r="JO531">
        <v>2.28027</v>
      </c>
      <c r="JP531">
        <v>1.39771</v>
      </c>
      <c r="JQ531">
        <v>2.35229</v>
      </c>
      <c r="JR531">
        <v>1.49536</v>
      </c>
      <c r="JS531">
        <v>2.5415</v>
      </c>
      <c r="JT531">
        <v>36.6706</v>
      </c>
      <c r="JU531">
        <v>24.0262</v>
      </c>
      <c r="JV531">
        <v>18</v>
      </c>
      <c r="JW531">
        <v>494.277</v>
      </c>
      <c r="JX531">
        <v>437.062</v>
      </c>
      <c r="JY531">
        <v>18.7284</v>
      </c>
      <c r="JZ531">
        <v>29.0716</v>
      </c>
      <c r="KA531">
        <v>30.001</v>
      </c>
      <c r="KB531">
        <v>28.5459</v>
      </c>
      <c r="KC531">
        <v>28.4433</v>
      </c>
      <c r="KD531">
        <v>27.0984</v>
      </c>
      <c r="KE531">
        <v>27.5283</v>
      </c>
      <c r="KF531">
        <v>41.5705</v>
      </c>
      <c r="KG531">
        <v>18.7275</v>
      </c>
      <c r="KH531">
        <v>593.881</v>
      </c>
      <c r="KI531">
        <v>16.5483</v>
      </c>
      <c r="KJ531">
        <v>101.111</v>
      </c>
      <c r="KK531">
        <v>100.454</v>
      </c>
    </row>
    <row r="532" spans="1:297">
      <c r="A532">
        <v>516</v>
      </c>
      <c r="B532">
        <v>1761513582.5</v>
      </c>
      <c r="C532">
        <v>6372</v>
      </c>
      <c r="D532" t="s">
        <v>1480</v>
      </c>
      <c r="E532" t="s">
        <v>1481</v>
      </c>
      <c r="F532">
        <v>5</v>
      </c>
      <c r="G532" t="s">
        <v>1411</v>
      </c>
      <c r="H532" t="s">
        <v>436</v>
      </c>
      <c r="I532">
        <v>1761513579.65</v>
      </c>
      <c r="J532">
        <f>(K532)/1000</f>
        <v>0</v>
      </c>
      <c r="K532">
        <f>IF(DP532, AN532, AH532)</f>
        <v>0</v>
      </c>
      <c r="L532">
        <f>IF(DP532, AI532, AG532)</f>
        <v>0</v>
      </c>
      <c r="M532">
        <f>DR532 - IF(AU532&gt;1, L532*DL532*100.0/(AW532), 0)</f>
        <v>0</v>
      </c>
      <c r="N532">
        <f>((T532-J532/2)*M532-L532)/(T532+J532/2)</f>
        <v>0</v>
      </c>
      <c r="O532">
        <f>N532*(DY532+DZ532)/1000.0</f>
        <v>0</v>
      </c>
      <c r="P532">
        <f>(DR532 - IF(AU532&gt;1, L532*DL532*100.0/(AW532), 0))*(DY532+DZ532)/1000.0</f>
        <v>0</v>
      </c>
      <c r="Q532">
        <f>2.0/((1/S532-1/R532)+SIGN(S532)*SQRT((1/S532-1/R532)*(1/S532-1/R532) + 4*DM532/((DM532+1)*(DM532+1))*(2*1/S532*1/R532-1/R532*1/R532)))</f>
        <v>0</v>
      </c>
      <c r="R532">
        <f>IF(LEFT(DN532,1)&lt;&gt;"0",IF(LEFT(DN532,1)="1",3.0,DO532),$D$5+$E$5*(EF532*DY532/($K$5*1000))+$F$5*(EF532*DY532/($K$5*1000))*MAX(MIN(DL532,$J$5),$I$5)*MAX(MIN(DL532,$J$5),$I$5)+$G$5*MAX(MIN(DL532,$J$5),$I$5)*(EF532*DY532/($K$5*1000))+$H$5*(EF532*DY532/($K$5*1000))*(EF532*DY532/($K$5*1000)))</f>
        <v>0</v>
      </c>
      <c r="S532">
        <f>J532*(1000-(1000*0.61365*exp(17.502*W532/(240.97+W532))/(DY532+DZ532)+DT532)/2)/(1000*0.61365*exp(17.502*W532/(240.97+W532))/(DY532+DZ532)-DT532)</f>
        <v>0</v>
      </c>
      <c r="T532">
        <f>1/((DM532+1)/(Q532/1.6)+1/(R532/1.37)) + DM532/((DM532+1)/(Q532/1.6) + DM532/(R532/1.37))</f>
        <v>0</v>
      </c>
      <c r="U532">
        <f>(DH532*DK532)</f>
        <v>0</v>
      </c>
      <c r="V532">
        <f>(EA532+(U532+2*0.95*5.67E-8*(((EA532+$B$7)+273)^4-(EA532+273)^4)-44100*J532)/(1.84*29.3*R532+8*0.95*5.67E-8*(EA532+273)^3))</f>
        <v>0</v>
      </c>
      <c r="W532">
        <f>($C$7*EB532+$D$7*EC532+$E$7*V532)</f>
        <v>0</v>
      </c>
      <c r="X532">
        <f>0.61365*exp(17.502*W532/(240.97+W532))</f>
        <v>0</v>
      </c>
      <c r="Y532">
        <f>(Z532/AA532*100)</f>
        <v>0</v>
      </c>
      <c r="Z532">
        <f>DT532*(DY532+DZ532)/1000</f>
        <v>0</v>
      </c>
      <c r="AA532">
        <f>0.61365*exp(17.502*EA532/(240.97+EA532))</f>
        <v>0</v>
      </c>
      <c r="AB532">
        <f>(X532-DT532*(DY532+DZ532)/1000)</f>
        <v>0</v>
      </c>
      <c r="AC532">
        <f>(-J532*44100)</f>
        <v>0</v>
      </c>
      <c r="AD532">
        <f>2*29.3*R532*0.92*(EA532-W532)</f>
        <v>0</v>
      </c>
      <c r="AE532">
        <f>2*0.95*5.67E-8*(((EA532+$B$7)+273)^4-(W532+273)^4)</f>
        <v>0</v>
      </c>
      <c r="AF532">
        <f>U532+AE532+AC532+AD532</f>
        <v>0</v>
      </c>
      <c r="AG532">
        <f>DX532*AU532*(DS532-DR532*(1000-AU532*DU532)/(1000-AU532*DT532))/(100*DL532)</f>
        <v>0</v>
      </c>
      <c r="AH532">
        <f>1000*DX532*AU532*(DT532-DU532)/(100*DL532*(1000-AU532*DT532))</f>
        <v>0</v>
      </c>
      <c r="AI532">
        <f>(AJ532 - AK532 - DY532*1E3/(8.314*(EA532+273.15)) * AM532/DX532 * AL532) * DX532/(100*DL532) * (1000 - DU532)/1000</f>
        <v>0</v>
      </c>
      <c r="AJ532">
        <v>584.9770579471563</v>
      </c>
      <c r="AK532">
        <v>562.5962</v>
      </c>
      <c r="AL532">
        <v>3.363967402322922</v>
      </c>
      <c r="AM532">
        <v>65.2902715244734</v>
      </c>
      <c r="AN532">
        <f>(AP532 - AO532 + DY532*1E3/(8.314*(EA532+273.15)) * AR532/DX532 * AQ532) * DX532/(100*DL532) * 1000/(1000 - AP532)</f>
        <v>0</v>
      </c>
      <c r="AO532">
        <v>16.51730299947154</v>
      </c>
      <c r="AP532">
        <v>16.84302303030303</v>
      </c>
      <c r="AQ532">
        <v>-1.809507135510925E-06</v>
      </c>
      <c r="AR532">
        <v>105.1138406512992</v>
      </c>
      <c r="AS532">
        <v>0</v>
      </c>
      <c r="AT532">
        <v>0</v>
      </c>
      <c r="AU532">
        <f>IF(AS532*$H$13&gt;=AW532,1.0,(AW532/(AW532-AS532*$H$13)))</f>
        <v>0</v>
      </c>
      <c r="AV532">
        <f>(AU532-1)*100</f>
        <v>0</v>
      </c>
      <c r="AW532">
        <f>MAX(0,($B$13+$C$13*EF532)/(1+$D$13*EF532)*DY532/(EA532+273)*$E$13)</f>
        <v>0</v>
      </c>
      <c r="AX532" t="s">
        <v>437</v>
      </c>
      <c r="AY532" t="s">
        <v>437</v>
      </c>
      <c r="AZ532">
        <v>0</v>
      </c>
      <c r="BA532">
        <v>0</v>
      </c>
      <c r="BB532">
        <f>1-AZ532/BA532</f>
        <v>0</v>
      </c>
      <c r="BC532">
        <v>0</v>
      </c>
      <c r="BD532" t="s">
        <v>437</v>
      </c>
      <c r="BE532" t="s">
        <v>437</v>
      </c>
      <c r="BF532">
        <v>0</v>
      </c>
      <c r="BG532">
        <v>0</v>
      </c>
      <c r="BH532">
        <f>1-BF532/BG532</f>
        <v>0</v>
      </c>
      <c r="BI532">
        <v>0.5</v>
      </c>
      <c r="BJ532">
        <f>DI532</f>
        <v>0</v>
      </c>
      <c r="BK532">
        <f>L532</f>
        <v>0</v>
      </c>
      <c r="BL532">
        <f>BH532*BI532*BJ532</f>
        <v>0</v>
      </c>
      <c r="BM532">
        <f>(BK532-BC532)/BJ532</f>
        <v>0</v>
      </c>
      <c r="BN532">
        <f>(BA532-BG532)/BG532</f>
        <v>0</v>
      </c>
      <c r="BO532">
        <f>AZ532/(BB532+AZ532/BG532)</f>
        <v>0</v>
      </c>
      <c r="BP532" t="s">
        <v>437</v>
      </c>
      <c r="BQ532">
        <v>0</v>
      </c>
      <c r="BR532">
        <f>IF(BQ532&lt;&gt;0, BQ532, BO532)</f>
        <v>0</v>
      </c>
      <c r="BS532">
        <f>1-BR532/BG532</f>
        <v>0</v>
      </c>
      <c r="BT532">
        <f>(BG532-BF532)/(BG532-BR532)</f>
        <v>0</v>
      </c>
      <c r="BU532">
        <f>(BA532-BG532)/(BA532-BR532)</f>
        <v>0</v>
      </c>
      <c r="BV532">
        <f>(BG532-BF532)/(BG532-AZ532)</f>
        <v>0</v>
      </c>
      <c r="BW532">
        <f>(BA532-BG532)/(BA532-AZ532)</f>
        <v>0</v>
      </c>
      <c r="BX532">
        <f>(BT532*BR532/BF532)</f>
        <v>0</v>
      </c>
      <c r="BY532">
        <f>(1-BX532)</f>
        <v>0</v>
      </c>
      <c r="BZ532">
        <v>2020</v>
      </c>
      <c r="CA532">
        <v>290.0000000000001</v>
      </c>
      <c r="CB532">
        <v>1590.42</v>
      </c>
      <c r="CC532">
        <v>295</v>
      </c>
      <c r="CD532">
        <v>5220.67</v>
      </c>
      <c r="CE532">
        <v>1591.29</v>
      </c>
      <c r="CF532">
        <v>-0.87</v>
      </c>
      <c r="CG532">
        <v>300.0000000000001</v>
      </c>
      <c r="CH532">
        <v>23.8</v>
      </c>
      <c r="CI532">
        <v>1650.734719841875</v>
      </c>
      <c r="CJ532">
        <v>2.032994541366527</v>
      </c>
      <c r="CK532">
        <v>-31.03478562282126</v>
      </c>
      <c r="CL532">
        <v>0.9198548094063967</v>
      </c>
      <c r="CM532">
        <v>0.9759925733019913</v>
      </c>
      <c r="CN532">
        <v>-0.00431141668520578</v>
      </c>
      <c r="CO532">
        <v>289.9999999999999</v>
      </c>
      <c r="CP532">
        <v>1590.91</v>
      </c>
      <c r="CQ532">
        <v>765</v>
      </c>
      <c r="CR532">
        <v>5219.32</v>
      </c>
      <c r="CS532">
        <v>1591.27</v>
      </c>
      <c r="CT532">
        <v>-0.36</v>
      </c>
      <c r="DH532">
        <f>$B$11*EG532+$C$11*EH532+$F$11*ES532*(1-EV532)</f>
        <v>0</v>
      </c>
      <c r="DI532">
        <f>DH532*DJ532</f>
        <v>0</v>
      </c>
      <c r="DJ532">
        <f>($B$11*$D$9+$C$11*$D$9+$F$11*((FF532+EX532)/MAX(FF532+EX532+FG532, 0.1)*$I$9+FG532/MAX(FF532+EX532+FG532, 0.1)*$J$9))/($B$11+$C$11+$F$11)</f>
        <v>0</v>
      </c>
      <c r="DK532">
        <f>($B$11*$K$9+$C$11*$K$9+$F$11*((FF532+EX532)/MAX(FF532+EX532+FG532, 0.1)*$P$9+FG532/MAX(FF532+EX532+FG532, 0.1)*$Q$9))/($B$11+$C$11+$F$11)</f>
        <v>0</v>
      </c>
      <c r="DL532">
        <v>6</v>
      </c>
      <c r="DM532">
        <v>0.5</v>
      </c>
      <c r="DN532" t="s">
        <v>438</v>
      </c>
      <c r="DO532">
        <v>2</v>
      </c>
      <c r="DP532" t="b">
        <v>1</v>
      </c>
      <c r="DQ532">
        <v>1761513579.65</v>
      </c>
      <c r="DR532">
        <v>545.3521</v>
      </c>
      <c r="DS532">
        <v>575.5119</v>
      </c>
      <c r="DT532">
        <v>16.84283</v>
      </c>
      <c r="DU532">
        <v>16.51747</v>
      </c>
      <c r="DV532">
        <v>547.9082</v>
      </c>
      <c r="DW532">
        <v>16.76322</v>
      </c>
      <c r="DX532">
        <v>500.0102</v>
      </c>
      <c r="DY532">
        <v>90.28290999999999</v>
      </c>
      <c r="DZ532">
        <v>0.1000068</v>
      </c>
      <c r="EA532">
        <v>24.16911</v>
      </c>
      <c r="EB532">
        <v>24.00597</v>
      </c>
      <c r="EC532">
        <v>999.9</v>
      </c>
      <c r="ED532">
        <v>0</v>
      </c>
      <c r="EE532">
        <v>0</v>
      </c>
      <c r="EF532">
        <v>10000.81</v>
      </c>
      <c r="EG532">
        <v>0</v>
      </c>
      <c r="EH532">
        <v>1023.232</v>
      </c>
      <c r="EI532">
        <v>-30.15977999999999</v>
      </c>
      <c r="EJ532">
        <v>554.6947</v>
      </c>
      <c r="EK532">
        <v>585.1775</v>
      </c>
      <c r="EL532">
        <v>0.3253824</v>
      </c>
      <c r="EM532">
        <v>575.5119</v>
      </c>
      <c r="EN532">
        <v>16.51747</v>
      </c>
      <c r="EO532">
        <v>1.52062</v>
      </c>
      <c r="EP532">
        <v>1.491245</v>
      </c>
      <c r="EQ532">
        <v>13.17708</v>
      </c>
      <c r="ER532">
        <v>12.87868</v>
      </c>
      <c r="ES532">
        <v>1999.989</v>
      </c>
      <c r="ET532">
        <v>0.9799990000000001</v>
      </c>
      <c r="EU532">
        <v>0.02000126</v>
      </c>
      <c r="EV532">
        <v>0</v>
      </c>
      <c r="EW532">
        <v>1259.913</v>
      </c>
      <c r="EX532">
        <v>5.000970000000001</v>
      </c>
      <c r="EY532">
        <v>25344.66</v>
      </c>
      <c r="EZ532">
        <v>16707.5</v>
      </c>
      <c r="FA532">
        <v>40.125</v>
      </c>
      <c r="FB532">
        <v>41.25</v>
      </c>
      <c r="FC532">
        <v>40.25</v>
      </c>
      <c r="FD532">
        <v>40.625</v>
      </c>
      <c r="FE532">
        <v>40.2562</v>
      </c>
      <c r="FF532">
        <v>1955.089</v>
      </c>
      <c r="FG532">
        <v>39.89799999999999</v>
      </c>
      <c r="FH532">
        <v>0</v>
      </c>
      <c r="FI532">
        <v>8453.600000143051</v>
      </c>
      <c r="FJ532">
        <v>0</v>
      </c>
      <c r="FK532">
        <v>1259.632</v>
      </c>
      <c r="FL532">
        <v>2.731538446134076</v>
      </c>
      <c r="FM532">
        <v>49.24615385289583</v>
      </c>
      <c r="FN532">
        <v>25341.16</v>
      </c>
      <c r="FO532">
        <v>15</v>
      </c>
      <c r="FP532">
        <v>0</v>
      </c>
      <c r="FQ532" t="s">
        <v>439</v>
      </c>
      <c r="FR532">
        <v>1760210915.6</v>
      </c>
      <c r="FS532">
        <v>0</v>
      </c>
      <c r="FT532">
        <v>0</v>
      </c>
      <c r="FU532">
        <v>-0.215</v>
      </c>
      <c r="FV532">
        <v>0</v>
      </c>
      <c r="FW532">
        <v>-0.6919999999999999</v>
      </c>
      <c r="FX532">
        <v>0</v>
      </c>
      <c r="FY532">
        <v>400</v>
      </c>
      <c r="FZ532">
        <v>0</v>
      </c>
      <c r="GA532">
        <v>0.15</v>
      </c>
      <c r="GB532">
        <v>0</v>
      </c>
      <c r="GC532">
        <v>-29.85018292682927</v>
      </c>
      <c r="GD532">
        <v>-2.599768641114987</v>
      </c>
      <c r="GE532">
        <v>0.2666581889020227</v>
      </c>
      <c r="GF532">
        <v>0</v>
      </c>
      <c r="GG532">
        <v>1259.459411764706</v>
      </c>
      <c r="GH532">
        <v>2.451336891722395</v>
      </c>
      <c r="GI532">
        <v>0.3623691745790767</v>
      </c>
      <c r="GJ532">
        <v>0</v>
      </c>
      <c r="GK532">
        <v>0.3195780487804878</v>
      </c>
      <c r="GL532">
        <v>0.03944410452961661</v>
      </c>
      <c r="GM532">
        <v>0.004020825336652209</v>
      </c>
      <c r="GN532">
        <v>1</v>
      </c>
      <c r="GO532">
        <v>1</v>
      </c>
      <c r="GP532">
        <v>3</v>
      </c>
      <c r="GQ532" t="s">
        <v>446</v>
      </c>
      <c r="GR532">
        <v>3.13472</v>
      </c>
      <c r="GS532">
        <v>2.76026</v>
      </c>
      <c r="GT532">
        <v>0.115453</v>
      </c>
      <c r="GU532">
        <v>0.118393</v>
      </c>
      <c r="GV532">
        <v>0.0825005</v>
      </c>
      <c r="GW532">
        <v>0.0805126</v>
      </c>
      <c r="GX532">
        <v>28148.6</v>
      </c>
      <c r="GY532">
        <v>28050.1</v>
      </c>
      <c r="GZ532">
        <v>29585.2</v>
      </c>
      <c r="HA532">
        <v>29405.1</v>
      </c>
      <c r="HB532">
        <v>35870.9</v>
      </c>
      <c r="HC532">
        <v>35818</v>
      </c>
      <c r="HD532">
        <v>41629.4</v>
      </c>
      <c r="HE532">
        <v>41773.2</v>
      </c>
      <c r="HF532">
        <v>1.93075</v>
      </c>
      <c r="HG532">
        <v>1.8558</v>
      </c>
      <c r="HH532">
        <v>0.00362843</v>
      </c>
      <c r="HI532">
        <v>0</v>
      </c>
      <c r="HJ532">
        <v>23.9419</v>
      </c>
      <c r="HK532">
        <v>999.9</v>
      </c>
      <c r="HL532">
        <v>39.8</v>
      </c>
      <c r="HM532">
        <v>31.7</v>
      </c>
      <c r="HN532">
        <v>20.6967</v>
      </c>
      <c r="HO532">
        <v>62.2929</v>
      </c>
      <c r="HP532">
        <v>31.4022</v>
      </c>
      <c r="HQ532">
        <v>1</v>
      </c>
      <c r="HR532">
        <v>0.130686</v>
      </c>
      <c r="HS532">
        <v>4.47995</v>
      </c>
      <c r="HT532">
        <v>20.2833</v>
      </c>
      <c r="HU532">
        <v>5.21864</v>
      </c>
      <c r="HV532">
        <v>12.0159</v>
      </c>
      <c r="HW532">
        <v>4.9889</v>
      </c>
      <c r="HX532">
        <v>3.2881</v>
      </c>
      <c r="HY532">
        <v>9999</v>
      </c>
      <c r="HZ532">
        <v>9999</v>
      </c>
      <c r="IA532">
        <v>9999</v>
      </c>
      <c r="IB532">
        <v>999.9</v>
      </c>
      <c r="IC532">
        <v>4.97287</v>
      </c>
      <c r="ID532">
        <v>1.86661</v>
      </c>
      <c r="IE532">
        <v>1.86594</v>
      </c>
      <c r="IF532">
        <v>1.86589</v>
      </c>
      <c r="IG532">
        <v>1.86772</v>
      </c>
      <c r="IH532">
        <v>1.87019</v>
      </c>
      <c r="II532">
        <v>1.86881</v>
      </c>
      <c r="IJ532">
        <v>1.87027</v>
      </c>
      <c r="IK532">
        <v>0</v>
      </c>
      <c r="IL532">
        <v>0</v>
      </c>
      <c r="IM532">
        <v>0</v>
      </c>
      <c r="IN532">
        <v>0</v>
      </c>
      <c r="IO532" t="s">
        <v>441</v>
      </c>
      <c r="IP532" t="s">
        <v>442</v>
      </c>
      <c r="IQ532" t="s">
        <v>443</v>
      </c>
      <c r="IR532" t="s">
        <v>443</v>
      </c>
      <c r="IS532" t="s">
        <v>443</v>
      </c>
      <c r="IT532" t="s">
        <v>443</v>
      </c>
      <c r="IU532">
        <v>0</v>
      </c>
      <c r="IV532">
        <v>100</v>
      </c>
      <c r="IW532">
        <v>100</v>
      </c>
      <c r="IX532">
        <v>-2.575</v>
      </c>
      <c r="IY532">
        <v>0.0796</v>
      </c>
      <c r="IZ532">
        <v>-1.414774939843471</v>
      </c>
      <c r="JA532">
        <v>-0.002262605230658699</v>
      </c>
      <c r="JB532">
        <v>4.117972070868355E-07</v>
      </c>
      <c r="JC532">
        <v>-1.535053720392113E-10</v>
      </c>
      <c r="JD532">
        <v>-0.05773197212917025</v>
      </c>
      <c r="JE532">
        <v>-0.004387372397949352</v>
      </c>
      <c r="JF532">
        <v>0.001148265067849212</v>
      </c>
      <c r="JG532">
        <v>-2.372704636287677E-05</v>
      </c>
      <c r="JH532">
        <v>4</v>
      </c>
      <c r="JI532">
        <v>2346</v>
      </c>
      <c r="JJ532">
        <v>1</v>
      </c>
      <c r="JK532">
        <v>24</v>
      </c>
      <c r="JL532">
        <v>21711.1</v>
      </c>
      <c r="JM532">
        <v>29358559.7</v>
      </c>
      <c r="JN532">
        <v>1.37817</v>
      </c>
      <c r="JO532">
        <v>2.27905</v>
      </c>
      <c r="JP532">
        <v>1.39648</v>
      </c>
      <c r="JQ532">
        <v>2.35229</v>
      </c>
      <c r="JR532">
        <v>1.49536</v>
      </c>
      <c r="JS532">
        <v>2.63306</v>
      </c>
      <c r="JT532">
        <v>36.6706</v>
      </c>
      <c r="JU532">
        <v>24.035</v>
      </c>
      <c r="JV532">
        <v>18</v>
      </c>
      <c r="JW532">
        <v>494.303</v>
      </c>
      <c r="JX532">
        <v>437.081</v>
      </c>
      <c r="JY532">
        <v>18.7225</v>
      </c>
      <c r="JZ532">
        <v>29.0858</v>
      </c>
      <c r="KA532">
        <v>30.0012</v>
      </c>
      <c r="KB532">
        <v>28.5608</v>
      </c>
      <c r="KC532">
        <v>28.4582</v>
      </c>
      <c r="KD532">
        <v>27.6407</v>
      </c>
      <c r="KE532">
        <v>27.5283</v>
      </c>
      <c r="KF532">
        <v>41.1985</v>
      </c>
      <c r="KG532">
        <v>18.7174</v>
      </c>
      <c r="KH532">
        <v>607.242</v>
      </c>
      <c r="KI532">
        <v>16.548</v>
      </c>
      <c r="KJ532">
        <v>101.11</v>
      </c>
      <c r="KK532">
        <v>100.453</v>
      </c>
    </row>
    <row r="533" spans="1:297">
      <c r="A533">
        <v>517</v>
      </c>
      <c r="B533">
        <v>1761513587.5</v>
      </c>
      <c r="C533">
        <v>6377</v>
      </c>
      <c r="D533" t="s">
        <v>1482</v>
      </c>
      <c r="E533" t="s">
        <v>1483</v>
      </c>
      <c r="F533">
        <v>5</v>
      </c>
      <c r="G533" t="s">
        <v>1411</v>
      </c>
      <c r="H533" t="s">
        <v>436</v>
      </c>
      <c r="I533">
        <v>1761513585</v>
      </c>
      <c r="J533">
        <f>(K533)/1000</f>
        <v>0</v>
      </c>
      <c r="K533">
        <f>IF(DP533, AN533, AH533)</f>
        <v>0</v>
      </c>
      <c r="L533">
        <f>IF(DP533, AI533, AG533)</f>
        <v>0</v>
      </c>
      <c r="M533">
        <f>DR533 - IF(AU533&gt;1, L533*DL533*100.0/(AW533), 0)</f>
        <v>0</v>
      </c>
      <c r="N533">
        <f>((T533-J533/2)*M533-L533)/(T533+J533/2)</f>
        <v>0</v>
      </c>
      <c r="O533">
        <f>N533*(DY533+DZ533)/1000.0</f>
        <v>0</v>
      </c>
      <c r="P533">
        <f>(DR533 - IF(AU533&gt;1, L533*DL533*100.0/(AW533), 0))*(DY533+DZ533)/1000.0</f>
        <v>0</v>
      </c>
      <c r="Q533">
        <f>2.0/((1/S533-1/R533)+SIGN(S533)*SQRT((1/S533-1/R533)*(1/S533-1/R533) + 4*DM533/((DM533+1)*(DM533+1))*(2*1/S533*1/R533-1/R533*1/R533)))</f>
        <v>0</v>
      </c>
      <c r="R533">
        <f>IF(LEFT(DN533,1)&lt;&gt;"0",IF(LEFT(DN533,1)="1",3.0,DO533),$D$5+$E$5*(EF533*DY533/($K$5*1000))+$F$5*(EF533*DY533/($K$5*1000))*MAX(MIN(DL533,$J$5),$I$5)*MAX(MIN(DL533,$J$5),$I$5)+$G$5*MAX(MIN(DL533,$J$5),$I$5)*(EF533*DY533/($K$5*1000))+$H$5*(EF533*DY533/($K$5*1000))*(EF533*DY533/($K$5*1000)))</f>
        <v>0</v>
      </c>
      <c r="S533">
        <f>J533*(1000-(1000*0.61365*exp(17.502*W533/(240.97+W533))/(DY533+DZ533)+DT533)/2)/(1000*0.61365*exp(17.502*W533/(240.97+W533))/(DY533+DZ533)-DT533)</f>
        <v>0</v>
      </c>
      <c r="T533">
        <f>1/((DM533+1)/(Q533/1.6)+1/(R533/1.37)) + DM533/((DM533+1)/(Q533/1.6) + DM533/(R533/1.37))</f>
        <v>0</v>
      </c>
      <c r="U533">
        <f>(DH533*DK533)</f>
        <v>0</v>
      </c>
      <c r="V533">
        <f>(EA533+(U533+2*0.95*5.67E-8*(((EA533+$B$7)+273)^4-(EA533+273)^4)-44100*J533)/(1.84*29.3*R533+8*0.95*5.67E-8*(EA533+273)^3))</f>
        <v>0</v>
      </c>
      <c r="W533">
        <f>($C$7*EB533+$D$7*EC533+$E$7*V533)</f>
        <v>0</v>
      </c>
      <c r="X533">
        <f>0.61365*exp(17.502*W533/(240.97+W533))</f>
        <v>0</v>
      </c>
      <c r="Y533">
        <f>(Z533/AA533*100)</f>
        <v>0</v>
      </c>
      <c r="Z533">
        <f>DT533*(DY533+DZ533)/1000</f>
        <v>0</v>
      </c>
      <c r="AA533">
        <f>0.61365*exp(17.502*EA533/(240.97+EA533))</f>
        <v>0</v>
      </c>
      <c r="AB533">
        <f>(X533-DT533*(DY533+DZ533)/1000)</f>
        <v>0</v>
      </c>
      <c r="AC533">
        <f>(-J533*44100)</f>
        <v>0</v>
      </c>
      <c r="AD533">
        <f>2*29.3*R533*0.92*(EA533-W533)</f>
        <v>0</v>
      </c>
      <c r="AE533">
        <f>2*0.95*5.67E-8*(((EA533+$B$7)+273)^4-(W533+273)^4)</f>
        <v>0</v>
      </c>
      <c r="AF533">
        <f>U533+AE533+AC533+AD533</f>
        <v>0</v>
      </c>
      <c r="AG533">
        <f>DX533*AU533*(DS533-DR533*(1000-AU533*DU533)/(1000-AU533*DT533))/(100*DL533)</f>
        <v>0</v>
      </c>
      <c r="AH533">
        <f>1000*DX533*AU533*(DT533-DU533)/(100*DL533*(1000-AU533*DT533))</f>
        <v>0</v>
      </c>
      <c r="AI533">
        <f>(AJ533 - AK533 - DY533*1E3/(8.314*(EA533+273.15)) * AM533/DX533 * AL533) * DX533/(100*DL533) * (1000 - DU533)/1000</f>
        <v>0</v>
      </c>
      <c r="AJ533">
        <v>602.0132984190105</v>
      </c>
      <c r="AK533">
        <v>579.5417393939393</v>
      </c>
      <c r="AL533">
        <v>3.396541015353956</v>
      </c>
      <c r="AM533">
        <v>65.2902715244734</v>
      </c>
      <c r="AN533">
        <f>(AP533 - AO533 + DY533*1E3/(8.314*(EA533+273.15)) * AR533/DX533 * AQ533) * DX533/(100*DL533) * 1000/(1000 - AP533)</f>
        <v>0</v>
      </c>
      <c r="AO533">
        <v>16.51707263500233</v>
      </c>
      <c r="AP533">
        <v>16.84758909090909</v>
      </c>
      <c r="AQ533">
        <v>4.553063989593016E-05</v>
      </c>
      <c r="AR533">
        <v>105.1138406512992</v>
      </c>
      <c r="AS533">
        <v>0</v>
      </c>
      <c r="AT533">
        <v>0</v>
      </c>
      <c r="AU533">
        <f>IF(AS533*$H$13&gt;=AW533,1.0,(AW533/(AW533-AS533*$H$13)))</f>
        <v>0</v>
      </c>
      <c r="AV533">
        <f>(AU533-1)*100</f>
        <v>0</v>
      </c>
      <c r="AW533">
        <f>MAX(0,($B$13+$C$13*EF533)/(1+$D$13*EF533)*DY533/(EA533+273)*$E$13)</f>
        <v>0</v>
      </c>
      <c r="AX533" t="s">
        <v>437</v>
      </c>
      <c r="AY533" t="s">
        <v>437</v>
      </c>
      <c r="AZ533">
        <v>0</v>
      </c>
      <c r="BA533">
        <v>0</v>
      </c>
      <c r="BB533">
        <f>1-AZ533/BA533</f>
        <v>0</v>
      </c>
      <c r="BC533">
        <v>0</v>
      </c>
      <c r="BD533" t="s">
        <v>437</v>
      </c>
      <c r="BE533" t="s">
        <v>437</v>
      </c>
      <c r="BF533">
        <v>0</v>
      </c>
      <c r="BG533">
        <v>0</v>
      </c>
      <c r="BH533">
        <f>1-BF533/BG533</f>
        <v>0</v>
      </c>
      <c r="BI533">
        <v>0.5</v>
      </c>
      <c r="BJ533">
        <f>DI533</f>
        <v>0</v>
      </c>
      <c r="BK533">
        <f>L533</f>
        <v>0</v>
      </c>
      <c r="BL533">
        <f>BH533*BI533*BJ533</f>
        <v>0</v>
      </c>
      <c r="BM533">
        <f>(BK533-BC533)/BJ533</f>
        <v>0</v>
      </c>
      <c r="BN533">
        <f>(BA533-BG533)/BG533</f>
        <v>0</v>
      </c>
      <c r="BO533">
        <f>AZ533/(BB533+AZ533/BG533)</f>
        <v>0</v>
      </c>
      <c r="BP533" t="s">
        <v>437</v>
      </c>
      <c r="BQ533">
        <v>0</v>
      </c>
      <c r="BR533">
        <f>IF(BQ533&lt;&gt;0, BQ533, BO533)</f>
        <v>0</v>
      </c>
      <c r="BS533">
        <f>1-BR533/BG533</f>
        <v>0</v>
      </c>
      <c r="BT533">
        <f>(BG533-BF533)/(BG533-BR533)</f>
        <v>0</v>
      </c>
      <c r="BU533">
        <f>(BA533-BG533)/(BA533-BR533)</f>
        <v>0</v>
      </c>
      <c r="BV533">
        <f>(BG533-BF533)/(BG533-AZ533)</f>
        <v>0</v>
      </c>
      <c r="BW533">
        <f>(BA533-BG533)/(BA533-AZ533)</f>
        <v>0</v>
      </c>
      <c r="BX533">
        <f>(BT533*BR533/BF533)</f>
        <v>0</v>
      </c>
      <c r="BY533">
        <f>(1-BX533)</f>
        <v>0</v>
      </c>
      <c r="BZ533">
        <v>2020</v>
      </c>
      <c r="CA533">
        <v>290.0000000000001</v>
      </c>
      <c r="CB533">
        <v>1590.42</v>
      </c>
      <c r="CC533">
        <v>295</v>
      </c>
      <c r="CD533">
        <v>5220.67</v>
      </c>
      <c r="CE533">
        <v>1591.29</v>
      </c>
      <c r="CF533">
        <v>-0.87</v>
      </c>
      <c r="CG533">
        <v>300.0000000000001</v>
      </c>
      <c r="CH533">
        <v>23.8</v>
      </c>
      <c r="CI533">
        <v>1650.734719841875</v>
      </c>
      <c r="CJ533">
        <v>2.032994541366527</v>
      </c>
      <c r="CK533">
        <v>-31.03478562282126</v>
      </c>
      <c r="CL533">
        <v>0.9198548094063967</v>
      </c>
      <c r="CM533">
        <v>0.9759925733019913</v>
      </c>
      <c r="CN533">
        <v>-0.00431141668520578</v>
      </c>
      <c r="CO533">
        <v>289.9999999999999</v>
      </c>
      <c r="CP533">
        <v>1590.91</v>
      </c>
      <c r="CQ533">
        <v>765</v>
      </c>
      <c r="CR533">
        <v>5219.32</v>
      </c>
      <c r="CS533">
        <v>1591.27</v>
      </c>
      <c r="CT533">
        <v>-0.36</v>
      </c>
      <c r="DH533">
        <f>$B$11*EG533+$C$11*EH533+$F$11*ES533*(1-EV533)</f>
        <v>0</v>
      </c>
      <c r="DI533">
        <f>DH533*DJ533</f>
        <v>0</v>
      </c>
      <c r="DJ533">
        <f>($B$11*$D$9+$C$11*$D$9+$F$11*((FF533+EX533)/MAX(FF533+EX533+FG533, 0.1)*$I$9+FG533/MAX(FF533+EX533+FG533, 0.1)*$J$9))/($B$11+$C$11+$F$11)</f>
        <v>0</v>
      </c>
      <c r="DK533">
        <f>($B$11*$K$9+$C$11*$K$9+$F$11*((FF533+EX533)/MAX(FF533+EX533+FG533, 0.1)*$P$9+FG533/MAX(FF533+EX533+FG533, 0.1)*$Q$9))/($B$11+$C$11+$F$11)</f>
        <v>0</v>
      </c>
      <c r="DL533">
        <v>6</v>
      </c>
      <c r="DM533">
        <v>0.5</v>
      </c>
      <c r="DN533" t="s">
        <v>438</v>
      </c>
      <c r="DO533">
        <v>2</v>
      </c>
      <c r="DP533" t="b">
        <v>1</v>
      </c>
      <c r="DQ533">
        <v>1761513585</v>
      </c>
      <c r="DR533">
        <v>563.1056666666667</v>
      </c>
      <c r="DS533">
        <v>593.4490000000001</v>
      </c>
      <c r="DT533">
        <v>16.84691111111111</v>
      </c>
      <c r="DU533">
        <v>16.5142</v>
      </c>
      <c r="DV533">
        <v>565.6964444444445</v>
      </c>
      <c r="DW533">
        <v>16.76723333333333</v>
      </c>
      <c r="DX533">
        <v>499.9824444444445</v>
      </c>
      <c r="DY533">
        <v>90.28144444444445</v>
      </c>
      <c r="DZ533">
        <v>0.1000291777777778</v>
      </c>
      <c r="EA533">
        <v>24.1669</v>
      </c>
      <c r="EB533">
        <v>24.00174444444444</v>
      </c>
      <c r="EC533">
        <v>999.9000000000001</v>
      </c>
      <c r="ED533">
        <v>0</v>
      </c>
      <c r="EE533">
        <v>0</v>
      </c>
      <c r="EF533">
        <v>9997.911111111112</v>
      </c>
      <c r="EG533">
        <v>0</v>
      </c>
      <c r="EH533">
        <v>1023.187777777778</v>
      </c>
      <c r="EI533">
        <v>-30.34321111111111</v>
      </c>
      <c r="EJ533">
        <v>572.755</v>
      </c>
      <c r="EK533">
        <v>603.4138888888888</v>
      </c>
      <c r="EL533">
        <v>0.3326825555555556</v>
      </c>
      <c r="EM533">
        <v>593.4490000000001</v>
      </c>
      <c r="EN533">
        <v>16.5142</v>
      </c>
      <c r="EO533">
        <v>1.520962222222223</v>
      </c>
      <c r="EP533">
        <v>1.490925555555556</v>
      </c>
      <c r="EQ533">
        <v>13.18055555555556</v>
      </c>
      <c r="ER533">
        <v>12.87544444444445</v>
      </c>
      <c r="ES533">
        <v>1999.977777777778</v>
      </c>
      <c r="ET533">
        <v>0.9799929999999999</v>
      </c>
      <c r="EU533">
        <v>0.0200073</v>
      </c>
      <c r="EV533">
        <v>0</v>
      </c>
      <c r="EW533">
        <v>1259.935555555556</v>
      </c>
      <c r="EX533">
        <v>5.00097</v>
      </c>
      <c r="EY533">
        <v>25348.47777777778</v>
      </c>
      <c r="EZ533">
        <v>16707.37777777778</v>
      </c>
      <c r="FA533">
        <v>40.18011111111111</v>
      </c>
      <c r="FB533">
        <v>41.25</v>
      </c>
      <c r="FC533">
        <v>40.25</v>
      </c>
      <c r="FD533">
        <v>40.64566666666667</v>
      </c>
      <c r="FE533">
        <v>40.25688888888889</v>
      </c>
      <c r="FF533">
        <v>1955.067777777778</v>
      </c>
      <c r="FG533">
        <v>39.91</v>
      </c>
      <c r="FH533">
        <v>0</v>
      </c>
      <c r="FI533">
        <v>8458.400000095367</v>
      </c>
      <c r="FJ533">
        <v>0</v>
      </c>
      <c r="FK533">
        <v>1259.8172</v>
      </c>
      <c r="FL533">
        <v>2.581538441112289</v>
      </c>
      <c r="FM533">
        <v>44.30769223881415</v>
      </c>
      <c r="FN533">
        <v>25344.904</v>
      </c>
      <c r="FO533">
        <v>15</v>
      </c>
      <c r="FP533">
        <v>0</v>
      </c>
      <c r="FQ533" t="s">
        <v>439</v>
      </c>
      <c r="FR533">
        <v>1760210915.6</v>
      </c>
      <c r="FS533">
        <v>0</v>
      </c>
      <c r="FT533">
        <v>0</v>
      </c>
      <c r="FU533">
        <v>-0.215</v>
      </c>
      <c r="FV533">
        <v>0</v>
      </c>
      <c r="FW533">
        <v>-0.6919999999999999</v>
      </c>
      <c r="FX533">
        <v>0</v>
      </c>
      <c r="FY533">
        <v>400</v>
      </c>
      <c r="FZ533">
        <v>0</v>
      </c>
      <c r="GA533">
        <v>0.15</v>
      </c>
      <c r="GB533">
        <v>0</v>
      </c>
      <c r="GC533">
        <v>-30.0957525</v>
      </c>
      <c r="GD533">
        <v>-1.919809756097492</v>
      </c>
      <c r="GE533">
        <v>0.1909076543613432</v>
      </c>
      <c r="GF533">
        <v>0</v>
      </c>
      <c r="GG533">
        <v>1259.677647058824</v>
      </c>
      <c r="GH533">
        <v>2.362719618022313</v>
      </c>
      <c r="GI533">
        <v>0.3682714697509461</v>
      </c>
      <c r="GJ533">
        <v>0</v>
      </c>
      <c r="GK533">
        <v>0.32410385</v>
      </c>
      <c r="GL533">
        <v>0.05949350093808586</v>
      </c>
      <c r="GM533">
        <v>0.006122565322436342</v>
      </c>
      <c r="GN533">
        <v>1</v>
      </c>
      <c r="GO533">
        <v>1</v>
      </c>
      <c r="GP533">
        <v>3</v>
      </c>
      <c r="GQ533" t="s">
        <v>446</v>
      </c>
      <c r="GR533">
        <v>3.13468</v>
      </c>
      <c r="GS533">
        <v>2.76029</v>
      </c>
      <c r="GT533">
        <v>0.117901</v>
      </c>
      <c r="GU533">
        <v>0.120765</v>
      </c>
      <c r="GV533">
        <v>0.0825063</v>
      </c>
      <c r="GW533">
        <v>0.0804575</v>
      </c>
      <c r="GX533">
        <v>28069.9</v>
      </c>
      <c r="GY533">
        <v>27973.8</v>
      </c>
      <c r="GZ533">
        <v>29584.5</v>
      </c>
      <c r="HA533">
        <v>29404.3</v>
      </c>
      <c r="HB533">
        <v>35869.8</v>
      </c>
      <c r="HC533">
        <v>35819.2</v>
      </c>
      <c r="HD533">
        <v>41628.4</v>
      </c>
      <c r="HE533">
        <v>41772.1</v>
      </c>
      <c r="HF533">
        <v>1.9305</v>
      </c>
      <c r="HG533">
        <v>1.85508</v>
      </c>
      <c r="HH533">
        <v>0.00349432</v>
      </c>
      <c r="HI533">
        <v>0</v>
      </c>
      <c r="HJ533">
        <v>23.9419</v>
      </c>
      <c r="HK533">
        <v>999.9</v>
      </c>
      <c r="HL533">
        <v>39.8</v>
      </c>
      <c r="HM533">
        <v>31.7</v>
      </c>
      <c r="HN533">
        <v>20.6948</v>
      </c>
      <c r="HO533">
        <v>62.4829</v>
      </c>
      <c r="HP533">
        <v>31.5144</v>
      </c>
      <c r="HQ533">
        <v>1</v>
      </c>
      <c r="HR533">
        <v>0.131692</v>
      </c>
      <c r="HS533">
        <v>4.46775</v>
      </c>
      <c r="HT533">
        <v>20.2835</v>
      </c>
      <c r="HU533">
        <v>5.21909</v>
      </c>
      <c r="HV533">
        <v>12.0159</v>
      </c>
      <c r="HW533">
        <v>4.98905</v>
      </c>
      <c r="HX533">
        <v>3.28813</v>
      </c>
      <c r="HY533">
        <v>9999</v>
      </c>
      <c r="HZ533">
        <v>9999</v>
      </c>
      <c r="IA533">
        <v>9999</v>
      </c>
      <c r="IB533">
        <v>999.9</v>
      </c>
      <c r="IC533">
        <v>4.97287</v>
      </c>
      <c r="ID533">
        <v>1.86661</v>
      </c>
      <c r="IE533">
        <v>1.86593</v>
      </c>
      <c r="IF533">
        <v>1.86588</v>
      </c>
      <c r="IG533">
        <v>1.86773</v>
      </c>
      <c r="IH533">
        <v>1.87017</v>
      </c>
      <c r="II533">
        <v>1.86879</v>
      </c>
      <c r="IJ533">
        <v>1.87027</v>
      </c>
      <c r="IK533">
        <v>0</v>
      </c>
      <c r="IL533">
        <v>0</v>
      </c>
      <c r="IM533">
        <v>0</v>
      </c>
      <c r="IN533">
        <v>0</v>
      </c>
      <c r="IO533" t="s">
        <v>441</v>
      </c>
      <c r="IP533" t="s">
        <v>442</v>
      </c>
      <c r="IQ533" t="s">
        <v>443</v>
      </c>
      <c r="IR533" t="s">
        <v>443</v>
      </c>
      <c r="IS533" t="s">
        <v>443</v>
      </c>
      <c r="IT533" t="s">
        <v>443</v>
      </c>
      <c r="IU533">
        <v>0</v>
      </c>
      <c r="IV533">
        <v>100</v>
      </c>
      <c r="IW533">
        <v>100</v>
      </c>
      <c r="IX533">
        <v>-2.607</v>
      </c>
      <c r="IY533">
        <v>0.0796</v>
      </c>
      <c r="IZ533">
        <v>-1.414774939843471</v>
      </c>
      <c r="JA533">
        <v>-0.002262605230658699</v>
      </c>
      <c r="JB533">
        <v>4.117972070868355E-07</v>
      </c>
      <c r="JC533">
        <v>-1.535053720392113E-10</v>
      </c>
      <c r="JD533">
        <v>-0.05773197212917025</v>
      </c>
      <c r="JE533">
        <v>-0.004387372397949352</v>
      </c>
      <c r="JF533">
        <v>0.001148265067849212</v>
      </c>
      <c r="JG533">
        <v>-2.372704636287677E-05</v>
      </c>
      <c r="JH533">
        <v>4</v>
      </c>
      <c r="JI533">
        <v>2346</v>
      </c>
      <c r="JJ533">
        <v>1</v>
      </c>
      <c r="JK533">
        <v>24</v>
      </c>
      <c r="JL533">
        <v>21711.2</v>
      </c>
      <c r="JM533">
        <v>29358559.8</v>
      </c>
      <c r="JN533">
        <v>1.40747</v>
      </c>
      <c r="JO533">
        <v>2.27417</v>
      </c>
      <c r="JP533">
        <v>1.39648</v>
      </c>
      <c r="JQ533">
        <v>2.35107</v>
      </c>
      <c r="JR533">
        <v>1.49536</v>
      </c>
      <c r="JS533">
        <v>2.54028</v>
      </c>
      <c r="JT533">
        <v>36.6706</v>
      </c>
      <c r="JU533">
        <v>24.035</v>
      </c>
      <c r="JV533">
        <v>18</v>
      </c>
      <c r="JW533">
        <v>494.272</v>
      </c>
      <c r="JX533">
        <v>436.76</v>
      </c>
      <c r="JY533">
        <v>18.7149</v>
      </c>
      <c r="JZ533">
        <v>29.0998</v>
      </c>
      <c r="KA533">
        <v>30.0011</v>
      </c>
      <c r="KB533">
        <v>28.5765</v>
      </c>
      <c r="KC533">
        <v>28.4743</v>
      </c>
      <c r="KD533">
        <v>28.2174</v>
      </c>
      <c r="KE533">
        <v>27.5283</v>
      </c>
      <c r="KF533">
        <v>41.1985</v>
      </c>
      <c r="KG533">
        <v>18.7146</v>
      </c>
      <c r="KH533">
        <v>620.6</v>
      </c>
      <c r="KI533">
        <v>16.5479</v>
      </c>
      <c r="KJ533">
        <v>101.107</v>
      </c>
      <c r="KK533">
        <v>100.451</v>
      </c>
    </row>
    <row r="534" spans="1:297">
      <c r="A534">
        <v>518</v>
      </c>
      <c r="B534">
        <v>1761513592.5</v>
      </c>
      <c r="C534">
        <v>6382</v>
      </c>
      <c r="D534" t="s">
        <v>1484</v>
      </c>
      <c r="E534" t="s">
        <v>1485</v>
      </c>
      <c r="F534">
        <v>5</v>
      </c>
      <c r="G534" t="s">
        <v>1411</v>
      </c>
      <c r="H534" t="s">
        <v>436</v>
      </c>
      <c r="I534">
        <v>1761513589.7</v>
      </c>
      <c r="J534">
        <f>(K534)/1000</f>
        <v>0</v>
      </c>
      <c r="K534">
        <f>IF(DP534, AN534, AH534)</f>
        <v>0</v>
      </c>
      <c r="L534">
        <f>IF(DP534, AI534, AG534)</f>
        <v>0</v>
      </c>
      <c r="M534">
        <f>DR534 - IF(AU534&gt;1, L534*DL534*100.0/(AW534), 0)</f>
        <v>0</v>
      </c>
      <c r="N534">
        <f>((T534-J534/2)*M534-L534)/(T534+J534/2)</f>
        <v>0</v>
      </c>
      <c r="O534">
        <f>N534*(DY534+DZ534)/1000.0</f>
        <v>0</v>
      </c>
      <c r="P534">
        <f>(DR534 - IF(AU534&gt;1, L534*DL534*100.0/(AW534), 0))*(DY534+DZ534)/1000.0</f>
        <v>0</v>
      </c>
      <c r="Q534">
        <f>2.0/((1/S534-1/R534)+SIGN(S534)*SQRT((1/S534-1/R534)*(1/S534-1/R534) + 4*DM534/((DM534+1)*(DM534+1))*(2*1/S534*1/R534-1/R534*1/R534)))</f>
        <v>0</v>
      </c>
      <c r="R534">
        <f>IF(LEFT(DN534,1)&lt;&gt;"0",IF(LEFT(DN534,1)="1",3.0,DO534),$D$5+$E$5*(EF534*DY534/($K$5*1000))+$F$5*(EF534*DY534/($K$5*1000))*MAX(MIN(DL534,$J$5),$I$5)*MAX(MIN(DL534,$J$5),$I$5)+$G$5*MAX(MIN(DL534,$J$5),$I$5)*(EF534*DY534/($K$5*1000))+$H$5*(EF534*DY534/($K$5*1000))*(EF534*DY534/($K$5*1000)))</f>
        <v>0</v>
      </c>
      <c r="S534">
        <f>J534*(1000-(1000*0.61365*exp(17.502*W534/(240.97+W534))/(DY534+DZ534)+DT534)/2)/(1000*0.61365*exp(17.502*W534/(240.97+W534))/(DY534+DZ534)-DT534)</f>
        <v>0</v>
      </c>
      <c r="T534">
        <f>1/((DM534+1)/(Q534/1.6)+1/(R534/1.37)) + DM534/((DM534+1)/(Q534/1.6) + DM534/(R534/1.37))</f>
        <v>0</v>
      </c>
      <c r="U534">
        <f>(DH534*DK534)</f>
        <v>0</v>
      </c>
      <c r="V534">
        <f>(EA534+(U534+2*0.95*5.67E-8*(((EA534+$B$7)+273)^4-(EA534+273)^4)-44100*J534)/(1.84*29.3*R534+8*0.95*5.67E-8*(EA534+273)^3))</f>
        <v>0</v>
      </c>
      <c r="W534">
        <f>($C$7*EB534+$D$7*EC534+$E$7*V534)</f>
        <v>0</v>
      </c>
      <c r="X534">
        <f>0.61365*exp(17.502*W534/(240.97+W534))</f>
        <v>0</v>
      </c>
      <c r="Y534">
        <f>(Z534/AA534*100)</f>
        <v>0</v>
      </c>
      <c r="Z534">
        <f>DT534*(DY534+DZ534)/1000</f>
        <v>0</v>
      </c>
      <c r="AA534">
        <f>0.61365*exp(17.502*EA534/(240.97+EA534))</f>
        <v>0</v>
      </c>
      <c r="AB534">
        <f>(X534-DT534*(DY534+DZ534)/1000)</f>
        <v>0</v>
      </c>
      <c r="AC534">
        <f>(-J534*44100)</f>
        <v>0</v>
      </c>
      <c r="AD534">
        <f>2*29.3*R534*0.92*(EA534-W534)</f>
        <v>0</v>
      </c>
      <c r="AE534">
        <f>2*0.95*5.67E-8*(((EA534+$B$7)+273)^4-(W534+273)^4)</f>
        <v>0</v>
      </c>
      <c r="AF534">
        <f>U534+AE534+AC534+AD534</f>
        <v>0</v>
      </c>
      <c r="AG534">
        <f>DX534*AU534*(DS534-DR534*(1000-AU534*DU534)/(1000-AU534*DT534))/(100*DL534)</f>
        <v>0</v>
      </c>
      <c r="AH534">
        <f>1000*DX534*AU534*(DT534-DU534)/(100*DL534*(1000-AU534*DT534))</f>
        <v>0</v>
      </c>
      <c r="AI534">
        <f>(AJ534 - AK534 - DY534*1E3/(8.314*(EA534+273.15)) * AM534/DX534 * AL534) * DX534/(100*DL534) * (1000 - DU534)/1000</f>
        <v>0</v>
      </c>
      <c r="AJ534">
        <v>619.1308752522773</v>
      </c>
      <c r="AK534">
        <v>596.521612121212</v>
      </c>
      <c r="AL534">
        <v>3.40921214622901</v>
      </c>
      <c r="AM534">
        <v>65.2902715244734</v>
      </c>
      <c r="AN534">
        <f>(AP534 - AO534 + DY534*1E3/(8.314*(EA534+273.15)) * AR534/DX534 * AQ534) * DX534/(100*DL534) * 1000/(1000 - AP534)</f>
        <v>0</v>
      </c>
      <c r="AO534">
        <v>16.49123301615017</v>
      </c>
      <c r="AP534">
        <v>16.84238787878788</v>
      </c>
      <c r="AQ534">
        <v>-3.278906800588887E-05</v>
      </c>
      <c r="AR534">
        <v>105.1138406512992</v>
      </c>
      <c r="AS534">
        <v>0</v>
      </c>
      <c r="AT534">
        <v>0</v>
      </c>
      <c r="AU534">
        <f>IF(AS534*$H$13&gt;=AW534,1.0,(AW534/(AW534-AS534*$H$13)))</f>
        <v>0</v>
      </c>
      <c r="AV534">
        <f>(AU534-1)*100</f>
        <v>0</v>
      </c>
      <c r="AW534">
        <f>MAX(0,($B$13+$C$13*EF534)/(1+$D$13*EF534)*DY534/(EA534+273)*$E$13)</f>
        <v>0</v>
      </c>
      <c r="AX534" t="s">
        <v>437</v>
      </c>
      <c r="AY534" t="s">
        <v>437</v>
      </c>
      <c r="AZ534">
        <v>0</v>
      </c>
      <c r="BA534">
        <v>0</v>
      </c>
      <c r="BB534">
        <f>1-AZ534/BA534</f>
        <v>0</v>
      </c>
      <c r="BC534">
        <v>0</v>
      </c>
      <c r="BD534" t="s">
        <v>437</v>
      </c>
      <c r="BE534" t="s">
        <v>437</v>
      </c>
      <c r="BF534">
        <v>0</v>
      </c>
      <c r="BG534">
        <v>0</v>
      </c>
      <c r="BH534">
        <f>1-BF534/BG534</f>
        <v>0</v>
      </c>
      <c r="BI534">
        <v>0.5</v>
      </c>
      <c r="BJ534">
        <f>DI534</f>
        <v>0</v>
      </c>
      <c r="BK534">
        <f>L534</f>
        <v>0</v>
      </c>
      <c r="BL534">
        <f>BH534*BI534*BJ534</f>
        <v>0</v>
      </c>
      <c r="BM534">
        <f>(BK534-BC534)/BJ534</f>
        <v>0</v>
      </c>
      <c r="BN534">
        <f>(BA534-BG534)/BG534</f>
        <v>0</v>
      </c>
      <c r="BO534">
        <f>AZ534/(BB534+AZ534/BG534)</f>
        <v>0</v>
      </c>
      <c r="BP534" t="s">
        <v>437</v>
      </c>
      <c r="BQ534">
        <v>0</v>
      </c>
      <c r="BR534">
        <f>IF(BQ534&lt;&gt;0, BQ534, BO534)</f>
        <v>0</v>
      </c>
      <c r="BS534">
        <f>1-BR534/BG534</f>
        <v>0</v>
      </c>
      <c r="BT534">
        <f>(BG534-BF534)/(BG534-BR534)</f>
        <v>0</v>
      </c>
      <c r="BU534">
        <f>(BA534-BG534)/(BA534-BR534)</f>
        <v>0</v>
      </c>
      <c r="BV534">
        <f>(BG534-BF534)/(BG534-AZ534)</f>
        <v>0</v>
      </c>
      <c r="BW534">
        <f>(BA534-BG534)/(BA534-AZ534)</f>
        <v>0</v>
      </c>
      <c r="BX534">
        <f>(BT534*BR534/BF534)</f>
        <v>0</v>
      </c>
      <c r="BY534">
        <f>(1-BX534)</f>
        <v>0</v>
      </c>
      <c r="BZ534">
        <v>2020</v>
      </c>
      <c r="CA534">
        <v>290.0000000000001</v>
      </c>
      <c r="CB534">
        <v>1590.42</v>
      </c>
      <c r="CC534">
        <v>295</v>
      </c>
      <c r="CD534">
        <v>5220.67</v>
      </c>
      <c r="CE534">
        <v>1591.29</v>
      </c>
      <c r="CF534">
        <v>-0.87</v>
      </c>
      <c r="CG534">
        <v>300.0000000000001</v>
      </c>
      <c r="CH534">
        <v>23.8</v>
      </c>
      <c r="CI534">
        <v>1650.734719841875</v>
      </c>
      <c r="CJ534">
        <v>2.032994541366527</v>
      </c>
      <c r="CK534">
        <v>-31.03478562282126</v>
      </c>
      <c r="CL534">
        <v>0.9198548094063967</v>
      </c>
      <c r="CM534">
        <v>0.9759925733019913</v>
      </c>
      <c r="CN534">
        <v>-0.00431141668520578</v>
      </c>
      <c r="CO534">
        <v>289.9999999999999</v>
      </c>
      <c r="CP534">
        <v>1590.91</v>
      </c>
      <c r="CQ534">
        <v>765</v>
      </c>
      <c r="CR534">
        <v>5219.32</v>
      </c>
      <c r="CS534">
        <v>1591.27</v>
      </c>
      <c r="CT534">
        <v>-0.36</v>
      </c>
      <c r="DH534">
        <f>$B$11*EG534+$C$11*EH534+$F$11*ES534*(1-EV534)</f>
        <v>0</v>
      </c>
      <c r="DI534">
        <f>DH534*DJ534</f>
        <v>0</v>
      </c>
      <c r="DJ534">
        <f>($B$11*$D$9+$C$11*$D$9+$F$11*((FF534+EX534)/MAX(FF534+EX534+FG534, 0.1)*$I$9+FG534/MAX(FF534+EX534+FG534, 0.1)*$J$9))/($B$11+$C$11+$F$11)</f>
        <v>0</v>
      </c>
      <c r="DK534">
        <f>($B$11*$K$9+$C$11*$K$9+$F$11*((FF534+EX534)/MAX(FF534+EX534+FG534, 0.1)*$P$9+FG534/MAX(FF534+EX534+FG534, 0.1)*$Q$9))/($B$11+$C$11+$F$11)</f>
        <v>0</v>
      </c>
      <c r="DL534">
        <v>6</v>
      </c>
      <c r="DM534">
        <v>0.5</v>
      </c>
      <c r="DN534" t="s">
        <v>438</v>
      </c>
      <c r="DO534">
        <v>2</v>
      </c>
      <c r="DP534" t="b">
        <v>1</v>
      </c>
      <c r="DQ534">
        <v>1761513589.7</v>
      </c>
      <c r="DR534">
        <v>578.7701</v>
      </c>
      <c r="DS534">
        <v>609.2533999999999</v>
      </c>
      <c r="DT534">
        <v>16.84434</v>
      </c>
      <c r="DU534">
        <v>16.49257</v>
      </c>
      <c r="DV534">
        <v>581.3914</v>
      </c>
      <c r="DW534">
        <v>16.76467</v>
      </c>
      <c r="DX534">
        <v>499.9780000000001</v>
      </c>
      <c r="DY534">
        <v>90.28334</v>
      </c>
      <c r="DZ534">
        <v>0.09986827000000001</v>
      </c>
      <c r="EA534">
        <v>24.16923</v>
      </c>
      <c r="EB534">
        <v>23.99559</v>
      </c>
      <c r="EC534">
        <v>999.9</v>
      </c>
      <c r="ED534">
        <v>0</v>
      </c>
      <c r="EE534">
        <v>0</v>
      </c>
      <c r="EF534">
        <v>9995.244000000001</v>
      </c>
      <c r="EG534">
        <v>0</v>
      </c>
      <c r="EH534">
        <v>1023.153</v>
      </c>
      <c r="EI534">
        <v>-30.48338</v>
      </c>
      <c r="EJ534">
        <v>588.6863000000001</v>
      </c>
      <c r="EK534">
        <v>619.4703</v>
      </c>
      <c r="EL534">
        <v>0.3517424</v>
      </c>
      <c r="EM534">
        <v>609.2533999999999</v>
      </c>
      <c r="EN534">
        <v>16.49257</v>
      </c>
      <c r="EO534">
        <v>1.520764</v>
      </c>
      <c r="EP534">
        <v>1.489005</v>
      </c>
      <c r="EQ534">
        <v>13.17853</v>
      </c>
      <c r="ER534">
        <v>12.85573</v>
      </c>
      <c r="ES534">
        <v>2000</v>
      </c>
      <c r="ET534">
        <v>0.9799933</v>
      </c>
      <c r="EU534">
        <v>0.02000701</v>
      </c>
      <c r="EV534">
        <v>0</v>
      </c>
      <c r="EW534">
        <v>1260.115</v>
      </c>
      <c r="EX534">
        <v>5.000970000000001</v>
      </c>
      <c r="EY534">
        <v>25352.45</v>
      </c>
      <c r="EZ534">
        <v>16707.54</v>
      </c>
      <c r="FA534">
        <v>40.187</v>
      </c>
      <c r="FB534">
        <v>41.25</v>
      </c>
      <c r="FC534">
        <v>40.2748</v>
      </c>
      <c r="FD534">
        <v>40.6746</v>
      </c>
      <c r="FE534">
        <v>40.281</v>
      </c>
      <c r="FF534">
        <v>1955.09</v>
      </c>
      <c r="FG534">
        <v>39.90999999999999</v>
      </c>
      <c r="FH534">
        <v>0</v>
      </c>
      <c r="FI534">
        <v>8463.800000190735</v>
      </c>
      <c r="FJ534">
        <v>0</v>
      </c>
      <c r="FK534">
        <v>1260.015769230769</v>
      </c>
      <c r="FL534">
        <v>1.633162376961697</v>
      </c>
      <c r="FM534">
        <v>46.75213673252996</v>
      </c>
      <c r="FN534">
        <v>25348.85769230769</v>
      </c>
      <c r="FO534">
        <v>15</v>
      </c>
      <c r="FP534">
        <v>0</v>
      </c>
      <c r="FQ534" t="s">
        <v>439</v>
      </c>
      <c r="FR534">
        <v>1760210915.6</v>
      </c>
      <c r="FS534">
        <v>0</v>
      </c>
      <c r="FT534">
        <v>0</v>
      </c>
      <c r="FU534">
        <v>-0.215</v>
      </c>
      <c r="FV534">
        <v>0</v>
      </c>
      <c r="FW534">
        <v>-0.6919999999999999</v>
      </c>
      <c r="FX534">
        <v>0</v>
      </c>
      <c r="FY534">
        <v>400</v>
      </c>
      <c r="FZ534">
        <v>0</v>
      </c>
      <c r="GA534">
        <v>0.15</v>
      </c>
      <c r="GB534">
        <v>0</v>
      </c>
      <c r="GC534">
        <v>-30.2510775</v>
      </c>
      <c r="GD534">
        <v>-1.898540712945504</v>
      </c>
      <c r="GE534">
        <v>0.1910174160744252</v>
      </c>
      <c r="GF534">
        <v>0</v>
      </c>
      <c r="GG534">
        <v>1259.871470588235</v>
      </c>
      <c r="GH534">
        <v>2.561802896985697</v>
      </c>
      <c r="GI534">
        <v>0.3560414083067679</v>
      </c>
      <c r="GJ534">
        <v>0</v>
      </c>
      <c r="GK534">
        <v>0.332817725</v>
      </c>
      <c r="GL534">
        <v>0.1160337073170724</v>
      </c>
      <c r="GM534">
        <v>0.01212449704727479</v>
      </c>
      <c r="GN534">
        <v>0</v>
      </c>
      <c r="GO534">
        <v>0</v>
      </c>
      <c r="GP534">
        <v>3</v>
      </c>
      <c r="GQ534" t="s">
        <v>455</v>
      </c>
      <c r="GR534">
        <v>3.13439</v>
      </c>
      <c r="GS534">
        <v>2.76006</v>
      </c>
      <c r="GT534">
        <v>0.120317</v>
      </c>
      <c r="GU534">
        <v>0.123111</v>
      </c>
      <c r="GV534">
        <v>0.0824865</v>
      </c>
      <c r="GW534">
        <v>0.0803953</v>
      </c>
      <c r="GX534">
        <v>27992.9</v>
      </c>
      <c r="GY534">
        <v>27898.7</v>
      </c>
      <c r="GZ534">
        <v>29584.5</v>
      </c>
      <c r="HA534">
        <v>29404</v>
      </c>
      <c r="HB534">
        <v>35870.4</v>
      </c>
      <c r="HC534">
        <v>35821</v>
      </c>
      <c r="HD534">
        <v>41628.1</v>
      </c>
      <c r="HE534">
        <v>41771.3</v>
      </c>
      <c r="HF534">
        <v>1.93002</v>
      </c>
      <c r="HG534">
        <v>1.85583</v>
      </c>
      <c r="HH534">
        <v>0.00307709</v>
      </c>
      <c r="HI534">
        <v>0</v>
      </c>
      <c r="HJ534">
        <v>23.9419</v>
      </c>
      <c r="HK534">
        <v>999.9</v>
      </c>
      <c r="HL534">
        <v>39.8</v>
      </c>
      <c r="HM534">
        <v>31.7</v>
      </c>
      <c r="HN534">
        <v>20.6934</v>
      </c>
      <c r="HO534">
        <v>62.5829</v>
      </c>
      <c r="HP534">
        <v>31.6146</v>
      </c>
      <c r="HQ534">
        <v>1</v>
      </c>
      <c r="HR534">
        <v>0.132691</v>
      </c>
      <c r="HS534">
        <v>4.45101</v>
      </c>
      <c r="HT534">
        <v>20.284</v>
      </c>
      <c r="HU534">
        <v>5.21744</v>
      </c>
      <c r="HV534">
        <v>12.0159</v>
      </c>
      <c r="HW534">
        <v>4.98725</v>
      </c>
      <c r="HX534">
        <v>3.28798</v>
      </c>
      <c r="HY534">
        <v>9999</v>
      </c>
      <c r="HZ534">
        <v>9999</v>
      </c>
      <c r="IA534">
        <v>9999</v>
      </c>
      <c r="IB534">
        <v>999.9</v>
      </c>
      <c r="IC534">
        <v>4.9729</v>
      </c>
      <c r="ID534">
        <v>1.86661</v>
      </c>
      <c r="IE534">
        <v>1.86592</v>
      </c>
      <c r="IF534">
        <v>1.86586</v>
      </c>
      <c r="IG534">
        <v>1.86771</v>
      </c>
      <c r="IH534">
        <v>1.8702</v>
      </c>
      <c r="II534">
        <v>1.8688</v>
      </c>
      <c r="IJ534">
        <v>1.87027</v>
      </c>
      <c r="IK534">
        <v>0</v>
      </c>
      <c r="IL534">
        <v>0</v>
      </c>
      <c r="IM534">
        <v>0</v>
      </c>
      <c r="IN534">
        <v>0</v>
      </c>
      <c r="IO534" t="s">
        <v>441</v>
      </c>
      <c r="IP534" t="s">
        <v>442</v>
      </c>
      <c r="IQ534" t="s">
        <v>443</v>
      </c>
      <c r="IR534" t="s">
        <v>443</v>
      </c>
      <c r="IS534" t="s">
        <v>443</v>
      </c>
      <c r="IT534" t="s">
        <v>443</v>
      </c>
      <c r="IU534">
        <v>0</v>
      </c>
      <c r="IV534">
        <v>100</v>
      </c>
      <c r="IW534">
        <v>100</v>
      </c>
      <c r="IX534">
        <v>-2.64</v>
      </c>
      <c r="IY534">
        <v>0.0796</v>
      </c>
      <c r="IZ534">
        <v>-1.414774939843471</v>
      </c>
      <c r="JA534">
        <v>-0.002262605230658699</v>
      </c>
      <c r="JB534">
        <v>4.117972070868355E-07</v>
      </c>
      <c r="JC534">
        <v>-1.535053720392113E-10</v>
      </c>
      <c r="JD534">
        <v>-0.05773197212917025</v>
      </c>
      <c r="JE534">
        <v>-0.004387372397949352</v>
      </c>
      <c r="JF534">
        <v>0.001148265067849212</v>
      </c>
      <c r="JG534">
        <v>-2.372704636287677E-05</v>
      </c>
      <c r="JH534">
        <v>4</v>
      </c>
      <c r="JI534">
        <v>2346</v>
      </c>
      <c r="JJ534">
        <v>1</v>
      </c>
      <c r="JK534">
        <v>24</v>
      </c>
      <c r="JL534">
        <v>21711.3</v>
      </c>
      <c r="JM534">
        <v>29358559.9</v>
      </c>
      <c r="JN534">
        <v>1.43921</v>
      </c>
      <c r="JO534">
        <v>2.27295</v>
      </c>
      <c r="JP534">
        <v>1.39771</v>
      </c>
      <c r="JQ534">
        <v>2.35229</v>
      </c>
      <c r="JR534">
        <v>1.49536</v>
      </c>
      <c r="JS534">
        <v>2.5708</v>
      </c>
      <c r="JT534">
        <v>36.6706</v>
      </c>
      <c r="JU534">
        <v>24.035</v>
      </c>
      <c r="JV534">
        <v>18</v>
      </c>
      <c r="JW534">
        <v>494.099</v>
      </c>
      <c r="JX534">
        <v>437.329</v>
      </c>
      <c r="JY534">
        <v>18.7123</v>
      </c>
      <c r="JZ534">
        <v>29.1142</v>
      </c>
      <c r="KA534">
        <v>30.001</v>
      </c>
      <c r="KB534">
        <v>28.5923</v>
      </c>
      <c r="KC534">
        <v>28.4895</v>
      </c>
      <c r="KD534">
        <v>28.8696</v>
      </c>
      <c r="KE534">
        <v>27.5283</v>
      </c>
      <c r="KF534">
        <v>41.1985</v>
      </c>
      <c r="KG534">
        <v>18.7146</v>
      </c>
      <c r="KH534">
        <v>640.635</v>
      </c>
      <c r="KI534">
        <v>16.5479</v>
      </c>
      <c r="KJ534">
        <v>101.107</v>
      </c>
      <c r="KK534">
        <v>100.449</v>
      </c>
    </row>
    <row r="535" spans="1:297">
      <c r="A535">
        <v>519</v>
      </c>
      <c r="B535">
        <v>1761513597.5</v>
      </c>
      <c r="C535">
        <v>6387</v>
      </c>
      <c r="D535" t="s">
        <v>1486</v>
      </c>
      <c r="E535" t="s">
        <v>1487</v>
      </c>
      <c r="F535">
        <v>5</v>
      </c>
      <c r="G535" t="s">
        <v>1411</v>
      </c>
      <c r="H535" t="s">
        <v>436</v>
      </c>
      <c r="I535">
        <v>1761513595</v>
      </c>
      <c r="J535">
        <f>(K535)/1000</f>
        <v>0</v>
      </c>
      <c r="K535">
        <f>IF(DP535, AN535, AH535)</f>
        <v>0</v>
      </c>
      <c r="L535">
        <f>IF(DP535, AI535, AG535)</f>
        <v>0</v>
      </c>
      <c r="M535">
        <f>DR535 - IF(AU535&gt;1, L535*DL535*100.0/(AW535), 0)</f>
        <v>0</v>
      </c>
      <c r="N535">
        <f>((T535-J535/2)*M535-L535)/(T535+J535/2)</f>
        <v>0</v>
      </c>
      <c r="O535">
        <f>N535*(DY535+DZ535)/1000.0</f>
        <v>0</v>
      </c>
      <c r="P535">
        <f>(DR535 - IF(AU535&gt;1, L535*DL535*100.0/(AW535), 0))*(DY535+DZ535)/1000.0</f>
        <v>0</v>
      </c>
      <c r="Q535">
        <f>2.0/((1/S535-1/R535)+SIGN(S535)*SQRT((1/S535-1/R535)*(1/S535-1/R535) + 4*DM535/((DM535+1)*(DM535+1))*(2*1/S535*1/R535-1/R535*1/R535)))</f>
        <v>0</v>
      </c>
      <c r="R535">
        <f>IF(LEFT(DN535,1)&lt;&gt;"0",IF(LEFT(DN535,1)="1",3.0,DO535),$D$5+$E$5*(EF535*DY535/($K$5*1000))+$F$5*(EF535*DY535/($K$5*1000))*MAX(MIN(DL535,$J$5),$I$5)*MAX(MIN(DL535,$J$5),$I$5)+$G$5*MAX(MIN(DL535,$J$5),$I$5)*(EF535*DY535/($K$5*1000))+$H$5*(EF535*DY535/($K$5*1000))*(EF535*DY535/($K$5*1000)))</f>
        <v>0</v>
      </c>
      <c r="S535">
        <f>J535*(1000-(1000*0.61365*exp(17.502*W535/(240.97+W535))/(DY535+DZ535)+DT535)/2)/(1000*0.61365*exp(17.502*W535/(240.97+W535))/(DY535+DZ535)-DT535)</f>
        <v>0</v>
      </c>
      <c r="T535">
        <f>1/((DM535+1)/(Q535/1.6)+1/(R535/1.37)) + DM535/((DM535+1)/(Q535/1.6) + DM535/(R535/1.37))</f>
        <v>0</v>
      </c>
      <c r="U535">
        <f>(DH535*DK535)</f>
        <v>0</v>
      </c>
      <c r="V535">
        <f>(EA535+(U535+2*0.95*5.67E-8*(((EA535+$B$7)+273)^4-(EA535+273)^4)-44100*J535)/(1.84*29.3*R535+8*0.95*5.67E-8*(EA535+273)^3))</f>
        <v>0</v>
      </c>
      <c r="W535">
        <f>($C$7*EB535+$D$7*EC535+$E$7*V535)</f>
        <v>0</v>
      </c>
      <c r="X535">
        <f>0.61365*exp(17.502*W535/(240.97+W535))</f>
        <v>0</v>
      </c>
      <c r="Y535">
        <f>(Z535/AA535*100)</f>
        <v>0</v>
      </c>
      <c r="Z535">
        <f>DT535*(DY535+DZ535)/1000</f>
        <v>0</v>
      </c>
      <c r="AA535">
        <f>0.61365*exp(17.502*EA535/(240.97+EA535))</f>
        <v>0</v>
      </c>
      <c r="AB535">
        <f>(X535-DT535*(DY535+DZ535)/1000)</f>
        <v>0</v>
      </c>
      <c r="AC535">
        <f>(-J535*44100)</f>
        <v>0</v>
      </c>
      <c r="AD535">
        <f>2*29.3*R535*0.92*(EA535-W535)</f>
        <v>0</v>
      </c>
      <c r="AE535">
        <f>2*0.95*5.67E-8*(((EA535+$B$7)+273)^4-(W535+273)^4)</f>
        <v>0</v>
      </c>
      <c r="AF535">
        <f>U535+AE535+AC535+AD535</f>
        <v>0</v>
      </c>
      <c r="AG535">
        <f>DX535*AU535*(DS535-DR535*(1000-AU535*DU535)/(1000-AU535*DT535))/(100*DL535)</f>
        <v>0</v>
      </c>
      <c r="AH535">
        <f>1000*DX535*AU535*(DT535-DU535)/(100*DL535*(1000-AU535*DT535))</f>
        <v>0</v>
      </c>
      <c r="AI535">
        <f>(AJ535 - AK535 - DY535*1E3/(8.314*(EA535+273.15)) * AM535/DX535 * AL535) * DX535/(100*DL535) * (1000 - DU535)/1000</f>
        <v>0</v>
      </c>
      <c r="AJ535">
        <v>636.2008419066873</v>
      </c>
      <c r="AK535">
        <v>613.3647454545454</v>
      </c>
      <c r="AL535">
        <v>3.375227709411263</v>
      </c>
      <c r="AM535">
        <v>65.2902715244734</v>
      </c>
      <c r="AN535">
        <f>(AP535 - AO535 + DY535*1E3/(8.314*(EA535+273.15)) * AR535/DX535 * AQ535) * DX535/(100*DL535) * 1000/(1000 - AP535)</f>
        <v>0</v>
      </c>
      <c r="AO535">
        <v>16.48312967378657</v>
      </c>
      <c r="AP535">
        <v>16.83598</v>
      </c>
      <c r="AQ535">
        <v>-4.613821508903522E-05</v>
      </c>
      <c r="AR535">
        <v>105.1138406512992</v>
      </c>
      <c r="AS535">
        <v>0</v>
      </c>
      <c r="AT535">
        <v>0</v>
      </c>
      <c r="AU535">
        <f>IF(AS535*$H$13&gt;=AW535,1.0,(AW535/(AW535-AS535*$H$13)))</f>
        <v>0</v>
      </c>
      <c r="AV535">
        <f>(AU535-1)*100</f>
        <v>0</v>
      </c>
      <c r="AW535">
        <f>MAX(0,($B$13+$C$13*EF535)/(1+$D$13*EF535)*DY535/(EA535+273)*$E$13)</f>
        <v>0</v>
      </c>
      <c r="AX535" t="s">
        <v>437</v>
      </c>
      <c r="AY535" t="s">
        <v>437</v>
      </c>
      <c r="AZ535">
        <v>0</v>
      </c>
      <c r="BA535">
        <v>0</v>
      </c>
      <c r="BB535">
        <f>1-AZ535/BA535</f>
        <v>0</v>
      </c>
      <c r="BC535">
        <v>0</v>
      </c>
      <c r="BD535" t="s">
        <v>437</v>
      </c>
      <c r="BE535" t="s">
        <v>437</v>
      </c>
      <c r="BF535">
        <v>0</v>
      </c>
      <c r="BG535">
        <v>0</v>
      </c>
      <c r="BH535">
        <f>1-BF535/BG535</f>
        <v>0</v>
      </c>
      <c r="BI535">
        <v>0.5</v>
      </c>
      <c r="BJ535">
        <f>DI535</f>
        <v>0</v>
      </c>
      <c r="BK535">
        <f>L535</f>
        <v>0</v>
      </c>
      <c r="BL535">
        <f>BH535*BI535*BJ535</f>
        <v>0</v>
      </c>
      <c r="BM535">
        <f>(BK535-BC535)/BJ535</f>
        <v>0</v>
      </c>
      <c r="BN535">
        <f>(BA535-BG535)/BG535</f>
        <v>0</v>
      </c>
      <c r="BO535">
        <f>AZ535/(BB535+AZ535/BG535)</f>
        <v>0</v>
      </c>
      <c r="BP535" t="s">
        <v>437</v>
      </c>
      <c r="BQ535">
        <v>0</v>
      </c>
      <c r="BR535">
        <f>IF(BQ535&lt;&gt;0, BQ535, BO535)</f>
        <v>0</v>
      </c>
      <c r="BS535">
        <f>1-BR535/BG535</f>
        <v>0</v>
      </c>
      <c r="BT535">
        <f>(BG535-BF535)/(BG535-BR535)</f>
        <v>0</v>
      </c>
      <c r="BU535">
        <f>(BA535-BG535)/(BA535-BR535)</f>
        <v>0</v>
      </c>
      <c r="BV535">
        <f>(BG535-BF535)/(BG535-AZ535)</f>
        <v>0</v>
      </c>
      <c r="BW535">
        <f>(BA535-BG535)/(BA535-AZ535)</f>
        <v>0</v>
      </c>
      <c r="BX535">
        <f>(BT535*BR535/BF535)</f>
        <v>0</v>
      </c>
      <c r="BY535">
        <f>(1-BX535)</f>
        <v>0</v>
      </c>
      <c r="BZ535">
        <v>2020</v>
      </c>
      <c r="CA535">
        <v>290.0000000000001</v>
      </c>
      <c r="CB535">
        <v>1590.42</v>
      </c>
      <c r="CC535">
        <v>295</v>
      </c>
      <c r="CD535">
        <v>5220.67</v>
      </c>
      <c r="CE535">
        <v>1591.29</v>
      </c>
      <c r="CF535">
        <v>-0.87</v>
      </c>
      <c r="CG535">
        <v>300.0000000000001</v>
      </c>
      <c r="CH535">
        <v>23.8</v>
      </c>
      <c r="CI535">
        <v>1650.734719841875</v>
      </c>
      <c r="CJ535">
        <v>2.032994541366527</v>
      </c>
      <c r="CK535">
        <v>-31.03478562282126</v>
      </c>
      <c r="CL535">
        <v>0.9198548094063967</v>
      </c>
      <c r="CM535">
        <v>0.9759925733019913</v>
      </c>
      <c r="CN535">
        <v>-0.00431141668520578</v>
      </c>
      <c r="CO535">
        <v>289.9999999999999</v>
      </c>
      <c r="CP535">
        <v>1590.91</v>
      </c>
      <c r="CQ535">
        <v>765</v>
      </c>
      <c r="CR535">
        <v>5219.32</v>
      </c>
      <c r="CS535">
        <v>1591.27</v>
      </c>
      <c r="CT535">
        <v>-0.36</v>
      </c>
      <c r="DH535">
        <f>$B$11*EG535+$C$11*EH535+$F$11*ES535*(1-EV535)</f>
        <v>0</v>
      </c>
      <c r="DI535">
        <f>DH535*DJ535</f>
        <v>0</v>
      </c>
      <c r="DJ535">
        <f>($B$11*$D$9+$C$11*$D$9+$F$11*((FF535+EX535)/MAX(FF535+EX535+FG535, 0.1)*$I$9+FG535/MAX(FF535+EX535+FG535, 0.1)*$J$9))/($B$11+$C$11+$F$11)</f>
        <v>0</v>
      </c>
      <c r="DK535">
        <f>($B$11*$K$9+$C$11*$K$9+$F$11*((FF535+EX535)/MAX(FF535+EX535+FG535, 0.1)*$P$9+FG535/MAX(FF535+EX535+FG535, 0.1)*$Q$9))/($B$11+$C$11+$F$11)</f>
        <v>0</v>
      </c>
      <c r="DL535">
        <v>6</v>
      </c>
      <c r="DM535">
        <v>0.5</v>
      </c>
      <c r="DN535" t="s">
        <v>438</v>
      </c>
      <c r="DO535">
        <v>2</v>
      </c>
      <c r="DP535" t="b">
        <v>1</v>
      </c>
      <c r="DQ535">
        <v>1761513595</v>
      </c>
      <c r="DR535">
        <v>596.3915555555554</v>
      </c>
      <c r="DS535">
        <v>627.0675555555555</v>
      </c>
      <c r="DT535">
        <v>16.83814444444444</v>
      </c>
      <c r="DU535">
        <v>16.48305555555556</v>
      </c>
      <c r="DV535">
        <v>599.047</v>
      </c>
      <c r="DW535">
        <v>16.75858888888889</v>
      </c>
      <c r="DX535">
        <v>500.0432222222223</v>
      </c>
      <c r="DY535">
        <v>90.28477777777778</v>
      </c>
      <c r="DZ535">
        <v>0.1001145</v>
      </c>
      <c r="EA535">
        <v>24.16438888888889</v>
      </c>
      <c r="EB535">
        <v>23.99121111111111</v>
      </c>
      <c r="EC535">
        <v>999.9000000000001</v>
      </c>
      <c r="ED535">
        <v>0</v>
      </c>
      <c r="EE535">
        <v>0</v>
      </c>
      <c r="EF535">
        <v>9999.092222222222</v>
      </c>
      <c r="EG535">
        <v>0</v>
      </c>
      <c r="EH535">
        <v>1023.151111111111</v>
      </c>
      <c r="EI535">
        <v>-30.67618888888889</v>
      </c>
      <c r="EJ535">
        <v>606.6054444444444</v>
      </c>
      <c r="EK535">
        <v>637.5768888888889</v>
      </c>
      <c r="EL535">
        <v>0.3550893333333334</v>
      </c>
      <c r="EM535">
        <v>627.0675555555555</v>
      </c>
      <c r="EN535">
        <v>16.48305555555556</v>
      </c>
      <c r="EO535">
        <v>1.520227777777778</v>
      </c>
      <c r="EP535">
        <v>1.488168888888889</v>
      </c>
      <c r="EQ535">
        <v>13.17315555555555</v>
      </c>
      <c r="ER535">
        <v>12.84715555555556</v>
      </c>
      <c r="ES535">
        <v>1999.95</v>
      </c>
      <c r="ET535">
        <v>0.9799929999999999</v>
      </c>
      <c r="EU535">
        <v>0.0200073</v>
      </c>
      <c r="EV535">
        <v>0</v>
      </c>
      <c r="EW535">
        <v>1260.288888888889</v>
      </c>
      <c r="EX535">
        <v>5.00097</v>
      </c>
      <c r="EY535">
        <v>25355.84444444444</v>
      </c>
      <c r="EZ535">
        <v>16707.13333333333</v>
      </c>
      <c r="FA535">
        <v>40.187</v>
      </c>
      <c r="FB535">
        <v>41.25</v>
      </c>
      <c r="FC535">
        <v>40.312</v>
      </c>
      <c r="FD535">
        <v>40.68011111111111</v>
      </c>
      <c r="FE535">
        <v>40.312</v>
      </c>
      <c r="FF535">
        <v>1955.04</v>
      </c>
      <c r="FG535">
        <v>39.91</v>
      </c>
      <c r="FH535">
        <v>0</v>
      </c>
      <c r="FI535">
        <v>8468.600000143051</v>
      </c>
      <c r="FJ535">
        <v>0</v>
      </c>
      <c r="FK535">
        <v>1260.130769230769</v>
      </c>
      <c r="FL535">
        <v>1.947350408850328</v>
      </c>
      <c r="FM535">
        <v>48.88205131965045</v>
      </c>
      <c r="FN535">
        <v>25352.5</v>
      </c>
      <c r="FO535">
        <v>15</v>
      </c>
      <c r="FP535">
        <v>0</v>
      </c>
      <c r="FQ535" t="s">
        <v>439</v>
      </c>
      <c r="FR535">
        <v>1760210915.6</v>
      </c>
      <c r="FS535">
        <v>0</v>
      </c>
      <c r="FT535">
        <v>0</v>
      </c>
      <c r="FU535">
        <v>-0.215</v>
      </c>
      <c r="FV535">
        <v>0</v>
      </c>
      <c r="FW535">
        <v>-0.6919999999999999</v>
      </c>
      <c r="FX535">
        <v>0</v>
      </c>
      <c r="FY535">
        <v>400</v>
      </c>
      <c r="FZ535">
        <v>0</v>
      </c>
      <c r="GA535">
        <v>0.15</v>
      </c>
      <c r="GB535">
        <v>0</v>
      </c>
      <c r="GC535">
        <v>-30.3764375</v>
      </c>
      <c r="GD535">
        <v>-1.983718198874198</v>
      </c>
      <c r="GE535">
        <v>0.2003599082744599</v>
      </c>
      <c r="GF535">
        <v>0</v>
      </c>
      <c r="GG535">
        <v>1260.025588235294</v>
      </c>
      <c r="GH535">
        <v>1.683575237764608</v>
      </c>
      <c r="GI535">
        <v>0.297441948626559</v>
      </c>
      <c r="GJ535">
        <v>0</v>
      </c>
      <c r="GK535">
        <v>0.339660975</v>
      </c>
      <c r="GL535">
        <v>0.1306119287054407</v>
      </c>
      <c r="GM535">
        <v>0.01326001247828881</v>
      </c>
      <c r="GN535">
        <v>0</v>
      </c>
      <c r="GO535">
        <v>0</v>
      </c>
      <c r="GP535">
        <v>3</v>
      </c>
      <c r="GQ535" t="s">
        <v>455</v>
      </c>
      <c r="GR535">
        <v>3.13467</v>
      </c>
      <c r="GS535">
        <v>2.7601</v>
      </c>
      <c r="GT535">
        <v>0.122683</v>
      </c>
      <c r="GU535">
        <v>0.125436</v>
      </c>
      <c r="GV535">
        <v>0.0824626</v>
      </c>
      <c r="GW535">
        <v>0.08037950000000001</v>
      </c>
      <c r="GX535">
        <v>27916.7</v>
      </c>
      <c r="GY535">
        <v>27824</v>
      </c>
      <c r="GZ535">
        <v>29583.6</v>
      </c>
      <c r="HA535">
        <v>29403.3</v>
      </c>
      <c r="HB535">
        <v>35870.7</v>
      </c>
      <c r="HC535">
        <v>35820.7</v>
      </c>
      <c r="HD535">
        <v>41627.3</v>
      </c>
      <c r="HE535">
        <v>41770.2</v>
      </c>
      <c r="HF535">
        <v>1.93032</v>
      </c>
      <c r="HG535">
        <v>1.85492</v>
      </c>
      <c r="HH535">
        <v>0.00298768</v>
      </c>
      <c r="HI535">
        <v>0</v>
      </c>
      <c r="HJ535">
        <v>23.9419</v>
      </c>
      <c r="HK535">
        <v>999.9</v>
      </c>
      <c r="HL535">
        <v>39.8</v>
      </c>
      <c r="HM535">
        <v>31.7</v>
      </c>
      <c r="HN535">
        <v>20.6948</v>
      </c>
      <c r="HO535">
        <v>62.4129</v>
      </c>
      <c r="HP535">
        <v>31.3742</v>
      </c>
      <c r="HQ535">
        <v>1</v>
      </c>
      <c r="HR535">
        <v>0.132967</v>
      </c>
      <c r="HS535">
        <v>4.20763</v>
      </c>
      <c r="HT535">
        <v>20.29</v>
      </c>
      <c r="HU535">
        <v>5.21759</v>
      </c>
      <c r="HV535">
        <v>12.0159</v>
      </c>
      <c r="HW535">
        <v>4.98845</v>
      </c>
      <c r="HX535">
        <v>3.28788</v>
      </c>
      <c r="HY535">
        <v>9999</v>
      </c>
      <c r="HZ535">
        <v>9999</v>
      </c>
      <c r="IA535">
        <v>9999</v>
      </c>
      <c r="IB535">
        <v>999.9</v>
      </c>
      <c r="IC535">
        <v>4.97286</v>
      </c>
      <c r="ID535">
        <v>1.86661</v>
      </c>
      <c r="IE535">
        <v>1.86592</v>
      </c>
      <c r="IF535">
        <v>1.86586</v>
      </c>
      <c r="IG535">
        <v>1.86772</v>
      </c>
      <c r="IH535">
        <v>1.8702</v>
      </c>
      <c r="II535">
        <v>1.86878</v>
      </c>
      <c r="IJ535">
        <v>1.87027</v>
      </c>
      <c r="IK535">
        <v>0</v>
      </c>
      <c r="IL535">
        <v>0</v>
      </c>
      <c r="IM535">
        <v>0</v>
      </c>
      <c r="IN535">
        <v>0</v>
      </c>
      <c r="IO535" t="s">
        <v>441</v>
      </c>
      <c r="IP535" t="s">
        <v>442</v>
      </c>
      <c r="IQ535" t="s">
        <v>443</v>
      </c>
      <c r="IR535" t="s">
        <v>443</v>
      </c>
      <c r="IS535" t="s">
        <v>443</v>
      </c>
      <c r="IT535" t="s">
        <v>443</v>
      </c>
      <c r="IU535">
        <v>0</v>
      </c>
      <c r="IV535">
        <v>100</v>
      </c>
      <c r="IW535">
        <v>100</v>
      </c>
      <c r="IX535">
        <v>-2.671</v>
      </c>
      <c r="IY535">
        <v>0.0796</v>
      </c>
      <c r="IZ535">
        <v>-1.414774939843471</v>
      </c>
      <c r="JA535">
        <v>-0.002262605230658699</v>
      </c>
      <c r="JB535">
        <v>4.117972070868355E-07</v>
      </c>
      <c r="JC535">
        <v>-1.535053720392113E-10</v>
      </c>
      <c r="JD535">
        <v>-0.05773197212917025</v>
      </c>
      <c r="JE535">
        <v>-0.004387372397949352</v>
      </c>
      <c r="JF535">
        <v>0.001148265067849212</v>
      </c>
      <c r="JG535">
        <v>-2.372704636287677E-05</v>
      </c>
      <c r="JH535">
        <v>4</v>
      </c>
      <c r="JI535">
        <v>2346</v>
      </c>
      <c r="JJ535">
        <v>1</v>
      </c>
      <c r="JK535">
        <v>24</v>
      </c>
      <c r="JL535">
        <v>21711.4</v>
      </c>
      <c r="JM535">
        <v>29358560</v>
      </c>
      <c r="JN535">
        <v>1.46851</v>
      </c>
      <c r="JO535">
        <v>2.2644</v>
      </c>
      <c r="JP535">
        <v>1.39648</v>
      </c>
      <c r="JQ535">
        <v>2.35474</v>
      </c>
      <c r="JR535">
        <v>1.49536</v>
      </c>
      <c r="JS535">
        <v>2.70142</v>
      </c>
      <c r="JT535">
        <v>36.6706</v>
      </c>
      <c r="JU535">
        <v>24.0437</v>
      </c>
      <c r="JV535">
        <v>18</v>
      </c>
      <c r="JW535">
        <v>494.415</v>
      </c>
      <c r="JX535">
        <v>436.902</v>
      </c>
      <c r="JY535">
        <v>18.7282</v>
      </c>
      <c r="JZ535">
        <v>29.1285</v>
      </c>
      <c r="KA535">
        <v>30.0005</v>
      </c>
      <c r="KB535">
        <v>28.6078</v>
      </c>
      <c r="KC535">
        <v>28.5056</v>
      </c>
      <c r="KD535">
        <v>29.4352</v>
      </c>
      <c r="KE535">
        <v>27.5283</v>
      </c>
      <c r="KF535">
        <v>41.1985</v>
      </c>
      <c r="KG535">
        <v>18.7736</v>
      </c>
      <c r="KH535">
        <v>653.992</v>
      </c>
      <c r="KI535">
        <v>16.4882</v>
      </c>
      <c r="KJ535">
        <v>101.104</v>
      </c>
      <c r="KK535">
        <v>100.447</v>
      </c>
    </row>
    <row r="536" spans="1:297">
      <c r="A536">
        <v>520</v>
      </c>
      <c r="B536">
        <v>1761513602.5</v>
      </c>
      <c r="C536">
        <v>6392</v>
      </c>
      <c r="D536" t="s">
        <v>1488</v>
      </c>
      <c r="E536" t="s">
        <v>1489</v>
      </c>
      <c r="F536">
        <v>5</v>
      </c>
      <c r="G536" t="s">
        <v>1411</v>
      </c>
      <c r="H536" t="s">
        <v>436</v>
      </c>
      <c r="I536">
        <v>1761513599.7</v>
      </c>
      <c r="J536">
        <f>(K536)/1000</f>
        <v>0</v>
      </c>
      <c r="K536">
        <f>IF(DP536, AN536, AH536)</f>
        <v>0</v>
      </c>
      <c r="L536">
        <f>IF(DP536, AI536, AG536)</f>
        <v>0</v>
      </c>
      <c r="M536">
        <f>DR536 - IF(AU536&gt;1, L536*DL536*100.0/(AW536), 0)</f>
        <v>0</v>
      </c>
      <c r="N536">
        <f>((T536-J536/2)*M536-L536)/(T536+J536/2)</f>
        <v>0</v>
      </c>
      <c r="O536">
        <f>N536*(DY536+DZ536)/1000.0</f>
        <v>0</v>
      </c>
      <c r="P536">
        <f>(DR536 - IF(AU536&gt;1, L536*DL536*100.0/(AW536), 0))*(DY536+DZ536)/1000.0</f>
        <v>0</v>
      </c>
      <c r="Q536">
        <f>2.0/((1/S536-1/R536)+SIGN(S536)*SQRT((1/S536-1/R536)*(1/S536-1/R536) + 4*DM536/((DM536+1)*(DM536+1))*(2*1/S536*1/R536-1/R536*1/R536)))</f>
        <v>0</v>
      </c>
      <c r="R536">
        <f>IF(LEFT(DN536,1)&lt;&gt;"0",IF(LEFT(DN536,1)="1",3.0,DO536),$D$5+$E$5*(EF536*DY536/($K$5*1000))+$F$5*(EF536*DY536/($K$5*1000))*MAX(MIN(DL536,$J$5),$I$5)*MAX(MIN(DL536,$J$5),$I$5)+$G$5*MAX(MIN(DL536,$J$5),$I$5)*(EF536*DY536/($K$5*1000))+$H$5*(EF536*DY536/($K$5*1000))*(EF536*DY536/($K$5*1000)))</f>
        <v>0</v>
      </c>
      <c r="S536">
        <f>J536*(1000-(1000*0.61365*exp(17.502*W536/(240.97+W536))/(DY536+DZ536)+DT536)/2)/(1000*0.61365*exp(17.502*W536/(240.97+W536))/(DY536+DZ536)-DT536)</f>
        <v>0</v>
      </c>
      <c r="T536">
        <f>1/((DM536+1)/(Q536/1.6)+1/(R536/1.37)) + DM536/((DM536+1)/(Q536/1.6) + DM536/(R536/1.37))</f>
        <v>0</v>
      </c>
      <c r="U536">
        <f>(DH536*DK536)</f>
        <v>0</v>
      </c>
      <c r="V536">
        <f>(EA536+(U536+2*0.95*5.67E-8*(((EA536+$B$7)+273)^4-(EA536+273)^4)-44100*J536)/(1.84*29.3*R536+8*0.95*5.67E-8*(EA536+273)^3))</f>
        <v>0</v>
      </c>
      <c r="W536">
        <f>($C$7*EB536+$D$7*EC536+$E$7*V536)</f>
        <v>0</v>
      </c>
      <c r="X536">
        <f>0.61365*exp(17.502*W536/(240.97+W536))</f>
        <v>0</v>
      </c>
      <c r="Y536">
        <f>(Z536/AA536*100)</f>
        <v>0</v>
      </c>
      <c r="Z536">
        <f>DT536*(DY536+DZ536)/1000</f>
        <v>0</v>
      </c>
      <c r="AA536">
        <f>0.61365*exp(17.502*EA536/(240.97+EA536))</f>
        <v>0</v>
      </c>
      <c r="AB536">
        <f>(X536-DT536*(DY536+DZ536)/1000)</f>
        <v>0</v>
      </c>
      <c r="AC536">
        <f>(-J536*44100)</f>
        <v>0</v>
      </c>
      <c r="AD536">
        <f>2*29.3*R536*0.92*(EA536-W536)</f>
        <v>0</v>
      </c>
      <c r="AE536">
        <f>2*0.95*5.67E-8*(((EA536+$B$7)+273)^4-(W536+273)^4)</f>
        <v>0</v>
      </c>
      <c r="AF536">
        <f>U536+AE536+AC536+AD536</f>
        <v>0</v>
      </c>
      <c r="AG536">
        <f>DX536*AU536*(DS536-DR536*(1000-AU536*DU536)/(1000-AU536*DT536))/(100*DL536)</f>
        <v>0</v>
      </c>
      <c r="AH536">
        <f>1000*DX536*AU536*(DT536-DU536)/(100*DL536*(1000-AU536*DT536))</f>
        <v>0</v>
      </c>
      <c r="AI536">
        <f>(AJ536 - AK536 - DY536*1E3/(8.314*(EA536+273.15)) * AM536/DX536 * AL536) * DX536/(100*DL536) * (1000 - DU536)/1000</f>
        <v>0</v>
      </c>
      <c r="AJ536">
        <v>653.2404609870993</v>
      </c>
      <c r="AK536">
        <v>630.2183393939393</v>
      </c>
      <c r="AL536">
        <v>3.361538718480481</v>
      </c>
      <c r="AM536">
        <v>65.2902715244734</v>
      </c>
      <c r="AN536">
        <f>(AP536 - AO536 + DY536*1E3/(8.314*(EA536+273.15)) * AR536/DX536 * AQ536) * DX536/(100*DL536) * 1000/(1000 - AP536)</f>
        <v>0</v>
      </c>
      <c r="AO536">
        <v>16.48072832377983</v>
      </c>
      <c r="AP536">
        <v>16.83655151515151</v>
      </c>
      <c r="AQ536">
        <v>1.816244939660549E-05</v>
      </c>
      <c r="AR536">
        <v>105.1138406512992</v>
      </c>
      <c r="AS536">
        <v>0</v>
      </c>
      <c r="AT536">
        <v>0</v>
      </c>
      <c r="AU536">
        <f>IF(AS536*$H$13&gt;=AW536,1.0,(AW536/(AW536-AS536*$H$13)))</f>
        <v>0</v>
      </c>
      <c r="AV536">
        <f>(AU536-1)*100</f>
        <v>0</v>
      </c>
      <c r="AW536">
        <f>MAX(0,($B$13+$C$13*EF536)/(1+$D$13*EF536)*DY536/(EA536+273)*$E$13)</f>
        <v>0</v>
      </c>
      <c r="AX536" t="s">
        <v>437</v>
      </c>
      <c r="AY536" t="s">
        <v>437</v>
      </c>
      <c r="AZ536">
        <v>0</v>
      </c>
      <c r="BA536">
        <v>0</v>
      </c>
      <c r="BB536">
        <f>1-AZ536/BA536</f>
        <v>0</v>
      </c>
      <c r="BC536">
        <v>0</v>
      </c>
      <c r="BD536" t="s">
        <v>437</v>
      </c>
      <c r="BE536" t="s">
        <v>437</v>
      </c>
      <c r="BF536">
        <v>0</v>
      </c>
      <c r="BG536">
        <v>0</v>
      </c>
      <c r="BH536">
        <f>1-BF536/BG536</f>
        <v>0</v>
      </c>
      <c r="BI536">
        <v>0.5</v>
      </c>
      <c r="BJ536">
        <f>DI536</f>
        <v>0</v>
      </c>
      <c r="BK536">
        <f>L536</f>
        <v>0</v>
      </c>
      <c r="BL536">
        <f>BH536*BI536*BJ536</f>
        <v>0</v>
      </c>
      <c r="BM536">
        <f>(BK536-BC536)/BJ536</f>
        <v>0</v>
      </c>
      <c r="BN536">
        <f>(BA536-BG536)/BG536</f>
        <v>0</v>
      </c>
      <c r="BO536">
        <f>AZ536/(BB536+AZ536/BG536)</f>
        <v>0</v>
      </c>
      <c r="BP536" t="s">
        <v>437</v>
      </c>
      <c r="BQ536">
        <v>0</v>
      </c>
      <c r="BR536">
        <f>IF(BQ536&lt;&gt;0, BQ536, BO536)</f>
        <v>0</v>
      </c>
      <c r="BS536">
        <f>1-BR536/BG536</f>
        <v>0</v>
      </c>
      <c r="BT536">
        <f>(BG536-BF536)/(BG536-BR536)</f>
        <v>0</v>
      </c>
      <c r="BU536">
        <f>(BA536-BG536)/(BA536-BR536)</f>
        <v>0</v>
      </c>
      <c r="BV536">
        <f>(BG536-BF536)/(BG536-AZ536)</f>
        <v>0</v>
      </c>
      <c r="BW536">
        <f>(BA536-BG536)/(BA536-AZ536)</f>
        <v>0</v>
      </c>
      <c r="BX536">
        <f>(BT536*BR536/BF536)</f>
        <v>0</v>
      </c>
      <c r="BY536">
        <f>(1-BX536)</f>
        <v>0</v>
      </c>
      <c r="BZ536">
        <v>2020</v>
      </c>
      <c r="CA536">
        <v>290.0000000000001</v>
      </c>
      <c r="CB536">
        <v>1590.42</v>
      </c>
      <c r="CC536">
        <v>295</v>
      </c>
      <c r="CD536">
        <v>5220.67</v>
      </c>
      <c r="CE536">
        <v>1591.29</v>
      </c>
      <c r="CF536">
        <v>-0.87</v>
      </c>
      <c r="CG536">
        <v>300.0000000000001</v>
      </c>
      <c r="CH536">
        <v>23.8</v>
      </c>
      <c r="CI536">
        <v>1650.734719841875</v>
      </c>
      <c r="CJ536">
        <v>2.032994541366527</v>
      </c>
      <c r="CK536">
        <v>-31.03478562282126</v>
      </c>
      <c r="CL536">
        <v>0.9198548094063967</v>
      </c>
      <c r="CM536">
        <v>0.9759925733019913</v>
      </c>
      <c r="CN536">
        <v>-0.00431141668520578</v>
      </c>
      <c r="CO536">
        <v>289.9999999999999</v>
      </c>
      <c r="CP536">
        <v>1590.91</v>
      </c>
      <c r="CQ536">
        <v>765</v>
      </c>
      <c r="CR536">
        <v>5219.32</v>
      </c>
      <c r="CS536">
        <v>1591.27</v>
      </c>
      <c r="CT536">
        <v>-0.36</v>
      </c>
      <c r="DH536">
        <f>$B$11*EG536+$C$11*EH536+$F$11*ES536*(1-EV536)</f>
        <v>0</v>
      </c>
      <c r="DI536">
        <f>DH536*DJ536</f>
        <v>0</v>
      </c>
      <c r="DJ536">
        <f>($B$11*$D$9+$C$11*$D$9+$F$11*((FF536+EX536)/MAX(FF536+EX536+FG536, 0.1)*$I$9+FG536/MAX(FF536+EX536+FG536, 0.1)*$J$9))/($B$11+$C$11+$F$11)</f>
        <v>0</v>
      </c>
      <c r="DK536">
        <f>($B$11*$K$9+$C$11*$K$9+$F$11*((FF536+EX536)/MAX(FF536+EX536+FG536, 0.1)*$P$9+FG536/MAX(FF536+EX536+FG536, 0.1)*$Q$9))/($B$11+$C$11+$F$11)</f>
        <v>0</v>
      </c>
      <c r="DL536">
        <v>6</v>
      </c>
      <c r="DM536">
        <v>0.5</v>
      </c>
      <c r="DN536" t="s">
        <v>438</v>
      </c>
      <c r="DO536">
        <v>2</v>
      </c>
      <c r="DP536" t="b">
        <v>1</v>
      </c>
      <c r="DQ536">
        <v>1761513599.7</v>
      </c>
      <c r="DR536">
        <v>612.0197000000001</v>
      </c>
      <c r="DS536">
        <v>642.8117</v>
      </c>
      <c r="DT536">
        <v>16.83628</v>
      </c>
      <c r="DU536">
        <v>16.4803</v>
      </c>
      <c r="DV536">
        <v>614.7055</v>
      </c>
      <c r="DW536">
        <v>16.75674</v>
      </c>
      <c r="DX536">
        <v>500.0201999999999</v>
      </c>
      <c r="DY536">
        <v>90.28368999999999</v>
      </c>
      <c r="DZ536">
        <v>0.10005711</v>
      </c>
      <c r="EA536">
        <v>24.16183</v>
      </c>
      <c r="EB536">
        <v>23.99573</v>
      </c>
      <c r="EC536">
        <v>999.9</v>
      </c>
      <c r="ED536">
        <v>0</v>
      </c>
      <c r="EE536">
        <v>0</v>
      </c>
      <c r="EF536">
        <v>9983.814999999999</v>
      </c>
      <c r="EG536">
        <v>0</v>
      </c>
      <c r="EH536">
        <v>1023.123</v>
      </c>
      <c r="EI536">
        <v>-30.79203</v>
      </c>
      <c r="EJ536">
        <v>622.5003</v>
      </c>
      <c r="EK536">
        <v>653.583</v>
      </c>
      <c r="EL536">
        <v>0.3559673</v>
      </c>
      <c r="EM536">
        <v>642.8117</v>
      </c>
      <c r="EN536">
        <v>16.4803</v>
      </c>
      <c r="EO536">
        <v>1.52004</v>
      </c>
      <c r="EP536">
        <v>1.487902</v>
      </c>
      <c r="EQ536">
        <v>13.17126</v>
      </c>
      <c r="ER536">
        <v>12.84442</v>
      </c>
      <c r="ES536">
        <v>1999.99</v>
      </c>
      <c r="ET536">
        <v>0.9799936</v>
      </c>
      <c r="EU536">
        <v>0.02000672</v>
      </c>
      <c r="EV536">
        <v>0</v>
      </c>
      <c r="EW536">
        <v>1260.223</v>
      </c>
      <c r="EX536">
        <v>5.000970000000001</v>
      </c>
      <c r="EY536">
        <v>25359.76</v>
      </c>
      <c r="EZ536">
        <v>16707.47</v>
      </c>
      <c r="FA536">
        <v>40.187</v>
      </c>
      <c r="FB536">
        <v>41.2872</v>
      </c>
      <c r="FC536">
        <v>40.312</v>
      </c>
      <c r="FD536">
        <v>40.687</v>
      </c>
      <c r="FE536">
        <v>40.312</v>
      </c>
      <c r="FF536">
        <v>1955.08</v>
      </c>
      <c r="FG536">
        <v>39.90999999999999</v>
      </c>
      <c r="FH536">
        <v>0</v>
      </c>
      <c r="FI536">
        <v>8473.400000095367</v>
      </c>
      <c r="FJ536">
        <v>0</v>
      </c>
      <c r="FK536">
        <v>1260.217692307692</v>
      </c>
      <c r="FL536">
        <v>0.4950427256578687</v>
      </c>
      <c r="FM536">
        <v>45.76752126389762</v>
      </c>
      <c r="FN536">
        <v>25356.22692307692</v>
      </c>
      <c r="FO536">
        <v>15</v>
      </c>
      <c r="FP536">
        <v>0</v>
      </c>
      <c r="FQ536" t="s">
        <v>439</v>
      </c>
      <c r="FR536">
        <v>1760210915.6</v>
      </c>
      <c r="FS536">
        <v>0</v>
      </c>
      <c r="FT536">
        <v>0</v>
      </c>
      <c r="FU536">
        <v>-0.215</v>
      </c>
      <c r="FV536">
        <v>0</v>
      </c>
      <c r="FW536">
        <v>-0.6919999999999999</v>
      </c>
      <c r="FX536">
        <v>0</v>
      </c>
      <c r="FY536">
        <v>400</v>
      </c>
      <c r="FZ536">
        <v>0</v>
      </c>
      <c r="GA536">
        <v>0.15</v>
      </c>
      <c r="GB536">
        <v>0</v>
      </c>
      <c r="GC536">
        <v>-30.55289268292683</v>
      </c>
      <c r="GD536">
        <v>-1.735045296167209</v>
      </c>
      <c r="GE536">
        <v>0.179707091476514</v>
      </c>
      <c r="GF536">
        <v>0</v>
      </c>
      <c r="GG536">
        <v>1260.149117647059</v>
      </c>
      <c r="GH536">
        <v>0.9547746243581167</v>
      </c>
      <c r="GI536">
        <v>0.2437135209150587</v>
      </c>
      <c r="GJ536">
        <v>1</v>
      </c>
      <c r="GK536">
        <v>0.3474243414634147</v>
      </c>
      <c r="GL536">
        <v>0.09848452264808416</v>
      </c>
      <c r="GM536">
        <v>0.01123237365963865</v>
      </c>
      <c r="GN536">
        <v>1</v>
      </c>
      <c r="GO536">
        <v>2</v>
      </c>
      <c r="GP536">
        <v>3</v>
      </c>
      <c r="GQ536" t="s">
        <v>440</v>
      </c>
      <c r="GR536">
        <v>3.13485</v>
      </c>
      <c r="GS536">
        <v>2.76028</v>
      </c>
      <c r="GT536">
        <v>0.125015</v>
      </c>
      <c r="GU536">
        <v>0.1277</v>
      </c>
      <c r="GV536">
        <v>0.0824628</v>
      </c>
      <c r="GW536">
        <v>0.08036160000000001</v>
      </c>
      <c r="GX536">
        <v>27841.6</v>
      </c>
      <c r="GY536">
        <v>27751.2</v>
      </c>
      <c r="GZ536">
        <v>29582.8</v>
      </c>
      <c r="HA536">
        <v>29402.6</v>
      </c>
      <c r="HB536">
        <v>35869.7</v>
      </c>
      <c r="HC536">
        <v>35820.5</v>
      </c>
      <c r="HD536">
        <v>41626</v>
      </c>
      <c r="HE536">
        <v>41769.1</v>
      </c>
      <c r="HF536">
        <v>1.93032</v>
      </c>
      <c r="HG536">
        <v>1.8547</v>
      </c>
      <c r="HH536">
        <v>0.00358373</v>
      </c>
      <c r="HI536">
        <v>0</v>
      </c>
      <c r="HJ536">
        <v>23.9419</v>
      </c>
      <c r="HK536">
        <v>999.9</v>
      </c>
      <c r="HL536">
        <v>39.8</v>
      </c>
      <c r="HM536">
        <v>31.7</v>
      </c>
      <c r="HN536">
        <v>20.6955</v>
      </c>
      <c r="HO536">
        <v>62.6029</v>
      </c>
      <c r="HP536">
        <v>31.3021</v>
      </c>
      <c r="HQ536">
        <v>1</v>
      </c>
      <c r="HR536">
        <v>0.1339</v>
      </c>
      <c r="HS536">
        <v>4.25606</v>
      </c>
      <c r="HT536">
        <v>20.2888</v>
      </c>
      <c r="HU536">
        <v>5.21744</v>
      </c>
      <c r="HV536">
        <v>12.0159</v>
      </c>
      <c r="HW536">
        <v>4.98875</v>
      </c>
      <c r="HX536">
        <v>3.2879</v>
      </c>
      <c r="HY536">
        <v>9999</v>
      </c>
      <c r="HZ536">
        <v>9999</v>
      </c>
      <c r="IA536">
        <v>9999</v>
      </c>
      <c r="IB536">
        <v>999.9</v>
      </c>
      <c r="IC536">
        <v>4.97286</v>
      </c>
      <c r="ID536">
        <v>1.86661</v>
      </c>
      <c r="IE536">
        <v>1.8659</v>
      </c>
      <c r="IF536">
        <v>1.86586</v>
      </c>
      <c r="IG536">
        <v>1.8677</v>
      </c>
      <c r="IH536">
        <v>1.87016</v>
      </c>
      <c r="II536">
        <v>1.86876</v>
      </c>
      <c r="IJ536">
        <v>1.87027</v>
      </c>
      <c r="IK536">
        <v>0</v>
      </c>
      <c r="IL536">
        <v>0</v>
      </c>
      <c r="IM536">
        <v>0</v>
      </c>
      <c r="IN536">
        <v>0</v>
      </c>
      <c r="IO536" t="s">
        <v>441</v>
      </c>
      <c r="IP536" t="s">
        <v>442</v>
      </c>
      <c r="IQ536" t="s">
        <v>443</v>
      </c>
      <c r="IR536" t="s">
        <v>443</v>
      </c>
      <c r="IS536" t="s">
        <v>443</v>
      </c>
      <c r="IT536" t="s">
        <v>443</v>
      </c>
      <c r="IU536">
        <v>0</v>
      </c>
      <c r="IV536">
        <v>100</v>
      </c>
      <c r="IW536">
        <v>100</v>
      </c>
      <c r="IX536">
        <v>-2.703</v>
      </c>
      <c r="IY536">
        <v>0.0796</v>
      </c>
      <c r="IZ536">
        <v>-1.414774939843471</v>
      </c>
      <c r="JA536">
        <v>-0.002262605230658699</v>
      </c>
      <c r="JB536">
        <v>4.117972070868355E-07</v>
      </c>
      <c r="JC536">
        <v>-1.535053720392113E-10</v>
      </c>
      <c r="JD536">
        <v>-0.05773197212917025</v>
      </c>
      <c r="JE536">
        <v>-0.004387372397949352</v>
      </c>
      <c r="JF536">
        <v>0.001148265067849212</v>
      </c>
      <c r="JG536">
        <v>-2.372704636287677E-05</v>
      </c>
      <c r="JH536">
        <v>4</v>
      </c>
      <c r="JI536">
        <v>2346</v>
      </c>
      <c r="JJ536">
        <v>1</v>
      </c>
      <c r="JK536">
        <v>24</v>
      </c>
      <c r="JL536">
        <v>21711.4</v>
      </c>
      <c r="JM536">
        <v>29358560</v>
      </c>
      <c r="JN536">
        <v>1.50024</v>
      </c>
      <c r="JO536">
        <v>2.26685</v>
      </c>
      <c r="JP536">
        <v>1.39648</v>
      </c>
      <c r="JQ536">
        <v>2.35229</v>
      </c>
      <c r="JR536">
        <v>1.49536</v>
      </c>
      <c r="JS536">
        <v>2.70752</v>
      </c>
      <c r="JT536">
        <v>36.6706</v>
      </c>
      <c r="JU536">
        <v>24.0437</v>
      </c>
      <c r="JV536">
        <v>18</v>
      </c>
      <c r="JW536">
        <v>494.543</v>
      </c>
      <c r="JX536">
        <v>436.877</v>
      </c>
      <c r="JY536">
        <v>18.7731</v>
      </c>
      <c r="JZ536">
        <v>29.1433</v>
      </c>
      <c r="KA536">
        <v>30.0009</v>
      </c>
      <c r="KB536">
        <v>28.6234</v>
      </c>
      <c r="KC536">
        <v>28.5208</v>
      </c>
      <c r="KD536">
        <v>30.0839</v>
      </c>
      <c r="KE536">
        <v>27.5283</v>
      </c>
      <c r="KF536">
        <v>41.1985</v>
      </c>
      <c r="KG536">
        <v>18.7799</v>
      </c>
      <c r="KH536">
        <v>674.028</v>
      </c>
      <c r="KI536">
        <v>16.464</v>
      </c>
      <c r="KJ536">
        <v>101.102</v>
      </c>
      <c r="KK536">
        <v>100.444</v>
      </c>
    </row>
    <row r="537" spans="1:297">
      <c r="A537">
        <v>521</v>
      </c>
      <c r="B537">
        <v>1761513607.5</v>
      </c>
      <c r="C537">
        <v>6397</v>
      </c>
      <c r="D537" t="s">
        <v>1490</v>
      </c>
      <c r="E537" t="s">
        <v>1491</v>
      </c>
      <c r="F537">
        <v>5</v>
      </c>
      <c r="G537" t="s">
        <v>1411</v>
      </c>
      <c r="H537" t="s">
        <v>436</v>
      </c>
      <c r="I537">
        <v>1761513605</v>
      </c>
      <c r="J537">
        <f>(K537)/1000</f>
        <v>0</v>
      </c>
      <c r="K537">
        <f>IF(DP537, AN537, AH537)</f>
        <v>0</v>
      </c>
      <c r="L537">
        <f>IF(DP537, AI537, AG537)</f>
        <v>0</v>
      </c>
      <c r="M537">
        <f>DR537 - IF(AU537&gt;1, L537*DL537*100.0/(AW537), 0)</f>
        <v>0</v>
      </c>
      <c r="N537">
        <f>((T537-J537/2)*M537-L537)/(T537+J537/2)</f>
        <v>0</v>
      </c>
      <c r="O537">
        <f>N537*(DY537+DZ537)/1000.0</f>
        <v>0</v>
      </c>
      <c r="P537">
        <f>(DR537 - IF(AU537&gt;1, L537*DL537*100.0/(AW537), 0))*(DY537+DZ537)/1000.0</f>
        <v>0</v>
      </c>
      <c r="Q537">
        <f>2.0/((1/S537-1/R537)+SIGN(S537)*SQRT((1/S537-1/R537)*(1/S537-1/R537) + 4*DM537/((DM537+1)*(DM537+1))*(2*1/S537*1/R537-1/R537*1/R537)))</f>
        <v>0</v>
      </c>
      <c r="R537">
        <f>IF(LEFT(DN537,1)&lt;&gt;"0",IF(LEFT(DN537,1)="1",3.0,DO537),$D$5+$E$5*(EF537*DY537/($K$5*1000))+$F$5*(EF537*DY537/($K$5*1000))*MAX(MIN(DL537,$J$5),$I$5)*MAX(MIN(DL537,$J$5),$I$5)+$G$5*MAX(MIN(DL537,$J$5),$I$5)*(EF537*DY537/($K$5*1000))+$H$5*(EF537*DY537/($K$5*1000))*(EF537*DY537/($K$5*1000)))</f>
        <v>0</v>
      </c>
      <c r="S537">
        <f>J537*(1000-(1000*0.61365*exp(17.502*W537/(240.97+W537))/(DY537+DZ537)+DT537)/2)/(1000*0.61365*exp(17.502*W537/(240.97+W537))/(DY537+DZ537)-DT537)</f>
        <v>0</v>
      </c>
      <c r="T537">
        <f>1/((DM537+1)/(Q537/1.6)+1/(R537/1.37)) + DM537/((DM537+1)/(Q537/1.6) + DM537/(R537/1.37))</f>
        <v>0</v>
      </c>
      <c r="U537">
        <f>(DH537*DK537)</f>
        <v>0</v>
      </c>
      <c r="V537">
        <f>(EA537+(U537+2*0.95*5.67E-8*(((EA537+$B$7)+273)^4-(EA537+273)^4)-44100*J537)/(1.84*29.3*R537+8*0.95*5.67E-8*(EA537+273)^3))</f>
        <v>0</v>
      </c>
      <c r="W537">
        <f>($C$7*EB537+$D$7*EC537+$E$7*V537)</f>
        <v>0</v>
      </c>
      <c r="X537">
        <f>0.61365*exp(17.502*W537/(240.97+W537))</f>
        <v>0</v>
      </c>
      <c r="Y537">
        <f>(Z537/AA537*100)</f>
        <v>0</v>
      </c>
      <c r="Z537">
        <f>DT537*(DY537+DZ537)/1000</f>
        <v>0</v>
      </c>
      <c r="AA537">
        <f>0.61365*exp(17.502*EA537/(240.97+EA537))</f>
        <v>0</v>
      </c>
      <c r="AB537">
        <f>(X537-DT537*(DY537+DZ537)/1000)</f>
        <v>0</v>
      </c>
      <c r="AC537">
        <f>(-J537*44100)</f>
        <v>0</v>
      </c>
      <c r="AD537">
        <f>2*29.3*R537*0.92*(EA537-W537)</f>
        <v>0</v>
      </c>
      <c r="AE537">
        <f>2*0.95*5.67E-8*(((EA537+$B$7)+273)^4-(W537+273)^4)</f>
        <v>0</v>
      </c>
      <c r="AF537">
        <f>U537+AE537+AC537+AD537</f>
        <v>0</v>
      </c>
      <c r="AG537">
        <f>DX537*AU537*(DS537-DR537*(1000-AU537*DU537)/(1000-AU537*DT537))/(100*DL537)</f>
        <v>0</v>
      </c>
      <c r="AH537">
        <f>1000*DX537*AU537*(DT537-DU537)/(100*DL537*(1000-AU537*DT537))</f>
        <v>0</v>
      </c>
      <c r="AI537">
        <f>(AJ537 - AK537 - DY537*1E3/(8.314*(EA537+273.15)) * AM537/DX537 * AL537) * DX537/(100*DL537) * (1000 - DU537)/1000</f>
        <v>0</v>
      </c>
      <c r="AJ537">
        <v>670.2628549831438</v>
      </c>
      <c r="AK537">
        <v>647.1783575757576</v>
      </c>
      <c r="AL537">
        <v>3.395575916348446</v>
      </c>
      <c r="AM537">
        <v>65.2902715244734</v>
      </c>
      <c r="AN537">
        <f>(AP537 - AO537 + DY537*1E3/(8.314*(EA537+273.15)) * AR537/DX537 * AQ537) * DX537/(100*DL537) * 1000/(1000 - AP537)</f>
        <v>0</v>
      </c>
      <c r="AO537">
        <v>16.47663139234853</v>
      </c>
      <c r="AP537">
        <v>16.83917212121211</v>
      </c>
      <c r="AQ537">
        <v>1.368603673374977E-05</v>
      </c>
      <c r="AR537">
        <v>105.1138406512992</v>
      </c>
      <c r="AS537">
        <v>0</v>
      </c>
      <c r="AT537">
        <v>0</v>
      </c>
      <c r="AU537">
        <f>IF(AS537*$H$13&gt;=AW537,1.0,(AW537/(AW537-AS537*$H$13)))</f>
        <v>0</v>
      </c>
      <c r="AV537">
        <f>(AU537-1)*100</f>
        <v>0</v>
      </c>
      <c r="AW537">
        <f>MAX(0,($B$13+$C$13*EF537)/(1+$D$13*EF537)*DY537/(EA537+273)*$E$13)</f>
        <v>0</v>
      </c>
      <c r="AX537" t="s">
        <v>437</v>
      </c>
      <c r="AY537" t="s">
        <v>437</v>
      </c>
      <c r="AZ537">
        <v>0</v>
      </c>
      <c r="BA537">
        <v>0</v>
      </c>
      <c r="BB537">
        <f>1-AZ537/BA537</f>
        <v>0</v>
      </c>
      <c r="BC537">
        <v>0</v>
      </c>
      <c r="BD537" t="s">
        <v>437</v>
      </c>
      <c r="BE537" t="s">
        <v>437</v>
      </c>
      <c r="BF537">
        <v>0</v>
      </c>
      <c r="BG537">
        <v>0</v>
      </c>
      <c r="BH537">
        <f>1-BF537/BG537</f>
        <v>0</v>
      </c>
      <c r="BI537">
        <v>0.5</v>
      </c>
      <c r="BJ537">
        <f>DI537</f>
        <v>0</v>
      </c>
      <c r="BK537">
        <f>L537</f>
        <v>0</v>
      </c>
      <c r="BL537">
        <f>BH537*BI537*BJ537</f>
        <v>0</v>
      </c>
      <c r="BM537">
        <f>(BK537-BC537)/BJ537</f>
        <v>0</v>
      </c>
      <c r="BN537">
        <f>(BA537-BG537)/BG537</f>
        <v>0</v>
      </c>
      <c r="BO537">
        <f>AZ537/(BB537+AZ537/BG537)</f>
        <v>0</v>
      </c>
      <c r="BP537" t="s">
        <v>437</v>
      </c>
      <c r="BQ537">
        <v>0</v>
      </c>
      <c r="BR537">
        <f>IF(BQ537&lt;&gt;0, BQ537, BO537)</f>
        <v>0</v>
      </c>
      <c r="BS537">
        <f>1-BR537/BG537</f>
        <v>0</v>
      </c>
      <c r="BT537">
        <f>(BG537-BF537)/(BG537-BR537)</f>
        <v>0</v>
      </c>
      <c r="BU537">
        <f>(BA537-BG537)/(BA537-BR537)</f>
        <v>0</v>
      </c>
      <c r="BV537">
        <f>(BG537-BF537)/(BG537-AZ537)</f>
        <v>0</v>
      </c>
      <c r="BW537">
        <f>(BA537-BG537)/(BA537-AZ537)</f>
        <v>0</v>
      </c>
      <c r="BX537">
        <f>(BT537*BR537/BF537)</f>
        <v>0</v>
      </c>
      <c r="BY537">
        <f>(1-BX537)</f>
        <v>0</v>
      </c>
      <c r="BZ537">
        <v>2020</v>
      </c>
      <c r="CA537">
        <v>290.0000000000001</v>
      </c>
      <c r="CB537">
        <v>1590.42</v>
      </c>
      <c r="CC537">
        <v>295</v>
      </c>
      <c r="CD537">
        <v>5220.67</v>
      </c>
      <c r="CE537">
        <v>1591.29</v>
      </c>
      <c r="CF537">
        <v>-0.87</v>
      </c>
      <c r="CG537">
        <v>300.0000000000001</v>
      </c>
      <c r="CH537">
        <v>23.8</v>
      </c>
      <c r="CI537">
        <v>1650.734719841875</v>
      </c>
      <c r="CJ537">
        <v>2.032994541366527</v>
      </c>
      <c r="CK537">
        <v>-31.03478562282126</v>
      </c>
      <c r="CL537">
        <v>0.9198548094063967</v>
      </c>
      <c r="CM537">
        <v>0.9759925733019913</v>
      </c>
      <c r="CN537">
        <v>-0.00431141668520578</v>
      </c>
      <c r="CO537">
        <v>289.9999999999999</v>
      </c>
      <c r="CP537">
        <v>1590.91</v>
      </c>
      <c r="CQ537">
        <v>765</v>
      </c>
      <c r="CR537">
        <v>5219.32</v>
      </c>
      <c r="CS537">
        <v>1591.27</v>
      </c>
      <c r="CT537">
        <v>-0.36</v>
      </c>
      <c r="DH537">
        <f>$B$11*EG537+$C$11*EH537+$F$11*ES537*(1-EV537)</f>
        <v>0</v>
      </c>
      <c r="DI537">
        <f>DH537*DJ537</f>
        <v>0</v>
      </c>
      <c r="DJ537">
        <f>($B$11*$D$9+$C$11*$D$9+$F$11*((FF537+EX537)/MAX(FF537+EX537+FG537, 0.1)*$I$9+FG537/MAX(FF537+EX537+FG537, 0.1)*$J$9))/($B$11+$C$11+$F$11)</f>
        <v>0</v>
      </c>
      <c r="DK537">
        <f>($B$11*$K$9+$C$11*$K$9+$F$11*((FF537+EX537)/MAX(FF537+EX537+FG537, 0.1)*$P$9+FG537/MAX(FF537+EX537+FG537, 0.1)*$Q$9))/($B$11+$C$11+$F$11)</f>
        <v>0</v>
      </c>
      <c r="DL537">
        <v>6</v>
      </c>
      <c r="DM537">
        <v>0.5</v>
      </c>
      <c r="DN537" t="s">
        <v>438</v>
      </c>
      <c r="DO537">
        <v>2</v>
      </c>
      <c r="DP537" t="b">
        <v>1</v>
      </c>
      <c r="DQ537">
        <v>1761513605</v>
      </c>
      <c r="DR537">
        <v>629.6044444444444</v>
      </c>
      <c r="DS537">
        <v>660.5427777777777</v>
      </c>
      <c r="DT537">
        <v>16.83791111111111</v>
      </c>
      <c r="DU537">
        <v>16.47658888888889</v>
      </c>
      <c r="DV537">
        <v>632.3242222222221</v>
      </c>
      <c r="DW537">
        <v>16.75837777777778</v>
      </c>
      <c r="DX537">
        <v>500.0465555555555</v>
      </c>
      <c r="DY537">
        <v>90.2834888888889</v>
      </c>
      <c r="DZ537">
        <v>0.0999956</v>
      </c>
      <c r="EA537">
        <v>24.16695555555556</v>
      </c>
      <c r="EB537">
        <v>24.0046</v>
      </c>
      <c r="EC537">
        <v>999.9000000000001</v>
      </c>
      <c r="ED537">
        <v>0</v>
      </c>
      <c r="EE537">
        <v>0</v>
      </c>
      <c r="EF537">
        <v>10000.07</v>
      </c>
      <c r="EG537">
        <v>0</v>
      </c>
      <c r="EH537">
        <v>1023.09</v>
      </c>
      <c r="EI537">
        <v>-30.93814444444445</v>
      </c>
      <c r="EJ537">
        <v>640.3874444444444</v>
      </c>
      <c r="EK537">
        <v>671.6084444444446</v>
      </c>
      <c r="EL537">
        <v>0.3613402222222222</v>
      </c>
      <c r="EM537">
        <v>660.5427777777777</v>
      </c>
      <c r="EN537">
        <v>16.47658888888889</v>
      </c>
      <c r="EO537">
        <v>1.520186666666667</v>
      </c>
      <c r="EP537">
        <v>1.487563333333333</v>
      </c>
      <c r="EQ537">
        <v>13.17273333333333</v>
      </c>
      <c r="ER537">
        <v>12.84092222222222</v>
      </c>
      <c r="ES537">
        <v>1999.985555555555</v>
      </c>
      <c r="ET537">
        <v>0.9799936666666667</v>
      </c>
      <c r="EU537">
        <v>0.02000665555555555</v>
      </c>
      <c r="EV537">
        <v>0</v>
      </c>
      <c r="EW537">
        <v>1260.502222222222</v>
      </c>
      <c r="EX537">
        <v>5.00097</v>
      </c>
      <c r="EY537">
        <v>25363</v>
      </c>
      <c r="EZ537">
        <v>16707.45555555555</v>
      </c>
      <c r="FA537">
        <v>40.187</v>
      </c>
      <c r="FB537">
        <v>41.312</v>
      </c>
      <c r="FC537">
        <v>40.312</v>
      </c>
      <c r="FD537">
        <v>40.687</v>
      </c>
      <c r="FE537">
        <v>40.312</v>
      </c>
      <c r="FF537">
        <v>1955.075555555556</v>
      </c>
      <c r="FG537">
        <v>39.91</v>
      </c>
      <c r="FH537">
        <v>0</v>
      </c>
      <c r="FI537">
        <v>8478.800000190735</v>
      </c>
      <c r="FJ537">
        <v>0</v>
      </c>
      <c r="FK537">
        <v>1260.33</v>
      </c>
      <c r="FL537">
        <v>1.176923063849518</v>
      </c>
      <c r="FM537">
        <v>43.02307682530424</v>
      </c>
      <c r="FN537">
        <v>25360.324</v>
      </c>
      <c r="FO537">
        <v>15</v>
      </c>
      <c r="FP537">
        <v>0</v>
      </c>
      <c r="FQ537" t="s">
        <v>439</v>
      </c>
      <c r="FR537">
        <v>1760210915.6</v>
      </c>
      <c r="FS537">
        <v>0</v>
      </c>
      <c r="FT537">
        <v>0</v>
      </c>
      <c r="FU537">
        <v>-0.215</v>
      </c>
      <c r="FV537">
        <v>0</v>
      </c>
      <c r="FW537">
        <v>-0.6919999999999999</v>
      </c>
      <c r="FX537">
        <v>0</v>
      </c>
      <c r="FY537">
        <v>400</v>
      </c>
      <c r="FZ537">
        <v>0</v>
      </c>
      <c r="GA537">
        <v>0.15</v>
      </c>
      <c r="GB537">
        <v>0</v>
      </c>
      <c r="GC537">
        <v>-30.7172025</v>
      </c>
      <c r="GD537">
        <v>-1.73019174484044</v>
      </c>
      <c r="GE537">
        <v>0.1746136757065433</v>
      </c>
      <c r="GF537">
        <v>0</v>
      </c>
      <c r="GG537">
        <v>1260.286470588235</v>
      </c>
      <c r="GH537">
        <v>1.109549271298208</v>
      </c>
      <c r="GI537">
        <v>0.2438403811674376</v>
      </c>
      <c r="GJ537">
        <v>0</v>
      </c>
      <c r="GK537">
        <v>0.35606055</v>
      </c>
      <c r="GL537">
        <v>0.03555541463414658</v>
      </c>
      <c r="GM537">
        <v>0.003982519378170059</v>
      </c>
      <c r="GN537">
        <v>1</v>
      </c>
      <c r="GO537">
        <v>1</v>
      </c>
      <c r="GP537">
        <v>3</v>
      </c>
      <c r="GQ537" t="s">
        <v>446</v>
      </c>
      <c r="GR537">
        <v>3.13465</v>
      </c>
      <c r="GS537">
        <v>2.76025</v>
      </c>
      <c r="GT537">
        <v>0.12733</v>
      </c>
      <c r="GU537">
        <v>0.129953</v>
      </c>
      <c r="GV537">
        <v>0.082467</v>
      </c>
      <c r="GW537">
        <v>0.0803527</v>
      </c>
      <c r="GX537">
        <v>27766.8</v>
      </c>
      <c r="GY537">
        <v>27678.8</v>
      </c>
      <c r="GZ537">
        <v>29581.8</v>
      </c>
      <c r="HA537">
        <v>29401.9</v>
      </c>
      <c r="HB537">
        <v>35868.1</v>
      </c>
      <c r="HC537">
        <v>35820.1</v>
      </c>
      <c r="HD537">
        <v>41624.3</v>
      </c>
      <c r="HE537">
        <v>41768.1</v>
      </c>
      <c r="HF537">
        <v>1.9298</v>
      </c>
      <c r="HG537">
        <v>1.8547</v>
      </c>
      <c r="HH537">
        <v>0.00376999</v>
      </c>
      <c r="HI537">
        <v>0</v>
      </c>
      <c r="HJ537">
        <v>23.9419</v>
      </c>
      <c r="HK537">
        <v>999.9</v>
      </c>
      <c r="HL537">
        <v>39.8</v>
      </c>
      <c r="HM537">
        <v>31.7</v>
      </c>
      <c r="HN537">
        <v>20.6948</v>
      </c>
      <c r="HO537">
        <v>62.4929</v>
      </c>
      <c r="HP537">
        <v>31.3902</v>
      </c>
      <c r="HQ537">
        <v>1</v>
      </c>
      <c r="HR537">
        <v>0.135262</v>
      </c>
      <c r="HS537">
        <v>4.34104</v>
      </c>
      <c r="HT537">
        <v>20.2865</v>
      </c>
      <c r="HU537">
        <v>5.21804</v>
      </c>
      <c r="HV537">
        <v>12.0159</v>
      </c>
      <c r="HW537">
        <v>4.98875</v>
      </c>
      <c r="HX537">
        <v>3.288</v>
      </c>
      <c r="HY537">
        <v>9999</v>
      </c>
      <c r="HZ537">
        <v>9999</v>
      </c>
      <c r="IA537">
        <v>9999</v>
      </c>
      <c r="IB537">
        <v>999.9</v>
      </c>
      <c r="IC537">
        <v>4.97284</v>
      </c>
      <c r="ID537">
        <v>1.86662</v>
      </c>
      <c r="IE537">
        <v>1.8659</v>
      </c>
      <c r="IF537">
        <v>1.86586</v>
      </c>
      <c r="IG537">
        <v>1.8677</v>
      </c>
      <c r="IH537">
        <v>1.87015</v>
      </c>
      <c r="II537">
        <v>1.86879</v>
      </c>
      <c r="IJ537">
        <v>1.87027</v>
      </c>
      <c r="IK537">
        <v>0</v>
      </c>
      <c r="IL537">
        <v>0</v>
      </c>
      <c r="IM537">
        <v>0</v>
      </c>
      <c r="IN537">
        <v>0</v>
      </c>
      <c r="IO537" t="s">
        <v>441</v>
      </c>
      <c r="IP537" t="s">
        <v>442</v>
      </c>
      <c r="IQ537" t="s">
        <v>443</v>
      </c>
      <c r="IR537" t="s">
        <v>443</v>
      </c>
      <c r="IS537" t="s">
        <v>443</v>
      </c>
      <c r="IT537" t="s">
        <v>443</v>
      </c>
      <c r="IU537">
        <v>0</v>
      </c>
      <c r="IV537">
        <v>100</v>
      </c>
      <c r="IW537">
        <v>100</v>
      </c>
      <c r="IX537">
        <v>-2.735</v>
      </c>
      <c r="IY537">
        <v>0.0796</v>
      </c>
      <c r="IZ537">
        <v>-1.414774939843471</v>
      </c>
      <c r="JA537">
        <v>-0.002262605230658699</v>
      </c>
      <c r="JB537">
        <v>4.117972070868355E-07</v>
      </c>
      <c r="JC537">
        <v>-1.535053720392113E-10</v>
      </c>
      <c r="JD537">
        <v>-0.05773197212917025</v>
      </c>
      <c r="JE537">
        <v>-0.004387372397949352</v>
      </c>
      <c r="JF537">
        <v>0.001148265067849212</v>
      </c>
      <c r="JG537">
        <v>-2.372704636287677E-05</v>
      </c>
      <c r="JH537">
        <v>4</v>
      </c>
      <c r="JI537">
        <v>2346</v>
      </c>
      <c r="JJ537">
        <v>1</v>
      </c>
      <c r="JK537">
        <v>24</v>
      </c>
      <c r="JL537">
        <v>21711.5</v>
      </c>
      <c r="JM537">
        <v>29358560.1</v>
      </c>
      <c r="JN537">
        <v>1.52954</v>
      </c>
      <c r="JO537">
        <v>2.27539</v>
      </c>
      <c r="JP537">
        <v>1.39648</v>
      </c>
      <c r="JQ537">
        <v>2.35352</v>
      </c>
      <c r="JR537">
        <v>1.49536</v>
      </c>
      <c r="JS537">
        <v>2.60986</v>
      </c>
      <c r="JT537">
        <v>36.6706</v>
      </c>
      <c r="JU537">
        <v>24.035</v>
      </c>
      <c r="JV537">
        <v>18</v>
      </c>
      <c r="JW537">
        <v>494.333</v>
      </c>
      <c r="JX537">
        <v>436.998</v>
      </c>
      <c r="JY537">
        <v>18.7858</v>
      </c>
      <c r="JZ537">
        <v>29.1579</v>
      </c>
      <c r="KA537">
        <v>30.0012</v>
      </c>
      <c r="KB537">
        <v>28.6386</v>
      </c>
      <c r="KC537">
        <v>28.537</v>
      </c>
      <c r="KD537">
        <v>30.6513</v>
      </c>
      <c r="KE537">
        <v>27.5283</v>
      </c>
      <c r="KF537">
        <v>41.1985</v>
      </c>
      <c r="KG537">
        <v>18.7761</v>
      </c>
      <c r="KH537">
        <v>687.386</v>
      </c>
      <c r="KI537">
        <v>16.4343</v>
      </c>
      <c r="KJ537">
        <v>101.098</v>
      </c>
      <c r="KK537">
        <v>100.442</v>
      </c>
    </row>
    <row r="538" spans="1:297">
      <c r="A538">
        <v>522</v>
      </c>
      <c r="B538">
        <v>1761513612.5</v>
      </c>
      <c r="C538">
        <v>6402</v>
      </c>
      <c r="D538" t="s">
        <v>1492</v>
      </c>
      <c r="E538" t="s">
        <v>1493</v>
      </c>
      <c r="F538">
        <v>5</v>
      </c>
      <c r="G538" t="s">
        <v>1411</v>
      </c>
      <c r="H538" t="s">
        <v>436</v>
      </c>
      <c r="I538">
        <v>1761513609.7</v>
      </c>
      <c r="J538">
        <f>(K538)/1000</f>
        <v>0</v>
      </c>
      <c r="K538">
        <f>IF(DP538, AN538, AH538)</f>
        <v>0</v>
      </c>
      <c r="L538">
        <f>IF(DP538, AI538, AG538)</f>
        <v>0</v>
      </c>
      <c r="M538">
        <f>DR538 - IF(AU538&gt;1, L538*DL538*100.0/(AW538), 0)</f>
        <v>0</v>
      </c>
      <c r="N538">
        <f>((T538-J538/2)*M538-L538)/(T538+J538/2)</f>
        <v>0</v>
      </c>
      <c r="O538">
        <f>N538*(DY538+DZ538)/1000.0</f>
        <v>0</v>
      </c>
      <c r="P538">
        <f>(DR538 - IF(AU538&gt;1, L538*DL538*100.0/(AW538), 0))*(DY538+DZ538)/1000.0</f>
        <v>0</v>
      </c>
      <c r="Q538">
        <f>2.0/((1/S538-1/R538)+SIGN(S538)*SQRT((1/S538-1/R538)*(1/S538-1/R538) + 4*DM538/((DM538+1)*(DM538+1))*(2*1/S538*1/R538-1/R538*1/R538)))</f>
        <v>0</v>
      </c>
      <c r="R538">
        <f>IF(LEFT(DN538,1)&lt;&gt;"0",IF(LEFT(DN538,1)="1",3.0,DO538),$D$5+$E$5*(EF538*DY538/($K$5*1000))+$F$5*(EF538*DY538/($K$5*1000))*MAX(MIN(DL538,$J$5),$I$5)*MAX(MIN(DL538,$J$5),$I$5)+$G$5*MAX(MIN(DL538,$J$5),$I$5)*(EF538*DY538/($K$5*1000))+$H$5*(EF538*DY538/($K$5*1000))*(EF538*DY538/($K$5*1000)))</f>
        <v>0</v>
      </c>
      <c r="S538">
        <f>J538*(1000-(1000*0.61365*exp(17.502*W538/(240.97+W538))/(DY538+DZ538)+DT538)/2)/(1000*0.61365*exp(17.502*W538/(240.97+W538))/(DY538+DZ538)-DT538)</f>
        <v>0</v>
      </c>
      <c r="T538">
        <f>1/((DM538+1)/(Q538/1.6)+1/(R538/1.37)) + DM538/((DM538+1)/(Q538/1.6) + DM538/(R538/1.37))</f>
        <v>0</v>
      </c>
      <c r="U538">
        <f>(DH538*DK538)</f>
        <v>0</v>
      </c>
      <c r="V538">
        <f>(EA538+(U538+2*0.95*5.67E-8*(((EA538+$B$7)+273)^4-(EA538+273)^4)-44100*J538)/(1.84*29.3*R538+8*0.95*5.67E-8*(EA538+273)^3))</f>
        <v>0</v>
      </c>
      <c r="W538">
        <f>($C$7*EB538+$D$7*EC538+$E$7*V538)</f>
        <v>0</v>
      </c>
      <c r="X538">
        <f>0.61365*exp(17.502*W538/(240.97+W538))</f>
        <v>0</v>
      </c>
      <c r="Y538">
        <f>(Z538/AA538*100)</f>
        <v>0</v>
      </c>
      <c r="Z538">
        <f>DT538*(DY538+DZ538)/1000</f>
        <v>0</v>
      </c>
      <c r="AA538">
        <f>0.61365*exp(17.502*EA538/(240.97+EA538))</f>
        <v>0</v>
      </c>
      <c r="AB538">
        <f>(X538-DT538*(DY538+DZ538)/1000)</f>
        <v>0</v>
      </c>
      <c r="AC538">
        <f>(-J538*44100)</f>
        <v>0</v>
      </c>
      <c r="AD538">
        <f>2*29.3*R538*0.92*(EA538-W538)</f>
        <v>0</v>
      </c>
      <c r="AE538">
        <f>2*0.95*5.67E-8*(((EA538+$B$7)+273)^4-(W538+273)^4)</f>
        <v>0</v>
      </c>
      <c r="AF538">
        <f>U538+AE538+AC538+AD538</f>
        <v>0</v>
      </c>
      <c r="AG538">
        <f>DX538*AU538*(DS538-DR538*(1000-AU538*DU538)/(1000-AU538*DT538))/(100*DL538)</f>
        <v>0</v>
      </c>
      <c r="AH538">
        <f>1000*DX538*AU538*(DT538-DU538)/(100*DL538*(1000-AU538*DT538))</f>
        <v>0</v>
      </c>
      <c r="AI538">
        <f>(AJ538 - AK538 - DY538*1E3/(8.314*(EA538+273.15)) * AM538/DX538 * AL538) * DX538/(100*DL538) * (1000 - DU538)/1000</f>
        <v>0</v>
      </c>
      <c r="AJ538">
        <v>687.2303553959621</v>
      </c>
      <c r="AK538">
        <v>664.0230181818179</v>
      </c>
      <c r="AL538">
        <v>3.367874209482848</v>
      </c>
      <c r="AM538">
        <v>65.2902715244734</v>
      </c>
      <c r="AN538">
        <f>(AP538 - AO538 + DY538*1E3/(8.314*(EA538+273.15)) * AR538/DX538 * AQ538) * DX538/(100*DL538) * 1000/(1000 - AP538)</f>
        <v>0</v>
      </c>
      <c r="AO538">
        <v>16.47615001404416</v>
      </c>
      <c r="AP538">
        <v>16.83835333333334</v>
      </c>
      <c r="AQ538">
        <v>-1.15076267183845E-05</v>
      </c>
      <c r="AR538">
        <v>105.1138406512992</v>
      </c>
      <c r="AS538">
        <v>0</v>
      </c>
      <c r="AT538">
        <v>0</v>
      </c>
      <c r="AU538">
        <f>IF(AS538*$H$13&gt;=AW538,1.0,(AW538/(AW538-AS538*$H$13)))</f>
        <v>0</v>
      </c>
      <c r="AV538">
        <f>(AU538-1)*100</f>
        <v>0</v>
      </c>
      <c r="AW538">
        <f>MAX(0,($B$13+$C$13*EF538)/(1+$D$13*EF538)*DY538/(EA538+273)*$E$13)</f>
        <v>0</v>
      </c>
      <c r="AX538" t="s">
        <v>437</v>
      </c>
      <c r="AY538" t="s">
        <v>437</v>
      </c>
      <c r="AZ538">
        <v>0</v>
      </c>
      <c r="BA538">
        <v>0</v>
      </c>
      <c r="BB538">
        <f>1-AZ538/BA538</f>
        <v>0</v>
      </c>
      <c r="BC538">
        <v>0</v>
      </c>
      <c r="BD538" t="s">
        <v>437</v>
      </c>
      <c r="BE538" t="s">
        <v>437</v>
      </c>
      <c r="BF538">
        <v>0</v>
      </c>
      <c r="BG538">
        <v>0</v>
      </c>
      <c r="BH538">
        <f>1-BF538/BG538</f>
        <v>0</v>
      </c>
      <c r="BI538">
        <v>0.5</v>
      </c>
      <c r="BJ538">
        <f>DI538</f>
        <v>0</v>
      </c>
      <c r="BK538">
        <f>L538</f>
        <v>0</v>
      </c>
      <c r="BL538">
        <f>BH538*BI538*BJ538</f>
        <v>0</v>
      </c>
      <c r="BM538">
        <f>(BK538-BC538)/BJ538</f>
        <v>0</v>
      </c>
      <c r="BN538">
        <f>(BA538-BG538)/BG538</f>
        <v>0</v>
      </c>
      <c r="BO538">
        <f>AZ538/(BB538+AZ538/BG538)</f>
        <v>0</v>
      </c>
      <c r="BP538" t="s">
        <v>437</v>
      </c>
      <c r="BQ538">
        <v>0</v>
      </c>
      <c r="BR538">
        <f>IF(BQ538&lt;&gt;0, BQ538, BO538)</f>
        <v>0</v>
      </c>
      <c r="BS538">
        <f>1-BR538/BG538</f>
        <v>0</v>
      </c>
      <c r="BT538">
        <f>(BG538-BF538)/(BG538-BR538)</f>
        <v>0</v>
      </c>
      <c r="BU538">
        <f>(BA538-BG538)/(BA538-BR538)</f>
        <v>0</v>
      </c>
      <c r="BV538">
        <f>(BG538-BF538)/(BG538-AZ538)</f>
        <v>0</v>
      </c>
      <c r="BW538">
        <f>(BA538-BG538)/(BA538-AZ538)</f>
        <v>0</v>
      </c>
      <c r="BX538">
        <f>(BT538*BR538/BF538)</f>
        <v>0</v>
      </c>
      <c r="BY538">
        <f>(1-BX538)</f>
        <v>0</v>
      </c>
      <c r="BZ538">
        <v>2020</v>
      </c>
      <c r="CA538">
        <v>290.0000000000001</v>
      </c>
      <c r="CB538">
        <v>1590.42</v>
      </c>
      <c r="CC538">
        <v>295</v>
      </c>
      <c r="CD538">
        <v>5220.67</v>
      </c>
      <c r="CE538">
        <v>1591.29</v>
      </c>
      <c r="CF538">
        <v>-0.87</v>
      </c>
      <c r="CG538">
        <v>300.0000000000001</v>
      </c>
      <c r="CH538">
        <v>23.8</v>
      </c>
      <c r="CI538">
        <v>1650.734719841875</v>
      </c>
      <c r="CJ538">
        <v>2.032994541366527</v>
      </c>
      <c r="CK538">
        <v>-31.03478562282126</v>
      </c>
      <c r="CL538">
        <v>0.9198548094063967</v>
      </c>
      <c r="CM538">
        <v>0.9759925733019913</v>
      </c>
      <c r="CN538">
        <v>-0.00431141668520578</v>
      </c>
      <c r="CO538">
        <v>289.9999999999999</v>
      </c>
      <c r="CP538">
        <v>1590.91</v>
      </c>
      <c r="CQ538">
        <v>765</v>
      </c>
      <c r="CR538">
        <v>5219.32</v>
      </c>
      <c r="CS538">
        <v>1591.27</v>
      </c>
      <c r="CT538">
        <v>-0.36</v>
      </c>
      <c r="DH538">
        <f>$B$11*EG538+$C$11*EH538+$F$11*ES538*(1-EV538)</f>
        <v>0</v>
      </c>
      <c r="DI538">
        <f>DH538*DJ538</f>
        <v>0</v>
      </c>
      <c r="DJ538">
        <f>($B$11*$D$9+$C$11*$D$9+$F$11*((FF538+EX538)/MAX(FF538+EX538+FG538, 0.1)*$I$9+FG538/MAX(FF538+EX538+FG538, 0.1)*$J$9))/($B$11+$C$11+$F$11)</f>
        <v>0</v>
      </c>
      <c r="DK538">
        <f>($B$11*$K$9+$C$11*$K$9+$F$11*((FF538+EX538)/MAX(FF538+EX538+FG538, 0.1)*$P$9+FG538/MAX(FF538+EX538+FG538, 0.1)*$Q$9))/($B$11+$C$11+$F$11)</f>
        <v>0</v>
      </c>
      <c r="DL538">
        <v>6</v>
      </c>
      <c r="DM538">
        <v>0.5</v>
      </c>
      <c r="DN538" t="s">
        <v>438</v>
      </c>
      <c r="DO538">
        <v>2</v>
      </c>
      <c r="DP538" t="b">
        <v>1</v>
      </c>
      <c r="DQ538">
        <v>1761513609.7</v>
      </c>
      <c r="DR538">
        <v>645.2309</v>
      </c>
      <c r="DS538">
        <v>676.2657</v>
      </c>
      <c r="DT538">
        <v>16.83805</v>
      </c>
      <c r="DU538">
        <v>16.47588</v>
      </c>
      <c r="DV538">
        <v>647.9806999999998</v>
      </c>
      <c r="DW538">
        <v>16.75851</v>
      </c>
      <c r="DX538">
        <v>500.0001</v>
      </c>
      <c r="DY538">
        <v>90.28439</v>
      </c>
      <c r="DZ538">
        <v>0.09999024999999999</v>
      </c>
      <c r="EA538">
        <v>24.16926</v>
      </c>
      <c r="EB538">
        <v>23.99674</v>
      </c>
      <c r="EC538">
        <v>999.9</v>
      </c>
      <c r="ED538">
        <v>0</v>
      </c>
      <c r="EE538">
        <v>0</v>
      </c>
      <c r="EF538">
        <v>9988.751</v>
      </c>
      <c r="EG538">
        <v>0</v>
      </c>
      <c r="EH538">
        <v>1023.078</v>
      </c>
      <c r="EI538">
        <v>-31.03472</v>
      </c>
      <c r="EJ538">
        <v>656.2814999999999</v>
      </c>
      <c r="EK538">
        <v>687.5943</v>
      </c>
      <c r="EL538">
        <v>0.3621753</v>
      </c>
      <c r="EM538">
        <v>676.2657</v>
      </c>
      <c r="EN538">
        <v>16.47588</v>
      </c>
      <c r="EO538">
        <v>1.520214</v>
      </c>
      <c r="EP538">
        <v>1.487516</v>
      </c>
      <c r="EQ538">
        <v>13.17301</v>
      </c>
      <c r="ER538">
        <v>12.84043</v>
      </c>
      <c r="ES538">
        <v>2000.017</v>
      </c>
      <c r="ET538">
        <v>0.9799941000000001</v>
      </c>
      <c r="EU538">
        <v>0.02000615</v>
      </c>
      <c r="EV538">
        <v>0</v>
      </c>
      <c r="EW538">
        <v>1260.501</v>
      </c>
      <c r="EX538">
        <v>5.000970000000001</v>
      </c>
      <c r="EY538">
        <v>25366.51</v>
      </c>
      <c r="EZ538">
        <v>16707.69</v>
      </c>
      <c r="FA538">
        <v>40.1933</v>
      </c>
      <c r="FB538">
        <v>41.312</v>
      </c>
      <c r="FC538">
        <v>40.312</v>
      </c>
      <c r="FD538">
        <v>40.687</v>
      </c>
      <c r="FE538">
        <v>40.312</v>
      </c>
      <c r="FF538">
        <v>1955.107</v>
      </c>
      <c r="FG538">
        <v>39.90999999999999</v>
      </c>
      <c r="FH538">
        <v>0</v>
      </c>
      <c r="FI538">
        <v>8483.600000143051</v>
      </c>
      <c r="FJ538">
        <v>0</v>
      </c>
      <c r="FK538">
        <v>1260.4044</v>
      </c>
      <c r="FL538">
        <v>1.543076919291069</v>
      </c>
      <c r="FM538">
        <v>42.46923070380733</v>
      </c>
      <c r="FN538">
        <v>25363.712</v>
      </c>
      <c r="FO538">
        <v>15</v>
      </c>
      <c r="FP538">
        <v>0</v>
      </c>
      <c r="FQ538" t="s">
        <v>439</v>
      </c>
      <c r="FR538">
        <v>1760210915.6</v>
      </c>
      <c r="FS538">
        <v>0</v>
      </c>
      <c r="FT538">
        <v>0</v>
      </c>
      <c r="FU538">
        <v>-0.215</v>
      </c>
      <c r="FV538">
        <v>0</v>
      </c>
      <c r="FW538">
        <v>-0.6919999999999999</v>
      </c>
      <c r="FX538">
        <v>0</v>
      </c>
      <c r="FY538">
        <v>400</v>
      </c>
      <c r="FZ538">
        <v>0</v>
      </c>
      <c r="GA538">
        <v>0.15</v>
      </c>
      <c r="GB538">
        <v>0</v>
      </c>
      <c r="GC538">
        <v>-30.8542125</v>
      </c>
      <c r="GD538">
        <v>-1.548694559099381</v>
      </c>
      <c r="GE538">
        <v>0.1563846926452518</v>
      </c>
      <c r="GF538">
        <v>0</v>
      </c>
      <c r="GG538">
        <v>1260.356764705883</v>
      </c>
      <c r="GH538">
        <v>1.308021386934989</v>
      </c>
      <c r="GI538">
        <v>0.2501143337171864</v>
      </c>
      <c r="GJ538">
        <v>0</v>
      </c>
      <c r="GK538">
        <v>0.358601175</v>
      </c>
      <c r="GL538">
        <v>0.03098333583489643</v>
      </c>
      <c r="GM538">
        <v>0.003327312946564391</v>
      </c>
      <c r="GN538">
        <v>1</v>
      </c>
      <c r="GO538">
        <v>1</v>
      </c>
      <c r="GP538">
        <v>3</v>
      </c>
      <c r="GQ538" t="s">
        <v>446</v>
      </c>
      <c r="GR538">
        <v>3.13469</v>
      </c>
      <c r="GS538">
        <v>2.76009</v>
      </c>
      <c r="GT538">
        <v>0.129605</v>
      </c>
      <c r="GU538">
        <v>0.132184</v>
      </c>
      <c r="GV538">
        <v>0.0824606</v>
      </c>
      <c r="GW538">
        <v>0.08034669999999999</v>
      </c>
      <c r="GX538">
        <v>27693.2</v>
      </c>
      <c r="GY538">
        <v>27607.7</v>
      </c>
      <c r="GZ538">
        <v>29580.6</v>
      </c>
      <c r="HA538">
        <v>29401.8</v>
      </c>
      <c r="HB538">
        <v>35867.2</v>
      </c>
      <c r="HC538">
        <v>35820.1</v>
      </c>
      <c r="HD538">
        <v>41622.9</v>
      </c>
      <c r="HE538">
        <v>41767.8</v>
      </c>
      <c r="HF538">
        <v>1.92957</v>
      </c>
      <c r="HG538">
        <v>1.85443</v>
      </c>
      <c r="HH538">
        <v>0.00335276</v>
      </c>
      <c r="HI538">
        <v>0</v>
      </c>
      <c r="HJ538">
        <v>23.943</v>
      </c>
      <c r="HK538">
        <v>999.9</v>
      </c>
      <c r="HL538">
        <v>39.8</v>
      </c>
      <c r="HM538">
        <v>31.7</v>
      </c>
      <c r="HN538">
        <v>20.696</v>
      </c>
      <c r="HO538">
        <v>62.2929</v>
      </c>
      <c r="HP538">
        <v>31.4864</v>
      </c>
      <c r="HQ538">
        <v>1</v>
      </c>
      <c r="HR538">
        <v>0.136588</v>
      </c>
      <c r="HS538">
        <v>4.39159</v>
      </c>
      <c r="HT538">
        <v>20.2852</v>
      </c>
      <c r="HU538">
        <v>5.21684</v>
      </c>
      <c r="HV538">
        <v>12.0159</v>
      </c>
      <c r="HW538">
        <v>4.98875</v>
      </c>
      <c r="HX538">
        <v>3.28788</v>
      </c>
      <c r="HY538">
        <v>9999</v>
      </c>
      <c r="HZ538">
        <v>9999</v>
      </c>
      <c r="IA538">
        <v>9999</v>
      </c>
      <c r="IB538">
        <v>999.9</v>
      </c>
      <c r="IC538">
        <v>4.97283</v>
      </c>
      <c r="ID538">
        <v>1.86661</v>
      </c>
      <c r="IE538">
        <v>1.86589</v>
      </c>
      <c r="IF538">
        <v>1.86587</v>
      </c>
      <c r="IG538">
        <v>1.86771</v>
      </c>
      <c r="IH538">
        <v>1.87015</v>
      </c>
      <c r="II538">
        <v>1.86877</v>
      </c>
      <c r="IJ538">
        <v>1.87027</v>
      </c>
      <c r="IK538">
        <v>0</v>
      </c>
      <c r="IL538">
        <v>0</v>
      </c>
      <c r="IM538">
        <v>0</v>
      </c>
      <c r="IN538">
        <v>0</v>
      </c>
      <c r="IO538" t="s">
        <v>441</v>
      </c>
      <c r="IP538" t="s">
        <v>442</v>
      </c>
      <c r="IQ538" t="s">
        <v>443</v>
      </c>
      <c r="IR538" t="s">
        <v>443</v>
      </c>
      <c r="IS538" t="s">
        <v>443</v>
      </c>
      <c r="IT538" t="s">
        <v>443</v>
      </c>
      <c r="IU538">
        <v>0</v>
      </c>
      <c r="IV538">
        <v>100</v>
      </c>
      <c r="IW538">
        <v>100</v>
      </c>
      <c r="IX538">
        <v>-2.767</v>
      </c>
      <c r="IY538">
        <v>0.0795</v>
      </c>
      <c r="IZ538">
        <v>-1.414774939843471</v>
      </c>
      <c r="JA538">
        <v>-0.002262605230658699</v>
      </c>
      <c r="JB538">
        <v>4.117972070868355E-07</v>
      </c>
      <c r="JC538">
        <v>-1.535053720392113E-10</v>
      </c>
      <c r="JD538">
        <v>-0.05773197212917025</v>
      </c>
      <c r="JE538">
        <v>-0.004387372397949352</v>
      </c>
      <c r="JF538">
        <v>0.001148265067849212</v>
      </c>
      <c r="JG538">
        <v>-2.372704636287677E-05</v>
      </c>
      <c r="JH538">
        <v>4</v>
      </c>
      <c r="JI538">
        <v>2346</v>
      </c>
      <c r="JJ538">
        <v>1</v>
      </c>
      <c r="JK538">
        <v>24</v>
      </c>
      <c r="JL538">
        <v>21711.6</v>
      </c>
      <c r="JM538">
        <v>29358560.2</v>
      </c>
      <c r="JN538">
        <v>1.56128</v>
      </c>
      <c r="JO538">
        <v>2.27173</v>
      </c>
      <c r="JP538">
        <v>1.39648</v>
      </c>
      <c r="JQ538">
        <v>2.35474</v>
      </c>
      <c r="JR538">
        <v>1.49536</v>
      </c>
      <c r="JS538">
        <v>2.54517</v>
      </c>
      <c r="JT538">
        <v>36.6706</v>
      </c>
      <c r="JU538">
        <v>24.035</v>
      </c>
      <c r="JV538">
        <v>18</v>
      </c>
      <c r="JW538">
        <v>494.319</v>
      </c>
      <c r="JX538">
        <v>436.943</v>
      </c>
      <c r="JY538">
        <v>18.783</v>
      </c>
      <c r="JZ538">
        <v>29.1717</v>
      </c>
      <c r="KA538">
        <v>30.0013</v>
      </c>
      <c r="KB538">
        <v>28.6544</v>
      </c>
      <c r="KC538">
        <v>28.5522</v>
      </c>
      <c r="KD538">
        <v>31.2929</v>
      </c>
      <c r="KE538">
        <v>27.5283</v>
      </c>
      <c r="KF538">
        <v>41.1985</v>
      </c>
      <c r="KG538">
        <v>18.7728</v>
      </c>
      <c r="KH538">
        <v>707.424</v>
      </c>
      <c r="KI538">
        <v>16.4096</v>
      </c>
      <c r="KJ538">
        <v>101.094</v>
      </c>
      <c r="KK538">
        <v>100.441</v>
      </c>
    </row>
    <row r="539" spans="1:297">
      <c r="A539">
        <v>523</v>
      </c>
      <c r="B539">
        <v>1761513617.5</v>
      </c>
      <c r="C539">
        <v>6407</v>
      </c>
      <c r="D539" t="s">
        <v>1494</v>
      </c>
      <c r="E539" t="s">
        <v>1495</v>
      </c>
      <c r="F539">
        <v>5</v>
      </c>
      <c r="G539" t="s">
        <v>1411</v>
      </c>
      <c r="H539" t="s">
        <v>436</v>
      </c>
      <c r="I539">
        <v>1761513615</v>
      </c>
      <c r="J539">
        <f>(K539)/1000</f>
        <v>0</v>
      </c>
      <c r="K539">
        <f>IF(DP539, AN539, AH539)</f>
        <v>0</v>
      </c>
      <c r="L539">
        <f>IF(DP539, AI539, AG539)</f>
        <v>0</v>
      </c>
      <c r="M539">
        <f>DR539 - IF(AU539&gt;1, L539*DL539*100.0/(AW539), 0)</f>
        <v>0</v>
      </c>
      <c r="N539">
        <f>((T539-J539/2)*M539-L539)/(T539+J539/2)</f>
        <v>0</v>
      </c>
      <c r="O539">
        <f>N539*(DY539+DZ539)/1000.0</f>
        <v>0</v>
      </c>
      <c r="P539">
        <f>(DR539 - IF(AU539&gt;1, L539*DL539*100.0/(AW539), 0))*(DY539+DZ539)/1000.0</f>
        <v>0</v>
      </c>
      <c r="Q539">
        <f>2.0/((1/S539-1/R539)+SIGN(S539)*SQRT((1/S539-1/R539)*(1/S539-1/R539) + 4*DM539/((DM539+1)*(DM539+1))*(2*1/S539*1/R539-1/R539*1/R539)))</f>
        <v>0</v>
      </c>
      <c r="R539">
        <f>IF(LEFT(DN539,1)&lt;&gt;"0",IF(LEFT(DN539,1)="1",3.0,DO539),$D$5+$E$5*(EF539*DY539/($K$5*1000))+$F$5*(EF539*DY539/($K$5*1000))*MAX(MIN(DL539,$J$5),$I$5)*MAX(MIN(DL539,$J$5),$I$5)+$G$5*MAX(MIN(DL539,$J$5),$I$5)*(EF539*DY539/($K$5*1000))+$H$5*(EF539*DY539/($K$5*1000))*(EF539*DY539/($K$5*1000)))</f>
        <v>0</v>
      </c>
      <c r="S539">
        <f>J539*(1000-(1000*0.61365*exp(17.502*W539/(240.97+W539))/(DY539+DZ539)+DT539)/2)/(1000*0.61365*exp(17.502*W539/(240.97+W539))/(DY539+DZ539)-DT539)</f>
        <v>0</v>
      </c>
      <c r="T539">
        <f>1/((DM539+1)/(Q539/1.6)+1/(R539/1.37)) + DM539/((DM539+1)/(Q539/1.6) + DM539/(R539/1.37))</f>
        <v>0</v>
      </c>
      <c r="U539">
        <f>(DH539*DK539)</f>
        <v>0</v>
      </c>
      <c r="V539">
        <f>(EA539+(U539+2*0.95*5.67E-8*(((EA539+$B$7)+273)^4-(EA539+273)^4)-44100*J539)/(1.84*29.3*R539+8*0.95*5.67E-8*(EA539+273)^3))</f>
        <v>0</v>
      </c>
      <c r="W539">
        <f>($C$7*EB539+$D$7*EC539+$E$7*V539)</f>
        <v>0</v>
      </c>
      <c r="X539">
        <f>0.61365*exp(17.502*W539/(240.97+W539))</f>
        <v>0</v>
      </c>
      <c r="Y539">
        <f>(Z539/AA539*100)</f>
        <v>0</v>
      </c>
      <c r="Z539">
        <f>DT539*(DY539+DZ539)/1000</f>
        <v>0</v>
      </c>
      <c r="AA539">
        <f>0.61365*exp(17.502*EA539/(240.97+EA539))</f>
        <v>0</v>
      </c>
      <c r="AB539">
        <f>(X539-DT539*(DY539+DZ539)/1000)</f>
        <v>0</v>
      </c>
      <c r="AC539">
        <f>(-J539*44100)</f>
        <v>0</v>
      </c>
      <c r="AD539">
        <f>2*29.3*R539*0.92*(EA539-W539)</f>
        <v>0</v>
      </c>
      <c r="AE539">
        <f>2*0.95*5.67E-8*(((EA539+$B$7)+273)^4-(W539+273)^4)</f>
        <v>0</v>
      </c>
      <c r="AF539">
        <f>U539+AE539+AC539+AD539</f>
        <v>0</v>
      </c>
      <c r="AG539">
        <f>DX539*AU539*(DS539-DR539*(1000-AU539*DU539)/(1000-AU539*DT539))/(100*DL539)</f>
        <v>0</v>
      </c>
      <c r="AH539">
        <f>1000*DX539*AU539*(DT539-DU539)/(100*DL539*(1000-AU539*DT539))</f>
        <v>0</v>
      </c>
      <c r="AI539">
        <f>(AJ539 - AK539 - DY539*1E3/(8.314*(EA539+273.15)) * AM539/DX539 * AL539) * DX539/(100*DL539) * (1000 - DU539)/1000</f>
        <v>0</v>
      </c>
      <c r="AJ539">
        <v>704.3399680544215</v>
      </c>
      <c r="AK539">
        <v>680.8691575757575</v>
      </c>
      <c r="AL539">
        <v>3.369385689657855</v>
      </c>
      <c r="AM539">
        <v>65.2902715244734</v>
      </c>
      <c r="AN539">
        <f>(AP539 - AO539 + DY539*1E3/(8.314*(EA539+273.15)) * AR539/DX539 * AQ539) * DX539/(100*DL539) * 1000/(1000 - AP539)</f>
        <v>0</v>
      </c>
      <c r="AO539">
        <v>16.47346288269151</v>
      </c>
      <c r="AP539">
        <v>16.83411090909091</v>
      </c>
      <c r="AQ539">
        <v>-2.511580253608118E-05</v>
      </c>
      <c r="AR539">
        <v>105.1138406512992</v>
      </c>
      <c r="AS539">
        <v>0</v>
      </c>
      <c r="AT539">
        <v>0</v>
      </c>
      <c r="AU539">
        <f>IF(AS539*$H$13&gt;=AW539,1.0,(AW539/(AW539-AS539*$H$13)))</f>
        <v>0</v>
      </c>
      <c r="AV539">
        <f>(AU539-1)*100</f>
        <v>0</v>
      </c>
      <c r="AW539">
        <f>MAX(0,($B$13+$C$13*EF539)/(1+$D$13*EF539)*DY539/(EA539+273)*$E$13)</f>
        <v>0</v>
      </c>
      <c r="AX539" t="s">
        <v>437</v>
      </c>
      <c r="AY539" t="s">
        <v>437</v>
      </c>
      <c r="AZ539">
        <v>0</v>
      </c>
      <c r="BA539">
        <v>0</v>
      </c>
      <c r="BB539">
        <f>1-AZ539/BA539</f>
        <v>0</v>
      </c>
      <c r="BC539">
        <v>0</v>
      </c>
      <c r="BD539" t="s">
        <v>437</v>
      </c>
      <c r="BE539" t="s">
        <v>437</v>
      </c>
      <c r="BF539">
        <v>0</v>
      </c>
      <c r="BG539">
        <v>0</v>
      </c>
      <c r="BH539">
        <f>1-BF539/BG539</f>
        <v>0</v>
      </c>
      <c r="BI539">
        <v>0.5</v>
      </c>
      <c r="BJ539">
        <f>DI539</f>
        <v>0</v>
      </c>
      <c r="BK539">
        <f>L539</f>
        <v>0</v>
      </c>
      <c r="BL539">
        <f>BH539*BI539*BJ539</f>
        <v>0</v>
      </c>
      <c r="BM539">
        <f>(BK539-BC539)/BJ539</f>
        <v>0</v>
      </c>
      <c r="BN539">
        <f>(BA539-BG539)/BG539</f>
        <v>0</v>
      </c>
      <c r="BO539">
        <f>AZ539/(BB539+AZ539/BG539)</f>
        <v>0</v>
      </c>
      <c r="BP539" t="s">
        <v>437</v>
      </c>
      <c r="BQ539">
        <v>0</v>
      </c>
      <c r="BR539">
        <f>IF(BQ539&lt;&gt;0, BQ539, BO539)</f>
        <v>0</v>
      </c>
      <c r="BS539">
        <f>1-BR539/BG539</f>
        <v>0</v>
      </c>
      <c r="BT539">
        <f>(BG539-BF539)/(BG539-BR539)</f>
        <v>0</v>
      </c>
      <c r="BU539">
        <f>(BA539-BG539)/(BA539-BR539)</f>
        <v>0</v>
      </c>
      <c r="BV539">
        <f>(BG539-BF539)/(BG539-AZ539)</f>
        <v>0</v>
      </c>
      <c r="BW539">
        <f>(BA539-BG539)/(BA539-AZ539)</f>
        <v>0</v>
      </c>
      <c r="BX539">
        <f>(BT539*BR539/BF539)</f>
        <v>0</v>
      </c>
      <c r="BY539">
        <f>(1-BX539)</f>
        <v>0</v>
      </c>
      <c r="BZ539">
        <v>2020</v>
      </c>
      <c r="CA539">
        <v>290.0000000000001</v>
      </c>
      <c r="CB539">
        <v>1590.42</v>
      </c>
      <c r="CC539">
        <v>295</v>
      </c>
      <c r="CD539">
        <v>5220.67</v>
      </c>
      <c r="CE539">
        <v>1591.29</v>
      </c>
      <c r="CF539">
        <v>-0.87</v>
      </c>
      <c r="CG539">
        <v>300.0000000000001</v>
      </c>
      <c r="CH539">
        <v>23.8</v>
      </c>
      <c r="CI539">
        <v>1650.734719841875</v>
      </c>
      <c r="CJ539">
        <v>2.032994541366527</v>
      </c>
      <c r="CK539">
        <v>-31.03478562282126</v>
      </c>
      <c r="CL539">
        <v>0.9198548094063967</v>
      </c>
      <c r="CM539">
        <v>0.9759925733019913</v>
      </c>
      <c r="CN539">
        <v>-0.00431141668520578</v>
      </c>
      <c r="CO539">
        <v>289.9999999999999</v>
      </c>
      <c r="CP539">
        <v>1590.91</v>
      </c>
      <c r="CQ539">
        <v>765</v>
      </c>
      <c r="CR539">
        <v>5219.32</v>
      </c>
      <c r="CS539">
        <v>1591.27</v>
      </c>
      <c r="CT539">
        <v>-0.36</v>
      </c>
      <c r="DH539">
        <f>$B$11*EG539+$C$11*EH539+$F$11*ES539*(1-EV539)</f>
        <v>0</v>
      </c>
      <c r="DI539">
        <f>DH539*DJ539</f>
        <v>0</v>
      </c>
      <c r="DJ539">
        <f>($B$11*$D$9+$C$11*$D$9+$F$11*((FF539+EX539)/MAX(FF539+EX539+FG539, 0.1)*$I$9+FG539/MAX(FF539+EX539+FG539, 0.1)*$J$9))/($B$11+$C$11+$F$11)</f>
        <v>0</v>
      </c>
      <c r="DK539">
        <f>($B$11*$K$9+$C$11*$K$9+$F$11*((FF539+EX539)/MAX(FF539+EX539+FG539, 0.1)*$P$9+FG539/MAX(FF539+EX539+FG539, 0.1)*$Q$9))/($B$11+$C$11+$F$11)</f>
        <v>0</v>
      </c>
      <c r="DL539">
        <v>6</v>
      </c>
      <c r="DM539">
        <v>0.5</v>
      </c>
      <c r="DN539" t="s">
        <v>438</v>
      </c>
      <c r="DO539">
        <v>2</v>
      </c>
      <c r="DP539" t="b">
        <v>1</v>
      </c>
      <c r="DQ539">
        <v>1761513615</v>
      </c>
      <c r="DR539">
        <v>662.781111111111</v>
      </c>
      <c r="DS539">
        <v>694.0816666666666</v>
      </c>
      <c r="DT539">
        <v>16.83592222222222</v>
      </c>
      <c r="DU539">
        <v>16.4733</v>
      </c>
      <c r="DV539">
        <v>665.5647777777777</v>
      </c>
      <c r="DW539">
        <v>16.7564</v>
      </c>
      <c r="DX539">
        <v>500.0186666666666</v>
      </c>
      <c r="DY539">
        <v>90.28534444444443</v>
      </c>
      <c r="DZ539">
        <v>0.09996284444444443</v>
      </c>
      <c r="EA539">
        <v>24.16886666666667</v>
      </c>
      <c r="EB539">
        <v>24.00536666666667</v>
      </c>
      <c r="EC539">
        <v>999.9000000000001</v>
      </c>
      <c r="ED539">
        <v>0</v>
      </c>
      <c r="EE539">
        <v>0</v>
      </c>
      <c r="EF539">
        <v>9985.413333333334</v>
      </c>
      <c r="EG539">
        <v>0</v>
      </c>
      <c r="EH539">
        <v>1023.034444444444</v>
      </c>
      <c r="EI539">
        <v>-31.30018888888888</v>
      </c>
      <c r="EJ539">
        <v>674.131</v>
      </c>
      <c r="EK539">
        <v>705.7067777777778</v>
      </c>
      <c r="EL539">
        <v>0.3626247777777778</v>
      </c>
      <c r="EM539">
        <v>694.0816666666666</v>
      </c>
      <c r="EN539">
        <v>16.4733</v>
      </c>
      <c r="EO539">
        <v>1.520037777777778</v>
      </c>
      <c r="EP539">
        <v>1.487298888888889</v>
      </c>
      <c r="EQ539">
        <v>13.17122222222222</v>
      </c>
      <c r="ER539">
        <v>12.83821111111111</v>
      </c>
      <c r="ES539">
        <v>2000.027777777778</v>
      </c>
      <c r="ET539">
        <v>0.9799943333333333</v>
      </c>
      <c r="EU539">
        <v>0.02000601111111111</v>
      </c>
      <c r="EV539">
        <v>0</v>
      </c>
      <c r="EW539">
        <v>1260.788888888889</v>
      </c>
      <c r="EX539">
        <v>5.00097</v>
      </c>
      <c r="EY539">
        <v>25369.98888888889</v>
      </c>
      <c r="EZ539">
        <v>16707.77777777777</v>
      </c>
      <c r="FA539">
        <v>40.222</v>
      </c>
      <c r="FB539">
        <v>41.312</v>
      </c>
      <c r="FC539">
        <v>40.319</v>
      </c>
      <c r="FD539">
        <v>40.694</v>
      </c>
      <c r="FE539">
        <v>40.312</v>
      </c>
      <c r="FF539">
        <v>1955.117777777778</v>
      </c>
      <c r="FG539">
        <v>39.91</v>
      </c>
      <c r="FH539">
        <v>0</v>
      </c>
      <c r="FI539">
        <v>8488.400000095367</v>
      </c>
      <c r="FJ539">
        <v>0</v>
      </c>
      <c r="FK539">
        <v>1260.5544</v>
      </c>
      <c r="FL539">
        <v>0.8176923154522001</v>
      </c>
      <c r="FM539">
        <v>40.69999983567281</v>
      </c>
      <c r="FN539">
        <v>25366.772</v>
      </c>
      <c r="FO539">
        <v>15</v>
      </c>
      <c r="FP539">
        <v>0</v>
      </c>
      <c r="FQ539" t="s">
        <v>439</v>
      </c>
      <c r="FR539">
        <v>1760210915.6</v>
      </c>
      <c r="FS539">
        <v>0</v>
      </c>
      <c r="FT539">
        <v>0</v>
      </c>
      <c r="FU539">
        <v>-0.215</v>
      </c>
      <c r="FV539">
        <v>0</v>
      </c>
      <c r="FW539">
        <v>-0.6919999999999999</v>
      </c>
      <c r="FX539">
        <v>0</v>
      </c>
      <c r="FY539">
        <v>400</v>
      </c>
      <c r="FZ539">
        <v>0</v>
      </c>
      <c r="GA539">
        <v>0.15</v>
      </c>
      <c r="GB539">
        <v>0</v>
      </c>
      <c r="GC539">
        <v>-30.9803775</v>
      </c>
      <c r="GD539">
        <v>-1.77866454033772</v>
      </c>
      <c r="GE539">
        <v>0.1789235597783311</v>
      </c>
      <c r="GF539">
        <v>0</v>
      </c>
      <c r="GG539">
        <v>1260.465882352941</v>
      </c>
      <c r="GH539">
        <v>1.234835751973668</v>
      </c>
      <c r="GI539">
        <v>0.2585379440471222</v>
      </c>
      <c r="GJ539">
        <v>0</v>
      </c>
      <c r="GK539">
        <v>0.360058475</v>
      </c>
      <c r="GL539">
        <v>0.02953387992495251</v>
      </c>
      <c r="GM539">
        <v>0.003215723254475578</v>
      </c>
      <c r="GN539">
        <v>1</v>
      </c>
      <c r="GO539">
        <v>1</v>
      </c>
      <c r="GP539">
        <v>3</v>
      </c>
      <c r="GQ539" t="s">
        <v>446</v>
      </c>
      <c r="GR539">
        <v>3.13458</v>
      </c>
      <c r="GS539">
        <v>2.76009</v>
      </c>
      <c r="GT539">
        <v>0.131846</v>
      </c>
      <c r="GU539">
        <v>0.134385</v>
      </c>
      <c r="GV539">
        <v>0.0824428</v>
      </c>
      <c r="GW539">
        <v>0.0803348</v>
      </c>
      <c r="GX539">
        <v>27621.4</v>
      </c>
      <c r="GY539">
        <v>27536.8</v>
      </c>
      <c r="GZ539">
        <v>29580.2</v>
      </c>
      <c r="HA539">
        <v>29401</v>
      </c>
      <c r="HB539">
        <v>35867.3</v>
      </c>
      <c r="HC539">
        <v>35819.6</v>
      </c>
      <c r="HD539">
        <v>41622.2</v>
      </c>
      <c r="HE539">
        <v>41766.7</v>
      </c>
      <c r="HF539">
        <v>1.92925</v>
      </c>
      <c r="HG539">
        <v>1.85475</v>
      </c>
      <c r="HH539">
        <v>0.0038147</v>
      </c>
      <c r="HI539">
        <v>0</v>
      </c>
      <c r="HJ539">
        <v>23.9439</v>
      </c>
      <c r="HK539">
        <v>999.9</v>
      </c>
      <c r="HL539">
        <v>39.8</v>
      </c>
      <c r="HM539">
        <v>31.7</v>
      </c>
      <c r="HN539">
        <v>20.6946</v>
      </c>
      <c r="HO539">
        <v>62.1829</v>
      </c>
      <c r="HP539">
        <v>31.4824</v>
      </c>
      <c r="HQ539">
        <v>1</v>
      </c>
      <c r="HR539">
        <v>0.13781</v>
      </c>
      <c r="HS539">
        <v>4.37832</v>
      </c>
      <c r="HT539">
        <v>20.2855</v>
      </c>
      <c r="HU539">
        <v>5.21684</v>
      </c>
      <c r="HV539">
        <v>12.0159</v>
      </c>
      <c r="HW539">
        <v>4.98855</v>
      </c>
      <c r="HX539">
        <v>3.28798</v>
      </c>
      <c r="HY539">
        <v>9999</v>
      </c>
      <c r="HZ539">
        <v>9999</v>
      </c>
      <c r="IA539">
        <v>9999</v>
      </c>
      <c r="IB539">
        <v>999.9</v>
      </c>
      <c r="IC539">
        <v>4.97287</v>
      </c>
      <c r="ID539">
        <v>1.86661</v>
      </c>
      <c r="IE539">
        <v>1.8659</v>
      </c>
      <c r="IF539">
        <v>1.86585</v>
      </c>
      <c r="IG539">
        <v>1.86771</v>
      </c>
      <c r="IH539">
        <v>1.87016</v>
      </c>
      <c r="II539">
        <v>1.86877</v>
      </c>
      <c r="IJ539">
        <v>1.87027</v>
      </c>
      <c r="IK539">
        <v>0</v>
      </c>
      <c r="IL539">
        <v>0</v>
      </c>
      <c r="IM539">
        <v>0</v>
      </c>
      <c r="IN539">
        <v>0</v>
      </c>
      <c r="IO539" t="s">
        <v>441</v>
      </c>
      <c r="IP539" t="s">
        <v>442</v>
      </c>
      <c r="IQ539" t="s">
        <v>443</v>
      </c>
      <c r="IR539" t="s">
        <v>443</v>
      </c>
      <c r="IS539" t="s">
        <v>443</v>
      </c>
      <c r="IT539" t="s">
        <v>443</v>
      </c>
      <c r="IU539">
        <v>0</v>
      </c>
      <c r="IV539">
        <v>100</v>
      </c>
      <c r="IW539">
        <v>100</v>
      </c>
      <c r="IX539">
        <v>-2.799</v>
      </c>
      <c r="IY539">
        <v>0.0794</v>
      </c>
      <c r="IZ539">
        <v>-1.414774939843471</v>
      </c>
      <c r="JA539">
        <v>-0.002262605230658699</v>
      </c>
      <c r="JB539">
        <v>4.117972070868355E-07</v>
      </c>
      <c r="JC539">
        <v>-1.535053720392113E-10</v>
      </c>
      <c r="JD539">
        <v>-0.05773197212917025</v>
      </c>
      <c r="JE539">
        <v>-0.004387372397949352</v>
      </c>
      <c r="JF539">
        <v>0.001148265067849212</v>
      </c>
      <c r="JG539">
        <v>-2.372704636287677E-05</v>
      </c>
      <c r="JH539">
        <v>4</v>
      </c>
      <c r="JI539">
        <v>2346</v>
      </c>
      <c r="JJ539">
        <v>1</v>
      </c>
      <c r="JK539">
        <v>24</v>
      </c>
      <c r="JL539">
        <v>21711.7</v>
      </c>
      <c r="JM539">
        <v>29358560.3</v>
      </c>
      <c r="JN539">
        <v>1.58936</v>
      </c>
      <c r="JO539">
        <v>2.27295</v>
      </c>
      <c r="JP539">
        <v>1.39648</v>
      </c>
      <c r="JQ539">
        <v>2.35229</v>
      </c>
      <c r="JR539">
        <v>1.49536</v>
      </c>
      <c r="JS539">
        <v>2.54883</v>
      </c>
      <c r="JT539">
        <v>36.6943</v>
      </c>
      <c r="JU539">
        <v>24.035</v>
      </c>
      <c r="JV539">
        <v>18</v>
      </c>
      <c r="JW539">
        <v>494.241</v>
      </c>
      <c r="JX539">
        <v>437.257</v>
      </c>
      <c r="JY539">
        <v>18.779</v>
      </c>
      <c r="JZ539">
        <v>29.1858</v>
      </c>
      <c r="KA539">
        <v>30.0013</v>
      </c>
      <c r="KB539">
        <v>28.6703</v>
      </c>
      <c r="KC539">
        <v>28.5678</v>
      </c>
      <c r="KD539">
        <v>31.8514</v>
      </c>
      <c r="KE539">
        <v>27.5283</v>
      </c>
      <c r="KF539">
        <v>41.1985</v>
      </c>
      <c r="KG539">
        <v>18.7787</v>
      </c>
      <c r="KH539">
        <v>720.7809999999999</v>
      </c>
      <c r="KI539">
        <v>16.3887</v>
      </c>
      <c r="KJ539">
        <v>101.092</v>
      </c>
      <c r="KK539">
        <v>100.438</v>
      </c>
    </row>
    <row r="540" spans="1:297">
      <c r="A540">
        <v>524</v>
      </c>
      <c r="B540">
        <v>1761513622.5</v>
      </c>
      <c r="C540">
        <v>6412</v>
      </c>
      <c r="D540" t="s">
        <v>1496</v>
      </c>
      <c r="E540" t="s">
        <v>1497</v>
      </c>
      <c r="F540">
        <v>5</v>
      </c>
      <c r="G540" t="s">
        <v>1411</v>
      </c>
      <c r="H540" t="s">
        <v>436</v>
      </c>
      <c r="I540">
        <v>1761513619.7</v>
      </c>
      <c r="J540">
        <f>(K540)/1000</f>
        <v>0</v>
      </c>
      <c r="K540">
        <f>IF(DP540, AN540, AH540)</f>
        <v>0</v>
      </c>
      <c r="L540">
        <f>IF(DP540, AI540, AG540)</f>
        <v>0</v>
      </c>
      <c r="M540">
        <f>DR540 - IF(AU540&gt;1, L540*DL540*100.0/(AW540), 0)</f>
        <v>0</v>
      </c>
      <c r="N540">
        <f>((T540-J540/2)*M540-L540)/(T540+J540/2)</f>
        <v>0</v>
      </c>
      <c r="O540">
        <f>N540*(DY540+DZ540)/1000.0</f>
        <v>0</v>
      </c>
      <c r="P540">
        <f>(DR540 - IF(AU540&gt;1, L540*DL540*100.0/(AW540), 0))*(DY540+DZ540)/1000.0</f>
        <v>0</v>
      </c>
      <c r="Q540">
        <f>2.0/((1/S540-1/R540)+SIGN(S540)*SQRT((1/S540-1/R540)*(1/S540-1/R540) + 4*DM540/((DM540+1)*(DM540+1))*(2*1/S540*1/R540-1/R540*1/R540)))</f>
        <v>0</v>
      </c>
      <c r="R540">
        <f>IF(LEFT(DN540,1)&lt;&gt;"0",IF(LEFT(DN540,1)="1",3.0,DO540),$D$5+$E$5*(EF540*DY540/($K$5*1000))+$F$5*(EF540*DY540/($K$5*1000))*MAX(MIN(DL540,$J$5),$I$5)*MAX(MIN(DL540,$J$5),$I$5)+$G$5*MAX(MIN(DL540,$J$5),$I$5)*(EF540*DY540/($K$5*1000))+$H$5*(EF540*DY540/($K$5*1000))*(EF540*DY540/($K$5*1000)))</f>
        <v>0</v>
      </c>
      <c r="S540">
        <f>J540*(1000-(1000*0.61365*exp(17.502*W540/(240.97+W540))/(DY540+DZ540)+DT540)/2)/(1000*0.61365*exp(17.502*W540/(240.97+W540))/(DY540+DZ540)-DT540)</f>
        <v>0</v>
      </c>
      <c r="T540">
        <f>1/((DM540+1)/(Q540/1.6)+1/(R540/1.37)) + DM540/((DM540+1)/(Q540/1.6) + DM540/(R540/1.37))</f>
        <v>0</v>
      </c>
      <c r="U540">
        <f>(DH540*DK540)</f>
        <v>0</v>
      </c>
      <c r="V540">
        <f>(EA540+(U540+2*0.95*5.67E-8*(((EA540+$B$7)+273)^4-(EA540+273)^4)-44100*J540)/(1.84*29.3*R540+8*0.95*5.67E-8*(EA540+273)^3))</f>
        <v>0</v>
      </c>
      <c r="W540">
        <f>($C$7*EB540+$D$7*EC540+$E$7*V540)</f>
        <v>0</v>
      </c>
      <c r="X540">
        <f>0.61365*exp(17.502*W540/(240.97+W540))</f>
        <v>0</v>
      </c>
      <c r="Y540">
        <f>(Z540/AA540*100)</f>
        <v>0</v>
      </c>
      <c r="Z540">
        <f>DT540*(DY540+DZ540)/1000</f>
        <v>0</v>
      </c>
      <c r="AA540">
        <f>0.61365*exp(17.502*EA540/(240.97+EA540))</f>
        <v>0</v>
      </c>
      <c r="AB540">
        <f>(X540-DT540*(DY540+DZ540)/1000)</f>
        <v>0</v>
      </c>
      <c r="AC540">
        <f>(-J540*44100)</f>
        <v>0</v>
      </c>
      <c r="AD540">
        <f>2*29.3*R540*0.92*(EA540-W540)</f>
        <v>0</v>
      </c>
      <c r="AE540">
        <f>2*0.95*5.67E-8*(((EA540+$B$7)+273)^4-(W540+273)^4)</f>
        <v>0</v>
      </c>
      <c r="AF540">
        <f>U540+AE540+AC540+AD540</f>
        <v>0</v>
      </c>
      <c r="AG540">
        <f>DX540*AU540*(DS540-DR540*(1000-AU540*DU540)/(1000-AU540*DT540))/(100*DL540)</f>
        <v>0</v>
      </c>
      <c r="AH540">
        <f>1000*DX540*AU540*(DT540-DU540)/(100*DL540*(1000-AU540*DT540))</f>
        <v>0</v>
      </c>
      <c r="AI540">
        <f>(AJ540 - AK540 - DY540*1E3/(8.314*(EA540+273.15)) * AM540/DX540 * AL540) * DX540/(100*DL540) * (1000 - DU540)/1000</f>
        <v>0</v>
      </c>
      <c r="AJ540">
        <v>721.3895408930007</v>
      </c>
      <c r="AK540">
        <v>697.7657212121213</v>
      </c>
      <c r="AL540">
        <v>3.379991837207587</v>
      </c>
      <c r="AM540">
        <v>65.2902715244734</v>
      </c>
      <c r="AN540">
        <f>(AP540 - AO540 + DY540*1E3/(8.314*(EA540+273.15)) * AR540/DX540 * AQ540) * DX540/(100*DL540) * 1000/(1000 - AP540)</f>
        <v>0</v>
      </c>
      <c r="AO540">
        <v>16.47195031086549</v>
      </c>
      <c r="AP540">
        <v>16.83601212121212</v>
      </c>
      <c r="AQ540">
        <v>9.726725763579402E-06</v>
      </c>
      <c r="AR540">
        <v>105.1138406512992</v>
      </c>
      <c r="AS540">
        <v>0</v>
      </c>
      <c r="AT540">
        <v>0</v>
      </c>
      <c r="AU540">
        <f>IF(AS540*$H$13&gt;=AW540,1.0,(AW540/(AW540-AS540*$H$13)))</f>
        <v>0</v>
      </c>
      <c r="AV540">
        <f>(AU540-1)*100</f>
        <v>0</v>
      </c>
      <c r="AW540">
        <f>MAX(0,($B$13+$C$13*EF540)/(1+$D$13*EF540)*DY540/(EA540+273)*$E$13)</f>
        <v>0</v>
      </c>
      <c r="AX540" t="s">
        <v>437</v>
      </c>
      <c r="AY540" t="s">
        <v>437</v>
      </c>
      <c r="AZ540">
        <v>0</v>
      </c>
      <c r="BA540">
        <v>0</v>
      </c>
      <c r="BB540">
        <f>1-AZ540/BA540</f>
        <v>0</v>
      </c>
      <c r="BC540">
        <v>0</v>
      </c>
      <c r="BD540" t="s">
        <v>437</v>
      </c>
      <c r="BE540" t="s">
        <v>437</v>
      </c>
      <c r="BF540">
        <v>0</v>
      </c>
      <c r="BG540">
        <v>0</v>
      </c>
      <c r="BH540">
        <f>1-BF540/BG540</f>
        <v>0</v>
      </c>
      <c r="BI540">
        <v>0.5</v>
      </c>
      <c r="BJ540">
        <f>DI540</f>
        <v>0</v>
      </c>
      <c r="BK540">
        <f>L540</f>
        <v>0</v>
      </c>
      <c r="BL540">
        <f>BH540*BI540*BJ540</f>
        <v>0</v>
      </c>
      <c r="BM540">
        <f>(BK540-BC540)/BJ540</f>
        <v>0</v>
      </c>
      <c r="BN540">
        <f>(BA540-BG540)/BG540</f>
        <v>0</v>
      </c>
      <c r="BO540">
        <f>AZ540/(BB540+AZ540/BG540)</f>
        <v>0</v>
      </c>
      <c r="BP540" t="s">
        <v>437</v>
      </c>
      <c r="BQ540">
        <v>0</v>
      </c>
      <c r="BR540">
        <f>IF(BQ540&lt;&gt;0, BQ540, BO540)</f>
        <v>0</v>
      </c>
      <c r="BS540">
        <f>1-BR540/BG540</f>
        <v>0</v>
      </c>
      <c r="BT540">
        <f>(BG540-BF540)/(BG540-BR540)</f>
        <v>0</v>
      </c>
      <c r="BU540">
        <f>(BA540-BG540)/(BA540-BR540)</f>
        <v>0</v>
      </c>
      <c r="BV540">
        <f>(BG540-BF540)/(BG540-AZ540)</f>
        <v>0</v>
      </c>
      <c r="BW540">
        <f>(BA540-BG540)/(BA540-AZ540)</f>
        <v>0</v>
      </c>
      <c r="BX540">
        <f>(BT540*BR540/BF540)</f>
        <v>0</v>
      </c>
      <c r="BY540">
        <f>(1-BX540)</f>
        <v>0</v>
      </c>
      <c r="BZ540">
        <v>2020</v>
      </c>
      <c r="CA540">
        <v>290.0000000000001</v>
      </c>
      <c r="CB540">
        <v>1590.42</v>
      </c>
      <c r="CC540">
        <v>295</v>
      </c>
      <c r="CD540">
        <v>5220.67</v>
      </c>
      <c r="CE540">
        <v>1591.29</v>
      </c>
      <c r="CF540">
        <v>-0.87</v>
      </c>
      <c r="CG540">
        <v>300.0000000000001</v>
      </c>
      <c r="CH540">
        <v>23.8</v>
      </c>
      <c r="CI540">
        <v>1650.734719841875</v>
      </c>
      <c r="CJ540">
        <v>2.032994541366527</v>
      </c>
      <c r="CK540">
        <v>-31.03478562282126</v>
      </c>
      <c r="CL540">
        <v>0.9198548094063967</v>
      </c>
      <c r="CM540">
        <v>0.9759925733019913</v>
      </c>
      <c r="CN540">
        <v>-0.00431141668520578</v>
      </c>
      <c r="CO540">
        <v>289.9999999999999</v>
      </c>
      <c r="CP540">
        <v>1590.91</v>
      </c>
      <c r="CQ540">
        <v>765</v>
      </c>
      <c r="CR540">
        <v>5219.32</v>
      </c>
      <c r="CS540">
        <v>1591.27</v>
      </c>
      <c r="CT540">
        <v>-0.36</v>
      </c>
      <c r="DH540">
        <f>$B$11*EG540+$C$11*EH540+$F$11*ES540*(1-EV540)</f>
        <v>0</v>
      </c>
      <c r="DI540">
        <f>DH540*DJ540</f>
        <v>0</v>
      </c>
      <c r="DJ540">
        <f>($B$11*$D$9+$C$11*$D$9+$F$11*((FF540+EX540)/MAX(FF540+EX540+FG540, 0.1)*$I$9+FG540/MAX(FF540+EX540+FG540, 0.1)*$J$9))/($B$11+$C$11+$F$11)</f>
        <v>0</v>
      </c>
      <c r="DK540">
        <f>($B$11*$K$9+$C$11*$K$9+$F$11*((FF540+EX540)/MAX(FF540+EX540+FG540, 0.1)*$P$9+FG540/MAX(FF540+EX540+FG540, 0.1)*$Q$9))/($B$11+$C$11+$F$11)</f>
        <v>0</v>
      </c>
      <c r="DL540">
        <v>6</v>
      </c>
      <c r="DM540">
        <v>0.5</v>
      </c>
      <c r="DN540" t="s">
        <v>438</v>
      </c>
      <c r="DO540">
        <v>2</v>
      </c>
      <c r="DP540" t="b">
        <v>1</v>
      </c>
      <c r="DQ540">
        <v>1761513619.7</v>
      </c>
      <c r="DR540">
        <v>678.3859</v>
      </c>
      <c r="DS540">
        <v>709.8543</v>
      </c>
      <c r="DT540">
        <v>16.83462</v>
      </c>
      <c r="DU540">
        <v>16.47194</v>
      </c>
      <c r="DV540">
        <v>681.1993</v>
      </c>
      <c r="DW540">
        <v>16.75512</v>
      </c>
      <c r="DX540">
        <v>499.9901000000001</v>
      </c>
      <c r="DY540">
        <v>90.28512000000001</v>
      </c>
      <c r="DZ540">
        <v>0.10001969</v>
      </c>
      <c r="EA540">
        <v>24.17082</v>
      </c>
      <c r="EB540">
        <v>24.00694</v>
      </c>
      <c r="EC540">
        <v>999.9</v>
      </c>
      <c r="ED540">
        <v>0</v>
      </c>
      <c r="EE540">
        <v>0</v>
      </c>
      <c r="EF540">
        <v>9982.377</v>
      </c>
      <c r="EG540">
        <v>0</v>
      </c>
      <c r="EH540">
        <v>1023.041</v>
      </c>
      <c r="EI540">
        <v>-31.46857000000001</v>
      </c>
      <c r="EJ540">
        <v>690.0017</v>
      </c>
      <c r="EK540">
        <v>721.7429</v>
      </c>
      <c r="EL540">
        <v>0.3626888999999999</v>
      </c>
      <c r="EM540">
        <v>709.8543</v>
      </c>
      <c r="EN540">
        <v>16.47194</v>
      </c>
      <c r="EO540">
        <v>1.519917</v>
      </c>
      <c r="EP540">
        <v>1.487172</v>
      </c>
      <c r="EQ540">
        <v>13.17</v>
      </c>
      <c r="ER540">
        <v>12.83692</v>
      </c>
      <c r="ES540">
        <v>1999.945</v>
      </c>
      <c r="ET540">
        <v>0.9799936</v>
      </c>
      <c r="EU540">
        <v>0.02000671</v>
      </c>
      <c r="EV540">
        <v>0</v>
      </c>
      <c r="EW540">
        <v>1260.752</v>
      </c>
      <c r="EX540">
        <v>5.000970000000001</v>
      </c>
      <c r="EY540">
        <v>25371.8</v>
      </c>
      <c r="EZ540">
        <v>16707.1</v>
      </c>
      <c r="FA540">
        <v>40.25</v>
      </c>
      <c r="FB540">
        <v>41.3246</v>
      </c>
      <c r="FC540">
        <v>40.3435</v>
      </c>
      <c r="FD540">
        <v>40.7248</v>
      </c>
      <c r="FE540">
        <v>40.3309</v>
      </c>
      <c r="FF540">
        <v>1955.035</v>
      </c>
      <c r="FG540">
        <v>39.90999999999999</v>
      </c>
      <c r="FH540">
        <v>0</v>
      </c>
      <c r="FI540">
        <v>8493.800000190735</v>
      </c>
      <c r="FJ540">
        <v>0</v>
      </c>
      <c r="FK540">
        <v>1260.631538461538</v>
      </c>
      <c r="FL540">
        <v>1.482393173625947</v>
      </c>
      <c r="FM540">
        <v>33.83931620493162</v>
      </c>
      <c r="FN540">
        <v>25369.96923076923</v>
      </c>
      <c r="FO540">
        <v>15</v>
      </c>
      <c r="FP540">
        <v>0</v>
      </c>
      <c r="FQ540" t="s">
        <v>439</v>
      </c>
      <c r="FR540">
        <v>1760210915.6</v>
      </c>
      <c r="FS540">
        <v>0</v>
      </c>
      <c r="FT540">
        <v>0</v>
      </c>
      <c r="FU540">
        <v>-0.215</v>
      </c>
      <c r="FV540">
        <v>0</v>
      </c>
      <c r="FW540">
        <v>-0.6919999999999999</v>
      </c>
      <c r="FX540">
        <v>0</v>
      </c>
      <c r="FY540">
        <v>400</v>
      </c>
      <c r="FZ540">
        <v>0</v>
      </c>
      <c r="GA540">
        <v>0.15</v>
      </c>
      <c r="GB540">
        <v>0</v>
      </c>
      <c r="GC540">
        <v>-31.15356341463415</v>
      </c>
      <c r="GD540">
        <v>-2.237701045296114</v>
      </c>
      <c r="GE540">
        <v>0.2245652588687292</v>
      </c>
      <c r="GF540">
        <v>0</v>
      </c>
      <c r="GG540">
        <v>1260.569117647059</v>
      </c>
      <c r="GH540">
        <v>0.9504965699177863</v>
      </c>
      <c r="GI540">
        <v>0.2564849226970929</v>
      </c>
      <c r="GJ540">
        <v>1</v>
      </c>
      <c r="GK540">
        <v>0.3619231219512196</v>
      </c>
      <c r="GL540">
        <v>0.008941818815332044</v>
      </c>
      <c r="GM540">
        <v>0.0013547451960068</v>
      </c>
      <c r="GN540">
        <v>1</v>
      </c>
      <c r="GO540">
        <v>2</v>
      </c>
      <c r="GP540">
        <v>3</v>
      </c>
      <c r="GQ540" t="s">
        <v>440</v>
      </c>
      <c r="GR540">
        <v>3.1347</v>
      </c>
      <c r="GS540">
        <v>2.76013</v>
      </c>
      <c r="GT540">
        <v>0.134064</v>
      </c>
      <c r="GU540">
        <v>0.136556</v>
      </c>
      <c r="GV540">
        <v>0.0824445</v>
      </c>
      <c r="GW540">
        <v>0.0803299</v>
      </c>
      <c r="GX540">
        <v>27550.2</v>
      </c>
      <c r="GY540">
        <v>27467.5</v>
      </c>
      <c r="GZ540">
        <v>29579.7</v>
      </c>
      <c r="HA540">
        <v>29400.8</v>
      </c>
      <c r="HB540">
        <v>35866.9</v>
      </c>
      <c r="HC540">
        <v>35819.8</v>
      </c>
      <c r="HD540">
        <v>41621.6</v>
      </c>
      <c r="HE540">
        <v>41766.6</v>
      </c>
      <c r="HF540">
        <v>1.92943</v>
      </c>
      <c r="HG540">
        <v>1.85427</v>
      </c>
      <c r="HH540">
        <v>0.0038445</v>
      </c>
      <c r="HI540">
        <v>0</v>
      </c>
      <c r="HJ540">
        <v>23.9439</v>
      </c>
      <c r="HK540">
        <v>999.9</v>
      </c>
      <c r="HL540">
        <v>39.8</v>
      </c>
      <c r="HM540">
        <v>31.7</v>
      </c>
      <c r="HN540">
        <v>20.696</v>
      </c>
      <c r="HO540">
        <v>62.2229</v>
      </c>
      <c r="HP540">
        <v>31.2861</v>
      </c>
      <c r="HQ540">
        <v>1</v>
      </c>
      <c r="HR540">
        <v>0.13888</v>
      </c>
      <c r="HS540">
        <v>4.38464</v>
      </c>
      <c r="HT540">
        <v>20.2853</v>
      </c>
      <c r="HU540">
        <v>5.21669</v>
      </c>
      <c r="HV540">
        <v>12.0159</v>
      </c>
      <c r="HW540">
        <v>4.98875</v>
      </c>
      <c r="HX540">
        <v>3.288</v>
      </c>
      <c r="HY540">
        <v>9999</v>
      </c>
      <c r="HZ540">
        <v>9999</v>
      </c>
      <c r="IA540">
        <v>9999</v>
      </c>
      <c r="IB540">
        <v>999.9</v>
      </c>
      <c r="IC540">
        <v>4.97288</v>
      </c>
      <c r="ID540">
        <v>1.86661</v>
      </c>
      <c r="IE540">
        <v>1.86589</v>
      </c>
      <c r="IF540">
        <v>1.86586</v>
      </c>
      <c r="IG540">
        <v>1.86772</v>
      </c>
      <c r="IH540">
        <v>1.87016</v>
      </c>
      <c r="II540">
        <v>1.86878</v>
      </c>
      <c r="IJ540">
        <v>1.87027</v>
      </c>
      <c r="IK540">
        <v>0</v>
      </c>
      <c r="IL540">
        <v>0</v>
      </c>
      <c r="IM540">
        <v>0</v>
      </c>
      <c r="IN540">
        <v>0</v>
      </c>
      <c r="IO540" t="s">
        <v>441</v>
      </c>
      <c r="IP540" t="s">
        <v>442</v>
      </c>
      <c r="IQ540" t="s">
        <v>443</v>
      </c>
      <c r="IR540" t="s">
        <v>443</v>
      </c>
      <c r="IS540" t="s">
        <v>443</v>
      </c>
      <c r="IT540" t="s">
        <v>443</v>
      </c>
      <c r="IU540">
        <v>0</v>
      </c>
      <c r="IV540">
        <v>100</v>
      </c>
      <c r="IW540">
        <v>100</v>
      </c>
      <c r="IX540">
        <v>-2.831</v>
      </c>
      <c r="IY540">
        <v>0.0795</v>
      </c>
      <c r="IZ540">
        <v>-1.414774939843471</v>
      </c>
      <c r="JA540">
        <v>-0.002262605230658699</v>
      </c>
      <c r="JB540">
        <v>4.117972070868355E-07</v>
      </c>
      <c r="JC540">
        <v>-1.535053720392113E-10</v>
      </c>
      <c r="JD540">
        <v>-0.05773197212917025</v>
      </c>
      <c r="JE540">
        <v>-0.004387372397949352</v>
      </c>
      <c r="JF540">
        <v>0.001148265067849212</v>
      </c>
      <c r="JG540">
        <v>-2.372704636287677E-05</v>
      </c>
      <c r="JH540">
        <v>4</v>
      </c>
      <c r="JI540">
        <v>2346</v>
      </c>
      <c r="JJ540">
        <v>1</v>
      </c>
      <c r="JK540">
        <v>24</v>
      </c>
      <c r="JL540">
        <v>21711.8</v>
      </c>
      <c r="JM540">
        <v>29358560.4</v>
      </c>
      <c r="JN540">
        <v>1.62109</v>
      </c>
      <c r="JO540">
        <v>2.26196</v>
      </c>
      <c r="JP540">
        <v>1.39648</v>
      </c>
      <c r="JQ540">
        <v>2.35596</v>
      </c>
      <c r="JR540">
        <v>1.49536</v>
      </c>
      <c r="JS540">
        <v>2.71729</v>
      </c>
      <c r="JT540">
        <v>36.6943</v>
      </c>
      <c r="JU540">
        <v>24.035</v>
      </c>
      <c r="JV540">
        <v>18</v>
      </c>
      <c r="JW540">
        <v>494.476</v>
      </c>
      <c r="JX540">
        <v>437.085</v>
      </c>
      <c r="JY540">
        <v>18.7805</v>
      </c>
      <c r="JZ540">
        <v>29.2009</v>
      </c>
      <c r="KA540">
        <v>30.0011</v>
      </c>
      <c r="KB540">
        <v>28.6855</v>
      </c>
      <c r="KC540">
        <v>28.5835</v>
      </c>
      <c r="KD540">
        <v>32.4881</v>
      </c>
      <c r="KE540">
        <v>27.8077</v>
      </c>
      <c r="KF540">
        <v>41.1985</v>
      </c>
      <c r="KG540">
        <v>18.7793</v>
      </c>
      <c r="KH540">
        <v>740.818</v>
      </c>
      <c r="KI540">
        <v>16.3591</v>
      </c>
      <c r="KJ540">
        <v>101.091</v>
      </c>
      <c r="KK540">
        <v>100.438</v>
      </c>
    </row>
    <row r="541" spans="1:297">
      <c r="A541">
        <v>525</v>
      </c>
      <c r="B541">
        <v>1761513627.5</v>
      </c>
      <c r="C541">
        <v>6417</v>
      </c>
      <c r="D541" t="s">
        <v>1498</v>
      </c>
      <c r="E541" t="s">
        <v>1499</v>
      </c>
      <c r="F541">
        <v>5</v>
      </c>
      <c r="G541" t="s">
        <v>1411</v>
      </c>
      <c r="H541" t="s">
        <v>436</v>
      </c>
      <c r="I541">
        <v>1761513625</v>
      </c>
      <c r="J541">
        <f>(K541)/1000</f>
        <v>0</v>
      </c>
      <c r="K541">
        <f>IF(DP541, AN541, AH541)</f>
        <v>0</v>
      </c>
      <c r="L541">
        <f>IF(DP541, AI541, AG541)</f>
        <v>0</v>
      </c>
      <c r="M541">
        <f>DR541 - IF(AU541&gt;1, L541*DL541*100.0/(AW541), 0)</f>
        <v>0</v>
      </c>
      <c r="N541">
        <f>((T541-J541/2)*M541-L541)/(T541+J541/2)</f>
        <v>0</v>
      </c>
      <c r="O541">
        <f>N541*(DY541+DZ541)/1000.0</f>
        <v>0</v>
      </c>
      <c r="P541">
        <f>(DR541 - IF(AU541&gt;1, L541*DL541*100.0/(AW541), 0))*(DY541+DZ541)/1000.0</f>
        <v>0</v>
      </c>
      <c r="Q541">
        <f>2.0/((1/S541-1/R541)+SIGN(S541)*SQRT((1/S541-1/R541)*(1/S541-1/R541) + 4*DM541/((DM541+1)*(DM541+1))*(2*1/S541*1/R541-1/R541*1/R541)))</f>
        <v>0</v>
      </c>
      <c r="R541">
        <f>IF(LEFT(DN541,1)&lt;&gt;"0",IF(LEFT(DN541,1)="1",3.0,DO541),$D$5+$E$5*(EF541*DY541/($K$5*1000))+$F$5*(EF541*DY541/($K$5*1000))*MAX(MIN(DL541,$J$5),$I$5)*MAX(MIN(DL541,$J$5),$I$5)+$G$5*MAX(MIN(DL541,$J$5),$I$5)*(EF541*DY541/($K$5*1000))+$H$5*(EF541*DY541/($K$5*1000))*(EF541*DY541/($K$5*1000)))</f>
        <v>0</v>
      </c>
      <c r="S541">
        <f>J541*(1000-(1000*0.61365*exp(17.502*W541/(240.97+W541))/(DY541+DZ541)+DT541)/2)/(1000*0.61365*exp(17.502*W541/(240.97+W541))/(DY541+DZ541)-DT541)</f>
        <v>0</v>
      </c>
      <c r="T541">
        <f>1/((DM541+1)/(Q541/1.6)+1/(R541/1.37)) + DM541/((DM541+1)/(Q541/1.6) + DM541/(R541/1.37))</f>
        <v>0</v>
      </c>
      <c r="U541">
        <f>(DH541*DK541)</f>
        <v>0</v>
      </c>
      <c r="V541">
        <f>(EA541+(U541+2*0.95*5.67E-8*(((EA541+$B$7)+273)^4-(EA541+273)^4)-44100*J541)/(1.84*29.3*R541+8*0.95*5.67E-8*(EA541+273)^3))</f>
        <v>0</v>
      </c>
      <c r="W541">
        <f>($C$7*EB541+$D$7*EC541+$E$7*V541)</f>
        <v>0</v>
      </c>
      <c r="X541">
        <f>0.61365*exp(17.502*W541/(240.97+W541))</f>
        <v>0</v>
      </c>
      <c r="Y541">
        <f>(Z541/AA541*100)</f>
        <v>0</v>
      </c>
      <c r="Z541">
        <f>DT541*(DY541+DZ541)/1000</f>
        <v>0</v>
      </c>
      <c r="AA541">
        <f>0.61365*exp(17.502*EA541/(240.97+EA541))</f>
        <v>0</v>
      </c>
      <c r="AB541">
        <f>(X541-DT541*(DY541+DZ541)/1000)</f>
        <v>0</v>
      </c>
      <c r="AC541">
        <f>(-J541*44100)</f>
        <v>0</v>
      </c>
      <c r="AD541">
        <f>2*29.3*R541*0.92*(EA541-W541)</f>
        <v>0</v>
      </c>
      <c r="AE541">
        <f>2*0.95*5.67E-8*(((EA541+$B$7)+273)^4-(W541+273)^4)</f>
        <v>0</v>
      </c>
      <c r="AF541">
        <f>U541+AE541+AC541+AD541</f>
        <v>0</v>
      </c>
      <c r="AG541">
        <f>DX541*AU541*(DS541-DR541*(1000-AU541*DU541)/(1000-AU541*DT541))/(100*DL541)</f>
        <v>0</v>
      </c>
      <c r="AH541">
        <f>1000*DX541*AU541*(DT541-DU541)/(100*DL541*(1000-AU541*DT541))</f>
        <v>0</v>
      </c>
      <c r="AI541">
        <f>(AJ541 - AK541 - DY541*1E3/(8.314*(EA541+273.15)) * AM541/DX541 * AL541) * DX541/(100*DL541) * (1000 - DU541)/1000</f>
        <v>0</v>
      </c>
      <c r="AJ541">
        <v>738.4008541944114</v>
      </c>
      <c r="AK541">
        <v>714.6063636363634</v>
      </c>
      <c r="AL541">
        <v>3.367205657112089</v>
      </c>
      <c r="AM541">
        <v>65.2902715244734</v>
      </c>
      <c r="AN541">
        <f>(AP541 - AO541 + DY541*1E3/(8.314*(EA541+273.15)) * AR541/DX541 * AQ541) * DX541/(100*DL541) * 1000/(1000 - AP541)</f>
        <v>0</v>
      </c>
      <c r="AO541">
        <v>16.45889920330388</v>
      </c>
      <c r="AP541">
        <v>16.83117757575757</v>
      </c>
      <c r="AQ541">
        <v>-1.010832007377059E-05</v>
      </c>
      <c r="AR541">
        <v>105.1138406512992</v>
      </c>
      <c r="AS541">
        <v>0</v>
      </c>
      <c r="AT541">
        <v>0</v>
      </c>
      <c r="AU541">
        <f>IF(AS541*$H$13&gt;=AW541,1.0,(AW541/(AW541-AS541*$H$13)))</f>
        <v>0</v>
      </c>
      <c r="AV541">
        <f>(AU541-1)*100</f>
        <v>0</v>
      </c>
      <c r="AW541">
        <f>MAX(0,($B$13+$C$13*EF541)/(1+$D$13*EF541)*DY541/(EA541+273)*$E$13)</f>
        <v>0</v>
      </c>
      <c r="AX541" t="s">
        <v>437</v>
      </c>
      <c r="AY541" t="s">
        <v>437</v>
      </c>
      <c r="AZ541">
        <v>0</v>
      </c>
      <c r="BA541">
        <v>0</v>
      </c>
      <c r="BB541">
        <f>1-AZ541/BA541</f>
        <v>0</v>
      </c>
      <c r="BC541">
        <v>0</v>
      </c>
      <c r="BD541" t="s">
        <v>437</v>
      </c>
      <c r="BE541" t="s">
        <v>437</v>
      </c>
      <c r="BF541">
        <v>0</v>
      </c>
      <c r="BG541">
        <v>0</v>
      </c>
      <c r="BH541">
        <f>1-BF541/BG541</f>
        <v>0</v>
      </c>
      <c r="BI541">
        <v>0.5</v>
      </c>
      <c r="BJ541">
        <f>DI541</f>
        <v>0</v>
      </c>
      <c r="BK541">
        <f>L541</f>
        <v>0</v>
      </c>
      <c r="BL541">
        <f>BH541*BI541*BJ541</f>
        <v>0</v>
      </c>
      <c r="BM541">
        <f>(BK541-BC541)/BJ541</f>
        <v>0</v>
      </c>
      <c r="BN541">
        <f>(BA541-BG541)/BG541</f>
        <v>0</v>
      </c>
      <c r="BO541">
        <f>AZ541/(BB541+AZ541/BG541)</f>
        <v>0</v>
      </c>
      <c r="BP541" t="s">
        <v>437</v>
      </c>
      <c r="BQ541">
        <v>0</v>
      </c>
      <c r="BR541">
        <f>IF(BQ541&lt;&gt;0, BQ541, BO541)</f>
        <v>0</v>
      </c>
      <c r="BS541">
        <f>1-BR541/BG541</f>
        <v>0</v>
      </c>
      <c r="BT541">
        <f>(BG541-BF541)/(BG541-BR541)</f>
        <v>0</v>
      </c>
      <c r="BU541">
        <f>(BA541-BG541)/(BA541-BR541)</f>
        <v>0</v>
      </c>
      <c r="BV541">
        <f>(BG541-BF541)/(BG541-AZ541)</f>
        <v>0</v>
      </c>
      <c r="BW541">
        <f>(BA541-BG541)/(BA541-AZ541)</f>
        <v>0</v>
      </c>
      <c r="BX541">
        <f>(BT541*BR541/BF541)</f>
        <v>0</v>
      </c>
      <c r="BY541">
        <f>(1-BX541)</f>
        <v>0</v>
      </c>
      <c r="BZ541">
        <v>2020</v>
      </c>
      <c r="CA541">
        <v>290.0000000000001</v>
      </c>
      <c r="CB541">
        <v>1590.42</v>
      </c>
      <c r="CC541">
        <v>295</v>
      </c>
      <c r="CD541">
        <v>5220.67</v>
      </c>
      <c r="CE541">
        <v>1591.29</v>
      </c>
      <c r="CF541">
        <v>-0.87</v>
      </c>
      <c r="CG541">
        <v>300.0000000000001</v>
      </c>
      <c r="CH541">
        <v>23.8</v>
      </c>
      <c r="CI541">
        <v>1650.734719841875</v>
      </c>
      <c r="CJ541">
        <v>2.032994541366527</v>
      </c>
      <c r="CK541">
        <v>-31.03478562282126</v>
      </c>
      <c r="CL541">
        <v>0.9198548094063967</v>
      </c>
      <c r="CM541">
        <v>0.9759925733019913</v>
      </c>
      <c r="CN541">
        <v>-0.00431141668520578</v>
      </c>
      <c r="CO541">
        <v>289.9999999999999</v>
      </c>
      <c r="CP541">
        <v>1590.91</v>
      </c>
      <c r="CQ541">
        <v>765</v>
      </c>
      <c r="CR541">
        <v>5219.32</v>
      </c>
      <c r="CS541">
        <v>1591.27</v>
      </c>
      <c r="CT541">
        <v>-0.36</v>
      </c>
      <c r="DH541">
        <f>$B$11*EG541+$C$11*EH541+$F$11*ES541*(1-EV541)</f>
        <v>0</v>
      </c>
      <c r="DI541">
        <f>DH541*DJ541</f>
        <v>0</v>
      </c>
      <c r="DJ541">
        <f>($B$11*$D$9+$C$11*$D$9+$F$11*((FF541+EX541)/MAX(FF541+EX541+FG541, 0.1)*$I$9+FG541/MAX(FF541+EX541+FG541, 0.1)*$J$9))/($B$11+$C$11+$F$11)</f>
        <v>0</v>
      </c>
      <c r="DK541">
        <f>($B$11*$K$9+$C$11*$K$9+$F$11*((FF541+EX541)/MAX(FF541+EX541+FG541, 0.1)*$P$9+FG541/MAX(FF541+EX541+FG541, 0.1)*$Q$9))/($B$11+$C$11+$F$11)</f>
        <v>0</v>
      </c>
      <c r="DL541">
        <v>6</v>
      </c>
      <c r="DM541">
        <v>0.5</v>
      </c>
      <c r="DN541" t="s">
        <v>438</v>
      </c>
      <c r="DO541">
        <v>2</v>
      </c>
      <c r="DP541" t="b">
        <v>1</v>
      </c>
      <c r="DQ541">
        <v>1761513625</v>
      </c>
      <c r="DR541">
        <v>695.9613333333333</v>
      </c>
      <c r="DS541">
        <v>727.5878888888888</v>
      </c>
      <c r="DT541">
        <v>16.83365555555556</v>
      </c>
      <c r="DU541">
        <v>16.45454444444444</v>
      </c>
      <c r="DV541">
        <v>698.8083333333333</v>
      </c>
      <c r="DW541">
        <v>16.75416666666667</v>
      </c>
      <c r="DX541">
        <v>499.9843333333334</v>
      </c>
      <c r="DY541">
        <v>90.28416666666666</v>
      </c>
      <c r="DZ541">
        <v>0.1000005555555556</v>
      </c>
      <c r="EA541">
        <v>24.17142222222222</v>
      </c>
      <c r="EB541">
        <v>24.00877777777778</v>
      </c>
      <c r="EC541">
        <v>999.9000000000001</v>
      </c>
      <c r="ED541">
        <v>0</v>
      </c>
      <c r="EE541">
        <v>0</v>
      </c>
      <c r="EF541">
        <v>10002.13666666667</v>
      </c>
      <c r="EG541">
        <v>0</v>
      </c>
      <c r="EH541">
        <v>1023</v>
      </c>
      <c r="EI541">
        <v>-31.62673333333333</v>
      </c>
      <c r="EJ541">
        <v>707.8773333333334</v>
      </c>
      <c r="EK541">
        <v>739.7604444444445</v>
      </c>
      <c r="EL541">
        <v>0.3791167777777777</v>
      </c>
      <c r="EM541">
        <v>727.5878888888888</v>
      </c>
      <c r="EN541">
        <v>16.45454444444444</v>
      </c>
      <c r="EO541">
        <v>1.519813333333333</v>
      </c>
      <c r="EP541">
        <v>1.485583333333333</v>
      </c>
      <c r="EQ541">
        <v>13.16896666666667</v>
      </c>
      <c r="ER541">
        <v>12.82058888888889</v>
      </c>
      <c r="ES541">
        <v>2000.007777777778</v>
      </c>
      <c r="ET541">
        <v>0.9799943333333333</v>
      </c>
      <c r="EU541">
        <v>0.02000601111111111</v>
      </c>
      <c r="EV541">
        <v>0</v>
      </c>
      <c r="EW541">
        <v>1260.771111111111</v>
      </c>
      <c r="EX541">
        <v>5.00097</v>
      </c>
      <c r="EY541">
        <v>25376.18888888889</v>
      </c>
      <c r="EZ541">
        <v>16707.6</v>
      </c>
      <c r="FA541">
        <v>40.25</v>
      </c>
      <c r="FB541">
        <v>41.347</v>
      </c>
      <c r="FC541">
        <v>40.368</v>
      </c>
      <c r="FD541">
        <v>40.75</v>
      </c>
      <c r="FE541">
        <v>40.354</v>
      </c>
      <c r="FF541">
        <v>1955.097777777778</v>
      </c>
      <c r="FG541">
        <v>39.91</v>
      </c>
      <c r="FH541">
        <v>0</v>
      </c>
      <c r="FI541">
        <v>8498.600000143051</v>
      </c>
      <c r="FJ541">
        <v>0</v>
      </c>
      <c r="FK541">
        <v>1260.719230769231</v>
      </c>
      <c r="FL541">
        <v>0.8964102595869906</v>
      </c>
      <c r="FM541">
        <v>33.31282053376867</v>
      </c>
      <c r="FN541">
        <v>25372.67692307693</v>
      </c>
      <c r="FO541">
        <v>15</v>
      </c>
      <c r="FP541">
        <v>0</v>
      </c>
      <c r="FQ541" t="s">
        <v>439</v>
      </c>
      <c r="FR541">
        <v>1760210915.6</v>
      </c>
      <c r="FS541">
        <v>0</v>
      </c>
      <c r="FT541">
        <v>0</v>
      </c>
      <c r="FU541">
        <v>-0.215</v>
      </c>
      <c r="FV541">
        <v>0</v>
      </c>
      <c r="FW541">
        <v>-0.6919999999999999</v>
      </c>
      <c r="FX541">
        <v>0</v>
      </c>
      <c r="FY541">
        <v>400</v>
      </c>
      <c r="FZ541">
        <v>0</v>
      </c>
      <c r="GA541">
        <v>0.15</v>
      </c>
      <c r="GB541">
        <v>0</v>
      </c>
      <c r="GC541">
        <v>-31.32545365853658</v>
      </c>
      <c r="GD541">
        <v>-2.367269686411164</v>
      </c>
      <c r="GE541">
        <v>0.235479273695741</v>
      </c>
      <c r="GF541">
        <v>0</v>
      </c>
      <c r="GG541">
        <v>1260.627058823529</v>
      </c>
      <c r="GH541">
        <v>1.009320094703267</v>
      </c>
      <c r="GI541">
        <v>0.2688705069005901</v>
      </c>
      <c r="GJ541">
        <v>0</v>
      </c>
      <c r="GK541">
        <v>0.3653316829268293</v>
      </c>
      <c r="GL541">
        <v>0.04470811149825843</v>
      </c>
      <c r="GM541">
        <v>0.007215178626117421</v>
      </c>
      <c r="GN541">
        <v>1</v>
      </c>
      <c r="GO541">
        <v>1</v>
      </c>
      <c r="GP541">
        <v>3</v>
      </c>
      <c r="GQ541" t="s">
        <v>446</v>
      </c>
      <c r="GR541">
        <v>3.13458</v>
      </c>
      <c r="GS541">
        <v>2.76026</v>
      </c>
      <c r="GT541">
        <v>0.136256</v>
      </c>
      <c r="GU541">
        <v>0.138691</v>
      </c>
      <c r="GV541">
        <v>0.0824212</v>
      </c>
      <c r="GW541">
        <v>0.0801825</v>
      </c>
      <c r="GX541">
        <v>27479.8</v>
      </c>
      <c r="GY541">
        <v>27398.5</v>
      </c>
      <c r="GZ541">
        <v>29579.1</v>
      </c>
      <c r="HA541">
        <v>29399.7</v>
      </c>
      <c r="HB541">
        <v>35867</v>
      </c>
      <c r="HC541">
        <v>35824.1</v>
      </c>
      <c r="HD541">
        <v>41620.7</v>
      </c>
      <c r="HE541">
        <v>41764.9</v>
      </c>
      <c r="HF541">
        <v>1.9292</v>
      </c>
      <c r="HG541">
        <v>1.85427</v>
      </c>
      <c r="HH541">
        <v>0.00403821</v>
      </c>
      <c r="HI541">
        <v>0</v>
      </c>
      <c r="HJ541">
        <v>23.9439</v>
      </c>
      <c r="HK541">
        <v>999.9</v>
      </c>
      <c r="HL541">
        <v>39.8</v>
      </c>
      <c r="HM541">
        <v>31.7</v>
      </c>
      <c r="HN541">
        <v>20.6962</v>
      </c>
      <c r="HO541">
        <v>62.7129</v>
      </c>
      <c r="HP541">
        <v>31.4022</v>
      </c>
      <c r="HQ541">
        <v>1</v>
      </c>
      <c r="HR541">
        <v>0.140008</v>
      </c>
      <c r="HS541">
        <v>4.41801</v>
      </c>
      <c r="HT541">
        <v>20.2846</v>
      </c>
      <c r="HU541">
        <v>5.21624</v>
      </c>
      <c r="HV541">
        <v>12.0159</v>
      </c>
      <c r="HW541">
        <v>4.98875</v>
      </c>
      <c r="HX541">
        <v>3.28805</v>
      </c>
      <c r="HY541">
        <v>9999</v>
      </c>
      <c r="HZ541">
        <v>9999</v>
      </c>
      <c r="IA541">
        <v>9999</v>
      </c>
      <c r="IB541">
        <v>999.9</v>
      </c>
      <c r="IC541">
        <v>4.97286</v>
      </c>
      <c r="ID541">
        <v>1.86661</v>
      </c>
      <c r="IE541">
        <v>1.86589</v>
      </c>
      <c r="IF541">
        <v>1.86588</v>
      </c>
      <c r="IG541">
        <v>1.86772</v>
      </c>
      <c r="IH541">
        <v>1.87018</v>
      </c>
      <c r="II541">
        <v>1.86877</v>
      </c>
      <c r="IJ541">
        <v>1.87027</v>
      </c>
      <c r="IK541">
        <v>0</v>
      </c>
      <c r="IL541">
        <v>0</v>
      </c>
      <c r="IM541">
        <v>0</v>
      </c>
      <c r="IN541">
        <v>0</v>
      </c>
      <c r="IO541" t="s">
        <v>441</v>
      </c>
      <c r="IP541" t="s">
        <v>442</v>
      </c>
      <c r="IQ541" t="s">
        <v>443</v>
      </c>
      <c r="IR541" t="s">
        <v>443</v>
      </c>
      <c r="IS541" t="s">
        <v>443</v>
      </c>
      <c r="IT541" t="s">
        <v>443</v>
      </c>
      <c r="IU541">
        <v>0</v>
      </c>
      <c r="IV541">
        <v>100</v>
      </c>
      <c r="IW541">
        <v>100</v>
      </c>
      <c r="IX541">
        <v>-2.864</v>
      </c>
      <c r="IY541">
        <v>0.0794</v>
      </c>
      <c r="IZ541">
        <v>-1.414774939843471</v>
      </c>
      <c r="JA541">
        <v>-0.002262605230658699</v>
      </c>
      <c r="JB541">
        <v>4.117972070868355E-07</v>
      </c>
      <c r="JC541">
        <v>-1.535053720392113E-10</v>
      </c>
      <c r="JD541">
        <v>-0.05773197212917025</v>
      </c>
      <c r="JE541">
        <v>-0.004387372397949352</v>
      </c>
      <c r="JF541">
        <v>0.001148265067849212</v>
      </c>
      <c r="JG541">
        <v>-2.372704636287677E-05</v>
      </c>
      <c r="JH541">
        <v>4</v>
      </c>
      <c r="JI541">
        <v>2346</v>
      </c>
      <c r="JJ541">
        <v>1</v>
      </c>
      <c r="JK541">
        <v>24</v>
      </c>
      <c r="JL541">
        <v>21711.9</v>
      </c>
      <c r="JM541">
        <v>29358560.5</v>
      </c>
      <c r="JN541">
        <v>1.64795</v>
      </c>
      <c r="JO541">
        <v>2.27295</v>
      </c>
      <c r="JP541">
        <v>1.39648</v>
      </c>
      <c r="JQ541">
        <v>2.35229</v>
      </c>
      <c r="JR541">
        <v>1.49536</v>
      </c>
      <c r="JS541">
        <v>2.58423</v>
      </c>
      <c r="JT541">
        <v>36.6943</v>
      </c>
      <c r="JU541">
        <v>24.035</v>
      </c>
      <c r="JV541">
        <v>18</v>
      </c>
      <c r="JW541">
        <v>494.457</v>
      </c>
      <c r="JX541">
        <v>437.196</v>
      </c>
      <c r="JY541">
        <v>18.7787</v>
      </c>
      <c r="JZ541">
        <v>29.2155</v>
      </c>
      <c r="KA541">
        <v>30.0012</v>
      </c>
      <c r="KB541">
        <v>28.7008</v>
      </c>
      <c r="KC541">
        <v>28.5986</v>
      </c>
      <c r="KD541">
        <v>33.0276</v>
      </c>
      <c r="KE541">
        <v>27.8077</v>
      </c>
      <c r="KF541">
        <v>41.1985</v>
      </c>
      <c r="KG541">
        <v>18.7722</v>
      </c>
      <c r="KH541">
        <v>754.721</v>
      </c>
      <c r="KI541">
        <v>16.3418</v>
      </c>
      <c r="KJ541">
        <v>101.089</v>
      </c>
      <c r="KK541">
        <v>100.434</v>
      </c>
    </row>
    <row r="542" spans="1:297">
      <c r="A542">
        <v>526</v>
      </c>
      <c r="B542">
        <v>1761513632.5</v>
      </c>
      <c r="C542">
        <v>6422</v>
      </c>
      <c r="D542" t="s">
        <v>1500</v>
      </c>
      <c r="E542" t="s">
        <v>1501</v>
      </c>
      <c r="F542">
        <v>5</v>
      </c>
      <c r="G542" t="s">
        <v>1411</v>
      </c>
      <c r="H542" t="s">
        <v>436</v>
      </c>
      <c r="I542">
        <v>1761513629.7</v>
      </c>
      <c r="J542">
        <f>(K542)/1000</f>
        <v>0</v>
      </c>
      <c r="K542">
        <f>IF(DP542, AN542, AH542)</f>
        <v>0</v>
      </c>
      <c r="L542">
        <f>IF(DP542, AI542, AG542)</f>
        <v>0</v>
      </c>
      <c r="M542">
        <f>DR542 - IF(AU542&gt;1, L542*DL542*100.0/(AW542), 0)</f>
        <v>0</v>
      </c>
      <c r="N542">
        <f>((T542-J542/2)*M542-L542)/(T542+J542/2)</f>
        <v>0</v>
      </c>
      <c r="O542">
        <f>N542*(DY542+DZ542)/1000.0</f>
        <v>0</v>
      </c>
      <c r="P542">
        <f>(DR542 - IF(AU542&gt;1, L542*DL542*100.0/(AW542), 0))*(DY542+DZ542)/1000.0</f>
        <v>0</v>
      </c>
      <c r="Q542">
        <f>2.0/((1/S542-1/R542)+SIGN(S542)*SQRT((1/S542-1/R542)*(1/S542-1/R542) + 4*DM542/((DM542+1)*(DM542+1))*(2*1/S542*1/R542-1/R542*1/R542)))</f>
        <v>0</v>
      </c>
      <c r="R542">
        <f>IF(LEFT(DN542,1)&lt;&gt;"0",IF(LEFT(DN542,1)="1",3.0,DO542),$D$5+$E$5*(EF542*DY542/($K$5*1000))+$F$5*(EF542*DY542/($K$5*1000))*MAX(MIN(DL542,$J$5),$I$5)*MAX(MIN(DL542,$J$5),$I$5)+$G$5*MAX(MIN(DL542,$J$5),$I$5)*(EF542*DY542/($K$5*1000))+$H$5*(EF542*DY542/($K$5*1000))*(EF542*DY542/($K$5*1000)))</f>
        <v>0</v>
      </c>
      <c r="S542">
        <f>J542*(1000-(1000*0.61365*exp(17.502*W542/(240.97+W542))/(DY542+DZ542)+DT542)/2)/(1000*0.61365*exp(17.502*W542/(240.97+W542))/(DY542+DZ542)-DT542)</f>
        <v>0</v>
      </c>
      <c r="T542">
        <f>1/((DM542+1)/(Q542/1.6)+1/(R542/1.37)) + DM542/((DM542+1)/(Q542/1.6) + DM542/(R542/1.37))</f>
        <v>0</v>
      </c>
      <c r="U542">
        <f>(DH542*DK542)</f>
        <v>0</v>
      </c>
      <c r="V542">
        <f>(EA542+(U542+2*0.95*5.67E-8*(((EA542+$B$7)+273)^4-(EA542+273)^4)-44100*J542)/(1.84*29.3*R542+8*0.95*5.67E-8*(EA542+273)^3))</f>
        <v>0</v>
      </c>
      <c r="W542">
        <f>($C$7*EB542+$D$7*EC542+$E$7*V542)</f>
        <v>0</v>
      </c>
      <c r="X542">
        <f>0.61365*exp(17.502*W542/(240.97+W542))</f>
        <v>0</v>
      </c>
      <c r="Y542">
        <f>(Z542/AA542*100)</f>
        <v>0</v>
      </c>
      <c r="Z542">
        <f>DT542*(DY542+DZ542)/1000</f>
        <v>0</v>
      </c>
      <c r="AA542">
        <f>0.61365*exp(17.502*EA542/(240.97+EA542))</f>
        <v>0</v>
      </c>
      <c r="AB542">
        <f>(X542-DT542*(DY542+DZ542)/1000)</f>
        <v>0</v>
      </c>
      <c r="AC542">
        <f>(-J542*44100)</f>
        <v>0</v>
      </c>
      <c r="AD542">
        <f>2*29.3*R542*0.92*(EA542-W542)</f>
        <v>0</v>
      </c>
      <c r="AE542">
        <f>2*0.95*5.67E-8*(((EA542+$B$7)+273)^4-(W542+273)^4)</f>
        <v>0</v>
      </c>
      <c r="AF542">
        <f>U542+AE542+AC542+AD542</f>
        <v>0</v>
      </c>
      <c r="AG542">
        <f>DX542*AU542*(DS542-DR542*(1000-AU542*DU542)/(1000-AU542*DT542))/(100*DL542)</f>
        <v>0</v>
      </c>
      <c r="AH542">
        <f>1000*DX542*AU542*(DT542-DU542)/(100*DL542*(1000-AU542*DT542))</f>
        <v>0</v>
      </c>
      <c r="AI542">
        <f>(AJ542 - AK542 - DY542*1E3/(8.314*(EA542+273.15)) * AM542/DX542 * AL542) * DX542/(100*DL542) * (1000 - DU542)/1000</f>
        <v>0</v>
      </c>
      <c r="AJ542">
        <v>754.9579505242395</v>
      </c>
      <c r="AK542">
        <v>731.399296969697</v>
      </c>
      <c r="AL542">
        <v>3.34995700581544</v>
      </c>
      <c r="AM542">
        <v>65.2902715244734</v>
      </c>
      <c r="AN542">
        <f>(AP542 - AO542 + DY542*1E3/(8.314*(EA542+273.15)) * AR542/DX542 * AQ542) * DX542/(100*DL542) * 1000/(1000 - AP542)</f>
        <v>0</v>
      </c>
      <c r="AO542">
        <v>16.4247145762535</v>
      </c>
      <c r="AP542">
        <v>16.81574363636362</v>
      </c>
      <c r="AQ542">
        <v>-5.917104812747508E-05</v>
      </c>
      <c r="AR542">
        <v>105.1138406512992</v>
      </c>
      <c r="AS542">
        <v>0</v>
      </c>
      <c r="AT542">
        <v>0</v>
      </c>
      <c r="AU542">
        <f>IF(AS542*$H$13&gt;=AW542,1.0,(AW542/(AW542-AS542*$H$13)))</f>
        <v>0</v>
      </c>
      <c r="AV542">
        <f>(AU542-1)*100</f>
        <v>0</v>
      </c>
      <c r="AW542">
        <f>MAX(0,($B$13+$C$13*EF542)/(1+$D$13*EF542)*DY542/(EA542+273)*$E$13)</f>
        <v>0</v>
      </c>
      <c r="AX542" t="s">
        <v>437</v>
      </c>
      <c r="AY542" t="s">
        <v>437</v>
      </c>
      <c r="AZ542">
        <v>0</v>
      </c>
      <c r="BA542">
        <v>0</v>
      </c>
      <c r="BB542">
        <f>1-AZ542/BA542</f>
        <v>0</v>
      </c>
      <c r="BC542">
        <v>0</v>
      </c>
      <c r="BD542" t="s">
        <v>437</v>
      </c>
      <c r="BE542" t="s">
        <v>437</v>
      </c>
      <c r="BF542">
        <v>0</v>
      </c>
      <c r="BG542">
        <v>0</v>
      </c>
      <c r="BH542">
        <f>1-BF542/BG542</f>
        <v>0</v>
      </c>
      <c r="BI542">
        <v>0.5</v>
      </c>
      <c r="BJ542">
        <f>DI542</f>
        <v>0</v>
      </c>
      <c r="BK542">
        <f>L542</f>
        <v>0</v>
      </c>
      <c r="BL542">
        <f>BH542*BI542*BJ542</f>
        <v>0</v>
      </c>
      <c r="BM542">
        <f>(BK542-BC542)/BJ542</f>
        <v>0</v>
      </c>
      <c r="BN542">
        <f>(BA542-BG542)/BG542</f>
        <v>0</v>
      </c>
      <c r="BO542">
        <f>AZ542/(BB542+AZ542/BG542)</f>
        <v>0</v>
      </c>
      <c r="BP542" t="s">
        <v>437</v>
      </c>
      <c r="BQ542">
        <v>0</v>
      </c>
      <c r="BR542">
        <f>IF(BQ542&lt;&gt;0, BQ542, BO542)</f>
        <v>0</v>
      </c>
      <c r="BS542">
        <f>1-BR542/BG542</f>
        <v>0</v>
      </c>
      <c r="BT542">
        <f>(BG542-BF542)/(BG542-BR542)</f>
        <v>0</v>
      </c>
      <c r="BU542">
        <f>(BA542-BG542)/(BA542-BR542)</f>
        <v>0</v>
      </c>
      <c r="BV542">
        <f>(BG542-BF542)/(BG542-AZ542)</f>
        <v>0</v>
      </c>
      <c r="BW542">
        <f>(BA542-BG542)/(BA542-AZ542)</f>
        <v>0</v>
      </c>
      <c r="BX542">
        <f>(BT542*BR542/BF542)</f>
        <v>0</v>
      </c>
      <c r="BY542">
        <f>(1-BX542)</f>
        <v>0</v>
      </c>
      <c r="BZ542">
        <v>2020</v>
      </c>
      <c r="CA542">
        <v>290.0000000000001</v>
      </c>
      <c r="CB542">
        <v>1590.42</v>
      </c>
      <c r="CC542">
        <v>295</v>
      </c>
      <c r="CD542">
        <v>5220.67</v>
      </c>
      <c r="CE542">
        <v>1591.29</v>
      </c>
      <c r="CF542">
        <v>-0.87</v>
      </c>
      <c r="CG542">
        <v>300.0000000000001</v>
      </c>
      <c r="CH542">
        <v>23.8</v>
      </c>
      <c r="CI542">
        <v>1650.734719841875</v>
      </c>
      <c r="CJ542">
        <v>2.032994541366527</v>
      </c>
      <c r="CK542">
        <v>-31.03478562282126</v>
      </c>
      <c r="CL542">
        <v>0.9198548094063967</v>
      </c>
      <c r="CM542">
        <v>0.9759925733019913</v>
      </c>
      <c r="CN542">
        <v>-0.00431141668520578</v>
      </c>
      <c r="CO542">
        <v>289.9999999999999</v>
      </c>
      <c r="CP542">
        <v>1590.91</v>
      </c>
      <c r="CQ542">
        <v>765</v>
      </c>
      <c r="CR542">
        <v>5219.32</v>
      </c>
      <c r="CS542">
        <v>1591.27</v>
      </c>
      <c r="CT542">
        <v>-0.36</v>
      </c>
      <c r="DH542">
        <f>$B$11*EG542+$C$11*EH542+$F$11*ES542*(1-EV542)</f>
        <v>0</v>
      </c>
      <c r="DI542">
        <f>DH542*DJ542</f>
        <v>0</v>
      </c>
      <c r="DJ542">
        <f>($B$11*$D$9+$C$11*$D$9+$F$11*((FF542+EX542)/MAX(FF542+EX542+FG542, 0.1)*$I$9+FG542/MAX(FF542+EX542+FG542, 0.1)*$J$9))/($B$11+$C$11+$F$11)</f>
        <v>0</v>
      </c>
      <c r="DK542">
        <f>($B$11*$K$9+$C$11*$K$9+$F$11*((FF542+EX542)/MAX(FF542+EX542+FG542, 0.1)*$P$9+FG542/MAX(FF542+EX542+FG542, 0.1)*$Q$9))/($B$11+$C$11+$F$11)</f>
        <v>0</v>
      </c>
      <c r="DL542">
        <v>6</v>
      </c>
      <c r="DM542">
        <v>0.5</v>
      </c>
      <c r="DN542" t="s">
        <v>438</v>
      </c>
      <c r="DO542">
        <v>2</v>
      </c>
      <c r="DP542" t="b">
        <v>1</v>
      </c>
      <c r="DQ542">
        <v>1761513629.7</v>
      </c>
      <c r="DR542">
        <v>711.5286</v>
      </c>
      <c r="DS542">
        <v>742.877</v>
      </c>
      <c r="DT542">
        <v>16.82229</v>
      </c>
      <c r="DU542">
        <v>16.42352</v>
      </c>
      <c r="DV542">
        <v>714.4055000000001</v>
      </c>
      <c r="DW542">
        <v>16.74293</v>
      </c>
      <c r="DX542">
        <v>500.0122</v>
      </c>
      <c r="DY542">
        <v>90.28514</v>
      </c>
      <c r="DZ542">
        <v>0.09996866000000001</v>
      </c>
      <c r="EA542">
        <v>24.17394</v>
      </c>
      <c r="EB542">
        <v>24.01354</v>
      </c>
      <c r="EC542">
        <v>999.9</v>
      </c>
      <c r="ED542">
        <v>0</v>
      </c>
      <c r="EE542">
        <v>0</v>
      </c>
      <c r="EF542">
        <v>10011.174</v>
      </c>
      <c r="EG542">
        <v>0</v>
      </c>
      <c r="EH542">
        <v>1022.97</v>
      </c>
      <c r="EI542">
        <v>-31.34857</v>
      </c>
      <c r="EJ542">
        <v>723.7029</v>
      </c>
      <c r="EK542">
        <v>755.2814999999998</v>
      </c>
      <c r="EL542">
        <v>0.3987699</v>
      </c>
      <c r="EM542">
        <v>742.877</v>
      </c>
      <c r="EN542">
        <v>16.42352</v>
      </c>
      <c r="EO542">
        <v>1.518801</v>
      </c>
      <c r="EP542">
        <v>1.482799</v>
      </c>
      <c r="EQ542">
        <v>13.15876</v>
      </c>
      <c r="ER542">
        <v>12.79193</v>
      </c>
      <c r="ES542">
        <v>1999.926</v>
      </c>
      <c r="ET542">
        <v>0.9799936</v>
      </c>
      <c r="EU542">
        <v>0.02000672</v>
      </c>
      <c r="EV542">
        <v>0</v>
      </c>
      <c r="EW542">
        <v>1260.962</v>
      </c>
      <c r="EX542">
        <v>5.000970000000001</v>
      </c>
      <c r="EY542">
        <v>25378.38</v>
      </c>
      <c r="EZ542">
        <v>16706.94</v>
      </c>
      <c r="FA542">
        <v>40.25</v>
      </c>
      <c r="FB542">
        <v>41.3624</v>
      </c>
      <c r="FC542">
        <v>40.375</v>
      </c>
      <c r="FD542">
        <v>40.75</v>
      </c>
      <c r="FE542">
        <v>40.3687</v>
      </c>
      <c r="FF542">
        <v>1955.016</v>
      </c>
      <c r="FG542">
        <v>39.90999999999999</v>
      </c>
      <c r="FH542">
        <v>0</v>
      </c>
      <c r="FI542">
        <v>8503.400000095367</v>
      </c>
      <c r="FJ542">
        <v>0</v>
      </c>
      <c r="FK542">
        <v>1260.787307692308</v>
      </c>
      <c r="FL542">
        <v>1.495042724029155</v>
      </c>
      <c r="FM542">
        <v>41.03589737177252</v>
      </c>
      <c r="FN542">
        <v>25375.58076923077</v>
      </c>
      <c r="FO542">
        <v>15</v>
      </c>
      <c r="FP542">
        <v>0</v>
      </c>
      <c r="FQ542" t="s">
        <v>439</v>
      </c>
      <c r="FR542">
        <v>1760210915.6</v>
      </c>
      <c r="FS542">
        <v>0</v>
      </c>
      <c r="FT542">
        <v>0</v>
      </c>
      <c r="FU542">
        <v>-0.215</v>
      </c>
      <c r="FV542">
        <v>0</v>
      </c>
      <c r="FW542">
        <v>-0.6919999999999999</v>
      </c>
      <c r="FX542">
        <v>0</v>
      </c>
      <c r="FY542">
        <v>400</v>
      </c>
      <c r="FZ542">
        <v>0</v>
      </c>
      <c r="GA542">
        <v>0.15</v>
      </c>
      <c r="GB542">
        <v>0</v>
      </c>
      <c r="GC542">
        <v>-31.43120249999999</v>
      </c>
      <c r="GD542">
        <v>-0.3509864915571585</v>
      </c>
      <c r="GE542">
        <v>0.1689311997345367</v>
      </c>
      <c r="GF542">
        <v>1</v>
      </c>
      <c r="GG542">
        <v>1260.755882352941</v>
      </c>
      <c r="GH542">
        <v>1.160580594730591</v>
      </c>
      <c r="GI542">
        <v>0.2917807158795558</v>
      </c>
      <c r="GJ542">
        <v>0</v>
      </c>
      <c r="GK542">
        <v>0.375430525</v>
      </c>
      <c r="GL542">
        <v>0.1474541876172608</v>
      </c>
      <c r="GM542">
        <v>0.01600508714750954</v>
      </c>
      <c r="GN542">
        <v>0</v>
      </c>
      <c r="GO542">
        <v>1</v>
      </c>
      <c r="GP542">
        <v>3</v>
      </c>
      <c r="GQ542" t="s">
        <v>446</v>
      </c>
      <c r="GR542">
        <v>3.13469</v>
      </c>
      <c r="GS542">
        <v>2.76043</v>
      </c>
      <c r="GT542">
        <v>0.138406</v>
      </c>
      <c r="GU542">
        <v>0.140708</v>
      </c>
      <c r="GV542">
        <v>0.0823656</v>
      </c>
      <c r="GW542">
        <v>0.08010299999999999</v>
      </c>
      <c r="GX542">
        <v>27410.3</v>
      </c>
      <c r="GY542">
        <v>27333.3</v>
      </c>
      <c r="GZ542">
        <v>29578</v>
      </c>
      <c r="HA542">
        <v>29398.8</v>
      </c>
      <c r="HB542">
        <v>35868.2</v>
      </c>
      <c r="HC542">
        <v>35826</v>
      </c>
      <c r="HD542">
        <v>41619.4</v>
      </c>
      <c r="HE542">
        <v>41763.4</v>
      </c>
      <c r="HF542">
        <v>1.92918</v>
      </c>
      <c r="HG542">
        <v>1.85378</v>
      </c>
      <c r="HH542">
        <v>0.00431389</v>
      </c>
      <c r="HI542">
        <v>0</v>
      </c>
      <c r="HJ542">
        <v>23.9455</v>
      </c>
      <c r="HK542">
        <v>999.9</v>
      </c>
      <c r="HL542">
        <v>39.8</v>
      </c>
      <c r="HM542">
        <v>31.7</v>
      </c>
      <c r="HN542">
        <v>20.695</v>
      </c>
      <c r="HO542">
        <v>62.3929</v>
      </c>
      <c r="HP542">
        <v>31.4223</v>
      </c>
      <c r="HQ542">
        <v>1</v>
      </c>
      <c r="HR542">
        <v>0.141275</v>
      </c>
      <c r="HS542">
        <v>4.45418</v>
      </c>
      <c r="HT542">
        <v>20.2839</v>
      </c>
      <c r="HU542">
        <v>5.21624</v>
      </c>
      <c r="HV542">
        <v>12.0159</v>
      </c>
      <c r="HW542">
        <v>4.98855</v>
      </c>
      <c r="HX542">
        <v>3.28788</v>
      </c>
      <c r="HY542">
        <v>9999</v>
      </c>
      <c r="HZ542">
        <v>9999</v>
      </c>
      <c r="IA542">
        <v>9999</v>
      </c>
      <c r="IB542">
        <v>999.9</v>
      </c>
      <c r="IC542">
        <v>4.97284</v>
      </c>
      <c r="ID542">
        <v>1.86661</v>
      </c>
      <c r="IE542">
        <v>1.86592</v>
      </c>
      <c r="IF542">
        <v>1.86588</v>
      </c>
      <c r="IG542">
        <v>1.86771</v>
      </c>
      <c r="IH542">
        <v>1.87018</v>
      </c>
      <c r="II542">
        <v>1.86876</v>
      </c>
      <c r="IJ542">
        <v>1.87027</v>
      </c>
      <c r="IK542">
        <v>0</v>
      </c>
      <c r="IL542">
        <v>0</v>
      </c>
      <c r="IM542">
        <v>0</v>
      </c>
      <c r="IN542">
        <v>0</v>
      </c>
      <c r="IO542" t="s">
        <v>441</v>
      </c>
      <c r="IP542" t="s">
        <v>442</v>
      </c>
      <c r="IQ542" t="s">
        <v>443</v>
      </c>
      <c r="IR542" t="s">
        <v>443</v>
      </c>
      <c r="IS542" t="s">
        <v>443</v>
      </c>
      <c r="IT542" t="s">
        <v>443</v>
      </c>
      <c r="IU542">
        <v>0</v>
      </c>
      <c r="IV542">
        <v>100</v>
      </c>
      <c r="IW542">
        <v>100</v>
      </c>
      <c r="IX542">
        <v>-2.894</v>
      </c>
      <c r="IY542">
        <v>0.07920000000000001</v>
      </c>
      <c r="IZ542">
        <v>-1.414774939843471</v>
      </c>
      <c r="JA542">
        <v>-0.002262605230658699</v>
      </c>
      <c r="JB542">
        <v>4.117972070868355E-07</v>
      </c>
      <c r="JC542">
        <v>-1.535053720392113E-10</v>
      </c>
      <c r="JD542">
        <v>-0.05773197212917025</v>
      </c>
      <c r="JE542">
        <v>-0.004387372397949352</v>
      </c>
      <c r="JF542">
        <v>0.001148265067849212</v>
      </c>
      <c r="JG542">
        <v>-2.372704636287677E-05</v>
      </c>
      <c r="JH542">
        <v>4</v>
      </c>
      <c r="JI542">
        <v>2346</v>
      </c>
      <c r="JJ542">
        <v>1</v>
      </c>
      <c r="JK542">
        <v>24</v>
      </c>
      <c r="JL542">
        <v>21711.9</v>
      </c>
      <c r="JM542">
        <v>29358560.5</v>
      </c>
      <c r="JN542">
        <v>1.67358</v>
      </c>
      <c r="JO542">
        <v>2.27051</v>
      </c>
      <c r="JP542">
        <v>1.39648</v>
      </c>
      <c r="JQ542">
        <v>2.35474</v>
      </c>
      <c r="JR542">
        <v>1.49536</v>
      </c>
      <c r="JS542">
        <v>2.55737</v>
      </c>
      <c r="JT542">
        <v>36.6943</v>
      </c>
      <c r="JU542">
        <v>24.0262</v>
      </c>
      <c r="JV542">
        <v>18</v>
      </c>
      <c r="JW542">
        <v>494.566</v>
      </c>
      <c r="JX542">
        <v>437.009</v>
      </c>
      <c r="JY542">
        <v>18.7706</v>
      </c>
      <c r="JZ542">
        <v>29.2285</v>
      </c>
      <c r="KA542">
        <v>30.0012</v>
      </c>
      <c r="KB542">
        <v>28.7161</v>
      </c>
      <c r="KC542">
        <v>28.6144</v>
      </c>
      <c r="KD542">
        <v>33.6439</v>
      </c>
      <c r="KE542">
        <v>28.0795</v>
      </c>
      <c r="KF542">
        <v>41.1985</v>
      </c>
      <c r="KG542">
        <v>18.762</v>
      </c>
      <c r="KH542">
        <v>774.756</v>
      </c>
      <c r="KI542">
        <v>16.3327</v>
      </c>
      <c r="KJ542">
        <v>101.085</v>
      </c>
      <c r="KK542">
        <v>100.431</v>
      </c>
    </row>
    <row r="543" spans="1:297">
      <c r="A543">
        <v>527</v>
      </c>
      <c r="B543">
        <v>1761513637.5</v>
      </c>
      <c r="C543">
        <v>6427</v>
      </c>
      <c r="D543" t="s">
        <v>1502</v>
      </c>
      <c r="E543" t="s">
        <v>1503</v>
      </c>
      <c r="F543">
        <v>5</v>
      </c>
      <c r="G543" t="s">
        <v>1411</v>
      </c>
      <c r="H543" t="s">
        <v>436</v>
      </c>
      <c r="I543">
        <v>1761513635</v>
      </c>
      <c r="J543">
        <f>(K543)/1000</f>
        <v>0</v>
      </c>
      <c r="K543">
        <f>IF(DP543, AN543, AH543)</f>
        <v>0</v>
      </c>
      <c r="L543">
        <f>IF(DP543, AI543, AG543)</f>
        <v>0</v>
      </c>
      <c r="M543">
        <f>DR543 - IF(AU543&gt;1, L543*DL543*100.0/(AW543), 0)</f>
        <v>0</v>
      </c>
      <c r="N543">
        <f>((T543-J543/2)*M543-L543)/(T543+J543/2)</f>
        <v>0</v>
      </c>
      <c r="O543">
        <f>N543*(DY543+DZ543)/1000.0</f>
        <v>0</v>
      </c>
      <c r="P543">
        <f>(DR543 - IF(AU543&gt;1, L543*DL543*100.0/(AW543), 0))*(DY543+DZ543)/1000.0</f>
        <v>0</v>
      </c>
      <c r="Q543">
        <f>2.0/((1/S543-1/R543)+SIGN(S543)*SQRT((1/S543-1/R543)*(1/S543-1/R543) + 4*DM543/((DM543+1)*(DM543+1))*(2*1/S543*1/R543-1/R543*1/R543)))</f>
        <v>0</v>
      </c>
      <c r="R543">
        <f>IF(LEFT(DN543,1)&lt;&gt;"0",IF(LEFT(DN543,1)="1",3.0,DO543),$D$5+$E$5*(EF543*DY543/($K$5*1000))+$F$5*(EF543*DY543/($K$5*1000))*MAX(MIN(DL543,$J$5),$I$5)*MAX(MIN(DL543,$J$5),$I$5)+$G$5*MAX(MIN(DL543,$J$5),$I$5)*(EF543*DY543/($K$5*1000))+$H$5*(EF543*DY543/($K$5*1000))*(EF543*DY543/($K$5*1000)))</f>
        <v>0</v>
      </c>
      <c r="S543">
        <f>J543*(1000-(1000*0.61365*exp(17.502*W543/(240.97+W543))/(DY543+DZ543)+DT543)/2)/(1000*0.61365*exp(17.502*W543/(240.97+W543))/(DY543+DZ543)-DT543)</f>
        <v>0</v>
      </c>
      <c r="T543">
        <f>1/((DM543+1)/(Q543/1.6)+1/(R543/1.37)) + DM543/((DM543+1)/(Q543/1.6) + DM543/(R543/1.37))</f>
        <v>0</v>
      </c>
      <c r="U543">
        <f>(DH543*DK543)</f>
        <v>0</v>
      </c>
      <c r="V543">
        <f>(EA543+(U543+2*0.95*5.67E-8*(((EA543+$B$7)+273)^4-(EA543+273)^4)-44100*J543)/(1.84*29.3*R543+8*0.95*5.67E-8*(EA543+273)^3))</f>
        <v>0</v>
      </c>
      <c r="W543">
        <f>($C$7*EB543+$D$7*EC543+$E$7*V543)</f>
        <v>0</v>
      </c>
      <c r="X543">
        <f>0.61365*exp(17.502*W543/(240.97+W543))</f>
        <v>0</v>
      </c>
      <c r="Y543">
        <f>(Z543/AA543*100)</f>
        <v>0</v>
      </c>
      <c r="Z543">
        <f>DT543*(DY543+DZ543)/1000</f>
        <v>0</v>
      </c>
      <c r="AA543">
        <f>0.61365*exp(17.502*EA543/(240.97+EA543))</f>
        <v>0</v>
      </c>
      <c r="AB543">
        <f>(X543-DT543*(DY543+DZ543)/1000)</f>
        <v>0</v>
      </c>
      <c r="AC543">
        <f>(-J543*44100)</f>
        <v>0</v>
      </c>
      <c r="AD543">
        <f>2*29.3*R543*0.92*(EA543-W543)</f>
        <v>0</v>
      </c>
      <c r="AE543">
        <f>2*0.95*5.67E-8*(((EA543+$B$7)+273)^4-(W543+273)^4)</f>
        <v>0</v>
      </c>
      <c r="AF543">
        <f>U543+AE543+AC543+AD543</f>
        <v>0</v>
      </c>
      <c r="AG543">
        <f>DX543*AU543*(DS543-DR543*(1000-AU543*DU543)/(1000-AU543*DT543))/(100*DL543)</f>
        <v>0</v>
      </c>
      <c r="AH543">
        <f>1000*DX543*AU543*(DT543-DU543)/(100*DL543*(1000-AU543*DT543))</f>
        <v>0</v>
      </c>
      <c r="AI543">
        <f>(AJ543 - AK543 - DY543*1E3/(8.314*(EA543+273.15)) * AM543/DX543 * AL543) * DX543/(100*DL543) * (1000 - DU543)/1000</f>
        <v>0</v>
      </c>
      <c r="AJ543">
        <v>771.4641340326139</v>
      </c>
      <c r="AK543">
        <v>747.9413272727269</v>
      </c>
      <c r="AL543">
        <v>3.319287538949766</v>
      </c>
      <c r="AM543">
        <v>65.2902715244734</v>
      </c>
      <c r="AN543">
        <f>(AP543 - AO543 + DY543*1E3/(8.314*(EA543+273.15)) * AR543/DX543 * AQ543) * DX543/(100*DL543) * 1000/(1000 - AP543)</f>
        <v>0</v>
      </c>
      <c r="AO543">
        <v>16.38971685566408</v>
      </c>
      <c r="AP543">
        <v>16.79599939393939</v>
      </c>
      <c r="AQ543">
        <v>-5.976280291968766E-05</v>
      </c>
      <c r="AR543">
        <v>105.1138406512992</v>
      </c>
      <c r="AS543">
        <v>0</v>
      </c>
      <c r="AT543">
        <v>0</v>
      </c>
      <c r="AU543">
        <f>IF(AS543*$H$13&gt;=AW543,1.0,(AW543/(AW543-AS543*$H$13)))</f>
        <v>0</v>
      </c>
      <c r="AV543">
        <f>(AU543-1)*100</f>
        <v>0</v>
      </c>
      <c r="AW543">
        <f>MAX(0,($B$13+$C$13*EF543)/(1+$D$13*EF543)*DY543/(EA543+273)*$E$13)</f>
        <v>0</v>
      </c>
      <c r="AX543" t="s">
        <v>437</v>
      </c>
      <c r="AY543" t="s">
        <v>437</v>
      </c>
      <c r="AZ543">
        <v>0</v>
      </c>
      <c r="BA543">
        <v>0</v>
      </c>
      <c r="BB543">
        <f>1-AZ543/BA543</f>
        <v>0</v>
      </c>
      <c r="BC543">
        <v>0</v>
      </c>
      <c r="BD543" t="s">
        <v>437</v>
      </c>
      <c r="BE543" t="s">
        <v>437</v>
      </c>
      <c r="BF543">
        <v>0</v>
      </c>
      <c r="BG543">
        <v>0</v>
      </c>
      <c r="BH543">
        <f>1-BF543/BG543</f>
        <v>0</v>
      </c>
      <c r="BI543">
        <v>0.5</v>
      </c>
      <c r="BJ543">
        <f>DI543</f>
        <v>0</v>
      </c>
      <c r="BK543">
        <f>L543</f>
        <v>0</v>
      </c>
      <c r="BL543">
        <f>BH543*BI543*BJ543</f>
        <v>0</v>
      </c>
      <c r="BM543">
        <f>(BK543-BC543)/BJ543</f>
        <v>0</v>
      </c>
      <c r="BN543">
        <f>(BA543-BG543)/BG543</f>
        <v>0</v>
      </c>
      <c r="BO543">
        <f>AZ543/(BB543+AZ543/BG543)</f>
        <v>0</v>
      </c>
      <c r="BP543" t="s">
        <v>437</v>
      </c>
      <c r="BQ543">
        <v>0</v>
      </c>
      <c r="BR543">
        <f>IF(BQ543&lt;&gt;0, BQ543, BO543)</f>
        <v>0</v>
      </c>
      <c r="BS543">
        <f>1-BR543/BG543</f>
        <v>0</v>
      </c>
      <c r="BT543">
        <f>(BG543-BF543)/(BG543-BR543)</f>
        <v>0</v>
      </c>
      <c r="BU543">
        <f>(BA543-BG543)/(BA543-BR543)</f>
        <v>0</v>
      </c>
      <c r="BV543">
        <f>(BG543-BF543)/(BG543-AZ543)</f>
        <v>0</v>
      </c>
      <c r="BW543">
        <f>(BA543-BG543)/(BA543-AZ543)</f>
        <v>0</v>
      </c>
      <c r="BX543">
        <f>(BT543*BR543/BF543)</f>
        <v>0</v>
      </c>
      <c r="BY543">
        <f>(1-BX543)</f>
        <v>0</v>
      </c>
      <c r="BZ543">
        <v>2020</v>
      </c>
      <c r="CA543">
        <v>290.0000000000001</v>
      </c>
      <c r="CB543">
        <v>1590.42</v>
      </c>
      <c r="CC543">
        <v>295</v>
      </c>
      <c r="CD543">
        <v>5220.67</v>
      </c>
      <c r="CE543">
        <v>1591.29</v>
      </c>
      <c r="CF543">
        <v>-0.87</v>
      </c>
      <c r="CG543">
        <v>300.0000000000001</v>
      </c>
      <c r="CH543">
        <v>23.8</v>
      </c>
      <c r="CI543">
        <v>1650.734719841875</v>
      </c>
      <c r="CJ543">
        <v>2.032994541366527</v>
      </c>
      <c r="CK543">
        <v>-31.03478562282126</v>
      </c>
      <c r="CL543">
        <v>0.9198548094063967</v>
      </c>
      <c r="CM543">
        <v>0.9759925733019913</v>
      </c>
      <c r="CN543">
        <v>-0.00431141668520578</v>
      </c>
      <c r="CO543">
        <v>289.9999999999999</v>
      </c>
      <c r="CP543">
        <v>1590.91</v>
      </c>
      <c r="CQ543">
        <v>765</v>
      </c>
      <c r="CR543">
        <v>5219.32</v>
      </c>
      <c r="CS543">
        <v>1591.27</v>
      </c>
      <c r="CT543">
        <v>-0.36</v>
      </c>
      <c r="DH543">
        <f>$B$11*EG543+$C$11*EH543+$F$11*ES543*(1-EV543)</f>
        <v>0</v>
      </c>
      <c r="DI543">
        <f>DH543*DJ543</f>
        <v>0</v>
      </c>
      <c r="DJ543">
        <f>($B$11*$D$9+$C$11*$D$9+$F$11*((FF543+EX543)/MAX(FF543+EX543+FG543, 0.1)*$I$9+FG543/MAX(FF543+EX543+FG543, 0.1)*$J$9))/($B$11+$C$11+$F$11)</f>
        <v>0</v>
      </c>
      <c r="DK543">
        <f>($B$11*$K$9+$C$11*$K$9+$F$11*((FF543+EX543)/MAX(FF543+EX543+FG543, 0.1)*$P$9+FG543/MAX(FF543+EX543+FG543, 0.1)*$Q$9))/($B$11+$C$11+$F$11)</f>
        <v>0</v>
      </c>
      <c r="DL543">
        <v>6</v>
      </c>
      <c r="DM543">
        <v>0.5</v>
      </c>
      <c r="DN543" t="s">
        <v>438</v>
      </c>
      <c r="DO543">
        <v>2</v>
      </c>
      <c r="DP543" t="b">
        <v>1</v>
      </c>
      <c r="DQ543">
        <v>1761513635</v>
      </c>
      <c r="DR543">
        <v>728.8447777777778</v>
      </c>
      <c r="DS543">
        <v>760.1427777777777</v>
      </c>
      <c r="DT543">
        <v>16.80487777777778</v>
      </c>
      <c r="DU543">
        <v>16.38944444444445</v>
      </c>
      <c r="DV543">
        <v>731.7548888888889</v>
      </c>
      <c r="DW543">
        <v>16.72576666666667</v>
      </c>
      <c r="DX543">
        <v>500.0457777777778</v>
      </c>
      <c r="DY543">
        <v>90.28512222222223</v>
      </c>
      <c r="DZ543">
        <v>0.100078</v>
      </c>
      <c r="EA543">
        <v>24.17275555555555</v>
      </c>
      <c r="EB543">
        <v>24.01652222222222</v>
      </c>
      <c r="EC543">
        <v>999.9000000000001</v>
      </c>
      <c r="ED543">
        <v>0</v>
      </c>
      <c r="EE543">
        <v>0</v>
      </c>
      <c r="EF543">
        <v>9991.528888888888</v>
      </c>
      <c r="EG543">
        <v>0</v>
      </c>
      <c r="EH543">
        <v>1022.957777777778</v>
      </c>
      <c r="EI543">
        <v>-31.29807777777778</v>
      </c>
      <c r="EJ543">
        <v>741.3021111111111</v>
      </c>
      <c r="EK543">
        <v>772.8085555555556</v>
      </c>
      <c r="EL543">
        <v>0.4154389999999999</v>
      </c>
      <c r="EM543">
        <v>760.1427777777777</v>
      </c>
      <c r="EN543">
        <v>16.38944444444445</v>
      </c>
      <c r="EO543">
        <v>1.517231111111111</v>
      </c>
      <c r="EP543">
        <v>1.479722222222222</v>
      </c>
      <c r="EQ543">
        <v>13.14291111111111</v>
      </c>
      <c r="ER543">
        <v>12.76023333333333</v>
      </c>
      <c r="ES543">
        <v>1999.99</v>
      </c>
      <c r="ET543">
        <v>0.9799942222222222</v>
      </c>
      <c r="EU543">
        <v>0.02000602222222222</v>
      </c>
      <c r="EV543">
        <v>0</v>
      </c>
      <c r="EW543">
        <v>1261.213333333333</v>
      </c>
      <c r="EX543">
        <v>5.00097</v>
      </c>
      <c r="EY543">
        <v>25381.96666666666</v>
      </c>
      <c r="EZ543">
        <v>16707.44444444444</v>
      </c>
      <c r="FA543">
        <v>40.25</v>
      </c>
      <c r="FB543">
        <v>41.375</v>
      </c>
      <c r="FC543">
        <v>40.375</v>
      </c>
      <c r="FD543">
        <v>40.75</v>
      </c>
      <c r="FE543">
        <v>40.375</v>
      </c>
      <c r="FF543">
        <v>1955.08</v>
      </c>
      <c r="FG543">
        <v>39.91</v>
      </c>
      <c r="FH543">
        <v>0</v>
      </c>
      <c r="FI543">
        <v>8508.800000190735</v>
      </c>
      <c r="FJ543">
        <v>0</v>
      </c>
      <c r="FK543">
        <v>1260.9628</v>
      </c>
      <c r="FL543">
        <v>2.486923051045895</v>
      </c>
      <c r="FM543">
        <v>37.8230768136204</v>
      </c>
      <c r="FN543">
        <v>25379.19600000001</v>
      </c>
      <c r="FO543">
        <v>15</v>
      </c>
      <c r="FP543">
        <v>0</v>
      </c>
      <c r="FQ543" t="s">
        <v>439</v>
      </c>
      <c r="FR543">
        <v>1760210915.6</v>
      </c>
      <c r="FS543">
        <v>0</v>
      </c>
      <c r="FT543">
        <v>0</v>
      </c>
      <c r="FU543">
        <v>-0.215</v>
      </c>
      <c r="FV543">
        <v>0</v>
      </c>
      <c r="FW543">
        <v>-0.6919999999999999</v>
      </c>
      <c r="FX543">
        <v>0</v>
      </c>
      <c r="FY543">
        <v>400</v>
      </c>
      <c r="FZ543">
        <v>0</v>
      </c>
      <c r="GA543">
        <v>0.15</v>
      </c>
      <c r="GB543">
        <v>0</v>
      </c>
      <c r="GC543">
        <v>-31.42816585365853</v>
      </c>
      <c r="GD543">
        <v>0.8237477351916289</v>
      </c>
      <c r="GE543">
        <v>0.1692889399089343</v>
      </c>
      <c r="GF543">
        <v>0</v>
      </c>
      <c r="GG543">
        <v>1260.867058823529</v>
      </c>
      <c r="GH543">
        <v>1.771428570414883</v>
      </c>
      <c r="GI543">
        <v>0.3151612977486837</v>
      </c>
      <c r="GJ543">
        <v>0</v>
      </c>
      <c r="GK543">
        <v>0.386398</v>
      </c>
      <c r="GL543">
        <v>0.2033952752613239</v>
      </c>
      <c r="GM543">
        <v>0.02076927645087048</v>
      </c>
      <c r="GN543">
        <v>0</v>
      </c>
      <c r="GO543">
        <v>0</v>
      </c>
      <c r="GP543">
        <v>3</v>
      </c>
      <c r="GQ543" t="s">
        <v>455</v>
      </c>
      <c r="GR543">
        <v>3.13455</v>
      </c>
      <c r="GS543">
        <v>2.76006</v>
      </c>
      <c r="GT543">
        <v>0.140513</v>
      </c>
      <c r="GU543">
        <v>0.142782</v>
      </c>
      <c r="GV543">
        <v>0.0822909</v>
      </c>
      <c r="GW543">
        <v>0.079982</v>
      </c>
      <c r="GX543">
        <v>27342.4</v>
      </c>
      <c r="GY543">
        <v>27266.6</v>
      </c>
      <c r="GZ543">
        <v>29577.2</v>
      </c>
      <c r="HA543">
        <v>29398.1</v>
      </c>
      <c r="HB543">
        <v>35870.1</v>
      </c>
      <c r="HC543">
        <v>35830.1</v>
      </c>
      <c r="HD543">
        <v>41618.2</v>
      </c>
      <c r="HE543">
        <v>41762.6</v>
      </c>
      <c r="HF543">
        <v>1.92908</v>
      </c>
      <c r="HG543">
        <v>1.85405</v>
      </c>
      <c r="HH543">
        <v>0.00436604</v>
      </c>
      <c r="HI543">
        <v>0</v>
      </c>
      <c r="HJ543">
        <v>23.9459</v>
      </c>
      <c r="HK543">
        <v>999.9</v>
      </c>
      <c r="HL543">
        <v>39.8</v>
      </c>
      <c r="HM543">
        <v>31.7</v>
      </c>
      <c r="HN543">
        <v>20.6964</v>
      </c>
      <c r="HO543">
        <v>62.4329</v>
      </c>
      <c r="HP543">
        <v>31.5144</v>
      </c>
      <c r="HQ543">
        <v>1</v>
      </c>
      <c r="HR543">
        <v>0.14249</v>
      </c>
      <c r="HS543">
        <v>4.49852</v>
      </c>
      <c r="HT543">
        <v>20.2828</v>
      </c>
      <c r="HU543">
        <v>5.21609</v>
      </c>
      <c r="HV543">
        <v>12.0159</v>
      </c>
      <c r="HW543">
        <v>4.98865</v>
      </c>
      <c r="HX543">
        <v>3.2879</v>
      </c>
      <c r="HY543">
        <v>9999</v>
      </c>
      <c r="HZ543">
        <v>9999</v>
      </c>
      <c r="IA543">
        <v>9999</v>
      </c>
      <c r="IB543">
        <v>999.9</v>
      </c>
      <c r="IC543">
        <v>4.97285</v>
      </c>
      <c r="ID543">
        <v>1.86661</v>
      </c>
      <c r="IE543">
        <v>1.86588</v>
      </c>
      <c r="IF543">
        <v>1.86588</v>
      </c>
      <c r="IG543">
        <v>1.86773</v>
      </c>
      <c r="IH543">
        <v>1.87019</v>
      </c>
      <c r="II543">
        <v>1.86876</v>
      </c>
      <c r="IJ543">
        <v>1.87027</v>
      </c>
      <c r="IK543">
        <v>0</v>
      </c>
      <c r="IL543">
        <v>0</v>
      </c>
      <c r="IM543">
        <v>0</v>
      </c>
      <c r="IN543">
        <v>0</v>
      </c>
      <c r="IO543" t="s">
        <v>441</v>
      </c>
      <c r="IP543" t="s">
        <v>442</v>
      </c>
      <c r="IQ543" t="s">
        <v>443</v>
      </c>
      <c r="IR543" t="s">
        <v>443</v>
      </c>
      <c r="IS543" t="s">
        <v>443</v>
      </c>
      <c r="IT543" t="s">
        <v>443</v>
      </c>
      <c r="IU543">
        <v>0</v>
      </c>
      <c r="IV543">
        <v>100</v>
      </c>
      <c r="IW543">
        <v>100</v>
      </c>
      <c r="IX543">
        <v>-2.926</v>
      </c>
      <c r="IY543">
        <v>0.079</v>
      </c>
      <c r="IZ543">
        <v>-1.414774939843471</v>
      </c>
      <c r="JA543">
        <v>-0.002262605230658699</v>
      </c>
      <c r="JB543">
        <v>4.117972070868355E-07</v>
      </c>
      <c r="JC543">
        <v>-1.535053720392113E-10</v>
      </c>
      <c r="JD543">
        <v>-0.05773197212917025</v>
      </c>
      <c r="JE543">
        <v>-0.004387372397949352</v>
      </c>
      <c r="JF543">
        <v>0.001148265067849212</v>
      </c>
      <c r="JG543">
        <v>-2.372704636287677E-05</v>
      </c>
      <c r="JH543">
        <v>4</v>
      </c>
      <c r="JI543">
        <v>2346</v>
      </c>
      <c r="JJ543">
        <v>1</v>
      </c>
      <c r="JK543">
        <v>24</v>
      </c>
      <c r="JL543">
        <v>21712</v>
      </c>
      <c r="JM543">
        <v>29358560.6</v>
      </c>
      <c r="JN543">
        <v>1.70654</v>
      </c>
      <c r="JO543">
        <v>2.25098</v>
      </c>
      <c r="JP543">
        <v>1.39771</v>
      </c>
      <c r="JQ543">
        <v>2.35107</v>
      </c>
      <c r="JR543">
        <v>1.49536</v>
      </c>
      <c r="JS543">
        <v>2.6355</v>
      </c>
      <c r="JT543">
        <v>36.6943</v>
      </c>
      <c r="JU543">
        <v>24.035</v>
      </c>
      <c r="JV543">
        <v>18</v>
      </c>
      <c r="JW543">
        <v>494.627</v>
      </c>
      <c r="JX543">
        <v>437.289</v>
      </c>
      <c r="JY543">
        <v>18.7577</v>
      </c>
      <c r="JZ543">
        <v>29.2435</v>
      </c>
      <c r="KA543">
        <v>30.0013</v>
      </c>
      <c r="KB543">
        <v>28.7314</v>
      </c>
      <c r="KC543">
        <v>28.6295</v>
      </c>
      <c r="KD543">
        <v>34.2015</v>
      </c>
      <c r="KE543">
        <v>28.0795</v>
      </c>
      <c r="KF543">
        <v>40.8268</v>
      </c>
      <c r="KG543">
        <v>18.7464</v>
      </c>
      <c r="KH543">
        <v>788.1180000000001</v>
      </c>
      <c r="KI543">
        <v>16.3374</v>
      </c>
      <c r="KJ543">
        <v>101.082</v>
      </c>
      <c r="KK543">
        <v>100.429</v>
      </c>
    </row>
    <row r="544" spans="1:297">
      <c r="A544">
        <v>528</v>
      </c>
      <c r="B544">
        <v>1761513642.5</v>
      </c>
      <c r="C544">
        <v>6432</v>
      </c>
      <c r="D544" t="s">
        <v>1504</v>
      </c>
      <c r="E544" t="s">
        <v>1505</v>
      </c>
      <c r="F544">
        <v>5</v>
      </c>
      <c r="G544" t="s">
        <v>1411</v>
      </c>
      <c r="H544" t="s">
        <v>436</v>
      </c>
      <c r="I544">
        <v>1761513639.7</v>
      </c>
      <c r="J544">
        <f>(K544)/1000</f>
        <v>0</v>
      </c>
      <c r="K544">
        <f>IF(DP544, AN544, AH544)</f>
        <v>0</v>
      </c>
      <c r="L544">
        <f>IF(DP544, AI544, AG544)</f>
        <v>0</v>
      </c>
      <c r="M544">
        <f>DR544 - IF(AU544&gt;1, L544*DL544*100.0/(AW544), 0)</f>
        <v>0</v>
      </c>
      <c r="N544">
        <f>((T544-J544/2)*M544-L544)/(T544+J544/2)</f>
        <v>0</v>
      </c>
      <c r="O544">
        <f>N544*(DY544+DZ544)/1000.0</f>
        <v>0</v>
      </c>
      <c r="P544">
        <f>(DR544 - IF(AU544&gt;1, L544*DL544*100.0/(AW544), 0))*(DY544+DZ544)/1000.0</f>
        <v>0</v>
      </c>
      <c r="Q544">
        <f>2.0/((1/S544-1/R544)+SIGN(S544)*SQRT((1/S544-1/R544)*(1/S544-1/R544) + 4*DM544/((DM544+1)*(DM544+1))*(2*1/S544*1/R544-1/R544*1/R544)))</f>
        <v>0</v>
      </c>
      <c r="R544">
        <f>IF(LEFT(DN544,1)&lt;&gt;"0",IF(LEFT(DN544,1)="1",3.0,DO544),$D$5+$E$5*(EF544*DY544/($K$5*1000))+$F$5*(EF544*DY544/($K$5*1000))*MAX(MIN(DL544,$J$5),$I$5)*MAX(MIN(DL544,$J$5),$I$5)+$G$5*MAX(MIN(DL544,$J$5),$I$5)*(EF544*DY544/($K$5*1000))+$H$5*(EF544*DY544/($K$5*1000))*(EF544*DY544/($K$5*1000)))</f>
        <v>0</v>
      </c>
      <c r="S544">
        <f>J544*(1000-(1000*0.61365*exp(17.502*W544/(240.97+W544))/(DY544+DZ544)+DT544)/2)/(1000*0.61365*exp(17.502*W544/(240.97+W544))/(DY544+DZ544)-DT544)</f>
        <v>0</v>
      </c>
      <c r="T544">
        <f>1/((DM544+1)/(Q544/1.6)+1/(R544/1.37)) + DM544/((DM544+1)/(Q544/1.6) + DM544/(R544/1.37))</f>
        <v>0</v>
      </c>
      <c r="U544">
        <f>(DH544*DK544)</f>
        <v>0</v>
      </c>
      <c r="V544">
        <f>(EA544+(U544+2*0.95*5.67E-8*(((EA544+$B$7)+273)^4-(EA544+273)^4)-44100*J544)/(1.84*29.3*R544+8*0.95*5.67E-8*(EA544+273)^3))</f>
        <v>0</v>
      </c>
      <c r="W544">
        <f>($C$7*EB544+$D$7*EC544+$E$7*V544)</f>
        <v>0</v>
      </c>
      <c r="X544">
        <f>0.61365*exp(17.502*W544/(240.97+W544))</f>
        <v>0</v>
      </c>
      <c r="Y544">
        <f>(Z544/AA544*100)</f>
        <v>0</v>
      </c>
      <c r="Z544">
        <f>DT544*(DY544+DZ544)/1000</f>
        <v>0</v>
      </c>
      <c r="AA544">
        <f>0.61365*exp(17.502*EA544/(240.97+EA544))</f>
        <v>0</v>
      </c>
      <c r="AB544">
        <f>(X544-DT544*(DY544+DZ544)/1000)</f>
        <v>0</v>
      </c>
      <c r="AC544">
        <f>(-J544*44100)</f>
        <v>0</v>
      </c>
      <c r="AD544">
        <f>2*29.3*R544*0.92*(EA544-W544)</f>
        <v>0</v>
      </c>
      <c r="AE544">
        <f>2*0.95*5.67E-8*(((EA544+$B$7)+273)^4-(W544+273)^4)</f>
        <v>0</v>
      </c>
      <c r="AF544">
        <f>U544+AE544+AC544+AD544</f>
        <v>0</v>
      </c>
      <c r="AG544">
        <f>DX544*AU544*(DS544-DR544*(1000-AU544*DU544)/(1000-AU544*DT544))/(100*DL544)</f>
        <v>0</v>
      </c>
      <c r="AH544">
        <f>1000*DX544*AU544*(DT544-DU544)/(100*DL544*(1000-AU544*DT544))</f>
        <v>0</v>
      </c>
      <c r="AI544">
        <f>(AJ544 - AK544 - DY544*1E3/(8.314*(EA544+273.15)) * AM544/DX544 * AL544) * DX544/(100*DL544) * (1000 - DU544)/1000</f>
        <v>0</v>
      </c>
      <c r="AJ544">
        <v>788.2118569871651</v>
      </c>
      <c r="AK544">
        <v>764.5592606060604</v>
      </c>
      <c r="AL544">
        <v>3.31735922986471</v>
      </c>
      <c r="AM544">
        <v>65.2902715244734</v>
      </c>
      <c r="AN544">
        <f>(AP544 - AO544 + DY544*1E3/(8.314*(EA544+273.15)) * AR544/DX544 * AQ544) * DX544/(100*DL544) * 1000/(1000 - AP544)</f>
        <v>0</v>
      </c>
      <c r="AO544">
        <v>16.35370725551682</v>
      </c>
      <c r="AP544">
        <v>16.76932424242424</v>
      </c>
      <c r="AQ544">
        <v>-0.003838677552291622</v>
      </c>
      <c r="AR544">
        <v>105.1138406512992</v>
      </c>
      <c r="AS544">
        <v>0</v>
      </c>
      <c r="AT544">
        <v>0</v>
      </c>
      <c r="AU544">
        <f>IF(AS544*$H$13&gt;=AW544,1.0,(AW544/(AW544-AS544*$H$13)))</f>
        <v>0</v>
      </c>
      <c r="AV544">
        <f>(AU544-1)*100</f>
        <v>0</v>
      </c>
      <c r="AW544">
        <f>MAX(0,($B$13+$C$13*EF544)/(1+$D$13*EF544)*DY544/(EA544+273)*$E$13)</f>
        <v>0</v>
      </c>
      <c r="AX544" t="s">
        <v>437</v>
      </c>
      <c r="AY544" t="s">
        <v>437</v>
      </c>
      <c r="AZ544">
        <v>0</v>
      </c>
      <c r="BA544">
        <v>0</v>
      </c>
      <c r="BB544">
        <f>1-AZ544/BA544</f>
        <v>0</v>
      </c>
      <c r="BC544">
        <v>0</v>
      </c>
      <c r="BD544" t="s">
        <v>437</v>
      </c>
      <c r="BE544" t="s">
        <v>437</v>
      </c>
      <c r="BF544">
        <v>0</v>
      </c>
      <c r="BG544">
        <v>0</v>
      </c>
      <c r="BH544">
        <f>1-BF544/BG544</f>
        <v>0</v>
      </c>
      <c r="BI544">
        <v>0.5</v>
      </c>
      <c r="BJ544">
        <f>DI544</f>
        <v>0</v>
      </c>
      <c r="BK544">
        <f>L544</f>
        <v>0</v>
      </c>
      <c r="BL544">
        <f>BH544*BI544*BJ544</f>
        <v>0</v>
      </c>
      <c r="BM544">
        <f>(BK544-BC544)/BJ544</f>
        <v>0</v>
      </c>
      <c r="BN544">
        <f>(BA544-BG544)/BG544</f>
        <v>0</v>
      </c>
      <c r="BO544">
        <f>AZ544/(BB544+AZ544/BG544)</f>
        <v>0</v>
      </c>
      <c r="BP544" t="s">
        <v>437</v>
      </c>
      <c r="BQ544">
        <v>0</v>
      </c>
      <c r="BR544">
        <f>IF(BQ544&lt;&gt;0, BQ544, BO544)</f>
        <v>0</v>
      </c>
      <c r="BS544">
        <f>1-BR544/BG544</f>
        <v>0</v>
      </c>
      <c r="BT544">
        <f>(BG544-BF544)/(BG544-BR544)</f>
        <v>0</v>
      </c>
      <c r="BU544">
        <f>(BA544-BG544)/(BA544-BR544)</f>
        <v>0</v>
      </c>
      <c r="BV544">
        <f>(BG544-BF544)/(BG544-AZ544)</f>
        <v>0</v>
      </c>
      <c r="BW544">
        <f>(BA544-BG544)/(BA544-AZ544)</f>
        <v>0</v>
      </c>
      <c r="BX544">
        <f>(BT544*BR544/BF544)</f>
        <v>0</v>
      </c>
      <c r="BY544">
        <f>(1-BX544)</f>
        <v>0</v>
      </c>
      <c r="BZ544">
        <v>2020</v>
      </c>
      <c r="CA544">
        <v>290.0000000000001</v>
      </c>
      <c r="CB544">
        <v>1590.42</v>
      </c>
      <c r="CC544">
        <v>295</v>
      </c>
      <c r="CD544">
        <v>5220.67</v>
      </c>
      <c r="CE544">
        <v>1591.29</v>
      </c>
      <c r="CF544">
        <v>-0.87</v>
      </c>
      <c r="CG544">
        <v>300.0000000000001</v>
      </c>
      <c r="CH544">
        <v>23.8</v>
      </c>
      <c r="CI544">
        <v>1650.734719841875</v>
      </c>
      <c r="CJ544">
        <v>2.032994541366527</v>
      </c>
      <c r="CK544">
        <v>-31.03478562282126</v>
      </c>
      <c r="CL544">
        <v>0.9198548094063967</v>
      </c>
      <c r="CM544">
        <v>0.9759925733019913</v>
      </c>
      <c r="CN544">
        <v>-0.00431141668520578</v>
      </c>
      <c r="CO544">
        <v>289.9999999999999</v>
      </c>
      <c r="CP544">
        <v>1590.91</v>
      </c>
      <c r="CQ544">
        <v>765</v>
      </c>
      <c r="CR544">
        <v>5219.32</v>
      </c>
      <c r="CS544">
        <v>1591.27</v>
      </c>
      <c r="CT544">
        <v>-0.36</v>
      </c>
      <c r="DH544">
        <f>$B$11*EG544+$C$11*EH544+$F$11*ES544*(1-EV544)</f>
        <v>0</v>
      </c>
      <c r="DI544">
        <f>DH544*DJ544</f>
        <v>0</v>
      </c>
      <c r="DJ544">
        <f>($B$11*$D$9+$C$11*$D$9+$F$11*((FF544+EX544)/MAX(FF544+EX544+FG544, 0.1)*$I$9+FG544/MAX(FF544+EX544+FG544, 0.1)*$J$9))/($B$11+$C$11+$F$11)</f>
        <v>0</v>
      </c>
      <c r="DK544">
        <f>($B$11*$K$9+$C$11*$K$9+$F$11*((FF544+EX544)/MAX(FF544+EX544+FG544, 0.1)*$P$9+FG544/MAX(FF544+EX544+FG544, 0.1)*$Q$9))/($B$11+$C$11+$F$11)</f>
        <v>0</v>
      </c>
      <c r="DL544">
        <v>6</v>
      </c>
      <c r="DM544">
        <v>0.5</v>
      </c>
      <c r="DN544" t="s">
        <v>438</v>
      </c>
      <c r="DO544">
        <v>2</v>
      </c>
      <c r="DP544" t="b">
        <v>1</v>
      </c>
      <c r="DQ544">
        <v>1761513639.7</v>
      </c>
      <c r="DR544">
        <v>744.2198999999999</v>
      </c>
      <c r="DS544">
        <v>775.7122999999999</v>
      </c>
      <c r="DT544">
        <v>16.78181</v>
      </c>
      <c r="DU544">
        <v>16.35535</v>
      </c>
      <c r="DV544">
        <v>747.1594</v>
      </c>
      <c r="DW544">
        <v>16.70303</v>
      </c>
      <c r="DX544">
        <v>500.0078</v>
      </c>
      <c r="DY544">
        <v>90.28607000000002</v>
      </c>
      <c r="DZ544">
        <v>0.09998996000000002</v>
      </c>
      <c r="EA544">
        <v>24.17331</v>
      </c>
      <c r="EB544">
        <v>24.01154</v>
      </c>
      <c r="EC544">
        <v>999.9</v>
      </c>
      <c r="ED544">
        <v>0</v>
      </c>
      <c r="EE544">
        <v>0</v>
      </c>
      <c r="EF544">
        <v>9998.626999999999</v>
      </c>
      <c r="EG544">
        <v>0</v>
      </c>
      <c r="EH544">
        <v>1022.944</v>
      </c>
      <c r="EI544">
        <v>-31.4925</v>
      </c>
      <c r="EJ544">
        <v>756.9223000000001</v>
      </c>
      <c r="EK544">
        <v>788.6101999999998</v>
      </c>
      <c r="EL544">
        <v>0.4264574</v>
      </c>
      <c r="EM544">
        <v>775.7122999999999</v>
      </c>
      <c r="EN544">
        <v>16.35535</v>
      </c>
      <c r="EO544">
        <v>1.515163</v>
      </c>
      <c r="EP544">
        <v>1.476662</v>
      </c>
      <c r="EQ544">
        <v>13.12204</v>
      </c>
      <c r="ER544">
        <v>12.7286</v>
      </c>
      <c r="ES544">
        <v>1999.988</v>
      </c>
      <c r="ET544">
        <v>0.9799944999999999</v>
      </c>
      <c r="EU544">
        <v>0.02000585</v>
      </c>
      <c r="EV544">
        <v>0</v>
      </c>
      <c r="EW544">
        <v>1261.13</v>
      </c>
      <c r="EX544">
        <v>5.000970000000001</v>
      </c>
      <c r="EY544">
        <v>25385.01</v>
      </c>
      <c r="EZ544">
        <v>16707.44</v>
      </c>
      <c r="FA544">
        <v>40.25</v>
      </c>
      <c r="FB544">
        <v>41.375</v>
      </c>
      <c r="FC544">
        <v>40.375</v>
      </c>
      <c r="FD544">
        <v>40.75</v>
      </c>
      <c r="FE544">
        <v>40.375</v>
      </c>
      <c r="FF544">
        <v>1955.078</v>
      </c>
      <c r="FG544">
        <v>39.90999999999999</v>
      </c>
      <c r="FH544">
        <v>0</v>
      </c>
      <c r="FI544">
        <v>8513.600000143051</v>
      </c>
      <c r="FJ544">
        <v>0</v>
      </c>
      <c r="FK544">
        <v>1261.0788</v>
      </c>
      <c r="FL544">
        <v>1.333076910789248</v>
      </c>
      <c r="FM544">
        <v>32.95384595020768</v>
      </c>
      <c r="FN544">
        <v>25382.312</v>
      </c>
      <c r="FO544">
        <v>15</v>
      </c>
      <c r="FP544">
        <v>0</v>
      </c>
      <c r="FQ544" t="s">
        <v>439</v>
      </c>
      <c r="FR544">
        <v>1760210915.6</v>
      </c>
      <c r="FS544">
        <v>0</v>
      </c>
      <c r="FT544">
        <v>0</v>
      </c>
      <c r="FU544">
        <v>-0.215</v>
      </c>
      <c r="FV544">
        <v>0</v>
      </c>
      <c r="FW544">
        <v>-0.6919999999999999</v>
      </c>
      <c r="FX544">
        <v>0</v>
      </c>
      <c r="FY544">
        <v>400</v>
      </c>
      <c r="FZ544">
        <v>0</v>
      </c>
      <c r="GA544">
        <v>0.15</v>
      </c>
      <c r="GB544">
        <v>0</v>
      </c>
      <c r="GC544">
        <v>-31.43291219512195</v>
      </c>
      <c r="GD544">
        <v>0.670444599303092</v>
      </c>
      <c r="GE544">
        <v>0.1790606917072913</v>
      </c>
      <c r="GF544">
        <v>0</v>
      </c>
      <c r="GG544">
        <v>1260.970294117647</v>
      </c>
      <c r="GH544">
        <v>1.585485092226009</v>
      </c>
      <c r="GI544">
        <v>0.2947030937991985</v>
      </c>
      <c r="GJ544">
        <v>0</v>
      </c>
      <c r="GK544">
        <v>0.4017879756097562</v>
      </c>
      <c r="GL544">
        <v>0.2040223066202093</v>
      </c>
      <c r="GM544">
        <v>0.02073640572200732</v>
      </c>
      <c r="GN544">
        <v>0</v>
      </c>
      <c r="GO544">
        <v>0</v>
      </c>
      <c r="GP544">
        <v>3</v>
      </c>
      <c r="GQ544" t="s">
        <v>455</v>
      </c>
      <c r="GR544">
        <v>3.13463</v>
      </c>
      <c r="GS544">
        <v>2.76035</v>
      </c>
      <c r="GT544">
        <v>0.142598</v>
      </c>
      <c r="GU544">
        <v>0.144863</v>
      </c>
      <c r="GV544">
        <v>0.082192</v>
      </c>
      <c r="GW544">
        <v>0.0798522</v>
      </c>
      <c r="GX544">
        <v>27275.4</v>
      </c>
      <c r="GY544">
        <v>27199.7</v>
      </c>
      <c r="GZ544">
        <v>29576.6</v>
      </c>
      <c r="HA544">
        <v>29397.4</v>
      </c>
      <c r="HB544">
        <v>35873.4</v>
      </c>
      <c r="HC544">
        <v>35834.4</v>
      </c>
      <c r="HD544">
        <v>41617.4</v>
      </c>
      <c r="HE544">
        <v>41761.6</v>
      </c>
      <c r="HF544">
        <v>1.92868</v>
      </c>
      <c r="HG544">
        <v>1.8538</v>
      </c>
      <c r="HH544">
        <v>0.00414997</v>
      </c>
      <c r="HI544">
        <v>0</v>
      </c>
      <c r="HJ544">
        <v>23.9459</v>
      </c>
      <c r="HK544">
        <v>999.9</v>
      </c>
      <c r="HL544">
        <v>39.7</v>
      </c>
      <c r="HM544">
        <v>31.7</v>
      </c>
      <c r="HN544">
        <v>20.6421</v>
      </c>
      <c r="HO544">
        <v>62.6229</v>
      </c>
      <c r="HP544">
        <v>31.4704</v>
      </c>
      <c r="HQ544">
        <v>1</v>
      </c>
      <c r="HR544">
        <v>0.143768</v>
      </c>
      <c r="HS544">
        <v>4.53376</v>
      </c>
      <c r="HT544">
        <v>20.2816</v>
      </c>
      <c r="HU544">
        <v>5.21684</v>
      </c>
      <c r="HV544">
        <v>12.0159</v>
      </c>
      <c r="HW544">
        <v>4.98895</v>
      </c>
      <c r="HX544">
        <v>3.28808</v>
      </c>
      <c r="HY544">
        <v>9999</v>
      </c>
      <c r="HZ544">
        <v>9999</v>
      </c>
      <c r="IA544">
        <v>9999</v>
      </c>
      <c r="IB544">
        <v>999.9</v>
      </c>
      <c r="IC544">
        <v>4.97286</v>
      </c>
      <c r="ID544">
        <v>1.86661</v>
      </c>
      <c r="IE544">
        <v>1.8659</v>
      </c>
      <c r="IF544">
        <v>1.8659</v>
      </c>
      <c r="IG544">
        <v>1.86773</v>
      </c>
      <c r="IH544">
        <v>1.87018</v>
      </c>
      <c r="II544">
        <v>1.86877</v>
      </c>
      <c r="IJ544">
        <v>1.87027</v>
      </c>
      <c r="IK544">
        <v>0</v>
      </c>
      <c r="IL544">
        <v>0</v>
      </c>
      <c r="IM544">
        <v>0</v>
      </c>
      <c r="IN544">
        <v>0</v>
      </c>
      <c r="IO544" t="s">
        <v>441</v>
      </c>
      <c r="IP544" t="s">
        <v>442</v>
      </c>
      <c r="IQ544" t="s">
        <v>443</v>
      </c>
      <c r="IR544" t="s">
        <v>443</v>
      </c>
      <c r="IS544" t="s">
        <v>443</v>
      </c>
      <c r="IT544" t="s">
        <v>443</v>
      </c>
      <c r="IU544">
        <v>0</v>
      </c>
      <c r="IV544">
        <v>100</v>
      </c>
      <c r="IW544">
        <v>100</v>
      </c>
      <c r="IX544">
        <v>-2.957</v>
      </c>
      <c r="IY544">
        <v>0.0785</v>
      </c>
      <c r="IZ544">
        <v>-1.414774939843471</v>
      </c>
      <c r="JA544">
        <v>-0.002262605230658699</v>
      </c>
      <c r="JB544">
        <v>4.117972070868355E-07</v>
      </c>
      <c r="JC544">
        <v>-1.535053720392113E-10</v>
      </c>
      <c r="JD544">
        <v>-0.05773197212917025</v>
      </c>
      <c r="JE544">
        <v>-0.004387372397949352</v>
      </c>
      <c r="JF544">
        <v>0.001148265067849212</v>
      </c>
      <c r="JG544">
        <v>-2.372704636287677E-05</v>
      </c>
      <c r="JH544">
        <v>4</v>
      </c>
      <c r="JI544">
        <v>2346</v>
      </c>
      <c r="JJ544">
        <v>1</v>
      </c>
      <c r="JK544">
        <v>24</v>
      </c>
      <c r="JL544">
        <v>21712.1</v>
      </c>
      <c r="JM544">
        <v>29358560.7</v>
      </c>
      <c r="JN544">
        <v>1.7334</v>
      </c>
      <c r="JO544">
        <v>2.2644</v>
      </c>
      <c r="JP544">
        <v>1.39648</v>
      </c>
      <c r="JQ544">
        <v>2.35229</v>
      </c>
      <c r="JR544">
        <v>1.49536</v>
      </c>
      <c r="JS544">
        <v>2.54395</v>
      </c>
      <c r="JT544">
        <v>36.6943</v>
      </c>
      <c r="JU544">
        <v>24.0262</v>
      </c>
      <c r="JV544">
        <v>18</v>
      </c>
      <c r="JW544">
        <v>494.491</v>
      </c>
      <c r="JX544">
        <v>437.249</v>
      </c>
      <c r="JY544">
        <v>18.7414</v>
      </c>
      <c r="JZ544">
        <v>29.257</v>
      </c>
      <c r="KA544">
        <v>30.0013</v>
      </c>
      <c r="KB544">
        <v>28.7461</v>
      </c>
      <c r="KC544">
        <v>28.6447</v>
      </c>
      <c r="KD544">
        <v>34.8183</v>
      </c>
      <c r="KE544">
        <v>28.0795</v>
      </c>
      <c r="KF544">
        <v>40.8268</v>
      </c>
      <c r="KG544">
        <v>18.7304</v>
      </c>
      <c r="KH544">
        <v>808.162</v>
      </c>
      <c r="KI544">
        <v>16.3516</v>
      </c>
      <c r="KJ544">
        <v>101.081</v>
      </c>
      <c r="KK544">
        <v>100.426</v>
      </c>
    </row>
    <row r="545" spans="1:297">
      <c r="A545">
        <v>529</v>
      </c>
      <c r="B545">
        <v>1761513647.5</v>
      </c>
      <c r="C545">
        <v>6437</v>
      </c>
      <c r="D545" t="s">
        <v>1506</v>
      </c>
      <c r="E545" t="s">
        <v>1507</v>
      </c>
      <c r="F545">
        <v>5</v>
      </c>
      <c r="G545" t="s">
        <v>1411</v>
      </c>
      <c r="H545" t="s">
        <v>436</v>
      </c>
      <c r="I545">
        <v>1761513645</v>
      </c>
      <c r="J545">
        <f>(K545)/1000</f>
        <v>0</v>
      </c>
      <c r="K545">
        <f>IF(DP545, AN545, AH545)</f>
        <v>0</v>
      </c>
      <c r="L545">
        <f>IF(DP545, AI545, AG545)</f>
        <v>0</v>
      </c>
      <c r="M545">
        <f>DR545 - IF(AU545&gt;1, L545*DL545*100.0/(AW545), 0)</f>
        <v>0</v>
      </c>
      <c r="N545">
        <f>((T545-J545/2)*M545-L545)/(T545+J545/2)</f>
        <v>0</v>
      </c>
      <c r="O545">
        <f>N545*(DY545+DZ545)/1000.0</f>
        <v>0</v>
      </c>
      <c r="P545">
        <f>(DR545 - IF(AU545&gt;1, L545*DL545*100.0/(AW545), 0))*(DY545+DZ545)/1000.0</f>
        <v>0</v>
      </c>
      <c r="Q545">
        <f>2.0/((1/S545-1/R545)+SIGN(S545)*SQRT((1/S545-1/R545)*(1/S545-1/R545) + 4*DM545/((DM545+1)*(DM545+1))*(2*1/S545*1/R545-1/R545*1/R545)))</f>
        <v>0</v>
      </c>
      <c r="R545">
        <f>IF(LEFT(DN545,1)&lt;&gt;"0",IF(LEFT(DN545,1)="1",3.0,DO545),$D$5+$E$5*(EF545*DY545/($K$5*1000))+$F$5*(EF545*DY545/($K$5*1000))*MAX(MIN(DL545,$J$5),$I$5)*MAX(MIN(DL545,$J$5),$I$5)+$G$5*MAX(MIN(DL545,$J$5),$I$5)*(EF545*DY545/($K$5*1000))+$H$5*(EF545*DY545/($K$5*1000))*(EF545*DY545/($K$5*1000)))</f>
        <v>0</v>
      </c>
      <c r="S545">
        <f>J545*(1000-(1000*0.61365*exp(17.502*W545/(240.97+W545))/(DY545+DZ545)+DT545)/2)/(1000*0.61365*exp(17.502*W545/(240.97+W545))/(DY545+DZ545)-DT545)</f>
        <v>0</v>
      </c>
      <c r="T545">
        <f>1/((DM545+1)/(Q545/1.6)+1/(R545/1.37)) + DM545/((DM545+1)/(Q545/1.6) + DM545/(R545/1.37))</f>
        <v>0</v>
      </c>
      <c r="U545">
        <f>(DH545*DK545)</f>
        <v>0</v>
      </c>
      <c r="V545">
        <f>(EA545+(U545+2*0.95*5.67E-8*(((EA545+$B$7)+273)^4-(EA545+273)^4)-44100*J545)/(1.84*29.3*R545+8*0.95*5.67E-8*(EA545+273)^3))</f>
        <v>0</v>
      </c>
      <c r="W545">
        <f>($C$7*EB545+$D$7*EC545+$E$7*V545)</f>
        <v>0</v>
      </c>
      <c r="X545">
        <f>0.61365*exp(17.502*W545/(240.97+W545))</f>
        <v>0</v>
      </c>
      <c r="Y545">
        <f>(Z545/AA545*100)</f>
        <v>0</v>
      </c>
      <c r="Z545">
        <f>DT545*(DY545+DZ545)/1000</f>
        <v>0</v>
      </c>
      <c r="AA545">
        <f>0.61365*exp(17.502*EA545/(240.97+EA545))</f>
        <v>0</v>
      </c>
      <c r="AB545">
        <f>(X545-DT545*(DY545+DZ545)/1000)</f>
        <v>0</v>
      </c>
      <c r="AC545">
        <f>(-J545*44100)</f>
        <v>0</v>
      </c>
      <c r="AD545">
        <f>2*29.3*R545*0.92*(EA545-W545)</f>
        <v>0</v>
      </c>
      <c r="AE545">
        <f>2*0.95*5.67E-8*(((EA545+$B$7)+273)^4-(W545+273)^4)</f>
        <v>0</v>
      </c>
      <c r="AF545">
        <f>U545+AE545+AC545+AD545</f>
        <v>0</v>
      </c>
      <c r="AG545">
        <f>DX545*AU545*(DS545-DR545*(1000-AU545*DU545)/(1000-AU545*DT545))/(100*DL545)</f>
        <v>0</v>
      </c>
      <c r="AH545">
        <f>1000*DX545*AU545*(DT545-DU545)/(100*DL545*(1000-AU545*DT545))</f>
        <v>0</v>
      </c>
      <c r="AI545">
        <f>(AJ545 - AK545 - DY545*1E3/(8.314*(EA545+273.15)) * AM545/DX545 * AL545) * DX545/(100*DL545) * (1000 - DU545)/1000</f>
        <v>0</v>
      </c>
      <c r="AJ545">
        <v>805.3613618436569</v>
      </c>
      <c r="AK545">
        <v>781.3964363636366</v>
      </c>
      <c r="AL545">
        <v>3.376720905473318</v>
      </c>
      <c r="AM545">
        <v>65.2902715244734</v>
      </c>
      <c r="AN545">
        <f>(AP545 - AO545 + DY545*1E3/(8.314*(EA545+273.15)) * AR545/DX545 * AQ545) * DX545/(100*DL545) * 1000/(1000 - AP545)</f>
        <v>0</v>
      </c>
      <c r="AO545">
        <v>16.33605902670847</v>
      </c>
      <c r="AP545">
        <v>16.74454303030301</v>
      </c>
      <c r="AQ545">
        <v>-0.003887600744570628</v>
      </c>
      <c r="AR545">
        <v>105.1138406512992</v>
      </c>
      <c r="AS545">
        <v>0</v>
      </c>
      <c r="AT545">
        <v>0</v>
      </c>
      <c r="AU545">
        <f>IF(AS545*$H$13&gt;=AW545,1.0,(AW545/(AW545-AS545*$H$13)))</f>
        <v>0</v>
      </c>
      <c r="AV545">
        <f>(AU545-1)*100</f>
        <v>0</v>
      </c>
      <c r="AW545">
        <f>MAX(0,($B$13+$C$13*EF545)/(1+$D$13*EF545)*DY545/(EA545+273)*$E$13)</f>
        <v>0</v>
      </c>
      <c r="AX545" t="s">
        <v>437</v>
      </c>
      <c r="AY545" t="s">
        <v>437</v>
      </c>
      <c r="AZ545">
        <v>0</v>
      </c>
      <c r="BA545">
        <v>0</v>
      </c>
      <c r="BB545">
        <f>1-AZ545/BA545</f>
        <v>0</v>
      </c>
      <c r="BC545">
        <v>0</v>
      </c>
      <c r="BD545" t="s">
        <v>437</v>
      </c>
      <c r="BE545" t="s">
        <v>437</v>
      </c>
      <c r="BF545">
        <v>0</v>
      </c>
      <c r="BG545">
        <v>0</v>
      </c>
      <c r="BH545">
        <f>1-BF545/BG545</f>
        <v>0</v>
      </c>
      <c r="BI545">
        <v>0.5</v>
      </c>
      <c r="BJ545">
        <f>DI545</f>
        <v>0</v>
      </c>
      <c r="BK545">
        <f>L545</f>
        <v>0</v>
      </c>
      <c r="BL545">
        <f>BH545*BI545*BJ545</f>
        <v>0</v>
      </c>
      <c r="BM545">
        <f>(BK545-BC545)/BJ545</f>
        <v>0</v>
      </c>
      <c r="BN545">
        <f>(BA545-BG545)/BG545</f>
        <v>0</v>
      </c>
      <c r="BO545">
        <f>AZ545/(BB545+AZ545/BG545)</f>
        <v>0</v>
      </c>
      <c r="BP545" t="s">
        <v>437</v>
      </c>
      <c r="BQ545">
        <v>0</v>
      </c>
      <c r="BR545">
        <f>IF(BQ545&lt;&gt;0, BQ545, BO545)</f>
        <v>0</v>
      </c>
      <c r="BS545">
        <f>1-BR545/BG545</f>
        <v>0</v>
      </c>
      <c r="BT545">
        <f>(BG545-BF545)/(BG545-BR545)</f>
        <v>0</v>
      </c>
      <c r="BU545">
        <f>(BA545-BG545)/(BA545-BR545)</f>
        <v>0</v>
      </c>
      <c r="BV545">
        <f>(BG545-BF545)/(BG545-AZ545)</f>
        <v>0</v>
      </c>
      <c r="BW545">
        <f>(BA545-BG545)/(BA545-AZ545)</f>
        <v>0</v>
      </c>
      <c r="BX545">
        <f>(BT545*BR545/BF545)</f>
        <v>0</v>
      </c>
      <c r="BY545">
        <f>(1-BX545)</f>
        <v>0</v>
      </c>
      <c r="BZ545">
        <v>2020</v>
      </c>
      <c r="CA545">
        <v>290.0000000000001</v>
      </c>
      <c r="CB545">
        <v>1590.42</v>
      </c>
      <c r="CC545">
        <v>295</v>
      </c>
      <c r="CD545">
        <v>5220.67</v>
      </c>
      <c r="CE545">
        <v>1591.29</v>
      </c>
      <c r="CF545">
        <v>-0.87</v>
      </c>
      <c r="CG545">
        <v>300.0000000000001</v>
      </c>
      <c r="CH545">
        <v>23.8</v>
      </c>
      <c r="CI545">
        <v>1650.734719841875</v>
      </c>
      <c r="CJ545">
        <v>2.032994541366527</v>
      </c>
      <c r="CK545">
        <v>-31.03478562282126</v>
      </c>
      <c r="CL545">
        <v>0.9198548094063967</v>
      </c>
      <c r="CM545">
        <v>0.9759925733019913</v>
      </c>
      <c r="CN545">
        <v>-0.00431141668520578</v>
      </c>
      <c r="CO545">
        <v>289.9999999999999</v>
      </c>
      <c r="CP545">
        <v>1590.91</v>
      </c>
      <c r="CQ545">
        <v>765</v>
      </c>
      <c r="CR545">
        <v>5219.32</v>
      </c>
      <c r="CS545">
        <v>1591.27</v>
      </c>
      <c r="CT545">
        <v>-0.36</v>
      </c>
      <c r="DH545">
        <f>$B$11*EG545+$C$11*EH545+$F$11*ES545*(1-EV545)</f>
        <v>0</v>
      </c>
      <c r="DI545">
        <f>DH545*DJ545</f>
        <v>0</v>
      </c>
      <c r="DJ545">
        <f>($B$11*$D$9+$C$11*$D$9+$F$11*((FF545+EX545)/MAX(FF545+EX545+FG545, 0.1)*$I$9+FG545/MAX(FF545+EX545+FG545, 0.1)*$J$9))/($B$11+$C$11+$F$11)</f>
        <v>0</v>
      </c>
      <c r="DK545">
        <f>($B$11*$K$9+$C$11*$K$9+$F$11*((FF545+EX545)/MAX(FF545+EX545+FG545, 0.1)*$P$9+FG545/MAX(FF545+EX545+FG545, 0.1)*$Q$9))/($B$11+$C$11+$F$11)</f>
        <v>0</v>
      </c>
      <c r="DL545">
        <v>6</v>
      </c>
      <c r="DM545">
        <v>0.5</v>
      </c>
      <c r="DN545" t="s">
        <v>438</v>
      </c>
      <c r="DO545">
        <v>2</v>
      </c>
      <c r="DP545" t="b">
        <v>1</v>
      </c>
      <c r="DQ545">
        <v>1761513645</v>
      </c>
      <c r="DR545">
        <v>761.6610000000001</v>
      </c>
      <c r="DS545">
        <v>793.5781111111111</v>
      </c>
      <c r="DT545">
        <v>16.7534</v>
      </c>
      <c r="DU545">
        <v>16.33614444444445</v>
      </c>
      <c r="DV545">
        <v>764.633888888889</v>
      </c>
      <c r="DW545">
        <v>16.67501111111111</v>
      </c>
      <c r="DX545">
        <v>500.0033333333333</v>
      </c>
      <c r="DY545">
        <v>90.28700000000001</v>
      </c>
      <c r="DZ545">
        <v>0.09992587777777778</v>
      </c>
      <c r="EA545">
        <v>24.17361111111111</v>
      </c>
      <c r="EB545">
        <v>24.01113333333333</v>
      </c>
      <c r="EC545">
        <v>999.9000000000001</v>
      </c>
      <c r="ED545">
        <v>0</v>
      </c>
      <c r="EE545">
        <v>0</v>
      </c>
      <c r="EF545">
        <v>10005.00111111111</v>
      </c>
      <c r="EG545">
        <v>0</v>
      </c>
      <c r="EH545">
        <v>1022.896666666667</v>
      </c>
      <c r="EI545">
        <v>-31.91721111111111</v>
      </c>
      <c r="EJ545">
        <v>774.638888888889</v>
      </c>
      <c r="EK545">
        <v>806.7575555555555</v>
      </c>
      <c r="EL545">
        <v>0.4172394444444445</v>
      </c>
      <c r="EM545">
        <v>793.5781111111111</v>
      </c>
      <c r="EN545">
        <v>16.33614444444445</v>
      </c>
      <c r="EO545">
        <v>1.512613333333333</v>
      </c>
      <c r="EP545">
        <v>1.474942222222222</v>
      </c>
      <c r="EQ545">
        <v>13.09626666666667</v>
      </c>
      <c r="ER545">
        <v>12.71083333333333</v>
      </c>
      <c r="ES545">
        <v>2000.024444444444</v>
      </c>
      <c r="ET545">
        <v>0.9799950000000001</v>
      </c>
      <c r="EU545">
        <v>0.02000536666666667</v>
      </c>
      <c r="EV545">
        <v>0</v>
      </c>
      <c r="EW545">
        <v>1261.18</v>
      </c>
      <c r="EX545">
        <v>5.00097</v>
      </c>
      <c r="EY545">
        <v>25388.56666666667</v>
      </c>
      <c r="EZ545">
        <v>16707.76666666667</v>
      </c>
      <c r="FA545">
        <v>40.25</v>
      </c>
      <c r="FB545">
        <v>41.375</v>
      </c>
      <c r="FC545">
        <v>40.375</v>
      </c>
      <c r="FD545">
        <v>40.77755555555555</v>
      </c>
      <c r="FE545">
        <v>40.375</v>
      </c>
      <c r="FF545">
        <v>1955.114444444445</v>
      </c>
      <c r="FG545">
        <v>39.91</v>
      </c>
      <c r="FH545">
        <v>0</v>
      </c>
      <c r="FI545">
        <v>8518.400000095367</v>
      </c>
      <c r="FJ545">
        <v>0</v>
      </c>
      <c r="FK545">
        <v>1261.1596</v>
      </c>
      <c r="FL545">
        <v>-0.001538465210481187</v>
      </c>
      <c r="FM545">
        <v>38.09999977887522</v>
      </c>
      <c r="FN545">
        <v>25385.38</v>
      </c>
      <c r="FO545">
        <v>15</v>
      </c>
      <c r="FP545">
        <v>0</v>
      </c>
      <c r="FQ545" t="s">
        <v>439</v>
      </c>
      <c r="FR545">
        <v>1760210915.6</v>
      </c>
      <c r="FS545">
        <v>0</v>
      </c>
      <c r="FT545">
        <v>0</v>
      </c>
      <c r="FU545">
        <v>-0.215</v>
      </c>
      <c r="FV545">
        <v>0</v>
      </c>
      <c r="FW545">
        <v>-0.6919999999999999</v>
      </c>
      <c r="FX545">
        <v>0</v>
      </c>
      <c r="FY545">
        <v>400</v>
      </c>
      <c r="FZ545">
        <v>0</v>
      </c>
      <c r="GA545">
        <v>0.15</v>
      </c>
      <c r="GB545">
        <v>0</v>
      </c>
      <c r="GC545">
        <v>-31.505905</v>
      </c>
      <c r="GD545">
        <v>-2.165432645403374</v>
      </c>
      <c r="GE545">
        <v>0.2769741187818819</v>
      </c>
      <c r="GF545">
        <v>0</v>
      </c>
      <c r="GG545">
        <v>1261.094705882353</v>
      </c>
      <c r="GH545">
        <v>0.7572192439563571</v>
      </c>
      <c r="GI545">
        <v>0.2292857874320555</v>
      </c>
      <c r="GJ545">
        <v>1</v>
      </c>
      <c r="GK545">
        <v>0.414565375</v>
      </c>
      <c r="GL545">
        <v>0.08065214634146188</v>
      </c>
      <c r="GM545">
        <v>0.01093064036021564</v>
      </c>
      <c r="GN545">
        <v>1</v>
      </c>
      <c r="GO545">
        <v>2</v>
      </c>
      <c r="GP545">
        <v>3</v>
      </c>
      <c r="GQ545" t="s">
        <v>440</v>
      </c>
      <c r="GR545">
        <v>3.13458</v>
      </c>
      <c r="GS545">
        <v>2.76036</v>
      </c>
      <c r="GT545">
        <v>0.144696</v>
      </c>
      <c r="GU545">
        <v>0.146922</v>
      </c>
      <c r="GV545">
        <v>0.0821055</v>
      </c>
      <c r="GW545">
        <v>0.079836</v>
      </c>
      <c r="GX545">
        <v>27207.9</v>
      </c>
      <c r="GY545">
        <v>27133.2</v>
      </c>
      <c r="GZ545">
        <v>29575.9</v>
      </c>
      <c r="HA545">
        <v>29396.5</v>
      </c>
      <c r="HB545">
        <v>35875.9</v>
      </c>
      <c r="HC545">
        <v>35834.2</v>
      </c>
      <c r="HD545">
        <v>41616.3</v>
      </c>
      <c r="HE545">
        <v>41760.6</v>
      </c>
      <c r="HF545">
        <v>1.92865</v>
      </c>
      <c r="HG545">
        <v>1.85362</v>
      </c>
      <c r="HH545">
        <v>0.00336766</v>
      </c>
      <c r="HI545">
        <v>0</v>
      </c>
      <c r="HJ545">
        <v>23.9459</v>
      </c>
      <c r="HK545">
        <v>999.9</v>
      </c>
      <c r="HL545">
        <v>39.7</v>
      </c>
      <c r="HM545">
        <v>31.7</v>
      </c>
      <c r="HN545">
        <v>20.6434</v>
      </c>
      <c r="HO545">
        <v>62.2729</v>
      </c>
      <c r="HP545">
        <v>31.3141</v>
      </c>
      <c r="HQ545">
        <v>1</v>
      </c>
      <c r="HR545">
        <v>0.145038</v>
      </c>
      <c r="HS545">
        <v>4.53703</v>
      </c>
      <c r="HT545">
        <v>20.2816</v>
      </c>
      <c r="HU545">
        <v>5.21714</v>
      </c>
      <c r="HV545">
        <v>12.0159</v>
      </c>
      <c r="HW545">
        <v>4.9889</v>
      </c>
      <c r="HX545">
        <v>3.28785</v>
      </c>
      <c r="HY545">
        <v>9999</v>
      </c>
      <c r="HZ545">
        <v>9999</v>
      </c>
      <c r="IA545">
        <v>9999</v>
      </c>
      <c r="IB545">
        <v>999.9</v>
      </c>
      <c r="IC545">
        <v>4.97286</v>
      </c>
      <c r="ID545">
        <v>1.86661</v>
      </c>
      <c r="IE545">
        <v>1.86591</v>
      </c>
      <c r="IF545">
        <v>1.86588</v>
      </c>
      <c r="IG545">
        <v>1.86774</v>
      </c>
      <c r="IH545">
        <v>1.87014</v>
      </c>
      <c r="II545">
        <v>1.86877</v>
      </c>
      <c r="IJ545">
        <v>1.87027</v>
      </c>
      <c r="IK545">
        <v>0</v>
      </c>
      <c r="IL545">
        <v>0</v>
      </c>
      <c r="IM545">
        <v>0</v>
      </c>
      <c r="IN545">
        <v>0</v>
      </c>
      <c r="IO545" t="s">
        <v>441</v>
      </c>
      <c r="IP545" t="s">
        <v>442</v>
      </c>
      <c r="IQ545" t="s">
        <v>443</v>
      </c>
      <c r="IR545" t="s">
        <v>443</v>
      </c>
      <c r="IS545" t="s">
        <v>443</v>
      </c>
      <c r="IT545" t="s">
        <v>443</v>
      </c>
      <c r="IU545">
        <v>0</v>
      </c>
      <c r="IV545">
        <v>100</v>
      </c>
      <c r="IW545">
        <v>100</v>
      </c>
      <c r="IX545">
        <v>-2.989</v>
      </c>
      <c r="IY545">
        <v>0.07820000000000001</v>
      </c>
      <c r="IZ545">
        <v>-1.414774939843471</v>
      </c>
      <c r="JA545">
        <v>-0.002262605230658699</v>
      </c>
      <c r="JB545">
        <v>4.117972070868355E-07</v>
      </c>
      <c r="JC545">
        <v>-1.535053720392113E-10</v>
      </c>
      <c r="JD545">
        <v>-0.05773197212917025</v>
      </c>
      <c r="JE545">
        <v>-0.004387372397949352</v>
      </c>
      <c r="JF545">
        <v>0.001148265067849212</v>
      </c>
      <c r="JG545">
        <v>-2.372704636287677E-05</v>
      </c>
      <c r="JH545">
        <v>4</v>
      </c>
      <c r="JI545">
        <v>2346</v>
      </c>
      <c r="JJ545">
        <v>1</v>
      </c>
      <c r="JK545">
        <v>24</v>
      </c>
      <c r="JL545">
        <v>21712.2</v>
      </c>
      <c r="JM545">
        <v>29358560.8</v>
      </c>
      <c r="JN545">
        <v>1.76514</v>
      </c>
      <c r="JO545">
        <v>2.2644</v>
      </c>
      <c r="JP545">
        <v>1.39771</v>
      </c>
      <c r="JQ545">
        <v>2.34619</v>
      </c>
      <c r="JR545">
        <v>1.49536</v>
      </c>
      <c r="JS545">
        <v>2.68066</v>
      </c>
      <c r="JT545">
        <v>36.6943</v>
      </c>
      <c r="JU545">
        <v>24.035</v>
      </c>
      <c r="JV545">
        <v>18</v>
      </c>
      <c r="JW545">
        <v>494.599</v>
      </c>
      <c r="JX545">
        <v>437.255</v>
      </c>
      <c r="JY545">
        <v>18.7243</v>
      </c>
      <c r="JZ545">
        <v>29.2712</v>
      </c>
      <c r="KA545">
        <v>30.0013</v>
      </c>
      <c r="KB545">
        <v>28.7614</v>
      </c>
      <c r="KC545">
        <v>28.6598</v>
      </c>
      <c r="KD545">
        <v>35.3696</v>
      </c>
      <c r="KE545">
        <v>28.0795</v>
      </c>
      <c r="KF545">
        <v>40.8268</v>
      </c>
      <c r="KG545">
        <v>18.7186</v>
      </c>
      <c r="KH545">
        <v>821.592</v>
      </c>
      <c r="KI545">
        <v>16.3516</v>
      </c>
      <c r="KJ545">
        <v>101.078</v>
      </c>
      <c r="KK545">
        <v>100.423</v>
      </c>
    </row>
    <row r="546" spans="1:297">
      <c r="A546">
        <v>530</v>
      </c>
      <c r="B546">
        <v>1761513652.5</v>
      </c>
      <c r="C546">
        <v>6442</v>
      </c>
      <c r="D546" t="s">
        <v>1508</v>
      </c>
      <c r="E546" t="s">
        <v>1509</v>
      </c>
      <c r="F546">
        <v>5</v>
      </c>
      <c r="G546" t="s">
        <v>1411</v>
      </c>
      <c r="H546" t="s">
        <v>436</v>
      </c>
      <c r="I546">
        <v>1761513649.7</v>
      </c>
      <c r="J546">
        <f>(K546)/1000</f>
        <v>0</v>
      </c>
      <c r="K546">
        <f>IF(DP546, AN546, AH546)</f>
        <v>0</v>
      </c>
      <c r="L546">
        <f>IF(DP546, AI546, AG546)</f>
        <v>0</v>
      </c>
      <c r="M546">
        <f>DR546 - IF(AU546&gt;1, L546*DL546*100.0/(AW546), 0)</f>
        <v>0</v>
      </c>
      <c r="N546">
        <f>((T546-J546/2)*M546-L546)/(T546+J546/2)</f>
        <v>0</v>
      </c>
      <c r="O546">
        <f>N546*(DY546+DZ546)/1000.0</f>
        <v>0</v>
      </c>
      <c r="P546">
        <f>(DR546 - IF(AU546&gt;1, L546*DL546*100.0/(AW546), 0))*(DY546+DZ546)/1000.0</f>
        <v>0</v>
      </c>
      <c r="Q546">
        <f>2.0/((1/S546-1/R546)+SIGN(S546)*SQRT((1/S546-1/R546)*(1/S546-1/R546) + 4*DM546/((DM546+1)*(DM546+1))*(2*1/S546*1/R546-1/R546*1/R546)))</f>
        <v>0</v>
      </c>
      <c r="R546">
        <f>IF(LEFT(DN546,1)&lt;&gt;"0",IF(LEFT(DN546,1)="1",3.0,DO546),$D$5+$E$5*(EF546*DY546/($K$5*1000))+$F$5*(EF546*DY546/($K$5*1000))*MAX(MIN(DL546,$J$5),$I$5)*MAX(MIN(DL546,$J$5),$I$5)+$G$5*MAX(MIN(DL546,$J$5),$I$5)*(EF546*DY546/($K$5*1000))+$H$5*(EF546*DY546/($K$5*1000))*(EF546*DY546/($K$5*1000)))</f>
        <v>0</v>
      </c>
      <c r="S546">
        <f>J546*(1000-(1000*0.61365*exp(17.502*W546/(240.97+W546))/(DY546+DZ546)+DT546)/2)/(1000*0.61365*exp(17.502*W546/(240.97+W546))/(DY546+DZ546)-DT546)</f>
        <v>0</v>
      </c>
      <c r="T546">
        <f>1/((DM546+1)/(Q546/1.6)+1/(R546/1.37)) + DM546/((DM546+1)/(Q546/1.6) + DM546/(R546/1.37))</f>
        <v>0</v>
      </c>
      <c r="U546">
        <f>(DH546*DK546)</f>
        <v>0</v>
      </c>
      <c r="V546">
        <f>(EA546+(U546+2*0.95*5.67E-8*(((EA546+$B$7)+273)^4-(EA546+273)^4)-44100*J546)/(1.84*29.3*R546+8*0.95*5.67E-8*(EA546+273)^3))</f>
        <v>0</v>
      </c>
      <c r="W546">
        <f>($C$7*EB546+$D$7*EC546+$E$7*V546)</f>
        <v>0</v>
      </c>
      <c r="X546">
        <f>0.61365*exp(17.502*W546/(240.97+W546))</f>
        <v>0</v>
      </c>
      <c r="Y546">
        <f>(Z546/AA546*100)</f>
        <v>0</v>
      </c>
      <c r="Z546">
        <f>DT546*(DY546+DZ546)/1000</f>
        <v>0</v>
      </c>
      <c r="AA546">
        <f>0.61365*exp(17.502*EA546/(240.97+EA546))</f>
        <v>0</v>
      </c>
      <c r="AB546">
        <f>(X546-DT546*(DY546+DZ546)/1000)</f>
        <v>0</v>
      </c>
      <c r="AC546">
        <f>(-J546*44100)</f>
        <v>0</v>
      </c>
      <c r="AD546">
        <f>2*29.3*R546*0.92*(EA546-W546)</f>
        <v>0</v>
      </c>
      <c r="AE546">
        <f>2*0.95*5.67E-8*(((EA546+$B$7)+273)^4-(W546+273)^4)</f>
        <v>0</v>
      </c>
      <c r="AF546">
        <f>U546+AE546+AC546+AD546</f>
        <v>0</v>
      </c>
      <c r="AG546">
        <f>DX546*AU546*(DS546-DR546*(1000-AU546*DU546)/(1000-AU546*DT546))/(100*DL546)</f>
        <v>0</v>
      </c>
      <c r="AH546">
        <f>1000*DX546*AU546*(DT546-DU546)/(100*DL546*(1000-AU546*DT546))</f>
        <v>0</v>
      </c>
      <c r="AI546">
        <f>(AJ546 - AK546 - DY546*1E3/(8.314*(EA546+273.15)) * AM546/DX546 * AL546) * DX546/(100*DL546) * (1000 - DU546)/1000</f>
        <v>0</v>
      </c>
      <c r="AJ546">
        <v>822.4590520416938</v>
      </c>
      <c r="AK546">
        <v>798.3184181818183</v>
      </c>
      <c r="AL546">
        <v>3.381863730485383</v>
      </c>
      <c r="AM546">
        <v>65.2902715244734</v>
      </c>
      <c r="AN546">
        <f>(AP546 - AO546 + DY546*1E3/(8.314*(EA546+273.15)) * AR546/DX546 * AQ546) * DX546/(100*DL546) * 1000/(1000 - AP546)</f>
        <v>0</v>
      </c>
      <c r="AO546">
        <v>16.33416005304891</v>
      </c>
      <c r="AP546">
        <v>16.72834969696969</v>
      </c>
      <c r="AQ546">
        <v>-0.0010076891567487</v>
      </c>
      <c r="AR546">
        <v>105.1138406512992</v>
      </c>
      <c r="AS546">
        <v>0</v>
      </c>
      <c r="AT546">
        <v>0</v>
      </c>
      <c r="AU546">
        <f>IF(AS546*$H$13&gt;=AW546,1.0,(AW546/(AW546-AS546*$H$13)))</f>
        <v>0</v>
      </c>
      <c r="AV546">
        <f>(AU546-1)*100</f>
        <v>0</v>
      </c>
      <c r="AW546">
        <f>MAX(0,($B$13+$C$13*EF546)/(1+$D$13*EF546)*DY546/(EA546+273)*$E$13)</f>
        <v>0</v>
      </c>
      <c r="AX546" t="s">
        <v>437</v>
      </c>
      <c r="AY546" t="s">
        <v>437</v>
      </c>
      <c r="AZ546">
        <v>0</v>
      </c>
      <c r="BA546">
        <v>0</v>
      </c>
      <c r="BB546">
        <f>1-AZ546/BA546</f>
        <v>0</v>
      </c>
      <c r="BC546">
        <v>0</v>
      </c>
      <c r="BD546" t="s">
        <v>437</v>
      </c>
      <c r="BE546" t="s">
        <v>437</v>
      </c>
      <c r="BF546">
        <v>0</v>
      </c>
      <c r="BG546">
        <v>0</v>
      </c>
      <c r="BH546">
        <f>1-BF546/BG546</f>
        <v>0</v>
      </c>
      <c r="BI546">
        <v>0.5</v>
      </c>
      <c r="BJ546">
        <f>DI546</f>
        <v>0</v>
      </c>
      <c r="BK546">
        <f>L546</f>
        <v>0</v>
      </c>
      <c r="BL546">
        <f>BH546*BI546*BJ546</f>
        <v>0</v>
      </c>
      <c r="BM546">
        <f>(BK546-BC546)/BJ546</f>
        <v>0</v>
      </c>
      <c r="BN546">
        <f>(BA546-BG546)/BG546</f>
        <v>0</v>
      </c>
      <c r="BO546">
        <f>AZ546/(BB546+AZ546/BG546)</f>
        <v>0</v>
      </c>
      <c r="BP546" t="s">
        <v>437</v>
      </c>
      <c r="BQ546">
        <v>0</v>
      </c>
      <c r="BR546">
        <f>IF(BQ546&lt;&gt;0, BQ546, BO546)</f>
        <v>0</v>
      </c>
      <c r="BS546">
        <f>1-BR546/BG546</f>
        <v>0</v>
      </c>
      <c r="BT546">
        <f>(BG546-BF546)/(BG546-BR546)</f>
        <v>0</v>
      </c>
      <c r="BU546">
        <f>(BA546-BG546)/(BA546-BR546)</f>
        <v>0</v>
      </c>
      <c r="BV546">
        <f>(BG546-BF546)/(BG546-AZ546)</f>
        <v>0</v>
      </c>
      <c r="BW546">
        <f>(BA546-BG546)/(BA546-AZ546)</f>
        <v>0</v>
      </c>
      <c r="BX546">
        <f>(BT546*BR546/BF546)</f>
        <v>0</v>
      </c>
      <c r="BY546">
        <f>(1-BX546)</f>
        <v>0</v>
      </c>
      <c r="BZ546">
        <v>2020</v>
      </c>
      <c r="CA546">
        <v>290.0000000000001</v>
      </c>
      <c r="CB546">
        <v>1590.42</v>
      </c>
      <c r="CC546">
        <v>295</v>
      </c>
      <c r="CD546">
        <v>5220.67</v>
      </c>
      <c r="CE546">
        <v>1591.29</v>
      </c>
      <c r="CF546">
        <v>-0.87</v>
      </c>
      <c r="CG546">
        <v>300.0000000000001</v>
      </c>
      <c r="CH546">
        <v>23.8</v>
      </c>
      <c r="CI546">
        <v>1650.734719841875</v>
      </c>
      <c r="CJ546">
        <v>2.032994541366527</v>
      </c>
      <c r="CK546">
        <v>-31.03478562282126</v>
      </c>
      <c r="CL546">
        <v>0.9198548094063967</v>
      </c>
      <c r="CM546">
        <v>0.9759925733019913</v>
      </c>
      <c r="CN546">
        <v>-0.00431141668520578</v>
      </c>
      <c r="CO546">
        <v>289.9999999999999</v>
      </c>
      <c r="CP546">
        <v>1590.91</v>
      </c>
      <c r="CQ546">
        <v>765</v>
      </c>
      <c r="CR546">
        <v>5219.32</v>
      </c>
      <c r="CS546">
        <v>1591.27</v>
      </c>
      <c r="CT546">
        <v>-0.36</v>
      </c>
      <c r="DH546">
        <f>$B$11*EG546+$C$11*EH546+$F$11*ES546*(1-EV546)</f>
        <v>0</v>
      </c>
      <c r="DI546">
        <f>DH546*DJ546</f>
        <v>0</v>
      </c>
      <c r="DJ546">
        <f>($B$11*$D$9+$C$11*$D$9+$F$11*((FF546+EX546)/MAX(FF546+EX546+FG546, 0.1)*$I$9+FG546/MAX(FF546+EX546+FG546, 0.1)*$J$9))/($B$11+$C$11+$F$11)</f>
        <v>0</v>
      </c>
      <c r="DK546">
        <f>($B$11*$K$9+$C$11*$K$9+$F$11*((FF546+EX546)/MAX(FF546+EX546+FG546, 0.1)*$P$9+FG546/MAX(FF546+EX546+FG546, 0.1)*$Q$9))/($B$11+$C$11+$F$11)</f>
        <v>0</v>
      </c>
      <c r="DL546">
        <v>6</v>
      </c>
      <c r="DM546">
        <v>0.5</v>
      </c>
      <c r="DN546" t="s">
        <v>438</v>
      </c>
      <c r="DO546">
        <v>2</v>
      </c>
      <c r="DP546" t="b">
        <v>1</v>
      </c>
      <c r="DQ546">
        <v>1761513649.7</v>
      </c>
      <c r="DR546">
        <v>777.3022999999999</v>
      </c>
      <c r="DS546">
        <v>809.3943</v>
      </c>
      <c r="DT546">
        <v>16.73454</v>
      </c>
      <c r="DU546">
        <v>16.33401</v>
      </c>
      <c r="DV546">
        <v>780.3046999999999</v>
      </c>
      <c r="DW546">
        <v>16.65641</v>
      </c>
      <c r="DX546">
        <v>500.0538</v>
      </c>
      <c r="DY546">
        <v>90.28627999999999</v>
      </c>
      <c r="DZ546">
        <v>0.10013491</v>
      </c>
      <c r="EA546">
        <v>24.17264</v>
      </c>
      <c r="EB546">
        <v>24.0001</v>
      </c>
      <c r="EC546">
        <v>999.9</v>
      </c>
      <c r="ED546">
        <v>0</v>
      </c>
      <c r="EE546">
        <v>0</v>
      </c>
      <c r="EF546">
        <v>9992.811</v>
      </c>
      <c r="EG546">
        <v>0</v>
      </c>
      <c r="EH546">
        <v>1022.861</v>
      </c>
      <c r="EI546">
        <v>-32.09201</v>
      </c>
      <c r="EJ546">
        <v>790.5312999999999</v>
      </c>
      <c r="EK546">
        <v>822.8345000000002</v>
      </c>
      <c r="EL546">
        <v>0.4005048999999999</v>
      </c>
      <c r="EM546">
        <v>809.3943</v>
      </c>
      <c r="EN546">
        <v>16.33401</v>
      </c>
      <c r="EO546">
        <v>1.510898</v>
      </c>
      <c r="EP546">
        <v>1.474738</v>
      </c>
      <c r="EQ546">
        <v>13.07889</v>
      </c>
      <c r="ER546">
        <v>12.70874</v>
      </c>
      <c r="ES546">
        <v>1999.962</v>
      </c>
      <c r="ET546">
        <v>0.9799944999999999</v>
      </c>
      <c r="EU546">
        <v>0.02000585</v>
      </c>
      <c r="EV546">
        <v>0</v>
      </c>
      <c r="EW546">
        <v>1261.35</v>
      </c>
      <c r="EX546">
        <v>5.000970000000001</v>
      </c>
      <c r="EY546">
        <v>25389.93</v>
      </c>
      <c r="EZ546">
        <v>16707.24</v>
      </c>
      <c r="FA546">
        <v>40.2996</v>
      </c>
      <c r="FB546">
        <v>41.375</v>
      </c>
      <c r="FC546">
        <v>40.39980000000001</v>
      </c>
      <c r="FD546">
        <v>40.8058</v>
      </c>
      <c r="FE546">
        <v>40.375</v>
      </c>
      <c r="FF546">
        <v>1955.052</v>
      </c>
      <c r="FG546">
        <v>39.90999999999999</v>
      </c>
      <c r="FH546">
        <v>0</v>
      </c>
      <c r="FI546">
        <v>8523.800000190735</v>
      </c>
      <c r="FJ546">
        <v>0</v>
      </c>
      <c r="FK546">
        <v>1261.216153846154</v>
      </c>
      <c r="FL546">
        <v>1.509743587287123</v>
      </c>
      <c r="FM546">
        <v>28.8307690987148</v>
      </c>
      <c r="FN546">
        <v>25387.95</v>
      </c>
      <c r="FO546">
        <v>15</v>
      </c>
      <c r="FP546">
        <v>0</v>
      </c>
      <c r="FQ546" t="s">
        <v>439</v>
      </c>
      <c r="FR546">
        <v>1760210915.6</v>
      </c>
      <c r="FS546">
        <v>0</v>
      </c>
      <c r="FT546">
        <v>0</v>
      </c>
      <c r="FU546">
        <v>-0.215</v>
      </c>
      <c r="FV546">
        <v>0</v>
      </c>
      <c r="FW546">
        <v>-0.6919999999999999</v>
      </c>
      <c r="FX546">
        <v>0</v>
      </c>
      <c r="FY546">
        <v>400</v>
      </c>
      <c r="FZ546">
        <v>0</v>
      </c>
      <c r="GA546">
        <v>0.15</v>
      </c>
      <c r="GB546">
        <v>0</v>
      </c>
      <c r="GC546">
        <v>-31.64905853658536</v>
      </c>
      <c r="GD546">
        <v>-3.441288501742132</v>
      </c>
      <c r="GE546">
        <v>0.3460782654859461</v>
      </c>
      <c r="GF546">
        <v>0</v>
      </c>
      <c r="GG546">
        <v>1261.186176470588</v>
      </c>
      <c r="GH546">
        <v>0.9779984702133881</v>
      </c>
      <c r="GI546">
        <v>0.2256104751672423</v>
      </c>
      <c r="GJ546">
        <v>1</v>
      </c>
      <c r="GK546">
        <v>0.4147213902439024</v>
      </c>
      <c r="GL546">
        <v>-0.03433871080139314</v>
      </c>
      <c r="GM546">
        <v>0.01046434854317628</v>
      </c>
      <c r="GN546">
        <v>1</v>
      </c>
      <c r="GO546">
        <v>2</v>
      </c>
      <c r="GP546">
        <v>3</v>
      </c>
      <c r="GQ546" t="s">
        <v>440</v>
      </c>
      <c r="GR546">
        <v>3.13463</v>
      </c>
      <c r="GS546">
        <v>2.76014</v>
      </c>
      <c r="GT546">
        <v>0.146775</v>
      </c>
      <c r="GU546">
        <v>0.14898</v>
      </c>
      <c r="GV546">
        <v>0.0820478</v>
      </c>
      <c r="GW546">
        <v>0.0798254</v>
      </c>
      <c r="GX546">
        <v>27141</v>
      </c>
      <c r="GY546">
        <v>27067.3</v>
      </c>
      <c r="GZ546">
        <v>29575.2</v>
      </c>
      <c r="HA546">
        <v>29396.1</v>
      </c>
      <c r="HB546">
        <v>35877.4</v>
      </c>
      <c r="HC546">
        <v>35833.8</v>
      </c>
      <c r="HD546">
        <v>41615.4</v>
      </c>
      <c r="HE546">
        <v>41759.6</v>
      </c>
      <c r="HF546">
        <v>1.9289</v>
      </c>
      <c r="HG546">
        <v>1.8533</v>
      </c>
      <c r="HH546">
        <v>0.003241</v>
      </c>
      <c r="HI546">
        <v>0</v>
      </c>
      <c r="HJ546">
        <v>23.9459</v>
      </c>
      <c r="HK546">
        <v>999.9</v>
      </c>
      <c r="HL546">
        <v>39.7</v>
      </c>
      <c r="HM546">
        <v>31.7</v>
      </c>
      <c r="HN546">
        <v>20.6421</v>
      </c>
      <c r="HO546">
        <v>62.5529</v>
      </c>
      <c r="HP546">
        <v>31.4103</v>
      </c>
      <c r="HQ546">
        <v>1</v>
      </c>
      <c r="HR546">
        <v>0.146021</v>
      </c>
      <c r="HS546">
        <v>4.51331</v>
      </c>
      <c r="HT546">
        <v>20.2824</v>
      </c>
      <c r="HU546">
        <v>5.21669</v>
      </c>
      <c r="HV546">
        <v>12.0159</v>
      </c>
      <c r="HW546">
        <v>4.9887</v>
      </c>
      <c r="HX546">
        <v>3.28795</v>
      </c>
      <c r="HY546">
        <v>9999</v>
      </c>
      <c r="HZ546">
        <v>9999</v>
      </c>
      <c r="IA546">
        <v>9999</v>
      </c>
      <c r="IB546">
        <v>999.9</v>
      </c>
      <c r="IC546">
        <v>4.97284</v>
      </c>
      <c r="ID546">
        <v>1.86661</v>
      </c>
      <c r="IE546">
        <v>1.86587</v>
      </c>
      <c r="IF546">
        <v>1.8659</v>
      </c>
      <c r="IG546">
        <v>1.86776</v>
      </c>
      <c r="IH546">
        <v>1.87014</v>
      </c>
      <c r="II546">
        <v>1.86878</v>
      </c>
      <c r="IJ546">
        <v>1.87027</v>
      </c>
      <c r="IK546">
        <v>0</v>
      </c>
      <c r="IL546">
        <v>0</v>
      </c>
      <c r="IM546">
        <v>0</v>
      </c>
      <c r="IN546">
        <v>0</v>
      </c>
      <c r="IO546" t="s">
        <v>441</v>
      </c>
      <c r="IP546" t="s">
        <v>442</v>
      </c>
      <c r="IQ546" t="s">
        <v>443</v>
      </c>
      <c r="IR546" t="s">
        <v>443</v>
      </c>
      <c r="IS546" t="s">
        <v>443</v>
      </c>
      <c r="IT546" t="s">
        <v>443</v>
      </c>
      <c r="IU546">
        <v>0</v>
      </c>
      <c r="IV546">
        <v>100</v>
      </c>
      <c r="IW546">
        <v>100</v>
      </c>
      <c r="IX546">
        <v>-3.02</v>
      </c>
      <c r="IY546">
        <v>0.078</v>
      </c>
      <c r="IZ546">
        <v>-1.414774939843471</v>
      </c>
      <c r="JA546">
        <v>-0.002262605230658699</v>
      </c>
      <c r="JB546">
        <v>4.117972070868355E-07</v>
      </c>
      <c r="JC546">
        <v>-1.535053720392113E-10</v>
      </c>
      <c r="JD546">
        <v>-0.05773197212917025</v>
      </c>
      <c r="JE546">
        <v>-0.004387372397949352</v>
      </c>
      <c r="JF546">
        <v>0.001148265067849212</v>
      </c>
      <c r="JG546">
        <v>-2.372704636287677E-05</v>
      </c>
      <c r="JH546">
        <v>4</v>
      </c>
      <c r="JI546">
        <v>2346</v>
      </c>
      <c r="JJ546">
        <v>1</v>
      </c>
      <c r="JK546">
        <v>24</v>
      </c>
      <c r="JL546">
        <v>21712.3</v>
      </c>
      <c r="JM546">
        <v>29358560.9</v>
      </c>
      <c r="JN546">
        <v>1.79199</v>
      </c>
      <c r="JO546">
        <v>2.26562</v>
      </c>
      <c r="JP546">
        <v>1.39771</v>
      </c>
      <c r="JQ546">
        <v>2.34985</v>
      </c>
      <c r="JR546">
        <v>1.49536</v>
      </c>
      <c r="JS546">
        <v>2.53906</v>
      </c>
      <c r="JT546">
        <v>36.6943</v>
      </c>
      <c r="JU546">
        <v>24.035</v>
      </c>
      <c r="JV546">
        <v>18</v>
      </c>
      <c r="JW546">
        <v>494.882</v>
      </c>
      <c r="JX546">
        <v>437.169</v>
      </c>
      <c r="JY546">
        <v>18.713</v>
      </c>
      <c r="JZ546">
        <v>29.2859</v>
      </c>
      <c r="KA546">
        <v>30.0011</v>
      </c>
      <c r="KB546">
        <v>28.7764</v>
      </c>
      <c r="KC546">
        <v>28.675</v>
      </c>
      <c r="KD546">
        <v>35.9787</v>
      </c>
      <c r="KE546">
        <v>28.0795</v>
      </c>
      <c r="KF546">
        <v>40.8268</v>
      </c>
      <c r="KG546">
        <v>18.7136</v>
      </c>
      <c r="KH546">
        <v>841.662</v>
      </c>
      <c r="KI546">
        <v>16.3516</v>
      </c>
      <c r="KJ546">
        <v>101.076</v>
      </c>
      <c r="KK546">
        <v>100.422</v>
      </c>
    </row>
    <row r="547" spans="1:297">
      <c r="A547">
        <v>531</v>
      </c>
      <c r="B547">
        <v>1761513657.5</v>
      </c>
      <c r="C547">
        <v>6447</v>
      </c>
      <c r="D547" t="s">
        <v>1510</v>
      </c>
      <c r="E547" t="s">
        <v>1511</v>
      </c>
      <c r="F547">
        <v>5</v>
      </c>
      <c r="G547" t="s">
        <v>1411</v>
      </c>
      <c r="H547" t="s">
        <v>436</v>
      </c>
      <c r="I547">
        <v>1761513655</v>
      </c>
      <c r="J547">
        <f>(K547)/1000</f>
        <v>0</v>
      </c>
      <c r="K547">
        <f>IF(DP547, AN547, AH547)</f>
        <v>0</v>
      </c>
      <c r="L547">
        <f>IF(DP547, AI547, AG547)</f>
        <v>0</v>
      </c>
      <c r="M547">
        <f>DR547 - IF(AU547&gt;1, L547*DL547*100.0/(AW547), 0)</f>
        <v>0</v>
      </c>
      <c r="N547">
        <f>((T547-J547/2)*M547-L547)/(T547+J547/2)</f>
        <v>0</v>
      </c>
      <c r="O547">
        <f>N547*(DY547+DZ547)/1000.0</f>
        <v>0</v>
      </c>
      <c r="P547">
        <f>(DR547 - IF(AU547&gt;1, L547*DL547*100.0/(AW547), 0))*(DY547+DZ547)/1000.0</f>
        <v>0</v>
      </c>
      <c r="Q547">
        <f>2.0/((1/S547-1/R547)+SIGN(S547)*SQRT((1/S547-1/R547)*(1/S547-1/R547) + 4*DM547/((DM547+1)*(DM547+1))*(2*1/S547*1/R547-1/R547*1/R547)))</f>
        <v>0</v>
      </c>
      <c r="R547">
        <f>IF(LEFT(DN547,1)&lt;&gt;"0",IF(LEFT(DN547,1)="1",3.0,DO547),$D$5+$E$5*(EF547*DY547/($K$5*1000))+$F$5*(EF547*DY547/($K$5*1000))*MAX(MIN(DL547,$J$5),$I$5)*MAX(MIN(DL547,$J$5),$I$5)+$G$5*MAX(MIN(DL547,$J$5),$I$5)*(EF547*DY547/($K$5*1000))+$H$5*(EF547*DY547/($K$5*1000))*(EF547*DY547/($K$5*1000)))</f>
        <v>0</v>
      </c>
      <c r="S547">
        <f>J547*(1000-(1000*0.61365*exp(17.502*W547/(240.97+W547))/(DY547+DZ547)+DT547)/2)/(1000*0.61365*exp(17.502*W547/(240.97+W547))/(DY547+DZ547)-DT547)</f>
        <v>0</v>
      </c>
      <c r="T547">
        <f>1/((DM547+1)/(Q547/1.6)+1/(R547/1.37)) + DM547/((DM547+1)/(Q547/1.6) + DM547/(R547/1.37))</f>
        <v>0</v>
      </c>
      <c r="U547">
        <f>(DH547*DK547)</f>
        <v>0</v>
      </c>
      <c r="V547">
        <f>(EA547+(U547+2*0.95*5.67E-8*(((EA547+$B$7)+273)^4-(EA547+273)^4)-44100*J547)/(1.84*29.3*R547+8*0.95*5.67E-8*(EA547+273)^3))</f>
        <v>0</v>
      </c>
      <c r="W547">
        <f>($C$7*EB547+$D$7*EC547+$E$7*V547)</f>
        <v>0</v>
      </c>
      <c r="X547">
        <f>0.61365*exp(17.502*W547/(240.97+W547))</f>
        <v>0</v>
      </c>
      <c r="Y547">
        <f>(Z547/AA547*100)</f>
        <v>0</v>
      </c>
      <c r="Z547">
        <f>DT547*(DY547+DZ547)/1000</f>
        <v>0</v>
      </c>
      <c r="AA547">
        <f>0.61365*exp(17.502*EA547/(240.97+EA547))</f>
        <v>0</v>
      </c>
      <c r="AB547">
        <f>(X547-DT547*(DY547+DZ547)/1000)</f>
        <v>0</v>
      </c>
      <c r="AC547">
        <f>(-J547*44100)</f>
        <v>0</v>
      </c>
      <c r="AD547">
        <f>2*29.3*R547*0.92*(EA547-W547)</f>
        <v>0</v>
      </c>
      <c r="AE547">
        <f>2*0.95*5.67E-8*(((EA547+$B$7)+273)^4-(W547+273)^4)</f>
        <v>0</v>
      </c>
      <c r="AF547">
        <f>U547+AE547+AC547+AD547</f>
        <v>0</v>
      </c>
      <c r="AG547">
        <f>DX547*AU547*(DS547-DR547*(1000-AU547*DU547)/(1000-AU547*DT547))/(100*DL547)</f>
        <v>0</v>
      </c>
      <c r="AH547">
        <f>1000*DX547*AU547*(DT547-DU547)/(100*DL547*(1000-AU547*DT547))</f>
        <v>0</v>
      </c>
      <c r="AI547">
        <f>(AJ547 - AK547 - DY547*1E3/(8.314*(EA547+273.15)) * AM547/DX547 * AL547) * DX547/(100*DL547) * (1000 - DU547)/1000</f>
        <v>0</v>
      </c>
      <c r="AJ547">
        <v>839.5443411835851</v>
      </c>
      <c r="AK547">
        <v>815.2465090909091</v>
      </c>
      <c r="AL547">
        <v>3.393484745194823</v>
      </c>
      <c r="AM547">
        <v>65.2902715244734</v>
      </c>
      <c r="AN547">
        <f>(AP547 - AO547 + DY547*1E3/(8.314*(EA547+273.15)) * AR547/DX547 * AQ547) * DX547/(100*DL547) * 1000/(1000 - AP547)</f>
        <v>0</v>
      </c>
      <c r="AO547">
        <v>16.33048601407408</v>
      </c>
      <c r="AP547">
        <v>16.71948121212121</v>
      </c>
      <c r="AQ547">
        <v>-0.00024306766185489</v>
      </c>
      <c r="AR547">
        <v>105.1138406512992</v>
      </c>
      <c r="AS547">
        <v>0</v>
      </c>
      <c r="AT547">
        <v>0</v>
      </c>
      <c r="AU547">
        <f>IF(AS547*$H$13&gt;=AW547,1.0,(AW547/(AW547-AS547*$H$13)))</f>
        <v>0</v>
      </c>
      <c r="AV547">
        <f>(AU547-1)*100</f>
        <v>0</v>
      </c>
      <c r="AW547">
        <f>MAX(0,($B$13+$C$13*EF547)/(1+$D$13*EF547)*DY547/(EA547+273)*$E$13)</f>
        <v>0</v>
      </c>
      <c r="AX547" t="s">
        <v>437</v>
      </c>
      <c r="AY547" t="s">
        <v>437</v>
      </c>
      <c r="AZ547">
        <v>0</v>
      </c>
      <c r="BA547">
        <v>0</v>
      </c>
      <c r="BB547">
        <f>1-AZ547/BA547</f>
        <v>0</v>
      </c>
      <c r="BC547">
        <v>0</v>
      </c>
      <c r="BD547" t="s">
        <v>437</v>
      </c>
      <c r="BE547" t="s">
        <v>437</v>
      </c>
      <c r="BF547">
        <v>0</v>
      </c>
      <c r="BG547">
        <v>0</v>
      </c>
      <c r="BH547">
        <f>1-BF547/BG547</f>
        <v>0</v>
      </c>
      <c r="BI547">
        <v>0.5</v>
      </c>
      <c r="BJ547">
        <f>DI547</f>
        <v>0</v>
      </c>
      <c r="BK547">
        <f>L547</f>
        <v>0</v>
      </c>
      <c r="BL547">
        <f>BH547*BI547*BJ547</f>
        <v>0</v>
      </c>
      <c r="BM547">
        <f>(BK547-BC547)/BJ547</f>
        <v>0</v>
      </c>
      <c r="BN547">
        <f>(BA547-BG547)/BG547</f>
        <v>0</v>
      </c>
      <c r="BO547">
        <f>AZ547/(BB547+AZ547/BG547)</f>
        <v>0</v>
      </c>
      <c r="BP547" t="s">
        <v>437</v>
      </c>
      <c r="BQ547">
        <v>0</v>
      </c>
      <c r="BR547">
        <f>IF(BQ547&lt;&gt;0, BQ547, BO547)</f>
        <v>0</v>
      </c>
      <c r="BS547">
        <f>1-BR547/BG547</f>
        <v>0</v>
      </c>
      <c r="BT547">
        <f>(BG547-BF547)/(BG547-BR547)</f>
        <v>0</v>
      </c>
      <c r="BU547">
        <f>(BA547-BG547)/(BA547-BR547)</f>
        <v>0</v>
      </c>
      <c r="BV547">
        <f>(BG547-BF547)/(BG547-AZ547)</f>
        <v>0</v>
      </c>
      <c r="BW547">
        <f>(BA547-BG547)/(BA547-AZ547)</f>
        <v>0</v>
      </c>
      <c r="BX547">
        <f>(BT547*BR547/BF547)</f>
        <v>0</v>
      </c>
      <c r="BY547">
        <f>(1-BX547)</f>
        <v>0</v>
      </c>
      <c r="BZ547">
        <v>2020</v>
      </c>
      <c r="CA547">
        <v>290.0000000000001</v>
      </c>
      <c r="CB547">
        <v>1590.42</v>
      </c>
      <c r="CC547">
        <v>295</v>
      </c>
      <c r="CD547">
        <v>5220.67</v>
      </c>
      <c r="CE547">
        <v>1591.29</v>
      </c>
      <c r="CF547">
        <v>-0.87</v>
      </c>
      <c r="CG547">
        <v>300.0000000000001</v>
      </c>
      <c r="CH547">
        <v>23.8</v>
      </c>
      <c r="CI547">
        <v>1650.734719841875</v>
      </c>
      <c r="CJ547">
        <v>2.032994541366527</v>
      </c>
      <c r="CK547">
        <v>-31.03478562282126</v>
      </c>
      <c r="CL547">
        <v>0.9198548094063967</v>
      </c>
      <c r="CM547">
        <v>0.9759925733019913</v>
      </c>
      <c r="CN547">
        <v>-0.00431141668520578</v>
      </c>
      <c r="CO547">
        <v>289.9999999999999</v>
      </c>
      <c r="CP547">
        <v>1590.91</v>
      </c>
      <c r="CQ547">
        <v>765</v>
      </c>
      <c r="CR547">
        <v>5219.32</v>
      </c>
      <c r="CS547">
        <v>1591.27</v>
      </c>
      <c r="CT547">
        <v>-0.36</v>
      </c>
      <c r="DH547">
        <f>$B$11*EG547+$C$11*EH547+$F$11*ES547*(1-EV547)</f>
        <v>0</v>
      </c>
      <c r="DI547">
        <f>DH547*DJ547</f>
        <v>0</v>
      </c>
      <c r="DJ547">
        <f>($B$11*$D$9+$C$11*$D$9+$F$11*((FF547+EX547)/MAX(FF547+EX547+FG547, 0.1)*$I$9+FG547/MAX(FF547+EX547+FG547, 0.1)*$J$9))/($B$11+$C$11+$F$11)</f>
        <v>0</v>
      </c>
      <c r="DK547">
        <f>($B$11*$K$9+$C$11*$K$9+$F$11*((FF547+EX547)/MAX(FF547+EX547+FG547, 0.1)*$P$9+FG547/MAX(FF547+EX547+FG547, 0.1)*$Q$9))/($B$11+$C$11+$F$11)</f>
        <v>0</v>
      </c>
      <c r="DL547">
        <v>6</v>
      </c>
      <c r="DM547">
        <v>0.5</v>
      </c>
      <c r="DN547" t="s">
        <v>438</v>
      </c>
      <c r="DO547">
        <v>2</v>
      </c>
      <c r="DP547" t="b">
        <v>1</v>
      </c>
      <c r="DQ547">
        <v>1761513655</v>
      </c>
      <c r="DR547">
        <v>794.9361111111111</v>
      </c>
      <c r="DS547">
        <v>827.1952222222222</v>
      </c>
      <c r="DT547">
        <v>16.72293333333333</v>
      </c>
      <c r="DU547">
        <v>16.33073333333333</v>
      </c>
      <c r="DV547">
        <v>797.9722222222223</v>
      </c>
      <c r="DW547">
        <v>16.64497777777778</v>
      </c>
      <c r="DX547">
        <v>499.9721111111111</v>
      </c>
      <c r="DY547">
        <v>90.28755555555557</v>
      </c>
      <c r="DZ547">
        <v>0.09991468888888889</v>
      </c>
      <c r="EA547">
        <v>24.17103333333333</v>
      </c>
      <c r="EB547">
        <v>23.99543333333333</v>
      </c>
      <c r="EC547">
        <v>999.9000000000001</v>
      </c>
      <c r="ED547">
        <v>0</v>
      </c>
      <c r="EE547">
        <v>0</v>
      </c>
      <c r="EF547">
        <v>9987.362222222224</v>
      </c>
      <c r="EG547">
        <v>0</v>
      </c>
      <c r="EH547">
        <v>1022.848888888889</v>
      </c>
      <c r="EI547">
        <v>-32.25898888888888</v>
      </c>
      <c r="EJ547">
        <v>808.4559999999999</v>
      </c>
      <c r="EK547">
        <v>840.928111111111</v>
      </c>
      <c r="EL547">
        <v>0.3921821111111111</v>
      </c>
      <c r="EM547">
        <v>827.1952222222222</v>
      </c>
      <c r="EN547">
        <v>16.33073333333333</v>
      </c>
      <c r="EO547">
        <v>1.509872222222222</v>
      </c>
      <c r="EP547">
        <v>1.474464444444444</v>
      </c>
      <c r="EQ547">
        <v>13.06848888888889</v>
      </c>
      <c r="ER547">
        <v>12.70587777777778</v>
      </c>
      <c r="ES547">
        <v>1999.937777777778</v>
      </c>
      <c r="ET547">
        <v>0.9799943333333333</v>
      </c>
      <c r="EU547">
        <v>0.02000601111111111</v>
      </c>
      <c r="EV547">
        <v>0</v>
      </c>
      <c r="EW547">
        <v>1261.315555555556</v>
      </c>
      <c r="EX547">
        <v>5.00097</v>
      </c>
      <c r="EY547">
        <v>25391.63333333334</v>
      </c>
      <c r="EZ547">
        <v>16707.03333333334</v>
      </c>
      <c r="FA547">
        <v>40.312</v>
      </c>
      <c r="FB547">
        <v>41.38877777777778</v>
      </c>
      <c r="FC547">
        <v>40.42322222222222</v>
      </c>
      <c r="FD547">
        <v>40.812</v>
      </c>
      <c r="FE547">
        <v>40.375</v>
      </c>
      <c r="FF547">
        <v>1955.027777777778</v>
      </c>
      <c r="FG547">
        <v>39.91</v>
      </c>
      <c r="FH547">
        <v>0</v>
      </c>
      <c r="FI547">
        <v>8528.600000143051</v>
      </c>
      <c r="FJ547">
        <v>0</v>
      </c>
      <c r="FK547">
        <v>1261.288461538461</v>
      </c>
      <c r="FL547">
        <v>0.8519658062831306</v>
      </c>
      <c r="FM547">
        <v>22.16068369083222</v>
      </c>
      <c r="FN547">
        <v>25390.0923076923</v>
      </c>
      <c r="FO547">
        <v>15</v>
      </c>
      <c r="FP547">
        <v>0</v>
      </c>
      <c r="FQ547" t="s">
        <v>439</v>
      </c>
      <c r="FR547">
        <v>1760210915.6</v>
      </c>
      <c r="FS547">
        <v>0</v>
      </c>
      <c r="FT547">
        <v>0</v>
      </c>
      <c r="FU547">
        <v>-0.215</v>
      </c>
      <c r="FV547">
        <v>0</v>
      </c>
      <c r="FW547">
        <v>-0.6919999999999999</v>
      </c>
      <c r="FX547">
        <v>0</v>
      </c>
      <c r="FY547">
        <v>400</v>
      </c>
      <c r="FZ547">
        <v>0</v>
      </c>
      <c r="GA547">
        <v>0.15</v>
      </c>
      <c r="GB547">
        <v>0</v>
      </c>
      <c r="GC547">
        <v>-31.90231463414634</v>
      </c>
      <c r="GD547">
        <v>-3.09550452961675</v>
      </c>
      <c r="GE547">
        <v>0.3182336804858937</v>
      </c>
      <c r="GF547">
        <v>0</v>
      </c>
      <c r="GG547">
        <v>1261.245</v>
      </c>
      <c r="GH547">
        <v>0.5929717291479775</v>
      </c>
      <c r="GI547">
        <v>0.2037335341596395</v>
      </c>
      <c r="GJ547">
        <v>1</v>
      </c>
      <c r="GK547">
        <v>0.4102772682926829</v>
      </c>
      <c r="GL547">
        <v>-0.1272562369337975</v>
      </c>
      <c r="GM547">
        <v>0.0138302125779906</v>
      </c>
      <c r="GN547">
        <v>0</v>
      </c>
      <c r="GO547">
        <v>1</v>
      </c>
      <c r="GP547">
        <v>3</v>
      </c>
      <c r="GQ547" t="s">
        <v>446</v>
      </c>
      <c r="GR547">
        <v>3.13453</v>
      </c>
      <c r="GS547">
        <v>2.76016</v>
      </c>
      <c r="GT547">
        <v>0.148837</v>
      </c>
      <c r="GU547">
        <v>0.150979</v>
      </c>
      <c r="GV547">
        <v>0.0820168</v>
      </c>
      <c r="GW547">
        <v>0.0798196</v>
      </c>
      <c r="GX547">
        <v>27074.8</v>
      </c>
      <c r="GY547">
        <v>27002.9</v>
      </c>
      <c r="GZ547">
        <v>29574.7</v>
      </c>
      <c r="HA547">
        <v>29395.4</v>
      </c>
      <c r="HB547">
        <v>35878.2</v>
      </c>
      <c r="HC547">
        <v>35833.3</v>
      </c>
      <c r="HD547">
        <v>41614.8</v>
      </c>
      <c r="HE547">
        <v>41758.7</v>
      </c>
      <c r="HF547">
        <v>1.92848</v>
      </c>
      <c r="HG547">
        <v>1.85303</v>
      </c>
      <c r="HH547">
        <v>0.00307709</v>
      </c>
      <c r="HI547">
        <v>0</v>
      </c>
      <c r="HJ547">
        <v>23.9459</v>
      </c>
      <c r="HK547">
        <v>999.9</v>
      </c>
      <c r="HL547">
        <v>39.7</v>
      </c>
      <c r="HM547">
        <v>31.7</v>
      </c>
      <c r="HN547">
        <v>20.6418</v>
      </c>
      <c r="HO547">
        <v>62.4129</v>
      </c>
      <c r="HP547">
        <v>31.4543</v>
      </c>
      <c r="HQ547">
        <v>1</v>
      </c>
      <c r="HR547">
        <v>0.146425</v>
      </c>
      <c r="HS547">
        <v>4.35569</v>
      </c>
      <c r="HT547">
        <v>20.2864</v>
      </c>
      <c r="HU547">
        <v>5.21624</v>
      </c>
      <c r="HV547">
        <v>12.0159</v>
      </c>
      <c r="HW547">
        <v>4.9888</v>
      </c>
      <c r="HX547">
        <v>3.28795</v>
      </c>
      <c r="HY547">
        <v>9999</v>
      </c>
      <c r="HZ547">
        <v>9999</v>
      </c>
      <c r="IA547">
        <v>9999</v>
      </c>
      <c r="IB547">
        <v>999.9</v>
      </c>
      <c r="IC547">
        <v>4.97284</v>
      </c>
      <c r="ID547">
        <v>1.86661</v>
      </c>
      <c r="IE547">
        <v>1.86591</v>
      </c>
      <c r="IF547">
        <v>1.86587</v>
      </c>
      <c r="IG547">
        <v>1.86775</v>
      </c>
      <c r="IH547">
        <v>1.87015</v>
      </c>
      <c r="II547">
        <v>1.86877</v>
      </c>
      <c r="IJ547">
        <v>1.87027</v>
      </c>
      <c r="IK547">
        <v>0</v>
      </c>
      <c r="IL547">
        <v>0</v>
      </c>
      <c r="IM547">
        <v>0</v>
      </c>
      <c r="IN547">
        <v>0</v>
      </c>
      <c r="IO547" t="s">
        <v>441</v>
      </c>
      <c r="IP547" t="s">
        <v>442</v>
      </c>
      <c r="IQ547" t="s">
        <v>443</v>
      </c>
      <c r="IR547" t="s">
        <v>443</v>
      </c>
      <c r="IS547" t="s">
        <v>443</v>
      </c>
      <c r="IT547" t="s">
        <v>443</v>
      </c>
      <c r="IU547">
        <v>0</v>
      </c>
      <c r="IV547">
        <v>100</v>
      </c>
      <c r="IW547">
        <v>100</v>
      </c>
      <c r="IX547">
        <v>-3.052</v>
      </c>
      <c r="IY547">
        <v>0.0779</v>
      </c>
      <c r="IZ547">
        <v>-1.414774939843471</v>
      </c>
      <c r="JA547">
        <v>-0.002262605230658699</v>
      </c>
      <c r="JB547">
        <v>4.117972070868355E-07</v>
      </c>
      <c r="JC547">
        <v>-1.535053720392113E-10</v>
      </c>
      <c r="JD547">
        <v>-0.05773197212917025</v>
      </c>
      <c r="JE547">
        <v>-0.004387372397949352</v>
      </c>
      <c r="JF547">
        <v>0.001148265067849212</v>
      </c>
      <c r="JG547">
        <v>-2.372704636287677E-05</v>
      </c>
      <c r="JH547">
        <v>4</v>
      </c>
      <c r="JI547">
        <v>2346</v>
      </c>
      <c r="JJ547">
        <v>1</v>
      </c>
      <c r="JK547">
        <v>24</v>
      </c>
      <c r="JL547">
        <v>21712.4</v>
      </c>
      <c r="JM547">
        <v>29358561</v>
      </c>
      <c r="JN547">
        <v>1.82373</v>
      </c>
      <c r="JO547">
        <v>2.26318</v>
      </c>
      <c r="JP547">
        <v>1.39648</v>
      </c>
      <c r="JQ547">
        <v>2.35107</v>
      </c>
      <c r="JR547">
        <v>1.49536</v>
      </c>
      <c r="JS547">
        <v>2.5415</v>
      </c>
      <c r="JT547">
        <v>36.6943</v>
      </c>
      <c r="JU547">
        <v>24.035</v>
      </c>
      <c r="JV547">
        <v>18</v>
      </c>
      <c r="JW547">
        <v>494.732</v>
      </c>
      <c r="JX547">
        <v>437.114</v>
      </c>
      <c r="JY547">
        <v>18.718</v>
      </c>
      <c r="JZ547">
        <v>29.2988</v>
      </c>
      <c r="KA547">
        <v>30.0006</v>
      </c>
      <c r="KB547">
        <v>28.7914</v>
      </c>
      <c r="KC547">
        <v>28.6902</v>
      </c>
      <c r="KD547">
        <v>36.5304</v>
      </c>
      <c r="KE547">
        <v>28.0795</v>
      </c>
      <c r="KF547">
        <v>40.8268</v>
      </c>
      <c r="KG547">
        <v>18.7451</v>
      </c>
      <c r="KH547">
        <v>855.095</v>
      </c>
      <c r="KI547">
        <v>16.3516</v>
      </c>
      <c r="KJ547">
        <v>101.074</v>
      </c>
      <c r="KK547">
        <v>100.419</v>
      </c>
    </row>
    <row r="548" spans="1:297">
      <c r="A548">
        <v>532</v>
      </c>
      <c r="B548">
        <v>1761513662.5</v>
      </c>
      <c r="C548">
        <v>6452</v>
      </c>
      <c r="D548" t="s">
        <v>1512</v>
      </c>
      <c r="E548" t="s">
        <v>1513</v>
      </c>
      <c r="F548">
        <v>5</v>
      </c>
      <c r="G548" t="s">
        <v>1411</v>
      </c>
      <c r="H548" t="s">
        <v>436</v>
      </c>
      <c r="I548">
        <v>1761513659.7</v>
      </c>
      <c r="J548">
        <f>(K548)/1000</f>
        <v>0</v>
      </c>
      <c r="K548">
        <f>IF(DP548, AN548, AH548)</f>
        <v>0</v>
      </c>
      <c r="L548">
        <f>IF(DP548, AI548, AG548)</f>
        <v>0</v>
      </c>
      <c r="M548">
        <f>DR548 - IF(AU548&gt;1, L548*DL548*100.0/(AW548), 0)</f>
        <v>0</v>
      </c>
      <c r="N548">
        <f>((T548-J548/2)*M548-L548)/(T548+J548/2)</f>
        <v>0</v>
      </c>
      <c r="O548">
        <f>N548*(DY548+DZ548)/1000.0</f>
        <v>0</v>
      </c>
      <c r="P548">
        <f>(DR548 - IF(AU548&gt;1, L548*DL548*100.0/(AW548), 0))*(DY548+DZ548)/1000.0</f>
        <v>0</v>
      </c>
      <c r="Q548">
        <f>2.0/((1/S548-1/R548)+SIGN(S548)*SQRT((1/S548-1/R548)*(1/S548-1/R548) + 4*DM548/((DM548+1)*(DM548+1))*(2*1/S548*1/R548-1/R548*1/R548)))</f>
        <v>0</v>
      </c>
      <c r="R548">
        <f>IF(LEFT(DN548,1)&lt;&gt;"0",IF(LEFT(DN548,1)="1",3.0,DO548),$D$5+$E$5*(EF548*DY548/($K$5*1000))+$F$5*(EF548*DY548/($K$5*1000))*MAX(MIN(DL548,$J$5),$I$5)*MAX(MIN(DL548,$J$5),$I$5)+$G$5*MAX(MIN(DL548,$J$5),$I$5)*(EF548*DY548/($K$5*1000))+$H$5*(EF548*DY548/($K$5*1000))*(EF548*DY548/($K$5*1000)))</f>
        <v>0</v>
      </c>
      <c r="S548">
        <f>J548*(1000-(1000*0.61365*exp(17.502*W548/(240.97+W548))/(DY548+DZ548)+DT548)/2)/(1000*0.61365*exp(17.502*W548/(240.97+W548))/(DY548+DZ548)-DT548)</f>
        <v>0</v>
      </c>
      <c r="T548">
        <f>1/((DM548+1)/(Q548/1.6)+1/(R548/1.37)) + DM548/((DM548+1)/(Q548/1.6) + DM548/(R548/1.37))</f>
        <v>0</v>
      </c>
      <c r="U548">
        <f>(DH548*DK548)</f>
        <v>0</v>
      </c>
      <c r="V548">
        <f>(EA548+(U548+2*0.95*5.67E-8*(((EA548+$B$7)+273)^4-(EA548+273)^4)-44100*J548)/(1.84*29.3*R548+8*0.95*5.67E-8*(EA548+273)^3))</f>
        <v>0</v>
      </c>
      <c r="W548">
        <f>($C$7*EB548+$D$7*EC548+$E$7*V548)</f>
        <v>0</v>
      </c>
      <c r="X548">
        <f>0.61365*exp(17.502*W548/(240.97+W548))</f>
        <v>0</v>
      </c>
      <c r="Y548">
        <f>(Z548/AA548*100)</f>
        <v>0</v>
      </c>
      <c r="Z548">
        <f>DT548*(DY548+DZ548)/1000</f>
        <v>0</v>
      </c>
      <c r="AA548">
        <f>0.61365*exp(17.502*EA548/(240.97+EA548))</f>
        <v>0</v>
      </c>
      <c r="AB548">
        <f>(X548-DT548*(DY548+DZ548)/1000)</f>
        <v>0</v>
      </c>
      <c r="AC548">
        <f>(-J548*44100)</f>
        <v>0</v>
      </c>
      <c r="AD548">
        <f>2*29.3*R548*0.92*(EA548-W548)</f>
        <v>0</v>
      </c>
      <c r="AE548">
        <f>2*0.95*5.67E-8*(((EA548+$B$7)+273)^4-(W548+273)^4)</f>
        <v>0</v>
      </c>
      <c r="AF548">
        <f>U548+AE548+AC548+AD548</f>
        <v>0</v>
      </c>
      <c r="AG548">
        <f>DX548*AU548*(DS548-DR548*(1000-AU548*DU548)/(1000-AU548*DT548))/(100*DL548)</f>
        <v>0</v>
      </c>
      <c r="AH548">
        <f>1000*DX548*AU548*(DT548-DU548)/(100*DL548*(1000-AU548*DT548))</f>
        <v>0</v>
      </c>
      <c r="AI548">
        <f>(AJ548 - AK548 - DY548*1E3/(8.314*(EA548+273.15)) * AM548/DX548 * AL548) * DX548/(100*DL548) * (1000 - DU548)/1000</f>
        <v>0</v>
      </c>
      <c r="AJ548">
        <v>856.6036885897952</v>
      </c>
      <c r="AK548">
        <v>832.1806969696968</v>
      </c>
      <c r="AL548">
        <v>3.397754888750933</v>
      </c>
      <c r="AM548">
        <v>65.2902715244734</v>
      </c>
      <c r="AN548">
        <f>(AP548 - AO548 + DY548*1E3/(8.314*(EA548+273.15)) * AR548/DX548 * AQ548) * DX548/(100*DL548) * 1000/(1000 - AP548)</f>
        <v>0</v>
      </c>
      <c r="AO548">
        <v>16.33011997295875</v>
      </c>
      <c r="AP548">
        <v>16.71416303030302</v>
      </c>
      <c r="AQ548">
        <v>-0.0001059000088641018</v>
      </c>
      <c r="AR548">
        <v>105.1138406512992</v>
      </c>
      <c r="AS548">
        <v>0</v>
      </c>
      <c r="AT548">
        <v>0</v>
      </c>
      <c r="AU548">
        <f>IF(AS548*$H$13&gt;=AW548,1.0,(AW548/(AW548-AS548*$H$13)))</f>
        <v>0</v>
      </c>
      <c r="AV548">
        <f>(AU548-1)*100</f>
        <v>0</v>
      </c>
      <c r="AW548">
        <f>MAX(0,($B$13+$C$13*EF548)/(1+$D$13*EF548)*DY548/(EA548+273)*$E$13)</f>
        <v>0</v>
      </c>
      <c r="AX548" t="s">
        <v>437</v>
      </c>
      <c r="AY548" t="s">
        <v>437</v>
      </c>
      <c r="AZ548">
        <v>0</v>
      </c>
      <c r="BA548">
        <v>0</v>
      </c>
      <c r="BB548">
        <f>1-AZ548/BA548</f>
        <v>0</v>
      </c>
      <c r="BC548">
        <v>0</v>
      </c>
      <c r="BD548" t="s">
        <v>437</v>
      </c>
      <c r="BE548" t="s">
        <v>437</v>
      </c>
      <c r="BF548">
        <v>0</v>
      </c>
      <c r="BG548">
        <v>0</v>
      </c>
      <c r="BH548">
        <f>1-BF548/BG548</f>
        <v>0</v>
      </c>
      <c r="BI548">
        <v>0.5</v>
      </c>
      <c r="BJ548">
        <f>DI548</f>
        <v>0</v>
      </c>
      <c r="BK548">
        <f>L548</f>
        <v>0</v>
      </c>
      <c r="BL548">
        <f>BH548*BI548*BJ548</f>
        <v>0</v>
      </c>
      <c r="BM548">
        <f>(BK548-BC548)/BJ548</f>
        <v>0</v>
      </c>
      <c r="BN548">
        <f>(BA548-BG548)/BG548</f>
        <v>0</v>
      </c>
      <c r="BO548">
        <f>AZ548/(BB548+AZ548/BG548)</f>
        <v>0</v>
      </c>
      <c r="BP548" t="s">
        <v>437</v>
      </c>
      <c r="BQ548">
        <v>0</v>
      </c>
      <c r="BR548">
        <f>IF(BQ548&lt;&gt;0, BQ548, BO548)</f>
        <v>0</v>
      </c>
      <c r="BS548">
        <f>1-BR548/BG548</f>
        <v>0</v>
      </c>
      <c r="BT548">
        <f>(BG548-BF548)/(BG548-BR548)</f>
        <v>0</v>
      </c>
      <c r="BU548">
        <f>(BA548-BG548)/(BA548-BR548)</f>
        <v>0</v>
      </c>
      <c r="BV548">
        <f>(BG548-BF548)/(BG548-AZ548)</f>
        <v>0</v>
      </c>
      <c r="BW548">
        <f>(BA548-BG548)/(BA548-AZ548)</f>
        <v>0</v>
      </c>
      <c r="BX548">
        <f>(BT548*BR548/BF548)</f>
        <v>0</v>
      </c>
      <c r="BY548">
        <f>(1-BX548)</f>
        <v>0</v>
      </c>
      <c r="BZ548">
        <v>2020</v>
      </c>
      <c r="CA548">
        <v>290.0000000000001</v>
      </c>
      <c r="CB548">
        <v>1590.42</v>
      </c>
      <c r="CC548">
        <v>295</v>
      </c>
      <c r="CD548">
        <v>5220.67</v>
      </c>
      <c r="CE548">
        <v>1591.29</v>
      </c>
      <c r="CF548">
        <v>-0.87</v>
      </c>
      <c r="CG548">
        <v>300.0000000000001</v>
      </c>
      <c r="CH548">
        <v>23.8</v>
      </c>
      <c r="CI548">
        <v>1650.734719841875</v>
      </c>
      <c r="CJ548">
        <v>2.032994541366527</v>
      </c>
      <c r="CK548">
        <v>-31.03478562282126</v>
      </c>
      <c r="CL548">
        <v>0.9198548094063967</v>
      </c>
      <c r="CM548">
        <v>0.9759925733019913</v>
      </c>
      <c r="CN548">
        <v>-0.00431141668520578</v>
      </c>
      <c r="CO548">
        <v>289.9999999999999</v>
      </c>
      <c r="CP548">
        <v>1590.91</v>
      </c>
      <c r="CQ548">
        <v>765</v>
      </c>
      <c r="CR548">
        <v>5219.32</v>
      </c>
      <c r="CS548">
        <v>1591.27</v>
      </c>
      <c r="CT548">
        <v>-0.36</v>
      </c>
      <c r="DH548">
        <f>$B$11*EG548+$C$11*EH548+$F$11*ES548*(1-EV548)</f>
        <v>0</v>
      </c>
      <c r="DI548">
        <f>DH548*DJ548</f>
        <v>0</v>
      </c>
      <c r="DJ548">
        <f>($B$11*$D$9+$C$11*$D$9+$F$11*((FF548+EX548)/MAX(FF548+EX548+FG548, 0.1)*$I$9+FG548/MAX(FF548+EX548+FG548, 0.1)*$J$9))/($B$11+$C$11+$F$11)</f>
        <v>0</v>
      </c>
      <c r="DK548">
        <f>($B$11*$K$9+$C$11*$K$9+$F$11*((FF548+EX548)/MAX(FF548+EX548+FG548, 0.1)*$P$9+FG548/MAX(FF548+EX548+FG548, 0.1)*$Q$9))/($B$11+$C$11+$F$11)</f>
        <v>0</v>
      </c>
      <c r="DL548">
        <v>6</v>
      </c>
      <c r="DM548">
        <v>0.5</v>
      </c>
      <c r="DN548" t="s">
        <v>438</v>
      </c>
      <c r="DO548">
        <v>2</v>
      </c>
      <c r="DP548" t="b">
        <v>1</v>
      </c>
      <c r="DQ548">
        <v>1761513659.7</v>
      </c>
      <c r="DR548">
        <v>810.5639000000001</v>
      </c>
      <c r="DS548">
        <v>842.9748999999999</v>
      </c>
      <c r="DT548">
        <v>16.7163</v>
      </c>
      <c r="DU548">
        <v>16.33033</v>
      </c>
      <c r="DV548">
        <v>813.6297000000001</v>
      </c>
      <c r="DW548">
        <v>16.63845</v>
      </c>
      <c r="DX548">
        <v>500.05</v>
      </c>
      <c r="DY548">
        <v>90.28833</v>
      </c>
      <c r="DZ548">
        <v>0.10000679</v>
      </c>
      <c r="EA548">
        <v>24.17041</v>
      </c>
      <c r="EB548">
        <v>24.00327</v>
      </c>
      <c r="EC548">
        <v>999.9</v>
      </c>
      <c r="ED548">
        <v>0</v>
      </c>
      <c r="EE548">
        <v>0</v>
      </c>
      <c r="EF548">
        <v>9994.182000000001</v>
      </c>
      <c r="EG548">
        <v>0</v>
      </c>
      <c r="EH548">
        <v>1022.822</v>
      </c>
      <c r="EI548">
        <v>-32.41101</v>
      </c>
      <c r="EJ548">
        <v>824.3438</v>
      </c>
      <c r="EK548">
        <v>856.9694</v>
      </c>
      <c r="EL548">
        <v>0.3859676</v>
      </c>
      <c r="EM548">
        <v>842.9748999999999</v>
      </c>
      <c r="EN548">
        <v>16.33033</v>
      </c>
      <c r="EO548">
        <v>1.509286</v>
      </c>
      <c r="EP548">
        <v>1.474436</v>
      </c>
      <c r="EQ548">
        <v>13.06256</v>
      </c>
      <c r="ER548">
        <v>12.70565</v>
      </c>
      <c r="ES548">
        <v>1999.994</v>
      </c>
      <c r="ET548">
        <v>0.9799951</v>
      </c>
      <c r="EU548">
        <v>0.02000527</v>
      </c>
      <c r="EV548">
        <v>0</v>
      </c>
      <c r="EW548">
        <v>1261.611</v>
      </c>
      <c r="EX548">
        <v>5.000970000000001</v>
      </c>
      <c r="EY548">
        <v>25394.02</v>
      </c>
      <c r="EZ548">
        <v>16707.49</v>
      </c>
      <c r="FA548">
        <v>40.312</v>
      </c>
      <c r="FB548">
        <v>41.4308</v>
      </c>
      <c r="FC548">
        <v>40.437</v>
      </c>
      <c r="FD548">
        <v>40.812</v>
      </c>
      <c r="FE548">
        <v>40.3998</v>
      </c>
      <c r="FF548">
        <v>1955.084</v>
      </c>
      <c r="FG548">
        <v>39.90999999999999</v>
      </c>
      <c r="FH548">
        <v>0</v>
      </c>
      <c r="FI548">
        <v>8533.400000095367</v>
      </c>
      <c r="FJ548">
        <v>0</v>
      </c>
      <c r="FK548">
        <v>1261.420384615385</v>
      </c>
      <c r="FL548">
        <v>0.9165811872507396</v>
      </c>
      <c r="FM548">
        <v>23.10427348342526</v>
      </c>
      <c r="FN548">
        <v>25391.83846153846</v>
      </c>
      <c r="FO548">
        <v>15</v>
      </c>
      <c r="FP548">
        <v>0</v>
      </c>
      <c r="FQ548" t="s">
        <v>439</v>
      </c>
      <c r="FR548">
        <v>1760210915.6</v>
      </c>
      <c r="FS548">
        <v>0</v>
      </c>
      <c r="FT548">
        <v>0</v>
      </c>
      <c r="FU548">
        <v>-0.215</v>
      </c>
      <c r="FV548">
        <v>0</v>
      </c>
      <c r="FW548">
        <v>-0.6919999999999999</v>
      </c>
      <c r="FX548">
        <v>0</v>
      </c>
      <c r="FY548">
        <v>400</v>
      </c>
      <c r="FZ548">
        <v>0</v>
      </c>
      <c r="GA548">
        <v>0.15</v>
      </c>
      <c r="GB548">
        <v>0</v>
      </c>
      <c r="GC548">
        <v>-32.16851</v>
      </c>
      <c r="GD548">
        <v>-2.012134333958717</v>
      </c>
      <c r="GE548">
        <v>0.2002940286179297</v>
      </c>
      <c r="GF548">
        <v>0</v>
      </c>
      <c r="GG548">
        <v>1261.352647058824</v>
      </c>
      <c r="GH548">
        <v>1.109396481166071</v>
      </c>
      <c r="GI548">
        <v>0.2717731409436946</v>
      </c>
      <c r="GJ548">
        <v>0</v>
      </c>
      <c r="GK548">
        <v>0.39921105</v>
      </c>
      <c r="GL548">
        <v>-0.126371932457787</v>
      </c>
      <c r="GM548">
        <v>0.01266846077065008</v>
      </c>
      <c r="GN548">
        <v>0</v>
      </c>
      <c r="GO548">
        <v>0</v>
      </c>
      <c r="GP548">
        <v>3</v>
      </c>
      <c r="GQ548" t="s">
        <v>455</v>
      </c>
      <c r="GR548">
        <v>3.13458</v>
      </c>
      <c r="GS548">
        <v>2.76019</v>
      </c>
      <c r="GT548">
        <v>0.150871</v>
      </c>
      <c r="GU548">
        <v>0.152983</v>
      </c>
      <c r="GV548">
        <v>0.0819936</v>
      </c>
      <c r="GW548">
        <v>0.07981149999999999</v>
      </c>
      <c r="GX548">
        <v>27009.3</v>
      </c>
      <c r="GY548">
        <v>26938.8</v>
      </c>
      <c r="GZ548">
        <v>29574</v>
      </c>
      <c r="HA548">
        <v>29395.1</v>
      </c>
      <c r="HB548">
        <v>35878.2</v>
      </c>
      <c r="HC548">
        <v>35833.2</v>
      </c>
      <c r="HD548">
        <v>41613.6</v>
      </c>
      <c r="HE548">
        <v>41758.3</v>
      </c>
      <c r="HF548">
        <v>1.9283</v>
      </c>
      <c r="HG548">
        <v>1.85303</v>
      </c>
      <c r="HH548">
        <v>0.00351667</v>
      </c>
      <c r="HI548">
        <v>0</v>
      </c>
      <c r="HJ548">
        <v>23.9479</v>
      </c>
      <c r="HK548">
        <v>999.9</v>
      </c>
      <c r="HL548">
        <v>39.7</v>
      </c>
      <c r="HM548">
        <v>31.7</v>
      </c>
      <c r="HN548">
        <v>20.6427</v>
      </c>
      <c r="HO548">
        <v>62.4529</v>
      </c>
      <c r="HP548">
        <v>31.3662</v>
      </c>
      <c r="HQ548">
        <v>1</v>
      </c>
      <c r="HR548">
        <v>0.147312</v>
      </c>
      <c r="HS548">
        <v>4.37596</v>
      </c>
      <c r="HT548">
        <v>20.286</v>
      </c>
      <c r="HU548">
        <v>5.21699</v>
      </c>
      <c r="HV548">
        <v>12.0159</v>
      </c>
      <c r="HW548">
        <v>4.9889</v>
      </c>
      <c r="HX548">
        <v>3.28815</v>
      </c>
      <c r="HY548">
        <v>9999</v>
      </c>
      <c r="HZ548">
        <v>9999</v>
      </c>
      <c r="IA548">
        <v>9999</v>
      </c>
      <c r="IB548">
        <v>999.9</v>
      </c>
      <c r="IC548">
        <v>4.97284</v>
      </c>
      <c r="ID548">
        <v>1.86661</v>
      </c>
      <c r="IE548">
        <v>1.86589</v>
      </c>
      <c r="IF548">
        <v>1.86591</v>
      </c>
      <c r="IG548">
        <v>1.86774</v>
      </c>
      <c r="IH548">
        <v>1.87017</v>
      </c>
      <c r="II548">
        <v>1.8688</v>
      </c>
      <c r="IJ548">
        <v>1.87027</v>
      </c>
      <c r="IK548">
        <v>0</v>
      </c>
      <c r="IL548">
        <v>0</v>
      </c>
      <c r="IM548">
        <v>0</v>
      </c>
      <c r="IN548">
        <v>0</v>
      </c>
      <c r="IO548" t="s">
        <v>441</v>
      </c>
      <c r="IP548" t="s">
        <v>442</v>
      </c>
      <c r="IQ548" t="s">
        <v>443</v>
      </c>
      <c r="IR548" t="s">
        <v>443</v>
      </c>
      <c r="IS548" t="s">
        <v>443</v>
      </c>
      <c r="IT548" t="s">
        <v>443</v>
      </c>
      <c r="IU548">
        <v>0</v>
      </c>
      <c r="IV548">
        <v>100</v>
      </c>
      <c r="IW548">
        <v>100</v>
      </c>
      <c r="IX548">
        <v>-3.084</v>
      </c>
      <c r="IY548">
        <v>0.07779999999999999</v>
      </c>
      <c r="IZ548">
        <v>-1.414774939843471</v>
      </c>
      <c r="JA548">
        <v>-0.002262605230658699</v>
      </c>
      <c r="JB548">
        <v>4.117972070868355E-07</v>
      </c>
      <c r="JC548">
        <v>-1.535053720392113E-10</v>
      </c>
      <c r="JD548">
        <v>-0.05773197212917025</v>
      </c>
      <c r="JE548">
        <v>-0.004387372397949352</v>
      </c>
      <c r="JF548">
        <v>0.001148265067849212</v>
      </c>
      <c r="JG548">
        <v>-2.372704636287677E-05</v>
      </c>
      <c r="JH548">
        <v>4</v>
      </c>
      <c r="JI548">
        <v>2346</v>
      </c>
      <c r="JJ548">
        <v>1</v>
      </c>
      <c r="JK548">
        <v>24</v>
      </c>
      <c r="JL548">
        <v>21712.4</v>
      </c>
      <c r="JM548">
        <v>29358561</v>
      </c>
      <c r="JN548">
        <v>1.85059</v>
      </c>
      <c r="JO548">
        <v>2.24854</v>
      </c>
      <c r="JP548">
        <v>1.39648</v>
      </c>
      <c r="JQ548">
        <v>2.35229</v>
      </c>
      <c r="JR548">
        <v>1.49536</v>
      </c>
      <c r="JS548">
        <v>2.64648</v>
      </c>
      <c r="JT548">
        <v>36.6943</v>
      </c>
      <c r="JU548">
        <v>24.0437</v>
      </c>
      <c r="JV548">
        <v>18</v>
      </c>
      <c r="JW548">
        <v>494.74</v>
      </c>
      <c r="JX548">
        <v>437.222</v>
      </c>
      <c r="JY548">
        <v>18.7421</v>
      </c>
      <c r="JZ548">
        <v>29.3139</v>
      </c>
      <c r="KA548">
        <v>30.0009</v>
      </c>
      <c r="KB548">
        <v>28.8061</v>
      </c>
      <c r="KC548">
        <v>28.7048</v>
      </c>
      <c r="KD548">
        <v>37.1398</v>
      </c>
      <c r="KE548">
        <v>28.0795</v>
      </c>
      <c r="KF548">
        <v>40.8268</v>
      </c>
      <c r="KG548">
        <v>18.7478</v>
      </c>
      <c r="KH548">
        <v>875.277</v>
      </c>
      <c r="KI548">
        <v>16.3516</v>
      </c>
      <c r="KJ548">
        <v>101.071</v>
      </c>
      <c r="KK548">
        <v>100.418</v>
      </c>
    </row>
    <row r="549" spans="1:297">
      <c r="A549">
        <v>533</v>
      </c>
      <c r="B549">
        <v>1761513667.5</v>
      </c>
      <c r="C549">
        <v>6457</v>
      </c>
      <c r="D549" t="s">
        <v>1514</v>
      </c>
      <c r="E549" t="s">
        <v>1515</v>
      </c>
      <c r="F549">
        <v>5</v>
      </c>
      <c r="G549" t="s">
        <v>1411</v>
      </c>
      <c r="H549" t="s">
        <v>436</v>
      </c>
      <c r="I549">
        <v>1761513665</v>
      </c>
      <c r="J549">
        <f>(K549)/1000</f>
        <v>0</v>
      </c>
      <c r="K549">
        <f>IF(DP549, AN549, AH549)</f>
        <v>0</v>
      </c>
      <c r="L549">
        <f>IF(DP549, AI549, AG549)</f>
        <v>0</v>
      </c>
      <c r="M549">
        <f>DR549 - IF(AU549&gt;1, L549*DL549*100.0/(AW549), 0)</f>
        <v>0</v>
      </c>
      <c r="N549">
        <f>((T549-J549/2)*M549-L549)/(T549+J549/2)</f>
        <v>0</v>
      </c>
      <c r="O549">
        <f>N549*(DY549+DZ549)/1000.0</f>
        <v>0</v>
      </c>
      <c r="P549">
        <f>(DR549 - IF(AU549&gt;1, L549*DL549*100.0/(AW549), 0))*(DY549+DZ549)/1000.0</f>
        <v>0</v>
      </c>
      <c r="Q549">
        <f>2.0/((1/S549-1/R549)+SIGN(S549)*SQRT((1/S549-1/R549)*(1/S549-1/R549) + 4*DM549/((DM549+1)*(DM549+1))*(2*1/S549*1/R549-1/R549*1/R549)))</f>
        <v>0</v>
      </c>
      <c r="R549">
        <f>IF(LEFT(DN549,1)&lt;&gt;"0",IF(LEFT(DN549,1)="1",3.0,DO549),$D$5+$E$5*(EF549*DY549/($K$5*1000))+$F$5*(EF549*DY549/($K$5*1000))*MAX(MIN(DL549,$J$5),$I$5)*MAX(MIN(DL549,$J$5),$I$5)+$G$5*MAX(MIN(DL549,$J$5),$I$5)*(EF549*DY549/($K$5*1000))+$H$5*(EF549*DY549/($K$5*1000))*(EF549*DY549/($K$5*1000)))</f>
        <v>0</v>
      </c>
      <c r="S549">
        <f>J549*(1000-(1000*0.61365*exp(17.502*W549/(240.97+W549))/(DY549+DZ549)+DT549)/2)/(1000*0.61365*exp(17.502*W549/(240.97+W549))/(DY549+DZ549)-DT549)</f>
        <v>0</v>
      </c>
      <c r="T549">
        <f>1/((DM549+1)/(Q549/1.6)+1/(R549/1.37)) + DM549/((DM549+1)/(Q549/1.6) + DM549/(R549/1.37))</f>
        <v>0</v>
      </c>
      <c r="U549">
        <f>(DH549*DK549)</f>
        <v>0</v>
      </c>
      <c r="V549">
        <f>(EA549+(U549+2*0.95*5.67E-8*(((EA549+$B$7)+273)^4-(EA549+273)^4)-44100*J549)/(1.84*29.3*R549+8*0.95*5.67E-8*(EA549+273)^3))</f>
        <v>0</v>
      </c>
      <c r="W549">
        <f>($C$7*EB549+$D$7*EC549+$E$7*V549)</f>
        <v>0</v>
      </c>
      <c r="X549">
        <f>0.61365*exp(17.502*W549/(240.97+W549))</f>
        <v>0</v>
      </c>
      <c r="Y549">
        <f>(Z549/AA549*100)</f>
        <v>0</v>
      </c>
      <c r="Z549">
        <f>DT549*(DY549+DZ549)/1000</f>
        <v>0</v>
      </c>
      <c r="AA549">
        <f>0.61365*exp(17.502*EA549/(240.97+EA549))</f>
        <v>0</v>
      </c>
      <c r="AB549">
        <f>(X549-DT549*(DY549+DZ549)/1000)</f>
        <v>0</v>
      </c>
      <c r="AC549">
        <f>(-J549*44100)</f>
        <v>0</v>
      </c>
      <c r="AD549">
        <f>2*29.3*R549*0.92*(EA549-W549)</f>
        <v>0</v>
      </c>
      <c r="AE549">
        <f>2*0.95*5.67E-8*(((EA549+$B$7)+273)^4-(W549+273)^4)</f>
        <v>0</v>
      </c>
      <c r="AF549">
        <f>U549+AE549+AC549+AD549</f>
        <v>0</v>
      </c>
      <c r="AG549">
        <f>DX549*AU549*(DS549-DR549*(1000-AU549*DU549)/(1000-AU549*DT549))/(100*DL549)</f>
        <v>0</v>
      </c>
      <c r="AH549">
        <f>1000*DX549*AU549*(DT549-DU549)/(100*DL549*(1000-AU549*DT549))</f>
        <v>0</v>
      </c>
      <c r="AI549">
        <f>(AJ549 - AK549 - DY549*1E3/(8.314*(EA549+273.15)) * AM549/DX549 * AL549) * DX549/(100*DL549) * (1000 - DU549)/1000</f>
        <v>0</v>
      </c>
      <c r="AJ549">
        <v>873.7789737481645</v>
      </c>
      <c r="AK549">
        <v>849.1071575757574</v>
      </c>
      <c r="AL549">
        <v>3.370082166690405</v>
      </c>
      <c r="AM549">
        <v>65.2902715244734</v>
      </c>
      <c r="AN549">
        <f>(AP549 - AO549 + DY549*1E3/(8.314*(EA549+273.15)) * AR549/DX549 * AQ549) * DX549/(100*DL549) * 1000/(1000 - AP549)</f>
        <v>0</v>
      </c>
      <c r="AO549">
        <v>16.3300927810539</v>
      </c>
      <c r="AP549">
        <v>16.71206909090909</v>
      </c>
      <c r="AQ549">
        <v>-4.331440015331918E-05</v>
      </c>
      <c r="AR549">
        <v>105.1138406512992</v>
      </c>
      <c r="AS549">
        <v>0</v>
      </c>
      <c r="AT549">
        <v>0</v>
      </c>
      <c r="AU549">
        <f>IF(AS549*$H$13&gt;=AW549,1.0,(AW549/(AW549-AS549*$H$13)))</f>
        <v>0</v>
      </c>
      <c r="AV549">
        <f>(AU549-1)*100</f>
        <v>0</v>
      </c>
      <c r="AW549">
        <f>MAX(0,($B$13+$C$13*EF549)/(1+$D$13*EF549)*DY549/(EA549+273)*$E$13)</f>
        <v>0</v>
      </c>
      <c r="AX549" t="s">
        <v>437</v>
      </c>
      <c r="AY549" t="s">
        <v>437</v>
      </c>
      <c r="AZ549">
        <v>0</v>
      </c>
      <c r="BA549">
        <v>0</v>
      </c>
      <c r="BB549">
        <f>1-AZ549/BA549</f>
        <v>0</v>
      </c>
      <c r="BC549">
        <v>0</v>
      </c>
      <c r="BD549" t="s">
        <v>437</v>
      </c>
      <c r="BE549" t="s">
        <v>437</v>
      </c>
      <c r="BF549">
        <v>0</v>
      </c>
      <c r="BG549">
        <v>0</v>
      </c>
      <c r="BH549">
        <f>1-BF549/BG549</f>
        <v>0</v>
      </c>
      <c r="BI549">
        <v>0.5</v>
      </c>
      <c r="BJ549">
        <f>DI549</f>
        <v>0</v>
      </c>
      <c r="BK549">
        <f>L549</f>
        <v>0</v>
      </c>
      <c r="BL549">
        <f>BH549*BI549*BJ549</f>
        <v>0</v>
      </c>
      <c r="BM549">
        <f>(BK549-BC549)/BJ549</f>
        <v>0</v>
      </c>
      <c r="BN549">
        <f>(BA549-BG549)/BG549</f>
        <v>0</v>
      </c>
      <c r="BO549">
        <f>AZ549/(BB549+AZ549/BG549)</f>
        <v>0</v>
      </c>
      <c r="BP549" t="s">
        <v>437</v>
      </c>
      <c r="BQ549">
        <v>0</v>
      </c>
      <c r="BR549">
        <f>IF(BQ549&lt;&gt;0, BQ549, BO549)</f>
        <v>0</v>
      </c>
      <c r="BS549">
        <f>1-BR549/BG549</f>
        <v>0</v>
      </c>
      <c r="BT549">
        <f>(BG549-BF549)/(BG549-BR549)</f>
        <v>0</v>
      </c>
      <c r="BU549">
        <f>(BA549-BG549)/(BA549-BR549)</f>
        <v>0</v>
      </c>
      <c r="BV549">
        <f>(BG549-BF549)/(BG549-AZ549)</f>
        <v>0</v>
      </c>
      <c r="BW549">
        <f>(BA549-BG549)/(BA549-AZ549)</f>
        <v>0</v>
      </c>
      <c r="BX549">
        <f>(BT549*BR549/BF549)</f>
        <v>0</v>
      </c>
      <c r="BY549">
        <f>(1-BX549)</f>
        <v>0</v>
      </c>
      <c r="BZ549">
        <v>2020</v>
      </c>
      <c r="CA549">
        <v>290.0000000000001</v>
      </c>
      <c r="CB549">
        <v>1590.42</v>
      </c>
      <c r="CC549">
        <v>295</v>
      </c>
      <c r="CD549">
        <v>5220.67</v>
      </c>
      <c r="CE549">
        <v>1591.29</v>
      </c>
      <c r="CF549">
        <v>-0.87</v>
      </c>
      <c r="CG549">
        <v>300.0000000000001</v>
      </c>
      <c r="CH549">
        <v>23.8</v>
      </c>
      <c r="CI549">
        <v>1650.734719841875</v>
      </c>
      <c r="CJ549">
        <v>2.032994541366527</v>
      </c>
      <c r="CK549">
        <v>-31.03478562282126</v>
      </c>
      <c r="CL549">
        <v>0.9198548094063967</v>
      </c>
      <c r="CM549">
        <v>0.9759925733019913</v>
      </c>
      <c r="CN549">
        <v>-0.00431141668520578</v>
      </c>
      <c r="CO549">
        <v>289.9999999999999</v>
      </c>
      <c r="CP549">
        <v>1590.91</v>
      </c>
      <c r="CQ549">
        <v>765</v>
      </c>
      <c r="CR549">
        <v>5219.32</v>
      </c>
      <c r="CS549">
        <v>1591.27</v>
      </c>
      <c r="CT549">
        <v>-0.36</v>
      </c>
      <c r="DH549">
        <f>$B$11*EG549+$C$11*EH549+$F$11*ES549*(1-EV549)</f>
        <v>0</v>
      </c>
      <c r="DI549">
        <f>DH549*DJ549</f>
        <v>0</v>
      </c>
      <c r="DJ549">
        <f>($B$11*$D$9+$C$11*$D$9+$F$11*((FF549+EX549)/MAX(FF549+EX549+FG549, 0.1)*$I$9+FG549/MAX(FF549+EX549+FG549, 0.1)*$J$9))/($B$11+$C$11+$F$11)</f>
        <v>0</v>
      </c>
      <c r="DK549">
        <f>($B$11*$K$9+$C$11*$K$9+$F$11*((FF549+EX549)/MAX(FF549+EX549+FG549, 0.1)*$P$9+FG549/MAX(FF549+EX549+FG549, 0.1)*$Q$9))/($B$11+$C$11+$F$11)</f>
        <v>0</v>
      </c>
      <c r="DL549">
        <v>6</v>
      </c>
      <c r="DM549">
        <v>0.5</v>
      </c>
      <c r="DN549" t="s">
        <v>438</v>
      </c>
      <c r="DO549">
        <v>2</v>
      </c>
      <c r="DP549" t="b">
        <v>1</v>
      </c>
      <c r="DQ549">
        <v>1761513665</v>
      </c>
      <c r="DR549">
        <v>828.2940000000001</v>
      </c>
      <c r="DS549">
        <v>860.8563333333335</v>
      </c>
      <c r="DT549">
        <v>16.71273333333333</v>
      </c>
      <c r="DU549">
        <v>16.3295</v>
      </c>
      <c r="DV549">
        <v>831.3935555555556</v>
      </c>
      <c r="DW549">
        <v>16.63493333333333</v>
      </c>
      <c r="DX549">
        <v>499.9697777777778</v>
      </c>
      <c r="DY549">
        <v>90.28593333333333</v>
      </c>
      <c r="DZ549">
        <v>0.09994916666666666</v>
      </c>
      <c r="EA549">
        <v>24.17176666666667</v>
      </c>
      <c r="EB549">
        <v>23.99892222222222</v>
      </c>
      <c r="EC549">
        <v>999.9000000000001</v>
      </c>
      <c r="ED549">
        <v>0</v>
      </c>
      <c r="EE549">
        <v>0</v>
      </c>
      <c r="EF549">
        <v>10006.38888888889</v>
      </c>
      <c r="EG549">
        <v>0</v>
      </c>
      <c r="EH549">
        <v>1022.796666666667</v>
      </c>
      <c r="EI549">
        <v>-32.5624</v>
      </c>
      <c r="EJ549">
        <v>842.3723333333332</v>
      </c>
      <c r="EK549">
        <v>875.147111111111</v>
      </c>
      <c r="EL549">
        <v>0.3832425555555556</v>
      </c>
      <c r="EM549">
        <v>860.8563333333335</v>
      </c>
      <c r="EN549">
        <v>16.3295</v>
      </c>
      <c r="EO549">
        <v>1.508926666666667</v>
      </c>
      <c r="EP549">
        <v>1.474323333333333</v>
      </c>
      <c r="EQ549">
        <v>13.05891111111111</v>
      </c>
      <c r="ER549">
        <v>12.70446666666667</v>
      </c>
      <c r="ES549">
        <v>2000</v>
      </c>
      <c r="ET549">
        <v>0.9799953333333333</v>
      </c>
      <c r="EU549">
        <v>0.02000504444444444</v>
      </c>
      <c r="EV549">
        <v>0</v>
      </c>
      <c r="EW549">
        <v>1261.516666666667</v>
      </c>
      <c r="EX549">
        <v>5.00097</v>
      </c>
      <c r="EY549">
        <v>25395.96666666667</v>
      </c>
      <c r="EZ549">
        <v>16707.56666666667</v>
      </c>
      <c r="FA549">
        <v>40.312</v>
      </c>
      <c r="FB549">
        <v>41.437</v>
      </c>
      <c r="FC549">
        <v>40.437</v>
      </c>
      <c r="FD549">
        <v>40.812</v>
      </c>
      <c r="FE549">
        <v>40.437</v>
      </c>
      <c r="FF549">
        <v>1955.09</v>
      </c>
      <c r="FG549">
        <v>39.91</v>
      </c>
      <c r="FH549">
        <v>0</v>
      </c>
      <c r="FI549">
        <v>8538.800000190735</v>
      </c>
      <c r="FJ549">
        <v>0</v>
      </c>
      <c r="FK549">
        <v>1261.4996</v>
      </c>
      <c r="FL549">
        <v>0.9923076818791797</v>
      </c>
      <c r="FM549">
        <v>25.0538460467491</v>
      </c>
      <c r="FN549">
        <v>25394.056</v>
      </c>
      <c r="FO549">
        <v>15</v>
      </c>
      <c r="FP549">
        <v>0</v>
      </c>
      <c r="FQ549" t="s">
        <v>439</v>
      </c>
      <c r="FR549">
        <v>1760210915.6</v>
      </c>
      <c r="FS549">
        <v>0</v>
      </c>
      <c r="FT549">
        <v>0</v>
      </c>
      <c r="FU549">
        <v>-0.215</v>
      </c>
      <c r="FV549">
        <v>0</v>
      </c>
      <c r="FW549">
        <v>-0.6919999999999999</v>
      </c>
      <c r="FX549">
        <v>0</v>
      </c>
      <c r="FY549">
        <v>400</v>
      </c>
      <c r="FZ549">
        <v>0</v>
      </c>
      <c r="GA549">
        <v>0.15</v>
      </c>
      <c r="GB549">
        <v>0</v>
      </c>
      <c r="GC549">
        <v>-32.29840249999999</v>
      </c>
      <c r="GD549">
        <v>-1.882900187617208</v>
      </c>
      <c r="GE549">
        <v>0.1877200448640206</v>
      </c>
      <c r="GF549">
        <v>0</v>
      </c>
      <c r="GG549">
        <v>1261.413235294118</v>
      </c>
      <c r="GH549">
        <v>0.8857142817090733</v>
      </c>
      <c r="GI549">
        <v>0.2583627248227762</v>
      </c>
      <c r="GJ549">
        <v>1</v>
      </c>
      <c r="GK549">
        <v>0.39175</v>
      </c>
      <c r="GL549">
        <v>-0.0805052983114445</v>
      </c>
      <c r="GM549">
        <v>0.008087143509917452</v>
      </c>
      <c r="GN549">
        <v>1</v>
      </c>
      <c r="GO549">
        <v>2</v>
      </c>
      <c r="GP549">
        <v>3</v>
      </c>
      <c r="GQ549" t="s">
        <v>440</v>
      </c>
      <c r="GR549">
        <v>3.13461</v>
      </c>
      <c r="GS549">
        <v>2.76034</v>
      </c>
      <c r="GT549">
        <v>0.152886</v>
      </c>
      <c r="GU549">
        <v>0.154952</v>
      </c>
      <c r="GV549">
        <v>0.0819836</v>
      </c>
      <c r="GW549">
        <v>0.0797987</v>
      </c>
      <c r="GX549">
        <v>26944.9</v>
      </c>
      <c r="GY549">
        <v>26875.9</v>
      </c>
      <c r="GZ549">
        <v>29573.8</v>
      </c>
      <c r="HA549">
        <v>29394.8</v>
      </c>
      <c r="HB549">
        <v>35878.1</v>
      </c>
      <c r="HC549">
        <v>35833.4</v>
      </c>
      <c r="HD549">
        <v>41613</v>
      </c>
      <c r="HE549">
        <v>41757.9</v>
      </c>
      <c r="HF549">
        <v>1.92805</v>
      </c>
      <c r="HG549">
        <v>1.8529</v>
      </c>
      <c r="HH549">
        <v>0.00290573</v>
      </c>
      <c r="HI549">
        <v>0</v>
      </c>
      <c r="HJ549">
        <v>23.9479</v>
      </c>
      <c r="HK549">
        <v>999.9</v>
      </c>
      <c r="HL549">
        <v>39.7</v>
      </c>
      <c r="HM549">
        <v>31.7</v>
      </c>
      <c r="HN549">
        <v>20.6435</v>
      </c>
      <c r="HO549">
        <v>62.4629</v>
      </c>
      <c r="HP549">
        <v>31.3061</v>
      </c>
      <c r="HQ549">
        <v>1</v>
      </c>
      <c r="HR549">
        <v>0.148402</v>
      </c>
      <c r="HS549">
        <v>4.41236</v>
      </c>
      <c r="HT549">
        <v>20.2851</v>
      </c>
      <c r="HU549">
        <v>5.21684</v>
      </c>
      <c r="HV549">
        <v>12.0159</v>
      </c>
      <c r="HW549">
        <v>4.98865</v>
      </c>
      <c r="HX549">
        <v>3.28808</v>
      </c>
      <c r="HY549">
        <v>9999</v>
      </c>
      <c r="HZ549">
        <v>9999</v>
      </c>
      <c r="IA549">
        <v>9999</v>
      </c>
      <c r="IB549">
        <v>999.9</v>
      </c>
      <c r="IC549">
        <v>4.97283</v>
      </c>
      <c r="ID549">
        <v>1.86661</v>
      </c>
      <c r="IE549">
        <v>1.8659</v>
      </c>
      <c r="IF549">
        <v>1.86589</v>
      </c>
      <c r="IG549">
        <v>1.86775</v>
      </c>
      <c r="IH549">
        <v>1.87014</v>
      </c>
      <c r="II549">
        <v>1.8688</v>
      </c>
      <c r="IJ549">
        <v>1.87027</v>
      </c>
      <c r="IK549">
        <v>0</v>
      </c>
      <c r="IL549">
        <v>0</v>
      </c>
      <c r="IM549">
        <v>0</v>
      </c>
      <c r="IN549">
        <v>0</v>
      </c>
      <c r="IO549" t="s">
        <v>441</v>
      </c>
      <c r="IP549" t="s">
        <v>442</v>
      </c>
      <c r="IQ549" t="s">
        <v>443</v>
      </c>
      <c r="IR549" t="s">
        <v>443</v>
      </c>
      <c r="IS549" t="s">
        <v>443</v>
      </c>
      <c r="IT549" t="s">
        <v>443</v>
      </c>
      <c r="IU549">
        <v>0</v>
      </c>
      <c r="IV549">
        <v>100</v>
      </c>
      <c r="IW549">
        <v>100</v>
      </c>
      <c r="IX549">
        <v>-3.115</v>
      </c>
      <c r="IY549">
        <v>0.07779999999999999</v>
      </c>
      <c r="IZ549">
        <v>-1.414774939843471</v>
      </c>
      <c r="JA549">
        <v>-0.002262605230658699</v>
      </c>
      <c r="JB549">
        <v>4.117972070868355E-07</v>
      </c>
      <c r="JC549">
        <v>-1.535053720392113E-10</v>
      </c>
      <c r="JD549">
        <v>-0.05773197212917025</v>
      </c>
      <c r="JE549">
        <v>-0.004387372397949352</v>
      </c>
      <c r="JF549">
        <v>0.001148265067849212</v>
      </c>
      <c r="JG549">
        <v>-2.372704636287677E-05</v>
      </c>
      <c r="JH549">
        <v>4</v>
      </c>
      <c r="JI549">
        <v>2346</v>
      </c>
      <c r="JJ549">
        <v>1</v>
      </c>
      <c r="JK549">
        <v>24</v>
      </c>
      <c r="JL549">
        <v>21712.5</v>
      </c>
      <c r="JM549">
        <v>29358561.1</v>
      </c>
      <c r="JN549">
        <v>1.8811</v>
      </c>
      <c r="JO549">
        <v>2.25708</v>
      </c>
      <c r="JP549">
        <v>1.39648</v>
      </c>
      <c r="JQ549">
        <v>2.35474</v>
      </c>
      <c r="JR549">
        <v>1.49536</v>
      </c>
      <c r="JS549">
        <v>2.71729</v>
      </c>
      <c r="JT549">
        <v>36.6943</v>
      </c>
      <c r="JU549">
        <v>24.0437</v>
      </c>
      <c r="JV549">
        <v>18</v>
      </c>
      <c r="JW549">
        <v>494.701</v>
      </c>
      <c r="JX549">
        <v>437.258</v>
      </c>
      <c r="JY549">
        <v>18.7486</v>
      </c>
      <c r="JZ549">
        <v>29.3265</v>
      </c>
      <c r="KA549">
        <v>30.001</v>
      </c>
      <c r="KB549">
        <v>28.8208</v>
      </c>
      <c r="KC549">
        <v>28.72</v>
      </c>
      <c r="KD549">
        <v>37.6872</v>
      </c>
      <c r="KE549">
        <v>28.0795</v>
      </c>
      <c r="KF549">
        <v>40.8268</v>
      </c>
      <c r="KG549">
        <v>18.7451</v>
      </c>
      <c r="KH549">
        <v>888.651</v>
      </c>
      <c r="KI549">
        <v>16.3516</v>
      </c>
      <c r="KJ549">
        <v>101.07</v>
      </c>
      <c r="KK549">
        <v>100.417</v>
      </c>
    </row>
    <row r="550" spans="1:297">
      <c r="A550">
        <v>534</v>
      </c>
      <c r="B550">
        <v>1761513672.5</v>
      </c>
      <c r="C550">
        <v>6462</v>
      </c>
      <c r="D550" t="s">
        <v>1516</v>
      </c>
      <c r="E550" t="s">
        <v>1517</v>
      </c>
      <c r="F550">
        <v>5</v>
      </c>
      <c r="G550" t="s">
        <v>1411</v>
      </c>
      <c r="H550" t="s">
        <v>436</v>
      </c>
      <c r="I550">
        <v>1761513669.7</v>
      </c>
      <c r="J550">
        <f>(K550)/1000</f>
        <v>0</v>
      </c>
      <c r="K550">
        <f>IF(DP550, AN550, AH550)</f>
        <v>0</v>
      </c>
      <c r="L550">
        <f>IF(DP550, AI550, AG550)</f>
        <v>0</v>
      </c>
      <c r="M550">
        <f>DR550 - IF(AU550&gt;1, L550*DL550*100.0/(AW550), 0)</f>
        <v>0</v>
      </c>
      <c r="N550">
        <f>((T550-J550/2)*M550-L550)/(T550+J550/2)</f>
        <v>0</v>
      </c>
      <c r="O550">
        <f>N550*(DY550+DZ550)/1000.0</f>
        <v>0</v>
      </c>
      <c r="P550">
        <f>(DR550 - IF(AU550&gt;1, L550*DL550*100.0/(AW550), 0))*(DY550+DZ550)/1000.0</f>
        <v>0</v>
      </c>
      <c r="Q550">
        <f>2.0/((1/S550-1/R550)+SIGN(S550)*SQRT((1/S550-1/R550)*(1/S550-1/R550) + 4*DM550/((DM550+1)*(DM550+1))*(2*1/S550*1/R550-1/R550*1/R550)))</f>
        <v>0</v>
      </c>
      <c r="R550">
        <f>IF(LEFT(DN550,1)&lt;&gt;"0",IF(LEFT(DN550,1)="1",3.0,DO550),$D$5+$E$5*(EF550*DY550/($K$5*1000))+$F$5*(EF550*DY550/($K$5*1000))*MAX(MIN(DL550,$J$5),$I$5)*MAX(MIN(DL550,$J$5),$I$5)+$G$5*MAX(MIN(DL550,$J$5),$I$5)*(EF550*DY550/($K$5*1000))+$H$5*(EF550*DY550/($K$5*1000))*(EF550*DY550/($K$5*1000)))</f>
        <v>0</v>
      </c>
      <c r="S550">
        <f>J550*(1000-(1000*0.61365*exp(17.502*W550/(240.97+W550))/(DY550+DZ550)+DT550)/2)/(1000*0.61365*exp(17.502*W550/(240.97+W550))/(DY550+DZ550)-DT550)</f>
        <v>0</v>
      </c>
      <c r="T550">
        <f>1/((DM550+1)/(Q550/1.6)+1/(R550/1.37)) + DM550/((DM550+1)/(Q550/1.6) + DM550/(R550/1.37))</f>
        <v>0</v>
      </c>
      <c r="U550">
        <f>(DH550*DK550)</f>
        <v>0</v>
      </c>
      <c r="V550">
        <f>(EA550+(U550+2*0.95*5.67E-8*(((EA550+$B$7)+273)^4-(EA550+273)^4)-44100*J550)/(1.84*29.3*R550+8*0.95*5.67E-8*(EA550+273)^3))</f>
        <v>0</v>
      </c>
      <c r="W550">
        <f>($C$7*EB550+$D$7*EC550+$E$7*V550)</f>
        <v>0</v>
      </c>
      <c r="X550">
        <f>0.61365*exp(17.502*W550/(240.97+W550))</f>
        <v>0</v>
      </c>
      <c r="Y550">
        <f>(Z550/AA550*100)</f>
        <v>0</v>
      </c>
      <c r="Z550">
        <f>DT550*(DY550+DZ550)/1000</f>
        <v>0</v>
      </c>
      <c r="AA550">
        <f>0.61365*exp(17.502*EA550/(240.97+EA550))</f>
        <v>0</v>
      </c>
      <c r="AB550">
        <f>(X550-DT550*(DY550+DZ550)/1000)</f>
        <v>0</v>
      </c>
      <c r="AC550">
        <f>(-J550*44100)</f>
        <v>0</v>
      </c>
      <c r="AD550">
        <f>2*29.3*R550*0.92*(EA550-W550)</f>
        <v>0</v>
      </c>
      <c r="AE550">
        <f>2*0.95*5.67E-8*(((EA550+$B$7)+273)^4-(W550+273)^4)</f>
        <v>0</v>
      </c>
      <c r="AF550">
        <f>U550+AE550+AC550+AD550</f>
        <v>0</v>
      </c>
      <c r="AG550">
        <f>DX550*AU550*(DS550-DR550*(1000-AU550*DU550)/(1000-AU550*DT550))/(100*DL550)</f>
        <v>0</v>
      </c>
      <c r="AH550">
        <f>1000*DX550*AU550*(DT550-DU550)/(100*DL550*(1000-AU550*DT550))</f>
        <v>0</v>
      </c>
      <c r="AI550">
        <f>(AJ550 - AK550 - DY550*1E3/(8.314*(EA550+273.15)) * AM550/DX550 * AL550) * DX550/(100*DL550) * (1000 - DU550)/1000</f>
        <v>0</v>
      </c>
      <c r="AJ550">
        <v>890.7716845722774</v>
      </c>
      <c r="AK550">
        <v>866.1765272727274</v>
      </c>
      <c r="AL550">
        <v>3.415405369037511</v>
      </c>
      <c r="AM550">
        <v>65.2902715244734</v>
      </c>
      <c r="AN550">
        <f>(AP550 - AO550 + DY550*1E3/(8.314*(EA550+273.15)) * AR550/DX550 * AQ550) * DX550/(100*DL550) * 1000/(1000 - AP550)</f>
        <v>0</v>
      </c>
      <c r="AO550">
        <v>16.32791728671117</v>
      </c>
      <c r="AP550">
        <v>16.70642424242423</v>
      </c>
      <c r="AQ550">
        <v>-9.04799015758828E-05</v>
      </c>
      <c r="AR550">
        <v>105.1138406512992</v>
      </c>
      <c r="AS550">
        <v>0</v>
      </c>
      <c r="AT550">
        <v>0</v>
      </c>
      <c r="AU550">
        <f>IF(AS550*$H$13&gt;=AW550,1.0,(AW550/(AW550-AS550*$H$13)))</f>
        <v>0</v>
      </c>
      <c r="AV550">
        <f>(AU550-1)*100</f>
        <v>0</v>
      </c>
      <c r="AW550">
        <f>MAX(0,($B$13+$C$13*EF550)/(1+$D$13*EF550)*DY550/(EA550+273)*$E$13)</f>
        <v>0</v>
      </c>
      <c r="AX550" t="s">
        <v>437</v>
      </c>
      <c r="AY550" t="s">
        <v>437</v>
      </c>
      <c r="AZ550">
        <v>0</v>
      </c>
      <c r="BA550">
        <v>0</v>
      </c>
      <c r="BB550">
        <f>1-AZ550/BA550</f>
        <v>0</v>
      </c>
      <c r="BC550">
        <v>0</v>
      </c>
      <c r="BD550" t="s">
        <v>437</v>
      </c>
      <c r="BE550" t="s">
        <v>437</v>
      </c>
      <c r="BF550">
        <v>0</v>
      </c>
      <c r="BG550">
        <v>0</v>
      </c>
      <c r="BH550">
        <f>1-BF550/BG550</f>
        <v>0</v>
      </c>
      <c r="BI550">
        <v>0.5</v>
      </c>
      <c r="BJ550">
        <f>DI550</f>
        <v>0</v>
      </c>
      <c r="BK550">
        <f>L550</f>
        <v>0</v>
      </c>
      <c r="BL550">
        <f>BH550*BI550*BJ550</f>
        <v>0</v>
      </c>
      <c r="BM550">
        <f>(BK550-BC550)/BJ550</f>
        <v>0</v>
      </c>
      <c r="BN550">
        <f>(BA550-BG550)/BG550</f>
        <v>0</v>
      </c>
      <c r="BO550">
        <f>AZ550/(BB550+AZ550/BG550)</f>
        <v>0</v>
      </c>
      <c r="BP550" t="s">
        <v>437</v>
      </c>
      <c r="BQ550">
        <v>0</v>
      </c>
      <c r="BR550">
        <f>IF(BQ550&lt;&gt;0, BQ550, BO550)</f>
        <v>0</v>
      </c>
      <c r="BS550">
        <f>1-BR550/BG550</f>
        <v>0</v>
      </c>
      <c r="BT550">
        <f>(BG550-BF550)/(BG550-BR550)</f>
        <v>0</v>
      </c>
      <c r="BU550">
        <f>(BA550-BG550)/(BA550-BR550)</f>
        <v>0</v>
      </c>
      <c r="BV550">
        <f>(BG550-BF550)/(BG550-AZ550)</f>
        <v>0</v>
      </c>
      <c r="BW550">
        <f>(BA550-BG550)/(BA550-AZ550)</f>
        <v>0</v>
      </c>
      <c r="BX550">
        <f>(BT550*BR550/BF550)</f>
        <v>0</v>
      </c>
      <c r="BY550">
        <f>(1-BX550)</f>
        <v>0</v>
      </c>
      <c r="BZ550">
        <v>2020</v>
      </c>
      <c r="CA550">
        <v>290.0000000000001</v>
      </c>
      <c r="CB550">
        <v>1590.42</v>
      </c>
      <c r="CC550">
        <v>295</v>
      </c>
      <c r="CD550">
        <v>5220.67</v>
      </c>
      <c r="CE550">
        <v>1591.29</v>
      </c>
      <c r="CF550">
        <v>-0.87</v>
      </c>
      <c r="CG550">
        <v>300.0000000000001</v>
      </c>
      <c r="CH550">
        <v>23.8</v>
      </c>
      <c r="CI550">
        <v>1650.734719841875</v>
      </c>
      <c r="CJ550">
        <v>2.032994541366527</v>
      </c>
      <c r="CK550">
        <v>-31.03478562282126</v>
      </c>
      <c r="CL550">
        <v>0.9198548094063967</v>
      </c>
      <c r="CM550">
        <v>0.9759925733019913</v>
      </c>
      <c r="CN550">
        <v>-0.00431141668520578</v>
      </c>
      <c r="CO550">
        <v>289.9999999999999</v>
      </c>
      <c r="CP550">
        <v>1590.91</v>
      </c>
      <c r="CQ550">
        <v>765</v>
      </c>
      <c r="CR550">
        <v>5219.32</v>
      </c>
      <c r="CS550">
        <v>1591.27</v>
      </c>
      <c r="CT550">
        <v>-0.36</v>
      </c>
      <c r="DH550">
        <f>$B$11*EG550+$C$11*EH550+$F$11*ES550*(1-EV550)</f>
        <v>0</v>
      </c>
      <c r="DI550">
        <f>DH550*DJ550</f>
        <v>0</v>
      </c>
      <c r="DJ550">
        <f>($B$11*$D$9+$C$11*$D$9+$F$11*((FF550+EX550)/MAX(FF550+EX550+FG550, 0.1)*$I$9+FG550/MAX(FF550+EX550+FG550, 0.1)*$J$9))/($B$11+$C$11+$F$11)</f>
        <v>0</v>
      </c>
      <c r="DK550">
        <f>($B$11*$K$9+$C$11*$K$9+$F$11*((FF550+EX550)/MAX(FF550+EX550+FG550, 0.1)*$P$9+FG550/MAX(FF550+EX550+FG550, 0.1)*$Q$9))/($B$11+$C$11+$F$11)</f>
        <v>0</v>
      </c>
      <c r="DL550">
        <v>6</v>
      </c>
      <c r="DM550">
        <v>0.5</v>
      </c>
      <c r="DN550" t="s">
        <v>438</v>
      </c>
      <c r="DO550">
        <v>2</v>
      </c>
      <c r="DP550" t="b">
        <v>1</v>
      </c>
      <c r="DQ550">
        <v>1761513669.7</v>
      </c>
      <c r="DR550">
        <v>843.9703</v>
      </c>
      <c r="DS550">
        <v>876.5737000000001</v>
      </c>
      <c r="DT550">
        <v>16.70895</v>
      </c>
      <c r="DU550">
        <v>16.32778</v>
      </c>
      <c r="DV550">
        <v>847.0997000000001</v>
      </c>
      <c r="DW550">
        <v>16.63118</v>
      </c>
      <c r="DX550">
        <v>499.9809</v>
      </c>
      <c r="DY550">
        <v>90.28642000000001</v>
      </c>
      <c r="DZ550">
        <v>0.10000354</v>
      </c>
      <c r="EA550">
        <v>24.17695</v>
      </c>
      <c r="EB550">
        <v>24.00278</v>
      </c>
      <c r="EC550">
        <v>999.9</v>
      </c>
      <c r="ED550">
        <v>0</v>
      </c>
      <c r="EE550">
        <v>0</v>
      </c>
      <c r="EF550">
        <v>10011.44</v>
      </c>
      <c r="EG550">
        <v>0</v>
      </c>
      <c r="EH550">
        <v>1022.783</v>
      </c>
      <c r="EI550">
        <v>-32.60337</v>
      </c>
      <c r="EJ550">
        <v>858.3118000000001</v>
      </c>
      <c r="EK550">
        <v>891.1238999999999</v>
      </c>
      <c r="EL550">
        <v>0.3811527</v>
      </c>
      <c r="EM550">
        <v>876.5737000000001</v>
      </c>
      <c r="EN550">
        <v>16.32778</v>
      </c>
      <c r="EO550">
        <v>1.508593</v>
      </c>
      <c r="EP550">
        <v>1.474178</v>
      </c>
      <c r="EQ550">
        <v>13.05551</v>
      </c>
      <c r="ER550">
        <v>12.70293</v>
      </c>
      <c r="ES550">
        <v>1999.995</v>
      </c>
      <c r="ET550">
        <v>0.9799954</v>
      </c>
      <c r="EU550">
        <v>0.02000498</v>
      </c>
      <c r="EV550">
        <v>0</v>
      </c>
      <c r="EW550">
        <v>1261.529</v>
      </c>
      <c r="EX550">
        <v>5.000970000000001</v>
      </c>
      <c r="EY550">
        <v>25396.85</v>
      </c>
      <c r="EZ550">
        <v>16707.52</v>
      </c>
      <c r="FA550">
        <v>40.312</v>
      </c>
      <c r="FB550">
        <v>41.437</v>
      </c>
      <c r="FC550">
        <v>40.437</v>
      </c>
      <c r="FD550">
        <v>40.812</v>
      </c>
      <c r="FE550">
        <v>40.437</v>
      </c>
      <c r="FF550">
        <v>1955.085</v>
      </c>
      <c r="FG550">
        <v>39.90999999999999</v>
      </c>
      <c r="FH550">
        <v>0</v>
      </c>
      <c r="FI550">
        <v>8543.600000143051</v>
      </c>
      <c r="FJ550">
        <v>0</v>
      </c>
      <c r="FK550">
        <v>1261.5544</v>
      </c>
      <c r="FL550">
        <v>-0.7861538495755425</v>
      </c>
      <c r="FM550">
        <v>21.92307687721555</v>
      </c>
      <c r="FN550">
        <v>25395.756</v>
      </c>
      <c r="FO550">
        <v>15</v>
      </c>
      <c r="FP550">
        <v>0</v>
      </c>
      <c r="FQ550" t="s">
        <v>439</v>
      </c>
      <c r="FR550">
        <v>1760210915.6</v>
      </c>
      <c r="FS550">
        <v>0</v>
      </c>
      <c r="FT550">
        <v>0</v>
      </c>
      <c r="FU550">
        <v>-0.215</v>
      </c>
      <c r="FV550">
        <v>0</v>
      </c>
      <c r="FW550">
        <v>-0.6919999999999999</v>
      </c>
      <c r="FX550">
        <v>0</v>
      </c>
      <c r="FY550">
        <v>400</v>
      </c>
      <c r="FZ550">
        <v>0</v>
      </c>
      <c r="GA550">
        <v>0.15</v>
      </c>
      <c r="GB550">
        <v>0</v>
      </c>
      <c r="GC550">
        <v>-32.4574525</v>
      </c>
      <c r="GD550">
        <v>-1.366312570356415</v>
      </c>
      <c r="GE550">
        <v>0.1423732594055144</v>
      </c>
      <c r="GF550">
        <v>0</v>
      </c>
      <c r="GG550">
        <v>1261.49294117647</v>
      </c>
      <c r="GH550">
        <v>0.5347593535267383</v>
      </c>
      <c r="GI550">
        <v>0.2574367930621863</v>
      </c>
      <c r="GJ550">
        <v>1</v>
      </c>
      <c r="GK550">
        <v>0.38564465</v>
      </c>
      <c r="GL550">
        <v>-0.04379297560975737</v>
      </c>
      <c r="GM550">
        <v>0.004503696018549651</v>
      </c>
      <c r="GN550">
        <v>1</v>
      </c>
      <c r="GO550">
        <v>2</v>
      </c>
      <c r="GP550">
        <v>3</v>
      </c>
      <c r="GQ550" t="s">
        <v>440</v>
      </c>
      <c r="GR550">
        <v>3.13467</v>
      </c>
      <c r="GS550">
        <v>2.76029</v>
      </c>
      <c r="GT550">
        <v>0.154899</v>
      </c>
      <c r="GU550">
        <v>0.156906</v>
      </c>
      <c r="GV550">
        <v>0.08196249999999999</v>
      </c>
      <c r="GW550">
        <v>0.0797977</v>
      </c>
      <c r="GX550">
        <v>26880.7</v>
      </c>
      <c r="GY550">
        <v>26813.4</v>
      </c>
      <c r="GZ550">
        <v>29573.7</v>
      </c>
      <c r="HA550">
        <v>29394.6</v>
      </c>
      <c r="HB550">
        <v>35878.7</v>
      </c>
      <c r="HC550">
        <v>35833.1</v>
      </c>
      <c r="HD550">
        <v>41612.7</v>
      </c>
      <c r="HE550">
        <v>41757.4</v>
      </c>
      <c r="HF550">
        <v>1.92817</v>
      </c>
      <c r="HG550">
        <v>1.85275</v>
      </c>
      <c r="HH550">
        <v>0.00342727</v>
      </c>
      <c r="HI550">
        <v>0</v>
      </c>
      <c r="HJ550">
        <v>23.9486</v>
      </c>
      <c r="HK550">
        <v>999.9</v>
      </c>
      <c r="HL550">
        <v>39.7</v>
      </c>
      <c r="HM550">
        <v>31.7</v>
      </c>
      <c r="HN550">
        <v>20.6425</v>
      </c>
      <c r="HO550">
        <v>62.4429</v>
      </c>
      <c r="HP550">
        <v>31.3582</v>
      </c>
      <c r="HQ550">
        <v>1</v>
      </c>
      <c r="HR550">
        <v>0.149548</v>
      </c>
      <c r="HS550">
        <v>4.42641</v>
      </c>
      <c r="HT550">
        <v>20.2847</v>
      </c>
      <c r="HU550">
        <v>5.21759</v>
      </c>
      <c r="HV550">
        <v>12.0159</v>
      </c>
      <c r="HW550">
        <v>4.9888</v>
      </c>
      <c r="HX550">
        <v>3.288</v>
      </c>
      <c r="HY550">
        <v>9999</v>
      </c>
      <c r="HZ550">
        <v>9999</v>
      </c>
      <c r="IA550">
        <v>9999</v>
      </c>
      <c r="IB550">
        <v>999.9</v>
      </c>
      <c r="IC550">
        <v>4.97285</v>
      </c>
      <c r="ID550">
        <v>1.86661</v>
      </c>
      <c r="IE550">
        <v>1.86591</v>
      </c>
      <c r="IF550">
        <v>1.86587</v>
      </c>
      <c r="IG550">
        <v>1.8677</v>
      </c>
      <c r="IH550">
        <v>1.87014</v>
      </c>
      <c r="II550">
        <v>1.86876</v>
      </c>
      <c r="IJ550">
        <v>1.87027</v>
      </c>
      <c r="IK550">
        <v>0</v>
      </c>
      <c r="IL550">
        <v>0</v>
      </c>
      <c r="IM550">
        <v>0</v>
      </c>
      <c r="IN550">
        <v>0</v>
      </c>
      <c r="IO550" t="s">
        <v>441</v>
      </c>
      <c r="IP550" t="s">
        <v>442</v>
      </c>
      <c r="IQ550" t="s">
        <v>443</v>
      </c>
      <c r="IR550" t="s">
        <v>443</v>
      </c>
      <c r="IS550" t="s">
        <v>443</v>
      </c>
      <c r="IT550" t="s">
        <v>443</v>
      </c>
      <c r="IU550">
        <v>0</v>
      </c>
      <c r="IV550">
        <v>100</v>
      </c>
      <c r="IW550">
        <v>100</v>
      </c>
      <c r="IX550">
        <v>-3.147</v>
      </c>
      <c r="IY550">
        <v>0.07770000000000001</v>
      </c>
      <c r="IZ550">
        <v>-1.414774939843471</v>
      </c>
      <c r="JA550">
        <v>-0.002262605230658699</v>
      </c>
      <c r="JB550">
        <v>4.117972070868355E-07</v>
      </c>
      <c r="JC550">
        <v>-1.535053720392113E-10</v>
      </c>
      <c r="JD550">
        <v>-0.05773197212917025</v>
      </c>
      <c r="JE550">
        <v>-0.004387372397949352</v>
      </c>
      <c r="JF550">
        <v>0.001148265067849212</v>
      </c>
      <c r="JG550">
        <v>-2.372704636287677E-05</v>
      </c>
      <c r="JH550">
        <v>4</v>
      </c>
      <c r="JI550">
        <v>2346</v>
      </c>
      <c r="JJ550">
        <v>1</v>
      </c>
      <c r="JK550">
        <v>24</v>
      </c>
      <c r="JL550">
        <v>21712.6</v>
      </c>
      <c r="JM550">
        <v>29358561.2</v>
      </c>
      <c r="JN550">
        <v>1.90796</v>
      </c>
      <c r="JO550">
        <v>2.26074</v>
      </c>
      <c r="JP550">
        <v>1.39648</v>
      </c>
      <c r="JQ550">
        <v>2.35352</v>
      </c>
      <c r="JR550">
        <v>1.49536</v>
      </c>
      <c r="JS550">
        <v>2.67456</v>
      </c>
      <c r="JT550">
        <v>36.6943</v>
      </c>
      <c r="JU550">
        <v>24.035</v>
      </c>
      <c r="JV550">
        <v>18</v>
      </c>
      <c r="JW550">
        <v>494.905</v>
      </c>
      <c r="JX550">
        <v>437.28</v>
      </c>
      <c r="JY550">
        <v>18.7494</v>
      </c>
      <c r="JZ550">
        <v>29.3413</v>
      </c>
      <c r="KA550">
        <v>30.0011</v>
      </c>
      <c r="KB550">
        <v>28.8362</v>
      </c>
      <c r="KC550">
        <v>28.7352</v>
      </c>
      <c r="KD550">
        <v>38.2887</v>
      </c>
      <c r="KE550">
        <v>28.0795</v>
      </c>
      <c r="KF550">
        <v>40.8268</v>
      </c>
      <c r="KG550">
        <v>18.7471</v>
      </c>
      <c r="KH550">
        <v>908.688</v>
      </c>
      <c r="KI550">
        <v>16.3516</v>
      </c>
      <c r="KJ550">
        <v>101.07</v>
      </c>
      <c r="KK550">
        <v>100.416</v>
      </c>
    </row>
    <row r="551" spans="1:297">
      <c r="A551">
        <v>535</v>
      </c>
      <c r="B551">
        <v>1761513677.5</v>
      </c>
      <c r="C551">
        <v>6467</v>
      </c>
      <c r="D551" t="s">
        <v>1518</v>
      </c>
      <c r="E551" t="s">
        <v>1519</v>
      </c>
      <c r="F551">
        <v>5</v>
      </c>
      <c r="G551" t="s">
        <v>1411</v>
      </c>
      <c r="H551" t="s">
        <v>436</v>
      </c>
      <c r="I551">
        <v>1761513675</v>
      </c>
      <c r="J551">
        <f>(K551)/1000</f>
        <v>0</v>
      </c>
      <c r="K551">
        <f>IF(DP551, AN551, AH551)</f>
        <v>0</v>
      </c>
      <c r="L551">
        <f>IF(DP551, AI551, AG551)</f>
        <v>0</v>
      </c>
      <c r="M551">
        <f>DR551 - IF(AU551&gt;1, L551*DL551*100.0/(AW551), 0)</f>
        <v>0</v>
      </c>
      <c r="N551">
        <f>((T551-J551/2)*M551-L551)/(T551+J551/2)</f>
        <v>0</v>
      </c>
      <c r="O551">
        <f>N551*(DY551+DZ551)/1000.0</f>
        <v>0</v>
      </c>
      <c r="P551">
        <f>(DR551 - IF(AU551&gt;1, L551*DL551*100.0/(AW551), 0))*(DY551+DZ551)/1000.0</f>
        <v>0</v>
      </c>
      <c r="Q551">
        <f>2.0/((1/S551-1/R551)+SIGN(S551)*SQRT((1/S551-1/R551)*(1/S551-1/R551) + 4*DM551/((DM551+1)*(DM551+1))*(2*1/S551*1/R551-1/R551*1/R551)))</f>
        <v>0</v>
      </c>
      <c r="R551">
        <f>IF(LEFT(DN551,1)&lt;&gt;"0",IF(LEFT(DN551,1)="1",3.0,DO551),$D$5+$E$5*(EF551*DY551/($K$5*1000))+$F$5*(EF551*DY551/($K$5*1000))*MAX(MIN(DL551,$J$5),$I$5)*MAX(MIN(DL551,$J$5),$I$5)+$G$5*MAX(MIN(DL551,$J$5),$I$5)*(EF551*DY551/($K$5*1000))+$H$5*(EF551*DY551/($K$5*1000))*(EF551*DY551/($K$5*1000)))</f>
        <v>0</v>
      </c>
      <c r="S551">
        <f>J551*(1000-(1000*0.61365*exp(17.502*W551/(240.97+W551))/(DY551+DZ551)+DT551)/2)/(1000*0.61365*exp(17.502*W551/(240.97+W551))/(DY551+DZ551)-DT551)</f>
        <v>0</v>
      </c>
      <c r="T551">
        <f>1/((DM551+1)/(Q551/1.6)+1/(R551/1.37)) + DM551/((DM551+1)/(Q551/1.6) + DM551/(R551/1.37))</f>
        <v>0</v>
      </c>
      <c r="U551">
        <f>(DH551*DK551)</f>
        <v>0</v>
      </c>
      <c r="V551">
        <f>(EA551+(U551+2*0.95*5.67E-8*(((EA551+$B$7)+273)^4-(EA551+273)^4)-44100*J551)/(1.84*29.3*R551+8*0.95*5.67E-8*(EA551+273)^3))</f>
        <v>0</v>
      </c>
      <c r="W551">
        <f>($C$7*EB551+$D$7*EC551+$E$7*V551)</f>
        <v>0</v>
      </c>
      <c r="X551">
        <f>0.61365*exp(17.502*W551/(240.97+W551))</f>
        <v>0</v>
      </c>
      <c r="Y551">
        <f>(Z551/AA551*100)</f>
        <v>0</v>
      </c>
      <c r="Z551">
        <f>DT551*(DY551+DZ551)/1000</f>
        <v>0</v>
      </c>
      <c r="AA551">
        <f>0.61365*exp(17.502*EA551/(240.97+EA551))</f>
        <v>0</v>
      </c>
      <c r="AB551">
        <f>(X551-DT551*(DY551+DZ551)/1000)</f>
        <v>0</v>
      </c>
      <c r="AC551">
        <f>(-J551*44100)</f>
        <v>0</v>
      </c>
      <c r="AD551">
        <f>2*29.3*R551*0.92*(EA551-W551)</f>
        <v>0</v>
      </c>
      <c r="AE551">
        <f>2*0.95*5.67E-8*(((EA551+$B$7)+273)^4-(W551+273)^4)</f>
        <v>0</v>
      </c>
      <c r="AF551">
        <f>U551+AE551+AC551+AD551</f>
        <v>0</v>
      </c>
      <c r="AG551">
        <f>DX551*AU551*(DS551-DR551*(1000-AU551*DU551)/(1000-AU551*DT551))/(100*DL551)</f>
        <v>0</v>
      </c>
      <c r="AH551">
        <f>1000*DX551*AU551*(DT551-DU551)/(100*DL551*(1000-AU551*DT551))</f>
        <v>0</v>
      </c>
      <c r="AI551">
        <f>(AJ551 - AK551 - DY551*1E3/(8.314*(EA551+273.15)) * AM551/DX551 * AL551) * DX551/(100*DL551) * (1000 - DU551)/1000</f>
        <v>0</v>
      </c>
      <c r="AJ551">
        <v>907.9403512075081</v>
      </c>
      <c r="AK551">
        <v>883.1060969696968</v>
      </c>
      <c r="AL551">
        <v>3.36821062142401</v>
      </c>
      <c r="AM551">
        <v>65.2902715244734</v>
      </c>
      <c r="AN551">
        <f>(AP551 - AO551 + DY551*1E3/(8.314*(EA551+273.15)) * AR551/DX551 * AQ551) * DX551/(100*DL551) * 1000/(1000 - AP551)</f>
        <v>0</v>
      </c>
      <c r="AO551">
        <v>16.3277651853122</v>
      </c>
      <c r="AP551">
        <v>16.70197272727272</v>
      </c>
      <c r="AQ551">
        <v>-8.719850258532389E-05</v>
      </c>
      <c r="AR551">
        <v>105.1138406512992</v>
      </c>
      <c r="AS551">
        <v>0</v>
      </c>
      <c r="AT551">
        <v>0</v>
      </c>
      <c r="AU551">
        <f>IF(AS551*$H$13&gt;=AW551,1.0,(AW551/(AW551-AS551*$H$13)))</f>
        <v>0</v>
      </c>
      <c r="AV551">
        <f>(AU551-1)*100</f>
        <v>0</v>
      </c>
      <c r="AW551">
        <f>MAX(0,($B$13+$C$13*EF551)/(1+$D$13*EF551)*DY551/(EA551+273)*$E$13)</f>
        <v>0</v>
      </c>
      <c r="AX551" t="s">
        <v>437</v>
      </c>
      <c r="AY551" t="s">
        <v>437</v>
      </c>
      <c r="AZ551">
        <v>0</v>
      </c>
      <c r="BA551">
        <v>0</v>
      </c>
      <c r="BB551">
        <f>1-AZ551/BA551</f>
        <v>0</v>
      </c>
      <c r="BC551">
        <v>0</v>
      </c>
      <c r="BD551" t="s">
        <v>437</v>
      </c>
      <c r="BE551" t="s">
        <v>437</v>
      </c>
      <c r="BF551">
        <v>0</v>
      </c>
      <c r="BG551">
        <v>0</v>
      </c>
      <c r="BH551">
        <f>1-BF551/BG551</f>
        <v>0</v>
      </c>
      <c r="BI551">
        <v>0.5</v>
      </c>
      <c r="BJ551">
        <f>DI551</f>
        <v>0</v>
      </c>
      <c r="BK551">
        <f>L551</f>
        <v>0</v>
      </c>
      <c r="BL551">
        <f>BH551*BI551*BJ551</f>
        <v>0</v>
      </c>
      <c r="BM551">
        <f>(BK551-BC551)/BJ551</f>
        <v>0</v>
      </c>
      <c r="BN551">
        <f>(BA551-BG551)/BG551</f>
        <v>0</v>
      </c>
      <c r="BO551">
        <f>AZ551/(BB551+AZ551/BG551)</f>
        <v>0</v>
      </c>
      <c r="BP551" t="s">
        <v>437</v>
      </c>
      <c r="BQ551">
        <v>0</v>
      </c>
      <c r="BR551">
        <f>IF(BQ551&lt;&gt;0, BQ551, BO551)</f>
        <v>0</v>
      </c>
      <c r="BS551">
        <f>1-BR551/BG551</f>
        <v>0</v>
      </c>
      <c r="BT551">
        <f>(BG551-BF551)/(BG551-BR551)</f>
        <v>0</v>
      </c>
      <c r="BU551">
        <f>(BA551-BG551)/(BA551-BR551)</f>
        <v>0</v>
      </c>
      <c r="BV551">
        <f>(BG551-BF551)/(BG551-AZ551)</f>
        <v>0</v>
      </c>
      <c r="BW551">
        <f>(BA551-BG551)/(BA551-AZ551)</f>
        <v>0</v>
      </c>
      <c r="BX551">
        <f>(BT551*BR551/BF551)</f>
        <v>0</v>
      </c>
      <c r="BY551">
        <f>(1-BX551)</f>
        <v>0</v>
      </c>
      <c r="BZ551">
        <v>2020</v>
      </c>
      <c r="CA551">
        <v>290.0000000000001</v>
      </c>
      <c r="CB551">
        <v>1590.42</v>
      </c>
      <c r="CC551">
        <v>295</v>
      </c>
      <c r="CD551">
        <v>5220.67</v>
      </c>
      <c r="CE551">
        <v>1591.29</v>
      </c>
      <c r="CF551">
        <v>-0.87</v>
      </c>
      <c r="CG551">
        <v>300.0000000000001</v>
      </c>
      <c r="CH551">
        <v>23.8</v>
      </c>
      <c r="CI551">
        <v>1650.734719841875</v>
      </c>
      <c r="CJ551">
        <v>2.032994541366527</v>
      </c>
      <c r="CK551">
        <v>-31.03478562282126</v>
      </c>
      <c r="CL551">
        <v>0.9198548094063967</v>
      </c>
      <c r="CM551">
        <v>0.9759925733019913</v>
      </c>
      <c r="CN551">
        <v>-0.00431141668520578</v>
      </c>
      <c r="CO551">
        <v>289.9999999999999</v>
      </c>
      <c r="CP551">
        <v>1590.91</v>
      </c>
      <c r="CQ551">
        <v>765</v>
      </c>
      <c r="CR551">
        <v>5219.32</v>
      </c>
      <c r="CS551">
        <v>1591.27</v>
      </c>
      <c r="CT551">
        <v>-0.36</v>
      </c>
      <c r="DH551">
        <f>$B$11*EG551+$C$11*EH551+$F$11*ES551*(1-EV551)</f>
        <v>0</v>
      </c>
      <c r="DI551">
        <f>DH551*DJ551</f>
        <v>0</v>
      </c>
      <c r="DJ551">
        <f>($B$11*$D$9+$C$11*$D$9+$F$11*((FF551+EX551)/MAX(FF551+EX551+FG551, 0.1)*$I$9+FG551/MAX(FF551+EX551+FG551, 0.1)*$J$9))/($B$11+$C$11+$F$11)</f>
        <v>0</v>
      </c>
      <c r="DK551">
        <f>($B$11*$K$9+$C$11*$K$9+$F$11*((FF551+EX551)/MAX(FF551+EX551+FG551, 0.1)*$P$9+FG551/MAX(FF551+EX551+FG551, 0.1)*$Q$9))/($B$11+$C$11+$F$11)</f>
        <v>0</v>
      </c>
      <c r="DL551">
        <v>6</v>
      </c>
      <c r="DM551">
        <v>0.5</v>
      </c>
      <c r="DN551" t="s">
        <v>438</v>
      </c>
      <c r="DO551">
        <v>2</v>
      </c>
      <c r="DP551" t="b">
        <v>1</v>
      </c>
      <c r="DQ551">
        <v>1761513675</v>
      </c>
      <c r="DR551">
        <v>861.7518888888889</v>
      </c>
      <c r="DS551">
        <v>894.4590000000001</v>
      </c>
      <c r="DT551">
        <v>16.70418888888889</v>
      </c>
      <c r="DU551">
        <v>16.32738888888889</v>
      </c>
      <c r="DV551">
        <v>864.915</v>
      </c>
      <c r="DW551">
        <v>16.6265</v>
      </c>
      <c r="DX551">
        <v>500.0565555555556</v>
      </c>
      <c r="DY551">
        <v>90.28746666666666</v>
      </c>
      <c r="DZ551">
        <v>0.1000050888888889</v>
      </c>
      <c r="EA551">
        <v>24.17705555555555</v>
      </c>
      <c r="EB551">
        <v>24.0055</v>
      </c>
      <c r="EC551">
        <v>999.9000000000001</v>
      </c>
      <c r="ED551">
        <v>0</v>
      </c>
      <c r="EE551">
        <v>0</v>
      </c>
      <c r="EF551">
        <v>10000.68555555556</v>
      </c>
      <c r="EG551">
        <v>0</v>
      </c>
      <c r="EH551">
        <v>1022.756666666667</v>
      </c>
      <c r="EI551">
        <v>-32.70714444444445</v>
      </c>
      <c r="EJ551">
        <v>876.3911111111112</v>
      </c>
      <c r="EK551">
        <v>909.3055555555555</v>
      </c>
      <c r="EL551">
        <v>0.3767805555555556</v>
      </c>
      <c r="EM551">
        <v>894.4590000000001</v>
      </c>
      <c r="EN551">
        <v>16.32738888888889</v>
      </c>
      <c r="EO551">
        <v>1.508178888888889</v>
      </c>
      <c r="EP551">
        <v>1.47416</v>
      </c>
      <c r="EQ551">
        <v>13.05133333333333</v>
      </c>
      <c r="ER551">
        <v>12.70274444444444</v>
      </c>
      <c r="ES551">
        <v>2000.008888888889</v>
      </c>
      <c r="ET551">
        <v>0.9799956666666666</v>
      </c>
      <c r="EU551">
        <v>0.02000472222222222</v>
      </c>
      <c r="EV551">
        <v>0</v>
      </c>
      <c r="EW551">
        <v>1261.623333333333</v>
      </c>
      <c r="EX551">
        <v>5.00097</v>
      </c>
      <c r="EY551">
        <v>25398.65555555556</v>
      </c>
      <c r="EZ551">
        <v>16707.62222222222</v>
      </c>
      <c r="FA551">
        <v>40.312</v>
      </c>
      <c r="FB551">
        <v>41.437</v>
      </c>
      <c r="FC551">
        <v>40.437</v>
      </c>
      <c r="FD551">
        <v>40.812</v>
      </c>
      <c r="FE551">
        <v>40.437</v>
      </c>
      <c r="FF551">
        <v>1955.098888888889</v>
      </c>
      <c r="FG551">
        <v>39.91</v>
      </c>
      <c r="FH551">
        <v>0</v>
      </c>
      <c r="FI551">
        <v>8548.400000095367</v>
      </c>
      <c r="FJ551">
        <v>0</v>
      </c>
      <c r="FK551">
        <v>1261.5292</v>
      </c>
      <c r="FL551">
        <v>-0.4215384493749521</v>
      </c>
      <c r="FM551">
        <v>15.52307677219614</v>
      </c>
      <c r="FN551">
        <v>25397.292</v>
      </c>
      <c r="FO551">
        <v>15</v>
      </c>
      <c r="FP551">
        <v>0</v>
      </c>
      <c r="FQ551" t="s">
        <v>439</v>
      </c>
      <c r="FR551">
        <v>1760210915.6</v>
      </c>
      <c r="FS551">
        <v>0</v>
      </c>
      <c r="FT551">
        <v>0</v>
      </c>
      <c r="FU551">
        <v>-0.215</v>
      </c>
      <c r="FV551">
        <v>0</v>
      </c>
      <c r="FW551">
        <v>-0.6919999999999999</v>
      </c>
      <c r="FX551">
        <v>0</v>
      </c>
      <c r="FY551">
        <v>400</v>
      </c>
      <c r="FZ551">
        <v>0</v>
      </c>
      <c r="GA551">
        <v>0.15</v>
      </c>
      <c r="GB551">
        <v>0</v>
      </c>
      <c r="GC551">
        <v>-32.5350175</v>
      </c>
      <c r="GD551">
        <v>-1.174972232645365</v>
      </c>
      <c r="GE551">
        <v>0.1281678721199266</v>
      </c>
      <c r="GF551">
        <v>0</v>
      </c>
      <c r="GG551">
        <v>1261.522941176471</v>
      </c>
      <c r="GH551">
        <v>-0.2957983177130952</v>
      </c>
      <c r="GI551">
        <v>0.2830041509960001</v>
      </c>
      <c r="GJ551">
        <v>1</v>
      </c>
      <c r="GK551">
        <v>0.38245365</v>
      </c>
      <c r="GL551">
        <v>-0.03536233395872555</v>
      </c>
      <c r="GM551">
        <v>0.003576966246346199</v>
      </c>
      <c r="GN551">
        <v>1</v>
      </c>
      <c r="GO551">
        <v>2</v>
      </c>
      <c r="GP551">
        <v>3</v>
      </c>
      <c r="GQ551" t="s">
        <v>440</v>
      </c>
      <c r="GR551">
        <v>3.13455</v>
      </c>
      <c r="GS551">
        <v>2.76025</v>
      </c>
      <c r="GT551">
        <v>0.15687</v>
      </c>
      <c r="GU551">
        <v>0.158857</v>
      </c>
      <c r="GV551">
        <v>0.0819431</v>
      </c>
      <c r="GW551">
        <v>0.0797901</v>
      </c>
      <c r="GX551">
        <v>26816.9</v>
      </c>
      <c r="GY551">
        <v>26750.8</v>
      </c>
      <c r="GZ551">
        <v>29572.6</v>
      </c>
      <c r="HA551">
        <v>29394.1</v>
      </c>
      <c r="HB551">
        <v>35878.6</v>
      </c>
      <c r="HC551">
        <v>35832.6</v>
      </c>
      <c r="HD551">
        <v>41611.6</v>
      </c>
      <c r="HE551">
        <v>41756.4</v>
      </c>
      <c r="HF551">
        <v>1.92785</v>
      </c>
      <c r="HG551">
        <v>1.8525</v>
      </c>
      <c r="HH551">
        <v>0.00346452</v>
      </c>
      <c r="HI551">
        <v>0</v>
      </c>
      <c r="HJ551">
        <v>23.95</v>
      </c>
      <c r="HK551">
        <v>999.9</v>
      </c>
      <c r="HL551">
        <v>39.7</v>
      </c>
      <c r="HM551">
        <v>31.7</v>
      </c>
      <c r="HN551">
        <v>20.6431</v>
      </c>
      <c r="HO551">
        <v>62.333</v>
      </c>
      <c r="HP551">
        <v>31.3341</v>
      </c>
      <c r="HQ551">
        <v>1</v>
      </c>
      <c r="HR551">
        <v>0.150709</v>
      </c>
      <c r="HS551">
        <v>4.43385</v>
      </c>
      <c r="HT551">
        <v>20.2843</v>
      </c>
      <c r="HU551">
        <v>5.21744</v>
      </c>
      <c r="HV551">
        <v>12.0159</v>
      </c>
      <c r="HW551">
        <v>4.98865</v>
      </c>
      <c r="HX551">
        <v>3.28793</v>
      </c>
      <c r="HY551">
        <v>9999</v>
      </c>
      <c r="HZ551">
        <v>9999</v>
      </c>
      <c r="IA551">
        <v>9999</v>
      </c>
      <c r="IB551">
        <v>999.9</v>
      </c>
      <c r="IC551">
        <v>4.97283</v>
      </c>
      <c r="ID551">
        <v>1.86661</v>
      </c>
      <c r="IE551">
        <v>1.86594</v>
      </c>
      <c r="IF551">
        <v>1.86589</v>
      </c>
      <c r="IG551">
        <v>1.86774</v>
      </c>
      <c r="IH551">
        <v>1.87017</v>
      </c>
      <c r="II551">
        <v>1.86877</v>
      </c>
      <c r="IJ551">
        <v>1.87028</v>
      </c>
      <c r="IK551">
        <v>0</v>
      </c>
      <c r="IL551">
        <v>0</v>
      </c>
      <c r="IM551">
        <v>0</v>
      </c>
      <c r="IN551">
        <v>0</v>
      </c>
      <c r="IO551" t="s">
        <v>441</v>
      </c>
      <c r="IP551" t="s">
        <v>442</v>
      </c>
      <c r="IQ551" t="s">
        <v>443</v>
      </c>
      <c r="IR551" t="s">
        <v>443</v>
      </c>
      <c r="IS551" t="s">
        <v>443</v>
      </c>
      <c r="IT551" t="s">
        <v>443</v>
      </c>
      <c r="IU551">
        <v>0</v>
      </c>
      <c r="IV551">
        <v>100</v>
      </c>
      <c r="IW551">
        <v>100</v>
      </c>
      <c r="IX551">
        <v>-3.179</v>
      </c>
      <c r="IY551">
        <v>0.07770000000000001</v>
      </c>
      <c r="IZ551">
        <v>-1.414774939843471</v>
      </c>
      <c r="JA551">
        <v>-0.002262605230658699</v>
      </c>
      <c r="JB551">
        <v>4.117972070868355E-07</v>
      </c>
      <c r="JC551">
        <v>-1.535053720392113E-10</v>
      </c>
      <c r="JD551">
        <v>-0.05773197212917025</v>
      </c>
      <c r="JE551">
        <v>-0.004387372397949352</v>
      </c>
      <c r="JF551">
        <v>0.001148265067849212</v>
      </c>
      <c r="JG551">
        <v>-2.372704636287677E-05</v>
      </c>
      <c r="JH551">
        <v>4</v>
      </c>
      <c r="JI551">
        <v>2346</v>
      </c>
      <c r="JJ551">
        <v>1</v>
      </c>
      <c r="JK551">
        <v>24</v>
      </c>
      <c r="JL551">
        <v>21712.7</v>
      </c>
      <c r="JM551">
        <v>29358561.3</v>
      </c>
      <c r="JN551">
        <v>1.93848</v>
      </c>
      <c r="JO551">
        <v>2.25708</v>
      </c>
      <c r="JP551">
        <v>1.39771</v>
      </c>
      <c r="JQ551">
        <v>2.34985</v>
      </c>
      <c r="JR551">
        <v>1.49536</v>
      </c>
      <c r="JS551">
        <v>2.64771</v>
      </c>
      <c r="JT551">
        <v>36.6943</v>
      </c>
      <c r="JU551">
        <v>24.035</v>
      </c>
      <c r="JV551">
        <v>18</v>
      </c>
      <c r="JW551">
        <v>494.817</v>
      </c>
      <c r="JX551">
        <v>437.235</v>
      </c>
      <c r="JY551">
        <v>18.75</v>
      </c>
      <c r="JZ551">
        <v>29.3543</v>
      </c>
      <c r="KA551">
        <v>30.0011</v>
      </c>
      <c r="KB551">
        <v>28.8509</v>
      </c>
      <c r="KC551">
        <v>28.7498</v>
      </c>
      <c r="KD551">
        <v>38.8282</v>
      </c>
      <c r="KE551">
        <v>28.0795</v>
      </c>
      <c r="KF551">
        <v>40.8268</v>
      </c>
      <c r="KG551">
        <v>18.7484</v>
      </c>
      <c r="KH551">
        <v>922.062</v>
      </c>
      <c r="KI551">
        <v>16.3516</v>
      </c>
      <c r="KJ551">
        <v>101.066</v>
      </c>
      <c r="KK551">
        <v>100.414</v>
      </c>
    </row>
    <row r="552" spans="1:297">
      <c r="A552">
        <v>536</v>
      </c>
      <c r="B552">
        <v>1761513682.5</v>
      </c>
      <c r="C552">
        <v>6472</v>
      </c>
      <c r="D552" t="s">
        <v>1520</v>
      </c>
      <c r="E552" t="s">
        <v>1521</v>
      </c>
      <c r="F552">
        <v>5</v>
      </c>
      <c r="G552" t="s">
        <v>1411</v>
      </c>
      <c r="H552" t="s">
        <v>436</v>
      </c>
      <c r="I552">
        <v>1761513679.7</v>
      </c>
      <c r="J552">
        <f>(K552)/1000</f>
        <v>0</v>
      </c>
      <c r="K552">
        <f>IF(DP552, AN552, AH552)</f>
        <v>0</v>
      </c>
      <c r="L552">
        <f>IF(DP552, AI552, AG552)</f>
        <v>0</v>
      </c>
      <c r="M552">
        <f>DR552 - IF(AU552&gt;1, L552*DL552*100.0/(AW552), 0)</f>
        <v>0</v>
      </c>
      <c r="N552">
        <f>((T552-J552/2)*M552-L552)/(T552+J552/2)</f>
        <v>0</v>
      </c>
      <c r="O552">
        <f>N552*(DY552+DZ552)/1000.0</f>
        <v>0</v>
      </c>
      <c r="P552">
        <f>(DR552 - IF(AU552&gt;1, L552*DL552*100.0/(AW552), 0))*(DY552+DZ552)/1000.0</f>
        <v>0</v>
      </c>
      <c r="Q552">
        <f>2.0/((1/S552-1/R552)+SIGN(S552)*SQRT((1/S552-1/R552)*(1/S552-1/R552) + 4*DM552/((DM552+1)*(DM552+1))*(2*1/S552*1/R552-1/R552*1/R552)))</f>
        <v>0</v>
      </c>
      <c r="R552">
        <f>IF(LEFT(DN552,1)&lt;&gt;"0",IF(LEFT(DN552,1)="1",3.0,DO552),$D$5+$E$5*(EF552*DY552/($K$5*1000))+$F$5*(EF552*DY552/($K$5*1000))*MAX(MIN(DL552,$J$5),$I$5)*MAX(MIN(DL552,$J$5),$I$5)+$G$5*MAX(MIN(DL552,$J$5),$I$5)*(EF552*DY552/($K$5*1000))+$H$5*(EF552*DY552/($K$5*1000))*(EF552*DY552/($K$5*1000)))</f>
        <v>0</v>
      </c>
      <c r="S552">
        <f>J552*(1000-(1000*0.61365*exp(17.502*W552/(240.97+W552))/(DY552+DZ552)+DT552)/2)/(1000*0.61365*exp(17.502*W552/(240.97+W552))/(DY552+DZ552)-DT552)</f>
        <v>0</v>
      </c>
      <c r="T552">
        <f>1/((DM552+1)/(Q552/1.6)+1/(R552/1.37)) + DM552/((DM552+1)/(Q552/1.6) + DM552/(R552/1.37))</f>
        <v>0</v>
      </c>
      <c r="U552">
        <f>(DH552*DK552)</f>
        <v>0</v>
      </c>
      <c r="V552">
        <f>(EA552+(U552+2*0.95*5.67E-8*(((EA552+$B$7)+273)^4-(EA552+273)^4)-44100*J552)/(1.84*29.3*R552+8*0.95*5.67E-8*(EA552+273)^3))</f>
        <v>0</v>
      </c>
      <c r="W552">
        <f>($C$7*EB552+$D$7*EC552+$E$7*V552)</f>
        <v>0</v>
      </c>
      <c r="X552">
        <f>0.61365*exp(17.502*W552/(240.97+W552))</f>
        <v>0</v>
      </c>
      <c r="Y552">
        <f>(Z552/AA552*100)</f>
        <v>0</v>
      </c>
      <c r="Z552">
        <f>DT552*(DY552+DZ552)/1000</f>
        <v>0</v>
      </c>
      <c r="AA552">
        <f>0.61365*exp(17.502*EA552/(240.97+EA552))</f>
        <v>0</v>
      </c>
      <c r="AB552">
        <f>(X552-DT552*(DY552+DZ552)/1000)</f>
        <v>0</v>
      </c>
      <c r="AC552">
        <f>(-J552*44100)</f>
        <v>0</v>
      </c>
      <c r="AD552">
        <f>2*29.3*R552*0.92*(EA552-W552)</f>
        <v>0</v>
      </c>
      <c r="AE552">
        <f>2*0.95*5.67E-8*(((EA552+$B$7)+273)^4-(W552+273)^4)</f>
        <v>0</v>
      </c>
      <c r="AF552">
        <f>U552+AE552+AC552+AD552</f>
        <v>0</v>
      </c>
      <c r="AG552">
        <f>DX552*AU552*(DS552-DR552*(1000-AU552*DU552)/(1000-AU552*DT552))/(100*DL552)</f>
        <v>0</v>
      </c>
      <c r="AH552">
        <f>1000*DX552*AU552*(DT552-DU552)/(100*DL552*(1000-AU552*DT552))</f>
        <v>0</v>
      </c>
      <c r="AI552">
        <f>(AJ552 - AK552 - DY552*1E3/(8.314*(EA552+273.15)) * AM552/DX552 * AL552) * DX552/(100*DL552) * (1000 - DU552)/1000</f>
        <v>0</v>
      </c>
      <c r="AJ552">
        <v>924.869249135503</v>
      </c>
      <c r="AK552">
        <v>900.0772848484847</v>
      </c>
      <c r="AL552">
        <v>3.416505670970541</v>
      </c>
      <c r="AM552">
        <v>65.2902715244734</v>
      </c>
      <c r="AN552">
        <f>(AP552 - AO552 + DY552*1E3/(8.314*(EA552+273.15)) * AR552/DX552 * AQ552) * DX552/(100*DL552) * 1000/(1000 - AP552)</f>
        <v>0</v>
      </c>
      <c r="AO552">
        <v>16.32467627395603</v>
      </c>
      <c r="AP552">
        <v>16.69711515151516</v>
      </c>
      <c r="AQ552">
        <v>-5.612694855565712E-05</v>
      </c>
      <c r="AR552">
        <v>105.1138406512992</v>
      </c>
      <c r="AS552">
        <v>0</v>
      </c>
      <c r="AT552">
        <v>0</v>
      </c>
      <c r="AU552">
        <f>IF(AS552*$H$13&gt;=AW552,1.0,(AW552/(AW552-AS552*$H$13)))</f>
        <v>0</v>
      </c>
      <c r="AV552">
        <f>(AU552-1)*100</f>
        <v>0</v>
      </c>
      <c r="AW552">
        <f>MAX(0,($B$13+$C$13*EF552)/(1+$D$13*EF552)*DY552/(EA552+273)*$E$13)</f>
        <v>0</v>
      </c>
      <c r="AX552" t="s">
        <v>437</v>
      </c>
      <c r="AY552" t="s">
        <v>437</v>
      </c>
      <c r="AZ552">
        <v>0</v>
      </c>
      <c r="BA552">
        <v>0</v>
      </c>
      <c r="BB552">
        <f>1-AZ552/BA552</f>
        <v>0</v>
      </c>
      <c r="BC552">
        <v>0</v>
      </c>
      <c r="BD552" t="s">
        <v>437</v>
      </c>
      <c r="BE552" t="s">
        <v>437</v>
      </c>
      <c r="BF552">
        <v>0</v>
      </c>
      <c r="BG552">
        <v>0</v>
      </c>
      <c r="BH552">
        <f>1-BF552/BG552</f>
        <v>0</v>
      </c>
      <c r="BI552">
        <v>0.5</v>
      </c>
      <c r="BJ552">
        <f>DI552</f>
        <v>0</v>
      </c>
      <c r="BK552">
        <f>L552</f>
        <v>0</v>
      </c>
      <c r="BL552">
        <f>BH552*BI552*BJ552</f>
        <v>0</v>
      </c>
      <c r="BM552">
        <f>(BK552-BC552)/BJ552</f>
        <v>0</v>
      </c>
      <c r="BN552">
        <f>(BA552-BG552)/BG552</f>
        <v>0</v>
      </c>
      <c r="BO552">
        <f>AZ552/(BB552+AZ552/BG552)</f>
        <v>0</v>
      </c>
      <c r="BP552" t="s">
        <v>437</v>
      </c>
      <c r="BQ552">
        <v>0</v>
      </c>
      <c r="BR552">
        <f>IF(BQ552&lt;&gt;0, BQ552, BO552)</f>
        <v>0</v>
      </c>
      <c r="BS552">
        <f>1-BR552/BG552</f>
        <v>0</v>
      </c>
      <c r="BT552">
        <f>(BG552-BF552)/(BG552-BR552)</f>
        <v>0</v>
      </c>
      <c r="BU552">
        <f>(BA552-BG552)/(BA552-BR552)</f>
        <v>0</v>
      </c>
      <c r="BV552">
        <f>(BG552-BF552)/(BG552-AZ552)</f>
        <v>0</v>
      </c>
      <c r="BW552">
        <f>(BA552-BG552)/(BA552-AZ552)</f>
        <v>0</v>
      </c>
      <c r="BX552">
        <f>(BT552*BR552/BF552)</f>
        <v>0</v>
      </c>
      <c r="BY552">
        <f>(1-BX552)</f>
        <v>0</v>
      </c>
      <c r="BZ552">
        <v>2020</v>
      </c>
      <c r="CA552">
        <v>290.0000000000001</v>
      </c>
      <c r="CB552">
        <v>1590.42</v>
      </c>
      <c r="CC552">
        <v>295</v>
      </c>
      <c r="CD552">
        <v>5220.67</v>
      </c>
      <c r="CE552">
        <v>1591.29</v>
      </c>
      <c r="CF552">
        <v>-0.87</v>
      </c>
      <c r="CG552">
        <v>300.0000000000001</v>
      </c>
      <c r="CH552">
        <v>23.8</v>
      </c>
      <c r="CI552">
        <v>1650.734719841875</v>
      </c>
      <c r="CJ552">
        <v>2.032994541366527</v>
      </c>
      <c r="CK552">
        <v>-31.03478562282126</v>
      </c>
      <c r="CL552">
        <v>0.9198548094063967</v>
      </c>
      <c r="CM552">
        <v>0.9759925733019913</v>
      </c>
      <c r="CN552">
        <v>-0.00431141668520578</v>
      </c>
      <c r="CO552">
        <v>289.9999999999999</v>
      </c>
      <c r="CP552">
        <v>1590.91</v>
      </c>
      <c r="CQ552">
        <v>765</v>
      </c>
      <c r="CR552">
        <v>5219.32</v>
      </c>
      <c r="CS552">
        <v>1591.27</v>
      </c>
      <c r="CT552">
        <v>-0.36</v>
      </c>
      <c r="DH552">
        <f>$B$11*EG552+$C$11*EH552+$F$11*ES552*(1-EV552)</f>
        <v>0</v>
      </c>
      <c r="DI552">
        <f>DH552*DJ552</f>
        <v>0</v>
      </c>
      <c r="DJ552">
        <f>($B$11*$D$9+$C$11*$D$9+$F$11*((FF552+EX552)/MAX(FF552+EX552+FG552, 0.1)*$I$9+FG552/MAX(FF552+EX552+FG552, 0.1)*$J$9))/($B$11+$C$11+$F$11)</f>
        <v>0</v>
      </c>
      <c r="DK552">
        <f>($B$11*$K$9+$C$11*$K$9+$F$11*((FF552+EX552)/MAX(FF552+EX552+FG552, 0.1)*$P$9+FG552/MAX(FF552+EX552+FG552, 0.1)*$Q$9))/($B$11+$C$11+$F$11)</f>
        <v>0</v>
      </c>
      <c r="DL552">
        <v>6</v>
      </c>
      <c r="DM552">
        <v>0.5</v>
      </c>
      <c r="DN552" t="s">
        <v>438</v>
      </c>
      <c r="DO552">
        <v>2</v>
      </c>
      <c r="DP552" t="b">
        <v>1</v>
      </c>
      <c r="DQ552">
        <v>1761513679.7</v>
      </c>
      <c r="DR552">
        <v>877.2987999999999</v>
      </c>
      <c r="DS552">
        <v>910.1385</v>
      </c>
      <c r="DT552">
        <v>16.69923</v>
      </c>
      <c r="DU552">
        <v>16.32511</v>
      </c>
      <c r="DV552">
        <v>880.4913</v>
      </c>
      <c r="DW552">
        <v>16.6216</v>
      </c>
      <c r="DX552">
        <v>500.0224</v>
      </c>
      <c r="DY552">
        <v>90.28892999999999</v>
      </c>
      <c r="DZ552">
        <v>0.100084</v>
      </c>
      <c r="EA552">
        <v>24.17823</v>
      </c>
      <c r="EB552">
        <v>24.00888</v>
      </c>
      <c r="EC552">
        <v>999.9</v>
      </c>
      <c r="ED552">
        <v>0</v>
      </c>
      <c r="EE552">
        <v>0</v>
      </c>
      <c r="EF552">
        <v>9984.310999999998</v>
      </c>
      <c r="EG552">
        <v>0</v>
      </c>
      <c r="EH552">
        <v>1022.74</v>
      </c>
      <c r="EI552">
        <v>-32.83976</v>
      </c>
      <c r="EJ552">
        <v>892.1977999999999</v>
      </c>
      <c r="EK552">
        <v>925.2434000000001</v>
      </c>
      <c r="EL552">
        <v>0.3741075</v>
      </c>
      <c r="EM552">
        <v>910.1385</v>
      </c>
      <c r="EN552">
        <v>16.32511</v>
      </c>
      <c r="EO552">
        <v>1.507754</v>
      </c>
      <c r="EP552">
        <v>1.473977</v>
      </c>
      <c r="EQ552">
        <v>13.04704</v>
      </c>
      <c r="ER552">
        <v>12.70085</v>
      </c>
      <c r="ES552">
        <v>1999.974</v>
      </c>
      <c r="ET552">
        <v>0.9799954</v>
      </c>
      <c r="EU552">
        <v>0.02000497</v>
      </c>
      <c r="EV552">
        <v>0</v>
      </c>
      <c r="EW552">
        <v>1261.53</v>
      </c>
      <c r="EX552">
        <v>5.000970000000001</v>
      </c>
      <c r="EY552">
        <v>25398.96</v>
      </c>
      <c r="EZ552">
        <v>16707.34</v>
      </c>
      <c r="FA552">
        <v>40.3687</v>
      </c>
      <c r="FB552">
        <v>41.437</v>
      </c>
      <c r="FC552">
        <v>40.4496</v>
      </c>
      <c r="FD552">
        <v>40.8561</v>
      </c>
      <c r="FE552">
        <v>40.437</v>
      </c>
      <c r="FF552">
        <v>1955.064</v>
      </c>
      <c r="FG552">
        <v>39.90999999999999</v>
      </c>
      <c r="FH552">
        <v>0</v>
      </c>
      <c r="FI552">
        <v>8553.800000190735</v>
      </c>
      <c r="FJ552">
        <v>0</v>
      </c>
      <c r="FK552">
        <v>1261.527692307692</v>
      </c>
      <c r="FL552">
        <v>-0.09914527966355141</v>
      </c>
      <c r="FM552">
        <v>7.459829003161106</v>
      </c>
      <c r="FN552">
        <v>25398.31538461538</v>
      </c>
      <c r="FO552">
        <v>15</v>
      </c>
      <c r="FP552">
        <v>0</v>
      </c>
      <c r="FQ552" t="s">
        <v>439</v>
      </c>
      <c r="FR552">
        <v>1760210915.6</v>
      </c>
      <c r="FS552">
        <v>0</v>
      </c>
      <c r="FT552">
        <v>0</v>
      </c>
      <c r="FU552">
        <v>-0.215</v>
      </c>
      <c r="FV552">
        <v>0</v>
      </c>
      <c r="FW552">
        <v>-0.6919999999999999</v>
      </c>
      <c r="FX552">
        <v>0</v>
      </c>
      <c r="FY552">
        <v>400</v>
      </c>
      <c r="FZ552">
        <v>0</v>
      </c>
      <c r="GA552">
        <v>0.15</v>
      </c>
      <c r="GB552">
        <v>0</v>
      </c>
      <c r="GC552">
        <v>-32.6709525</v>
      </c>
      <c r="GD552">
        <v>-1.171448780487687</v>
      </c>
      <c r="GE552">
        <v>0.1249582970184454</v>
      </c>
      <c r="GF552">
        <v>0</v>
      </c>
      <c r="GG552">
        <v>1261.521176470588</v>
      </c>
      <c r="GH552">
        <v>-0.3064934995923744</v>
      </c>
      <c r="GI552">
        <v>0.2403032973982847</v>
      </c>
      <c r="GJ552">
        <v>1</v>
      </c>
      <c r="GK552">
        <v>0.3788315</v>
      </c>
      <c r="GL552">
        <v>-0.03799206754221537</v>
      </c>
      <c r="GM552">
        <v>0.003819138482694757</v>
      </c>
      <c r="GN552">
        <v>1</v>
      </c>
      <c r="GO552">
        <v>2</v>
      </c>
      <c r="GP552">
        <v>3</v>
      </c>
      <c r="GQ552" t="s">
        <v>440</v>
      </c>
      <c r="GR552">
        <v>3.13464</v>
      </c>
      <c r="GS552">
        <v>2.76016</v>
      </c>
      <c r="GT552">
        <v>0.158829</v>
      </c>
      <c r="GU552">
        <v>0.160767</v>
      </c>
      <c r="GV552">
        <v>0.0819252</v>
      </c>
      <c r="GW552">
        <v>0.0797798</v>
      </c>
      <c r="GX552">
        <v>26754.3</v>
      </c>
      <c r="GY552">
        <v>26689.1</v>
      </c>
      <c r="GZ552">
        <v>29572.5</v>
      </c>
      <c r="HA552">
        <v>29393.2</v>
      </c>
      <c r="HB552">
        <v>35879.2</v>
      </c>
      <c r="HC552">
        <v>35831.9</v>
      </c>
      <c r="HD552">
        <v>41611.5</v>
      </c>
      <c r="HE552">
        <v>41755.2</v>
      </c>
      <c r="HF552">
        <v>1.92782</v>
      </c>
      <c r="HG552">
        <v>1.85245</v>
      </c>
      <c r="HH552">
        <v>0.00354648</v>
      </c>
      <c r="HI552">
        <v>0</v>
      </c>
      <c r="HJ552">
        <v>23.9515</v>
      </c>
      <c r="HK552">
        <v>999.9</v>
      </c>
      <c r="HL552">
        <v>39.7</v>
      </c>
      <c r="HM552">
        <v>31.7</v>
      </c>
      <c r="HN552">
        <v>20.6423</v>
      </c>
      <c r="HO552">
        <v>62.5829</v>
      </c>
      <c r="HP552">
        <v>31.3381</v>
      </c>
      <c r="HQ552">
        <v>1</v>
      </c>
      <c r="HR552">
        <v>0.151753</v>
      </c>
      <c r="HS552">
        <v>4.4662</v>
      </c>
      <c r="HT552">
        <v>20.2837</v>
      </c>
      <c r="HU552">
        <v>5.21729</v>
      </c>
      <c r="HV552">
        <v>12.0159</v>
      </c>
      <c r="HW552">
        <v>4.98885</v>
      </c>
      <c r="HX552">
        <v>3.28805</v>
      </c>
      <c r="HY552">
        <v>9999</v>
      </c>
      <c r="HZ552">
        <v>9999</v>
      </c>
      <c r="IA552">
        <v>9999</v>
      </c>
      <c r="IB552">
        <v>999.9</v>
      </c>
      <c r="IC552">
        <v>4.97283</v>
      </c>
      <c r="ID552">
        <v>1.86661</v>
      </c>
      <c r="IE552">
        <v>1.86597</v>
      </c>
      <c r="IF552">
        <v>1.86589</v>
      </c>
      <c r="IG552">
        <v>1.86773</v>
      </c>
      <c r="IH552">
        <v>1.87018</v>
      </c>
      <c r="II552">
        <v>1.86878</v>
      </c>
      <c r="IJ552">
        <v>1.87028</v>
      </c>
      <c r="IK552">
        <v>0</v>
      </c>
      <c r="IL552">
        <v>0</v>
      </c>
      <c r="IM552">
        <v>0</v>
      </c>
      <c r="IN552">
        <v>0</v>
      </c>
      <c r="IO552" t="s">
        <v>441</v>
      </c>
      <c r="IP552" t="s">
        <v>442</v>
      </c>
      <c r="IQ552" t="s">
        <v>443</v>
      </c>
      <c r="IR552" t="s">
        <v>443</v>
      </c>
      <c r="IS552" t="s">
        <v>443</v>
      </c>
      <c r="IT552" t="s">
        <v>443</v>
      </c>
      <c r="IU552">
        <v>0</v>
      </c>
      <c r="IV552">
        <v>100</v>
      </c>
      <c r="IW552">
        <v>100</v>
      </c>
      <c r="IX552">
        <v>-3.21</v>
      </c>
      <c r="IY552">
        <v>0.0776</v>
      </c>
      <c r="IZ552">
        <v>-1.414774939843471</v>
      </c>
      <c r="JA552">
        <v>-0.002262605230658699</v>
      </c>
      <c r="JB552">
        <v>4.117972070868355E-07</v>
      </c>
      <c r="JC552">
        <v>-1.535053720392113E-10</v>
      </c>
      <c r="JD552">
        <v>-0.05773197212917025</v>
      </c>
      <c r="JE552">
        <v>-0.004387372397949352</v>
      </c>
      <c r="JF552">
        <v>0.001148265067849212</v>
      </c>
      <c r="JG552">
        <v>-2.372704636287677E-05</v>
      </c>
      <c r="JH552">
        <v>4</v>
      </c>
      <c r="JI552">
        <v>2346</v>
      </c>
      <c r="JJ552">
        <v>1</v>
      </c>
      <c r="JK552">
        <v>24</v>
      </c>
      <c r="JL552">
        <v>21712.8</v>
      </c>
      <c r="JM552">
        <v>29358561.4</v>
      </c>
      <c r="JN552">
        <v>1.96411</v>
      </c>
      <c r="JO552">
        <v>2.25952</v>
      </c>
      <c r="JP552">
        <v>1.39771</v>
      </c>
      <c r="JQ552">
        <v>2.35352</v>
      </c>
      <c r="JR552">
        <v>1.49536</v>
      </c>
      <c r="JS552">
        <v>2.55981</v>
      </c>
      <c r="JT552">
        <v>36.6943</v>
      </c>
      <c r="JU552">
        <v>24.035</v>
      </c>
      <c r="JV552">
        <v>18</v>
      </c>
      <c r="JW552">
        <v>494.917</v>
      </c>
      <c r="JX552">
        <v>437.309</v>
      </c>
      <c r="JY552">
        <v>18.7486</v>
      </c>
      <c r="JZ552">
        <v>29.3678</v>
      </c>
      <c r="KA552">
        <v>30.0011</v>
      </c>
      <c r="KB552">
        <v>28.8651</v>
      </c>
      <c r="KC552">
        <v>28.7638</v>
      </c>
      <c r="KD552">
        <v>39.4273</v>
      </c>
      <c r="KE552">
        <v>28.0795</v>
      </c>
      <c r="KF552">
        <v>40.8268</v>
      </c>
      <c r="KG552">
        <v>18.7419</v>
      </c>
      <c r="KH552">
        <v>942.114</v>
      </c>
      <c r="KI552">
        <v>16.3542</v>
      </c>
      <c r="KJ552">
        <v>101.066</v>
      </c>
      <c r="KK552">
        <v>100.411</v>
      </c>
    </row>
    <row r="553" spans="1:297">
      <c r="A553">
        <v>537</v>
      </c>
      <c r="B553">
        <v>1761513687.5</v>
      </c>
      <c r="C553">
        <v>6477</v>
      </c>
      <c r="D553" t="s">
        <v>1522</v>
      </c>
      <c r="E553" t="s">
        <v>1523</v>
      </c>
      <c r="F553">
        <v>5</v>
      </c>
      <c r="G553" t="s">
        <v>1411</v>
      </c>
      <c r="H553" t="s">
        <v>436</v>
      </c>
      <c r="I553">
        <v>1761513685</v>
      </c>
      <c r="J553">
        <f>(K553)/1000</f>
        <v>0</v>
      </c>
      <c r="K553">
        <f>IF(DP553, AN553, AH553)</f>
        <v>0</v>
      </c>
      <c r="L553">
        <f>IF(DP553, AI553, AG553)</f>
        <v>0</v>
      </c>
      <c r="M553">
        <f>DR553 - IF(AU553&gt;1, L553*DL553*100.0/(AW553), 0)</f>
        <v>0</v>
      </c>
      <c r="N553">
        <f>((T553-J553/2)*M553-L553)/(T553+J553/2)</f>
        <v>0</v>
      </c>
      <c r="O553">
        <f>N553*(DY553+DZ553)/1000.0</f>
        <v>0</v>
      </c>
      <c r="P553">
        <f>(DR553 - IF(AU553&gt;1, L553*DL553*100.0/(AW553), 0))*(DY553+DZ553)/1000.0</f>
        <v>0</v>
      </c>
      <c r="Q553">
        <f>2.0/((1/S553-1/R553)+SIGN(S553)*SQRT((1/S553-1/R553)*(1/S553-1/R553) + 4*DM553/((DM553+1)*(DM553+1))*(2*1/S553*1/R553-1/R553*1/R553)))</f>
        <v>0</v>
      </c>
      <c r="R553">
        <f>IF(LEFT(DN553,1)&lt;&gt;"0",IF(LEFT(DN553,1)="1",3.0,DO553),$D$5+$E$5*(EF553*DY553/($K$5*1000))+$F$5*(EF553*DY553/($K$5*1000))*MAX(MIN(DL553,$J$5),$I$5)*MAX(MIN(DL553,$J$5),$I$5)+$G$5*MAX(MIN(DL553,$J$5),$I$5)*(EF553*DY553/($K$5*1000))+$H$5*(EF553*DY553/($K$5*1000))*(EF553*DY553/($K$5*1000)))</f>
        <v>0</v>
      </c>
      <c r="S553">
        <f>J553*(1000-(1000*0.61365*exp(17.502*W553/(240.97+W553))/(DY553+DZ553)+DT553)/2)/(1000*0.61365*exp(17.502*W553/(240.97+W553))/(DY553+DZ553)-DT553)</f>
        <v>0</v>
      </c>
      <c r="T553">
        <f>1/((DM553+1)/(Q553/1.6)+1/(R553/1.37)) + DM553/((DM553+1)/(Q553/1.6) + DM553/(R553/1.37))</f>
        <v>0</v>
      </c>
      <c r="U553">
        <f>(DH553*DK553)</f>
        <v>0</v>
      </c>
      <c r="V553">
        <f>(EA553+(U553+2*0.95*5.67E-8*(((EA553+$B$7)+273)^4-(EA553+273)^4)-44100*J553)/(1.84*29.3*R553+8*0.95*5.67E-8*(EA553+273)^3))</f>
        <v>0</v>
      </c>
      <c r="W553">
        <f>($C$7*EB553+$D$7*EC553+$E$7*V553)</f>
        <v>0</v>
      </c>
      <c r="X553">
        <f>0.61365*exp(17.502*W553/(240.97+W553))</f>
        <v>0</v>
      </c>
      <c r="Y553">
        <f>(Z553/AA553*100)</f>
        <v>0</v>
      </c>
      <c r="Z553">
        <f>DT553*(DY553+DZ553)/1000</f>
        <v>0</v>
      </c>
      <c r="AA553">
        <f>0.61365*exp(17.502*EA553/(240.97+EA553))</f>
        <v>0</v>
      </c>
      <c r="AB553">
        <f>(X553-DT553*(DY553+DZ553)/1000)</f>
        <v>0</v>
      </c>
      <c r="AC553">
        <f>(-J553*44100)</f>
        <v>0</v>
      </c>
      <c r="AD553">
        <f>2*29.3*R553*0.92*(EA553-W553)</f>
        <v>0</v>
      </c>
      <c r="AE553">
        <f>2*0.95*5.67E-8*(((EA553+$B$7)+273)^4-(W553+273)^4)</f>
        <v>0</v>
      </c>
      <c r="AF553">
        <f>U553+AE553+AC553+AD553</f>
        <v>0</v>
      </c>
      <c r="AG553">
        <f>DX553*AU553*(DS553-DR553*(1000-AU553*DU553)/(1000-AU553*DT553))/(100*DL553)</f>
        <v>0</v>
      </c>
      <c r="AH553">
        <f>1000*DX553*AU553*(DT553-DU553)/(100*DL553*(1000-AU553*DT553))</f>
        <v>0</v>
      </c>
      <c r="AI553">
        <f>(AJ553 - AK553 - DY553*1E3/(8.314*(EA553+273.15)) * AM553/DX553 * AL553) * DX553/(100*DL553) * (1000 - DU553)/1000</f>
        <v>0</v>
      </c>
      <c r="AJ553">
        <v>941.865407908143</v>
      </c>
      <c r="AK553">
        <v>916.9699878787874</v>
      </c>
      <c r="AL553">
        <v>3.366341714598024</v>
      </c>
      <c r="AM553">
        <v>65.2902715244734</v>
      </c>
      <c r="AN553">
        <f>(AP553 - AO553 + DY553*1E3/(8.314*(EA553+273.15)) * AR553/DX553 * AQ553) * DX553/(100*DL553) * 1000/(1000 - AP553)</f>
        <v>0</v>
      </c>
      <c r="AO553">
        <v>16.32420685046363</v>
      </c>
      <c r="AP553">
        <v>16.69372666666667</v>
      </c>
      <c r="AQ553">
        <v>-4.517028984259316E-06</v>
      </c>
      <c r="AR553">
        <v>105.1138406512992</v>
      </c>
      <c r="AS553">
        <v>0</v>
      </c>
      <c r="AT553">
        <v>0</v>
      </c>
      <c r="AU553">
        <f>IF(AS553*$H$13&gt;=AW553,1.0,(AW553/(AW553-AS553*$H$13)))</f>
        <v>0</v>
      </c>
      <c r="AV553">
        <f>(AU553-1)*100</f>
        <v>0</v>
      </c>
      <c r="AW553">
        <f>MAX(0,($B$13+$C$13*EF553)/(1+$D$13*EF553)*DY553/(EA553+273)*$E$13)</f>
        <v>0</v>
      </c>
      <c r="AX553" t="s">
        <v>437</v>
      </c>
      <c r="AY553" t="s">
        <v>437</v>
      </c>
      <c r="AZ553">
        <v>0</v>
      </c>
      <c r="BA553">
        <v>0</v>
      </c>
      <c r="BB553">
        <f>1-AZ553/BA553</f>
        <v>0</v>
      </c>
      <c r="BC553">
        <v>0</v>
      </c>
      <c r="BD553" t="s">
        <v>437</v>
      </c>
      <c r="BE553" t="s">
        <v>437</v>
      </c>
      <c r="BF553">
        <v>0</v>
      </c>
      <c r="BG553">
        <v>0</v>
      </c>
      <c r="BH553">
        <f>1-BF553/BG553</f>
        <v>0</v>
      </c>
      <c r="BI553">
        <v>0.5</v>
      </c>
      <c r="BJ553">
        <f>DI553</f>
        <v>0</v>
      </c>
      <c r="BK553">
        <f>L553</f>
        <v>0</v>
      </c>
      <c r="BL553">
        <f>BH553*BI553*BJ553</f>
        <v>0</v>
      </c>
      <c r="BM553">
        <f>(BK553-BC553)/BJ553</f>
        <v>0</v>
      </c>
      <c r="BN553">
        <f>(BA553-BG553)/BG553</f>
        <v>0</v>
      </c>
      <c r="BO553">
        <f>AZ553/(BB553+AZ553/BG553)</f>
        <v>0</v>
      </c>
      <c r="BP553" t="s">
        <v>437</v>
      </c>
      <c r="BQ553">
        <v>0</v>
      </c>
      <c r="BR553">
        <f>IF(BQ553&lt;&gt;0, BQ553, BO553)</f>
        <v>0</v>
      </c>
      <c r="BS553">
        <f>1-BR553/BG553</f>
        <v>0</v>
      </c>
      <c r="BT553">
        <f>(BG553-BF553)/(BG553-BR553)</f>
        <v>0</v>
      </c>
      <c r="BU553">
        <f>(BA553-BG553)/(BA553-BR553)</f>
        <v>0</v>
      </c>
      <c r="BV553">
        <f>(BG553-BF553)/(BG553-AZ553)</f>
        <v>0</v>
      </c>
      <c r="BW553">
        <f>(BA553-BG553)/(BA553-AZ553)</f>
        <v>0</v>
      </c>
      <c r="BX553">
        <f>(BT553*BR553/BF553)</f>
        <v>0</v>
      </c>
      <c r="BY553">
        <f>(1-BX553)</f>
        <v>0</v>
      </c>
      <c r="BZ553">
        <v>2020</v>
      </c>
      <c r="CA553">
        <v>290.0000000000001</v>
      </c>
      <c r="CB553">
        <v>1590.42</v>
      </c>
      <c r="CC553">
        <v>295</v>
      </c>
      <c r="CD553">
        <v>5220.67</v>
      </c>
      <c r="CE553">
        <v>1591.29</v>
      </c>
      <c r="CF553">
        <v>-0.87</v>
      </c>
      <c r="CG553">
        <v>300.0000000000001</v>
      </c>
      <c r="CH553">
        <v>23.8</v>
      </c>
      <c r="CI553">
        <v>1650.734719841875</v>
      </c>
      <c r="CJ553">
        <v>2.032994541366527</v>
      </c>
      <c r="CK553">
        <v>-31.03478562282126</v>
      </c>
      <c r="CL553">
        <v>0.9198548094063967</v>
      </c>
      <c r="CM553">
        <v>0.9759925733019913</v>
      </c>
      <c r="CN553">
        <v>-0.00431141668520578</v>
      </c>
      <c r="CO553">
        <v>289.9999999999999</v>
      </c>
      <c r="CP553">
        <v>1590.91</v>
      </c>
      <c r="CQ553">
        <v>765</v>
      </c>
      <c r="CR553">
        <v>5219.32</v>
      </c>
      <c r="CS553">
        <v>1591.27</v>
      </c>
      <c r="CT553">
        <v>-0.36</v>
      </c>
      <c r="DH553">
        <f>$B$11*EG553+$C$11*EH553+$F$11*ES553*(1-EV553)</f>
        <v>0</v>
      </c>
      <c r="DI553">
        <f>DH553*DJ553</f>
        <v>0</v>
      </c>
      <c r="DJ553">
        <f>($B$11*$D$9+$C$11*$D$9+$F$11*((FF553+EX553)/MAX(FF553+EX553+FG553, 0.1)*$I$9+FG553/MAX(FF553+EX553+FG553, 0.1)*$J$9))/($B$11+$C$11+$F$11)</f>
        <v>0</v>
      </c>
      <c r="DK553">
        <f>($B$11*$K$9+$C$11*$K$9+$F$11*((FF553+EX553)/MAX(FF553+EX553+FG553, 0.1)*$P$9+FG553/MAX(FF553+EX553+FG553, 0.1)*$Q$9))/($B$11+$C$11+$F$11)</f>
        <v>0</v>
      </c>
      <c r="DL553">
        <v>6</v>
      </c>
      <c r="DM553">
        <v>0.5</v>
      </c>
      <c r="DN553" t="s">
        <v>438</v>
      </c>
      <c r="DO553">
        <v>2</v>
      </c>
      <c r="DP553" t="b">
        <v>1</v>
      </c>
      <c r="DQ553">
        <v>1761513685</v>
      </c>
      <c r="DR553">
        <v>895.0490000000001</v>
      </c>
      <c r="DS553">
        <v>927.8896666666666</v>
      </c>
      <c r="DT553">
        <v>16.69527777777778</v>
      </c>
      <c r="DU553">
        <v>16.32397777777778</v>
      </c>
      <c r="DV553">
        <v>898.2753333333334</v>
      </c>
      <c r="DW553">
        <v>16.6177</v>
      </c>
      <c r="DX553">
        <v>499.9858888888888</v>
      </c>
      <c r="DY553">
        <v>90.28832222222223</v>
      </c>
      <c r="DZ553">
        <v>0.09988641111111111</v>
      </c>
      <c r="EA553">
        <v>24.17731111111111</v>
      </c>
      <c r="EB553">
        <v>24.00044444444445</v>
      </c>
      <c r="EC553">
        <v>999.9000000000001</v>
      </c>
      <c r="ED553">
        <v>0</v>
      </c>
      <c r="EE553">
        <v>0</v>
      </c>
      <c r="EF553">
        <v>10006.74222222222</v>
      </c>
      <c r="EG553">
        <v>0</v>
      </c>
      <c r="EH553">
        <v>1022.706666666667</v>
      </c>
      <c r="EI553">
        <v>-32.84032222222223</v>
      </c>
      <c r="EJ553">
        <v>910.246</v>
      </c>
      <c r="EK553">
        <v>943.2877777777778</v>
      </c>
      <c r="EL553">
        <v>0.3713037777777778</v>
      </c>
      <c r="EM553">
        <v>927.8896666666666</v>
      </c>
      <c r="EN553">
        <v>16.32397777777778</v>
      </c>
      <c r="EO553">
        <v>1.507387777777778</v>
      </c>
      <c r="EP553">
        <v>1.473861111111111</v>
      </c>
      <c r="EQ553">
        <v>13.04328888888889</v>
      </c>
      <c r="ER553">
        <v>12.6997</v>
      </c>
      <c r="ES553">
        <v>2000.013333333333</v>
      </c>
      <c r="ET553">
        <v>0.9799960000000001</v>
      </c>
      <c r="EU553">
        <v>0.0200044</v>
      </c>
      <c r="EV553">
        <v>0</v>
      </c>
      <c r="EW553">
        <v>1261.681111111111</v>
      </c>
      <c r="EX553">
        <v>5.00097</v>
      </c>
      <c r="EY553">
        <v>25400.53333333334</v>
      </c>
      <c r="EZ553">
        <v>16707.66666666667</v>
      </c>
      <c r="FA553">
        <v>40.375</v>
      </c>
      <c r="FB553">
        <v>41.45099999999999</v>
      </c>
      <c r="FC553">
        <v>40.472</v>
      </c>
      <c r="FD553">
        <v>40.875</v>
      </c>
      <c r="FE553">
        <v>40.437</v>
      </c>
      <c r="FF553">
        <v>1955.103333333333</v>
      </c>
      <c r="FG553">
        <v>39.91</v>
      </c>
      <c r="FH553">
        <v>0</v>
      </c>
      <c r="FI553">
        <v>8558.600000143051</v>
      </c>
      <c r="FJ553">
        <v>0</v>
      </c>
      <c r="FK553">
        <v>1261.555769230769</v>
      </c>
      <c r="FL553">
        <v>0.7832478878647592</v>
      </c>
      <c r="FM553">
        <v>8.348717944531906</v>
      </c>
      <c r="FN553">
        <v>25399.35384615384</v>
      </c>
      <c r="FO553">
        <v>15</v>
      </c>
      <c r="FP553">
        <v>0</v>
      </c>
      <c r="FQ553" t="s">
        <v>439</v>
      </c>
      <c r="FR553">
        <v>1760210915.6</v>
      </c>
      <c r="FS553">
        <v>0</v>
      </c>
      <c r="FT553">
        <v>0</v>
      </c>
      <c r="FU553">
        <v>-0.215</v>
      </c>
      <c r="FV553">
        <v>0</v>
      </c>
      <c r="FW553">
        <v>-0.6919999999999999</v>
      </c>
      <c r="FX553">
        <v>0</v>
      </c>
      <c r="FY553">
        <v>400</v>
      </c>
      <c r="FZ553">
        <v>0</v>
      </c>
      <c r="GA553">
        <v>0.15</v>
      </c>
      <c r="GB553">
        <v>0</v>
      </c>
      <c r="GC553">
        <v>-32.72655999999999</v>
      </c>
      <c r="GD553">
        <v>-1.000745966228698</v>
      </c>
      <c r="GE553">
        <v>0.1159649015866438</v>
      </c>
      <c r="GF553">
        <v>0</v>
      </c>
      <c r="GG553">
        <v>1261.543235294118</v>
      </c>
      <c r="GH553">
        <v>0.03284951430864225</v>
      </c>
      <c r="GI553">
        <v>0.2553742419669849</v>
      </c>
      <c r="GJ553">
        <v>1</v>
      </c>
      <c r="GK553">
        <v>0.376553125</v>
      </c>
      <c r="GL553">
        <v>-0.04132229268292643</v>
      </c>
      <c r="GM553">
        <v>0.004086732357198716</v>
      </c>
      <c r="GN553">
        <v>1</v>
      </c>
      <c r="GO553">
        <v>2</v>
      </c>
      <c r="GP553">
        <v>3</v>
      </c>
      <c r="GQ553" t="s">
        <v>440</v>
      </c>
      <c r="GR553">
        <v>3.1345</v>
      </c>
      <c r="GS553">
        <v>2.76036</v>
      </c>
      <c r="GT553">
        <v>0.160767</v>
      </c>
      <c r="GU553">
        <v>0.16267</v>
      </c>
      <c r="GV553">
        <v>0.0819097</v>
      </c>
      <c r="GW553">
        <v>0.07977140000000001</v>
      </c>
      <c r="GX553">
        <v>26692.2</v>
      </c>
      <c r="GY553">
        <v>26628.4</v>
      </c>
      <c r="GZ553">
        <v>29572.1</v>
      </c>
      <c r="HA553">
        <v>29393</v>
      </c>
      <c r="HB553">
        <v>35879.7</v>
      </c>
      <c r="HC553">
        <v>35832.3</v>
      </c>
      <c r="HD553">
        <v>41611.3</v>
      </c>
      <c r="HE553">
        <v>41755.1</v>
      </c>
      <c r="HF553">
        <v>1.92738</v>
      </c>
      <c r="HG553">
        <v>1.85222</v>
      </c>
      <c r="HH553">
        <v>0.00313669</v>
      </c>
      <c r="HI553">
        <v>0</v>
      </c>
      <c r="HJ553">
        <v>23.9521</v>
      </c>
      <c r="HK553">
        <v>999.9</v>
      </c>
      <c r="HL553">
        <v>39.7</v>
      </c>
      <c r="HM553">
        <v>31.7</v>
      </c>
      <c r="HN553">
        <v>20.6406</v>
      </c>
      <c r="HO553">
        <v>62.3229</v>
      </c>
      <c r="HP553">
        <v>31.4623</v>
      </c>
      <c r="HQ553">
        <v>1</v>
      </c>
      <c r="HR553">
        <v>0.153016</v>
      </c>
      <c r="HS553">
        <v>4.50091</v>
      </c>
      <c r="HT553">
        <v>20.2826</v>
      </c>
      <c r="HU553">
        <v>5.21684</v>
      </c>
      <c r="HV553">
        <v>12.0159</v>
      </c>
      <c r="HW553">
        <v>4.9885</v>
      </c>
      <c r="HX553">
        <v>3.2879</v>
      </c>
      <c r="HY553">
        <v>9999</v>
      </c>
      <c r="HZ553">
        <v>9999</v>
      </c>
      <c r="IA553">
        <v>9999</v>
      </c>
      <c r="IB553">
        <v>999.9</v>
      </c>
      <c r="IC553">
        <v>4.97285</v>
      </c>
      <c r="ID553">
        <v>1.86661</v>
      </c>
      <c r="IE553">
        <v>1.86598</v>
      </c>
      <c r="IF553">
        <v>1.86587</v>
      </c>
      <c r="IG553">
        <v>1.86773</v>
      </c>
      <c r="IH553">
        <v>1.87016</v>
      </c>
      <c r="II553">
        <v>1.86879</v>
      </c>
      <c r="IJ553">
        <v>1.87027</v>
      </c>
      <c r="IK553">
        <v>0</v>
      </c>
      <c r="IL553">
        <v>0</v>
      </c>
      <c r="IM553">
        <v>0</v>
      </c>
      <c r="IN553">
        <v>0</v>
      </c>
      <c r="IO553" t="s">
        <v>441</v>
      </c>
      <c r="IP553" t="s">
        <v>442</v>
      </c>
      <c r="IQ553" t="s">
        <v>443</v>
      </c>
      <c r="IR553" t="s">
        <v>443</v>
      </c>
      <c r="IS553" t="s">
        <v>443</v>
      </c>
      <c r="IT553" t="s">
        <v>443</v>
      </c>
      <c r="IU553">
        <v>0</v>
      </c>
      <c r="IV553">
        <v>100</v>
      </c>
      <c r="IW553">
        <v>100</v>
      </c>
      <c r="IX553">
        <v>-3.242</v>
      </c>
      <c r="IY553">
        <v>0.0776</v>
      </c>
      <c r="IZ553">
        <v>-1.414774939843471</v>
      </c>
      <c r="JA553">
        <v>-0.002262605230658699</v>
      </c>
      <c r="JB553">
        <v>4.117972070868355E-07</v>
      </c>
      <c r="JC553">
        <v>-1.535053720392113E-10</v>
      </c>
      <c r="JD553">
        <v>-0.05773197212917025</v>
      </c>
      <c r="JE553">
        <v>-0.004387372397949352</v>
      </c>
      <c r="JF553">
        <v>0.001148265067849212</v>
      </c>
      <c r="JG553">
        <v>-2.372704636287677E-05</v>
      </c>
      <c r="JH553">
        <v>4</v>
      </c>
      <c r="JI553">
        <v>2346</v>
      </c>
      <c r="JJ553">
        <v>1</v>
      </c>
      <c r="JK553">
        <v>24</v>
      </c>
      <c r="JL553">
        <v>21712.9</v>
      </c>
      <c r="JM553">
        <v>29358561.5</v>
      </c>
      <c r="JN553">
        <v>1.99463</v>
      </c>
      <c r="JO553">
        <v>2.25342</v>
      </c>
      <c r="JP553">
        <v>1.39648</v>
      </c>
      <c r="JQ553">
        <v>2.35352</v>
      </c>
      <c r="JR553">
        <v>1.49536</v>
      </c>
      <c r="JS553">
        <v>2.56104</v>
      </c>
      <c r="JT553">
        <v>36.6943</v>
      </c>
      <c r="JU553">
        <v>24.035</v>
      </c>
      <c r="JV553">
        <v>18</v>
      </c>
      <c r="JW553">
        <v>494.749</v>
      </c>
      <c r="JX553">
        <v>437.284</v>
      </c>
      <c r="JY553">
        <v>18.7414</v>
      </c>
      <c r="JZ553">
        <v>29.382</v>
      </c>
      <c r="KA553">
        <v>30.0012</v>
      </c>
      <c r="KB553">
        <v>28.8798</v>
      </c>
      <c r="KC553">
        <v>28.7791</v>
      </c>
      <c r="KD553">
        <v>39.9632</v>
      </c>
      <c r="KE553">
        <v>28.0795</v>
      </c>
      <c r="KF553">
        <v>40.8268</v>
      </c>
      <c r="KG553">
        <v>18.7339</v>
      </c>
      <c r="KH553">
        <v>955.4880000000001</v>
      </c>
      <c r="KI553">
        <v>16.357</v>
      </c>
      <c r="KJ553">
        <v>101.065</v>
      </c>
      <c r="KK553">
        <v>100.411</v>
      </c>
    </row>
    <row r="554" spans="1:297">
      <c r="A554">
        <v>538</v>
      </c>
      <c r="B554">
        <v>1761513692.5</v>
      </c>
      <c r="C554">
        <v>6482</v>
      </c>
      <c r="D554" t="s">
        <v>1524</v>
      </c>
      <c r="E554" t="s">
        <v>1525</v>
      </c>
      <c r="F554">
        <v>5</v>
      </c>
      <c r="G554" t="s">
        <v>1411</v>
      </c>
      <c r="H554" t="s">
        <v>436</v>
      </c>
      <c r="I554">
        <v>1761513689.7</v>
      </c>
      <c r="J554">
        <f>(K554)/1000</f>
        <v>0</v>
      </c>
      <c r="K554">
        <f>IF(DP554, AN554, AH554)</f>
        <v>0</v>
      </c>
      <c r="L554">
        <f>IF(DP554, AI554, AG554)</f>
        <v>0</v>
      </c>
      <c r="M554">
        <f>DR554 - IF(AU554&gt;1, L554*DL554*100.0/(AW554), 0)</f>
        <v>0</v>
      </c>
      <c r="N554">
        <f>((T554-J554/2)*M554-L554)/(T554+J554/2)</f>
        <v>0</v>
      </c>
      <c r="O554">
        <f>N554*(DY554+DZ554)/1000.0</f>
        <v>0</v>
      </c>
      <c r="P554">
        <f>(DR554 - IF(AU554&gt;1, L554*DL554*100.0/(AW554), 0))*(DY554+DZ554)/1000.0</f>
        <v>0</v>
      </c>
      <c r="Q554">
        <f>2.0/((1/S554-1/R554)+SIGN(S554)*SQRT((1/S554-1/R554)*(1/S554-1/R554) + 4*DM554/((DM554+1)*(DM554+1))*(2*1/S554*1/R554-1/R554*1/R554)))</f>
        <v>0</v>
      </c>
      <c r="R554">
        <f>IF(LEFT(DN554,1)&lt;&gt;"0",IF(LEFT(DN554,1)="1",3.0,DO554),$D$5+$E$5*(EF554*DY554/($K$5*1000))+$F$5*(EF554*DY554/($K$5*1000))*MAX(MIN(DL554,$J$5),$I$5)*MAX(MIN(DL554,$J$5),$I$5)+$G$5*MAX(MIN(DL554,$J$5),$I$5)*(EF554*DY554/($K$5*1000))+$H$5*(EF554*DY554/($K$5*1000))*(EF554*DY554/($K$5*1000)))</f>
        <v>0</v>
      </c>
      <c r="S554">
        <f>J554*(1000-(1000*0.61365*exp(17.502*W554/(240.97+W554))/(DY554+DZ554)+DT554)/2)/(1000*0.61365*exp(17.502*W554/(240.97+W554))/(DY554+DZ554)-DT554)</f>
        <v>0</v>
      </c>
      <c r="T554">
        <f>1/((DM554+1)/(Q554/1.6)+1/(R554/1.37)) + DM554/((DM554+1)/(Q554/1.6) + DM554/(R554/1.37))</f>
        <v>0</v>
      </c>
      <c r="U554">
        <f>(DH554*DK554)</f>
        <v>0</v>
      </c>
      <c r="V554">
        <f>(EA554+(U554+2*0.95*5.67E-8*(((EA554+$B$7)+273)^4-(EA554+273)^4)-44100*J554)/(1.84*29.3*R554+8*0.95*5.67E-8*(EA554+273)^3))</f>
        <v>0</v>
      </c>
      <c r="W554">
        <f>($C$7*EB554+$D$7*EC554+$E$7*V554)</f>
        <v>0</v>
      </c>
      <c r="X554">
        <f>0.61365*exp(17.502*W554/(240.97+W554))</f>
        <v>0</v>
      </c>
      <c r="Y554">
        <f>(Z554/AA554*100)</f>
        <v>0</v>
      </c>
      <c r="Z554">
        <f>DT554*(DY554+DZ554)/1000</f>
        <v>0</v>
      </c>
      <c r="AA554">
        <f>0.61365*exp(17.502*EA554/(240.97+EA554))</f>
        <v>0</v>
      </c>
      <c r="AB554">
        <f>(X554-DT554*(DY554+DZ554)/1000)</f>
        <v>0</v>
      </c>
      <c r="AC554">
        <f>(-J554*44100)</f>
        <v>0</v>
      </c>
      <c r="AD554">
        <f>2*29.3*R554*0.92*(EA554-W554)</f>
        <v>0</v>
      </c>
      <c r="AE554">
        <f>2*0.95*5.67E-8*(((EA554+$B$7)+273)^4-(W554+273)^4)</f>
        <v>0</v>
      </c>
      <c r="AF554">
        <f>U554+AE554+AC554+AD554</f>
        <v>0</v>
      </c>
      <c r="AG554">
        <f>DX554*AU554*(DS554-DR554*(1000-AU554*DU554)/(1000-AU554*DT554))/(100*DL554)</f>
        <v>0</v>
      </c>
      <c r="AH554">
        <f>1000*DX554*AU554*(DT554-DU554)/(100*DL554*(1000-AU554*DT554))</f>
        <v>0</v>
      </c>
      <c r="AI554">
        <f>(AJ554 - AK554 - DY554*1E3/(8.314*(EA554+273.15)) * AM554/DX554 * AL554) * DX554/(100*DL554) * (1000 - DU554)/1000</f>
        <v>0</v>
      </c>
      <c r="AJ554">
        <v>959.0572140932092</v>
      </c>
      <c r="AK554">
        <v>934.1410545454542</v>
      </c>
      <c r="AL554">
        <v>3.446299618798694</v>
      </c>
      <c r="AM554">
        <v>65.2902715244734</v>
      </c>
      <c r="AN554">
        <f>(AP554 - AO554 + DY554*1E3/(8.314*(EA554+273.15)) * AR554/DX554 * AQ554) * DX554/(100*DL554) * 1000/(1000 - AP554)</f>
        <v>0</v>
      </c>
      <c r="AO554">
        <v>16.32222620353399</v>
      </c>
      <c r="AP554">
        <v>16.68617272727273</v>
      </c>
      <c r="AQ554">
        <v>-6.943440686507731E-05</v>
      </c>
      <c r="AR554">
        <v>105.1138406512992</v>
      </c>
      <c r="AS554">
        <v>0</v>
      </c>
      <c r="AT554">
        <v>0</v>
      </c>
      <c r="AU554">
        <f>IF(AS554*$H$13&gt;=AW554,1.0,(AW554/(AW554-AS554*$H$13)))</f>
        <v>0</v>
      </c>
      <c r="AV554">
        <f>(AU554-1)*100</f>
        <v>0</v>
      </c>
      <c r="AW554">
        <f>MAX(0,($B$13+$C$13*EF554)/(1+$D$13*EF554)*DY554/(EA554+273)*$E$13)</f>
        <v>0</v>
      </c>
      <c r="AX554" t="s">
        <v>437</v>
      </c>
      <c r="AY554" t="s">
        <v>437</v>
      </c>
      <c r="AZ554">
        <v>0</v>
      </c>
      <c r="BA554">
        <v>0</v>
      </c>
      <c r="BB554">
        <f>1-AZ554/BA554</f>
        <v>0</v>
      </c>
      <c r="BC554">
        <v>0</v>
      </c>
      <c r="BD554" t="s">
        <v>437</v>
      </c>
      <c r="BE554" t="s">
        <v>437</v>
      </c>
      <c r="BF554">
        <v>0</v>
      </c>
      <c r="BG554">
        <v>0</v>
      </c>
      <c r="BH554">
        <f>1-BF554/BG554</f>
        <v>0</v>
      </c>
      <c r="BI554">
        <v>0.5</v>
      </c>
      <c r="BJ554">
        <f>DI554</f>
        <v>0</v>
      </c>
      <c r="BK554">
        <f>L554</f>
        <v>0</v>
      </c>
      <c r="BL554">
        <f>BH554*BI554*BJ554</f>
        <v>0</v>
      </c>
      <c r="BM554">
        <f>(BK554-BC554)/BJ554</f>
        <v>0</v>
      </c>
      <c r="BN554">
        <f>(BA554-BG554)/BG554</f>
        <v>0</v>
      </c>
      <c r="BO554">
        <f>AZ554/(BB554+AZ554/BG554)</f>
        <v>0</v>
      </c>
      <c r="BP554" t="s">
        <v>437</v>
      </c>
      <c r="BQ554">
        <v>0</v>
      </c>
      <c r="BR554">
        <f>IF(BQ554&lt;&gt;0, BQ554, BO554)</f>
        <v>0</v>
      </c>
      <c r="BS554">
        <f>1-BR554/BG554</f>
        <v>0</v>
      </c>
      <c r="BT554">
        <f>(BG554-BF554)/(BG554-BR554)</f>
        <v>0</v>
      </c>
      <c r="BU554">
        <f>(BA554-BG554)/(BA554-BR554)</f>
        <v>0</v>
      </c>
      <c r="BV554">
        <f>(BG554-BF554)/(BG554-AZ554)</f>
        <v>0</v>
      </c>
      <c r="BW554">
        <f>(BA554-BG554)/(BA554-AZ554)</f>
        <v>0</v>
      </c>
      <c r="BX554">
        <f>(BT554*BR554/BF554)</f>
        <v>0</v>
      </c>
      <c r="BY554">
        <f>(1-BX554)</f>
        <v>0</v>
      </c>
      <c r="BZ554">
        <v>2020</v>
      </c>
      <c r="CA554">
        <v>290.0000000000001</v>
      </c>
      <c r="CB554">
        <v>1590.42</v>
      </c>
      <c r="CC554">
        <v>295</v>
      </c>
      <c r="CD554">
        <v>5220.67</v>
      </c>
      <c r="CE554">
        <v>1591.29</v>
      </c>
      <c r="CF554">
        <v>-0.87</v>
      </c>
      <c r="CG554">
        <v>300.0000000000001</v>
      </c>
      <c r="CH554">
        <v>23.8</v>
      </c>
      <c r="CI554">
        <v>1650.734719841875</v>
      </c>
      <c r="CJ554">
        <v>2.032994541366527</v>
      </c>
      <c r="CK554">
        <v>-31.03478562282126</v>
      </c>
      <c r="CL554">
        <v>0.9198548094063967</v>
      </c>
      <c r="CM554">
        <v>0.9759925733019913</v>
      </c>
      <c r="CN554">
        <v>-0.00431141668520578</v>
      </c>
      <c r="CO554">
        <v>289.9999999999999</v>
      </c>
      <c r="CP554">
        <v>1590.91</v>
      </c>
      <c r="CQ554">
        <v>765</v>
      </c>
      <c r="CR554">
        <v>5219.32</v>
      </c>
      <c r="CS554">
        <v>1591.27</v>
      </c>
      <c r="CT554">
        <v>-0.36</v>
      </c>
      <c r="DH554">
        <f>$B$11*EG554+$C$11*EH554+$F$11*ES554*(1-EV554)</f>
        <v>0</v>
      </c>
      <c r="DI554">
        <f>DH554*DJ554</f>
        <v>0</v>
      </c>
      <c r="DJ554">
        <f>($B$11*$D$9+$C$11*$D$9+$F$11*((FF554+EX554)/MAX(FF554+EX554+FG554, 0.1)*$I$9+FG554/MAX(FF554+EX554+FG554, 0.1)*$J$9))/($B$11+$C$11+$F$11)</f>
        <v>0</v>
      </c>
      <c r="DK554">
        <f>($B$11*$K$9+$C$11*$K$9+$F$11*((FF554+EX554)/MAX(FF554+EX554+FG554, 0.1)*$P$9+FG554/MAX(FF554+EX554+FG554, 0.1)*$Q$9))/($B$11+$C$11+$F$11)</f>
        <v>0</v>
      </c>
      <c r="DL554">
        <v>6</v>
      </c>
      <c r="DM554">
        <v>0.5</v>
      </c>
      <c r="DN554" t="s">
        <v>438</v>
      </c>
      <c r="DO554">
        <v>2</v>
      </c>
      <c r="DP554" t="b">
        <v>1</v>
      </c>
      <c r="DQ554">
        <v>1761513689.7</v>
      </c>
      <c r="DR554">
        <v>910.7683999999999</v>
      </c>
      <c r="DS554">
        <v>943.7341</v>
      </c>
      <c r="DT554">
        <v>16.68949</v>
      </c>
      <c r="DU554">
        <v>16.32224</v>
      </c>
      <c r="DV554">
        <v>914.0244</v>
      </c>
      <c r="DW554">
        <v>16.61199</v>
      </c>
      <c r="DX554">
        <v>500.0071999999999</v>
      </c>
      <c r="DY554">
        <v>90.28938999999998</v>
      </c>
      <c r="DZ554">
        <v>0.1000566</v>
      </c>
      <c r="EA554">
        <v>24.18092</v>
      </c>
      <c r="EB554">
        <v>24.00341</v>
      </c>
      <c r="EC554">
        <v>999.9</v>
      </c>
      <c r="ED554">
        <v>0</v>
      </c>
      <c r="EE554">
        <v>0</v>
      </c>
      <c r="EF554">
        <v>9998.377</v>
      </c>
      <c r="EG554">
        <v>0</v>
      </c>
      <c r="EH554">
        <v>1022.698</v>
      </c>
      <c r="EI554">
        <v>-32.96589</v>
      </c>
      <c r="EJ554">
        <v>926.2266</v>
      </c>
      <c r="EK554">
        <v>959.3939</v>
      </c>
      <c r="EL554">
        <v>0.3672581</v>
      </c>
      <c r="EM554">
        <v>943.7341</v>
      </c>
      <c r="EN554">
        <v>16.32224</v>
      </c>
      <c r="EO554">
        <v>1.506885</v>
      </c>
      <c r="EP554">
        <v>1.473724</v>
      </c>
      <c r="EQ554">
        <v>13.03818</v>
      </c>
      <c r="ER554">
        <v>12.69823</v>
      </c>
      <c r="ES554">
        <v>2000.004</v>
      </c>
      <c r="ET554">
        <v>0.9799960000000001</v>
      </c>
      <c r="EU554">
        <v>0.0200044</v>
      </c>
      <c r="EV554">
        <v>0</v>
      </c>
      <c r="EW554">
        <v>1261.498</v>
      </c>
      <c r="EX554">
        <v>5.000970000000001</v>
      </c>
      <c r="EY554">
        <v>25400.89</v>
      </c>
      <c r="EZ554">
        <v>16707.59</v>
      </c>
      <c r="FA554">
        <v>40.375</v>
      </c>
      <c r="FB554">
        <v>41.4748</v>
      </c>
      <c r="FC554">
        <v>40.5</v>
      </c>
      <c r="FD554">
        <v>40.875</v>
      </c>
      <c r="FE554">
        <v>40.4496</v>
      </c>
      <c r="FF554">
        <v>1955.094</v>
      </c>
      <c r="FG554">
        <v>39.90999999999999</v>
      </c>
      <c r="FH554">
        <v>0</v>
      </c>
      <c r="FI554">
        <v>8563.400000095367</v>
      </c>
      <c r="FJ554">
        <v>0</v>
      </c>
      <c r="FK554">
        <v>1261.512307692308</v>
      </c>
      <c r="FL554">
        <v>-0.4184615159125967</v>
      </c>
      <c r="FM554">
        <v>10.09914528046794</v>
      </c>
      <c r="FN554">
        <v>25400.11538461538</v>
      </c>
      <c r="FO554">
        <v>15</v>
      </c>
      <c r="FP554">
        <v>0</v>
      </c>
      <c r="FQ554" t="s">
        <v>439</v>
      </c>
      <c r="FR554">
        <v>1760210915.6</v>
      </c>
      <c r="FS554">
        <v>0</v>
      </c>
      <c r="FT554">
        <v>0</v>
      </c>
      <c r="FU554">
        <v>-0.215</v>
      </c>
      <c r="FV554">
        <v>0</v>
      </c>
      <c r="FW554">
        <v>-0.6919999999999999</v>
      </c>
      <c r="FX554">
        <v>0</v>
      </c>
      <c r="FY554">
        <v>400</v>
      </c>
      <c r="FZ554">
        <v>0</v>
      </c>
      <c r="GA554">
        <v>0.15</v>
      </c>
      <c r="GB554">
        <v>0</v>
      </c>
      <c r="GC554">
        <v>-32.8350875</v>
      </c>
      <c r="GD554">
        <v>-0.9946120075045775</v>
      </c>
      <c r="GE554">
        <v>0.1258610149877639</v>
      </c>
      <c r="GF554">
        <v>0</v>
      </c>
      <c r="GG554">
        <v>1261.526470588235</v>
      </c>
      <c r="GH554">
        <v>-0.08189456115552841</v>
      </c>
      <c r="GI554">
        <v>0.28466577257571</v>
      </c>
      <c r="GJ554">
        <v>1</v>
      </c>
      <c r="GK554">
        <v>0.372422775</v>
      </c>
      <c r="GL554">
        <v>-0.03867184615384664</v>
      </c>
      <c r="GM554">
        <v>0.003872704897661968</v>
      </c>
      <c r="GN554">
        <v>1</v>
      </c>
      <c r="GO554">
        <v>2</v>
      </c>
      <c r="GP554">
        <v>3</v>
      </c>
      <c r="GQ554" t="s">
        <v>440</v>
      </c>
      <c r="GR554">
        <v>3.13447</v>
      </c>
      <c r="GS554">
        <v>2.7603</v>
      </c>
      <c r="GT554">
        <v>0.162716</v>
      </c>
      <c r="GU554">
        <v>0.164552</v>
      </c>
      <c r="GV554">
        <v>0.0818803</v>
      </c>
      <c r="GW554">
        <v>0.0797683</v>
      </c>
      <c r="GX554">
        <v>26629.4</v>
      </c>
      <c r="GY554">
        <v>26567.6</v>
      </c>
      <c r="GZ554">
        <v>29571.2</v>
      </c>
      <c r="HA554">
        <v>29392.1</v>
      </c>
      <c r="HB554">
        <v>35879.3</v>
      </c>
      <c r="HC554">
        <v>35831.3</v>
      </c>
      <c r="HD554">
        <v>41609.4</v>
      </c>
      <c r="HE554">
        <v>41753.9</v>
      </c>
      <c r="HF554">
        <v>1.92743</v>
      </c>
      <c r="HG554">
        <v>1.85195</v>
      </c>
      <c r="HH554">
        <v>0.00329316</v>
      </c>
      <c r="HI554">
        <v>0</v>
      </c>
      <c r="HJ554">
        <v>23.954</v>
      </c>
      <c r="HK554">
        <v>999.9</v>
      </c>
      <c r="HL554">
        <v>39.7</v>
      </c>
      <c r="HM554">
        <v>31.7</v>
      </c>
      <c r="HN554">
        <v>20.6403</v>
      </c>
      <c r="HO554">
        <v>62.2729</v>
      </c>
      <c r="HP554">
        <v>31.3782</v>
      </c>
      <c r="HQ554">
        <v>1</v>
      </c>
      <c r="HR554">
        <v>0.154085</v>
      </c>
      <c r="HS554">
        <v>4.48899</v>
      </c>
      <c r="HT554">
        <v>20.2828</v>
      </c>
      <c r="HU554">
        <v>5.21729</v>
      </c>
      <c r="HV554">
        <v>12.0159</v>
      </c>
      <c r="HW554">
        <v>4.98875</v>
      </c>
      <c r="HX554">
        <v>3.28795</v>
      </c>
      <c r="HY554">
        <v>9999</v>
      </c>
      <c r="HZ554">
        <v>9999</v>
      </c>
      <c r="IA554">
        <v>9999</v>
      </c>
      <c r="IB554">
        <v>999.9</v>
      </c>
      <c r="IC554">
        <v>4.97285</v>
      </c>
      <c r="ID554">
        <v>1.86661</v>
      </c>
      <c r="IE554">
        <v>1.86592</v>
      </c>
      <c r="IF554">
        <v>1.86589</v>
      </c>
      <c r="IG554">
        <v>1.86771</v>
      </c>
      <c r="IH554">
        <v>1.87014</v>
      </c>
      <c r="II554">
        <v>1.86876</v>
      </c>
      <c r="IJ554">
        <v>1.87027</v>
      </c>
      <c r="IK554">
        <v>0</v>
      </c>
      <c r="IL554">
        <v>0</v>
      </c>
      <c r="IM554">
        <v>0</v>
      </c>
      <c r="IN554">
        <v>0</v>
      </c>
      <c r="IO554" t="s">
        <v>441</v>
      </c>
      <c r="IP554" t="s">
        <v>442</v>
      </c>
      <c r="IQ554" t="s">
        <v>443</v>
      </c>
      <c r="IR554" t="s">
        <v>443</v>
      </c>
      <c r="IS554" t="s">
        <v>443</v>
      </c>
      <c r="IT554" t="s">
        <v>443</v>
      </c>
      <c r="IU554">
        <v>0</v>
      </c>
      <c r="IV554">
        <v>100</v>
      </c>
      <c r="IW554">
        <v>100</v>
      </c>
      <c r="IX554">
        <v>-3.274</v>
      </c>
      <c r="IY554">
        <v>0.0774</v>
      </c>
      <c r="IZ554">
        <v>-1.414774939843471</v>
      </c>
      <c r="JA554">
        <v>-0.002262605230658699</v>
      </c>
      <c r="JB554">
        <v>4.117972070868355E-07</v>
      </c>
      <c r="JC554">
        <v>-1.535053720392113E-10</v>
      </c>
      <c r="JD554">
        <v>-0.05773197212917025</v>
      </c>
      <c r="JE554">
        <v>-0.004387372397949352</v>
      </c>
      <c r="JF554">
        <v>0.001148265067849212</v>
      </c>
      <c r="JG554">
        <v>-2.372704636287677E-05</v>
      </c>
      <c r="JH554">
        <v>4</v>
      </c>
      <c r="JI554">
        <v>2346</v>
      </c>
      <c r="JJ554">
        <v>1</v>
      </c>
      <c r="JK554">
        <v>24</v>
      </c>
      <c r="JL554">
        <v>21712.9</v>
      </c>
      <c r="JM554">
        <v>29358561.5</v>
      </c>
      <c r="JN554">
        <v>2.02026</v>
      </c>
      <c r="JO554">
        <v>2.24609</v>
      </c>
      <c r="JP554">
        <v>1.39648</v>
      </c>
      <c r="JQ554">
        <v>2.35229</v>
      </c>
      <c r="JR554">
        <v>1.49536</v>
      </c>
      <c r="JS554">
        <v>2.69409</v>
      </c>
      <c r="JT554">
        <v>36.6943</v>
      </c>
      <c r="JU554">
        <v>24.0437</v>
      </c>
      <c r="JV554">
        <v>18</v>
      </c>
      <c r="JW554">
        <v>494.895</v>
      </c>
      <c r="JX554">
        <v>437.22</v>
      </c>
      <c r="JY554">
        <v>18.7334</v>
      </c>
      <c r="JZ554">
        <v>29.3941</v>
      </c>
      <c r="KA554">
        <v>30.0011</v>
      </c>
      <c r="KB554">
        <v>28.8939</v>
      </c>
      <c r="KC554">
        <v>28.7931</v>
      </c>
      <c r="KD554">
        <v>40.5608</v>
      </c>
      <c r="KE554">
        <v>28.0795</v>
      </c>
      <c r="KF554">
        <v>40.8268</v>
      </c>
      <c r="KG554">
        <v>18.7325</v>
      </c>
      <c r="KH554">
        <v>975.576</v>
      </c>
      <c r="KI554">
        <v>16.367</v>
      </c>
      <c r="KJ554">
        <v>101.062</v>
      </c>
      <c r="KK554">
        <v>100.408</v>
      </c>
    </row>
    <row r="555" spans="1:297">
      <c r="A555">
        <v>539</v>
      </c>
      <c r="B555">
        <v>1761513697.5</v>
      </c>
      <c r="C555">
        <v>6487</v>
      </c>
      <c r="D555" t="s">
        <v>1526</v>
      </c>
      <c r="E555" t="s">
        <v>1527</v>
      </c>
      <c r="F555">
        <v>5</v>
      </c>
      <c r="G555" t="s">
        <v>1411</v>
      </c>
      <c r="H555" t="s">
        <v>436</v>
      </c>
      <c r="I555">
        <v>1761513695</v>
      </c>
      <c r="J555">
        <f>(K555)/1000</f>
        <v>0</v>
      </c>
      <c r="K555">
        <f>IF(DP555, AN555, AH555)</f>
        <v>0</v>
      </c>
      <c r="L555">
        <f>IF(DP555, AI555, AG555)</f>
        <v>0</v>
      </c>
      <c r="M555">
        <f>DR555 - IF(AU555&gt;1, L555*DL555*100.0/(AW555), 0)</f>
        <v>0</v>
      </c>
      <c r="N555">
        <f>((T555-J555/2)*M555-L555)/(T555+J555/2)</f>
        <v>0</v>
      </c>
      <c r="O555">
        <f>N555*(DY555+DZ555)/1000.0</f>
        <v>0</v>
      </c>
      <c r="P555">
        <f>(DR555 - IF(AU555&gt;1, L555*DL555*100.0/(AW555), 0))*(DY555+DZ555)/1000.0</f>
        <v>0</v>
      </c>
      <c r="Q555">
        <f>2.0/((1/S555-1/R555)+SIGN(S555)*SQRT((1/S555-1/R555)*(1/S555-1/R555) + 4*DM555/((DM555+1)*(DM555+1))*(2*1/S555*1/R555-1/R555*1/R555)))</f>
        <v>0</v>
      </c>
      <c r="R555">
        <f>IF(LEFT(DN555,1)&lt;&gt;"0",IF(LEFT(DN555,1)="1",3.0,DO555),$D$5+$E$5*(EF555*DY555/($K$5*1000))+$F$5*(EF555*DY555/($K$5*1000))*MAX(MIN(DL555,$J$5),$I$5)*MAX(MIN(DL555,$J$5),$I$5)+$G$5*MAX(MIN(DL555,$J$5),$I$5)*(EF555*DY555/($K$5*1000))+$H$5*(EF555*DY555/($K$5*1000))*(EF555*DY555/($K$5*1000)))</f>
        <v>0</v>
      </c>
      <c r="S555">
        <f>J555*(1000-(1000*0.61365*exp(17.502*W555/(240.97+W555))/(DY555+DZ555)+DT555)/2)/(1000*0.61365*exp(17.502*W555/(240.97+W555))/(DY555+DZ555)-DT555)</f>
        <v>0</v>
      </c>
      <c r="T555">
        <f>1/((DM555+1)/(Q555/1.6)+1/(R555/1.37)) + DM555/((DM555+1)/(Q555/1.6) + DM555/(R555/1.37))</f>
        <v>0</v>
      </c>
      <c r="U555">
        <f>(DH555*DK555)</f>
        <v>0</v>
      </c>
      <c r="V555">
        <f>(EA555+(U555+2*0.95*5.67E-8*(((EA555+$B$7)+273)^4-(EA555+273)^4)-44100*J555)/(1.84*29.3*R555+8*0.95*5.67E-8*(EA555+273)^3))</f>
        <v>0</v>
      </c>
      <c r="W555">
        <f>($C$7*EB555+$D$7*EC555+$E$7*V555)</f>
        <v>0</v>
      </c>
      <c r="X555">
        <f>0.61365*exp(17.502*W555/(240.97+W555))</f>
        <v>0</v>
      </c>
      <c r="Y555">
        <f>(Z555/AA555*100)</f>
        <v>0</v>
      </c>
      <c r="Z555">
        <f>DT555*(DY555+DZ555)/1000</f>
        <v>0</v>
      </c>
      <c r="AA555">
        <f>0.61365*exp(17.502*EA555/(240.97+EA555))</f>
        <v>0</v>
      </c>
      <c r="AB555">
        <f>(X555-DT555*(DY555+DZ555)/1000)</f>
        <v>0</v>
      </c>
      <c r="AC555">
        <f>(-J555*44100)</f>
        <v>0</v>
      </c>
      <c r="AD555">
        <f>2*29.3*R555*0.92*(EA555-W555)</f>
        <v>0</v>
      </c>
      <c r="AE555">
        <f>2*0.95*5.67E-8*(((EA555+$B$7)+273)^4-(W555+273)^4)</f>
        <v>0</v>
      </c>
      <c r="AF555">
        <f>U555+AE555+AC555+AD555</f>
        <v>0</v>
      </c>
      <c r="AG555">
        <f>DX555*AU555*(DS555-DR555*(1000-AU555*DU555)/(1000-AU555*DT555))/(100*DL555)</f>
        <v>0</v>
      </c>
      <c r="AH555">
        <f>1000*DX555*AU555*(DT555-DU555)/(100*DL555*(1000-AU555*DT555))</f>
        <v>0</v>
      </c>
      <c r="AI555">
        <f>(AJ555 - AK555 - DY555*1E3/(8.314*(EA555+273.15)) * AM555/DX555 * AL555) * DX555/(100*DL555) * (1000 - DU555)/1000</f>
        <v>0</v>
      </c>
      <c r="AJ555">
        <v>975.9663651197588</v>
      </c>
      <c r="AK555">
        <v>951.0737575757571</v>
      </c>
      <c r="AL555">
        <v>3.386147577295118</v>
      </c>
      <c r="AM555">
        <v>65.2902715244734</v>
      </c>
      <c r="AN555">
        <f>(AP555 - AO555 + DY555*1E3/(8.314*(EA555+273.15)) * AR555/DX555 * AQ555) * DX555/(100*DL555) * 1000/(1000 - AP555)</f>
        <v>0</v>
      </c>
      <c r="AO555">
        <v>16.32222828394159</v>
      </c>
      <c r="AP555">
        <v>16.67887515151515</v>
      </c>
      <c r="AQ555">
        <v>-5.292005746456176E-05</v>
      </c>
      <c r="AR555">
        <v>105.1138406512992</v>
      </c>
      <c r="AS555">
        <v>0</v>
      </c>
      <c r="AT555">
        <v>0</v>
      </c>
      <c r="AU555">
        <f>IF(AS555*$H$13&gt;=AW555,1.0,(AW555/(AW555-AS555*$H$13)))</f>
        <v>0</v>
      </c>
      <c r="AV555">
        <f>(AU555-1)*100</f>
        <v>0</v>
      </c>
      <c r="AW555">
        <f>MAX(0,($B$13+$C$13*EF555)/(1+$D$13*EF555)*DY555/(EA555+273)*$E$13)</f>
        <v>0</v>
      </c>
      <c r="AX555" t="s">
        <v>437</v>
      </c>
      <c r="AY555" t="s">
        <v>437</v>
      </c>
      <c r="AZ555">
        <v>0</v>
      </c>
      <c r="BA555">
        <v>0</v>
      </c>
      <c r="BB555">
        <f>1-AZ555/BA555</f>
        <v>0</v>
      </c>
      <c r="BC555">
        <v>0</v>
      </c>
      <c r="BD555" t="s">
        <v>437</v>
      </c>
      <c r="BE555" t="s">
        <v>437</v>
      </c>
      <c r="BF555">
        <v>0</v>
      </c>
      <c r="BG555">
        <v>0</v>
      </c>
      <c r="BH555">
        <f>1-BF555/BG555</f>
        <v>0</v>
      </c>
      <c r="BI555">
        <v>0.5</v>
      </c>
      <c r="BJ555">
        <f>DI555</f>
        <v>0</v>
      </c>
      <c r="BK555">
        <f>L555</f>
        <v>0</v>
      </c>
      <c r="BL555">
        <f>BH555*BI555*BJ555</f>
        <v>0</v>
      </c>
      <c r="BM555">
        <f>(BK555-BC555)/BJ555</f>
        <v>0</v>
      </c>
      <c r="BN555">
        <f>(BA555-BG555)/BG555</f>
        <v>0</v>
      </c>
      <c r="BO555">
        <f>AZ555/(BB555+AZ555/BG555)</f>
        <v>0</v>
      </c>
      <c r="BP555" t="s">
        <v>437</v>
      </c>
      <c r="BQ555">
        <v>0</v>
      </c>
      <c r="BR555">
        <f>IF(BQ555&lt;&gt;0, BQ555, BO555)</f>
        <v>0</v>
      </c>
      <c r="BS555">
        <f>1-BR555/BG555</f>
        <v>0</v>
      </c>
      <c r="BT555">
        <f>(BG555-BF555)/(BG555-BR555)</f>
        <v>0</v>
      </c>
      <c r="BU555">
        <f>(BA555-BG555)/(BA555-BR555)</f>
        <v>0</v>
      </c>
      <c r="BV555">
        <f>(BG555-BF555)/(BG555-AZ555)</f>
        <v>0</v>
      </c>
      <c r="BW555">
        <f>(BA555-BG555)/(BA555-AZ555)</f>
        <v>0</v>
      </c>
      <c r="BX555">
        <f>(BT555*BR555/BF555)</f>
        <v>0</v>
      </c>
      <c r="BY555">
        <f>(1-BX555)</f>
        <v>0</v>
      </c>
      <c r="BZ555">
        <v>2020</v>
      </c>
      <c r="CA555">
        <v>290.0000000000001</v>
      </c>
      <c r="CB555">
        <v>1590.42</v>
      </c>
      <c r="CC555">
        <v>295</v>
      </c>
      <c r="CD555">
        <v>5220.67</v>
      </c>
      <c r="CE555">
        <v>1591.29</v>
      </c>
      <c r="CF555">
        <v>-0.87</v>
      </c>
      <c r="CG555">
        <v>300.0000000000001</v>
      </c>
      <c r="CH555">
        <v>23.8</v>
      </c>
      <c r="CI555">
        <v>1650.734719841875</v>
      </c>
      <c r="CJ555">
        <v>2.032994541366527</v>
      </c>
      <c r="CK555">
        <v>-31.03478562282126</v>
      </c>
      <c r="CL555">
        <v>0.9198548094063967</v>
      </c>
      <c r="CM555">
        <v>0.9759925733019913</v>
      </c>
      <c r="CN555">
        <v>-0.00431141668520578</v>
      </c>
      <c r="CO555">
        <v>289.9999999999999</v>
      </c>
      <c r="CP555">
        <v>1590.91</v>
      </c>
      <c r="CQ555">
        <v>765</v>
      </c>
      <c r="CR555">
        <v>5219.32</v>
      </c>
      <c r="CS555">
        <v>1591.27</v>
      </c>
      <c r="CT555">
        <v>-0.36</v>
      </c>
      <c r="DH555">
        <f>$B$11*EG555+$C$11*EH555+$F$11*ES555*(1-EV555)</f>
        <v>0</v>
      </c>
      <c r="DI555">
        <f>DH555*DJ555</f>
        <v>0</v>
      </c>
      <c r="DJ555">
        <f>($B$11*$D$9+$C$11*$D$9+$F$11*((FF555+EX555)/MAX(FF555+EX555+FG555, 0.1)*$I$9+FG555/MAX(FF555+EX555+FG555, 0.1)*$J$9))/($B$11+$C$11+$F$11)</f>
        <v>0</v>
      </c>
      <c r="DK555">
        <f>($B$11*$K$9+$C$11*$K$9+$F$11*((FF555+EX555)/MAX(FF555+EX555+FG555, 0.1)*$P$9+FG555/MAX(FF555+EX555+FG555, 0.1)*$Q$9))/($B$11+$C$11+$F$11)</f>
        <v>0</v>
      </c>
      <c r="DL555">
        <v>6</v>
      </c>
      <c r="DM555">
        <v>0.5</v>
      </c>
      <c r="DN555" t="s">
        <v>438</v>
      </c>
      <c r="DO555">
        <v>2</v>
      </c>
      <c r="DP555" t="b">
        <v>1</v>
      </c>
      <c r="DQ555">
        <v>1761513695</v>
      </c>
      <c r="DR555">
        <v>928.5552222222224</v>
      </c>
      <c r="DS555">
        <v>961.4043333333334</v>
      </c>
      <c r="DT555">
        <v>16.6818</v>
      </c>
      <c r="DU555">
        <v>16.32077777777777</v>
      </c>
      <c r="DV555">
        <v>931.8449999999999</v>
      </c>
      <c r="DW555">
        <v>16.60443333333334</v>
      </c>
      <c r="DX555">
        <v>500.002</v>
      </c>
      <c r="DY555">
        <v>90.28987777777778</v>
      </c>
      <c r="DZ555">
        <v>0.1000328333333333</v>
      </c>
      <c r="EA555">
        <v>24.17934444444444</v>
      </c>
      <c r="EB555">
        <v>24.01201111111111</v>
      </c>
      <c r="EC555">
        <v>999.9000000000001</v>
      </c>
      <c r="ED555">
        <v>0</v>
      </c>
      <c r="EE555">
        <v>0</v>
      </c>
      <c r="EF555">
        <v>10007.92</v>
      </c>
      <c r="EG555">
        <v>0</v>
      </c>
      <c r="EH555">
        <v>1022.651111111111</v>
      </c>
      <c r="EI555">
        <v>-32.84911111111111</v>
      </c>
      <c r="EJ555">
        <v>944.3077777777778</v>
      </c>
      <c r="EK555">
        <v>977.3555555555556</v>
      </c>
      <c r="EL555">
        <v>0.361023</v>
      </c>
      <c r="EM555">
        <v>961.4043333333334</v>
      </c>
      <c r="EN555">
        <v>16.32077777777777</v>
      </c>
      <c r="EO555">
        <v>1.5062</v>
      </c>
      <c r="EP555">
        <v>1.473601111111111</v>
      </c>
      <c r="EQ555">
        <v>13.03124444444445</v>
      </c>
      <c r="ER555">
        <v>12.69695555555555</v>
      </c>
      <c r="ES555">
        <v>1999.99</v>
      </c>
      <c r="ET555">
        <v>0.9799960000000001</v>
      </c>
      <c r="EU555">
        <v>0.0200044</v>
      </c>
      <c r="EV555">
        <v>0</v>
      </c>
      <c r="EW555">
        <v>1261.565555555556</v>
      </c>
      <c r="EX555">
        <v>5.00097</v>
      </c>
      <c r="EY555">
        <v>25401.63333333333</v>
      </c>
      <c r="EZ555">
        <v>16707.48888888889</v>
      </c>
      <c r="FA555">
        <v>40.375</v>
      </c>
      <c r="FB555">
        <v>41.5</v>
      </c>
      <c r="FC555">
        <v>40.5</v>
      </c>
      <c r="FD555">
        <v>40.875</v>
      </c>
      <c r="FE555">
        <v>40.437</v>
      </c>
      <c r="FF555">
        <v>1955.08</v>
      </c>
      <c r="FG555">
        <v>39.91</v>
      </c>
      <c r="FH555">
        <v>0</v>
      </c>
      <c r="FI555">
        <v>8568.800000190735</v>
      </c>
      <c r="FJ555">
        <v>0</v>
      </c>
      <c r="FK555">
        <v>1261.5068</v>
      </c>
      <c r="FL555">
        <v>-0.6876922872475494</v>
      </c>
      <c r="FM555">
        <v>6.75384613881278</v>
      </c>
      <c r="FN555">
        <v>25401.14</v>
      </c>
      <c r="FO555">
        <v>15</v>
      </c>
      <c r="FP555">
        <v>0</v>
      </c>
      <c r="FQ555" t="s">
        <v>439</v>
      </c>
      <c r="FR555">
        <v>1760210915.6</v>
      </c>
      <c r="FS555">
        <v>0</v>
      </c>
      <c r="FT555">
        <v>0</v>
      </c>
      <c r="FU555">
        <v>-0.215</v>
      </c>
      <c r="FV555">
        <v>0</v>
      </c>
      <c r="FW555">
        <v>-0.6919999999999999</v>
      </c>
      <c r="FX555">
        <v>0</v>
      </c>
      <c r="FY555">
        <v>400</v>
      </c>
      <c r="FZ555">
        <v>0</v>
      </c>
      <c r="GA555">
        <v>0.15</v>
      </c>
      <c r="GB555">
        <v>0</v>
      </c>
      <c r="GC555">
        <v>-32.871465</v>
      </c>
      <c r="GD555">
        <v>-0.1991144465290093</v>
      </c>
      <c r="GE555">
        <v>0.08360128751999024</v>
      </c>
      <c r="GF555">
        <v>1</v>
      </c>
      <c r="GG555">
        <v>1261.504117647059</v>
      </c>
      <c r="GH555">
        <v>-0.2395721766317861</v>
      </c>
      <c r="GI555">
        <v>0.2758848613958401</v>
      </c>
      <c r="GJ555">
        <v>1</v>
      </c>
      <c r="GK555">
        <v>0.36920795</v>
      </c>
      <c r="GL555">
        <v>-0.0503928855534714</v>
      </c>
      <c r="GM555">
        <v>0.005043627716981099</v>
      </c>
      <c r="GN555">
        <v>1</v>
      </c>
      <c r="GO555">
        <v>3</v>
      </c>
      <c r="GP555">
        <v>3</v>
      </c>
      <c r="GQ555" t="s">
        <v>950</v>
      </c>
      <c r="GR555">
        <v>3.13454</v>
      </c>
      <c r="GS555">
        <v>2.76037</v>
      </c>
      <c r="GT555">
        <v>0.164616</v>
      </c>
      <c r="GU555">
        <v>0.166411</v>
      </c>
      <c r="GV555">
        <v>0.0818517</v>
      </c>
      <c r="GW555">
        <v>0.0797329</v>
      </c>
      <c r="GX555">
        <v>26568.7</v>
      </c>
      <c r="GY555">
        <v>26507.7</v>
      </c>
      <c r="GZ555">
        <v>29571.2</v>
      </c>
      <c r="HA555">
        <v>29391.4</v>
      </c>
      <c r="HB555">
        <v>35880.4</v>
      </c>
      <c r="HC555">
        <v>35831.8</v>
      </c>
      <c r="HD555">
        <v>41609.3</v>
      </c>
      <c r="HE555">
        <v>41752.8</v>
      </c>
      <c r="HF555">
        <v>1.9274</v>
      </c>
      <c r="HG555">
        <v>1.85198</v>
      </c>
      <c r="HH555">
        <v>0.00312179</v>
      </c>
      <c r="HI555">
        <v>0</v>
      </c>
      <c r="HJ555">
        <v>23.9551</v>
      </c>
      <c r="HK555">
        <v>999.9</v>
      </c>
      <c r="HL555">
        <v>39.7</v>
      </c>
      <c r="HM555">
        <v>31.7</v>
      </c>
      <c r="HN555">
        <v>20.6414</v>
      </c>
      <c r="HO555">
        <v>62.6129</v>
      </c>
      <c r="HP555">
        <v>31.4343</v>
      </c>
      <c r="HQ555">
        <v>1</v>
      </c>
      <c r="HR555">
        <v>0.155043</v>
      </c>
      <c r="HS555">
        <v>4.50318</v>
      </c>
      <c r="HT555">
        <v>20.2826</v>
      </c>
      <c r="HU555">
        <v>5.21819</v>
      </c>
      <c r="HV555">
        <v>12.0159</v>
      </c>
      <c r="HW555">
        <v>4.9887</v>
      </c>
      <c r="HX555">
        <v>3.2879</v>
      </c>
      <c r="HY555">
        <v>9999</v>
      </c>
      <c r="HZ555">
        <v>9999</v>
      </c>
      <c r="IA555">
        <v>9999</v>
      </c>
      <c r="IB555">
        <v>999.9</v>
      </c>
      <c r="IC555">
        <v>4.97283</v>
      </c>
      <c r="ID555">
        <v>1.86661</v>
      </c>
      <c r="IE555">
        <v>1.86597</v>
      </c>
      <c r="IF555">
        <v>1.86588</v>
      </c>
      <c r="IG555">
        <v>1.86771</v>
      </c>
      <c r="IH555">
        <v>1.87015</v>
      </c>
      <c r="II555">
        <v>1.86878</v>
      </c>
      <c r="IJ555">
        <v>1.87027</v>
      </c>
      <c r="IK555">
        <v>0</v>
      </c>
      <c r="IL555">
        <v>0</v>
      </c>
      <c r="IM555">
        <v>0</v>
      </c>
      <c r="IN555">
        <v>0</v>
      </c>
      <c r="IO555" t="s">
        <v>441</v>
      </c>
      <c r="IP555" t="s">
        <v>442</v>
      </c>
      <c r="IQ555" t="s">
        <v>443</v>
      </c>
      <c r="IR555" t="s">
        <v>443</v>
      </c>
      <c r="IS555" t="s">
        <v>443</v>
      </c>
      <c r="IT555" t="s">
        <v>443</v>
      </c>
      <c r="IU555">
        <v>0</v>
      </c>
      <c r="IV555">
        <v>100</v>
      </c>
      <c r="IW555">
        <v>100</v>
      </c>
      <c r="IX555">
        <v>-3.305</v>
      </c>
      <c r="IY555">
        <v>0.07729999999999999</v>
      </c>
      <c r="IZ555">
        <v>-1.414774939843471</v>
      </c>
      <c r="JA555">
        <v>-0.002262605230658699</v>
      </c>
      <c r="JB555">
        <v>4.117972070868355E-07</v>
      </c>
      <c r="JC555">
        <v>-1.535053720392113E-10</v>
      </c>
      <c r="JD555">
        <v>-0.05773197212917025</v>
      </c>
      <c r="JE555">
        <v>-0.004387372397949352</v>
      </c>
      <c r="JF555">
        <v>0.001148265067849212</v>
      </c>
      <c r="JG555">
        <v>-2.372704636287677E-05</v>
      </c>
      <c r="JH555">
        <v>4</v>
      </c>
      <c r="JI555">
        <v>2346</v>
      </c>
      <c r="JJ555">
        <v>1</v>
      </c>
      <c r="JK555">
        <v>24</v>
      </c>
      <c r="JL555">
        <v>21713</v>
      </c>
      <c r="JM555">
        <v>29358561.6</v>
      </c>
      <c r="JN555">
        <v>2.05078</v>
      </c>
      <c r="JO555">
        <v>2.25342</v>
      </c>
      <c r="JP555">
        <v>1.39648</v>
      </c>
      <c r="JQ555">
        <v>2.34985</v>
      </c>
      <c r="JR555">
        <v>1.49536</v>
      </c>
      <c r="JS555">
        <v>2.55005</v>
      </c>
      <c r="JT555">
        <v>36.6943</v>
      </c>
      <c r="JU555">
        <v>24.035</v>
      </c>
      <c r="JV555">
        <v>18</v>
      </c>
      <c r="JW555">
        <v>495.004</v>
      </c>
      <c r="JX555">
        <v>437.344</v>
      </c>
      <c r="JY555">
        <v>18.7292</v>
      </c>
      <c r="JZ555">
        <v>29.4088</v>
      </c>
      <c r="KA555">
        <v>30.0011</v>
      </c>
      <c r="KB555">
        <v>28.9091</v>
      </c>
      <c r="KC555">
        <v>28.8077</v>
      </c>
      <c r="KD555">
        <v>41.0985</v>
      </c>
      <c r="KE555">
        <v>28.0795</v>
      </c>
      <c r="KF555">
        <v>40.4551</v>
      </c>
      <c r="KG555">
        <v>18.7257</v>
      </c>
      <c r="KH555">
        <v>988.9450000000001</v>
      </c>
      <c r="KI555">
        <v>16.3781</v>
      </c>
      <c r="KJ555">
        <v>101.061</v>
      </c>
      <c r="KK555">
        <v>100.405</v>
      </c>
    </row>
    <row r="556" spans="1:297">
      <c r="A556">
        <v>540</v>
      </c>
      <c r="B556">
        <v>1761513702.5</v>
      </c>
      <c r="C556">
        <v>6492</v>
      </c>
      <c r="D556" t="s">
        <v>1528</v>
      </c>
      <c r="E556" t="s">
        <v>1529</v>
      </c>
      <c r="F556">
        <v>5</v>
      </c>
      <c r="G556" t="s">
        <v>1411</v>
      </c>
      <c r="H556" t="s">
        <v>436</v>
      </c>
      <c r="I556">
        <v>1761513699.7</v>
      </c>
      <c r="J556">
        <f>(K556)/1000</f>
        <v>0</v>
      </c>
      <c r="K556">
        <f>IF(DP556, AN556, AH556)</f>
        <v>0</v>
      </c>
      <c r="L556">
        <f>IF(DP556, AI556, AG556)</f>
        <v>0</v>
      </c>
      <c r="M556">
        <f>DR556 - IF(AU556&gt;1, L556*DL556*100.0/(AW556), 0)</f>
        <v>0</v>
      </c>
      <c r="N556">
        <f>((T556-J556/2)*M556-L556)/(T556+J556/2)</f>
        <v>0</v>
      </c>
      <c r="O556">
        <f>N556*(DY556+DZ556)/1000.0</f>
        <v>0</v>
      </c>
      <c r="P556">
        <f>(DR556 - IF(AU556&gt;1, L556*DL556*100.0/(AW556), 0))*(DY556+DZ556)/1000.0</f>
        <v>0</v>
      </c>
      <c r="Q556">
        <f>2.0/((1/S556-1/R556)+SIGN(S556)*SQRT((1/S556-1/R556)*(1/S556-1/R556) + 4*DM556/((DM556+1)*(DM556+1))*(2*1/S556*1/R556-1/R556*1/R556)))</f>
        <v>0</v>
      </c>
      <c r="R556">
        <f>IF(LEFT(DN556,1)&lt;&gt;"0",IF(LEFT(DN556,1)="1",3.0,DO556),$D$5+$E$5*(EF556*DY556/($K$5*1000))+$F$5*(EF556*DY556/($K$5*1000))*MAX(MIN(DL556,$J$5),$I$5)*MAX(MIN(DL556,$J$5),$I$5)+$G$5*MAX(MIN(DL556,$J$5),$I$5)*(EF556*DY556/($K$5*1000))+$H$5*(EF556*DY556/($K$5*1000))*(EF556*DY556/($K$5*1000)))</f>
        <v>0</v>
      </c>
      <c r="S556">
        <f>J556*(1000-(1000*0.61365*exp(17.502*W556/(240.97+W556))/(DY556+DZ556)+DT556)/2)/(1000*0.61365*exp(17.502*W556/(240.97+W556))/(DY556+DZ556)-DT556)</f>
        <v>0</v>
      </c>
      <c r="T556">
        <f>1/((DM556+1)/(Q556/1.6)+1/(R556/1.37)) + DM556/((DM556+1)/(Q556/1.6) + DM556/(R556/1.37))</f>
        <v>0</v>
      </c>
      <c r="U556">
        <f>(DH556*DK556)</f>
        <v>0</v>
      </c>
      <c r="V556">
        <f>(EA556+(U556+2*0.95*5.67E-8*(((EA556+$B$7)+273)^4-(EA556+273)^4)-44100*J556)/(1.84*29.3*R556+8*0.95*5.67E-8*(EA556+273)^3))</f>
        <v>0</v>
      </c>
      <c r="W556">
        <f>($C$7*EB556+$D$7*EC556+$E$7*V556)</f>
        <v>0</v>
      </c>
      <c r="X556">
        <f>0.61365*exp(17.502*W556/(240.97+W556))</f>
        <v>0</v>
      </c>
      <c r="Y556">
        <f>(Z556/AA556*100)</f>
        <v>0</v>
      </c>
      <c r="Z556">
        <f>DT556*(DY556+DZ556)/1000</f>
        <v>0</v>
      </c>
      <c r="AA556">
        <f>0.61365*exp(17.502*EA556/(240.97+EA556))</f>
        <v>0</v>
      </c>
      <c r="AB556">
        <f>(X556-DT556*(DY556+DZ556)/1000)</f>
        <v>0</v>
      </c>
      <c r="AC556">
        <f>(-J556*44100)</f>
        <v>0</v>
      </c>
      <c r="AD556">
        <f>2*29.3*R556*0.92*(EA556-W556)</f>
        <v>0</v>
      </c>
      <c r="AE556">
        <f>2*0.95*5.67E-8*(((EA556+$B$7)+273)^4-(W556+273)^4)</f>
        <v>0</v>
      </c>
      <c r="AF556">
        <f>U556+AE556+AC556+AD556</f>
        <v>0</v>
      </c>
      <c r="AG556">
        <f>DX556*AU556*(DS556-DR556*(1000-AU556*DU556)/(1000-AU556*DT556))/(100*DL556)</f>
        <v>0</v>
      </c>
      <c r="AH556">
        <f>1000*DX556*AU556*(DT556-DU556)/(100*DL556*(1000-AU556*DT556))</f>
        <v>0</v>
      </c>
      <c r="AI556">
        <f>(AJ556 - AK556 - DY556*1E3/(8.314*(EA556+273.15)) * AM556/DX556 * AL556) * DX556/(100*DL556) * (1000 - DU556)/1000</f>
        <v>0</v>
      </c>
      <c r="AJ556">
        <v>993.0413444387576</v>
      </c>
      <c r="AK556">
        <v>967.875545454545</v>
      </c>
      <c r="AL556">
        <v>3.366247531217139</v>
      </c>
      <c r="AM556">
        <v>65.2902715244734</v>
      </c>
      <c r="AN556">
        <f>(AP556 - AO556 + DY556*1E3/(8.314*(EA556+273.15)) * AR556/DX556 * AQ556) * DX556/(100*DL556) * 1000/(1000 - AP556)</f>
        <v>0</v>
      </c>
      <c r="AO556">
        <v>16.29676139878426</v>
      </c>
      <c r="AP556">
        <v>16.66952787878788</v>
      </c>
      <c r="AQ556">
        <v>-5.978867892588257E-05</v>
      </c>
      <c r="AR556">
        <v>105.1138406512992</v>
      </c>
      <c r="AS556">
        <v>0</v>
      </c>
      <c r="AT556">
        <v>0</v>
      </c>
      <c r="AU556">
        <f>IF(AS556*$H$13&gt;=AW556,1.0,(AW556/(AW556-AS556*$H$13)))</f>
        <v>0</v>
      </c>
      <c r="AV556">
        <f>(AU556-1)*100</f>
        <v>0</v>
      </c>
      <c r="AW556">
        <f>MAX(0,($B$13+$C$13*EF556)/(1+$D$13*EF556)*DY556/(EA556+273)*$E$13)</f>
        <v>0</v>
      </c>
      <c r="AX556" t="s">
        <v>437</v>
      </c>
      <c r="AY556" t="s">
        <v>437</v>
      </c>
      <c r="AZ556">
        <v>0</v>
      </c>
      <c r="BA556">
        <v>0</v>
      </c>
      <c r="BB556">
        <f>1-AZ556/BA556</f>
        <v>0</v>
      </c>
      <c r="BC556">
        <v>0</v>
      </c>
      <c r="BD556" t="s">
        <v>437</v>
      </c>
      <c r="BE556" t="s">
        <v>437</v>
      </c>
      <c r="BF556">
        <v>0</v>
      </c>
      <c r="BG556">
        <v>0</v>
      </c>
      <c r="BH556">
        <f>1-BF556/BG556</f>
        <v>0</v>
      </c>
      <c r="BI556">
        <v>0.5</v>
      </c>
      <c r="BJ556">
        <f>DI556</f>
        <v>0</v>
      </c>
      <c r="BK556">
        <f>L556</f>
        <v>0</v>
      </c>
      <c r="BL556">
        <f>BH556*BI556*BJ556</f>
        <v>0</v>
      </c>
      <c r="BM556">
        <f>(BK556-BC556)/BJ556</f>
        <v>0</v>
      </c>
      <c r="BN556">
        <f>(BA556-BG556)/BG556</f>
        <v>0</v>
      </c>
      <c r="BO556">
        <f>AZ556/(BB556+AZ556/BG556)</f>
        <v>0</v>
      </c>
      <c r="BP556" t="s">
        <v>437</v>
      </c>
      <c r="BQ556">
        <v>0</v>
      </c>
      <c r="BR556">
        <f>IF(BQ556&lt;&gt;0, BQ556, BO556)</f>
        <v>0</v>
      </c>
      <c r="BS556">
        <f>1-BR556/BG556</f>
        <v>0</v>
      </c>
      <c r="BT556">
        <f>(BG556-BF556)/(BG556-BR556)</f>
        <v>0</v>
      </c>
      <c r="BU556">
        <f>(BA556-BG556)/(BA556-BR556)</f>
        <v>0</v>
      </c>
      <c r="BV556">
        <f>(BG556-BF556)/(BG556-AZ556)</f>
        <v>0</v>
      </c>
      <c r="BW556">
        <f>(BA556-BG556)/(BA556-AZ556)</f>
        <v>0</v>
      </c>
      <c r="BX556">
        <f>(BT556*BR556/BF556)</f>
        <v>0</v>
      </c>
      <c r="BY556">
        <f>(1-BX556)</f>
        <v>0</v>
      </c>
      <c r="BZ556">
        <v>2020</v>
      </c>
      <c r="CA556">
        <v>290.0000000000001</v>
      </c>
      <c r="CB556">
        <v>1590.42</v>
      </c>
      <c r="CC556">
        <v>295</v>
      </c>
      <c r="CD556">
        <v>5220.67</v>
      </c>
      <c r="CE556">
        <v>1591.29</v>
      </c>
      <c r="CF556">
        <v>-0.87</v>
      </c>
      <c r="CG556">
        <v>300.0000000000001</v>
      </c>
      <c r="CH556">
        <v>23.8</v>
      </c>
      <c r="CI556">
        <v>1650.734719841875</v>
      </c>
      <c r="CJ556">
        <v>2.032994541366527</v>
      </c>
      <c r="CK556">
        <v>-31.03478562282126</v>
      </c>
      <c r="CL556">
        <v>0.9198548094063967</v>
      </c>
      <c r="CM556">
        <v>0.9759925733019913</v>
      </c>
      <c r="CN556">
        <v>-0.00431141668520578</v>
      </c>
      <c r="CO556">
        <v>289.9999999999999</v>
      </c>
      <c r="CP556">
        <v>1590.91</v>
      </c>
      <c r="CQ556">
        <v>765</v>
      </c>
      <c r="CR556">
        <v>5219.32</v>
      </c>
      <c r="CS556">
        <v>1591.27</v>
      </c>
      <c r="CT556">
        <v>-0.36</v>
      </c>
      <c r="DH556">
        <f>$B$11*EG556+$C$11*EH556+$F$11*ES556*(1-EV556)</f>
        <v>0</v>
      </c>
      <c r="DI556">
        <f>DH556*DJ556</f>
        <v>0</v>
      </c>
      <c r="DJ556">
        <f>($B$11*$D$9+$C$11*$D$9+$F$11*((FF556+EX556)/MAX(FF556+EX556+FG556, 0.1)*$I$9+FG556/MAX(FF556+EX556+FG556, 0.1)*$J$9))/($B$11+$C$11+$F$11)</f>
        <v>0</v>
      </c>
      <c r="DK556">
        <f>($B$11*$K$9+$C$11*$K$9+$F$11*((FF556+EX556)/MAX(FF556+EX556+FG556, 0.1)*$P$9+FG556/MAX(FF556+EX556+FG556, 0.1)*$Q$9))/($B$11+$C$11+$F$11)</f>
        <v>0</v>
      </c>
      <c r="DL556">
        <v>6</v>
      </c>
      <c r="DM556">
        <v>0.5</v>
      </c>
      <c r="DN556" t="s">
        <v>438</v>
      </c>
      <c r="DO556">
        <v>2</v>
      </c>
      <c r="DP556" t="b">
        <v>1</v>
      </c>
      <c r="DQ556">
        <v>1761513699.7</v>
      </c>
      <c r="DR556">
        <v>944.1114000000001</v>
      </c>
      <c r="DS556">
        <v>977.1944999999999</v>
      </c>
      <c r="DT556">
        <v>16.67395</v>
      </c>
      <c r="DU556">
        <v>16.29886</v>
      </c>
      <c r="DV556">
        <v>947.4308000000001</v>
      </c>
      <c r="DW556">
        <v>16.59668</v>
      </c>
      <c r="DX556">
        <v>500.0218</v>
      </c>
      <c r="DY556">
        <v>90.28860999999999</v>
      </c>
      <c r="DZ556">
        <v>0.10000073</v>
      </c>
      <c r="EA556">
        <v>24.17894</v>
      </c>
      <c r="EB556">
        <v>24.00594</v>
      </c>
      <c r="EC556">
        <v>999.9</v>
      </c>
      <c r="ED556">
        <v>0</v>
      </c>
      <c r="EE556">
        <v>0</v>
      </c>
      <c r="EF556">
        <v>10019.89</v>
      </c>
      <c r="EG556">
        <v>0</v>
      </c>
      <c r="EH556">
        <v>1022.642</v>
      </c>
      <c r="EI556">
        <v>-33.08309999999999</v>
      </c>
      <c r="EJ556">
        <v>960.1204</v>
      </c>
      <c r="EK556">
        <v>993.3856</v>
      </c>
      <c r="EL556">
        <v>0.3750983</v>
      </c>
      <c r="EM556">
        <v>977.1944999999999</v>
      </c>
      <c r="EN556">
        <v>16.29886</v>
      </c>
      <c r="EO556">
        <v>1.505469</v>
      </c>
      <c r="EP556">
        <v>1.471602</v>
      </c>
      <c r="EQ556">
        <v>13.02382</v>
      </c>
      <c r="ER556">
        <v>12.67625</v>
      </c>
      <c r="ES556">
        <v>1999.989</v>
      </c>
      <c r="ET556">
        <v>0.9799960000000001</v>
      </c>
      <c r="EU556">
        <v>0.0200044</v>
      </c>
      <c r="EV556">
        <v>0</v>
      </c>
      <c r="EW556">
        <v>1261.604</v>
      </c>
      <c r="EX556">
        <v>5.000970000000001</v>
      </c>
      <c r="EY556">
        <v>25402.3</v>
      </c>
      <c r="EZ556">
        <v>16707.44</v>
      </c>
      <c r="FA556">
        <v>40.375</v>
      </c>
      <c r="FB556">
        <v>41.5</v>
      </c>
      <c r="FC556">
        <v>40.5</v>
      </c>
      <c r="FD556">
        <v>40.875</v>
      </c>
      <c r="FE556">
        <v>40.46849999999999</v>
      </c>
      <c r="FF556">
        <v>1955.079</v>
      </c>
      <c r="FG556">
        <v>39.90999999999999</v>
      </c>
      <c r="FH556">
        <v>0</v>
      </c>
      <c r="FI556">
        <v>8573.600000143051</v>
      </c>
      <c r="FJ556">
        <v>0</v>
      </c>
      <c r="FK556">
        <v>1261.4672</v>
      </c>
      <c r="FL556">
        <v>0.6361538682276119</v>
      </c>
      <c r="FM556">
        <v>7.74615382237155</v>
      </c>
      <c r="FN556">
        <v>25401.724</v>
      </c>
      <c r="FO556">
        <v>15</v>
      </c>
      <c r="FP556">
        <v>0</v>
      </c>
      <c r="FQ556" t="s">
        <v>439</v>
      </c>
      <c r="FR556">
        <v>1760210915.6</v>
      </c>
      <c r="FS556">
        <v>0</v>
      </c>
      <c r="FT556">
        <v>0</v>
      </c>
      <c r="FU556">
        <v>-0.215</v>
      </c>
      <c r="FV556">
        <v>0</v>
      </c>
      <c r="FW556">
        <v>-0.6919999999999999</v>
      </c>
      <c r="FX556">
        <v>0</v>
      </c>
      <c r="FY556">
        <v>400</v>
      </c>
      <c r="FZ556">
        <v>0</v>
      </c>
      <c r="GA556">
        <v>0.15</v>
      </c>
      <c r="GB556">
        <v>0</v>
      </c>
      <c r="GC556">
        <v>-32.92386341463415</v>
      </c>
      <c r="GD556">
        <v>-0.6616599303135771</v>
      </c>
      <c r="GE556">
        <v>0.1212750386640812</v>
      </c>
      <c r="GF556">
        <v>0</v>
      </c>
      <c r="GG556">
        <v>1261.529705882353</v>
      </c>
      <c r="GH556">
        <v>-0.2779220656296338</v>
      </c>
      <c r="GI556">
        <v>0.264513819211068</v>
      </c>
      <c r="GJ556">
        <v>1</v>
      </c>
      <c r="GK556">
        <v>0.3687370243902439</v>
      </c>
      <c r="GL556">
        <v>-0.0007541393728228691</v>
      </c>
      <c r="GM556">
        <v>0.005772074837199739</v>
      </c>
      <c r="GN556">
        <v>1</v>
      </c>
      <c r="GO556">
        <v>2</v>
      </c>
      <c r="GP556">
        <v>3</v>
      </c>
      <c r="GQ556" t="s">
        <v>440</v>
      </c>
      <c r="GR556">
        <v>3.13452</v>
      </c>
      <c r="GS556">
        <v>2.7604</v>
      </c>
      <c r="GT556">
        <v>0.166491</v>
      </c>
      <c r="GU556">
        <v>0.168266</v>
      </c>
      <c r="GV556">
        <v>0.081813</v>
      </c>
      <c r="GW556">
        <v>0.0796468</v>
      </c>
      <c r="GX556">
        <v>26507.7</v>
      </c>
      <c r="GY556">
        <v>26448.1</v>
      </c>
      <c r="GZ556">
        <v>29569.8</v>
      </c>
      <c r="HA556">
        <v>29390.8</v>
      </c>
      <c r="HB556">
        <v>35880.6</v>
      </c>
      <c r="HC556">
        <v>35834.6</v>
      </c>
      <c r="HD556">
        <v>41607.7</v>
      </c>
      <c r="HE556">
        <v>41752.1</v>
      </c>
      <c r="HF556">
        <v>1.92743</v>
      </c>
      <c r="HG556">
        <v>1.85165</v>
      </c>
      <c r="HH556">
        <v>0.00298023</v>
      </c>
      <c r="HI556">
        <v>0</v>
      </c>
      <c r="HJ556">
        <v>23.956</v>
      </c>
      <c r="HK556">
        <v>999.9</v>
      </c>
      <c r="HL556">
        <v>39.7</v>
      </c>
      <c r="HM556">
        <v>31.7</v>
      </c>
      <c r="HN556">
        <v>20.6425</v>
      </c>
      <c r="HO556">
        <v>62.5929</v>
      </c>
      <c r="HP556">
        <v>31.238</v>
      </c>
      <c r="HQ556">
        <v>1</v>
      </c>
      <c r="HR556">
        <v>0.156136</v>
      </c>
      <c r="HS556">
        <v>4.52147</v>
      </c>
      <c r="HT556">
        <v>20.2821</v>
      </c>
      <c r="HU556">
        <v>5.21894</v>
      </c>
      <c r="HV556">
        <v>12.0159</v>
      </c>
      <c r="HW556">
        <v>4.98845</v>
      </c>
      <c r="HX556">
        <v>3.2882</v>
      </c>
      <c r="HY556">
        <v>9999</v>
      </c>
      <c r="HZ556">
        <v>9999</v>
      </c>
      <c r="IA556">
        <v>9999</v>
      </c>
      <c r="IB556">
        <v>999.9</v>
      </c>
      <c r="IC556">
        <v>4.97282</v>
      </c>
      <c r="ID556">
        <v>1.86661</v>
      </c>
      <c r="IE556">
        <v>1.86592</v>
      </c>
      <c r="IF556">
        <v>1.86586</v>
      </c>
      <c r="IG556">
        <v>1.86769</v>
      </c>
      <c r="IH556">
        <v>1.87015</v>
      </c>
      <c r="II556">
        <v>1.86876</v>
      </c>
      <c r="IJ556">
        <v>1.87027</v>
      </c>
      <c r="IK556">
        <v>0</v>
      </c>
      <c r="IL556">
        <v>0</v>
      </c>
      <c r="IM556">
        <v>0</v>
      </c>
      <c r="IN556">
        <v>0</v>
      </c>
      <c r="IO556" t="s">
        <v>441</v>
      </c>
      <c r="IP556" t="s">
        <v>442</v>
      </c>
      <c r="IQ556" t="s">
        <v>443</v>
      </c>
      <c r="IR556" t="s">
        <v>443</v>
      </c>
      <c r="IS556" t="s">
        <v>443</v>
      </c>
      <c r="IT556" t="s">
        <v>443</v>
      </c>
      <c r="IU556">
        <v>0</v>
      </c>
      <c r="IV556">
        <v>100</v>
      </c>
      <c r="IW556">
        <v>100</v>
      </c>
      <c r="IX556">
        <v>-3.337</v>
      </c>
      <c r="IY556">
        <v>0.0772</v>
      </c>
      <c r="IZ556">
        <v>-1.414774939843471</v>
      </c>
      <c r="JA556">
        <v>-0.002262605230658699</v>
      </c>
      <c r="JB556">
        <v>4.117972070868355E-07</v>
      </c>
      <c r="JC556">
        <v>-1.535053720392113E-10</v>
      </c>
      <c r="JD556">
        <v>-0.05773197212917025</v>
      </c>
      <c r="JE556">
        <v>-0.004387372397949352</v>
      </c>
      <c r="JF556">
        <v>0.001148265067849212</v>
      </c>
      <c r="JG556">
        <v>-2.372704636287677E-05</v>
      </c>
      <c r="JH556">
        <v>4</v>
      </c>
      <c r="JI556">
        <v>2346</v>
      </c>
      <c r="JJ556">
        <v>1</v>
      </c>
      <c r="JK556">
        <v>24</v>
      </c>
      <c r="JL556">
        <v>21713.1</v>
      </c>
      <c r="JM556">
        <v>29358561.7</v>
      </c>
      <c r="JN556">
        <v>2.07764</v>
      </c>
      <c r="JO556">
        <v>2.26074</v>
      </c>
      <c r="JP556">
        <v>1.39648</v>
      </c>
      <c r="JQ556">
        <v>2.34863</v>
      </c>
      <c r="JR556">
        <v>1.49536</v>
      </c>
      <c r="JS556">
        <v>2.62207</v>
      </c>
      <c r="JT556">
        <v>36.6943</v>
      </c>
      <c r="JU556">
        <v>24.035</v>
      </c>
      <c r="JV556">
        <v>18</v>
      </c>
      <c r="JW556">
        <v>495.131</v>
      </c>
      <c r="JX556">
        <v>437.25</v>
      </c>
      <c r="JY556">
        <v>18.7221</v>
      </c>
      <c r="JZ556">
        <v>29.422</v>
      </c>
      <c r="KA556">
        <v>30.0011</v>
      </c>
      <c r="KB556">
        <v>28.9229</v>
      </c>
      <c r="KC556">
        <v>28.8218</v>
      </c>
      <c r="KD556">
        <v>41.6881</v>
      </c>
      <c r="KE556">
        <v>27.7854</v>
      </c>
      <c r="KF556">
        <v>40.4551</v>
      </c>
      <c r="KG556">
        <v>18.7166</v>
      </c>
      <c r="KH556">
        <v>1008.98</v>
      </c>
      <c r="KI556">
        <v>16.3975</v>
      </c>
      <c r="KJ556">
        <v>101.057</v>
      </c>
      <c r="KK556">
        <v>100.403</v>
      </c>
    </row>
    <row r="557" spans="1:297">
      <c r="A557">
        <v>541</v>
      </c>
      <c r="B557">
        <v>1761513707.5</v>
      </c>
      <c r="C557">
        <v>6497</v>
      </c>
      <c r="D557" t="s">
        <v>1530</v>
      </c>
      <c r="E557" t="s">
        <v>1531</v>
      </c>
      <c r="F557">
        <v>5</v>
      </c>
      <c r="G557" t="s">
        <v>1411</v>
      </c>
      <c r="H557" t="s">
        <v>436</v>
      </c>
      <c r="I557">
        <v>1761513705</v>
      </c>
      <c r="J557">
        <f>(K557)/1000</f>
        <v>0</v>
      </c>
      <c r="K557">
        <f>IF(DP557, AN557, AH557)</f>
        <v>0</v>
      </c>
      <c r="L557">
        <f>IF(DP557, AI557, AG557)</f>
        <v>0</v>
      </c>
      <c r="M557">
        <f>DR557 - IF(AU557&gt;1, L557*DL557*100.0/(AW557), 0)</f>
        <v>0</v>
      </c>
      <c r="N557">
        <f>((T557-J557/2)*M557-L557)/(T557+J557/2)</f>
        <v>0</v>
      </c>
      <c r="O557">
        <f>N557*(DY557+DZ557)/1000.0</f>
        <v>0</v>
      </c>
      <c r="P557">
        <f>(DR557 - IF(AU557&gt;1, L557*DL557*100.0/(AW557), 0))*(DY557+DZ557)/1000.0</f>
        <v>0</v>
      </c>
      <c r="Q557">
        <f>2.0/((1/S557-1/R557)+SIGN(S557)*SQRT((1/S557-1/R557)*(1/S557-1/R557) + 4*DM557/((DM557+1)*(DM557+1))*(2*1/S557*1/R557-1/R557*1/R557)))</f>
        <v>0</v>
      </c>
      <c r="R557">
        <f>IF(LEFT(DN557,1)&lt;&gt;"0",IF(LEFT(DN557,1)="1",3.0,DO557),$D$5+$E$5*(EF557*DY557/($K$5*1000))+$F$5*(EF557*DY557/($K$5*1000))*MAX(MIN(DL557,$J$5),$I$5)*MAX(MIN(DL557,$J$5),$I$5)+$G$5*MAX(MIN(DL557,$J$5),$I$5)*(EF557*DY557/($K$5*1000))+$H$5*(EF557*DY557/($K$5*1000))*(EF557*DY557/($K$5*1000)))</f>
        <v>0</v>
      </c>
      <c r="S557">
        <f>J557*(1000-(1000*0.61365*exp(17.502*W557/(240.97+W557))/(DY557+DZ557)+DT557)/2)/(1000*0.61365*exp(17.502*W557/(240.97+W557))/(DY557+DZ557)-DT557)</f>
        <v>0</v>
      </c>
      <c r="T557">
        <f>1/((DM557+1)/(Q557/1.6)+1/(R557/1.37)) + DM557/((DM557+1)/(Q557/1.6) + DM557/(R557/1.37))</f>
        <v>0</v>
      </c>
      <c r="U557">
        <f>(DH557*DK557)</f>
        <v>0</v>
      </c>
      <c r="V557">
        <f>(EA557+(U557+2*0.95*5.67E-8*(((EA557+$B$7)+273)^4-(EA557+273)^4)-44100*J557)/(1.84*29.3*R557+8*0.95*5.67E-8*(EA557+273)^3))</f>
        <v>0</v>
      </c>
      <c r="W557">
        <f>($C$7*EB557+$D$7*EC557+$E$7*V557)</f>
        <v>0</v>
      </c>
      <c r="X557">
        <f>0.61365*exp(17.502*W557/(240.97+W557))</f>
        <v>0</v>
      </c>
      <c r="Y557">
        <f>(Z557/AA557*100)</f>
        <v>0</v>
      </c>
      <c r="Z557">
        <f>DT557*(DY557+DZ557)/1000</f>
        <v>0</v>
      </c>
      <c r="AA557">
        <f>0.61365*exp(17.502*EA557/(240.97+EA557))</f>
        <v>0</v>
      </c>
      <c r="AB557">
        <f>(X557-DT557*(DY557+DZ557)/1000)</f>
        <v>0</v>
      </c>
      <c r="AC557">
        <f>(-J557*44100)</f>
        <v>0</v>
      </c>
      <c r="AD557">
        <f>2*29.3*R557*0.92*(EA557-W557)</f>
        <v>0</v>
      </c>
      <c r="AE557">
        <f>2*0.95*5.67E-8*(((EA557+$B$7)+273)^4-(W557+273)^4)</f>
        <v>0</v>
      </c>
      <c r="AF557">
        <f>U557+AE557+AC557+AD557</f>
        <v>0</v>
      </c>
      <c r="AG557">
        <f>DX557*AU557*(DS557-DR557*(1000-AU557*DU557)/(1000-AU557*DT557))/(100*DL557)</f>
        <v>0</v>
      </c>
      <c r="AH557">
        <f>1000*DX557*AU557*(DT557-DU557)/(100*DL557*(1000-AU557*DT557))</f>
        <v>0</v>
      </c>
      <c r="AI557">
        <f>(AJ557 - AK557 - DY557*1E3/(8.314*(EA557+273.15)) * AM557/DX557 * AL557) * DX557/(100*DL557) * (1000 - DU557)/1000</f>
        <v>0</v>
      </c>
      <c r="AJ557">
        <v>1009.957652458614</v>
      </c>
      <c r="AK557">
        <v>984.9347757575757</v>
      </c>
      <c r="AL557">
        <v>3.409575707541581</v>
      </c>
      <c r="AM557">
        <v>65.2902715244734</v>
      </c>
      <c r="AN557">
        <f>(AP557 - AO557 + DY557*1E3/(8.314*(EA557+273.15)) * AR557/DX557 * AQ557) * DX557/(100*DL557) * 1000/(1000 - AP557)</f>
        <v>0</v>
      </c>
      <c r="AO557">
        <v>16.29266492234913</v>
      </c>
      <c r="AP557">
        <v>16.65826303030303</v>
      </c>
      <c r="AQ557">
        <v>-7.673759938205215E-05</v>
      </c>
      <c r="AR557">
        <v>105.1138406512992</v>
      </c>
      <c r="AS557">
        <v>0</v>
      </c>
      <c r="AT557">
        <v>0</v>
      </c>
      <c r="AU557">
        <f>IF(AS557*$H$13&gt;=AW557,1.0,(AW557/(AW557-AS557*$H$13)))</f>
        <v>0</v>
      </c>
      <c r="AV557">
        <f>(AU557-1)*100</f>
        <v>0</v>
      </c>
      <c r="AW557">
        <f>MAX(0,($B$13+$C$13*EF557)/(1+$D$13*EF557)*DY557/(EA557+273)*$E$13)</f>
        <v>0</v>
      </c>
      <c r="AX557" t="s">
        <v>437</v>
      </c>
      <c r="AY557" t="s">
        <v>437</v>
      </c>
      <c r="AZ557">
        <v>0</v>
      </c>
      <c r="BA557">
        <v>0</v>
      </c>
      <c r="BB557">
        <f>1-AZ557/BA557</f>
        <v>0</v>
      </c>
      <c r="BC557">
        <v>0</v>
      </c>
      <c r="BD557" t="s">
        <v>437</v>
      </c>
      <c r="BE557" t="s">
        <v>437</v>
      </c>
      <c r="BF557">
        <v>0</v>
      </c>
      <c r="BG557">
        <v>0</v>
      </c>
      <c r="BH557">
        <f>1-BF557/BG557</f>
        <v>0</v>
      </c>
      <c r="BI557">
        <v>0.5</v>
      </c>
      <c r="BJ557">
        <f>DI557</f>
        <v>0</v>
      </c>
      <c r="BK557">
        <f>L557</f>
        <v>0</v>
      </c>
      <c r="BL557">
        <f>BH557*BI557*BJ557</f>
        <v>0</v>
      </c>
      <c r="BM557">
        <f>(BK557-BC557)/BJ557</f>
        <v>0</v>
      </c>
      <c r="BN557">
        <f>(BA557-BG557)/BG557</f>
        <v>0</v>
      </c>
      <c r="BO557">
        <f>AZ557/(BB557+AZ557/BG557)</f>
        <v>0</v>
      </c>
      <c r="BP557" t="s">
        <v>437</v>
      </c>
      <c r="BQ557">
        <v>0</v>
      </c>
      <c r="BR557">
        <f>IF(BQ557&lt;&gt;0, BQ557, BO557)</f>
        <v>0</v>
      </c>
      <c r="BS557">
        <f>1-BR557/BG557</f>
        <v>0</v>
      </c>
      <c r="BT557">
        <f>(BG557-BF557)/(BG557-BR557)</f>
        <v>0</v>
      </c>
      <c r="BU557">
        <f>(BA557-BG557)/(BA557-BR557)</f>
        <v>0</v>
      </c>
      <c r="BV557">
        <f>(BG557-BF557)/(BG557-AZ557)</f>
        <v>0</v>
      </c>
      <c r="BW557">
        <f>(BA557-BG557)/(BA557-AZ557)</f>
        <v>0</v>
      </c>
      <c r="BX557">
        <f>(BT557*BR557/BF557)</f>
        <v>0</v>
      </c>
      <c r="BY557">
        <f>(1-BX557)</f>
        <v>0</v>
      </c>
      <c r="BZ557">
        <v>2020</v>
      </c>
      <c r="CA557">
        <v>290.0000000000001</v>
      </c>
      <c r="CB557">
        <v>1590.42</v>
      </c>
      <c r="CC557">
        <v>295</v>
      </c>
      <c r="CD557">
        <v>5220.67</v>
      </c>
      <c r="CE557">
        <v>1591.29</v>
      </c>
      <c r="CF557">
        <v>-0.87</v>
      </c>
      <c r="CG557">
        <v>300.0000000000001</v>
      </c>
      <c r="CH557">
        <v>23.8</v>
      </c>
      <c r="CI557">
        <v>1650.734719841875</v>
      </c>
      <c r="CJ557">
        <v>2.032994541366527</v>
      </c>
      <c r="CK557">
        <v>-31.03478562282126</v>
      </c>
      <c r="CL557">
        <v>0.9198548094063967</v>
      </c>
      <c r="CM557">
        <v>0.9759925733019913</v>
      </c>
      <c r="CN557">
        <v>-0.00431141668520578</v>
      </c>
      <c r="CO557">
        <v>289.9999999999999</v>
      </c>
      <c r="CP557">
        <v>1590.91</v>
      </c>
      <c r="CQ557">
        <v>765</v>
      </c>
      <c r="CR557">
        <v>5219.32</v>
      </c>
      <c r="CS557">
        <v>1591.27</v>
      </c>
      <c r="CT557">
        <v>-0.36</v>
      </c>
      <c r="DH557">
        <f>$B$11*EG557+$C$11*EH557+$F$11*ES557*(1-EV557)</f>
        <v>0</v>
      </c>
      <c r="DI557">
        <f>DH557*DJ557</f>
        <v>0</v>
      </c>
      <c r="DJ557">
        <f>($B$11*$D$9+$C$11*$D$9+$F$11*((FF557+EX557)/MAX(FF557+EX557+FG557, 0.1)*$I$9+FG557/MAX(FF557+EX557+FG557, 0.1)*$J$9))/($B$11+$C$11+$F$11)</f>
        <v>0</v>
      </c>
      <c r="DK557">
        <f>($B$11*$K$9+$C$11*$K$9+$F$11*((FF557+EX557)/MAX(FF557+EX557+FG557, 0.1)*$P$9+FG557/MAX(FF557+EX557+FG557, 0.1)*$Q$9))/($B$11+$C$11+$F$11)</f>
        <v>0</v>
      </c>
      <c r="DL557">
        <v>6</v>
      </c>
      <c r="DM557">
        <v>0.5</v>
      </c>
      <c r="DN557" t="s">
        <v>438</v>
      </c>
      <c r="DO557">
        <v>2</v>
      </c>
      <c r="DP557" t="b">
        <v>1</v>
      </c>
      <c r="DQ557">
        <v>1761513705</v>
      </c>
      <c r="DR557">
        <v>961.8202222222221</v>
      </c>
      <c r="DS557">
        <v>994.8614444444445</v>
      </c>
      <c r="DT557">
        <v>16.66153333333333</v>
      </c>
      <c r="DU557">
        <v>16.29627777777777</v>
      </c>
      <c r="DV557">
        <v>965.173111111111</v>
      </c>
      <c r="DW557">
        <v>16.58445555555555</v>
      </c>
      <c r="DX557">
        <v>500.0318888888889</v>
      </c>
      <c r="DY557">
        <v>90.28835555555557</v>
      </c>
      <c r="DZ557">
        <v>0.1000149</v>
      </c>
      <c r="EA557">
        <v>24.18014444444445</v>
      </c>
      <c r="EB557">
        <v>24.00071111111111</v>
      </c>
      <c r="EC557">
        <v>999.9000000000001</v>
      </c>
      <c r="ED557">
        <v>0</v>
      </c>
      <c r="EE557">
        <v>0</v>
      </c>
      <c r="EF557">
        <v>9995.626666666667</v>
      </c>
      <c r="EG557">
        <v>0</v>
      </c>
      <c r="EH557">
        <v>1022.585555555556</v>
      </c>
      <c r="EI557">
        <v>-33.04171111111111</v>
      </c>
      <c r="EJ557">
        <v>978.1171111111112</v>
      </c>
      <c r="EK557">
        <v>1011.343333333333</v>
      </c>
      <c r="EL557">
        <v>0.3652846666666667</v>
      </c>
      <c r="EM557">
        <v>994.8614444444445</v>
      </c>
      <c r="EN557">
        <v>16.29627777777777</v>
      </c>
      <c r="EO557">
        <v>1.504342222222222</v>
      </c>
      <c r="EP557">
        <v>1.471361111111111</v>
      </c>
      <c r="EQ557">
        <v>13.01238888888889</v>
      </c>
      <c r="ER557">
        <v>12.67377777777778</v>
      </c>
      <c r="ES557">
        <v>1999.966666666667</v>
      </c>
      <c r="ET557">
        <v>0.9799960000000001</v>
      </c>
      <c r="EU557">
        <v>0.0200044</v>
      </c>
      <c r="EV557">
        <v>0</v>
      </c>
      <c r="EW557">
        <v>1261.255555555555</v>
      </c>
      <c r="EX557">
        <v>5.00097</v>
      </c>
      <c r="EY557">
        <v>25402.5</v>
      </c>
      <c r="EZ557">
        <v>16707.27777777778</v>
      </c>
      <c r="FA557">
        <v>40.375</v>
      </c>
      <c r="FB557">
        <v>41.5</v>
      </c>
      <c r="FC557">
        <v>40.5</v>
      </c>
      <c r="FD557">
        <v>40.88877777777778</v>
      </c>
      <c r="FE557">
        <v>40.486</v>
      </c>
      <c r="FF557">
        <v>1955.056666666666</v>
      </c>
      <c r="FG557">
        <v>39.91</v>
      </c>
      <c r="FH557">
        <v>0</v>
      </c>
      <c r="FI557">
        <v>8578.400000095367</v>
      </c>
      <c r="FJ557">
        <v>0</v>
      </c>
      <c r="FK557">
        <v>1261.4484</v>
      </c>
      <c r="FL557">
        <v>-1.053846154055194</v>
      </c>
      <c r="FM557">
        <v>4.753846147171116</v>
      </c>
      <c r="FN557">
        <v>25402.164</v>
      </c>
      <c r="FO557">
        <v>15</v>
      </c>
      <c r="FP557">
        <v>0</v>
      </c>
      <c r="FQ557" t="s">
        <v>439</v>
      </c>
      <c r="FR557">
        <v>1760210915.6</v>
      </c>
      <c r="FS557">
        <v>0</v>
      </c>
      <c r="FT557">
        <v>0</v>
      </c>
      <c r="FU557">
        <v>-0.215</v>
      </c>
      <c r="FV557">
        <v>0</v>
      </c>
      <c r="FW557">
        <v>-0.6919999999999999</v>
      </c>
      <c r="FX557">
        <v>0</v>
      </c>
      <c r="FY557">
        <v>400</v>
      </c>
      <c r="FZ557">
        <v>0</v>
      </c>
      <c r="GA557">
        <v>0.15</v>
      </c>
      <c r="GB557">
        <v>0</v>
      </c>
      <c r="GC557">
        <v>-32.9864512195122</v>
      </c>
      <c r="GD557">
        <v>-0.5293170731707311</v>
      </c>
      <c r="GE557">
        <v>0.1177819732820775</v>
      </c>
      <c r="GF557">
        <v>0</v>
      </c>
      <c r="GG557">
        <v>1261.443235294118</v>
      </c>
      <c r="GH557">
        <v>-0.2699770792893864</v>
      </c>
      <c r="GI557">
        <v>0.2604941072861164</v>
      </c>
      <c r="GJ557">
        <v>1</v>
      </c>
      <c r="GK557">
        <v>0.3682478780487805</v>
      </c>
      <c r="GL557">
        <v>0.01350896864111538</v>
      </c>
      <c r="GM557">
        <v>0.007036709237105574</v>
      </c>
      <c r="GN557">
        <v>1</v>
      </c>
      <c r="GO557">
        <v>2</v>
      </c>
      <c r="GP557">
        <v>3</v>
      </c>
      <c r="GQ557" t="s">
        <v>440</v>
      </c>
      <c r="GR557">
        <v>3.13458</v>
      </c>
      <c r="GS557">
        <v>2.76027</v>
      </c>
      <c r="GT557">
        <v>0.16837</v>
      </c>
      <c r="GU557">
        <v>0.170083</v>
      </c>
      <c r="GV557">
        <v>0.08176940000000001</v>
      </c>
      <c r="GW557">
        <v>0.0797264</v>
      </c>
      <c r="GX557">
        <v>26447.5</v>
      </c>
      <c r="GY557">
        <v>26389.6</v>
      </c>
      <c r="GZ557">
        <v>29569.5</v>
      </c>
      <c r="HA557">
        <v>29390.1</v>
      </c>
      <c r="HB557">
        <v>35881.8</v>
      </c>
      <c r="HC557">
        <v>35830.5</v>
      </c>
      <c r="HD557">
        <v>41607.1</v>
      </c>
      <c r="HE557">
        <v>41750.9</v>
      </c>
      <c r="HF557">
        <v>1.92708</v>
      </c>
      <c r="HG557">
        <v>1.8517</v>
      </c>
      <c r="HH557">
        <v>0.00277162</v>
      </c>
      <c r="HI557">
        <v>0</v>
      </c>
      <c r="HJ557">
        <v>23.9571</v>
      </c>
      <c r="HK557">
        <v>999.9</v>
      </c>
      <c r="HL557">
        <v>39.7</v>
      </c>
      <c r="HM557">
        <v>31.7</v>
      </c>
      <c r="HN557">
        <v>20.6415</v>
      </c>
      <c r="HO557">
        <v>62.7529</v>
      </c>
      <c r="HP557">
        <v>31.246</v>
      </c>
      <c r="HQ557">
        <v>1</v>
      </c>
      <c r="HR557">
        <v>0.157167</v>
      </c>
      <c r="HS557">
        <v>4.52166</v>
      </c>
      <c r="HT557">
        <v>20.2823</v>
      </c>
      <c r="HU557">
        <v>5.21834</v>
      </c>
      <c r="HV557">
        <v>12.0159</v>
      </c>
      <c r="HW557">
        <v>4.98865</v>
      </c>
      <c r="HX557">
        <v>3.28783</v>
      </c>
      <c r="HY557">
        <v>9999</v>
      </c>
      <c r="HZ557">
        <v>9999</v>
      </c>
      <c r="IA557">
        <v>9999</v>
      </c>
      <c r="IB557">
        <v>999.9</v>
      </c>
      <c r="IC557">
        <v>4.97286</v>
      </c>
      <c r="ID557">
        <v>1.86661</v>
      </c>
      <c r="IE557">
        <v>1.86593</v>
      </c>
      <c r="IF557">
        <v>1.86589</v>
      </c>
      <c r="IG557">
        <v>1.86771</v>
      </c>
      <c r="IH557">
        <v>1.87019</v>
      </c>
      <c r="II557">
        <v>1.8688</v>
      </c>
      <c r="IJ557">
        <v>1.87027</v>
      </c>
      <c r="IK557">
        <v>0</v>
      </c>
      <c r="IL557">
        <v>0</v>
      </c>
      <c r="IM557">
        <v>0</v>
      </c>
      <c r="IN557">
        <v>0</v>
      </c>
      <c r="IO557" t="s">
        <v>441</v>
      </c>
      <c r="IP557" t="s">
        <v>442</v>
      </c>
      <c r="IQ557" t="s">
        <v>443</v>
      </c>
      <c r="IR557" t="s">
        <v>443</v>
      </c>
      <c r="IS557" t="s">
        <v>443</v>
      </c>
      <c r="IT557" t="s">
        <v>443</v>
      </c>
      <c r="IU557">
        <v>0</v>
      </c>
      <c r="IV557">
        <v>100</v>
      </c>
      <c r="IW557">
        <v>100</v>
      </c>
      <c r="IX557">
        <v>-3.369</v>
      </c>
      <c r="IY557">
        <v>0.077</v>
      </c>
      <c r="IZ557">
        <v>-1.414774939843471</v>
      </c>
      <c r="JA557">
        <v>-0.002262605230658699</v>
      </c>
      <c r="JB557">
        <v>4.117972070868355E-07</v>
      </c>
      <c r="JC557">
        <v>-1.535053720392113E-10</v>
      </c>
      <c r="JD557">
        <v>-0.05773197212917025</v>
      </c>
      <c r="JE557">
        <v>-0.004387372397949352</v>
      </c>
      <c r="JF557">
        <v>0.001148265067849212</v>
      </c>
      <c r="JG557">
        <v>-2.372704636287677E-05</v>
      </c>
      <c r="JH557">
        <v>4</v>
      </c>
      <c r="JI557">
        <v>2346</v>
      </c>
      <c r="JJ557">
        <v>1</v>
      </c>
      <c r="JK557">
        <v>24</v>
      </c>
      <c r="JL557">
        <v>21713.2</v>
      </c>
      <c r="JM557">
        <v>29358561.8</v>
      </c>
      <c r="JN557">
        <v>2.10693</v>
      </c>
      <c r="JO557">
        <v>2.2583</v>
      </c>
      <c r="JP557">
        <v>1.39771</v>
      </c>
      <c r="JQ557">
        <v>2.35107</v>
      </c>
      <c r="JR557">
        <v>1.49536</v>
      </c>
      <c r="JS557">
        <v>2.61475</v>
      </c>
      <c r="JT557">
        <v>36.6943</v>
      </c>
      <c r="JU557">
        <v>24.035</v>
      </c>
      <c r="JV557">
        <v>18</v>
      </c>
      <c r="JW557">
        <v>495.028</v>
      </c>
      <c r="JX557">
        <v>437.392</v>
      </c>
      <c r="JY557">
        <v>18.7138</v>
      </c>
      <c r="JZ557">
        <v>29.4351</v>
      </c>
      <c r="KA557">
        <v>30.0011</v>
      </c>
      <c r="KB557">
        <v>28.9378</v>
      </c>
      <c r="KC557">
        <v>28.8369</v>
      </c>
      <c r="KD557">
        <v>42.2218</v>
      </c>
      <c r="KE557">
        <v>27.5058</v>
      </c>
      <c r="KF557">
        <v>40.4551</v>
      </c>
      <c r="KG557">
        <v>18.7116</v>
      </c>
      <c r="KH557">
        <v>1022.35</v>
      </c>
      <c r="KI557">
        <v>16.4164</v>
      </c>
      <c r="KJ557">
        <v>101.056</v>
      </c>
      <c r="KK557">
        <v>100.401</v>
      </c>
    </row>
    <row r="558" spans="1:297">
      <c r="A558">
        <v>542</v>
      </c>
      <c r="B558">
        <v>1761513712.5</v>
      </c>
      <c r="C558">
        <v>6502</v>
      </c>
      <c r="D558" t="s">
        <v>1532</v>
      </c>
      <c r="E558" t="s">
        <v>1533</v>
      </c>
      <c r="F558">
        <v>5</v>
      </c>
      <c r="G558" t="s">
        <v>1411</v>
      </c>
      <c r="H558" t="s">
        <v>436</v>
      </c>
      <c r="I558">
        <v>1761513709.7</v>
      </c>
      <c r="J558">
        <f>(K558)/1000</f>
        <v>0</v>
      </c>
      <c r="K558">
        <f>IF(DP558, AN558, AH558)</f>
        <v>0</v>
      </c>
      <c r="L558">
        <f>IF(DP558, AI558, AG558)</f>
        <v>0</v>
      </c>
      <c r="M558">
        <f>DR558 - IF(AU558&gt;1, L558*DL558*100.0/(AW558), 0)</f>
        <v>0</v>
      </c>
      <c r="N558">
        <f>((T558-J558/2)*M558-L558)/(T558+J558/2)</f>
        <v>0</v>
      </c>
      <c r="O558">
        <f>N558*(DY558+DZ558)/1000.0</f>
        <v>0</v>
      </c>
      <c r="P558">
        <f>(DR558 - IF(AU558&gt;1, L558*DL558*100.0/(AW558), 0))*(DY558+DZ558)/1000.0</f>
        <v>0</v>
      </c>
      <c r="Q558">
        <f>2.0/((1/S558-1/R558)+SIGN(S558)*SQRT((1/S558-1/R558)*(1/S558-1/R558) + 4*DM558/((DM558+1)*(DM558+1))*(2*1/S558*1/R558-1/R558*1/R558)))</f>
        <v>0</v>
      </c>
      <c r="R558">
        <f>IF(LEFT(DN558,1)&lt;&gt;"0",IF(LEFT(DN558,1)="1",3.0,DO558),$D$5+$E$5*(EF558*DY558/($K$5*1000))+$F$5*(EF558*DY558/($K$5*1000))*MAX(MIN(DL558,$J$5),$I$5)*MAX(MIN(DL558,$J$5),$I$5)+$G$5*MAX(MIN(DL558,$J$5),$I$5)*(EF558*DY558/($K$5*1000))+$H$5*(EF558*DY558/($K$5*1000))*(EF558*DY558/($K$5*1000)))</f>
        <v>0</v>
      </c>
      <c r="S558">
        <f>J558*(1000-(1000*0.61365*exp(17.502*W558/(240.97+W558))/(DY558+DZ558)+DT558)/2)/(1000*0.61365*exp(17.502*W558/(240.97+W558))/(DY558+DZ558)-DT558)</f>
        <v>0</v>
      </c>
      <c r="T558">
        <f>1/((DM558+1)/(Q558/1.6)+1/(R558/1.37)) + DM558/((DM558+1)/(Q558/1.6) + DM558/(R558/1.37))</f>
        <v>0</v>
      </c>
      <c r="U558">
        <f>(DH558*DK558)</f>
        <v>0</v>
      </c>
      <c r="V558">
        <f>(EA558+(U558+2*0.95*5.67E-8*(((EA558+$B$7)+273)^4-(EA558+273)^4)-44100*J558)/(1.84*29.3*R558+8*0.95*5.67E-8*(EA558+273)^3))</f>
        <v>0</v>
      </c>
      <c r="W558">
        <f>($C$7*EB558+$D$7*EC558+$E$7*V558)</f>
        <v>0</v>
      </c>
      <c r="X558">
        <f>0.61365*exp(17.502*W558/(240.97+W558))</f>
        <v>0</v>
      </c>
      <c r="Y558">
        <f>(Z558/AA558*100)</f>
        <v>0</v>
      </c>
      <c r="Z558">
        <f>DT558*(DY558+DZ558)/1000</f>
        <v>0</v>
      </c>
      <c r="AA558">
        <f>0.61365*exp(17.502*EA558/(240.97+EA558))</f>
        <v>0</v>
      </c>
      <c r="AB558">
        <f>(X558-DT558*(DY558+DZ558)/1000)</f>
        <v>0</v>
      </c>
      <c r="AC558">
        <f>(-J558*44100)</f>
        <v>0</v>
      </c>
      <c r="AD558">
        <f>2*29.3*R558*0.92*(EA558-W558)</f>
        <v>0</v>
      </c>
      <c r="AE558">
        <f>2*0.95*5.67E-8*(((EA558+$B$7)+273)^4-(W558+273)^4)</f>
        <v>0</v>
      </c>
      <c r="AF558">
        <f>U558+AE558+AC558+AD558</f>
        <v>0</v>
      </c>
      <c r="AG558">
        <f>DX558*AU558*(DS558-DR558*(1000-AU558*DU558)/(1000-AU558*DT558))/(100*DL558)</f>
        <v>0</v>
      </c>
      <c r="AH558">
        <f>1000*DX558*AU558*(DT558-DU558)/(100*DL558*(1000-AU558*DT558))</f>
        <v>0</v>
      </c>
      <c r="AI558">
        <f>(AJ558 - AK558 - DY558*1E3/(8.314*(EA558+273.15)) * AM558/DX558 * AL558) * DX558/(100*DL558) * (1000 - DU558)/1000</f>
        <v>0</v>
      </c>
      <c r="AJ558">
        <v>1027.026797977622</v>
      </c>
      <c r="AK558">
        <v>1002.035563636364</v>
      </c>
      <c r="AL558">
        <v>3.424512242577539</v>
      </c>
      <c r="AM558">
        <v>65.2902715244734</v>
      </c>
      <c r="AN558">
        <f>(AP558 - AO558 + DY558*1E3/(8.314*(EA558+273.15)) * AR558/DX558 * AQ558) * DX558/(100*DL558) * 1000/(1000 - AP558)</f>
        <v>0</v>
      </c>
      <c r="AO558">
        <v>16.31965982772172</v>
      </c>
      <c r="AP558">
        <v>16.65631212121212</v>
      </c>
      <c r="AQ558">
        <v>-2.766643618636786E-05</v>
      </c>
      <c r="AR558">
        <v>105.1138406512992</v>
      </c>
      <c r="AS558">
        <v>0</v>
      </c>
      <c r="AT558">
        <v>0</v>
      </c>
      <c r="AU558">
        <f>IF(AS558*$H$13&gt;=AW558,1.0,(AW558/(AW558-AS558*$H$13)))</f>
        <v>0</v>
      </c>
      <c r="AV558">
        <f>(AU558-1)*100</f>
        <v>0</v>
      </c>
      <c r="AW558">
        <f>MAX(0,($B$13+$C$13*EF558)/(1+$D$13*EF558)*DY558/(EA558+273)*$E$13)</f>
        <v>0</v>
      </c>
      <c r="AX558" t="s">
        <v>437</v>
      </c>
      <c r="AY558" t="s">
        <v>437</v>
      </c>
      <c r="AZ558">
        <v>0</v>
      </c>
      <c r="BA558">
        <v>0</v>
      </c>
      <c r="BB558">
        <f>1-AZ558/BA558</f>
        <v>0</v>
      </c>
      <c r="BC558">
        <v>0</v>
      </c>
      <c r="BD558" t="s">
        <v>437</v>
      </c>
      <c r="BE558" t="s">
        <v>437</v>
      </c>
      <c r="BF558">
        <v>0</v>
      </c>
      <c r="BG558">
        <v>0</v>
      </c>
      <c r="BH558">
        <f>1-BF558/BG558</f>
        <v>0</v>
      </c>
      <c r="BI558">
        <v>0.5</v>
      </c>
      <c r="BJ558">
        <f>DI558</f>
        <v>0</v>
      </c>
      <c r="BK558">
        <f>L558</f>
        <v>0</v>
      </c>
      <c r="BL558">
        <f>BH558*BI558*BJ558</f>
        <v>0</v>
      </c>
      <c r="BM558">
        <f>(BK558-BC558)/BJ558</f>
        <v>0</v>
      </c>
      <c r="BN558">
        <f>(BA558-BG558)/BG558</f>
        <v>0</v>
      </c>
      <c r="BO558">
        <f>AZ558/(BB558+AZ558/BG558)</f>
        <v>0</v>
      </c>
      <c r="BP558" t="s">
        <v>437</v>
      </c>
      <c r="BQ558">
        <v>0</v>
      </c>
      <c r="BR558">
        <f>IF(BQ558&lt;&gt;0, BQ558, BO558)</f>
        <v>0</v>
      </c>
      <c r="BS558">
        <f>1-BR558/BG558</f>
        <v>0</v>
      </c>
      <c r="BT558">
        <f>(BG558-BF558)/(BG558-BR558)</f>
        <v>0</v>
      </c>
      <c r="BU558">
        <f>(BA558-BG558)/(BA558-BR558)</f>
        <v>0</v>
      </c>
      <c r="BV558">
        <f>(BG558-BF558)/(BG558-AZ558)</f>
        <v>0</v>
      </c>
      <c r="BW558">
        <f>(BA558-BG558)/(BA558-AZ558)</f>
        <v>0</v>
      </c>
      <c r="BX558">
        <f>(BT558*BR558/BF558)</f>
        <v>0</v>
      </c>
      <c r="BY558">
        <f>(1-BX558)</f>
        <v>0</v>
      </c>
      <c r="BZ558">
        <v>2020</v>
      </c>
      <c r="CA558">
        <v>290.0000000000001</v>
      </c>
      <c r="CB558">
        <v>1590.42</v>
      </c>
      <c r="CC558">
        <v>295</v>
      </c>
      <c r="CD558">
        <v>5220.67</v>
      </c>
      <c r="CE558">
        <v>1591.29</v>
      </c>
      <c r="CF558">
        <v>-0.87</v>
      </c>
      <c r="CG558">
        <v>300.0000000000001</v>
      </c>
      <c r="CH558">
        <v>23.8</v>
      </c>
      <c r="CI558">
        <v>1650.734719841875</v>
      </c>
      <c r="CJ558">
        <v>2.032994541366527</v>
      </c>
      <c r="CK558">
        <v>-31.03478562282126</v>
      </c>
      <c r="CL558">
        <v>0.9198548094063967</v>
      </c>
      <c r="CM558">
        <v>0.9759925733019913</v>
      </c>
      <c r="CN558">
        <v>-0.00431141668520578</v>
      </c>
      <c r="CO558">
        <v>289.9999999999999</v>
      </c>
      <c r="CP558">
        <v>1590.91</v>
      </c>
      <c r="CQ558">
        <v>765</v>
      </c>
      <c r="CR558">
        <v>5219.32</v>
      </c>
      <c r="CS558">
        <v>1591.27</v>
      </c>
      <c r="CT558">
        <v>-0.36</v>
      </c>
      <c r="DH558">
        <f>$B$11*EG558+$C$11*EH558+$F$11*ES558*(1-EV558)</f>
        <v>0</v>
      </c>
      <c r="DI558">
        <f>DH558*DJ558</f>
        <v>0</v>
      </c>
      <c r="DJ558">
        <f>($B$11*$D$9+$C$11*$D$9+$F$11*((FF558+EX558)/MAX(FF558+EX558+FG558, 0.1)*$I$9+FG558/MAX(FF558+EX558+FG558, 0.1)*$J$9))/($B$11+$C$11+$F$11)</f>
        <v>0</v>
      </c>
      <c r="DK558">
        <f>($B$11*$K$9+$C$11*$K$9+$F$11*((FF558+EX558)/MAX(FF558+EX558+FG558, 0.1)*$P$9+FG558/MAX(FF558+EX558+FG558, 0.1)*$Q$9))/($B$11+$C$11+$F$11)</f>
        <v>0</v>
      </c>
      <c r="DL558">
        <v>6</v>
      </c>
      <c r="DM558">
        <v>0.5</v>
      </c>
      <c r="DN558" t="s">
        <v>438</v>
      </c>
      <c r="DO558">
        <v>2</v>
      </c>
      <c r="DP558" t="b">
        <v>1</v>
      </c>
      <c r="DQ558">
        <v>1761513709.7</v>
      </c>
      <c r="DR558">
        <v>977.5860999999999</v>
      </c>
      <c r="DS558">
        <v>1010.633</v>
      </c>
      <c r="DT558">
        <v>16.65636</v>
      </c>
      <c r="DU558">
        <v>16.32274</v>
      </c>
      <c r="DV558">
        <v>980.9691</v>
      </c>
      <c r="DW558">
        <v>16.57933</v>
      </c>
      <c r="DX558">
        <v>499.9820000000001</v>
      </c>
      <c r="DY558">
        <v>90.28716000000001</v>
      </c>
      <c r="DZ558">
        <v>0.09993197999999999</v>
      </c>
      <c r="EA558">
        <v>24.18219</v>
      </c>
      <c r="EB558">
        <v>24.00977</v>
      </c>
      <c r="EC558">
        <v>999.9</v>
      </c>
      <c r="ED558">
        <v>0</v>
      </c>
      <c r="EE558">
        <v>0</v>
      </c>
      <c r="EF558">
        <v>10000.015</v>
      </c>
      <c r="EG558">
        <v>0</v>
      </c>
      <c r="EH558">
        <v>1022.576</v>
      </c>
      <c r="EI558">
        <v>-33.04737</v>
      </c>
      <c r="EJ558">
        <v>994.1451000000001</v>
      </c>
      <c r="EK558">
        <v>1027.403</v>
      </c>
      <c r="EL558">
        <v>0.3336183</v>
      </c>
      <c r="EM558">
        <v>1010.633</v>
      </c>
      <c r="EN558">
        <v>16.32274</v>
      </c>
      <c r="EO558">
        <v>1.503854</v>
      </c>
      <c r="EP558">
        <v>1.473733</v>
      </c>
      <c r="EQ558">
        <v>13.00742</v>
      </c>
      <c r="ER558">
        <v>12.69834</v>
      </c>
      <c r="ES558">
        <v>2000.013</v>
      </c>
      <c r="ET558">
        <v>0.9799966</v>
      </c>
      <c r="EU558">
        <v>0.02000379</v>
      </c>
      <c r="EV558">
        <v>0</v>
      </c>
      <c r="EW558">
        <v>1261.408</v>
      </c>
      <c r="EX558">
        <v>5.000970000000001</v>
      </c>
      <c r="EY558">
        <v>25403.17</v>
      </c>
      <c r="EZ558">
        <v>16707.67000000001</v>
      </c>
      <c r="FA558">
        <v>40.3874</v>
      </c>
      <c r="FB558">
        <v>41.5</v>
      </c>
      <c r="FC558">
        <v>40.5</v>
      </c>
      <c r="FD558">
        <v>40.90599999999999</v>
      </c>
      <c r="FE558">
        <v>40.5</v>
      </c>
      <c r="FF558">
        <v>1955.103</v>
      </c>
      <c r="FG558">
        <v>39.90999999999999</v>
      </c>
      <c r="FH558">
        <v>0</v>
      </c>
      <c r="FI558">
        <v>8583.800000190735</v>
      </c>
      <c r="FJ558">
        <v>0</v>
      </c>
      <c r="FK558">
        <v>1261.441153846154</v>
      </c>
      <c r="FL558">
        <v>-0.2198290742921523</v>
      </c>
      <c r="FM558">
        <v>2.505982956571531</v>
      </c>
      <c r="FN558">
        <v>25402.54230769231</v>
      </c>
      <c r="FO558">
        <v>15</v>
      </c>
      <c r="FP558">
        <v>0</v>
      </c>
      <c r="FQ558" t="s">
        <v>439</v>
      </c>
      <c r="FR558">
        <v>1760210915.6</v>
      </c>
      <c r="FS558">
        <v>0</v>
      </c>
      <c r="FT558">
        <v>0</v>
      </c>
      <c r="FU558">
        <v>-0.215</v>
      </c>
      <c r="FV558">
        <v>0</v>
      </c>
      <c r="FW558">
        <v>-0.6919999999999999</v>
      </c>
      <c r="FX558">
        <v>0</v>
      </c>
      <c r="FY558">
        <v>400</v>
      </c>
      <c r="FZ558">
        <v>0</v>
      </c>
      <c r="GA558">
        <v>0.15</v>
      </c>
      <c r="GB558">
        <v>0</v>
      </c>
      <c r="GC558">
        <v>-33.0094225</v>
      </c>
      <c r="GD558">
        <v>-0.691205628517745</v>
      </c>
      <c r="GE558">
        <v>0.1136796826339248</v>
      </c>
      <c r="GF558">
        <v>0</v>
      </c>
      <c r="GG558">
        <v>1261.449117647059</v>
      </c>
      <c r="GH558">
        <v>-0.1954163527827981</v>
      </c>
      <c r="GI558">
        <v>0.2402372313685736</v>
      </c>
      <c r="GJ558">
        <v>1</v>
      </c>
      <c r="GK558">
        <v>0.3590942499999999</v>
      </c>
      <c r="GL558">
        <v>-0.1138544465290809</v>
      </c>
      <c r="GM558">
        <v>0.0173709197507645</v>
      </c>
      <c r="GN558">
        <v>0</v>
      </c>
      <c r="GO558">
        <v>1</v>
      </c>
      <c r="GP558">
        <v>3</v>
      </c>
      <c r="GQ558" t="s">
        <v>446</v>
      </c>
      <c r="GR558">
        <v>3.13457</v>
      </c>
      <c r="GS558">
        <v>2.76027</v>
      </c>
      <c r="GT558">
        <v>0.17024</v>
      </c>
      <c r="GU558">
        <v>0.171908</v>
      </c>
      <c r="GV558">
        <v>0.0817658</v>
      </c>
      <c r="GW558">
        <v>0.07983750000000001</v>
      </c>
      <c r="GX558">
        <v>26387.5</v>
      </c>
      <c r="GY558">
        <v>26331</v>
      </c>
      <c r="GZ558">
        <v>29569</v>
      </c>
      <c r="HA558">
        <v>29389.6</v>
      </c>
      <c r="HB558">
        <v>35881.5</v>
      </c>
      <c r="HC558">
        <v>35825.5</v>
      </c>
      <c r="HD558">
        <v>41606.5</v>
      </c>
      <c r="HE558">
        <v>41750.2</v>
      </c>
      <c r="HF558">
        <v>1.92685</v>
      </c>
      <c r="HG558">
        <v>1.85177</v>
      </c>
      <c r="HH558">
        <v>0.00345707</v>
      </c>
      <c r="HI558">
        <v>0</v>
      </c>
      <c r="HJ558">
        <v>23.958</v>
      </c>
      <c r="HK558">
        <v>999.9</v>
      </c>
      <c r="HL558">
        <v>39.6</v>
      </c>
      <c r="HM558">
        <v>31.7</v>
      </c>
      <c r="HN558">
        <v>20.5895</v>
      </c>
      <c r="HO558">
        <v>62.373</v>
      </c>
      <c r="HP558">
        <v>31.238</v>
      </c>
      <c r="HQ558">
        <v>1</v>
      </c>
      <c r="HR558">
        <v>0.158128</v>
      </c>
      <c r="HS558">
        <v>4.50904</v>
      </c>
      <c r="HT558">
        <v>20.2826</v>
      </c>
      <c r="HU558">
        <v>5.21789</v>
      </c>
      <c r="HV558">
        <v>12.0159</v>
      </c>
      <c r="HW558">
        <v>4.98825</v>
      </c>
      <c r="HX558">
        <v>3.2879</v>
      </c>
      <c r="HY558">
        <v>9999</v>
      </c>
      <c r="HZ558">
        <v>9999</v>
      </c>
      <c r="IA558">
        <v>9999</v>
      </c>
      <c r="IB558">
        <v>999.9</v>
      </c>
      <c r="IC558">
        <v>4.97284</v>
      </c>
      <c r="ID558">
        <v>1.86661</v>
      </c>
      <c r="IE558">
        <v>1.86591</v>
      </c>
      <c r="IF558">
        <v>1.86588</v>
      </c>
      <c r="IG558">
        <v>1.86774</v>
      </c>
      <c r="IH558">
        <v>1.87016</v>
      </c>
      <c r="II558">
        <v>1.86876</v>
      </c>
      <c r="IJ558">
        <v>1.87027</v>
      </c>
      <c r="IK558">
        <v>0</v>
      </c>
      <c r="IL558">
        <v>0</v>
      </c>
      <c r="IM558">
        <v>0</v>
      </c>
      <c r="IN558">
        <v>0</v>
      </c>
      <c r="IO558" t="s">
        <v>441</v>
      </c>
      <c r="IP558" t="s">
        <v>442</v>
      </c>
      <c r="IQ558" t="s">
        <v>443</v>
      </c>
      <c r="IR558" t="s">
        <v>443</v>
      </c>
      <c r="IS558" t="s">
        <v>443</v>
      </c>
      <c r="IT558" t="s">
        <v>443</v>
      </c>
      <c r="IU558">
        <v>0</v>
      </c>
      <c r="IV558">
        <v>100</v>
      </c>
      <c r="IW558">
        <v>100</v>
      </c>
      <c r="IX558">
        <v>-3.401</v>
      </c>
      <c r="IY558">
        <v>0.077</v>
      </c>
      <c r="IZ558">
        <v>-1.414774939843471</v>
      </c>
      <c r="JA558">
        <v>-0.002262605230658699</v>
      </c>
      <c r="JB558">
        <v>4.117972070868355E-07</v>
      </c>
      <c r="JC558">
        <v>-1.535053720392113E-10</v>
      </c>
      <c r="JD558">
        <v>-0.05773197212917025</v>
      </c>
      <c r="JE558">
        <v>-0.004387372397949352</v>
      </c>
      <c r="JF558">
        <v>0.001148265067849212</v>
      </c>
      <c r="JG558">
        <v>-2.372704636287677E-05</v>
      </c>
      <c r="JH558">
        <v>4</v>
      </c>
      <c r="JI558">
        <v>2346</v>
      </c>
      <c r="JJ558">
        <v>1</v>
      </c>
      <c r="JK558">
        <v>24</v>
      </c>
      <c r="JL558">
        <v>21713.3</v>
      </c>
      <c r="JM558">
        <v>29358561.9</v>
      </c>
      <c r="JN558">
        <v>2.13379</v>
      </c>
      <c r="JO558">
        <v>2.2583</v>
      </c>
      <c r="JP558">
        <v>1.39771</v>
      </c>
      <c r="JQ558">
        <v>2.34741</v>
      </c>
      <c r="JR558">
        <v>1.49536</v>
      </c>
      <c r="JS558">
        <v>2.54272</v>
      </c>
      <c r="JT558">
        <v>36.6943</v>
      </c>
      <c r="JU558">
        <v>24.035</v>
      </c>
      <c r="JV558">
        <v>18</v>
      </c>
      <c r="JW558">
        <v>494.997</v>
      </c>
      <c r="JX558">
        <v>437.545</v>
      </c>
      <c r="JY558">
        <v>18.7095</v>
      </c>
      <c r="JZ558">
        <v>29.4475</v>
      </c>
      <c r="KA558">
        <v>30.001</v>
      </c>
      <c r="KB558">
        <v>28.9517</v>
      </c>
      <c r="KC558">
        <v>28.8514</v>
      </c>
      <c r="KD558">
        <v>42.815</v>
      </c>
      <c r="KE558">
        <v>27.5058</v>
      </c>
      <c r="KF558">
        <v>40.4551</v>
      </c>
      <c r="KG558">
        <v>18.7102</v>
      </c>
      <c r="KH558">
        <v>1042.39</v>
      </c>
      <c r="KI558">
        <v>16.4214</v>
      </c>
      <c r="KJ558">
        <v>101.054</v>
      </c>
      <c r="KK558">
        <v>100.399</v>
      </c>
    </row>
    <row r="559" spans="1:297">
      <c r="A559">
        <v>543</v>
      </c>
      <c r="B559">
        <v>1761513717.5</v>
      </c>
      <c r="C559">
        <v>6507</v>
      </c>
      <c r="D559" t="s">
        <v>1534</v>
      </c>
      <c r="E559" t="s">
        <v>1535</v>
      </c>
      <c r="F559">
        <v>5</v>
      </c>
      <c r="G559" t="s">
        <v>1411</v>
      </c>
      <c r="H559" t="s">
        <v>436</v>
      </c>
      <c r="I559">
        <v>1761513715</v>
      </c>
      <c r="J559">
        <f>(K559)/1000</f>
        <v>0</v>
      </c>
      <c r="K559">
        <f>IF(DP559, AN559, AH559)</f>
        <v>0</v>
      </c>
      <c r="L559">
        <f>IF(DP559, AI559, AG559)</f>
        <v>0</v>
      </c>
      <c r="M559">
        <f>DR559 - IF(AU559&gt;1, L559*DL559*100.0/(AW559), 0)</f>
        <v>0</v>
      </c>
      <c r="N559">
        <f>((T559-J559/2)*M559-L559)/(T559+J559/2)</f>
        <v>0</v>
      </c>
      <c r="O559">
        <f>N559*(DY559+DZ559)/1000.0</f>
        <v>0</v>
      </c>
      <c r="P559">
        <f>(DR559 - IF(AU559&gt;1, L559*DL559*100.0/(AW559), 0))*(DY559+DZ559)/1000.0</f>
        <v>0</v>
      </c>
      <c r="Q559">
        <f>2.0/((1/S559-1/R559)+SIGN(S559)*SQRT((1/S559-1/R559)*(1/S559-1/R559) + 4*DM559/((DM559+1)*(DM559+1))*(2*1/S559*1/R559-1/R559*1/R559)))</f>
        <v>0</v>
      </c>
      <c r="R559">
        <f>IF(LEFT(DN559,1)&lt;&gt;"0",IF(LEFT(DN559,1)="1",3.0,DO559),$D$5+$E$5*(EF559*DY559/($K$5*1000))+$F$5*(EF559*DY559/($K$5*1000))*MAX(MIN(DL559,$J$5),$I$5)*MAX(MIN(DL559,$J$5),$I$5)+$G$5*MAX(MIN(DL559,$J$5),$I$5)*(EF559*DY559/($K$5*1000))+$H$5*(EF559*DY559/($K$5*1000))*(EF559*DY559/($K$5*1000)))</f>
        <v>0</v>
      </c>
      <c r="S559">
        <f>J559*(1000-(1000*0.61365*exp(17.502*W559/(240.97+W559))/(DY559+DZ559)+DT559)/2)/(1000*0.61365*exp(17.502*W559/(240.97+W559))/(DY559+DZ559)-DT559)</f>
        <v>0</v>
      </c>
      <c r="T559">
        <f>1/((DM559+1)/(Q559/1.6)+1/(R559/1.37)) + DM559/((DM559+1)/(Q559/1.6) + DM559/(R559/1.37))</f>
        <v>0</v>
      </c>
      <c r="U559">
        <f>(DH559*DK559)</f>
        <v>0</v>
      </c>
      <c r="V559">
        <f>(EA559+(U559+2*0.95*5.67E-8*(((EA559+$B$7)+273)^4-(EA559+273)^4)-44100*J559)/(1.84*29.3*R559+8*0.95*5.67E-8*(EA559+273)^3))</f>
        <v>0</v>
      </c>
      <c r="W559">
        <f>($C$7*EB559+$D$7*EC559+$E$7*V559)</f>
        <v>0</v>
      </c>
      <c r="X559">
        <f>0.61365*exp(17.502*W559/(240.97+W559))</f>
        <v>0</v>
      </c>
      <c r="Y559">
        <f>(Z559/AA559*100)</f>
        <v>0</v>
      </c>
      <c r="Z559">
        <f>DT559*(DY559+DZ559)/1000</f>
        <v>0</v>
      </c>
      <c r="AA559">
        <f>0.61365*exp(17.502*EA559/(240.97+EA559))</f>
        <v>0</v>
      </c>
      <c r="AB559">
        <f>(X559-DT559*(DY559+DZ559)/1000)</f>
        <v>0</v>
      </c>
      <c r="AC559">
        <f>(-J559*44100)</f>
        <v>0</v>
      </c>
      <c r="AD559">
        <f>2*29.3*R559*0.92*(EA559-W559)</f>
        <v>0</v>
      </c>
      <c r="AE559">
        <f>2*0.95*5.67E-8*(((EA559+$B$7)+273)^4-(W559+273)^4)</f>
        <v>0</v>
      </c>
      <c r="AF559">
        <f>U559+AE559+AC559+AD559</f>
        <v>0</v>
      </c>
      <c r="AG559">
        <f>DX559*AU559*(DS559-DR559*(1000-AU559*DU559)/(1000-AU559*DT559))/(100*DL559)</f>
        <v>0</v>
      </c>
      <c r="AH559">
        <f>1000*DX559*AU559*(DT559-DU559)/(100*DL559*(1000-AU559*DT559))</f>
        <v>0</v>
      </c>
      <c r="AI559">
        <f>(AJ559 - AK559 - DY559*1E3/(8.314*(EA559+273.15)) * AM559/DX559 * AL559) * DX559/(100*DL559) * (1000 - DU559)/1000</f>
        <v>0</v>
      </c>
      <c r="AJ559">
        <v>1044.034407172841</v>
      </c>
      <c r="AK559">
        <v>1019.078606060606</v>
      </c>
      <c r="AL559">
        <v>3.401572081781978</v>
      </c>
      <c r="AM559">
        <v>65.2902715244734</v>
      </c>
      <c r="AN559">
        <f>(AP559 - AO559 + DY559*1E3/(8.314*(EA559+273.15)) * AR559/DX559 * AQ559) * DX559/(100*DL559) * 1000/(1000 - AP559)</f>
        <v>0</v>
      </c>
      <c r="AO559">
        <v>16.36352011296959</v>
      </c>
      <c r="AP559">
        <v>16.66813393939394</v>
      </c>
      <c r="AQ559">
        <v>8.147690420186385E-05</v>
      </c>
      <c r="AR559">
        <v>105.1138406512992</v>
      </c>
      <c r="AS559">
        <v>0</v>
      </c>
      <c r="AT559">
        <v>0</v>
      </c>
      <c r="AU559">
        <f>IF(AS559*$H$13&gt;=AW559,1.0,(AW559/(AW559-AS559*$H$13)))</f>
        <v>0</v>
      </c>
      <c r="AV559">
        <f>(AU559-1)*100</f>
        <v>0</v>
      </c>
      <c r="AW559">
        <f>MAX(0,($B$13+$C$13*EF559)/(1+$D$13*EF559)*DY559/(EA559+273)*$E$13)</f>
        <v>0</v>
      </c>
      <c r="AX559" t="s">
        <v>437</v>
      </c>
      <c r="AY559" t="s">
        <v>437</v>
      </c>
      <c r="AZ559">
        <v>0</v>
      </c>
      <c r="BA559">
        <v>0</v>
      </c>
      <c r="BB559">
        <f>1-AZ559/BA559</f>
        <v>0</v>
      </c>
      <c r="BC559">
        <v>0</v>
      </c>
      <c r="BD559" t="s">
        <v>437</v>
      </c>
      <c r="BE559" t="s">
        <v>437</v>
      </c>
      <c r="BF559">
        <v>0</v>
      </c>
      <c r="BG559">
        <v>0</v>
      </c>
      <c r="BH559">
        <f>1-BF559/BG559</f>
        <v>0</v>
      </c>
      <c r="BI559">
        <v>0.5</v>
      </c>
      <c r="BJ559">
        <f>DI559</f>
        <v>0</v>
      </c>
      <c r="BK559">
        <f>L559</f>
        <v>0</v>
      </c>
      <c r="BL559">
        <f>BH559*BI559*BJ559</f>
        <v>0</v>
      </c>
      <c r="BM559">
        <f>(BK559-BC559)/BJ559</f>
        <v>0</v>
      </c>
      <c r="BN559">
        <f>(BA559-BG559)/BG559</f>
        <v>0</v>
      </c>
      <c r="BO559">
        <f>AZ559/(BB559+AZ559/BG559)</f>
        <v>0</v>
      </c>
      <c r="BP559" t="s">
        <v>437</v>
      </c>
      <c r="BQ559">
        <v>0</v>
      </c>
      <c r="BR559">
        <f>IF(BQ559&lt;&gt;0, BQ559, BO559)</f>
        <v>0</v>
      </c>
      <c r="BS559">
        <f>1-BR559/BG559</f>
        <v>0</v>
      </c>
      <c r="BT559">
        <f>(BG559-BF559)/(BG559-BR559)</f>
        <v>0</v>
      </c>
      <c r="BU559">
        <f>(BA559-BG559)/(BA559-BR559)</f>
        <v>0</v>
      </c>
      <c r="BV559">
        <f>(BG559-BF559)/(BG559-AZ559)</f>
        <v>0</v>
      </c>
      <c r="BW559">
        <f>(BA559-BG559)/(BA559-AZ559)</f>
        <v>0</v>
      </c>
      <c r="BX559">
        <f>(BT559*BR559/BF559)</f>
        <v>0</v>
      </c>
      <c r="BY559">
        <f>(1-BX559)</f>
        <v>0</v>
      </c>
      <c r="BZ559">
        <v>2020</v>
      </c>
      <c r="CA559">
        <v>290.0000000000001</v>
      </c>
      <c r="CB559">
        <v>1590.42</v>
      </c>
      <c r="CC559">
        <v>295</v>
      </c>
      <c r="CD559">
        <v>5220.67</v>
      </c>
      <c r="CE559">
        <v>1591.29</v>
      </c>
      <c r="CF559">
        <v>-0.87</v>
      </c>
      <c r="CG559">
        <v>300.0000000000001</v>
      </c>
      <c r="CH559">
        <v>23.8</v>
      </c>
      <c r="CI559">
        <v>1650.734719841875</v>
      </c>
      <c r="CJ559">
        <v>2.032994541366527</v>
      </c>
      <c r="CK559">
        <v>-31.03478562282126</v>
      </c>
      <c r="CL559">
        <v>0.9198548094063967</v>
      </c>
      <c r="CM559">
        <v>0.9759925733019913</v>
      </c>
      <c r="CN559">
        <v>-0.00431141668520578</v>
      </c>
      <c r="CO559">
        <v>289.9999999999999</v>
      </c>
      <c r="CP559">
        <v>1590.91</v>
      </c>
      <c r="CQ559">
        <v>765</v>
      </c>
      <c r="CR559">
        <v>5219.32</v>
      </c>
      <c r="CS559">
        <v>1591.27</v>
      </c>
      <c r="CT559">
        <v>-0.36</v>
      </c>
      <c r="DH559">
        <f>$B$11*EG559+$C$11*EH559+$F$11*ES559*(1-EV559)</f>
        <v>0</v>
      </c>
      <c r="DI559">
        <f>DH559*DJ559</f>
        <v>0</v>
      </c>
      <c r="DJ559">
        <f>($B$11*$D$9+$C$11*$D$9+$F$11*((FF559+EX559)/MAX(FF559+EX559+FG559, 0.1)*$I$9+FG559/MAX(FF559+EX559+FG559, 0.1)*$J$9))/($B$11+$C$11+$F$11)</f>
        <v>0</v>
      </c>
      <c r="DK559">
        <f>($B$11*$K$9+$C$11*$K$9+$F$11*((FF559+EX559)/MAX(FF559+EX559+FG559, 0.1)*$P$9+FG559/MAX(FF559+EX559+FG559, 0.1)*$Q$9))/($B$11+$C$11+$F$11)</f>
        <v>0</v>
      </c>
      <c r="DL559">
        <v>6</v>
      </c>
      <c r="DM559">
        <v>0.5</v>
      </c>
      <c r="DN559" t="s">
        <v>438</v>
      </c>
      <c r="DO559">
        <v>2</v>
      </c>
      <c r="DP559" t="b">
        <v>1</v>
      </c>
      <c r="DQ559">
        <v>1761513715</v>
      </c>
      <c r="DR559">
        <v>995.4163333333332</v>
      </c>
      <c r="DS559">
        <v>1028.352222222222</v>
      </c>
      <c r="DT559">
        <v>16.66325555555556</v>
      </c>
      <c r="DU559">
        <v>16.36252222222222</v>
      </c>
      <c r="DV559">
        <v>998.8342222222223</v>
      </c>
      <c r="DW559">
        <v>16.58613333333333</v>
      </c>
      <c r="DX559">
        <v>500.0135555555556</v>
      </c>
      <c r="DY559">
        <v>90.28802222222221</v>
      </c>
      <c r="DZ559">
        <v>0.1000330888888889</v>
      </c>
      <c r="EA559">
        <v>24.17861111111111</v>
      </c>
      <c r="EB559">
        <v>24.01184444444445</v>
      </c>
      <c r="EC559">
        <v>999.9000000000001</v>
      </c>
      <c r="ED559">
        <v>0</v>
      </c>
      <c r="EE559">
        <v>0</v>
      </c>
      <c r="EF559">
        <v>9992.295555555556</v>
      </c>
      <c r="EG559">
        <v>0</v>
      </c>
      <c r="EH559">
        <v>1022.534444444444</v>
      </c>
      <c r="EI559">
        <v>-32.93600000000001</v>
      </c>
      <c r="EJ559">
        <v>1012.285555555556</v>
      </c>
      <c r="EK559">
        <v>1045.458888888889</v>
      </c>
      <c r="EL559">
        <v>0.3007426666666667</v>
      </c>
      <c r="EM559">
        <v>1028.352222222222</v>
      </c>
      <c r="EN559">
        <v>16.36252222222222</v>
      </c>
      <c r="EO559">
        <v>1.504493333333333</v>
      </c>
      <c r="EP559">
        <v>1.477338888888889</v>
      </c>
      <c r="EQ559">
        <v>13.01391111111111</v>
      </c>
      <c r="ER559">
        <v>12.73562222222222</v>
      </c>
      <c r="ES559">
        <v>1999.98</v>
      </c>
      <c r="ET559">
        <v>0.9799963333333334</v>
      </c>
      <c r="EU559">
        <v>0.02000405555555555</v>
      </c>
      <c r="EV559">
        <v>0</v>
      </c>
      <c r="EW559">
        <v>1261.448888888889</v>
      </c>
      <c r="EX559">
        <v>5.00097</v>
      </c>
      <c r="EY559">
        <v>25403.15555555555</v>
      </c>
      <c r="EZ559">
        <v>16707.41111111111</v>
      </c>
      <c r="FA559">
        <v>40.41633333333333</v>
      </c>
      <c r="FB559">
        <v>41.51377777777778</v>
      </c>
      <c r="FC559">
        <v>40.5</v>
      </c>
      <c r="FD559">
        <v>40.90944444444445</v>
      </c>
      <c r="FE559">
        <v>40.5</v>
      </c>
      <c r="FF559">
        <v>1955.07</v>
      </c>
      <c r="FG559">
        <v>39.91</v>
      </c>
      <c r="FH559">
        <v>0</v>
      </c>
      <c r="FI559">
        <v>8588.600000143051</v>
      </c>
      <c r="FJ559">
        <v>0</v>
      </c>
      <c r="FK559">
        <v>1261.426538461539</v>
      </c>
      <c r="FL559">
        <v>0.9405127973540907</v>
      </c>
      <c r="FM559">
        <v>2.646153934099853</v>
      </c>
      <c r="FN559">
        <v>25402.77692307693</v>
      </c>
      <c r="FO559">
        <v>15</v>
      </c>
      <c r="FP559">
        <v>0</v>
      </c>
      <c r="FQ559" t="s">
        <v>439</v>
      </c>
      <c r="FR559">
        <v>1760210915.6</v>
      </c>
      <c r="FS559">
        <v>0</v>
      </c>
      <c r="FT559">
        <v>0</v>
      </c>
      <c r="FU559">
        <v>-0.215</v>
      </c>
      <c r="FV559">
        <v>0</v>
      </c>
      <c r="FW559">
        <v>-0.6919999999999999</v>
      </c>
      <c r="FX559">
        <v>0</v>
      </c>
      <c r="FY559">
        <v>400</v>
      </c>
      <c r="FZ559">
        <v>0</v>
      </c>
      <c r="GA559">
        <v>0.15</v>
      </c>
      <c r="GB559">
        <v>0</v>
      </c>
      <c r="GC559">
        <v>-33.033935</v>
      </c>
      <c r="GD559">
        <v>0.4515512195122633</v>
      </c>
      <c r="GE559">
        <v>0.08959586360429779</v>
      </c>
      <c r="GF559">
        <v>1</v>
      </c>
      <c r="GG559">
        <v>1261.460294117647</v>
      </c>
      <c r="GH559">
        <v>-0.112299474905898</v>
      </c>
      <c r="GI559">
        <v>0.222241062734587</v>
      </c>
      <c r="GJ559">
        <v>1</v>
      </c>
      <c r="GK559">
        <v>0.344233275</v>
      </c>
      <c r="GL559">
        <v>-0.2962672908067547</v>
      </c>
      <c r="GM559">
        <v>0.0300514014057477</v>
      </c>
      <c r="GN559">
        <v>0</v>
      </c>
      <c r="GO559">
        <v>2</v>
      </c>
      <c r="GP559">
        <v>3</v>
      </c>
      <c r="GQ559" t="s">
        <v>440</v>
      </c>
      <c r="GR559">
        <v>3.13461</v>
      </c>
      <c r="GS559">
        <v>2.76019</v>
      </c>
      <c r="GT559">
        <v>0.172091</v>
      </c>
      <c r="GU559">
        <v>0.173716</v>
      </c>
      <c r="GV559">
        <v>0.0818077</v>
      </c>
      <c r="GW559">
        <v>0.0799132</v>
      </c>
      <c r="GX559">
        <v>26328.3</v>
      </c>
      <c r="GY559">
        <v>26272.9</v>
      </c>
      <c r="GZ559">
        <v>29568.8</v>
      </c>
      <c r="HA559">
        <v>29389.1</v>
      </c>
      <c r="HB559">
        <v>35879.1</v>
      </c>
      <c r="HC559">
        <v>35822.1</v>
      </c>
      <c r="HD559">
        <v>41605.5</v>
      </c>
      <c r="HE559">
        <v>41749.7</v>
      </c>
      <c r="HF559">
        <v>1.92687</v>
      </c>
      <c r="HG559">
        <v>1.85133</v>
      </c>
      <c r="HH559">
        <v>0.00317395</v>
      </c>
      <c r="HI559">
        <v>0</v>
      </c>
      <c r="HJ559">
        <v>23.9586</v>
      </c>
      <c r="HK559">
        <v>999.9</v>
      </c>
      <c r="HL559">
        <v>39.6</v>
      </c>
      <c r="HM559">
        <v>31.7</v>
      </c>
      <c r="HN559">
        <v>20.5921</v>
      </c>
      <c r="HO559">
        <v>62.3829</v>
      </c>
      <c r="HP559">
        <v>31.3622</v>
      </c>
      <c r="HQ559">
        <v>1</v>
      </c>
      <c r="HR559">
        <v>0.159245</v>
      </c>
      <c r="HS559">
        <v>4.55324</v>
      </c>
      <c r="HT559">
        <v>20.2814</v>
      </c>
      <c r="HU559">
        <v>5.21759</v>
      </c>
      <c r="HV559">
        <v>12.0159</v>
      </c>
      <c r="HW559">
        <v>4.98845</v>
      </c>
      <c r="HX559">
        <v>3.28795</v>
      </c>
      <c r="HY559">
        <v>9999</v>
      </c>
      <c r="HZ559">
        <v>9999</v>
      </c>
      <c r="IA559">
        <v>9999</v>
      </c>
      <c r="IB559">
        <v>999.9</v>
      </c>
      <c r="IC559">
        <v>4.97283</v>
      </c>
      <c r="ID559">
        <v>1.86661</v>
      </c>
      <c r="IE559">
        <v>1.86588</v>
      </c>
      <c r="IF559">
        <v>1.86588</v>
      </c>
      <c r="IG559">
        <v>1.86773</v>
      </c>
      <c r="IH559">
        <v>1.87018</v>
      </c>
      <c r="II559">
        <v>1.86878</v>
      </c>
      <c r="IJ559">
        <v>1.87027</v>
      </c>
      <c r="IK559">
        <v>0</v>
      </c>
      <c r="IL559">
        <v>0</v>
      </c>
      <c r="IM559">
        <v>0</v>
      </c>
      <c r="IN559">
        <v>0</v>
      </c>
      <c r="IO559" t="s">
        <v>441</v>
      </c>
      <c r="IP559" t="s">
        <v>442</v>
      </c>
      <c r="IQ559" t="s">
        <v>443</v>
      </c>
      <c r="IR559" t="s">
        <v>443</v>
      </c>
      <c r="IS559" t="s">
        <v>443</v>
      </c>
      <c r="IT559" t="s">
        <v>443</v>
      </c>
      <c r="IU559">
        <v>0</v>
      </c>
      <c r="IV559">
        <v>100</v>
      </c>
      <c r="IW559">
        <v>100</v>
      </c>
      <c r="IX559">
        <v>-3.44</v>
      </c>
      <c r="IY559">
        <v>0.0772</v>
      </c>
      <c r="IZ559">
        <v>-1.414774939843471</v>
      </c>
      <c r="JA559">
        <v>-0.002262605230658699</v>
      </c>
      <c r="JB559">
        <v>4.117972070868355E-07</v>
      </c>
      <c r="JC559">
        <v>-1.535053720392113E-10</v>
      </c>
      <c r="JD559">
        <v>-0.05773197212917025</v>
      </c>
      <c r="JE559">
        <v>-0.004387372397949352</v>
      </c>
      <c r="JF559">
        <v>0.001148265067849212</v>
      </c>
      <c r="JG559">
        <v>-2.372704636287677E-05</v>
      </c>
      <c r="JH559">
        <v>4</v>
      </c>
      <c r="JI559">
        <v>2346</v>
      </c>
      <c r="JJ559">
        <v>1</v>
      </c>
      <c r="JK559">
        <v>24</v>
      </c>
      <c r="JL559">
        <v>21713.4</v>
      </c>
      <c r="JM559">
        <v>29358562</v>
      </c>
      <c r="JN559">
        <v>2.16309</v>
      </c>
      <c r="JO559">
        <v>2.25952</v>
      </c>
      <c r="JP559">
        <v>1.39771</v>
      </c>
      <c r="JQ559">
        <v>2.35107</v>
      </c>
      <c r="JR559">
        <v>1.49536</v>
      </c>
      <c r="JS559">
        <v>2.54395</v>
      </c>
      <c r="JT559">
        <v>36.6943</v>
      </c>
      <c r="JU559">
        <v>24.0262</v>
      </c>
      <c r="JV559">
        <v>18</v>
      </c>
      <c r="JW559">
        <v>495.13</v>
      </c>
      <c r="JX559">
        <v>437.376</v>
      </c>
      <c r="JY559">
        <v>18.7051</v>
      </c>
      <c r="JZ559">
        <v>29.462</v>
      </c>
      <c r="KA559">
        <v>30.0011</v>
      </c>
      <c r="KB559">
        <v>28.9659</v>
      </c>
      <c r="KC559">
        <v>28.8658</v>
      </c>
      <c r="KD559">
        <v>43.3379</v>
      </c>
      <c r="KE559">
        <v>27.5058</v>
      </c>
      <c r="KF559">
        <v>40.4551</v>
      </c>
      <c r="KG559">
        <v>18.6969</v>
      </c>
      <c r="KH559">
        <v>1055.75</v>
      </c>
      <c r="KI559">
        <v>16.4258</v>
      </c>
      <c r="KJ559">
        <v>101.052</v>
      </c>
      <c r="KK559">
        <v>100.398</v>
      </c>
    </row>
    <row r="560" spans="1:297">
      <c r="A560">
        <v>544</v>
      </c>
      <c r="B560">
        <v>1761513722.5</v>
      </c>
      <c r="C560">
        <v>6512</v>
      </c>
      <c r="D560" t="s">
        <v>1536</v>
      </c>
      <c r="E560" t="s">
        <v>1537</v>
      </c>
      <c r="F560">
        <v>5</v>
      </c>
      <c r="G560" t="s">
        <v>1411</v>
      </c>
      <c r="H560" t="s">
        <v>436</v>
      </c>
      <c r="I560">
        <v>1761513719.7</v>
      </c>
      <c r="J560">
        <f>(K560)/1000</f>
        <v>0</v>
      </c>
      <c r="K560">
        <f>IF(DP560, AN560, AH560)</f>
        <v>0</v>
      </c>
      <c r="L560">
        <f>IF(DP560, AI560, AG560)</f>
        <v>0</v>
      </c>
      <c r="M560">
        <f>DR560 - IF(AU560&gt;1, L560*DL560*100.0/(AW560), 0)</f>
        <v>0</v>
      </c>
      <c r="N560">
        <f>((T560-J560/2)*M560-L560)/(T560+J560/2)</f>
        <v>0</v>
      </c>
      <c r="O560">
        <f>N560*(DY560+DZ560)/1000.0</f>
        <v>0</v>
      </c>
      <c r="P560">
        <f>(DR560 - IF(AU560&gt;1, L560*DL560*100.0/(AW560), 0))*(DY560+DZ560)/1000.0</f>
        <v>0</v>
      </c>
      <c r="Q560">
        <f>2.0/((1/S560-1/R560)+SIGN(S560)*SQRT((1/S560-1/R560)*(1/S560-1/R560) + 4*DM560/((DM560+1)*(DM560+1))*(2*1/S560*1/R560-1/R560*1/R560)))</f>
        <v>0</v>
      </c>
      <c r="R560">
        <f>IF(LEFT(DN560,1)&lt;&gt;"0",IF(LEFT(DN560,1)="1",3.0,DO560),$D$5+$E$5*(EF560*DY560/($K$5*1000))+$F$5*(EF560*DY560/($K$5*1000))*MAX(MIN(DL560,$J$5),$I$5)*MAX(MIN(DL560,$J$5),$I$5)+$G$5*MAX(MIN(DL560,$J$5),$I$5)*(EF560*DY560/($K$5*1000))+$H$5*(EF560*DY560/($K$5*1000))*(EF560*DY560/($K$5*1000)))</f>
        <v>0</v>
      </c>
      <c r="S560">
        <f>J560*(1000-(1000*0.61365*exp(17.502*W560/(240.97+W560))/(DY560+DZ560)+DT560)/2)/(1000*0.61365*exp(17.502*W560/(240.97+W560))/(DY560+DZ560)-DT560)</f>
        <v>0</v>
      </c>
      <c r="T560">
        <f>1/((DM560+1)/(Q560/1.6)+1/(R560/1.37)) + DM560/((DM560+1)/(Q560/1.6) + DM560/(R560/1.37))</f>
        <v>0</v>
      </c>
      <c r="U560">
        <f>(DH560*DK560)</f>
        <v>0</v>
      </c>
      <c r="V560">
        <f>(EA560+(U560+2*0.95*5.67E-8*(((EA560+$B$7)+273)^4-(EA560+273)^4)-44100*J560)/(1.84*29.3*R560+8*0.95*5.67E-8*(EA560+273)^3))</f>
        <v>0</v>
      </c>
      <c r="W560">
        <f>($C$7*EB560+$D$7*EC560+$E$7*V560)</f>
        <v>0</v>
      </c>
      <c r="X560">
        <f>0.61365*exp(17.502*W560/(240.97+W560))</f>
        <v>0</v>
      </c>
      <c r="Y560">
        <f>(Z560/AA560*100)</f>
        <v>0</v>
      </c>
      <c r="Z560">
        <f>DT560*(DY560+DZ560)/1000</f>
        <v>0</v>
      </c>
      <c r="AA560">
        <f>0.61365*exp(17.502*EA560/(240.97+EA560))</f>
        <v>0</v>
      </c>
      <c r="AB560">
        <f>(X560-DT560*(DY560+DZ560)/1000)</f>
        <v>0</v>
      </c>
      <c r="AC560">
        <f>(-J560*44100)</f>
        <v>0</v>
      </c>
      <c r="AD560">
        <f>2*29.3*R560*0.92*(EA560-W560)</f>
        <v>0</v>
      </c>
      <c r="AE560">
        <f>2*0.95*5.67E-8*(((EA560+$B$7)+273)^4-(W560+273)^4)</f>
        <v>0</v>
      </c>
      <c r="AF560">
        <f>U560+AE560+AC560+AD560</f>
        <v>0</v>
      </c>
      <c r="AG560">
        <f>DX560*AU560*(DS560-DR560*(1000-AU560*DU560)/(1000-AU560*DT560))/(100*DL560)</f>
        <v>0</v>
      </c>
      <c r="AH560">
        <f>1000*DX560*AU560*(DT560-DU560)/(100*DL560*(1000-AU560*DT560))</f>
        <v>0</v>
      </c>
      <c r="AI560">
        <f>(AJ560 - AK560 - DY560*1E3/(8.314*(EA560+273.15)) * AM560/DX560 * AL560) * DX560/(100*DL560) * (1000 - DU560)/1000</f>
        <v>0</v>
      </c>
      <c r="AJ560">
        <v>1061.304874818457</v>
      </c>
      <c r="AK560">
        <v>1036.130727272727</v>
      </c>
      <c r="AL560">
        <v>3.417234904216274</v>
      </c>
      <c r="AM560">
        <v>65.2902715244734</v>
      </c>
      <c r="AN560">
        <f>(AP560 - AO560 + DY560*1E3/(8.314*(EA560+273.15)) * AR560/DX560 * AQ560) * DX560/(100*DL560) * 1000/(1000 - AP560)</f>
        <v>0</v>
      </c>
      <c r="AO560">
        <v>16.36810551678677</v>
      </c>
      <c r="AP560">
        <v>16.67618121212121</v>
      </c>
      <c r="AQ560">
        <v>5.164167059617239E-05</v>
      </c>
      <c r="AR560">
        <v>105.1138406512992</v>
      </c>
      <c r="AS560">
        <v>0</v>
      </c>
      <c r="AT560">
        <v>0</v>
      </c>
      <c r="AU560">
        <f>IF(AS560*$H$13&gt;=AW560,1.0,(AW560/(AW560-AS560*$H$13)))</f>
        <v>0</v>
      </c>
      <c r="AV560">
        <f>(AU560-1)*100</f>
        <v>0</v>
      </c>
      <c r="AW560">
        <f>MAX(0,($B$13+$C$13*EF560)/(1+$D$13*EF560)*DY560/(EA560+273)*$E$13)</f>
        <v>0</v>
      </c>
      <c r="AX560" t="s">
        <v>437</v>
      </c>
      <c r="AY560" t="s">
        <v>437</v>
      </c>
      <c r="AZ560">
        <v>0</v>
      </c>
      <c r="BA560">
        <v>0</v>
      </c>
      <c r="BB560">
        <f>1-AZ560/BA560</f>
        <v>0</v>
      </c>
      <c r="BC560">
        <v>0</v>
      </c>
      <c r="BD560" t="s">
        <v>437</v>
      </c>
      <c r="BE560" t="s">
        <v>437</v>
      </c>
      <c r="BF560">
        <v>0</v>
      </c>
      <c r="BG560">
        <v>0</v>
      </c>
      <c r="BH560">
        <f>1-BF560/BG560</f>
        <v>0</v>
      </c>
      <c r="BI560">
        <v>0.5</v>
      </c>
      <c r="BJ560">
        <f>DI560</f>
        <v>0</v>
      </c>
      <c r="BK560">
        <f>L560</f>
        <v>0</v>
      </c>
      <c r="BL560">
        <f>BH560*BI560*BJ560</f>
        <v>0</v>
      </c>
      <c r="BM560">
        <f>(BK560-BC560)/BJ560</f>
        <v>0</v>
      </c>
      <c r="BN560">
        <f>(BA560-BG560)/BG560</f>
        <v>0</v>
      </c>
      <c r="BO560">
        <f>AZ560/(BB560+AZ560/BG560)</f>
        <v>0</v>
      </c>
      <c r="BP560" t="s">
        <v>437</v>
      </c>
      <c r="BQ560">
        <v>0</v>
      </c>
      <c r="BR560">
        <f>IF(BQ560&lt;&gt;0, BQ560, BO560)</f>
        <v>0</v>
      </c>
      <c r="BS560">
        <f>1-BR560/BG560</f>
        <v>0</v>
      </c>
      <c r="BT560">
        <f>(BG560-BF560)/(BG560-BR560)</f>
        <v>0</v>
      </c>
      <c r="BU560">
        <f>(BA560-BG560)/(BA560-BR560)</f>
        <v>0</v>
      </c>
      <c r="BV560">
        <f>(BG560-BF560)/(BG560-AZ560)</f>
        <v>0</v>
      </c>
      <c r="BW560">
        <f>(BA560-BG560)/(BA560-AZ560)</f>
        <v>0</v>
      </c>
      <c r="BX560">
        <f>(BT560*BR560/BF560)</f>
        <v>0</v>
      </c>
      <c r="BY560">
        <f>(1-BX560)</f>
        <v>0</v>
      </c>
      <c r="BZ560">
        <v>2020</v>
      </c>
      <c r="CA560">
        <v>290.0000000000001</v>
      </c>
      <c r="CB560">
        <v>1590.42</v>
      </c>
      <c r="CC560">
        <v>295</v>
      </c>
      <c r="CD560">
        <v>5220.67</v>
      </c>
      <c r="CE560">
        <v>1591.29</v>
      </c>
      <c r="CF560">
        <v>-0.87</v>
      </c>
      <c r="CG560">
        <v>300.0000000000001</v>
      </c>
      <c r="CH560">
        <v>23.8</v>
      </c>
      <c r="CI560">
        <v>1650.734719841875</v>
      </c>
      <c r="CJ560">
        <v>2.032994541366527</v>
      </c>
      <c r="CK560">
        <v>-31.03478562282126</v>
      </c>
      <c r="CL560">
        <v>0.9198548094063967</v>
      </c>
      <c r="CM560">
        <v>0.9759925733019913</v>
      </c>
      <c r="CN560">
        <v>-0.00431141668520578</v>
      </c>
      <c r="CO560">
        <v>289.9999999999999</v>
      </c>
      <c r="CP560">
        <v>1590.91</v>
      </c>
      <c r="CQ560">
        <v>765</v>
      </c>
      <c r="CR560">
        <v>5219.32</v>
      </c>
      <c r="CS560">
        <v>1591.27</v>
      </c>
      <c r="CT560">
        <v>-0.36</v>
      </c>
      <c r="DH560">
        <f>$B$11*EG560+$C$11*EH560+$F$11*ES560*(1-EV560)</f>
        <v>0</v>
      </c>
      <c r="DI560">
        <f>DH560*DJ560</f>
        <v>0</v>
      </c>
      <c r="DJ560">
        <f>($B$11*$D$9+$C$11*$D$9+$F$11*((FF560+EX560)/MAX(FF560+EX560+FG560, 0.1)*$I$9+FG560/MAX(FF560+EX560+FG560, 0.1)*$J$9))/($B$11+$C$11+$F$11)</f>
        <v>0</v>
      </c>
      <c r="DK560">
        <f>($B$11*$K$9+$C$11*$K$9+$F$11*((FF560+EX560)/MAX(FF560+EX560+FG560, 0.1)*$P$9+FG560/MAX(FF560+EX560+FG560, 0.1)*$Q$9))/($B$11+$C$11+$F$11)</f>
        <v>0</v>
      </c>
      <c r="DL560">
        <v>6</v>
      </c>
      <c r="DM560">
        <v>0.5</v>
      </c>
      <c r="DN560" t="s">
        <v>438</v>
      </c>
      <c r="DO560">
        <v>2</v>
      </c>
      <c r="DP560" t="b">
        <v>1</v>
      </c>
      <c r="DQ560">
        <v>1761513719.7</v>
      </c>
      <c r="DR560">
        <v>1011.13</v>
      </c>
      <c r="DS560">
        <v>1044.266</v>
      </c>
      <c r="DT560">
        <v>16.67295</v>
      </c>
      <c r="DU560">
        <v>16.36814</v>
      </c>
      <c r="DV560">
        <v>1014.578</v>
      </c>
      <c r="DW560">
        <v>16.59569</v>
      </c>
      <c r="DX560">
        <v>500.0116</v>
      </c>
      <c r="DY560">
        <v>90.28825000000001</v>
      </c>
      <c r="DZ560">
        <v>0.09997777999999999</v>
      </c>
      <c r="EA560">
        <v>24.18013</v>
      </c>
      <c r="EB560">
        <v>24.01017</v>
      </c>
      <c r="EC560">
        <v>999.9</v>
      </c>
      <c r="ED560">
        <v>0</v>
      </c>
      <c r="EE560">
        <v>0</v>
      </c>
      <c r="EF560">
        <v>9997.132</v>
      </c>
      <c r="EG560">
        <v>0</v>
      </c>
      <c r="EH560">
        <v>1022.515</v>
      </c>
      <c r="EI560">
        <v>-33.13522</v>
      </c>
      <c r="EJ560">
        <v>1028.275</v>
      </c>
      <c r="EK560">
        <v>1061.644</v>
      </c>
      <c r="EL560">
        <v>0.3047931999999999</v>
      </c>
      <c r="EM560">
        <v>1044.266</v>
      </c>
      <c r="EN560">
        <v>16.36814</v>
      </c>
      <c r="EO560">
        <v>1.50537</v>
      </c>
      <c r="EP560">
        <v>1.477852</v>
      </c>
      <c r="EQ560">
        <v>13.02282</v>
      </c>
      <c r="ER560">
        <v>12.74093</v>
      </c>
      <c r="ES560">
        <v>1999.998</v>
      </c>
      <c r="ET560">
        <v>0.9799966</v>
      </c>
      <c r="EU560">
        <v>0.0200038</v>
      </c>
      <c r="EV560">
        <v>0</v>
      </c>
      <c r="EW560">
        <v>1261.454</v>
      </c>
      <c r="EX560">
        <v>5.000970000000001</v>
      </c>
      <c r="EY560">
        <v>25402.88</v>
      </c>
      <c r="EZ560">
        <v>16707.54</v>
      </c>
      <c r="FA560">
        <v>40.437</v>
      </c>
      <c r="FB560">
        <v>41.52480000000001</v>
      </c>
      <c r="FC560">
        <v>40.5496</v>
      </c>
      <c r="FD560">
        <v>40.937</v>
      </c>
      <c r="FE560">
        <v>40.5</v>
      </c>
      <c r="FF560">
        <v>1955.088</v>
      </c>
      <c r="FG560">
        <v>39.90999999999999</v>
      </c>
      <c r="FH560">
        <v>0</v>
      </c>
      <c r="FI560">
        <v>8594</v>
      </c>
      <c r="FJ560">
        <v>0</v>
      </c>
      <c r="FK560">
        <v>1261.4176</v>
      </c>
      <c r="FL560">
        <v>-1.263846152267189</v>
      </c>
      <c r="FM560">
        <v>2.884615481420116</v>
      </c>
      <c r="FN560">
        <v>25403.128</v>
      </c>
      <c r="FO560">
        <v>15</v>
      </c>
      <c r="FP560">
        <v>0</v>
      </c>
      <c r="FQ560" t="s">
        <v>439</v>
      </c>
      <c r="FR560">
        <v>1760210915.6</v>
      </c>
      <c r="FS560">
        <v>0</v>
      </c>
      <c r="FT560">
        <v>0</v>
      </c>
      <c r="FU560">
        <v>-0.215</v>
      </c>
      <c r="FV560">
        <v>0</v>
      </c>
      <c r="FW560">
        <v>-0.6919999999999999</v>
      </c>
      <c r="FX560">
        <v>0</v>
      </c>
      <c r="FY560">
        <v>400</v>
      </c>
      <c r="FZ560">
        <v>0</v>
      </c>
      <c r="GA560">
        <v>0.15</v>
      </c>
      <c r="GB560">
        <v>0</v>
      </c>
      <c r="GC560">
        <v>-33.05243902439025</v>
      </c>
      <c r="GD560">
        <v>0.04643414634141739</v>
      </c>
      <c r="GE560">
        <v>0.09138435282099228</v>
      </c>
      <c r="GF560">
        <v>1</v>
      </c>
      <c r="GG560">
        <v>1261.422647058824</v>
      </c>
      <c r="GH560">
        <v>0.3020626335688815</v>
      </c>
      <c r="GI560">
        <v>0.1971906933660319</v>
      </c>
      <c r="GJ560">
        <v>1</v>
      </c>
      <c r="GK560">
        <v>0.3296771463414634</v>
      </c>
      <c r="GL560">
        <v>-0.2731004947735191</v>
      </c>
      <c r="GM560">
        <v>0.02888233149291083</v>
      </c>
      <c r="GN560">
        <v>0</v>
      </c>
      <c r="GO560">
        <v>2</v>
      </c>
      <c r="GP560">
        <v>3</v>
      </c>
      <c r="GQ560" t="s">
        <v>440</v>
      </c>
      <c r="GR560">
        <v>3.13452</v>
      </c>
      <c r="GS560">
        <v>2.76034</v>
      </c>
      <c r="GT560">
        <v>0.17392</v>
      </c>
      <c r="GU560">
        <v>0.175512</v>
      </c>
      <c r="GV560">
        <v>0.08183029999999999</v>
      </c>
      <c r="GW560">
        <v>0.079916</v>
      </c>
      <c r="GX560">
        <v>26268.8</v>
      </c>
      <c r="GY560">
        <v>26215.3</v>
      </c>
      <c r="GZ560">
        <v>29567.4</v>
      </c>
      <c r="HA560">
        <v>29388.6</v>
      </c>
      <c r="HB560">
        <v>35877.1</v>
      </c>
      <c r="HC560">
        <v>35821.2</v>
      </c>
      <c r="HD560">
        <v>41604.2</v>
      </c>
      <c r="HE560">
        <v>41748.7</v>
      </c>
      <c r="HF560">
        <v>1.92675</v>
      </c>
      <c r="HG560">
        <v>1.85122</v>
      </c>
      <c r="HH560">
        <v>0.00284985</v>
      </c>
      <c r="HI560">
        <v>0</v>
      </c>
      <c r="HJ560">
        <v>23.9601</v>
      </c>
      <c r="HK560">
        <v>999.9</v>
      </c>
      <c r="HL560">
        <v>39.6</v>
      </c>
      <c r="HM560">
        <v>31.7</v>
      </c>
      <c r="HN560">
        <v>20.5898</v>
      </c>
      <c r="HO560">
        <v>62.3629</v>
      </c>
      <c r="HP560">
        <v>31.1859</v>
      </c>
      <c r="HQ560">
        <v>1</v>
      </c>
      <c r="HR560">
        <v>0.16046</v>
      </c>
      <c r="HS560">
        <v>4.57879</v>
      </c>
      <c r="HT560">
        <v>20.2805</v>
      </c>
      <c r="HU560">
        <v>5.21834</v>
      </c>
      <c r="HV560">
        <v>12.0159</v>
      </c>
      <c r="HW560">
        <v>4.98865</v>
      </c>
      <c r="HX560">
        <v>3.28795</v>
      </c>
      <c r="HY560">
        <v>9999</v>
      </c>
      <c r="HZ560">
        <v>9999</v>
      </c>
      <c r="IA560">
        <v>9999</v>
      </c>
      <c r="IB560">
        <v>999.9</v>
      </c>
      <c r="IC560">
        <v>4.97284</v>
      </c>
      <c r="ID560">
        <v>1.86661</v>
      </c>
      <c r="IE560">
        <v>1.86594</v>
      </c>
      <c r="IF560">
        <v>1.86589</v>
      </c>
      <c r="IG560">
        <v>1.86772</v>
      </c>
      <c r="IH560">
        <v>1.87018</v>
      </c>
      <c r="II560">
        <v>1.86878</v>
      </c>
      <c r="IJ560">
        <v>1.87028</v>
      </c>
      <c r="IK560">
        <v>0</v>
      </c>
      <c r="IL560">
        <v>0</v>
      </c>
      <c r="IM560">
        <v>0</v>
      </c>
      <c r="IN560">
        <v>0</v>
      </c>
      <c r="IO560" t="s">
        <v>441</v>
      </c>
      <c r="IP560" t="s">
        <v>442</v>
      </c>
      <c r="IQ560" t="s">
        <v>443</v>
      </c>
      <c r="IR560" t="s">
        <v>443</v>
      </c>
      <c r="IS560" t="s">
        <v>443</v>
      </c>
      <c r="IT560" t="s">
        <v>443</v>
      </c>
      <c r="IU560">
        <v>0</v>
      </c>
      <c r="IV560">
        <v>100</v>
      </c>
      <c r="IW560">
        <v>100</v>
      </c>
      <c r="IX560">
        <v>-3.46</v>
      </c>
      <c r="IY560">
        <v>0.07729999999999999</v>
      </c>
      <c r="IZ560">
        <v>-1.414774939843471</v>
      </c>
      <c r="JA560">
        <v>-0.002262605230658699</v>
      </c>
      <c r="JB560">
        <v>4.117972070868355E-07</v>
      </c>
      <c r="JC560">
        <v>-1.535053720392113E-10</v>
      </c>
      <c r="JD560">
        <v>-0.05773197212917025</v>
      </c>
      <c r="JE560">
        <v>-0.004387372397949352</v>
      </c>
      <c r="JF560">
        <v>0.001148265067849212</v>
      </c>
      <c r="JG560">
        <v>-2.372704636287677E-05</v>
      </c>
      <c r="JH560">
        <v>4</v>
      </c>
      <c r="JI560">
        <v>2346</v>
      </c>
      <c r="JJ560">
        <v>1</v>
      </c>
      <c r="JK560">
        <v>24</v>
      </c>
      <c r="JL560">
        <v>21713.4</v>
      </c>
      <c r="JM560">
        <v>29358562</v>
      </c>
      <c r="JN560">
        <v>2.18872</v>
      </c>
      <c r="JO560">
        <v>2.25464</v>
      </c>
      <c r="JP560">
        <v>1.39771</v>
      </c>
      <c r="JQ560">
        <v>2.35352</v>
      </c>
      <c r="JR560">
        <v>1.49536</v>
      </c>
      <c r="JS560">
        <v>2.64038</v>
      </c>
      <c r="JT560">
        <v>36.718</v>
      </c>
      <c r="JU560">
        <v>24.035</v>
      </c>
      <c r="JV560">
        <v>18</v>
      </c>
      <c r="JW560">
        <v>495.168</v>
      </c>
      <c r="JX560">
        <v>437.417</v>
      </c>
      <c r="JY560">
        <v>18.6926</v>
      </c>
      <c r="JZ560">
        <v>29.4754</v>
      </c>
      <c r="KA560">
        <v>30.0012</v>
      </c>
      <c r="KB560">
        <v>28.9805</v>
      </c>
      <c r="KC560">
        <v>28.8796</v>
      </c>
      <c r="KD560">
        <v>43.9188</v>
      </c>
      <c r="KE560">
        <v>27.5058</v>
      </c>
      <c r="KF560">
        <v>40.4551</v>
      </c>
      <c r="KG560">
        <v>18.6855</v>
      </c>
      <c r="KH560">
        <v>1075.79</v>
      </c>
      <c r="KI560">
        <v>16.4292</v>
      </c>
      <c r="KJ560">
        <v>101.049</v>
      </c>
      <c r="KK560">
        <v>100.396</v>
      </c>
    </row>
    <row r="561" spans="1:297">
      <c r="A561">
        <v>545</v>
      </c>
      <c r="B561">
        <v>1761513727.5</v>
      </c>
      <c r="C561">
        <v>6517</v>
      </c>
      <c r="D561" t="s">
        <v>1538</v>
      </c>
      <c r="E561" t="s">
        <v>1539</v>
      </c>
      <c r="F561">
        <v>5</v>
      </c>
      <c r="G561" t="s">
        <v>1411</v>
      </c>
      <c r="H561" t="s">
        <v>436</v>
      </c>
      <c r="I561">
        <v>1761513725</v>
      </c>
      <c r="J561">
        <f>(K561)/1000</f>
        <v>0</v>
      </c>
      <c r="K561">
        <f>IF(DP561, AN561, AH561)</f>
        <v>0</v>
      </c>
      <c r="L561">
        <f>IF(DP561, AI561, AG561)</f>
        <v>0</v>
      </c>
      <c r="M561">
        <f>DR561 - IF(AU561&gt;1, L561*DL561*100.0/(AW561), 0)</f>
        <v>0</v>
      </c>
      <c r="N561">
        <f>((T561-J561/2)*M561-L561)/(T561+J561/2)</f>
        <v>0</v>
      </c>
      <c r="O561">
        <f>N561*(DY561+DZ561)/1000.0</f>
        <v>0</v>
      </c>
      <c r="P561">
        <f>(DR561 - IF(AU561&gt;1, L561*DL561*100.0/(AW561), 0))*(DY561+DZ561)/1000.0</f>
        <v>0</v>
      </c>
      <c r="Q561">
        <f>2.0/((1/S561-1/R561)+SIGN(S561)*SQRT((1/S561-1/R561)*(1/S561-1/R561) + 4*DM561/((DM561+1)*(DM561+1))*(2*1/S561*1/R561-1/R561*1/R561)))</f>
        <v>0</v>
      </c>
      <c r="R561">
        <f>IF(LEFT(DN561,1)&lt;&gt;"0",IF(LEFT(DN561,1)="1",3.0,DO561),$D$5+$E$5*(EF561*DY561/($K$5*1000))+$F$5*(EF561*DY561/($K$5*1000))*MAX(MIN(DL561,$J$5),$I$5)*MAX(MIN(DL561,$J$5),$I$5)+$G$5*MAX(MIN(DL561,$J$5),$I$5)*(EF561*DY561/($K$5*1000))+$H$5*(EF561*DY561/($K$5*1000))*(EF561*DY561/($K$5*1000)))</f>
        <v>0</v>
      </c>
      <c r="S561">
        <f>J561*(1000-(1000*0.61365*exp(17.502*W561/(240.97+W561))/(DY561+DZ561)+DT561)/2)/(1000*0.61365*exp(17.502*W561/(240.97+W561))/(DY561+DZ561)-DT561)</f>
        <v>0</v>
      </c>
      <c r="T561">
        <f>1/((DM561+1)/(Q561/1.6)+1/(R561/1.37)) + DM561/((DM561+1)/(Q561/1.6) + DM561/(R561/1.37))</f>
        <v>0</v>
      </c>
      <c r="U561">
        <f>(DH561*DK561)</f>
        <v>0</v>
      </c>
      <c r="V561">
        <f>(EA561+(U561+2*0.95*5.67E-8*(((EA561+$B$7)+273)^4-(EA561+273)^4)-44100*J561)/(1.84*29.3*R561+8*0.95*5.67E-8*(EA561+273)^3))</f>
        <v>0</v>
      </c>
      <c r="W561">
        <f>($C$7*EB561+$D$7*EC561+$E$7*V561)</f>
        <v>0</v>
      </c>
      <c r="X561">
        <f>0.61365*exp(17.502*W561/(240.97+W561))</f>
        <v>0</v>
      </c>
      <c r="Y561">
        <f>(Z561/AA561*100)</f>
        <v>0</v>
      </c>
      <c r="Z561">
        <f>DT561*(DY561+DZ561)/1000</f>
        <v>0</v>
      </c>
      <c r="AA561">
        <f>0.61365*exp(17.502*EA561/(240.97+EA561))</f>
        <v>0</v>
      </c>
      <c r="AB561">
        <f>(X561-DT561*(DY561+DZ561)/1000)</f>
        <v>0</v>
      </c>
      <c r="AC561">
        <f>(-J561*44100)</f>
        <v>0</v>
      </c>
      <c r="AD561">
        <f>2*29.3*R561*0.92*(EA561-W561)</f>
        <v>0</v>
      </c>
      <c r="AE561">
        <f>2*0.95*5.67E-8*(((EA561+$B$7)+273)^4-(W561+273)^4)</f>
        <v>0</v>
      </c>
      <c r="AF561">
        <f>U561+AE561+AC561+AD561</f>
        <v>0</v>
      </c>
      <c r="AG561">
        <f>DX561*AU561*(DS561-DR561*(1000-AU561*DU561)/(1000-AU561*DT561))/(100*DL561)</f>
        <v>0</v>
      </c>
      <c r="AH561">
        <f>1000*DX561*AU561*(DT561-DU561)/(100*DL561*(1000-AU561*DT561))</f>
        <v>0</v>
      </c>
      <c r="AI561">
        <f>(AJ561 - AK561 - DY561*1E3/(8.314*(EA561+273.15)) * AM561/DX561 * AL561) * DX561/(100*DL561) * (1000 - DU561)/1000</f>
        <v>0</v>
      </c>
      <c r="AJ561">
        <v>1078.421378420263</v>
      </c>
      <c r="AK561">
        <v>1053.051515151515</v>
      </c>
      <c r="AL561">
        <v>3.396286206841408</v>
      </c>
      <c r="AM561">
        <v>65.2902715244734</v>
      </c>
      <c r="AN561">
        <f>(AP561 - AO561 + DY561*1E3/(8.314*(EA561+273.15)) * AR561/DX561 * AQ561) * DX561/(100*DL561) * 1000/(1000 - AP561)</f>
        <v>0</v>
      </c>
      <c r="AO561">
        <v>16.36876900048767</v>
      </c>
      <c r="AP561">
        <v>16.67918545454546</v>
      </c>
      <c r="AQ561">
        <v>1.879460646570593E-05</v>
      </c>
      <c r="AR561">
        <v>105.1138406512992</v>
      </c>
      <c r="AS561">
        <v>0</v>
      </c>
      <c r="AT561">
        <v>0</v>
      </c>
      <c r="AU561">
        <f>IF(AS561*$H$13&gt;=AW561,1.0,(AW561/(AW561-AS561*$H$13)))</f>
        <v>0</v>
      </c>
      <c r="AV561">
        <f>(AU561-1)*100</f>
        <v>0</v>
      </c>
      <c r="AW561">
        <f>MAX(0,($B$13+$C$13*EF561)/(1+$D$13*EF561)*DY561/(EA561+273)*$E$13)</f>
        <v>0</v>
      </c>
      <c r="AX561" t="s">
        <v>437</v>
      </c>
      <c r="AY561" t="s">
        <v>437</v>
      </c>
      <c r="AZ561">
        <v>0</v>
      </c>
      <c r="BA561">
        <v>0</v>
      </c>
      <c r="BB561">
        <f>1-AZ561/BA561</f>
        <v>0</v>
      </c>
      <c r="BC561">
        <v>0</v>
      </c>
      <c r="BD561" t="s">
        <v>437</v>
      </c>
      <c r="BE561" t="s">
        <v>437</v>
      </c>
      <c r="BF561">
        <v>0</v>
      </c>
      <c r="BG561">
        <v>0</v>
      </c>
      <c r="BH561">
        <f>1-BF561/BG561</f>
        <v>0</v>
      </c>
      <c r="BI561">
        <v>0.5</v>
      </c>
      <c r="BJ561">
        <f>DI561</f>
        <v>0</v>
      </c>
      <c r="BK561">
        <f>L561</f>
        <v>0</v>
      </c>
      <c r="BL561">
        <f>BH561*BI561*BJ561</f>
        <v>0</v>
      </c>
      <c r="BM561">
        <f>(BK561-BC561)/BJ561</f>
        <v>0</v>
      </c>
      <c r="BN561">
        <f>(BA561-BG561)/BG561</f>
        <v>0</v>
      </c>
      <c r="BO561">
        <f>AZ561/(BB561+AZ561/BG561)</f>
        <v>0</v>
      </c>
      <c r="BP561" t="s">
        <v>437</v>
      </c>
      <c r="BQ561">
        <v>0</v>
      </c>
      <c r="BR561">
        <f>IF(BQ561&lt;&gt;0, BQ561, BO561)</f>
        <v>0</v>
      </c>
      <c r="BS561">
        <f>1-BR561/BG561</f>
        <v>0</v>
      </c>
      <c r="BT561">
        <f>(BG561-BF561)/(BG561-BR561)</f>
        <v>0</v>
      </c>
      <c r="BU561">
        <f>(BA561-BG561)/(BA561-BR561)</f>
        <v>0</v>
      </c>
      <c r="BV561">
        <f>(BG561-BF561)/(BG561-AZ561)</f>
        <v>0</v>
      </c>
      <c r="BW561">
        <f>(BA561-BG561)/(BA561-AZ561)</f>
        <v>0</v>
      </c>
      <c r="BX561">
        <f>(BT561*BR561/BF561)</f>
        <v>0</v>
      </c>
      <c r="BY561">
        <f>(1-BX561)</f>
        <v>0</v>
      </c>
      <c r="BZ561">
        <v>2020</v>
      </c>
      <c r="CA561">
        <v>290.0000000000001</v>
      </c>
      <c r="CB561">
        <v>1590.42</v>
      </c>
      <c r="CC561">
        <v>295</v>
      </c>
      <c r="CD561">
        <v>5220.67</v>
      </c>
      <c r="CE561">
        <v>1591.29</v>
      </c>
      <c r="CF561">
        <v>-0.87</v>
      </c>
      <c r="CG561">
        <v>300.0000000000001</v>
      </c>
      <c r="CH561">
        <v>23.8</v>
      </c>
      <c r="CI561">
        <v>1650.734719841875</v>
      </c>
      <c r="CJ561">
        <v>2.032994541366527</v>
      </c>
      <c r="CK561">
        <v>-31.03478562282126</v>
      </c>
      <c r="CL561">
        <v>0.9198548094063967</v>
      </c>
      <c r="CM561">
        <v>0.9759925733019913</v>
      </c>
      <c r="CN561">
        <v>-0.00431141668520578</v>
      </c>
      <c r="CO561">
        <v>289.9999999999999</v>
      </c>
      <c r="CP561">
        <v>1590.91</v>
      </c>
      <c r="CQ561">
        <v>765</v>
      </c>
      <c r="CR561">
        <v>5219.32</v>
      </c>
      <c r="CS561">
        <v>1591.27</v>
      </c>
      <c r="CT561">
        <v>-0.36</v>
      </c>
      <c r="DH561">
        <f>$B$11*EG561+$C$11*EH561+$F$11*ES561*(1-EV561)</f>
        <v>0</v>
      </c>
      <c r="DI561">
        <f>DH561*DJ561</f>
        <v>0</v>
      </c>
      <c r="DJ561">
        <f>($B$11*$D$9+$C$11*$D$9+$F$11*((FF561+EX561)/MAX(FF561+EX561+FG561, 0.1)*$I$9+FG561/MAX(FF561+EX561+FG561, 0.1)*$J$9))/($B$11+$C$11+$F$11)</f>
        <v>0</v>
      </c>
      <c r="DK561">
        <f>($B$11*$K$9+$C$11*$K$9+$F$11*((FF561+EX561)/MAX(FF561+EX561+FG561, 0.1)*$P$9+FG561/MAX(FF561+EX561+FG561, 0.1)*$Q$9))/($B$11+$C$11+$F$11)</f>
        <v>0</v>
      </c>
      <c r="DL561">
        <v>6</v>
      </c>
      <c r="DM561">
        <v>0.5</v>
      </c>
      <c r="DN561" t="s">
        <v>438</v>
      </c>
      <c r="DO561">
        <v>2</v>
      </c>
      <c r="DP561" t="b">
        <v>1</v>
      </c>
      <c r="DQ561">
        <v>1761513725</v>
      </c>
      <c r="DR561">
        <v>1028.796666666667</v>
      </c>
      <c r="DS561">
        <v>1062.057777777778</v>
      </c>
      <c r="DT561">
        <v>16.67842222222222</v>
      </c>
      <c r="DU561">
        <v>16.36883333333333</v>
      </c>
      <c r="DV561">
        <v>1032.277777777778</v>
      </c>
      <c r="DW561">
        <v>16.6011</v>
      </c>
      <c r="DX561">
        <v>500.0195555555555</v>
      </c>
      <c r="DY561">
        <v>90.28737777777778</v>
      </c>
      <c r="DZ561">
        <v>0.1000655555555556</v>
      </c>
      <c r="EA561">
        <v>24.17763333333333</v>
      </c>
      <c r="EB561">
        <v>24.00814444444444</v>
      </c>
      <c r="EC561">
        <v>999.9000000000001</v>
      </c>
      <c r="ED561">
        <v>0</v>
      </c>
      <c r="EE561">
        <v>0</v>
      </c>
      <c r="EF561">
        <v>9990.758888888888</v>
      </c>
      <c r="EG561">
        <v>0</v>
      </c>
      <c r="EH561">
        <v>1022.47</v>
      </c>
      <c r="EI561">
        <v>-33.26212222222222</v>
      </c>
      <c r="EJ561">
        <v>1046.246666666667</v>
      </c>
      <c r="EK561">
        <v>1079.733333333333</v>
      </c>
      <c r="EL561">
        <v>0.3096032222222223</v>
      </c>
      <c r="EM561">
        <v>1062.057777777778</v>
      </c>
      <c r="EN561">
        <v>16.36883333333333</v>
      </c>
      <c r="EO561">
        <v>1.505852222222222</v>
      </c>
      <c r="EP561">
        <v>1.477897777777778</v>
      </c>
      <c r="EQ561">
        <v>13.02771111111111</v>
      </c>
      <c r="ER561">
        <v>12.74141111111111</v>
      </c>
      <c r="ES561">
        <v>1999.98</v>
      </c>
      <c r="ET561">
        <v>0.9799966666666666</v>
      </c>
      <c r="EU561">
        <v>0.02000373333333333</v>
      </c>
      <c r="EV561">
        <v>0</v>
      </c>
      <c r="EW561">
        <v>1261.322222222222</v>
      </c>
      <c r="EX561">
        <v>5.00097</v>
      </c>
      <c r="EY561">
        <v>25402.52222222222</v>
      </c>
      <c r="EZ561">
        <v>16707.38888888889</v>
      </c>
      <c r="FA561">
        <v>40.437</v>
      </c>
      <c r="FB561">
        <v>41.55511111111111</v>
      </c>
      <c r="FC561">
        <v>40.562</v>
      </c>
      <c r="FD561">
        <v>40.937</v>
      </c>
      <c r="FE561">
        <v>40.5</v>
      </c>
      <c r="FF561">
        <v>1955.07</v>
      </c>
      <c r="FG561">
        <v>39.91</v>
      </c>
      <c r="FH561">
        <v>0</v>
      </c>
      <c r="FI561">
        <v>8598.800000190735</v>
      </c>
      <c r="FJ561">
        <v>0</v>
      </c>
      <c r="FK561">
        <v>1261.3896</v>
      </c>
      <c r="FL561">
        <v>-0.7738461373518098</v>
      </c>
      <c r="FM561">
        <v>-5.153846166732243</v>
      </c>
      <c r="FN561">
        <v>25402.872</v>
      </c>
      <c r="FO561">
        <v>15</v>
      </c>
      <c r="FP561">
        <v>0</v>
      </c>
      <c r="FQ561" t="s">
        <v>439</v>
      </c>
      <c r="FR561">
        <v>1760210915.6</v>
      </c>
      <c r="FS561">
        <v>0</v>
      </c>
      <c r="FT561">
        <v>0</v>
      </c>
      <c r="FU561">
        <v>-0.215</v>
      </c>
      <c r="FV561">
        <v>0</v>
      </c>
      <c r="FW561">
        <v>-0.6919999999999999</v>
      </c>
      <c r="FX561">
        <v>0</v>
      </c>
      <c r="FY561">
        <v>400</v>
      </c>
      <c r="FZ561">
        <v>0</v>
      </c>
      <c r="GA561">
        <v>0.15</v>
      </c>
      <c r="GB561">
        <v>0</v>
      </c>
      <c r="GC561">
        <v>-33.09366341463414</v>
      </c>
      <c r="GD561">
        <v>-0.8858111498257211</v>
      </c>
      <c r="GE561">
        <v>0.1299918848425763</v>
      </c>
      <c r="GF561">
        <v>0</v>
      </c>
      <c r="GG561">
        <v>1261.399411764706</v>
      </c>
      <c r="GH561">
        <v>-0.4036669215597464</v>
      </c>
      <c r="GI561">
        <v>0.2675371461451084</v>
      </c>
      <c r="GJ561">
        <v>1</v>
      </c>
      <c r="GK561">
        <v>0.3142272926829269</v>
      </c>
      <c r="GL561">
        <v>-0.1073344599303134</v>
      </c>
      <c r="GM561">
        <v>0.0155510786219021</v>
      </c>
      <c r="GN561">
        <v>0</v>
      </c>
      <c r="GO561">
        <v>1</v>
      </c>
      <c r="GP561">
        <v>3</v>
      </c>
      <c r="GQ561" t="s">
        <v>446</v>
      </c>
      <c r="GR561">
        <v>3.13461</v>
      </c>
      <c r="GS561">
        <v>2.76018</v>
      </c>
      <c r="GT561">
        <v>0.175727</v>
      </c>
      <c r="GU561">
        <v>0.177264</v>
      </c>
      <c r="GV561">
        <v>0.08183840000000001</v>
      </c>
      <c r="GW561">
        <v>0.0799113</v>
      </c>
      <c r="GX561">
        <v>26210.6</v>
      </c>
      <c r="GY561">
        <v>26158.7</v>
      </c>
      <c r="GZ561">
        <v>29566.7</v>
      </c>
      <c r="HA561">
        <v>29387.7</v>
      </c>
      <c r="HB561">
        <v>35876.1</v>
      </c>
      <c r="HC561">
        <v>35820.4</v>
      </c>
      <c r="HD561">
        <v>41603.3</v>
      </c>
      <c r="HE561">
        <v>41747.5</v>
      </c>
      <c r="HF561">
        <v>1.92673</v>
      </c>
      <c r="HG561">
        <v>1.85102</v>
      </c>
      <c r="HH561">
        <v>0.00314415</v>
      </c>
      <c r="HI561">
        <v>0</v>
      </c>
      <c r="HJ561">
        <v>23.9602</v>
      </c>
      <c r="HK561">
        <v>999.9</v>
      </c>
      <c r="HL561">
        <v>39.6</v>
      </c>
      <c r="HM561">
        <v>31.7</v>
      </c>
      <c r="HN561">
        <v>20.5904</v>
      </c>
      <c r="HO561">
        <v>62.3129</v>
      </c>
      <c r="HP561">
        <v>31.3662</v>
      </c>
      <c r="HQ561">
        <v>1</v>
      </c>
      <c r="HR561">
        <v>0.161639</v>
      </c>
      <c r="HS561">
        <v>4.5798</v>
      </c>
      <c r="HT561">
        <v>20.2805</v>
      </c>
      <c r="HU561">
        <v>5.21819</v>
      </c>
      <c r="HV561">
        <v>12.0159</v>
      </c>
      <c r="HW561">
        <v>4.9887</v>
      </c>
      <c r="HX561">
        <v>3.28788</v>
      </c>
      <c r="HY561">
        <v>9999</v>
      </c>
      <c r="HZ561">
        <v>9999</v>
      </c>
      <c r="IA561">
        <v>9999</v>
      </c>
      <c r="IB561">
        <v>999.9</v>
      </c>
      <c r="IC561">
        <v>4.97284</v>
      </c>
      <c r="ID561">
        <v>1.86661</v>
      </c>
      <c r="IE561">
        <v>1.86592</v>
      </c>
      <c r="IF561">
        <v>1.86591</v>
      </c>
      <c r="IG561">
        <v>1.86771</v>
      </c>
      <c r="IH561">
        <v>1.87017</v>
      </c>
      <c r="II561">
        <v>1.86877</v>
      </c>
      <c r="IJ561">
        <v>1.87028</v>
      </c>
      <c r="IK561">
        <v>0</v>
      </c>
      <c r="IL561">
        <v>0</v>
      </c>
      <c r="IM561">
        <v>0</v>
      </c>
      <c r="IN561">
        <v>0</v>
      </c>
      <c r="IO561" t="s">
        <v>441</v>
      </c>
      <c r="IP561" t="s">
        <v>442</v>
      </c>
      <c r="IQ561" t="s">
        <v>443</v>
      </c>
      <c r="IR561" t="s">
        <v>443</v>
      </c>
      <c r="IS561" t="s">
        <v>443</v>
      </c>
      <c r="IT561" t="s">
        <v>443</v>
      </c>
      <c r="IU561">
        <v>0</v>
      </c>
      <c r="IV561">
        <v>100</v>
      </c>
      <c r="IW561">
        <v>100</v>
      </c>
      <c r="IX561">
        <v>-3.5</v>
      </c>
      <c r="IY561">
        <v>0.0774</v>
      </c>
      <c r="IZ561">
        <v>-1.414774939843471</v>
      </c>
      <c r="JA561">
        <v>-0.002262605230658699</v>
      </c>
      <c r="JB561">
        <v>4.117972070868355E-07</v>
      </c>
      <c r="JC561">
        <v>-1.535053720392113E-10</v>
      </c>
      <c r="JD561">
        <v>-0.05773197212917025</v>
      </c>
      <c r="JE561">
        <v>-0.004387372397949352</v>
      </c>
      <c r="JF561">
        <v>0.001148265067849212</v>
      </c>
      <c r="JG561">
        <v>-2.372704636287677E-05</v>
      </c>
      <c r="JH561">
        <v>4</v>
      </c>
      <c r="JI561">
        <v>2346</v>
      </c>
      <c r="JJ561">
        <v>1</v>
      </c>
      <c r="JK561">
        <v>24</v>
      </c>
      <c r="JL561">
        <v>21713.5</v>
      </c>
      <c r="JM561">
        <v>29358562.1</v>
      </c>
      <c r="JN561">
        <v>2.21802</v>
      </c>
      <c r="JO561">
        <v>2.24243</v>
      </c>
      <c r="JP561">
        <v>1.39771</v>
      </c>
      <c r="JQ561">
        <v>2.35352</v>
      </c>
      <c r="JR561">
        <v>1.49536</v>
      </c>
      <c r="JS561">
        <v>2.6062</v>
      </c>
      <c r="JT561">
        <v>36.6943</v>
      </c>
      <c r="JU561">
        <v>24.035</v>
      </c>
      <c r="JV561">
        <v>18</v>
      </c>
      <c r="JW561">
        <v>495.266</v>
      </c>
      <c r="JX561">
        <v>437.402</v>
      </c>
      <c r="JY561">
        <v>18.6811</v>
      </c>
      <c r="JZ561">
        <v>29.4883</v>
      </c>
      <c r="KA561">
        <v>30.0012</v>
      </c>
      <c r="KB561">
        <v>28.9946</v>
      </c>
      <c r="KC561">
        <v>28.894</v>
      </c>
      <c r="KD561">
        <v>44.4435</v>
      </c>
      <c r="KE561">
        <v>27.5058</v>
      </c>
      <c r="KF561">
        <v>40.4551</v>
      </c>
      <c r="KG561">
        <v>18.6772</v>
      </c>
      <c r="KH561">
        <v>1089.15</v>
      </c>
      <c r="KI561">
        <v>16.4317</v>
      </c>
      <c r="KJ561">
        <v>101.046</v>
      </c>
      <c r="KK561">
        <v>100.393</v>
      </c>
    </row>
    <row r="562" spans="1:297">
      <c r="A562">
        <v>546</v>
      </c>
      <c r="B562">
        <v>1761513732.5</v>
      </c>
      <c r="C562">
        <v>6522</v>
      </c>
      <c r="D562" t="s">
        <v>1540</v>
      </c>
      <c r="E562" t="s">
        <v>1541</v>
      </c>
      <c r="F562">
        <v>5</v>
      </c>
      <c r="G562" t="s">
        <v>1411</v>
      </c>
      <c r="H562" t="s">
        <v>436</v>
      </c>
      <c r="I562">
        <v>1761513729.7</v>
      </c>
      <c r="J562">
        <f>(K562)/1000</f>
        <v>0</v>
      </c>
      <c r="K562">
        <f>IF(DP562, AN562, AH562)</f>
        <v>0</v>
      </c>
      <c r="L562">
        <f>IF(DP562, AI562, AG562)</f>
        <v>0</v>
      </c>
      <c r="M562">
        <f>DR562 - IF(AU562&gt;1, L562*DL562*100.0/(AW562), 0)</f>
        <v>0</v>
      </c>
      <c r="N562">
        <f>((T562-J562/2)*M562-L562)/(T562+J562/2)</f>
        <v>0</v>
      </c>
      <c r="O562">
        <f>N562*(DY562+DZ562)/1000.0</f>
        <v>0</v>
      </c>
      <c r="P562">
        <f>(DR562 - IF(AU562&gt;1, L562*DL562*100.0/(AW562), 0))*(DY562+DZ562)/1000.0</f>
        <v>0</v>
      </c>
      <c r="Q562">
        <f>2.0/((1/S562-1/R562)+SIGN(S562)*SQRT((1/S562-1/R562)*(1/S562-1/R562) + 4*DM562/((DM562+1)*(DM562+1))*(2*1/S562*1/R562-1/R562*1/R562)))</f>
        <v>0</v>
      </c>
      <c r="R562">
        <f>IF(LEFT(DN562,1)&lt;&gt;"0",IF(LEFT(DN562,1)="1",3.0,DO562),$D$5+$E$5*(EF562*DY562/($K$5*1000))+$F$5*(EF562*DY562/($K$5*1000))*MAX(MIN(DL562,$J$5),$I$5)*MAX(MIN(DL562,$J$5),$I$5)+$G$5*MAX(MIN(DL562,$J$5),$I$5)*(EF562*DY562/($K$5*1000))+$H$5*(EF562*DY562/($K$5*1000))*(EF562*DY562/($K$5*1000)))</f>
        <v>0</v>
      </c>
      <c r="S562">
        <f>J562*(1000-(1000*0.61365*exp(17.502*W562/(240.97+W562))/(DY562+DZ562)+DT562)/2)/(1000*0.61365*exp(17.502*W562/(240.97+W562))/(DY562+DZ562)-DT562)</f>
        <v>0</v>
      </c>
      <c r="T562">
        <f>1/((DM562+1)/(Q562/1.6)+1/(R562/1.37)) + DM562/((DM562+1)/(Q562/1.6) + DM562/(R562/1.37))</f>
        <v>0</v>
      </c>
      <c r="U562">
        <f>(DH562*DK562)</f>
        <v>0</v>
      </c>
      <c r="V562">
        <f>(EA562+(U562+2*0.95*5.67E-8*(((EA562+$B$7)+273)^4-(EA562+273)^4)-44100*J562)/(1.84*29.3*R562+8*0.95*5.67E-8*(EA562+273)^3))</f>
        <v>0</v>
      </c>
      <c r="W562">
        <f>($C$7*EB562+$D$7*EC562+$E$7*V562)</f>
        <v>0</v>
      </c>
      <c r="X562">
        <f>0.61365*exp(17.502*W562/(240.97+W562))</f>
        <v>0</v>
      </c>
      <c r="Y562">
        <f>(Z562/AA562*100)</f>
        <v>0</v>
      </c>
      <c r="Z562">
        <f>DT562*(DY562+DZ562)/1000</f>
        <v>0</v>
      </c>
      <c r="AA562">
        <f>0.61365*exp(17.502*EA562/(240.97+EA562))</f>
        <v>0</v>
      </c>
      <c r="AB562">
        <f>(X562-DT562*(DY562+DZ562)/1000)</f>
        <v>0</v>
      </c>
      <c r="AC562">
        <f>(-J562*44100)</f>
        <v>0</v>
      </c>
      <c r="AD562">
        <f>2*29.3*R562*0.92*(EA562-W562)</f>
        <v>0</v>
      </c>
      <c r="AE562">
        <f>2*0.95*5.67E-8*(((EA562+$B$7)+273)^4-(W562+273)^4)</f>
        <v>0</v>
      </c>
      <c r="AF562">
        <f>U562+AE562+AC562+AD562</f>
        <v>0</v>
      </c>
      <c r="AG562">
        <f>DX562*AU562*(DS562-DR562*(1000-AU562*DU562)/(1000-AU562*DT562))/(100*DL562)</f>
        <v>0</v>
      </c>
      <c r="AH562">
        <f>1000*DX562*AU562*(DT562-DU562)/(100*DL562*(1000-AU562*DT562))</f>
        <v>0</v>
      </c>
      <c r="AI562">
        <f>(AJ562 - AK562 - DY562*1E3/(8.314*(EA562+273.15)) * AM562/DX562 * AL562) * DX562/(100*DL562) * (1000 - DU562)/1000</f>
        <v>0</v>
      </c>
      <c r="AJ562">
        <v>1095.14975664458</v>
      </c>
      <c r="AK562">
        <v>1069.989939393939</v>
      </c>
      <c r="AL562">
        <v>3.385401736833674</v>
      </c>
      <c r="AM562">
        <v>65.2902715244734</v>
      </c>
      <c r="AN562">
        <f>(AP562 - AO562 + DY562*1E3/(8.314*(EA562+273.15)) * AR562/DX562 * AQ562) * DX562/(100*DL562) * 1000/(1000 - AP562)</f>
        <v>0</v>
      </c>
      <c r="AO562">
        <v>16.36835853219447</v>
      </c>
      <c r="AP562">
        <v>16.67811757575757</v>
      </c>
      <c r="AQ562">
        <v>-2.965316314487538E-06</v>
      </c>
      <c r="AR562">
        <v>105.1138406512992</v>
      </c>
      <c r="AS562">
        <v>0</v>
      </c>
      <c r="AT562">
        <v>0</v>
      </c>
      <c r="AU562">
        <f>IF(AS562*$H$13&gt;=AW562,1.0,(AW562/(AW562-AS562*$H$13)))</f>
        <v>0</v>
      </c>
      <c r="AV562">
        <f>(AU562-1)*100</f>
        <v>0</v>
      </c>
      <c r="AW562">
        <f>MAX(0,($B$13+$C$13*EF562)/(1+$D$13*EF562)*DY562/(EA562+273)*$E$13)</f>
        <v>0</v>
      </c>
      <c r="AX562" t="s">
        <v>437</v>
      </c>
      <c r="AY562" t="s">
        <v>437</v>
      </c>
      <c r="AZ562">
        <v>0</v>
      </c>
      <c r="BA562">
        <v>0</v>
      </c>
      <c r="BB562">
        <f>1-AZ562/BA562</f>
        <v>0</v>
      </c>
      <c r="BC562">
        <v>0</v>
      </c>
      <c r="BD562" t="s">
        <v>437</v>
      </c>
      <c r="BE562" t="s">
        <v>437</v>
      </c>
      <c r="BF562">
        <v>0</v>
      </c>
      <c r="BG562">
        <v>0</v>
      </c>
      <c r="BH562">
        <f>1-BF562/BG562</f>
        <v>0</v>
      </c>
      <c r="BI562">
        <v>0.5</v>
      </c>
      <c r="BJ562">
        <f>DI562</f>
        <v>0</v>
      </c>
      <c r="BK562">
        <f>L562</f>
        <v>0</v>
      </c>
      <c r="BL562">
        <f>BH562*BI562*BJ562</f>
        <v>0</v>
      </c>
      <c r="BM562">
        <f>(BK562-BC562)/BJ562</f>
        <v>0</v>
      </c>
      <c r="BN562">
        <f>(BA562-BG562)/BG562</f>
        <v>0</v>
      </c>
      <c r="BO562">
        <f>AZ562/(BB562+AZ562/BG562)</f>
        <v>0</v>
      </c>
      <c r="BP562" t="s">
        <v>437</v>
      </c>
      <c r="BQ562">
        <v>0</v>
      </c>
      <c r="BR562">
        <f>IF(BQ562&lt;&gt;0, BQ562, BO562)</f>
        <v>0</v>
      </c>
      <c r="BS562">
        <f>1-BR562/BG562</f>
        <v>0</v>
      </c>
      <c r="BT562">
        <f>(BG562-BF562)/(BG562-BR562)</f>
        <v>0</v>
      </c>
      <c r="BU562">
        <f>(BA562-BG562)/(BA562-BR562)</f>
        <v>0</v>
      </c>
      <c r="BV562">
        <f>(BG562-BF562)/(BG562-AZ562)</f>
        <v>0</v>
      </c>
      <c r="BW562">
        <f>(BA562-BG562)/(BA562-AZ562)</f>
        <v>0</v>
      </c>
      <c r="BX562">
        <f>(BT562*BR562/BF562)</f>
        <v>0</v>
      </c>
      <c r="BY562">
        <f>(1-BX562)</f>
        <v>0</v>
      </c>
      <c r="BZ562">
        <v>2020</v>
      </c>
      <c r="CA562">
        <v>290.0000000000001</v>
      </c>
      <c r="CB562">
        <v>1590.42</v>
      </c>
      <c r="CC562">
        <v>295</v>
      </c>
      <c r="CD562">
        <v>5220.67</v>
      </c>
      <c r="CE562">
        <v>1591.29</v>
      </c>
      <c r="CF562">
        <v>-0.87</v>
      </c>
      <c r="CG562">
        <v>300.0000000000001</v>
      </c>
      <c r="CH562">
        <v>23.8</v>
      </c>
      <c r="CI562">
        <v>1650.734719841875</v>
      </c>
      <c r="CJ562">
        <v>2.032994541366527</v>
      </c>
      <c r="CK562">
        <v>-31.03478562282126</v>
      </c>
      <c r="CL562">
        <v>0.9198548094063967</v>
      </c>
      <c r="CM562">
        <v>0.9759925733019913</v>
      </c>
      <c r="CN562">
        <v>-0.00431141668520578</v>
      </c>
      <c r="CO562">
        <v>289.9999999999999</v>
      </c>
      <c r="CP562">
        <v>1590.91</v>
      </c>
      <c r="CQ562">
        <v>765</v>
      </c>
      <c r="CR562">
        <v>5219.32</v>
      </c>
      <c r="CS562">
        <v>1591.27</v>
      </c>
      <c r="CT562">
        <v>-0.36</v>
      </c>
      <c r="DH562">
        <f>$B$11*EG562+$C$11*EH562+$F$11*ES562*(1-EV562)</f>
        <v>0</v>
      </c>
      <c r="DI562">
        <f>DH562*DJ562</f>
        <v>0</v>
      </c>
      <c r="DJ562">
        <f>($B$11*$D$9+$C$11*$D$9+$F$11*((FF562+EX562)/MAX(FF562+EX562+FG562, 0.1)*$I$9+FG562/MAX(FF562+EX562+FG562, 0.1)*$J$9))/($B$11+$C$11+$F$11)</f>
        <v>0</v>
      </c>
      <c r="DK562">
        <f>($B$11*$K$9+$C$11*$K$9+$F$11*((FF562+EX562)/MAX(FF562+EX562+FG562, 0.1)*$P$9+FG562/MAX(FF562+EX562+FG562, 0.1)*$Q$9))/($B$11+$C$11+$F$11)</f>
        <v>0</v>
      </c>
      <c r="DL562">
        <v>6</v>
      </c>
      <c r="DM562">
        <v>0.5</v>
      </c>
      <c r="DN562" t="s">
        <v>438</v>
      </c>
      <c r="DO562">
        <v>2</v>
      </c>
      <c r="DP562" t="b">
        <v>1</v>
      </c>
      <c r="DQ562">
        <v>1761513729.7</v>
      </c>
      <c r="DR562">
        <v>1044.47</v>
      </c>
      <c r="DS562">
        <v>1077.576</v>
      </c>
      <c r="DT562">
        <v>16.67909</v>
      </c>
      <c r="DU562">
        <v>16.36871</v>
      </c>
      <c r="DV562">
        <v>1047.979</v>
      </c>
      <c r="DW562">
        <v>16.60177</v>
      </c>
      <c r="DX562">
        <v>500.0252</v>
      </c>
      <c r="DY562">
        <v>90.28856</v>
      </c>
      <c r="DZ562">
        <v>0.09997959000000001</v>
      </c>
      <c r="EA562">
        <v>24.17592</v>
      </c>
      <c r="EB562">
        <v>24.00755</v>
      </c>
      <c r="EC562">
        <v>999.9</v>
      </c>
      <c r="ED562">
        <v>0</v>
      </c>
      <c r="EE562">
        <v>0</v>
      </c>
      <c r="EF562">
        <v>9985.741</v>
      </c>
      <c r="EG562">
        <v>0</v>
      </c>
      <c r="EH562">
        <v>1022.463</v>
      </c>
      <c r="EI562">
        <v>-33.1056</v>
      </c>
      <c r="EJ562">
        <v>1062.187</v>
      </c>
      <c r="EK562">
        <v>1095.507</v>
      </c>
      <c r="EL562">
        <v>0.3103976</v>
      </c>
      <c r="EM562">
        <v>1077.576</v>
      </c>
      <c r="EN562">
        <v>16.36871</v>
      </c>
      <c r="EO562">
        <v>1.505931</v>
      </c>
      <c r="EP562">
        <v>1.477907</v>
      </c>
      <c r="EQ562">
        <v>13.02854</v>
      </c>
      <c r="ER562">
        <v>12.74147</v>
      </c>
      <c r="ES562">
        <v>1999.996</v>
      </c>
      <c r="ET562">
        <v>0.9799968999999999</v>
      </c>
      <c r="EU562">
        <v>0.0200035</v>
      </c>
      <c r="EV562">
        <v>0</v>
      </c>
      <c r="EW562">
        <v>1261.133</v>
      </c>
      <c r="EX562">
        <v>5.000970000000001</v>
      </c>
      <c r="EY562">
        <v>25402.12</v>
      </c>
      <c r="EZ562">
        <v>16707.53</v>
      </c>
      <c r="FA562">
        <v>40.437</v>
      </c>
      <c r="FB562">
        <v>41.562</v>
      </c>
      <c r="FC562">
        <v>40.562</v>
      </c>
      <c r="FD562">
        <v>40.937</v>
      </c>
      <c r="FE562">
        <v>40.5</v>
      </c>
      <c r="FF562">
        <v>1955.086</v>
      </c>
      <c r="FG562">
        <v>39.90999999999999</v>
      </c>
      <c r="FH562">
        <v>0</v>
      </c>
      <c r="FI562">
        <v>8603.600000143051</v>
      </c>
      <c r="FJ562">
        <v>0</v>
      </c>
      <c r="FK562">
        <v>1261.2588</v>
      </c>
      <c r="FL562">
        <v>-1.370769202708402</v>
      </c>
      <c r="FM562">
        <v>-9.184615385805442</v>
      </c>
      <c r="FN562">
        <v>25402.44000000001</v>
      </c>
      <c r="FO562">
        <v>15</v>
      </c>
      <c r="FP562">
        <v>0</v>
      </c>
      <c r="FQ562" t="s">
        <v>439</v>
      </c>
      <c r="FR562">
        <v>1760210915.6</v>
      </c>
      <c r="FS562">
        <v>0</v>
      </c>
      <c r="FT562">
        <v>0</v>
      </c>
      <c r="FU562">
        <v>-0.215</v>
      </c>
      <c r="FV562">
        <v>0</v>
      </c>
      <c r="FW562">
        <v>-0.6919999999999999</v>
      </c>
      <c r="FX562">
        <v>0</v>
      </c>
      <c r="FY562">
        <v>400</v>
      </c>
      <c r="FZ562">
        <v>0</v>
      </c>
      <c r="GA562">
        <v>0.15</v>
      </c>
      <c r="GB562">
        <v>0</v>
      </c>
      <c r="GC562">
        <v>-33.11019268292682</v>
      </c>
      <c r="GD562">
        <v>-0.6053498257840514</v>
      </c>
      <c r="GE562">
        <v>0.1257023281897121</v>
      </c>
      <c r="GF562">
        <v>0</v>
      </c>
      <c r="GG562">
        <v>1261.331764705882</v>
      </c>
      <c r="GH562">
        <v>-1.312452247124313</v>
      </c>
      <c r="GI562">
        <v>0.2908250999386422</v>
      </c>
      <c r="GJ562">
        <v>0</v>
      </c>
      <c r="GK562">
        <v>0.3071799024390244</v>
      </c>
      <c r="GL562">
        <v>0.0204853170731705</v>
      </c>
      <c r="GM562">
        <v>0.004911445854402321</v>
      </c>
      <c r="GN562">
        <v>1</v>
      </c>
      <c r="GO562">
        <v>1</v>
      </c>
      <c r="GP562">
        <v>3</v>
      </c>
      <c r="GQ562" t="s">
        <v>446</v>
      </c>
      <c r="GR562">
        <v>3.13461</v>
      </c>
      <c r="GS562">
        <v>2.76015</v>
      </c>
      <c r="GT562">
        <v>0.177517</v>
      </c>
      <c r="GU562">
        <v>0.17901</v>
      </c>
      <c r="GV562">
        <v>0.0818305</v>
      </c>
      <c r="GW562">
        <v>0.0799275</v>
      </c>
      <c r="GX562">
        <v>26153.7</v>
      </c>
      <c r="GY562">
        <v>26102.6</v>
      </c>
      <c r="GZ562">
        <v>29566.9</v>
      </c>
      <c r="HA562">
        <v>29387.2</v>
      </c>
      <c r="HB562">
        <v>35876.5</v>
      </c>
      <c r="HC562">
        <v>35819.3</v>
      </c>
      <c r="HD562">
        <v>41603.4</v>
      </c>
      <c r="HE562">
        <v>41746.9</v>
      </c>
      <c r="HF562">
        <v>1.92647</v>
      </c>
      <c r="HG562">
        <v>1.85145</v>
      </c>
      <c r="HH562">
        <v>0.00268966</v>
      </c>
      <c r="HI562">
        <v>0</v>
      </c>
      <c r="HJ562">
        <v>23.9621</v>
      </c>
      <c r="HK562">
        <v>999.9</v>
      </c>
      <c r="HL562">
        <v>39.6</v>
      </c>
      <c r="HM562">
        <v>31.7</v>
      </c>
      <c r="HN562">
        <v>20.5907</v>
      </c>
      <c r="HO562">
        <v>62.3829</v>
      </c>
      <c r="HP562">
        <v>31.2861</v>
      </c>
      <c r="HQ562">
        <v>1</v>
      </c>
      <c r="HR562">
        <v>0.162655</v>
      </c>
      <c r="HS562">
        <v>4.58861</v>
      </c>
      <c r="HT562">
        <v>20.2802</v>
      </c>
      <c r="HU562">
        <v>5.21804</v>
      </c>
      <c r="HV562">
        <v>12.0159</v>
      </c>
      <c r="HW562">
        <v>4.98845</v>
      </c>
      <c r="HX562">
        <v>3.28805</v>
      </c>
      <c r="HY562">
        <v>9999</v>
      </c>
      <c r="HZ562">
        <v>9999</v>
      </c>
      <c r="IA562">
        <v>9999</v>
      </c>
      <c r="IB562">
        <v>999.9</v>
      </c>
      <c r="IC562">
        <v>4.97284</v>
      </c>
      <c r="ID562">
        <v>1.86661</v>
      </c>
      <c r="IE562">
        <v>1.86593</v>
      </c>
      <c r="IF562">
        <v>1.86592</v>
      </c>
      <c r="IG562">
        <v>1.8677</v>
      </c>
      <c r="IH562">
        <v>1.87014</v>
      </c>
      <c r="II562">
        <v>1.86877</v>
      </c>
      <c r="IJ562">
        <v>1.87027</v>
      </c>
      <c r="IK562">
        <v>0</v>
      </c>
      <c r="IL562">
        <v>0</v>
      </c>
      <c r="IM562">
        <v>0</v>
      </c>
      <c r="IN562">
        <v>0</v>
      </c>
      <c r="IO562" t="s">
        <v>441</v>
      </c>
      <c r="IP562" t="s">
        <v>442</v>
      </c>
      <c r="IQ562" t="s">
        <v>443</v>
      </c>
      <c r="IR562" t="s">
        <v>443</v>
      </c>
      <c r="IS562" t="s">
        <v>443</v>
      </c>
      <c r="IT562" t="s">
        <v>443</v>
      </c>
      <c r="IU562">
        <v>0</v>
      </c>
      <c r="IV562">
        <v>100</v>
      </c>
      <c r="IW562">
        <v>100</v>
      </c>
      <c r="IX562">
        <v>-3.52</v>
      </c>
      <c r="IY562">
        <v>0.07729999999999999</v>
      </c>
      <c r="IZ562">
        <v>-1.414774939843471</v>
      </c>
      <c r="JA562">
        <v>-0.002262605230658699</v>
      </c>
      <c r="JB562">
        <v>4.117972070868355E-07</v>
      </c>
      <c r="JC562">
        <v>-1.535053720392113E-10</v>
      </c>
      <c r="JD562">
        <v>-0.05773197212917025</v>
      </c>
      <c r="JE562">
        <v>-0.004387372397949352</v>
      </c>
      <c r="JF562">
        <v>0.001148265067849212</v>
      </c>
      <c r="JG562">
        <v>-2.372704636287677E-05</v>
      </c>
      <c r="JH562">
        <v>4</v>
      </c>
      <c r="JI562">
        <v>2346</v>
      </c>
      <c r="JJ562">
        <v>1</v>
      </c>
      <c r="JK562">
        <v>24</v>
      </c>
      <c r="JL562">
        <v>21713.6</v>
      </c>
      <c r="JM562">
        <v>29358562.2</v>
      </c>
      <c r="JN562">
        <v>2.24487</v>
      </c>
      <c r="JO562">
        <v>2.24365</v>
      </c>
      <c r="JP562">
        <v>1.39648</v>
      </c>
      <c r="JQ562">
        <v>2.35352</v>
      </c>
      <c r="JR562">
        <v>1.49536</v>
      </c>
      <c r="JS562">
        <v>2.7063</v>
      </c>
      <c r="JT562">
        <v>36.718</v>
      </c>
      <c r="JU562">
        <v>24.035</v>
      </c>
      <c r="JV562">
        <v>18</v>
      </c>
      <c r="JW562">
        <v>495.214</v>
      </c>
      <c r="JX562">
        <v>437.763</v>
      </c>
      <c r="JY562">
        <v>18.6718</v>
      </c>
      <c r="JZ562">
        <v>29.5008</v>
      </c>
      <c r="KA562">
        <v>30.0011</v>
      </c>
      <c r="KB562">
        <v>29.0079</v>
      </c>
      <c r="KC562">
        <v>28.9077</v>
      </c>
      <c r="KD562">
        <v>45.0337</v>
      </c>
      <c r="KE562">
        <v>27.2325</v>
      </c>
      <c r="KF562">
        <v>40.4551</v>
      </c>
      <c r="KG562">
        <v>18.6675</v>
      </c>
      <c r="KH562">
        <v>1109.19</v>
      </c>
      <c r="KI562">
        <v>16.438</v>
      </c>
      <c r="KJ562">
        <v>101.047</v>
      </c>
      <c r="KK562">
        <v>100.391</v>
      </c>
    </row>
    <row r="563" spans="1:297">
      <c r="A563">
        <v>547</v>
      </c>
      <c r="B563">
        <v>1761513737.5</v>
      </c>
      <c r="C563">
        <v>6527</v>
      </c>
      <c r="D563" t="s">
        <v>1542</v>
      </c>
      <c r="E563" t="s">
        <v>1543</v>
      </c>
      <c r="F563">
        <v>5</v>
      </c>
      <c r="G563" t="s">
        <v>1411</v>
      </c>
      <c r="H563" t="s">
        <v>436</v>
      </c>
      <c r="I563">
        <v>1761513735</v>
      </c>
      <c r="J563">
        <f>(K563)/1000</f>
        <v>0</v>
      </c>
      <c r="K563">
        <f>IF(DP563, AN563, AH563)</f>
        <v>0</v>
      </c>
      <c r="L563">
        <f>IF(DP563, AI563, AG563)</f>
        <v>0</v>
      </c>
      <c r="M563">
        <f>DR563 - IF(AU563&gt;1, L563*DL563*100.0/(AW563), 0)</f>
        <v>0</v>
      </c>
      <c r="N563">
        <f>((T563-J563/2)*M563-L563)/(T563+J563/2)</f>
        <v>0</v>
      </c>
      <c r="O563">
        <f>N563*(DY563+DZ563)/1000.0</f>
        <v>0</v>
      </c>
      <c r="P563">
        <f>(DR563 - IF(AU563&gt;1, L563*DL563*100.0/(AW563), 0))*(DY563+DZ563)/1000.0</f>
        <v>0</v>
      </c>
      <c r="Q563">
        <f>2.0/((1/S563-1/R563)+SIGN(S563)*SQRT((1/S563-1/R563)*(1/S563-1/R563) + 4*DM563/((DM563+1)*(DM563+1))*(2*1/S563*1/R563-1/R563*1/R563)))</f>
        <v>0</v>
      </c>
      <c r="R563">
        <f>IF(LEFT(DN563,1)&lt;&gt;"0",IF(LEFT(DN563,1)="1",3.0,DO563),$D$5+$E$5*(EF563*DY563/($K$5*1000))+$F$5*(EF563*DY563/($K$5*1000))*MAX(MIN(DL563,$J$5),$I$5)*MAX(MIN(DL563,$J$5),$I$5)+$G$5*MAX(MIN(DL563,$J$5),$I$5)*(EF563*DY563/($K$5*1000))+$H$5*(EF563*DY563/($K$5*1000))*(EF563*DY563/($K$5*1000)))</f>
        <v>0</v>
      </c>
      <c r="S563">
        <f>J563*(1000-(1000*0.61365*exp(17.502*W563/(240.97+W563))/(DY563+DZ563)+DT563)/2)/(1000*0.61365*exp(17.502*W563/(240.97+W563))/(DY563+DZ563)-DT563)</f>
        <v>0</v>
      </c>
      <c r="T563">
        <f>1/((DM563+1)/(Q563/1.6)+1/(R563/1.37)) + DM563/((DM563+1)/(Q563/1.6) + DM563/(R563/1.37))</f>
        <v>0</v>
      </c>
      <c r="U563">
        <f>(DH563*DK563)</f>
        <v>0</v>
      </c>
      <c r="V563">
        <f>(EA563+(U563+2*0.95*5.67E-8*(((EA563+$B$7)+273)^4-(EA563+273)^4)-44100*J563)/(1.84*29.3*R563+8*0.95*5.67E-8*(EA563+273)^3))</f>
        <v>0</v>
      </c>
      <c r="W563">
        <f>($C$7*EB563+$D$7*EC563+$E$7*V563)</f>
        <v>0</v>
      </c>
      <c r="X563">
        <f>0.61365*exp(17.502*W563/(240.97+W563))</f>
        <v>0</v>
      </c>
      <c r="Y563">
        <f>(Z563/AA563*100)</f>
        <v>0</v>
      </c>
      <c r="Z563">
        <f>DT563*(DY563+DZ563)/1000</f>
        <v>0</v>
      </c>
      <c r="AA563">
        <f>0.61365*exp(17.502*EA563/(240.97+EA563))</f>
        <v>0</v>
      </c>
      <c r="AB563">
        <f>(X563-DT563*(DY563+DZ563)/1000)</f>
        <v>0</v>
      </c>
      <c r="AC563">
        <f>(-J563*44100)</f>
        <v>0</v>
      </c>
      <c r="AD563">
        <f>2*29.3*R563*0.92*(EA563-W563)</f>
        <v>0</v>
      </c>
      <c r="AE563">
        <f>2*0.95*5.67E-8*(((EA563+$B$7)+273)^4-(W563+273)^4)</f>
        <v>0</v>
      </c>
      <c r="AF563">
        <f>U563+AE563+AC563+AD563</f>
        <v>0</v>
      </c>
      <c r="AG563">
        <f>DX563*AU563*(DS563-DR563*(1000-AU563*DU563)/(1000-AU563*DT563))/(100*DL563)</f>
        <v>0</v>
      </c>
      <c r="AH563">
        <f>1000*DX563*AU563*(DT563-DU563)/(100*DL563*(1000-AU563*DT563))</f>
        <v>0</v>
      </c>
      <c r="AI563">
        <f>(AJ563 - AK563 - DY563*1E3/(8.314*(EA563+273.15)) * AM563/DX563 * AL563) * DX563/(100*DL563) * (1000 - DU563)/1000</f>
        <v>0</v>
      </c>
      <c r="AJ563">
        <v>1112.186356950468</v>
      </c>
      <c r="AK563">
        <v>1086.927272727272</v>
      </c>
      <c r="AL563">
        <v>3.38311344192501</v>
      </c>
      <c r="AM563">
        <v>65.2902715244734</v>
      </c>
      <c r="AN563">
        <f>(AP563 - AO563 + DY563*1E3/(8.314*(EA563+273.15)) * AR563/DX563 * AQ563) * DX563/(100*DL563) * 1000/(1000 - AP563)</f>
        <v>0</v>
      </c>
      <c r="AO563">
        <v>16.41400158080724</v>
      </c>
      <c r="AP563">
        <v>16.68522727272728</v>
      </c>
      <c r="AQ563">
        <v>2.026090844378611E-05</v>
      </c>
      <c r="AR563">
        <v>105.1138406512992</v>
      </c>
      <c r="AS563">
        <v>0</v>
      </c>
      <c r="AT563">
        <v>0</v>
      </c>
      <c r="AU563">
        <f>IF(AS563*$H$13&gt;=AW563,1.0,(AW563/(AW563-AS563*$H$13)))</f>
        <v>0</v>
      </c>
      <c r="AV563">
        <f>(AU563-1)*100</f>
        <v>0</v>
      </c>
      <c r="AW563">
        <f>MAX(0,($B$13+$C$13*EF563)/(1+$D$13*EF563)*DY563/(EA563+273)*$E$13)</f>
        <v>0</v>
      </c>
      <c r="AX563" t="s">
        <v>437</v>
      </c>
      <c r="AY563" t="s">
        <v>437</v>
      </c>
      <c r="AZ563">
        <v>0</v>
      </c>
      <c r="BA563">
        <v>0</v>
      </c>
      <c r="BB563">
        <f>1-AZ563/BA563</f>
        <v>0</v>
      </c>
      <c r="BC563">
        <v>0</v>
      </c>
      <c r="BD563" t="s">
        <v>437</v>
      </c>
      <c r="BE563" t="s">
        <v>437</v>
      </c>
      <c r="BF563">
        <v>0</v>
      </c>
      <c r="BG563">
        <v>0</v>
      </c>
      <c r="BH563">
        <f>1-BF563/BG563</f>
        <v>0</v>
      </c>
      <c r="BI563">
        <v>0.5</v>
      </c>
      <c r="BJ563">
        <f>DI563</f>
        <v>0</v>
      </c>
      <c r="BK563">
        <f>L563</f>
        <v>0</v>
      </c>
      <c r="BL563">
        <f>BH563*BI563*BJ563</f>
        <v>0</v>
      </c>
      <c r="BM563">
        <f>(BK563-BC563)/BJ563</f>
        <v>0</v>
      </c>
      <c r="BN563">
        <f>(BA563-BG563)/BG563</f>
        <v>0</v>
      </c>
      <c r="BO563">
        <f>AZ563/(BB563+AZ563/BG563)</f>
        <v>0</v>
      </c>
      <c r="BP563" t="s">
        <v>437</v>
      </c>
      <c r="BQ563">
        <v>0</v>
      </c>
      <c r="BR563">
        <f>IF(BQ563&lt;&gt;0, BQ563, BO563)</f>
        <v>0</v>
      </c>
      <c r="BS563">
        <f>1-BR563/BG563</f>
        <v>0</v>
      </c>
      <c r="BT563">
        <f>(BG563-BF563)/(BG563-BR563)</f>
        <v>0</v>
      </c>
      <c r="BU563">
        <f>(BA563-BG563)/(BA563-BR563)</f>
        <v>0</v>
      </c>
      <c r="BV563">
        <f>(BG563-BF563)/(BG563-AZ563)</f>
        <v>0</v>
      </c>
      <c r="BW563">
        <f>(BA563-BG563)/(BA563-AZ563)</f>
        <v>0</v>
      </c>
      <c r="BX563">
        <f>(BT563*BR563/BF563)</f>
        <v>0</v>
      </c>
      <c r="BY563">
        <f>(1-BX563)</f>
        <v>0</v>
      </c>
      <c r="BZ563">
        <v>2020</v>
      </c>
      <c r="CA563">
        <v>290.0000000000001</v>
      </c>
      <c r="CB563">
        <v>1590.42</v>
      </c>
      <c r="CC563">
        <v>295</v>
      </c>
      <c r="CD563">
        <v>5220.67</v>
      </c>
      <c r="CE563">
        <v>1591.29</v>
      </c>
      <c r="CF563">
        <v>-0.87</v>
      </c>
      <c r="CG563">
        <v>300.0000000000001</v>
      </c>
      <c r="CH563">
        <v>23.8</v>
      </c>
      <c r="CI563">
        <v>1650.734719841875</v>
      </c>
      <c r="CJ563">
        <v>2.032994541366527</v>
      </c>
      <c r="CK563">
        <v>-31.03478562282126</v>
      </c>
      <c r="CL563">
        <v>0.9198548094063967</v>
      </c>
      <c r="CM563">
        <v>0.9759925733019913</v>
      </c>
      <c r="CN563">
        <v>-0.00431141668520578</v>
      </c>
      <c r="CO563">
        <v>289.9999999999999</v>
      </c>
      <c r="CP563">
        <v>1590.91</v>
      </c>
      <c r="CQ563">
        <v>765</v>
      </c>
      <c r="CR563">
        <v>5219.32</v>
      </c>
      <c r="CS563">
        <v>1591.27</v>
      </c>
      <c r="CT563">
        <v>-0.36</v>
      </c>
      <c r="DH563">
        <f>$B$11*EG563+$C$11*EH563+$F$11*ES563*(1-EV563)</f>
        <v>0</v>
      </c>
      <c r="DI563">
        <f>DH563*DJ563</f>
        <v>0</v>
      </c>
      <c r="DJ563">
        <f>($B$11*$D$9+$C$11*$D$9+$F$11*((FF563+EX563)/MAX(FF563+EX563+FG563, 0.1)*$I$9+FG563/MAX(FF563+EX563+FG563, 0.1)*$J$9))/($B$11+$C$11+$F$11)</f>
        <v>0</v>
      </c>
      <c r="DK563">
        <f>($B$11*$K$9+$C$11*$K$9+$F$11*((FF563+EX563)/MAX(FF563+EX563+FG563, 0.1)*$P$9+FG563/MAX(FF563+EX563+FG563, 0.1)*$Q$9))/($B$11+$C$11+$F$11)</f>
        <v>0</v>
      </c>
      <c r="DL563">
        <v>6</v>
      </c>
      <c r="DM563">
        <v>0.5</v>
      </c>
      <c r="DN563" t="s">
        <v>438</v>
      </c>
      <c r="DO563">
        <v>2</v>
      </c>
      <c r="DP563" t="b">
        <v>1</v>
      </c>
      <c r="DQ563">
        <v>1761513735</v>
      </c>
      <c r="DR563">
        <v>1062.152222222222</v>
      </c>
      <c r="DS563">
        <v>1095.303333333333</v>
      </c>
      <c r="DT563">
        <v>16.68058888888889</v>
      </c>
      <c r="DU563">
        <v>16.41934444444444</v>
      </c>
      <c r="DV563">
        <v>1065.696666666667</v>
      </c>
      <c r="DW563">
        <v>16.60323333333334</v>
      </c>
      <c r="DX563">
        <v>499.9597777777778</v>
      </c>
      <c r="DY563">
        <v>90.28782222222223</v>
      </c>
      <c r="DZ563">
        <v>0.09985516666666666</v>
      </c>
      <c r="EA563">
        <v>24.17646666666667</v>
      </c>
      <c r="EB563">
        <v>24.01137777777778</v>
      </c>
      <c r="EC563">
        <v>999.9000000000001</v>
      </c>
      <c r="ED563">
        <v>0</v>
      </c>
      <c r="EE563">
        <v>0</v>
      </c>
      <c r="EF563">
        <v>10013.66888888889</v>
      </c>
      <c r="EG563">
        <v>0</v>
      </c>
      <c r="EH563">
        <v>1022.435555555556</v>
      </c>
      <c r="EI563">
        <v>-33.15071111111111</v>
      </c>
      <c r="EJ563">
        <v>1080.168888888889</v>
      </c>
      <c r="EK563">
        <v>1113.586666666667</v>
      </c>
      <c r="EL563">
        <v>0.2612456666666667</v>
      </c>
      <c r="EM563">
        <v>1095.303333333333</v>
      </c>
      <c r="EN563">
        <v>16.41934444444444</v>
      </c>
      <c r="EO563">
        <v>1.506054444444444</v>
      </c>
      <c r="EP563">
        <v>1.482467777777778</v>
      </c>
      <c r="EQ563">
        <v>13.02975555555556</v>
      </c>
      <c r="ER563">
        <v>12.78851111111111</v>
      </c>
      <c r="ES563">
        <v>1999.963333333334</v>
      </c>
      <c r="ET563">
        <v>0.9799966666666666</v>
      </c>
      <c r="EU563">
        <v>0.02000373333333333</v>
      </c>
      <c r="EV563">
        <v>0</v>
      </c>
      <c r="EW563">
        <v>1261.078888888889</v>
      </c>
      <c r="EX563">
        <v>5.00097</v>
      </c>
      <c r="EY563">
        <v>25400.94444444445</v>
      </c>
      <c r="EZ563">
        <v>16707.26666666667</v>
      </c>
      <c r="FA563">
        <v>40.437</v>
      </c>
      <c r="FB563">
        <v>41.562</v>
      </c>
      <c r="FC563">
        <v>40.562</v>
      </c>
      <c r="FD563">
        <v>40.937</v>
      </c>
      <c r="FE563">
        <v>40.54133333333333</v>
      </c>
      <c r="FF563">
        <v>1955.053333333333</v>
      </c>
      <c r="FG563">
        <v>39.91</v>
      </c>
      <c r="FH563">
        <v>0</v>
      </c>
      <c r="FI563">
        <v>8608.400000095367</v>
      </c>
      <c r="FJ563">
        <v>0</v>
      </c>
      <c r="FK563">
        <v>1261.1752</v>
      </c>
      <c r="FL563">
        <v>-0.5315384450029312</v>
      </c>
      <c r="FM563">
        <v>-12.7230769491556</v>
      </c>
      <c r="FN563">
        <v>25401.776</v>
      </c>
      <c r="FO563">
        <v>15</v>
      </c>
      <c r="FP563">
        <v>0</v>
      </c>
      <c r="FQ563" t="s">
        <v>439</v>
      </c>
      <c r="FR563">
        <v>1760210915.6</v>
      </c>
      <c r="FS563">
        <v>0</v>
      </c>
      <c r="FT563">
        <v>0</v>
      </c>
      <c r="FU563">
        <v>-0.215</v>
      </c>
      <c r="FV563">
        <v>0</v>
      </c>
      <c r="FW563">
        <v>-0.6919999999999999</v>
      </c>
      <c r="FX563">
        <v>0</v>
      </c>
      <c r="FY563">
        <v>400</v>
      </c>
      <c r="FZ563">
        <v>0</v>
      </c>
      <c r="GA563">
        <v>0.15</v>
      </c>
      <c r="GB563">
        <v>0</v>
      </c>
      <c r="GC563">
        <v>-33.14765365853658</v>
      </c>
      <c r="GD563">
        <v>0.01547456445990044</v>
      </c>
      <c r="GE563">
        <v>0.09077498607199656</v>
      </c>
      <c r="GF563">
        <v>1</v>
      </c>
      <c r="GG563">
        <v>1261.260588235294</v>
      </c>
      <c r="GH563">
        <v>-1.297173406178536</v>
      </c>
      <c r="GI563">
        <v>0.2953357130301004</v>
      </c>
      <c r="GJ563">
        <v>0</v>
      </c>
      <c r="GK563">
        <v>0.299324</v>
      </c>
      <c r="GL563">
        <v>-0.1095253170731703</v>
      </c>
      <c r="GM563">
        <v>0.01962785173563571</v>
      </c>
      <c r="GN563">
        <v>0</v>
      </c>
      <c r="GO563">
        <v>1</v>
      </c>
      <c r="GP563">
        <v>3</v>
      </c>
      <c r="GQ563" t="s">
        <v>446</v>
      </c>
      <c r="GR563">
        <v>3.13454</v>
      </c>
      <c r="GS563">
        <v>2.76049</v>
      </c>
      <c r="GT563">
        <v>0.179294</v>
      </c>
      <c r="GU563">
        <v>0.18077</v>
      </c>
      <c r="GV563">
        <v>0.0818625</v>
      </c>
      <c r="GW563">
        <v>0.0802184</v>
      </c>
      <c r="GX563">
        <v>26096.3</v>
      </c>
      <c r="GY563">
        <v>26046.5</v>
      </c>
      <c r="GZ563">
        <v>29566.1</v>
      </c>
      <c r="HA563">
        <v>29387.2</v>
      </c>
      <c r="HB563">
        <v>35874.1</v>
      </c>
      <c r="HC563">
        <v>35807.6</v>
      </c>
      <c r="HD563">
        <v>41602.1</v>
      </c>
      <c r="HE563">
        <v>41746.6</v>
      </c>
      <c r="HF563">
        <v>1.9264</v>
      </c>
      <c r="HG563">
        <v>1.85115</v>
      </c>
      <c r="HH563">
        <v>0.00279397</v>
      </c>
      <c r="HI563">
        <v>0</v>
      </c>
      <c r="HJ563">
        <v>23.9621</v>
      </c>
      <c r="HK563">
        <v>999.9</v>
      </c>
      <c r="HL563">
        <v>39.6</v>
      </c>
      <c r="HM563">
        <v>31.7</v>
      </c>
      <c r="HN563">
        <v>20.591</v>
      </c>
      <c r="HO563">
        <v>62.5729</v>
      </c>
      <c r="HP563">
        <v>31.258</v>
      </c>
      <c r="HQ563">
        <v>1</v>
      </c>
      <c r="HR563">
        <v>0.163669</v>
      </c>
      <c r="HS563">
        <v>4.58617</v>
      </c>
      <c r="HT563">
        <v>20.2803</v>
      </c>
      <c r="HU563">
        <v>5.21804</v>
      </c>
      <c r="HV563">
        <v>12.0159</v>
      </c>
      <c r="HW563">
        <v>4.98835</v>
      </c>
      <c r="HX563">
        <v>3.28783</v>
      </c>
      <c r="HY563">
        <v>9999</v>
      </c>
      <c r="HZ563">
        <v>9999</v>
      </c>
      <c r="IA563">
        <v>9999</v>
      </c>
      <c r="IB563">
        <v>999.9</v>
      </c>
      <c r="IC563">
        <v>4.97287</v>
      </c>
      <c r="ID563">
        <v>1.86661</v>
      </c>
      <c r="IE563">
        <v>1.86595</v>
      </c>
      <c r="IF563">
        <v>1.86592</v>
      </c>
      <c r="IG563">
        <v>1.86773</v>
      </c>
      <c r="IH563">
        <v>1.87018</v>
      </c>
      <c r="II563">
        <v>1.86878</v>
      </c>
      <c r="IJ563">
        <v>1.87027</v>
      </c>
      <c r="IK563">
        <v>0</v>
      </c>
      <c r="IL563">
        <v>0</v>
      </c>
      <c r="IM563">
        <v>0</v>
      </c>
      <c r="IN563">
        <v>0</v>
      </c>
      <c r="IO563" t="s">
        <v>441</v>
      </c>
      <c r="IP563" t="s">
        <v>442</v>
      </c>
      <c r="IQ563" t="s">
        <v>443</v>
      </c>
      <c r="IR563" t="s">
        <v>443</v>
      </c>
      <c r="IS563" t="s">
        <v>443</v>
      </c>
      <c r="IT563" t="s">
        <v>443</v>
      </c>
      <c r="IU563">
        <v>0</v>
      </c>
      <c r="IV563">
        <v>100</v>
      </c>
      <c r="IW563">
        <v>100</v>
      </c>
      <c r="IX563">
        <v>-3.56</v>
      </c>
      <c r="IY563">
        <v>0.0775</v>
      </c>
      <c r="IZ563">
        <v>-1.414774939843471</v>
      </c>
      <c r="JA563">
        <v>-0.002262605230658699</v>
      </c>
      <c r="JB563">
        <v>4.117972070868355E-07</v>
      </c>
      <c r="JC563">
        <v>-1.535053720392113E-10</v>
      </c>
      <c r="JD563">
        <v>-0.05773197212917025</v>
      </c>
      <c r="JE563">
        <v>-0.004387372397949352</v>
      </c>
      <c r="JF563">
        <v>0.001148265067849212</v>
      </c>
      <c r="JG563">
        <v>-2.372704636287677E-05</v>
      </c>
      <c r="JH563">
        <v>4</v>
      </c>
      <c r="JI563">
        <v>2346</v>
      </c>
      <c r="JJ563">
        <v>1</v>
      </c>
      <c r="JK563">
        <v>24</v>
      </c>
      <c r="JL563">
        <v>21713.7</v>
      </c>
      <c r="JM563">
        <v>29358562.3</v>
      </c>
      <c r="JN563">
        <v>2.27417</v>
      </c>
      <c r="JO563">
        <v>2.23999</v>
      </c>
      <c r="JP563">
        <v>1.39771</v>
      </c>
      <c r="JQ563">
        <v>2.35352</v>
      </c>
      <c r="JR563">
        <v>1.49536</v>
      </c>
      <c r="JS563">
        <v>2.70508</v>
      </c>
      <c r="JT563">
        <v>36.718</v>
      </c>
      <c r="JU563">
        <v>24.035</v>
      </c>
      <c r="JV563">
        <v>18</v>
      </c>
      <c r="JW563">
        <v>495.288</v>
      </c>
      <c r="JX563">
        <v>437.69</v>
      </c>
      <c r="JY563">
        <v>18.6625</v>
      </c>
      <c r="JZ563">
        <v>29.5137</v>
      </c>
      <c r="KA563">
        <v>30.0011</v>
      </c>
      <c r="KB563">
        <v>29.0228</v>
      </c>
      <c r="KC563">
        <v>28.9227</v>
      </c>
      <c r="KD563">
        <v>45.5517</v>
      </c>
      <c r="KE563">
        <v>27.2325</v>
      </c>
      <c r="KF563">
        <v>40.4551</v>
      </c>
      <c r="KG563">
        <v>18.6606</v>
      </c>
      <c r="KH563">
        <v>1122.56</v>
      </c>
      <c r="KI563">
        <v>16.4311</v>
      </c>
      <c r="KJ563">
        <v>101.044</v>
      </c>
      <c r="KK563">
        <v>100.391</v>
      </c>
    </row>
    <row r="564" spans="1:297">
      <c r="A564">
        <v>548</v>
      </c>
      <c r="B564">
        <v>1761513742.5</v>
      </c>
      <c r="C564">
        <v>6532</v>
      </c>
      <c r="D564" t="s">
        <v>1544</v>
      </c>
      <c r="E564" t="s">
        <v>1545</v>
      </c>
      <c r="F564">
        <v>5</v>
      </c>
      <c r="G564" t="s">
        <v>1411</v>
      </c>
      <c r="H564" t="s">
        <v>436</v>
      </c>
      <c r="I564">
        <v>1761513739.7</v>
      </c>
      <c r="J564">
        <f>(K564)/1000</f>
        <v>0</v>
      </c>
      <c r="K564">
        <f>IF(DP564, AN564, AH564)</f>
        <v>0</v>
      </c>
      <c r="L564">
        <f>IF(DP564, AI564, AG564)</f>
        <v>0</v>
      </c>
      <c r="M564">
        <f>DR564 - IF(AU564&gt;1, L564*DL564*100.0/(AW564), 0)</f>
        <v>0</v>
      </c>
      <c r="N564">
        <f>((T564-J564/2)*M564-L564)/(T564+J564/2)</f>
        <v>0</v>
      </c>
      <c r="O564">
        <f>N564*(DY564+DZ564)/1000.0</f>
        <v>0</v>
      </c>
      <c r="P564">
        <f>(DR564 - IF(AU564&gt;1, L564*DL564*100.0/(AW564), 0))*(DY564+DZ564)/1000.0</f>
        <v>0</v>
      </c>
      <c r="Q564">
        <f>2.0/((1/S564-1/R564)+SIGN(S564)*SQRT((1/S564-1/R564)*(1/S564-1/R564) + 4*DM564/((DM564+1)*(DM564+1))*(2*1/S564*1/R564-1/R564*1/R564)))</f>
        <v>0</v>
      </c>
      <c r="R564">
        <f>IF(LEFT(DN564,1)&lt;&gt;"0",IF(LEFT(DN564,1)="1",3.0,DO564),$D$5+$E$5*(EF564*DY564/($K$5*1000))+$F$5*(EF564*DY564/($K$5*1000))*MAX(MIN(DL564,$J$5),$I$5)*MAX(MIN(DL564,$J$5),$I$5)+$G$5*MAX(MIN(DL564,$J$5),$I$5)*(EF564*DY564/($K$5*1000))+$H$5*(EF564*DY564/($K$5*1000))*(EF564*DY564/($K$5*1000)))</f>
        <v>0</v>
      </c>
      <c r="S564">
        <f>J564*(1000-(1000*0.61365*exp(17.502*W564/(240.97+W564))/(DY564+DZ564)+DT564)/2)/(1000*0.61365*exp(17.502*W564/(240.97+W564))/(DY564+DZ564)-DT564)</f>
        <v>0</v>
      </c>
      <c r="T564">
        <f>1/((DM564+1)/(Q564/1.6)+1/(R564/1.37)) + DM564/((DM564+1)/(Q564/1.6) + DM564/(R564/1.37))</f>
        <v>0</v>
      </c>
      <c r="U564">
        <f>(DH564*DK564)</f>
        <v>0</v>
      </c>
      <c r="V564">
        <f>(EA564+(U564+2*0.95*5.67E-8*(((EA564+$B$7)+273)^4-(EA564+273)^4)-44100*J564)/(1.84*29.3*R564+8*0.95*5.67E-8*(EA564+273)^3))</f>
        <v>0</v>
      </c>
      <c r="W564">
        <f>($C$7*EB564+$D$7*EC564+$E$7*V564)</f>
        <v>0</v>
      </c>
      <c r="X564">
        <f>0.61365*exp(17.502*W564/(240.97+W564))</f>
        <v>0</v>
      </c>
      <c r="Y564">
        <f>(Z564/AA564*100)</f>
        <v>0</v>
      </c>
      <c r="Z564">
        <f>DT564*(DY564+DZ564)/1000</f>
        <v>0</v>
      </c>
      <c r="AA564">
        <f>0.61365*exp(17.502*EA564/(240.97+EA564))</f>
        <v>0</v>
      </c>
      <c r="AB564">
        <f>(X564-DT564*(DY564+DZ564)/1000)</f>
        <v>0</v>
      </c>
      <c r="AC564">
        <f>(-J564*44100)</f>
        <v>0</v>
      </c>
      <c r="AD564">
        <f>2*29.3*R564*0.92*(EA564-W564)</f>
        <v>0</v>
      </c>
      <c r="AE564">
        <f>2*0.95*5.67E-8*(((EA564+$B$7)+273)^4-(W564+273)^4)</f>
        <v>0</v>
      </c>
      <c r="AF564">
        <f>U564+AE564+AC564+AD564</f>
        <v>0</v>
      </c>
      <c r="AG564">
        <f>DX564*AU564*(DS564-DR564*(1000-AU564*DU564)/(1000-AU564*DT564))/(100*DL564)</f>
        <v>0</v>
      </c>
      <c r="AH564">
        <f>1000*DX564*AU564*(DT564-DU564)/(100*DL564*(1000-AU564*DT564))</f>
        <v>0</v>
      </c>
      <c r="AI564">
        <f>(AJ564 - AK564 - DY564*1E3/(8.314*(EA564+273.15)) * AM564/DX564 * AL564) * DX564/(100*DL564) * (1000 - DU564)/1000</f>
        <v>0</v>
      </c>
      <c r="AJ564">
        <v>1129.427618126452</v>
      </c>
      <c r="AK564">
        <v>1104.03412121212</v>
      </c>
      <c r="AL564">
        <v>3.426885862052279</v>
      </c>
      <c r="AM564">
        <v>65.2902715244734</v>
      </c>
      <c r="AN564">
        <f>(AP564 - AO564 + DY564*1E3/(8.314*(EA564+273.15)) * AR564/DX564 * AQ564) * DX564/(100*DL564) * 1000/(1000 - AP564)</f>
        <v>0</v>
      </c>
      <c r="AO564">
        <v>16.46200346409285</v>
      </c>
      <c r="AP564">
        <v>16.71234</v>
      </c>
      <c r="AQ564">
        <v>0.005797843202341427</v>
      </c>
      <c r="AR564">
        <v>105.1138406512992</v>
      </c>
      <c r="AS564">
        <v>0</v>
      </c>
      <c r="AT564">
        <v>0</v>
      </c>
      <c r="AU564">
        <f>IF(AS564*$H$13&gt;=AW564,1.0,(AW564/(AW564-AS564*$H$13)))</f>
        <v>0</v>
      </c>
      <c r="AV564">
        <f>(AU564-1)*100</f>
        <v>0</v>
      </c>
      <c r="AW564">
        <f>MAX(0,($B$13+$C$13*EF564)/(1+$D$13*EF564)*DY564/(EA564+273)*$E$13)</f>
        <v>0</v>
      </c>
      <c r="AX564" t="s">
        <v>437</v>
      </c>
      <c r="AY564" t="s">
        <v>437</v>
      </c>
      <c r="AZ564">
        <v>0</v>
      </c>
      <c r="BA564">
        <v>0</v>
      </c>
      <c r="BB564">
        <f>1-AZ564/BA564</f>
        <v>0</v>
      </c>
      <c r="BC564">
        <v>0</v>
      </c>
      <c r="BD564" t="s">
        <v>437</v>
      </c>
      <c r="BE564" t="s">
        <v>437</v>
      </c>
      <c r="BF564">
        <v>0</v>
      </c>
      <c r="BG564">
        <v>0</v>
      </c>
      <c r="BH564">
        <f>1-BF564/BG564</f>
        <v>0</v>
      </c>
      <c r="BI564">
        <v>0.5</v>
      </c>
      <c r="BJ564">
        <f>DI564</f>
        <v>0</v>
      </c>
      <c r="BK564">
        <f>L564</f>
        <v>0</v>
      </c>
      <c r="BL564">
        <f>BH564*BI564*BJ564</f>
        <v>0</v>
      </c>
      <c r="BM564">
        <f>(BK564-BC564)/BJ564</f>
        <v>0</v>
      </c>
      <c r="BN564">
        <f>(BA564-BG564)/BG564</f>
        <v>0</v>
      </c>
      <c r="BO564">
        <f>AZ564/(BB564+AZ564/BG564)</f>
        <v>0</v>
      </c>
      <c r="BP564" t="s">
        <v>437</v>
      </c>
      <c r="BQ564">
        <v>0</v>
      </c>
      <c r="BR564">
        <f>IF(BQ564&lt;&gt;0, BQ564, BO564)</f>
        <v>0</v>
      </c>
      <c r="BS564">
        <f>1-BR564/BG564</f>
        <v>0</v>
      </c>
      <c r="BT564">
        <f>(BG564-BF564)/(BG564-BR564)</f>
        <v>0</v>
      </c>
      <c r="BU564">
        <f>(BA564-BG564)/(BA564-BR564)</f>
        <v>0</v>
      </c>
      <c r="BV564">
        <f>(BG564-BF564)/(BG564-AZ564)</f>
        <v>0</v>
      </c>
      <c r="BW564">
        <f>(BA564-BG564)/(BA564-AZ564)</f>
        <v>0</v>
      </c>
      <c r="BX564">
        <f>(BT564*BR564/BF564)</f>
        <v>0</v>
      </c>
      <c r="BY564">
        <f>(1-BX564)</f>
        <v>0</v>
      </c>
      <c r="BZ564">
        <v>2020</v>
      </c>
      <c r="CA564">
        <v>290.0000000000001</v>
      </c>
      <c r="CB564">
        <v>1590.42</v>
      </c>
      <c r="CC564">
        <v>295</v>
      </c>
      <c r="CD564">
        <v>5220.67</v>
      </c>
      <c r="CE564">
        <v>1591.29</v>
      </c>
      <c r="CF564">
        <v>-0.87</v>
      </c>
      <c r="CG564">
        <v>300.0000000000001</v>
      </c>
      <c r="CH564">
        <v>23.8</v>
      </c>
      <c r="CI564">
        <v>1650.734719841875</v>
      </c>
      <c r="CJ564">
        <v>2.032994541366527</v>
      </c>
      <c r="CK564">
        <v>-31.03478562282126</v>
      </c>
      <c r="CL564">
        <v>0.9198548094063967</v>
      </c>
      <c r="CM564">
        <v>0.9759925733019913</v>
      </c>
      <c r="CN564">
        <v>-0.00431141668520578</v>
      </c>
      <c r="CO564">
        <v>289.9999999999999</v>
      </c>
      <c r="CP564">
        <v>1590.91</v>
      </c>
      <c r="CQ564">
        <v>765</v>
      </c>
      <c r="CR564">
        <v>5219.32</v>
      </c>
      <c r="CS564">
        <v>1591.27</v>
      </c>
      <c r="CT564">
        <v>-0.36</v>
      </c>
      <c r="DH564">
        <f>$B$11*EG564+$C$11*EH564+$F$11*ES564*(1-EV564)</f>
        <v>0</v>
      </c>
      <c r="DI564">
        <f>DH564*DJ564</f>
        <v>0</v>
      </c>
      <c r="DJ564">
        <f>($B$11*$D$9+$C$11*$D$9+$F$11*((FF564+EX564)/MAX(FF564+EX564+FG564, 0.1)*$I$9+FG564/MAX(FF564+EX564+FG564, 0.1)*$J$9))/($B$11+$C$11+$F$11)</f>
        <v>0</v>
      </c>
      <c r="DK564">
        <f>($B$11*$K$9+$C$11*$K$9+$F$11*((FF564+EX564)/MAX(FF564+EX564+FG564, 0.1)*$P$9+FG564/MAX(FF564+EX564+FG564, 0.1)*$Q$9))/($B$11+$C$11+$F$11)</f>
        <v>0</v>
      </c>
      <c r="DL564">
        <v>6</v>
      </c>
      <c r="DM564">
        <v>0.5</v>
      </c>
      <c r="DN564" t="s">
        <v>438</v>
      </c>
      <c r="DO564">
        <v>2</v>
      </c>
      <c r="DP564" t="b">
        <v>1</v>
      </c>
      <c r="DQ564">
        <v>1761513739.7</v>
      </c>
      <c r="DR564">
        <v>1077.845</v>
      </c>
      <c r="DS564">
        <v>1111.189</v>
      </c>
      <c r="DT564">
        <v>16.70049</v>
      </c>
      <c r="DU564">
        <v>16.46113</v>
      </c>
      <c r="DV564">
        <v>1081.419</v>
      </c>
      <c r="DW564">
        <v>16.62282</v>
      </c>
      <c r="DX564">
        <v>500.0363</v>
      </c>
      <c r="DY564">
        <v>90.28811</v>
      </c>
      <c r="DZ564">
        <v>0.1001088</v>
      </c>
      <c r="EA564">
        <v>24.17698</v>
      </c>
      <c r="EB564">
        <v>24.00278</v>
      </c>
      <c r="EC564">
        <v>999.9</v>
      </c>
      <c r="ED564">
        <v>0</v>
      </c>
      <c r="EE564">
        <v>0</v>
      </c>
      <c r="EF564">
        <v>9999.191000000001</v>
      </c>
      <c r="EG564">
        <v>0</v>
      </c>
      <c r="EH564">
        <v>1022.426</v>
      </c>
      <c r="EI564">
        <v>-33.34289</v>
      </c>
      <c r="EJ564">
        <v>1096.153</v>
      </c>
      <c r="EK564">
        <v>1129.788</v>
      </c>
      <c r="EL564">
        <v>0.2393502</v>
      </c>
      <c r="EM564">
        <v>1111.189</v>
      </c>
      <c r="EN564">
        <v>16.46113</v>
      </c>
      <c r="EO564">
        <v>1.507854</v>
      </c>
      <c r="EP564">
        <v>1.486243</v>
      </c>
      <c r="EQ564">
        <v>13.04803</v>
      </c>
      <c r="ER564">
        <v>12.82737</v>
      </c>
      <c r="ES564">
        <v>1999.973</v>
      </c>
      <c r="ET564">
        <v>0.9799968</v>
      </c>
      <c r="EU564">
        <v>0.02000351</v>
      </c>
      <c r="EV564">
        <v>0</v>
      </c>
      <c r="EW564">
        <v>1260.872</v>
      </c>
      <c r="EX564">
        <v>5.000970000000001</v>
      </c>
      <c r="EY564">
        <v>25400.38</v>
      </c>
      <c r="EZ564">
        <v>16707.35</v>
      </c>
      <c r="FA564">
        <v>40.437</v>
      </c>
      <c r="FB564">
        <v>41.562</v>
      </c>
      <c r="FC564">
        <v>40.562</v>
      </c>
      <c r="FD564">
        <v>40.937</v>
      </c>
      <c r="FE564">
        <v>40.5496</v>
      </c>
      <c r="FF564">
        <v>1955.063</v>
      </c>
      <c r="FG564">
        <v>39.90999999999999</v>
      </c>
      <c r="FH564">
        <v>0</v>
      </c>
      <c r="FI564">
        <v>8613.800000190735</v>
      </c>
      <c r="FJ564">
        <v>0</v>
      </c>
      <c r="FK564">
        <v>1261.070769230769</v>
      </c>
      <c r="FL564">
        <v>-0.9511111023716721</v>
      </c>
      <c r="FM564">
        <v>-7.046153863144274</v>
      </c>
      <c r="FN564">
        <v>25401.16538461539</v>
      </c>
      <c r="FO564">
        <v>15</v>
      </c>
      <c r="FP564">
        <v>0</v>
      </c>
      <c r="FQ564" t="s">
        <v>439</v>
      </c>
      <c r="FR564">
        <v>1760210915.6</v>
      </c>
      <c r="FS564">
        <v>0</v>
      </c>
      <c r="FT564">
        <v>0</v>
      </c>
      <c r="FU564">
        <v>-0.215</v>
      </c>
      <c r="FV564">
        <v>0</v>
      </c>
      <c r="FW564">
        <v>-0.6919999999999999</v>
      </c>
      <c r="FX564">
        <v>0</v>
      </c>
      <c r="FY564">
        <v>400</v>
      </c>
      <c r="FZ564">
        <v>0</v>
      </c>
      <c r="GA564">
        <v>0.15</v>
      </c>
      <c r="GB564">
        <v>0</v>
      </c>
      <c r="GC564">
        <v>-33.210135</v>
      </c>
      <c r="GD564">
        <v>-0.4131917448404611</v>
      </c>
      <c r="GE564">
        <v>0.1126611347137957</v>
      </c>
      <c r="GF564">
        <v>1</v>
      </c>
      <c r="GG564">
        <v>1261.119705882353</v>
      </c>
      <c r="GH564">
        <v>-1.176623369852711</v>
      </c>
      <c r="GI564">
        <v>0.2989637524174312</v>
      </c>
      <c r="GJ564">
        <v>0</v>
      </c>
      <c r="GK564">
        <v>0.281160175</v>
      </c>
      <c r="GL564">
        <v>-0.2992741350844278</v>
      </c>
      <c r="GM564">
        <v>0.03293415789714951</v>
      </c>
      <c r="GN564">
        <v>0</v>
      </c>
      <c r="GO564">
        <v>1</v>
      </c>
      <c r="GP564">
        <v>3</v>
      </c>
      <c r="GQ564" t="s">
        <v>446</v>
      </c>
      <c r="GR564">
        <v>3.13464</v>
      </c>
      <c r="GS564">
        <v>2.76028</v>
      </c>
      <c r="GT564">
        <v>0.181075</v>
      </c>
      <c r="GU564">
        <v>0.182516</v>
      </c>
      <c r="GV564">
        <v>0.081951</v>
      </c>
      <c r="GW564">
        <v>0.0802351</v>
      </c>
      <c r="GX564">
        <v>26039.3</v>
      </c>
      <c r="GY564">
        <v>25990.7</v>
      </c>
      <c r="GZ564">
        <v>29565.7</v>
      </c>
      <c r="HA564">
        <v>29387.1</v>
      </c>
      <c r="HB564">
        <v>35870.3</v>
      </c>
      <c r="HC564">
        <v>35806.9</v>
      </c>
      <c r="HD564">
        <v>41601.7</v>
      </c>
      <c r="HE564">
        <v>41746.5</v>
      </c>
      <c r="HF564">
        <v>1.92647</v>
      </c>
      <c r="HG564">
        <v>1.8509</v>
      </c>
      <c r="HH564">
        <v>0.00219792</v>
      </c>
      <c r="HI564">
        <v>0</v>
      </c>
      <c r="HJ564">
        <v>23.9621</v>
      </c>
      <c r="HK564">
        <v>999.9</v>
      </c>
      <c r="HL564">
        <v>39.6</v>
      </c>
      <c r="HM564">
        <v>31.7</v>
      </c>
      <c r="HN564">
        <v>20.5907</v>
      </c>
      <c r="HO564">
        <v>62.6129</v>
      </c>
      <c r="HP564">
        <v>31.2059</v>
      </c>
      <c r="HQ564">
        <v>1</v>
      </c>
      <c r="HR564">
        <v>0.164675</v>
      </c>
      <c r="HS564">
        <v>4.59798</v>
      </c>
      <c r="HT564">
        <v>20.2801</v>
      </c>
      <c r="HU564">
        <v>5.21774</v>
      </c>
      <c r="HV564">
        <v>12.0159</v>
      </c>
      <c r="HW564">
        <v>4.98855</v>
      </c>
      <c r="HX564">
        <v>3.28775</v>
      </c>
      <c r="HY564">
        <v>9999</v>
      </c>
      <c r="HZ564">
        <v>9999</v>
      </c>
      <c r="IA564">
        <v>9999</v>
      </c>
      <c r="IB564">
        <v>999.9</v>
      </c>
      <c r="IC564">
        <v>4.97285</v>
      </c>
      <c r="ID564">
        <v>1.86661</v>
      </c>
      <c r="IE564">
        <v>1.86591</v>
      </c>
      <c r="IF564">
        <v>1.86586</v>
      </c>
      <c r="IG564">
        <v>1.8677</v>
      </c>
      <c r="IH564">
        <v>1.87015</v>
      </c>
      <c r="II564">
        <v>1.86876</v>
      </c>
      <c r="IJ564">
        <v>1.87027</v>
      </c>
      <c r="IK564">
        <v>0</v>
      </c>
      <c r="IL564">
        <v>0</v>
      </c>
      <c r="IM564">
        <v>0</v>
      </c>
      <c r="IN564">
        <v>0</v>
      </c>
      <c r="IO564" t="s">
        <v>441</v>
      </c>
      <c r="IP564" t="s">
        <v>442</v>
      </c>
      <c r="IQ564" t="s">
        <v>443</v>
      </c>
      <c r="IR564" t="s">
        <v>443</v>
      </c>
      <c r="IS564" t="s">
        <v>443</v>
      </c>
      <c r="IT564" t="s">
        <v>443</v>
      </c>
      <c r="IU564">
        <v>0</v>
      </c>
      <c r="IV564">
        <v>100</v>
      </c>
      <c r="IW564">
        <v>100</v>
      </c>
      <c r="IX564">
        <v>-3.59</v>
      </c>
      <c r="IY564">
        <v>0.07779999999999999</v>
      </c>
      <c r="IZ564">
        <v>-1.414774939843471</v>
      </c>
      <c r="JA564">
        <v>-0.002262605230658699</v>
      </c>
      <c r="JB564">
        <v>4.117972070868355E-07</v>
      </c>
      <c r="JC564">
        <v>-1.535053720392113E-10</v>
      </c>
      <c r="JD564">
        <v>-0.05773197212917025</v>
      </c>
      <c r="JE564">
        <v>-0.004387372397949352</v>
      </c>
      <c r="JF564">
        <v>0.001148265067849212</v>
      </c>
      <c r="JG564">
        <v>-2.372704636287677E-05</v>
      </c>
      <c r="JH564">
        <v>4</v>
      </c>
      <c r="JI564">
        <v>2346</v>
      </c>
      <c r="JJ564">
        <v>1</v>
      </c>
      <c r="JK564">
        <v>24</v>
      </c>
      <c r="JL564">
        <v>21713.8</v>
      </c>
      <c r="JM564">
        <v>29358562.4</v>
      </c>
      <c r="JN564">
        <v>2.2998</v>
      </c>
      <c r="JO564">
        <v>2.25708</v>
      </c>
      <c r="JP564">
        <v>1.39648</v>
      </c>
      <c r="JQ564">
        <v>2.35229</v>
      </c>
      <c r="JR564">
        <v>1.49536</v>
      </c>
      <c r="JS564">
        <v>2.57812</v>
      </c>
      <c r="JT564">
        <v>36.718</v>
      </c>
      <c r="JU564">
        <v>24.035</v>
      </c>
      <c r="JV564">
        <v>18</v>
      </c>
      <c r="JW564">
        <v>495.445</v>
      </c>
      <c r="JX564">
        <v>437.635</v>
      </c>
      <c r="JY564">
        <v>18.6551</v>
      </c>
      <c r="JZ564">
        <v>29.5261</v>
      </c>
      <c r="KA564">
        <v>30.0011</v>
      </c>
      <c r="KB564">
        <v>29.0364</v>
      </c>
      <c r="KC564">
        <v>28.936</v>
      </c>
      <c r="KD564">
        <v>46.1278</v>
      </c>
      <c r="KE564">
        <v>27.2325</v>
      </c>
      <c r="KF564">
        <v>40.4551</v>
      </c>
      <c r="KG564">
        <v>18.651</v>
      </c>
      <c r="KH564">
        <v>1142.6</v>
      </c>
      <c r="KI564">
        <v>16.4311</v>
      </c>
      <c r="KJ564">
        <v>101.043</v>
      </c>
      <c r="KK564">
        <v>100.39</v>
      </c>
    </row>
    <row r="565" spans="1:297">
      <c r="A565">
        <v>549</v>
      </c>
      <c r="B565">
        <v>1761513747.5</v>
      </c>
      <c r="C565">
        <v>6537</v>
      </c>
      <c r="D565" t="s">
        <v>1546</v>
      </c>
      <c r="E565" t="s">
        <v>1547</v>
      </c>
      <c r="F565">
        <v>5</v>
      </c>
      <c r="G565" t="s">
        <v>1411</v>
      </c>
      <c r="H565" t="s">
        <v>436</v>
      </c>
      <c r="I565">
        <v>1761513745</v>
      </c>
      <c r="J565">
        <f>(K565)/1000</f>
        <v>0</v>
      </c>
      <c r="K565">
        <f>IF(DP565, AN565, AH565)</f>
        <v>0</v>
      </c>
      <c r="L565">
        <f>IF(DP565, AI565, AG565)</f>
        <v>0</v>
      </c>
      <c r="M565">
        <f>DR565 - IF(AU565&gt;1, L565*DL565*100.0/(AW565), 0)</f>
        <v>0</v>
      </c>
      <c r="N565">
        <f>((T565-J565/2)*M565-L565)/(T565+J565/2)</f>
        <v>0</v>
      </c>
      <c r="O565">
        <f>N565*(DY565+DZ565)/1000.0</f>
        <v>0</v>
      </c>
      <c r="P565">
        <f>(DR565 - IF(AU565&gt;1, L565*DL565*100.0/(AW565), 0))*(DY565+DZ565)/1000.0</f>
        <v>0</v>
      </c>
      <c r="Q565">
        <f>2.0/((1/S565-1/R565)+SIGN(S565)*SQRT((1/S565-1/R565)*(1/S565-1/R565) + 4*DM565/((DM565+1)*(DM565+1))*(2*1/S565*1/R565-1/R565*1/R565)))</f>
        <v>0</v>
      </c>
      <c r="R565">
        <f>IF(LEFT(DN565,1)&lt;&gt;"0",IF(LEFT(DN565,1)="1",3.0,DO565),$D$5+$E$5*(EF565*DY565/($K$5*1000))+$F$5*(EF565*DY565/($K$5*1000))*MAX(MIN(DL565,$J$5),$I$5)*MAX(MIN(DL565,$J$5),$I$5)+$G$5*MAX(MIN(DL565,$J$5),$I$5)*(EF565*DY565/($K$5*1000))+$H$5*(EF565*DY565/($K$5*1000))*(EF565*DY565/($K$5*1000)))</f>
        <v>0</v>
      </c>
      <c r="S565">
        <f>J565*(1000-(1000*0.61365*exp(17.502*W565/(240.97+W565))/(DY565+DZ565)+DT565)/2)/(1000*0.61365*exp(17.502*W565/(240.97+W565))/(DY565+DZ565)-DT565)</f>
        <v>0</v>
      </c>
      <c r="T565">
        <f>1/((DM565+1)/(Q565/1.6)+1/(R565/1.37)) + DM565/((DM565+1)/(Q565/1.6) + DM565/(R565/1.37))</f>
        <v>0</v>
      </c>
      <c r="U565">
        <f>(DH565*DK565)</f>
        <v>0</v>
      </c>
      <c r="V565">
        <f>(EA565+(U565+2*0.95*5.67E-8*(((EA565+$B$7)+273)^4-(EA565+273)^4)-44100*J565)/(1.84*29.3*R565+8*0.95*5.67E-8*(EA565+273)^3))</f>
        <v>0</v>
      </c>
      <c r="W565">
        <f>($C$7*EB565+$D$7*EC565+$E$7*V565)</f>
        <v>0</v>
      </c>
      <c r="X565">
        <f>0.61365*exp(17.502*W565/(240.97+W565))</f>
        <v>0</v>
      </c>
      <c r="Y565">
        <f>(Z565/AA565*100)</f>
        <v>0</v>
      </c>
      <c r="Z565">
        <f>DT565*(DY565+DZ565)/1000</f>
        <v>0</v>
      </c>
      <c r="AA565">
        <f>0.61365*exp(17.502*EA565/(240.97+EA565))</f>
        <v>0</v>
      </c>
      <c r="AB565">
        <f>(X565-DT565*(DY565+DZ565)/1000)</f>
        <v>0</v>
      </c>
      <c r="AC565">
        <f>(-J565*44100)</f>
        <v>0</v>
      </c>
      <c r="AD565">
        <f>2*29.3*R565*0.92*(EA565-W565)</f>
        <v>0</v>
      </c>
      <c r="AE565">
        <f>2*0.95*5.67E-8*(((EA565+$B$7)+273)^4-(W565+273)^4)</f>
        <v>0</v>
      </c>
      <c r="AF565">
        <f>U565+AE565+AC565+AD565</f>
        <v>0</v>
      </c>
      <c r="AG565">
        <f>DX565*AU565*(DS565-DR565*(1000-AU565*DU565)/(1000-AU565*DT565))/(100*DL565)</f>
        <v>0</v>
      </c>
      <c r="AH565">
        <f>1000*DX565*AU565*(DT565-DU565)/(100*DL565*(1000-AU565*DT565))</f>
        <v>0</v>
      </c>
      <c r="AI565">
        <f>(AJ565 - AK565 - DY565*1E3/(8.314*(EA565+273.15)) * AM565/DX565 * AL565) * DX565/(100*DL565) * (1000 - DU565)/1000</f>
        <v>0</v>
      </c>
      <c r="AJ565">
        <v>1146.526187533467</v>
      </c>
      <c r="AK565">
        <v>1121.073333333333</v>
      </c>
      <c r="AL565">
        <v>3.392250613046778</v>
      </c>
      <c r="AM565">
        <v>65.2902715244734</v>
      </c>
      <c r="AN565">
        <f>(AP565 - AO565 + DY565*1E3/(8.314*(EA565+273.15)) * AR565/DX565 * AQ565) * DX565/(100*DL565) * 1000/(1000 - AP565)</f>
        <v>0</v>
      </c>
      <c r="AO565">
        <v>16.46461288122962</v>
      </c>
      <c r="AP565">
        <v>16.72759333333332</v>
      </c>
      <c r="AQ565">
        <v>0.0009918621388224933</v>
      </c>
      <c r="AR565">
        <v>105.1138406512992</v>
      </c>
      <c r="AS565">
        <v>0</v>
      </c>
      <c r="AT565">
        <v>0</v>
      </c>
      <c r="AU565">
        <f>IF(AS565*$H$13&gt;=AW565,1.0,(AW565/(AW565-AS565*$H$13)))</f>
        <v>0</v>
      </c>
      <c r="AV565">
        <f>(AU565-1)*100</f>
        <v>0</v>
      </c>
      <c r="AW565">
        <f>MAX(0,($B$13+$C$13*EF565)/(1+$D$13*EF565)*DY565/(EA565+273)*$E$13)</f>
        <v>0</v>
      </c>
      <c r="AX565" t="s">
        <v>437</v>
      </c>
      <c r="AY565" t="s">
        <v>437</v>
      </c>
      <c r="AZ565">
        <v>0</v>
      </c>
      <c r="BA565">
        <v>0</v>
      </c>
      <c r="BB565">
        <f>1-AZ565/BA565</f>
        <v>0</v>
      </c>
      <c r="BC565">
        <v>0</v>
      </c>
      <c r="BD565" t="s">
        <v>437</v>
      </c>
      <c r="BE565" t="s">
        <v>437</v>
      </c>
      <c r="BF565">
        <v>0</v>
      </c>
      <c r="BG565">
        <v>0</v>
      </c>
      <c r="BH565">
        <f>1-BF565/BG565</f>
        <v>0</v>
      </c>
      <c r="BI565">
        <v>0.5</v>
      </c>
      <c r="BJ565">
        <f>DI565</f>
        <v>0</v>
      </c>
      <c r="BK565">
        <f>L565</f>
        <v>0</v>
      </c>
      <c r="BL565">
        <f>BH565*BI565*BJ565</f>
        <v>0</v>
      </c>
      <c r="BM565">
        <f>(BK565-BC565)/BJ565</f>
        <v>0</v>
      </c>
      <c r="BN565">
        <f>(BA565-BG565)/BG565</f>
        <v>0</v>
      </c>
      <c r="BO565">
        <f>AZ565/(BB565+AZ565/BG565)</f>
        <v>0</v>
      </c>
      <c r="BP565" t="s">
        <v>437</v>
      </c>
      <c r="BQ565">
        <v>0</v>
      </c>
      <c r="BR565">
        <f>IF(BQ565&lt;&gt;0, BQ565, BO565)</f>
        <v>0</v>
      </c>
      <c r="BS565">
        <f>1-BR565/BG565</f>
        <v>0</v>
      </c>
      <c r="BT565">
        <f>(BG565-BF565)/(BG565-BR565)</f>
        <v>0</v>
      </c>
      <c r="BU565">
        <f>(BA565-BG565)/(BA565-BR565)</f>
        <v>0</v>
      </c>
      <c r="BV565">
        <f>(BG565-BF565)/(BG565-AZ565)</f>
        <v>0</v>
      </c>
      <c r="BW565">
        <f>(BA565-BG565)/(BA565-AZ565)</f>
        <v>0</v>
      </c>
      <c r="BX565">
        <f>(BT565*BR565/BF565)</f>
        <v>0</v>
      </c>
      <c r="BY565">
        <f>(1-BX565)</f>
        <v>0</v>
      </c>
      <c r="BZ565">
        <v>2020</v>
      </c>
      <c r="CA565">
        <v>290.0000000000001</v>
      </c>
      <c r="CB565">
        <v>1590.42</v>
      </c>
      <c r="CC565">
        <v>295</v>
      </c>
      <c r="CD565">
        <v>5220.67</v>
      </c>
      <c r="CE565">
        <v>1591.29</v>
      </c>
      <c r="CF565">
        <v>-0.87</v>
      </c>
      <c r="CG565">
        <v>300.0000000000001</v>
      </c>
      <c r="CH565">
        <v>23.8</v>
      </c>
      <c r="CI565">
        <v>1650.734719841875</v>
      </c>
      <c r="CJ565">
        <v>2.032994541366527</v>
      </c>
      <c r="CK565">
        <v>-31.03478562282126</v>
      </c>
      <c r="CL565">
        <v>0.9198548094063967</v>
      </c>
      <c r="CM565">
        <v>0.9759925733019913</v>
      </c>
      <c r="CN565">
        <v>-0.00431141668520578</v>
      </c>
      <c r="CO565">
        <v>289.9999999999999</v>
      </c>
      <c r="CP565">
        <v>1590.91</v>
      </c>
      <c r="CQ565">
        <v>765</v>
      </c>
      <c r="CR565">
        <v>5219.32</v>
      </c>
      <c r="CS565">
        <v>1591.27</v>
      </c>
      <c r="CT565">
        <v>-0.36</v>
      </c>
      <c r="DH565">
        <f>$B$11*EG565+$C$11*EH565+$F$11*ES565*(1-EV565)</f>
        <v>0</v>
      </c>
      <c r="DI565">
        <f>DH565*DJ565</f>
        <v>0</v>
      </c>
      <c r="DJ565">
        <f>($B$11*$D$9+$C$11*$D$9+$F$11*((FF565+EX565)/MAX(FF565+EX565+FG565, 0.1)*$I$9+FG565/MAX(FF565+EX565+FG565, 0.1)*$J$9))/($B$11+$C$11+$F$11)</f>
        <v>0</v>
      </c>
      <c r="DK565">
        <f>($B$11*$K$9+$C$11*$K$9+$F$11*((FF565+EX565)/MAX(FF565+EX565+FG565, 0.1)*$P$9+FG565/MAX(FF565+EX565+FG565, 0.1)*$Q$9))/($B$11+$C$11+$F$11)</f>
        <v>0</v>
      </c>
      <c r="DL565">
        <v>6</v>
      </c>
      <c r="DM565">
        <v>0.5</v>
      </c>
      <c r="DN565" t="s">
        <v>438</v>
      </c>
      <c r="DO565">
        <v>2</v>
      </c>
      <c r="DP565" t="b">
        <v>1</v>
      </c>
      <c r="DQ565">
        <v>1761513745</v>
      </c>
      <c r="DR565">
        <v>1095.663333333333</v>
      </c>
      <c r="DS565">
        <v>1128.977777777778</v>
      </c>
      <c r="DT565">
        <v>16.72141111111111</v>
      </c>
      <c r="DU565">
        <v>16.46437777777778</v>
      </c>
      <c r="DV565">
        <v>1099.27</v>
      </c>
      <c r="DW565">
        <v>16.64346666666667</v>
      </c>
      <c r="DX565">
        <v>500.0364444444444</v>
      </c>
      <c r="DY565">
        <v>90.28609999999999</v>
      </c>
      <c r="DZ565">
        <v>0.1000158555555555</v>
      </c>
      <c r="EA565">
        <v>24.17784444444445</v>
      </c>
      <c r="EB565">
        <v>24.00428888888889</v>
      </c>
      <c r="EC565">
        <v>999.9000000000001</v>
      </c>
      <c r="ED565">
        <v>0</v>
      </c>
      <c r="EE565">
        <v>0</v>
      </c>
      <c r="EF565">
        <v>9989.996666666666</v>
      </c>
      <c r="EG565">
        <v>0</v>
      </c>
      <c r="EH565">
        <v>1022.42</v>
      </c>
      <c r="EI565">
        <v>-33.31644444444444</v>
      </c>
      <c r="EJ565">
        <v>1114.293333333334</v>
      </c>
      <c r="EK565">
        <v>1147.878888888889</v>
      </c>
      <c r="EL565">
        <v>0.2570031111111111</v>
      </c>
      <c r="EM565">
        <v>1128.977777777778</v>
      </c>
      <c r="EN565">
        <v>16.46437777777778</v>
      </c>
      <c r="EO565">
        <v>1.50971</v>
      </c>
      <c r="EP565">
        <v>1.486504444444444</v>
      </c>
      <c r="EQ565">
        <v>13.06685555555556</v>
      </c>
      <c r="ER565">
        <v>12.83006666666667</v>
      </c>
      <c r="ES565">
        <v>2000.008888888889</v>
      </c>
      <c r="ET565">
        <v>0.9799973333333334</v>
      </c>
      <c r="EU565">
        <v>0.02000306666666667</v>
      </c>
      <c r="EV565">
        <v>0</v>
      </c>
      <c r="EW565">
        <v>1260.916666666667</v>
      </c>
      <c r="EX565">
        <v>5.00097</v>
      </c>
      <c r="EY565">
        <v>25400.1</v>
      </c>
      <c r="EZ565">
        <v>16707.62222222222</v>
      </c>
      <c r="FA565">
        <v>40.437</v>
      </c>
      <c r="FB565">
        <v>41.562</v>
      </c>
      <c r="FC565">
        <v>40.562</v>
      </c>
      <c r="FD565">
        <v>40.965</v>
      </c>
      <c r="FE565">
        <v>40.562</v>
      </c>
      <c r="FF565">
        <v>1955.098888888889</v>
      </c>
      <c r="FG565">
        <v>39.91</v>
      </c>
      <c r="FH565">
        <v>0</v>
      </c>
      <c r="FI565">
        <v>8618.600000143051</v>
      </c>
      <c r="FJ565">
        <v>0</v>
      </c>
      <c r="FK565">
        <v>1261.023846153846</v>
      </c>
      <c r="FL565">
        <v>-1.314188030344072</v>
      </c>
      <c r="FM565">
        <v>-7.825641060789433</v>
      </c>
      <c r="FN565">
        <v>25400.50384615385</v>
      </c>
      <c r="FO565">
        <v>15</v>
      </c>
      <c r="FP565">
        <v>0</v>
      </c>
      <c r="FQ565" t="s">
        <v>439</v>
      </c>
      <c r="FR565">
        <v>1760210915.6</v>
      </c>
      <c r="FS565">
        <v>0</v>
      </c>
      <c r="FT565">
        <v>0</v>
      </c>
      <c r="FU565">
        <v>-0.215</v>
      </c>
      <c r="FV565">
        <v>0</v>
      </c>
      <c r="FW565">
        <v>-0.6919999999999999</v>
      </c>
      <c r="FX565">
        <v>0</v>
      </c>
      <c r="FY565">
        <v>400</v>
      </c>
      <c r="FZ565">
        <v>0</v>
      </c>
      <c r="GA565">
        <v>0.15</v>
      </c>
      <c r="GB565">
        <v>0</v>
      </c>
      <c r="GC565">
        <v>-33.22057</v>
      </c>
      <c r="GD565">
        <v>-1.059622514071248</v>
      </c>
      <c r="GE565">
        <v>0.1174014058689251</v>
      </c>
      <c r="GF565">
        <v>0</v>
      </c>
      <c r="GG565">
        <v>1261.073235294118</v>
      </c>
      <c r="GH565">
        <v>-1.08128341838458</v>
      </c>
      <c r="GI565">
        <v>0.2393953239043466</v>
      </c>
      <c r="GJ565">
        <v>0</v>
      </c>
      <c r="GK565">
        <v>0.270325775</v>
      </c>
      <c r="GL565">
        <v>-0.2537218649155728</v>
      </c>
      <c r="GM565">
        <v>0.03083669615611204</v>
      </c>
      <c r="GN565">
        <v>0</v>
      </c>
      <c r="GO565">
        <v>0</v>
      </c>
      <c r="GP565">
        <v>3</v>
      </c>
      <c r="GQ565" t="s">
        <v>455</v>
      </c>
      <c r="GR565">
        <v>3.13456</v>
      </c>
      <c r="GS565">
        <v>2.76016</v>
      </c>
      <c r="GT565">
        <v>0.182823</v>
      </c>
      <c r="GU565">
        <v>0.18422</v>
      </c>
      <c r="GV565">
        <v>0.0819988</v>
      </c>
      <c r="GW565">
        <v>0.0802344</v>
      </c>
      <c r="GX565">
        <v>25983.1</v>
      </c>
      <c r="GY565">
        <v>25935.9</v>
      </c>
      <c r="GZ565">
        <v>29565.2</v>
      </c>
      <c r="HA565">
        <v>29386.4</v>
      </c>
      <c r="HB565">
        <v>35868.1</v>
      </c>
      <c r="HC565">
        <v>35806.1</v>
      </c>
      <c r="HD565">
        <v>41601.2</v>
      </c>
      <c r="HE565">
        <v>41745.6</v>
      </c>
      <c r="HF565">
        <v>1.92635</v>
      </c>
      <c r="HG565">
        <v>1.85102</v>
      </c>
      <c r="HH565">
        <v>0.00285357</v>
      </c>
      <c r="HI565">
        <v>0</v>
      </c>
      <c r="HJ565">
        <v>23.9621</v>
      </c>
      <c r="HK565">
        <v>999.9</v>
      </c>
      <c r="HL565">
        <v>39.6</v>
      </c>
      <c r="HM565">
        <v>31.7</v>
      </c>
      <c r="HN565">
        <v>20.5893</v>
      </c>
      <c r="HO565">
        <v>62.6229</v>
      </c>
      <c r="HP565">
        <v>31.3782</v>
      </c>
      <c r="HQ565">
        <v>1</v>
      </c>
      <c r="HR565">
        <v>0.16502</v>
      </c>
      <c r="HS565">
        <v>4.37601</v>
      </c>
      <c r="HT565">
        <v>20.2859</v>
      </c>
      <c r="HU565">
        <v>5.21909</v>
      </c>
      <c r="HV565">
        <v>12.0159</v>
      </c>
      <c r="HW565">
        <v>4.98905</v>
      </c>
      <c r="HX565">
        <v>3.28803</v>
      </c>
      <c r="HY565">
        <v>9999</v>
      </c>
      <c r="HZ565">
        <v>9999</v>
      </c>
      <c r="IA565">
        <v>9999</v>
      </c>
      <c r="IB565">
        <v>999.9</v>
      </c>
      <c r="IC565">
        <v>4.97284</v>
      </c>
      <c r="ID565">
        <v>1.86661</v>
      </c>
      <c r="IE565">
        <v>1.86594</v>
      </c>
      <c r="IF565">
        <v>1.86588</v>
      </c>
      <c r="IG565">
        <v>1.86771</v>
      </c>
      <c r="IH565">
        <v>1.87015</v>
      </c>
      <c r="II565">
        <v>1.86876</v>
      </c>
      <c r="IJ565">
        <v>1.87027</v>
      </c>
      <c r="IK565">
        <v>0</v>
      </c>
      <c r="IL565">
        <v>0</v>
      </c>
      <c r="IM565">
        <v>0</v>
      </c>
      <c r="IN565">
        <v>0</v>
      </c>
      <c r="IO565" t="s">
        <v>441</v>
      </c>
      <c r="IP565" t="s">
        <v>442</v>
      </c>
      <c r="IQ565" t="s">
        <v>443</v>
      </c>
      <c r="IR565" t="s">
        <v>443</v>
      </c>
      <c r="IS565" t="s">
        <v>443</v>
      </c>
      <c r="IT565" t="s">
        <v>443</v>
      </c>
      <c r="IU565">
        <v>0</v>
      </c>
      <c r="IV565">
        <v>100</v>
      </c>
      <c r="IW565">
        <v>100</v>
      </c>
      <c r="IX565">
        <v>-3.62</v>
      </c>
      <c r="IY565">
        <v>0.078</v>
      </c>
      <c r="IZ565">
        <v>-1.414774939843471</v>
      </c>
      <c r="JA565">
        <v>-0.002262605230658699</v>
      </c>
      <c r="JB565">
        <v>4.117972070868355E-07</v>
      </c>
      <c r="JC565">
        <v>-1.535053720392113E-10</v>
      </c>
      <c r="JD565">
        <v>-0.05773197212917025</v>
      </c>
      <c r="JE565">
        <v>-0.004387372397949352</v>
      </c>
      <c r="JF565">
        <v>0.001148265067849212</v>
      </c>
      <c r="JG565">
        <v>-2.372704636287677E-05</v>
      </c>
      <c r="JH565">
        <v>4</v>
      </c>
      <c r="JI565">
        <v>2346</v>
      </c>
      <c r="JJ565">
        <v>1</v>
      </c>
      <c r="JK565">
        <v>24</v>
      </c>
      <c r="JL565">
        <v>21713.9</v>
      </c>
      <c r="JM565">
        <v>29358562.5</v>
      </c>
      <c r="JN565">
        <v>2.3291</v>
      </c>
      <c r="JO565">
        <v>2.25098</v>
      </c>
      <c r="JP565">
        <v>1.39771</v>
      </c>
      <c r="JQ565">
        <v>2.35107</v>
      </c>
      <c r="JR565">
        <v>1.49536</v>
      </c>
      <c r="JS565">
        <v>2.53052</v>
      </c>
      <c r="JT565">
        <v>36.718</v>
      </c>
      <c r="JU565">
        <v>24.035</v>
      </c>
      <c r="JV565">
        <v>18</v>
      </c>
      <c r="JW565">
        <v>495.476</v>
      </c>
      <c r="JX565">
        <v>437.814</v>
      </c>
      <c r="JY565">
        <v>18.6624</v>
      </c>
      <c r="JZ565">
        <v>29.5391</v>
      </c>
      <c r="KA565">
        <v>30.0004</v>
      </c>
      <c r="KB565">
        <v>29.05</v>
      </c>
      <c r="KC565">
        <v>28.9498</v>
      </c>
      <c r="KD565">
        <v>46.6408</v>
      </c>
      <c r="KE565">
        <v>27.2325</v>
      </c>
      <c r="KF565">
        <v>40.4551</v>
      </c>
      <c r="KG565">
        <v>18.7001</v>
      </c>
      <c r="KH565">
        <v>1155.96</v>
      </c>
      <c r="KI565">
        <v>16.4311</v>
      </c>
      <c r="KJ565">
        <v>101.041</v>
      </c>
      <c r="KK565">
        <v>100.388</v>
      </c>
    </row>
    <row r="566" spans="1:297">
      <c r="A566">
        <v>550</v>
      </c>
      <c r="B566">
        <v>1761513752.5</v>
      </c>
      <c r="C566">
        <v>6542</v>
      </c>
      <c r="D566" t="s">
        <v>1548</v>
      </c>
      <c r="E566" t="s">
        <v>1549</v>
      </c>
      <c r="F566">
        <v>5</v>
      </c>
      <c r="G566" t="s">
        <v>1411</v>
      </c>
      <c r="H566" t="s">
        <v>436</v>
      </c>
      <c r="I566">
        <v>1761513749.7</v>
      </c>
      <c r="J566">
        <f>(K566)/1000</f>
        <v>0</v>
      </c>
      <c r="K566">
        <f>IF(DP566, AN566, AH566)</f>
        <v>0</v>
      </c>
      <c r="L566">
        <f>IF(DP566, AI566, AG566)</f>
        <v>0</v>
      </c>
      <c r="M566">
        <f>DR566 - IF(AU566&gt;1, L566*DL566*100.0/(AW566), 0)</f>
        <v>0</v>
      </c>
      <c r="N566">
        <f>((T566-J566/2)*M566-L566)/(T566+J566/2)</f>
        <v>0</v>
      </c>
      <c r="O566">
        <f>N566*(DY566+DZ566)/1000.0</f>
        <v>0</v>
      </c>
      <c r="P566">
        <f>(DR566 - IF(AU566&gt;1, L566*DL566*100.0/(AW566), 0))*(DY566+DZ566)/1000.0</f>
        <v>0</v>
      </c>
      <c r="Q566">
        <f>2.0/((1/S566-1/R566)+SIGN(S566)*SQRT((1/S566-1/R566)*(1/S566-1/R566) + 4*DM566/((DM566+1)*(DM566+1))*(2*1/S566*1/R566-1/R566*1/R566)))</f>
        <v>0</v>
      </c>
      <c r="R566">
        <f>IF(LEFT(DN566,1)&lt;&gt;"0",IF(LEFT(DN566,1)="1",3.0,DO566),$D$5+$E$5*(EF566*DY566/($K$5*1000))+$F$5*(EF566*DY566/($K$5*1000))*MAX(MIN(DL566,$J$5),$I$5)*MAX(MIN(DL566,$J$5),$I$5)+$G$5*MAX(MIN(DL566,$J$5),$I$5)*(EF566*DY566/($K$5*1000))+$H$5*(EF566*DY566/($K$5*1000))*(EF566*DY566/($K$5*1000)))</f>
        <v>0</v>
      </c>
      <c r="S566">
        <f>J566*(1000-(1000*0.61365*exp(17.502*W566/(240.97+W566))/(DY566+DZ566)+DT566)/2)/(1000*0.61365*exp(17.502*W566/(240.97+W566))/(DY566+DZ566)-DT566)</f>
        <v>0</v>
      </c>
      <c r="T566">
        <f>1/((DM566+1)/(Q566/1.6)+1/(R566/1.37)) + DM566/((DM566+1)/(Q566/1.6) + DM566/(R566/1.37))</f>
        <v>0</v>
      </c>
      <c r="U566">
        <f>(DH566*DK566)</f>
        <v>0</v>
      </c>
      <c r="V566">
        <f>(EA566+(U566+2*0.95*5.67E-8*(((EA566+$B$7)+273)^4-(EA566+273)^4)-44100*J566)/(1.84*29.3*R566+8*0.95*5.67E-8*(EA566+273)^3))</f>
        <v>0</v>
      </c>
      <c r="W566">
        <f>($C$7*EB566+$D$7*EC566+$E$7*V566)</f>
        <v>0</v>
      </c>
      <c r="X566">
        <f>0.61365*exp(17.502*W566/(240.97+W566))</f>
        <v>0</v>
      </c>
      <c r="Y566">
        <f>(Z566/AA566*100)</f>
        <v>0</v>
      </c>
      <c r="Z566">
        <f>DT566*(DY566+DZ566)/1000</f>
        <v>0</v>
      </c>
      <c r="AA566">
        <f>0.61365*exp(17.502*EA566/(240.97+EA566))</f>
        <v>0</v>
      </c>
      <c r="AB566">
        <f>(X566-DT566*(DY566+DZ566)/1000)</f>
        <v>0</v>
      </c>
      <c r="AC566">
        <f>(-J566*44100)</f>
        <v>0</v>
      </c>
      <c r="AD566">
        <f>2*29.3*R566*0.92*(EA566-W566)</f>
        <v>0</v>
      </c>
      <c r="AE566">
        <f>2*0.95*5.67E-8*(((EA566+$B$7)+273)^4-(W566+273)^4)</f>
        <v>0</v>
      </c>
      <c r="AF566">
        <f>U566+AE566+AC566+AD566</f>
        <v>0</v>
      </c>
      <c r="AG566">
        <f>DX566*AU566*(DS566-DR566*(1000-AU566*DU566)/(1000-AU566*DT566))/(100*DL566)</f>
        <v>0</v>
      </c>
      <c r="AH566">
        <f>1000*DX566*AU566*(DT566-DU566)/(100*DL566*(1000-AU566*DT566))</f>
        <v>0</v>
      </c>
      <c r="AI566">
        <f>(AJ566 - AK566 - DY566*1E3/(8.314*(EA566+273.15)) * AM566/DX566 * AL566) * DX566/(100*DL566) * (1000 - DU566)/1000</f>
        <v>0</v>
      </c>
      <c r="AJ566">
        <v>1163.527696854893</v>
      </c>
      <c r="AK566">
        <v>1138.063454545454</v>
      </c>
      <c r="AL566">
        <v>3.408855836435942</v>
      </c>
      <c r="AM566">
        <v>65.2902715244734</v>
      </c>
      <c r="AN566">
        <f>(AP566 - AO566 + DY566*1E3/(8.314*(EA566+273.15)) * AR566/DX566 * AQ566) * DX566/(100*DL566) * 1000/(1000 - AP566)</f>
        <v>0</v>
      </c>
      <c r="AO566">
        <v>16.46338117593114</v>
      </c>
      <c r="AP566">
        <v>16.73653696969696</v>
      </c>
      <c r="AQ566">
        <v>0.0003652407601971319</v>
      </c>
      <c r="AR566">
        <v>105.1138406512992</v>
      </c>
      <c r="AS566">
        <v>0</v>
      </c>
      <c r="AT566">
        <v>0</v>
      </c>
      <c r="AU566">
        <f>IF(AS566*$H$13&gt;=AW566,1.0,(AW566/(AW566-AS566*$H$13)))</f>
        <v>0</v>
      </c>
      <c r="AV566">
        <f>(AU566-1)*100</f>
        <v>0</v>
      </c>
      <c r="AW566">
        <f>MAX(0,($B$13+$C$13*EF566)/(1+$D$13*EF566)*DY566/(EA566+273)*$E$13)</f>
        <v>0</v>
      </c>
      <c r="AX566" t="s">
        <v>437</v>
      </c>
      <c r="AY566" t="s">
        <v>437</v>
      </c>
      <c r="AZ566">
        <v>0</v>
      </c>
      <c r="BA566">
        <v>0</v>
      </c>
      <c r="BB566">
        <f>1-AZ566/BA566</f>
        <v>0</v>
      </c>
      <c r="BC566">
        <v>0</v>
      </c>
      <c r="BD566" t="s">
        <v>437</v>
      </c>
      <c r="BE566" t="s">
        <v>437</v>
      </c>
      <c r="BF566">
        <v>0</v>
      </c>
      <c r="BG566">
        <v>0</v>
      </c>
      <c r="BH566">
        <f>1-BF566/BG566</f>
        <v>0</v>
      </c>
      <c r="BI566">
        <v>0.5</v>
      </c>
      <c r="BJ566">
        <f>DI566</f>
        <v>0</v>
      </c>
      <c r="BK566">
        <f>L566</f>
        <v>0</v>
      </c>
      <c r="BL566">
        <f>BH566*BI566*BJ566</f>
        <v>0</v>
      </c>
      <c r="BM566">
        <f>(BK566-BC566)/BJ566</f>
        <v>0</v>
      </c>
      <c r="BN566">
        <f>(BA566-BG566)/BG566</f>
        <v>0</v>
      </c>
      <c r="BO566">
        <f>AZ566/(BB566+AZ566/BG566)</f>
        <v>0</v>
      </c>
      <c r="BP566" t="s">
        <v>437</v>
      </c>
      <c r="BQ566">
        <v>0</v>
      </c>
      <c r="BR566">
        <f>IF(BQ566&lt;&gt;0, BQ566, BO566)</f>
        <v>0</v>
      </c>
      <c r="BS566">
        <f>1-BR566/BG566</f>
        <v>0</v>
      </c>
      <c r="BT566">
        <f>(BG566-BF566)/(BG566-BR566)</f>
        <v>0</v>
      </c>
      <c r="BU566">
        <f>(BA566-BG566)/(BA566-BR566)</f>
        <v>0</v>
      </c>
      <c r="BV566">
        <f>(BG566-BF566)/(BG566-AZ566)</f>
        <v>0</v>
      </c>
      <c r="BW566">
        <f>(BA566-BG566)/(BA566-AZ566)</f>
        <v>0</v>
      </c>
      <c r="BX566">
        <f>(BT566*BR566/BF566)</f>
        <v>0</v>
      </c>
      <c r="BY566">
        <f>(1-BX566)</f>
        <v>0</v>
      </c>
      <c r="BZ566">
        <v>2020</v>
      </c>
      <c r="CA566">
        <v>290.0000000000001</v>
      </c>
      <c r="CB566">
        <v>1590.42</v>
      </c>
      <c r="CC566">
        <v>295</v>
      </c>
      <c r="CD566">
        <v>5220.67</v>
      </c>
      <c r="CE566">
        <v>1591.29</v>
      </c>
      <c r="CF566">
        <v>-0.87</v>
      </c>
      <c r="CG566">
        <v>300.0000000000001</v>
      </c>
      <c r="CH566">
        <v>23.8</v>
      </c>
      <c r="CI566">
        <v>1650.734719841875</v>
      </c>
      <c r="CJ566">
        <v>2.032994541366527</v>
      </c>
      <c r="CK566">
        <v>-31.03478562282126</v>
      </c>
      <c r="CL566">
        <v>0.9198548094063967</v>
      </c>
      <c r="CM566">
        <v>0.9759925733019913</v>
      </c>
      <c r="CN566">
        <v>-0.00431141668520578</v>
      </c>
      <c r="CO566">
        <v>289.9999999999999</v>
      </c>
      <c r="CP566">
        <v>1590.91</v>
      </c>
      <c r="CQ566">
        <v>765</v>
      </c>
      <c r="CR566">
        <v>5219.32</v>
      </c>
      <c r="CS566">
        <v>1591.27</v>
      </c>
      <c r="CT566">
        <v>-0.36</v>
      </c>
      <c r="DH566">
        <f>$B$11*EG566+$C$11*EH566+$F$11*ES566*(1-EV566)</f>
        <v>0</v>
      </c>
      <c r="DI566">
        <f>DH566*DJ566</f>
        <v>0</v>
      </c>
      <c r="DJ566">
        <f>($B$11*$D$9+$C$11*$D$9+$F$11*((FF566+EX566)/MAX(FF566+EX566+FG566, 0.1)*$I$9+FG566/MAX(FF566+EX566+FG566, 0.1)*$J$9))/($B$11+$C$11+$F$11)</f>
        <v>0</v>
      </c>
      <c r="DK566">
        <f>($B$11*$K$9+$C$11*$K$9+$F$11*((FF566+EX566)/MAX(FF566+EX566+FG566, 0.1)*$P$9+FG566/MAX(FF566+EX566+FG566, 0.1)*$Q$9))/($B$11+$C$11+$F$11)</f>
        <v>0</v>
      </c>
      <c r="DL566">
        <v>6</v>
      </c>
      <c r="DM566">
        <v>0.5</v>
      </c>
      <c r="DN566" t="s">
        <v>438</v>
      </c>
      <c r="DO566">
        <v>2</v>
      </c>
      <c r="DP566" t="b">
        <v>1</v>
      </c>
      <c r="DQ566">
        <v>1761513749.7</v>
      </c>
      <c r="DR566">
        <v>1111.3</v>
      </c>
      <c r="DS566">
        <v>1144.74</v>
      </c>
      <c r="DT566">
        <v>16.73276</v>
      </c>
      <c r="DU566">
        <v>16.46373</v>
      </c>
      <c r="DV566">
        <v>1114.94</v>
      </c>
      <c r="DW566">
        <v>16.65465</v>
      </c>
      <c r="DX566">
        <v>499.9888</v>
      </c>
      <c r="DY566">
        <v>90.28619</v>
      </c>
      <c r="DZ566">
        <v>0.10000529</v>
      </c>
      <c r="EA566">
        <v>24.17753</v>
      </c>
      <c r="EB566">
        <v>23.99885</v>
      </c>
      <c r="EC566">
        <v>999.9</v>
      </c>
      <c r="ED566">
        <v>0</v>
      </c>
      <c r="EE566">
        <v>0</v>
      </c>
      <c r="EF566">
        <v>9992.937000000002</v>
      </c>
      <c r="EG566">
        <v>0</v>
      </c>
      <c r="EH566">
        <v>1022.383</v>
      </c>
      <c r="EI566">
        <v>-33.44095</v>
      </c>
      <c r="EJ566">
        <v>1130.211</v>
      </c>
      <c r="EK566">
        <v>1163.903</v>
      </c>
      <c r="EL566">
        <v>0.2690368</v>
      </c>
      <c r="EM566">
        <v>1144.74</v>
      </c>
      <c r="EN566">
        <v>16.46373</v>
      </c>
      <c r="EO566">
        <v>1.510736</v>
      </c>
      <c r="EP566">
        <v>1.486446</v>
      </c>
      <c r="EQ566">
        <v>13.07727</v>
      </c>
      <c r="ER566">
        <v>12.82946</v>
      </c>
      <c r="ES566">
        <v>2000.014</v>
      </c>
      <c r="ET566">
        <v>0.9799974999999999</v>
      </c>
      <c r="EU566">
        <v>0.02000288</v>
      </c>
      <c r="EV566">
        <v>0</v>
      </c>
      <c r="EW566">
        <v>1260.616</v>
      </c>
      <c r="EX566">
        <v>5.000970000000001</v>
      </c>
      <c r="EY566">
        <v>25398.8</v>
      </c>
      <c r="EZ566">
        <v>16707.67</v>
      </c>
      <c r="FA566">
        <v>40.4496</v>
      </c>
      <c r="FB566">
        <v>41.562</v>
      </c>
      <c r="FC566">
        <v>40.5746</v>
      </c>
      <c r="FD566">
        <v>40.9874</v>
      </c>
      <c r="FE566">
        <v>40.562</v>
      </c>
      <c r="FF566">
        <v>1955.104</v>
      </c>
      <c r="FG566">
        <v>39.90999999999999</v>
      </c>
      <c r="FH566">
        <v>0</v>
      </c>
      <c r="FI566">
        <v>8624</v>
      </c>
      <c r="FJ566">
        <v>0</v>
      </c>
      <c r="FK566">
        <v>1260.868</v>
      </c>
      <c r="FL566">
        <v>-1.300769237676713</v>
      </c>
      <c r="FM566">
        <v>-11.67692316446218</v>
      </c>
      <c r="FN566">
        <v>25399.568</v>
      </c>
      <c r="FO566">
        <v>15</v>
      </c>
      <c r="FP566">
        <v>0</v>
      </c>
      <c r="FQ566" t="s">
        <v>439</v>
      </c>
      <c r="FR566">
        <v>1760210915.6</v>
      </c>
      <c r="FS566">
        <v>0</v>
      </c>
      <c r="FT566">
        <v>0</v>
      </c>
      <c r="FU566">
        <v>-0.215</v>
      </c>
      <c r="FV566">
        <v>0</v>
      </c>
      <c r="FW566">
        <v>-0.6919999999999999</v>
      </c>
      <c r="FX566">
        <v>0</v>
      </c>
      <c r="FY566">
        <v>400</v>
      </c>
      <c r="FZ566">
        <v>0</v>
      </c>
      <c r="GA566">
        <v>0.15</v>
      </c>
      <c r="GB566">
        <v>0</v>
      </c>
      <c r="GC566">
        <v>-33.29806341463414</v>
      </c>
      <c r="GD566">
        <v>-1.108609756097585</v>
      </c>
      <c r="GE566">
        <v>0.1285957833320334</v>
      </c>
      <c r="GF566">
        <v>0</v>
      </c>
      <c r="GG566">
        <v>1260.945882352941</v>
      </c>
      <c r="GH566">
        <v>-1.753093963478003</v>
      </c>
      <c r="GI566">
        <v>0.301331531774421</v>
      </c>
      <c r="GJ566">
        <v>0</v>
      </c>
      <c r="GK566">
        <v>0.2597085365853659</v>
      </c>
      <c r="GL566">
        <v>-0.02688100348432009</v>
      </c>
      <c r="GM566">
        <v>0.02050793665531512</v>
      </c>
      <c r="GN566">
        <v>1</v>
      </c>
      <c r="GO566">
        <v>1</v>
      </c>
      <c r="GP566">
        <v>3</v>
      </c>
      <c r="GQ566" t="s">
        <v>446</v>
      </c>
      <c r="GR566">
        <v>3.1346</v>
      </c>
      <c r="GS566">
        <v>2.76026</v>
      </c>
      <c r="GT566">
        <v>0.184568</v>
      </c>
      <c r="GU566">
        <v>0.185942</v>
      </c>
      <c r="GV566">
        <v>0.0820303</v>
      </c>
      <c r="GW566">
        <v>0.08023230000000001</v>
      </c>
      <c r="GX566">
        <v>25927</v>
      </c>
      <c r="GY566">
        <v>25880.5</v>
      </c>
      <c r="GZ566">
        <v>29564.6</v>
      </c>
      <c r="HA566">
        <v>29385.8</v>
      </c>
      <c r="HB566">
        <v>35865.9</v>
      </c>
      <c r="HC566">
        <v>35805.5</v>
      </c>
      <c r="HD566">
        <v>41600.1</v>
      </c>
      <c r="HE566">
        <v>41744.6</v>
      </c>
      <c r="HF566">
        <v>1.926</v>
      </c>
      <c r="HG566">
        <v>1.85058</v>
      </c>
      <c r="HH566">
        <v>0.00202656</v>
      </c>
      <c r="HI566">
        <v>0</v>
      </c>
      <c r="HJ566">
        <v>23.9621</v>
      </c>
      <c r="HK566">
        <v>999.9</v>
      </c>
      <c r="HL566">
        <v>39.6</v>
      </c>
      <c r="HM566">
        <v>31.7</v>
      </c>
      <c r="HN566">
        <v>20.5895</v>
      </c>
      <c r="HO566">
        <v>62.5729</v>
      </c>
      <c r="HP566">
        <v>31.1338</v>
      </c>
      <c r="HQ566">
        <v>1</v>
      </c>
      <c r="HR566">
        <v>0.16578</v>
      </c>
      <c r="HS566">
        <v>4.48009</v>
      </c>
      <c r="HT566">
        <v>20.2834</v>
      </c>
      <c r="HU566">
        <v>5.21924</v>
      </c>
      <c r="HV566">
        <v>12.0159</v>
      </c>
      <c r="HW566">
        <v>4.98895</v>
      </c>
      <c r="HX566">
        <v>3.288</v>
      </c>
      <c r="HY566">
        <v>9999</v>
      </c>
      <c r="HZ566">
        <v>9999</v>
      </c>
      <c r="IA566">
        <v>9999</v>
      </c>
      <c r="IB566">
        <v>999.9</v>
      </c>
      <c r="IC566">
        <v>4.97287</v>
      </c>
      <c r="ID566">
        <v>1.86662</v>
      </c>
      <c r="IE566">
        <v>1.86594</v>
      </c>
      <c r="IF566">
        <v>1.86588</v>
      </c>
      <c r="IG566">
        <v>1.86775</v>
      </c>
      <c r="IH566">
        <v>1.87016</v>
      </c>
      <c r="II566">
        <v>1.86876</v>
      </c>
      <c r="IJ566">
        <v>1.87028</v>
      </c>
      <c r="IK566">
        <v>0</v>
      </c>
      <c r="IL566">
        <v>0</v>
      </c>
      <c r="IM566">
        <v>0</v>
      </c>
      <c r="IN566">
        <v>0</v>
      </c>
      <c r="IO566" t="s">
        <v>441</v>
      </c>
      <c r="IP566" t="s">
        <v>442</v>
      </c>
      <c r="IQ566" t="s">
        <v>443</v>
      </c>
      <c r="IR566" t="s">
        <v>443</v>
      </c>
      <c r="IS566" t="s">
        <v>443</v>
      </c>
      <c r="IT566" t="s">
        <v>443</v>
      </c>
      <c r="IU566">
        <v>0</v>
      </c>
      <c r="IV566">
        <v>100</v>
      </c>
      <c r="IW566">
        <v>100</v>
      </c>
      <c r="IX566">
        <v>-3.65</v>
      </c>
      <c r="IY566">
        <v>0.07820000000000001</v>
      </c>
      <c r="IZ566">
        <v>-1.414774939843471</v>
      </c>
      <c r="JA566">
        <v>-0.002262605230658699</v>
      </c>
      <c r="JB566">
        <v>4.117972070868355E-07</v>
      </c>
      <c r="JC566">
        <v>-1.535053720392113E-10</v>
      </c>
      <c r="JD566">
        <v>-0.05773197212917025</v>
      </c>
      <c r="JE566">
        <v>-0.004387372397949352</v>
      </c>
      <c r="JF566">
        <v>0.001148265067849212</v>
      </c>
      <c r="JG566">
        <v>-2.372704636287677E-05</v>
      </c>
      <c r="JH566">
        <v>4</v>
      </c>
      <c r="JI566">
        <v>2346</v>
      </c>
      <c r="JJ566">
        <v>1</v>
      </c>
      <c r="JK566">
        <v>24</v>
      </c>
      <c r="JL566">
        <v>21713.9</v>
      </c>
      <c r="JM566">
        <v>29358562.5</v>
      </c>
      <c r="JN566">
        <v>2.35352</v>
      </c>
      <c r="JO566">
        <v>2.23389</v>
      </c>
      <c r="JP566">
        <v>1.39648</v>
      </c>
      <c r="JQ566">
        <v>2.35352</v>
      </c>
      <c r="JR566">
        <v>1.49536</v>
      </c>
      <c r="JS566">
        <v>2.677</v>
      </c>
      <c r="JT566">
        <v>36.718</v>
      </c>
      <c r="JU566">
        <v>24.0437</v>
      </c>
      <c r="JV566">
        <v>18</v>
      </c>
      <c r="JW566">
        <v>495.367</v>
      </c>
      <c r="JX566">
        <v>437.645</v>
      </c>
      <c r="JY566">
        <v>18.6941</v>
      </c>
      <c r="JZ566">
        <v>29.5516</v>
      </c>
      <c r="KA566">
        <v>30.0009</v>
      </c>
      <c r="KB566">
        <v>29.0643</v>
      </c>
      <c r="KC566">
        <v>28.9642</v>
      </c>
      <c r="KD566">
        <v>47.2103</v>
      </c>
      <c r="KE566">
        <v>27.2325</v>
      </c>
      <c r="KF566">
        <v>40.4551</v>
      </c>
      <c r="KG566">
        <v>18.6887</v>
      </c>
      <c r="KH566">
        <v>1175.99</v>
      </c>
      <c r="KI566">
        <v>16.4311</v>
      </c>
      <c r="KJ566">
        <v>101.039</v>
      </c>
      <c r="KK566">
        <v>100.386</v>
      </c>
    </row>
    <row r="567" spans="1:297">
      <c r="A567">
        <v>551</v>
      </c>
      <c r="B567">
        <v>1761513757.5</v>
      </c>
      <c r="C567">
        <v>6547</v>
      </c>
      <c r="D567" t="s">
        <v>1550</v>
      </c>
      <c r="E567" t="s">
        <v>1551</v>
      </c>
      <c r="F567">
        <v>5</v>
      </c>
      <c r="G567" t="s">
        <v>1411</v>
      </c>
      <c r="H567" t="s">
        <v>436</v>
      </c>
      <c r="I567">
        <v>1761513755</v>
      </c>
      <c r="J567">
        <f>(K567)/1000</f>
        <v>0</v>
      </c>
      <c r="K567">
        <f>IF(DP567, AN567, AH567)</f>
        <v>0</v>
      </c>
      <c r="L567">
        <f>IF(DP567, AI567, AG567)</f>
        <v>0</v>
      </c>
      <c r="M567">
        <f>DR567 - IF(AU567&gt;1, L567*DL567*100.0/(AW567), 0)</f>
        <v>0</v>
      </c>
      <c r="N567">
        <f>((T567-J567/2)*M567-L567)/(T567+J567/2)</f>
        <v>0</v>
      </c>
      <c r="O567">
        <f>N567*(DY567+DZ567)/1000.0</f>
        <v>0</v>
      </c>
      <c r="P567">
        <f>(DR567 - IF(AU567&gt;1, L567*DL567*100.0/(AW567), 0))*(DY567+DZ567)/1000.0</f>
        <v>0</v>
      </c>
      <c r="Q567">
        <f>2.0/((1/S567-1/R567)+SIGN(S567)*SQRT((1/S567-1/R567)*(1/S567-1/R567) + 4*DM567/((DM567+1)*(DM567+1))*(2*1/S567*1/R567-1/R567*1/R567)))</f>
        <v>0</v>
      </c>
      <c r="R567">
        <f>IF(LEFT(DN567,1)&lt;&gt;"0",IF(LEFT(DN567,1)="1",3.0,DO567),$D$5+$E$5*(EF567*DY567/($K$5*1000))+$F$5*(EF567*DY567/($K$5*1000))*MAX(MIN(DL567,$J$5),$I$5)*MAX(MIN(DL567,$J$5),$I$5)+$G$5*MAX(MIN(DL567,$J$5),$I$5)*(EF567*DY567/($K$5*1000))+$H$5*(EF567*DY567/($K$5*1000))*(EF567*DY567/($K$5*1000)))</f>
        <v>0</v>
      </c>
      <c r="S567">
        <f>J567*(1000-(1000*0.61365*exp(17.502*W567/(240.97+W567))/(DY567+DZ567)+DT567)/2)/(1000*0.61365*exp(17.502*W567/(240.97+W567))/(DY567+DZ567)-DT567)</f>
        <v>0</v>
      </c>
      <c r="T567">
        <f>1/((DM567+1)/(Q567/1.6)+1/(R567/1.37)) + DM567/((DM567+1)/(Q567/1.6) + DM567/(R567/1.37))</f>
        <v>0</v>
      </c>
      <c r="U567">
        <f>(DH567*DK567)</f>
        <v>0</v>
      </c>
      <c r="V567">
        <f>(EA567+(U567+2*0.95*5.67E-8*(((EA567+$B$7)+273)^4-(EA567+273)^4)-44100*J567)/(1.84*29.3*R567+8*0.95*5.67E-8*(EA567+273)^3))</f>
        <v>0</v>
      </c>
      <c r="W567">
        <f>($C$7*EB567+$D$7*EC567+$E$7*V567)</f>
        <v>0</v>
      </c>
      <c r="X567">
        <f>0.61365*exp(17.502*W567/(240.97+W567))</f>
        <v>0</v>
      </c>
      <c r="Y567">
        <f>(Z567/AA567*100)</f>
        <v>0</v>
      </c>
      <c r="Z567">
        <f>DT567*(DY567+DZ567)/1000</f>
        <v>0</v>
      </c>
      <c r="AA567">
        <f>0.61365*exp(17.502*EA567/(240.97+EA567))</f>
        <v>0</v>
      </c>
      <c r="AB567">
        <f>(X567-DT567*(DY567+DZ567)/1000)</f>
        <v>0</v>
      </c>
      <c r="AC567">
        <f>(-J567*44100)</f>
        <v>0</v>
      </c>
      <c r="AD567">
        <f>2*29.3*R567*0.92*(EA567-W567)</f>
        <v>0</v>
      </c>
      <c r="AE567">
        <f>2*0.95*5.67E-8*(((EA567+$B$7)+273)^4-(W567+273)^4)</f>
        <v>0</v>
      </c>
      <c r="AF567">
        <f>U567+AE567+AC567+AD567</f>
        <v>0</v>
      </c>
      <c r="AG567">
        <f>DX567*AU567*(DS567-DR567*(1000-AU567*DU567)/(1000-AU567*DT567))/(100*DL567)</f>
        <v>0</v>
      </c>
      <c r="AH567">
        <f>1000*DX567*AU567*(DT567-DU567)/(100*DL567*(1000-AU567*DT567))</f>
        <v>0</v>
      </c>
      <c r="AI567">
        <f>(AJ567 - AK567 - DY567*1E3/(8.314*(EA567+273.15)) * AM567/DX567 * AL567) * DX567/(100*DL567) * (1000 - DU567)/1000</f>
        <v>0</v>
      </c>
      <c r="AJ567">
        <v>1180.675991521506</v>
      </c>
      <c r="AK567">
        <v>1155.149636363637</v>
      </c>
      <c r="AL567">
        <v>3.399036653938039</v>
      </c>
      <c r="AM567">
        <v>65.2902715244734</v>
      </c>
      <c r="AN567">
        <f>(AP567 - AO567 + DY567*1E3/(8.314*(EA567+273.15)) * AR567/DX567 * AQ567) * DX567/(100*DL567) * 1000/(1000 - AP567)</f>
        <v>0</v>
      </c>
      <c r="AO567">
        <v>16.46562697342632</v>
      </c>
      <c r="AP567">
        <v>16.74303575757574</v>
      </c>
      <c r="AQ567">
        <v>0.0001969513817466497</v>
      </c>
      <c r="AR567">
        <v>105.1138406512992</v>
      </c>
      <c r="AS567">
        <v>0</v>
      </c>
      <c r="AT567">
        <v>0</v>
      </c>
      <c r="AU567">
        <f>IF(AS567*$H$13&gt;=AW567,1.0,(AW567/(AW567-AS567*$H$13)))</f>
        <v>0</v>
      </c>
      <c r="AV567">
        <f>(AU567-1)*100</f>
        <v>0</v>
      </c>
      <c r="AW567">
        <f>MAX(0,($B$13+$C$13*EF567)/(1+$D$13*EF567)*DY567/(EA567+273)*$E$13)</f>
        <v>0</v>
      </c>
      <c r="AX567" t="s">
        <v>437</v>
      </c>
      <c r="AY567" t="s">
        <v>437</v>
      </c>
      <c r="AZ567">
        <v>0</v>
      </c>
      <c r="BA567">
        <v>0</v>
      </c>
      <c r="BB567">
        <f>1-AZ567/BA567</f>
        <v>0</v>
      </c>
      <c r="BC567">
        <v>0</v>
      </c>
      <c r="BD567" t="s">
        <v>437</v>
      </c>
      <c r="BE567" t="s">
        <v>437</v>
      </c>
      <c r="BF567">
        <v>0</v>
      </c>
      <c r="BG567">
        <v>0</v>
      </c>
      <c r="BH567">
        <f>1-BF567/BG567</f>
        <v>0</v>
      </c>
      <c r="BI567">
        <v>0.5</v>
      </c>
      <c r="BJ567">
        <f>DI567</f>
        <v>0</v>
      </c>
      <c r="BK567">
        <f>L567</f>
        <v>0</v>
      </c>
      <c r="BL567">
        <f>BH567*BI567*BJ567</f>
        <v>0</v>
      </c>
      <c r="BM567">
        <f>(BK567-BC567)/BJ567</f>
        <v>0</v>
      </c>
      <c r="BN567">
        <f>(BA567-BG567)/BG567</f>
        <v>0</v>
      </c>
      <c r="BO567">
        <f>AZ567/(BB567+AZ567/BG567)</f>
        <v>0</v>
      </c>
      <c r="BP567" t="s">
        <v>437</v>
      </c>
      <c r="BQ567">
        <v>0</v>
      </c>
      <c r="BR567">
        <f>IF(BQ567&lt;&gt;0, BQ567, BO567)</f>
        <v>0</v>
      </c>
      <c r="BS567">
        <f>1-BR567/BG567</f>
        <v>0</v>
      </c>
      <c r="BT567">
        <f>(BG567-BF567)/(BG567-BR567)</f>
        <v>0</v>
      </c>
      <c r="BU567">
        <f>(BA567-BG567)/(BA567-BR567)</f>
        <v>0</v>
      </c>
      <c r="BV567">
        <f>(BG567-BF567)/(BG567-AZ567)</f>
        <v>0</v>
      </c>
      <c r="BW567">
        <f>(BA567-BG567)/(BA567-AZ567)</f>
        <v>0</v>
      </c>
      <c r="BX567">
        <f>(BT567*BR567/BF567)</f>
        <v>0</v>
      </c>
      <c r="BY567">
        <f>(1-BX567)</f>
        <v>0</v>
      </c>
      <c r="BZ567">
        <v>2020</v>
      </c>
      <c r="CA567">
        <v>290.0000000000001</v>
      </c>
      <c r="CB567">
        <v>1590.42</v>
      </c>
      <c r="CC567">
        <v>295</v>
      </c>
      <c r="CD567">
        <v>5220.67</v>
      </c>
      <c r="CE567">
        <v>1591.29</v>
      </c>
      <c r="CF567">
        <v>-0.87</v>
      </c>
      <c r="CG567">
        <v>300.0000000000001</v>
      </c>
      <c r="CH567">
        <v>23.8</v>
      </c>
      <c r="CI567">
        <v>1650.734719841875</v>
      </c>
      <c r="CJ567">
        <v>2.032994541366527</v>
      </c>
      <c r="CK567">
        <v>-31.03478562282126</v>
      </c>
      <c r="CL567">
        <v>0.9198548094063967</v>
      </c>
      <c r="CM567">
        <v>0.9759925733019913</v>
      </c>
      <c r="CN567">
        <v>-0.00431141668520578</v>
      </c>
      <c r="CO567">
        <v>289.9999999999999</v>
      </c>
      <c r="CP567">
        <v>1590.91</v>
      </c>
      <c r="CQ567">
        <v>765</v>
      </c>
      <c r="CR567">
        <v>5219.32</v>
      </c>
      <c r="CS567">
        <v>1591.27</v>
      </c>
      <c r="CT567">
        <v>-0.36</v>
      </c>
      <c r="DH567">
        <f>$B$11*EG567+$C$11*EH567+$F$11*ES567*(1-EV567)</f>
        <v>0</v>
      </c>
      <c r="DI567">
        <f>DH567*DJ567</f>
        <v>0</v>
      </c>
      <c r="DJ567">
        <f>($B$11*$D$9+$C$11*$D$9+$F$11*((FF567+EX567)/MAX(FF567+EX567+FG567, 0.1)*$I$9+FG567/MAX(FF567+EX567+FG567, 0.1)*$J$9))/($B$11+$C$11+$F$11)</f>
        <v>0</v>
      </c>
      <c r="DK567">
        <f>($B$11*$K$9+$C$11*$K$9+$F$11*((FF567+EX567)/MAX(FF567+EX567+FG567, 0.1)*$P$9+FG567/MAX(FF567+EX567+FG567, 0.1)*$Q$9))/($B$11+$C$11+$F$11)</f>
        <v>0</v>
      </c>
      <c r="DL567">
        <v>6</v>
      </c>
      <c r="DM567">
        <v>0.5</v>
      </c>
      <c r="DN567" t="s">
        <v>438</v>
      </c>
      <c r="DO567">
        <v>2</v>
      </c>
      <c r="DP567" t="b">
        <v>1</v>
      </c>
      <c r="DQ567">
        <v>1761513755</v>
      </c>
      <c r="DR567">
        <v>1129.136666666667</v>
      </c>
      <c r="DS567">
        <v>1162.576666666667</v>
      </c>
      <c r="DT567">
        <v>16.74141111111111</v>
      </c>
      <c r="DU567">
        <v>16.46546666666666</v>
      </c>
      <c r="DV567">
        <v>1132.806666666667</v>
      </c>
      <c r="DW567">
        <v>16.66318888888889</v>
      </c>
      <c r="DX567">
        <v>500.0155555555555</v>
      </c>
      <c r="DY567">
        <v>90.28447777777778</v>
      </c>
      <c r="DZ567">
        <v>0.1000114888888889</v>
      </c>
      <c r="EA567">
        <v>24.17568888888889</v>
      </c>
      <c r="EB567">
        <v>24.00494444444444</v>
      </c>
      <c r="EC567">
        <v>999.9000000000001</v>
      </c>
      <c r="ED567">
        <v>0</v>
      </c>
      <c r="EE567">
        <v>0</v>
      </c>
      <c r="EF567">
        <v>10003.73888888889</v>
      </c>
      <c r="EG567">
        <v>0</v>
      </c>
      <c r="EH567">
        <v>1022.35</v>
      </c>
      <c r="EI567">
        <v>-33.43883333333333</v>
      </c>
      <c r="EJ567">
        <v>1148.361111111111</v>
      </c>
      <c r="EK567">
        <v>1182.036666666667</v>
      </c>
      <c r="EL567">
        <v>0.275934</v>
      </c>
      <c r="EM567">
        <v>1162.576666666667</v>
      </c>
      <c r="EN567">
        <v>16.46546666666666</v>
      </c>
      <c r="EO567">
        <v>1.511487777777778</v>
      </c>
      <c r="EP567">
        <v>1.486577777777778</v>
      </c>
      <c r="EQ567">
        <v>13.08487777777778</v>
      </c>
      <c r="ER567">
        <v>12.83078888888889</v>
      </c>
      <c r="ES567">
        <v>2000.016666666666</v>
      </c>
      <c r="ET567">
        <v>0.9799976666666667</v>
      </c>
      <c r="EU567">
        <v>0.02000273333333333</v>
      </c>
      <c r="EV567">
        <v>0</v>
      </c>
      <c r="EW567">
        <v>1260.828888888889</v>
      </c>
      <c r="EX567">
        <v>5.00097</v>
      </c>
      <c r="EY567">
        <v>25396.64444444444</v>
      </c>
      <c r="EZ567">
        <v>16707.68888888889</v>
      </c>
      <c r="FA567">
        <v>40.5</v>
      </c>
      <c r="FB567">
        <v>41.611</v>
      </c>
      <c r="FC567">
        <v>40.611</v>
      </c>
      <c r="FD567">
        <v>41</v>
      </c>
      <c r="FE567">
        <v>40.562</v>
      </c>
      <c r="FF567">
        <v>1955.106666666667</v>
      </c>
      <c r="FG567">
        <v>39.91</v>
      </c>
      <c r="FH567">
        <v>0</v>
      </c>
      <c r="FI567">
        <v>8628.800000190735</v>
      </c>
      <c r="FJ567">
        <v>0</v>
      </c>
      <c r="FK567">
        <v>1260.8208</v>
      </c>
      <c r="FL567">
        <v>-0.6084615507222531</v>
      </c>
      <c r="FM567">
        <v>-18.96923077782328</v>
      </c>
      <c r="FN567">
        <v>25398.356</v>
      </c>
      <c r="FO567">
        <v>15</v>
      </c>
      <c r="FP567">
        <v>0</v>
      </c>
      <c r="FQ567" t="s">
        <v>439</v>
      </c>
      <c r="FR567">
        <v>1760210915.6</v>
      </c>
      <c r="FS567">
        <v>0</v>
      </c>
      <c r="FT567">
        <v>0</v>
      </c>
      <c r="FU567">
        <v>-0.215</v>
      </c>
      <c r="FV567">
        <v>0</v>
      </c>
      <c r="FW567">
        <v>-0.6919999999999999</v>
      </c>
      <c r="FX567">
        <v>0</v>
      </c>
      <c r="FY567">
        <v>400</v>
      </c>
      <c r="FZ567">
        <v>0</v>
      </c>
      <c r="GA567">
        <v>0.15</v>
      </c>
      <c r="GB567">
        <v>0</v>
      </c>
      <c r="GC567">
        <v>-33.38296829268293</v>
      </c>
      <c r="GD567">
        <v>-0.6097045296168121</v>
      </c>
      <c r="GE567">
        <v>0.08677414316186145</v>
      </c>
      <c r="GF567">
        <v>0</v>
      </c>
      <c r="GG567">
        <v>1260.867647058823</v>
      </c>
      <c r="GH567">
        <v>-0.5793735711315596</v>
      </c>
      <c r="GI567">
        <v>0.2614896109006886</v>
      </c>
      <c r="GJ567">
        <v>1</v>
      </c>
      <c r="GK567">
        <v>0.258352512195122</v>
      </c>
      <c r="GL567">
        <v>0.150905142857143</v>
      </c>
      <c r="GM567">
        <v>0.01520541121125995</v>
      </c>
      <c r="GN567">
        <v>0</v>
      </c>
      <c r="GO567">
        <v>1</v>
      </c>
      <c r="GP567">
        <v>3</v>
      </c>
      <c r="GQ567" t="s">
        <v>446</v>
      </c>
      <c r="GR567">
        <v>3.13463</v>
      </c>
      <c r="GS567">
        <v>2.76029</v>
      </c>
      <c r="GT567">
        <v>0.186298</v>
      </c>
      <c r="GU567">
        <v>0.187614</v>
      </c>
      <c r="GV567">
        <v>0.08204500000000001</v>
      </c>
      <c r="GW567">
        <v>0.0802315</v>
      </c>
      <c r="GX567">
        <v>25871.2</v>
      </c>
      <c r="GY567">
        <v>25826.9</v>
      </c>
      <c r="GZ567">
        <v>29563.9</v>
      </c>
      <c r="HA567">
        <v>29385.5</v>
      </c>
      <c r="HB567">
        <v>35864.4</v>
      </c>
      <c r="HC567">
        <v>35805.2</v>
      </c>
      <c r="HD567">
        <v>41598.9</v>
      </c>
      <c r="HE567">
        <v>41744.3</v>
      </c>
      <c r="HF567">
        <v>1.92575</v>
      </c>
      <c r="HG567">
        <v>1.85052</v>
      </c>
      <c r="HH567">
        <v>0.00265241</v>
      </c>
      <c r="HI567">
        <v>0</v>
      </c>
      <c r="HJ567">
        <v>23.9621</v>
      </c>
      <c r="HK567">
        <v>999.9</v>
      </c>
      <c r="HL567">
        <v>39.6</v>
      </c>
      <c r="HM567">
        <v>31.7</v>
      </c>
      <c r="HN567">
        <v>20.5934</v>
      </c>
      <c r="HO567">
        <v>62.2229</v>
      </c>
      <c r="HP567">
        <v>31.23</v>
      </c>
      <c r="HQ567">
        <v>1</v>
      </c>
      <c r="HR567">
        <v>0.167106</v>
      </c>
      <c r="HS567">
        <v>4.49894</v>
      </c>
      <c r="HT567">
        <v>20.2829</v>
      </c>
      <c r="HU567">
        <v>5.21849</v>
      </c>
      <c r="HV567">
        <v>12.0159</v>
      </c>
      <c r="HW567">
        <v>4.98875</v>
      </c>
      <c r="HX567">
        <v>3.2878</v>
      </c>
      <c r="HY567">
        <v>9999</v>
      </c>
      <c r="HZ567">
        <v>9999</v>
      </c>
      <c r="IA567">
        <v>9999</v>
      </c>
      <c r="IB567">
        <v>999.9</v>
      </c>
      <c r="IC567">
        <v>4.97287</v>
      </c>
      <c r="ID567">
        <v>1.86661</v>
      </c>
      <c r="IE567">
        <v>1.86597</v>
      </c>
      <c r="IF567">
        <v>1.8659</v>
      </c>
      <c r="IG567">
        <v>1.86773</v>
      </c>
      <c r="IH567">
        <v>1.87017</v>
      </c>
      <c r="II567">
        <v>1.86878</v>
      </c>
      <c r="IJ567">
        <v>1.87028</v>
      </c>
      <c r="IK567">
        <v>0</v>
      </c>
      <c r="IL567">
        <v>0</v>
      </c>
      <c r="IM567">
        <v>0</v>
      </c>
      <c r="IN567">
        <v>0</v>
      </c>
      <c r="IO567" t="s">
        <v>441</v>
      </c>
      <c r="IP567" t="s">
        <v>442</v>
      </c>
      <c r="IQ567" t="s">
        <v>443</v>
      </c>
      <c r="IR567" t="s">
        <v>443</v>
      </c>
      <c r="IS567" t="s">
        <v>443</v>
      </c>
      <c r="IT567" t="s">
        <v>443</v>
      </c>
      <c r="IU567">
        <v>0</v>
      </c>
      <c r="IV567">
        <v>100</v>
      </c>
      <c r="IW567">
        <v>100</v>
      </c>
      <c r="IX567">
        <v>-3.69</v>
      </c>
      <c r="IY567">
        <v>0.07829999999999999</v>
      </c>
      <c r="IZ567">
        <v>-1.414774939843471</v>
      </c>
      <c r="JA567">
        <v>-0.002262605230658699</v>
      </c>
      <c r="JB567">
        <v>4.117972070868355E-07</v>
      </c>
      <c r="JC567">
        <v>-1.535053720392113E-10</v>
      </c>
      <c r="JD567">
        <v>-0.05773197212917025</v>
      </c>
      <c r="JE567">
        <v>-0.004387372397949352</v>
      </c>
      <c r="JF567">
        <v>0.001148265067849212</v>
      </c>
      <c r="JG567">
        <v>-2.372704636287677E-05</v>
      </c>
      <c r="JH567">
        <v>4</v>
      </c>
      <c r="JI567">
        <v>2346</v>
      </c>
      <c r="JJ567">
        <v>1</v>
      </c>
      <c r="JK567">
        <v>24</v>
      </c>
      <c r="JL567">
        <v>21714</v>
      </c>
      <c r="JM567">
        <v>29358562.6</v>
      </c>
      <c r="JN567">
        <v>2.38281</v>
      </c>
      <c r="JO567">
        <v>2.2522</v>
      </c>
      <c r="JP567">
        <v>1.39648</v>
      </c>
      <c r="JQ567">
        <v>2.35352</v>
      </c>
      <c r="JR567">
        <v>1.49536</v>
      </c>
      <c r="JS567">
        <v>2.54028</v>
      </c>
      <c r="JT567">
        <v>36.718</v>
      </c>
      <c r="JU567">
        <v>24.0262</v>
      </c>
      <c r="JV567">
        <v>18</v>
      </c>
      <c r="JW567">
        <v>495.314</v>
      </c>
      <c r="JX567">
        <v>437.712</v>
      </c>
      <c r="JY567">
        <v>18.6941</v>
      </c>
      <c r="JZ567">
        <v>29.5646</v>
      </c>
      <c r="KA567">
        <v>30.0011</v>
      </c>
      <c r="KB567">
        <v>29.0773</v>
      </c>
      <c r="KC567">
        <v>28.9775</v>
      </c>
      <c r="KD567">
        <v>47.7215</v>
      </c>
      <c r="KE567">
        <v>27.2325</v>
      </c>
      <c r="KF567">
        <v>40.4551</v>
      </c>
      <c r="KG567">
        <v>18.6913</v>
      </c>
      <c r="KH567">
        <v>1189.44</v>
      </c>
      <c r="KI567">
        <v>16.4311</v>
      </c>
      <c r="KJ567">
        <v>101.036</v>
      </c>
      <c r="KK567">
        <v>100.385</v>
      </c>
    </row>
    <row r="568" spans="1:297">
      <c r="A568">
        <v>552</v>
      </c>
      <c r="B568">
        <v>1761513762.5</v>
      </c>
      <c r="C568">
        <v>6552</v>
      </c>
      <c r="D568" t="s">
        <v>1552</v>
      </c>
      <c r="E568" t="s">
        <v>1553</v>
      </c>
      <c r="F568">
        <v>5</v>
      </c>
      <c r="G568" t="s">
        <v>1411</v>
      </c>
      <c r="H568" t="s">
        <v>436</v>
      </c>
      <c r="I568">
        <v>1761513759.7</v>
      </c>
      <c r="J568">
        <f>(K568)/1000</f>
        <v>0</v>
      </c>
      <c r="K568">
        <f>IF(DP568, AN568, AH568)</f>
        <v>0</v>
      </c>
      <c r="L568">
        <f>IF(DP568, AI568, AG568)</f>
        <v>0</v>
      </c>
      <c r="M568">
        <f>DR568 - IF(AU568&gt;1, L568*DL568*100.0/(AW568), 0)</f>
        <v>0</v>
      </c>
      <c r="N568">
        <f>((T568-J568/2)*M568-L568)/(T568+J568/2)</f>
        <v>0</v>
      </c>
      <c r="O568">
        <f>N568*(DY568+DZ568)/1000.0</f>
        <v>0</v>
      </c>
      <c r="P568">
        <f>(DR568 - IF(AU568&gt;1, L568*DL568*100.0/(AW568), 0))*(DY568+DZ568)/1000.0</f>
        <v>0</v>
      </c>
      <c r="Q568">
        <f>2.0/((1/S568-1/R568)+SIGN(S568)*SQRT((1/S568-1/R568)*(1/S568-1/R568) + 4*DM568/((DM568+1)*(DM568+1))*(2*1/S568*1/R568-1/R568*1/R568)))</f>
        <v>0</v>
      </c>
      <c r="R568">
        <f>IF(LEFT(DN568,1)&lt;&gt;"0",IF(LEFT(DN568,1)="1",3.0,DO568),$D$5+$E$5*(EF568*DY568/($K$5*1000))+$F$5*(EF568*DY568/($K$5*1000))*MAX(MIN(DL568,$J$5),$I$5)*MAX(MIN(DL568,$J$5),$I$5)+$G$5*MAX(MIN(DL568,$J$5),$I$5)*(EF568*DY568/($K$5*1000))+$H$5*(EF568*DY568/($K$5*1000))*(EF568*DY568/($K$5*1000)))</f>
        <v>0</v>
      </c>
      <c r="S568">
        <f>J568*(1000-(1000*0.61365*exp(17.502*W568/(240.97+W568))/(DY568+DZ568)+DT568)/2)/(1000*0.61365*exp(17.502*W568/(240.97+W568))/(DY568+DZ568)-DT568)</f>
        <v>0</v>
      </c>
      <c r="T568">
        <f>1/((DM568+1)/(Q568/1.6)+1/(R568/1.37)) + DM568/((DM568+1)/(Q568/1.6) + DM568/(R568/1.37))</f>
        <v>0</v>
      </c>
      <c r="U568">
        <f>(DH568*DK568)</f>
        <v>0</v>
      </c>
      <c r="V568">
        <f>(EA568+(U568+2*0.95*5.67E-8*(((EA568+$B$7)+273)^4-(EA568+273)^4)-44100*J568)/(1.84*29.3*R568+8*0.95*5.67E-8*(EA568+273)^3))</f>
        <v>0</v>
      </c>
      <c r="W568">
        <f>($C$7*EB568+$D$7*EC568+$E$7*V568)</f>
        <v>0</v>
      </c>
      <c r="X568">
        <f>0.61365*exp(17.502*W568/(240.97+W568))</f>
        <v>0</v>
      </c>
      <c r="Y568">
        <f>(Z568/AA568*100)</f>
        <v>0</v>
      </c>
      <c r="Z568">
        <f>DT568*(DY568+DZ568)/1000</f>
        <v>0</v>
      </c>
      <c r="AA568">
        <f>0.61365*exp(17.502*EA568/(240.97+EA568))</f>
        <v>0</v>
      </c>
      <c r="AB568">
        <f>(X568-DT568*(DY568+DZ568)/1000)</f>
        <v>0</v>
      </c>
      <c r="AC568">
        <f>(-J568*44100)</f>
        <v>0</v>
      </c>
      <c r="AD568">
        <f>2*29.3*R568*0.92*(EA568-W568)</f>
        <v>0</v>
      </c>
      <c r="AE568">
        <f>2*0.95*5.67E-8*(((EA568+$B$7)+273)^4-(W568+273)^4)</f>
        <v>0</v>
      </c>
      <c r="AF568">
        <f>U568+AE568+AC568+AD568</f>
        <v>0</v>
      </c>
      <c r="AG568">
        <f>DX568*AU568*(DS568-DR568*(1000-AU568*DU568)/(1000-AU568*DT568))/(100*DL568)</f>
        <v>0</v>
      </c>
      <c r="AH568">
        <f>1000*DX568*AU568*(DT568-DU568)/(100*DL568*(1000-AU568*DT568))</f>
        <v>0</v>
      </c>
      <c r="AI568">
        <f>(AJ568 - AK568 - DY568*1E3/(8.314*(EA568+273.15)) * AM568/DX568 * AL568) * DX568/(100*DL568) * (1000 - DU568)/1000</f>
        <v>0</v>
      </c>
      <c r="AJ568">
        <v>1197.507179880202</v>
      </c>
      <c r="AK568">
        <v>1172.083151515151</v>
      </c>
      <c r="AL568">
        <v>3.376545900397697</v>
      </c>
      <c r="AM568">
        <v>65.2902715244734</v>
      </c>
      <c r="AN568">
        <f>(AP568 - AO568 + DY568*1E3/(8.314*(EA568+273.15)) * AR568/DX568 * AQ568) * DX568/(100*DL568) * 1000/(1000 - AP568)</f>
        <v>0</v>
      </c>
      <c r="AO568">
        <v>16.46558657632821</v>
      </c>
      <c r="AP568">
        <v>16.74507878787879</v>
      </c>
      <c r="AQ568">
        <v>3.092456918970691E-05</v>
      </c>
      <c r="AR568">
        <v>105.1138406512992</v>
      </c>
      <c r="AS568">
        <v>0</v>
      </c>
      <c r="AT568">
        <v>0</v>
      </c>
      <c r="AU568">
        <f>IF(AS568*$H$13&gt;=AW568,1.0,(AW568/(AW568-AS568*$H$13)))</f>
        <v>0</v>
      </c>
      <c r="AV568">
        <f>(AU568-1)*100</f>
        <v>0</v>
      </c>
      <c r="AW568">
        <f>MAX(0,($B$13+$C$13*EF568)/(1+$D$13*EF568)*DY568/(EA568+273)*$E$13)</f>
        <v>0</v>
      </c>
      <c r="AX568" t="s">
        <v>437</v>
      </c>
      <c r="AY568" t="s">
        <v>437</v>
      </c>
      <c r="AZ568">
        <v>0</v>
      </c>
      <c r="BA568">
        <v>0</v>
      </c>
      <c r="BB568">
        <f>1-AZ568/BA568</f>
        <v>0</v>
      </c>
      <c r="BC568">
        <v>0</v>
      </c>
      <c r="BD568" t="s">
        <v>437</v>
      </c>
      <c r="BE568" t="s">
        <v>437</v>
      </c>
      <c r="BF568">
        <v>0</v>
      </c>
      <c r="BG568">
        <v>0</v>
      </c>
      <c r="BH568">
        <f>1-BF568/BG568</f>
        <v>0</v>
      </c>
      <c r="BI568">
        <v>0.5</v>
      </c>
      <c r="BJ568">
        <f>DI568</f>
        <v>0</v>
      </c>
      <c r="BK568">
        <f>L568</f>
        <v>0</v>
      </c>
      <c r="BL568">
        <f>BH568*BI568*BJ568</f>
        <v>0</v>
      </c>
      <c r="BM568">
        <f>(BK568-BC568)/BJ568</f>
        <v>0</v>
      </c>
      <c r="BN568">
        <f>(BA568-BG568)/BG568</f>
        <v>0</v>
      </c>
      <c r="BO568">
        <f>AZ568/(BB568+AZ568/BG568)</f>
        <v>0</v>
      </c>
      <c r="BP568" t="s">
        <v>437</v>
      </c>
      <c r="BQ568">
        <v>0</v>
      </c>
      <c r="BR568">
        <f>IF(BQ568&lt;&gt;0, BQ568, BO568)</f>
        <v>0</v>
      </c>
      <c r="BS568">
        <f>1-BR568/BG568</f>
        <v>0</v>
      </c>
      <c r="BT568">
        <f>(BG568-BF568)/(BG568-BR568)</f>
        <v>0</v>
      </c>
      <c r="BU568">
        <f>(BA568-BG568)/(BA568-BR568)</f>
        <v>0</v>
      </c>
      <c r="BV568">
        <f>(BG568-BF568)/(BG568-AZ568)</f>
        <v>0</v>
      </c>
      <c r="BW568">
        <f>(BA568-BG568)/(BA568-AZ568)</f>
        <v>0</v>
      </c>
      <c r="BX568">
        <f>(BT568*BR568/BF568)</f>
        <v>0</v>
      </c>
      <c r="BY568">
        <f>(1-BX568)</f>
        <v>0</v>
      </c>
      <c r="BZ568">
        <v>2020</v>
      </c>
      <c r="CA568">
        <v>290.0000000000001</v>
      </c>
      <c r="CB568">
        <v>1590.42</v>
      </c>
      <c r="CC568">
        <v>295</v>
      </c>
      <c r="CD568">
        <v>5220.67</v>
      </c>
      <c r="CE568">
        <v>1591.29</v>
      </c>
      <c r="CF568">
        <v>-0.87</v>
      </c>
      <c r="CG568">
        <v>300.0000000000001</v>
      </c>
      <c r="CH568">
        <v>23.8</v>
      </c>
      <c r="CI568">
        <v>1650.734719841875</v>
      </c>
      <c r="CJ568">
        <v>2.032994541366527</v>
      </c>
      <c r="CK568">
        <v>-31.03478562282126</v>
      </c>
      <c r="CL568">
        <v>0.9198548094063967</v>
      </c>
      <c r="CM568">
        <v>0.9759925733019913</v>
      </c>
      <c r="CN568">
        <v>-0.00431141668520578</v>
      </c>
      <c r="CO568">
        <v>289.9999999999999</v>
      </c>
      <c r="CP568">
        <v>1590.91</v>
      </c>
      <c r="CQ568">
        <v>765</v>
      </c>
      <c r="CR568">
        <v>5219.32</v>
      </c>
      <c r="CS568">
        <v>1591.27</v>
      </c>
      <c r="CT568">
        <v>-0.36</v>
      </c>
      <c r="DH568">
        <f>$B$11*EG568+$C$11*EH568+$F$11*ES568*(1-EV568)</f>
        <v>0</v>
      </c>
      <c r="DI568">
        <f>DH568*DJ568</f>
        <v>0</v>
      </c>
      <c r="DJ568">
        <f>($B$11*$D$9+$C$11*$D$9+$F$11*((FF568+EX568)/MAX(FF568+EX568+FG568, 0.1)*$I$9+FG568/MAX(FF568+EX568+FG568, 0.1)*$J$9))/($B$11+$C$11+$F$11)</f>
        <v>0</v>
      </c>
      <c r="DK568">
        <f>($B$11*$K$9+$C$11*$K$9+$F$11*((FF568+EX568)/MAX(FF568+EX568+FG568, 0.1)*$P$9+FG568/MAX(FF568+EX568+FG568, 0.1)*$Q$9))/($B$11+$C$11+$F$11)</f>
        <v>0</v>
      </c>
      <c r="DL568">
        <v>6</v>
      </c>
      <c r="DM568">
        <v>0.5</v>
      </c>
      <c r="DN568" t="s">
        <v>438</v>
      </c>
      <c r="DO568">
        <v>2</v>
      </c>
      <c r="DP568" t="b">
        <v>1</v>
      </c>
      <c r="DQ568">
        <v>1761513759.7</v>
      </c>
      <c r="DR568">
        <v>1144.82</v>
      </c>
      <c r="DS568">
        <v>1178.193</v>
      </c>
      <c r="DT568">
        <v>16.74446</v>
      </c>
      <c r="DU568">
        <v>16.46537</v>
      </c>
      <c r="DV568">
        <v>1148.52</v>
      </c>
      <c r="DW568">
        <v>16.66621</v>
      </c>
      <c r="DX568">
        <v>500.0041</v>
      </c>
      <c r="DY568">
        <v>90.28329000000001</v>
      </c>
      <c r="DZ568">
        <v>0.09999880999999999</v>
      </c>
      <c r="EA568">
        <v>24.17464</v>
      </c>
      <c r="EB568">
        <v>24.01002</v>
      </c>
      <c r="EC568">
        <v>999.9</v>
      </c>
      <c r="ED568">
        <v>0</v>
      </c>
      <c r="EE568">
        <v>0</v>
      </c>
      <c r="EF568">
        <v>9984.188</v>
      </c>
      <c r="EG568">
        <v>0</v>
      </c>
      <c r="EH568">
        <v>1022.337</v>
      </c>
      <c r="EI568">
        <v>-33.37425</v>
      </c>
      <c r="EJ568">
        <v>1164.315</v>
      </c>
      <c r="EK568">
        <v>1197.917</v>
      </c>
      <c r="EL568">
        <v>0.2790915</v>
      </c>
      <c r="EM568">
        <v>1178.193</v>
      </c>
      <c r="EN568">
        <v>16.46537</v>
      </c>
      <c r="EO568">
        <v>1.511745</v>
      </c>
      <c r="EP568">
        <v>1.486548</v>
      </c>
      <c r="EQ568">
        <v>13.08748</v>
      </c>
      <c r="ER568">
        <v>12.8305</v>
      </c>
      <c r="ES568">
        <v>1999.984</v>
      </c>
      <c r="ET568">
        <v>0.9799975</v>
      </c>
      <c r="EU568">
        <v>0.0200029</v>
      </c>
      <c r="EV568">
        <v>0</v>
      </c>
      <c r="EW568">
        <v>1260.588</v>
      </c>
      <c r="EX568">
        <v>5.000970000000001</v>
      </c>
      <c r="EY568">
        <v>25394.91</v>
      </c>
      <c r="EZ568">
        <v>16707.43</v>
      </c>
      <c r="FA568">
        <v>40.5</v>
      </c>
      <c r="FB568">
        <v>41.625</v>
      </c>
      <c r="FC568">
        <v>40.6187</v>
      </c>
      <c r="FD568">
        <v>41</v>
      </c>
      <c r="FE568">
        <v>40.562</v>
      </c>
      <c r="FF568">
        <v>1955.074</v>
      </c>
      <c r="FG568">
        <v>39.90999999999999</v>
      </c>
      <c r="FH568">
        <v>0</v>
      </c>
      <c r="FI568">
        <v>8633.600000143051</v>
      </c>
      <c r="FJ568">
        <v>0</v>
      </c>
      <c r="FK568">
        <v>1260.7</v>
      </c>
      <c r="FL568">
        <v>-0.7392307791921072</v>
      </c>
      <c r="FM568">
        <v>-22.46153842791301</v>
      </c>
      <c r="FN568">
        <v>25396.716</v>
      </c>
      <c r="FO568">
        <v>15</v>
      </c>
      <c r="FP568">
        <v>0</v>
      </c>
      <c r="FQ568" t="s">
        <v>439</v>
      </c>
      <c r="FR568">
        <v>1760210915.6</v>
      </c>
      <c r="FS568">
        <v>0</v>
      </c>
      <c r="FT568">
        <v>0</v>
      </c>
      <c r="FU568">
        <v>-0.215</v>
      </c>
      <c r="FV568">
        <v>0</v>
      </c>
      <c r="FW568">
        <v>-0.6919999999999999</v>
      </c>
      <c r="FX568">
        <v>0</v>
      </c>
      <c r="FY568">
        <v>400</v>
      </c>
      <c r="FZ568">
        <v>0</v>
      </c>
      <c r="GA568">
        <v>0.15</v>
      </c>
      <c r="GB568">
        <v>0</v>
      </c>
      <c r="GC568">
        <v>-33.39581500000001</v>
      </c>
      <c r="GD568">
        <v>-0.2148472795497425</v>
      </c>
      <c r="GE568">
        <v>0.08674474494169619</v>
      </c>
      <c r="GF568">
        <v>1</v>
      </c>
      <c r="GG568">
        <v>1260.785</v>
      </c>
      <c r="GH568">
        <v>-1.245989305693754</v>
      </c>
      <c r="GI568">
        <v>0.2706337877258228</v>
      </c>
      <c r="GJ568">
        <v>0</v>
      </c>
      <c r="GK568">
        <v>0.270097925</v>
      </c>
      <c r="GL568">
        <v>0.08985684427767333</v>
      </c>
      <c r="GM568">
        <v>0.009052195077403877</v>
      </c>
      <c r="GN568">
        <v>1</v>
      </c>
      <c r="GO568">
        <v>2</v>
      </c>
      <c r="GP568">
        <v>3</v>
      </c>
      <c r="GQ568" t="s">
        <v>440</v>
      </c>
      <c r="GR568">
        <v>3.13451</v>
      </c>
      <c r="GS568">
        <v>2.76005</v>
      </c>
      <c r="GT568">
        <v>0.188003</v>
      </c>
      <c r="GU568">
        <v>0.189302</v>
      </c>
      <c r="GV568">
        <v>0.0820467</v>
      </c>
      <c r="GW568">
        <v>0.080224</v>
      </c>
      <c r="GX568">
        <v>25816.7</v>
      </c>
      <c r="GY568">
        <v>25772.5</v>
      </c>
      <c r="GZ568">
        <v>29563.7</v>
      </c>
      <c r="HA568">
        <v>29384.8</v>
      </c>
      <c r="HB568">
        <v>35864.2</v>
      </c>
      <c r="HC568">
        <v>35804.6</v>
      </c>
      <c r="HD568">
        <v>41598.7</v>
      </c>
      <c r="HE568">
        <v>41743.2</v>
      </c>
      <c r="HF568">
        <v>1.92537</v>
      </c>
      <c r="HG568">
        <v>1.85067</v>
      </c>
      <c r="HH568">
        <v>0.00301749</v>
      </c>
      <c r="HI568">
        <v>0</v>
      </c>
      <c r="HJ568">
        <v>23.9621</v>
      </c>
      <c r="HK568">
        <v>999.9</v>
      </c>
      <c r="HL568">
        <v>39.6</v>
      </c>
      <c r="HM568">
        <v>31.7</v>
      </c>
      <c r="HN568">
        <v>20.5928</v>
      </c>
      <c r="HO568">
        <v>62.5029</v>
      </c>
      <c r="HP568">
        <v>31.1378</v>
      </c>
      <c r="HQ568">
        <v>1</v>
      </c>
      <c r="HR568">
        <v>0.168206</v>
      </c>
      <c r="HS568">
        <v>4.51168</v>
      </c>
      <c r="HT568">
        <v>20.2824</v>
      </c>
      <c r="HU568">
        <v>5.21804</v>
      </c>
      <c r="HV568">
        <v>12.0159</v>
      </c>
      <c r="HW568">
        <v>4.98875</v>
      </c>
      <c r="HX568">
        <v>3.28778</v>
      </c>
      <c r="HY568">
        <v>9999</v>
      </c>
      <c r="HZ568">
        <v>9999</v>
      </c>
      <c r="IA568">
        <v>9999</v>
      </c>
      <c r="IB568">
        <v>999.9</v>
      </c>
      <c r="IC568">
        <v>4.97286</v>
      </c>
      <c r="ID568">
        <v>1.86661</v>
      </c>
      <c r="IE568">
        <v>1.86594</v>
      </c>
      <c r="IF568">
        <v>1.86589</v>
      </c>
      <c r="IG568">
        <v>1.86771</v>
      </c>
      <c r="IH568">
        <v>1.87015</v>
      </c>
      <c r="II568">
        <v>1.86878</v>
      </c>
      <c r="IJ568">
        <v>1.87027</v>
      </c>
      <c r="IK568">
        <v>0</v>
      </c>
      <c r="IL568">
        <v>0</v>
      </c>
      <c r="IM568">
        <v>0</v>
      </c>
      <c r="IN568">
        <v>0</v>
      </c>
      <c r="IO568" t="s">
        <v>441</v>
      </c>
      <c r="IP568" t="s">
        <v>442</v>
      </c>
      <c r="IQ568" t="s">
        <v>443</v>
      </c>
      <c r="IR568" t="s">
        <v>443</v>
      </c>
      <c r="IS568" t="s">
        <v>443</v>
      </c>
      <c r="IT568" t="s">
        <v>443</v>
      </c>
      <c r="IU568">
        <v>0</v>
      </c>
      <c r="IV568">
        <v>100</v>
      </c>
      <c r="IW568">
        <v>100</v>
      </c>
      <c r="IX568">
        <v>-3.72</v>
      </c>
      <c r="IY568">
        <v>0.07820000000000001</v>
      </c>
      <c r="IZ568">
        <v>-1.414774939843471</v>
      </c>
      <c r="JA568">
        <v>-0.002262605230658699</v>
      </c>
      <c r="JB568">
        <v>4.117972070868355E-07</v>
      </c>
      <c r="JC568">
        <v>-1.535053720392113E-10</v>
      </c>
      <c r="JD568">
        <v>-0.05773197212917025</v>
      </c>
      <c r="JE568">
        <v>-0.004387372397949352</v>
      </c>
      <c r="JF568">
        <v>0.001148265067849212</v>
      </c>
      <c r="JG568">
        <v>-2.372704636287677E-05</v>
      </c>
      <c r="JH568">
        <v>4</v>
      </c>
      <c r="JI568">
        <v>2346</v>
      </c>
      <c r="JJ568">
        <v>1</v>
      </c>
      <c r="JK568">
        <v>24</v>
      </c>
      <c r="JL568">
        <v>21714.1</v>
      </c>
      <c r="JM568">
        <v>29358562.7</v>
      </c>
      <c r="JN568">
        <v>2.40723</v>
      </c>
      <c r="JO568">
        <v>2.24976</v>
      </c>
      <c r="JP568">
        <v>1.39771</v>
      </c>
      <c r="JQ568">
        <v>2.35229</v>
      </c>
      <c r="JR568">
        <v>1.49536</v>
      </c>
      <c r="JS568">
        <v>2.55737</v>
      </c>
      <c r="JT568">
        <v>36.718</v>
      </c>
      <c r="JU568">
        <v>24.0262</v>
      </c>
      <c r="JV568">
        <v>18</v>
      </c>
      <c r="JW568">
        <v>495.191</v>
      </c>
      <c r="JX568">
        <v>437.908</v>
      </c>
      <c r="JY568">
        <v>18.6955</v>
      </c>
      <c r="JZ568">
        <v>29.5773</v>
      </c>
      <c r="KA568">
        <v>30.0012</v>
      </c>
      <c r="KB568">
        <v>29.0919</v>
      </c>
      <c r="KC568">
        <v>28.9915</v>
      </c>
      <c r="KD568">
        <v>48.2894</v>
      </c>
      <c r="KE568">
        <v>27.2325</v>
      </c>
      <c r="KF568">
        <v>40.4551</v>
      </c>
      <c r="KG568">
        <v>18.6931</v>
      </c>
      <c r="KH568">
        <v>1209.48</v>
      </c>
      <c r="KI568">
        <v>16.4311</v>
      </c>
      <c r="KJ568">
        <v>101.036</v>
      </c>
      <c r="KK568">
        <v>100.382</v>
      </c>
    </row>
    <row r="569" spans="1:297">
      <c r="A569">
        <v>553</v>
      </c>
      <c r="B569">
        <v>1761513767.5</v>
      </c>
      <c r="C569">
        <v>6557</v>
      </c>
      <c r="D569" t="s">
        <v>1554</v>
      </c>
      <c r="E569" t="s">
        <v>1555</v>
      </c>
      <c r="F569">
        <v>5</v>
      </c>
      <c r="G569" t="s">
        <v>1411</v>
      </c>
      <c r="H569" t="s">
        <v>436</v>
      </c>
      <c r="I569">
        <v>1761513765</v>
      </c>
      <c r="J569">
        <f>(K569)/1000</f>
        <v>0</v>
      </c>
      <c r="K569">
        <f>IF(DP569, AN569, AH569)</f>
        <v>0</v>
      </c>
      <c r="L569">
        <f>IF(DP569, AI569, AG569)</f>
        <v>0</v>
      </c>
      <c r="M569">
        <f>DR569 - IF(AU569&gt;1, L569*DL569*100.0/(AW569), 0)</f>
        <v>0</v>
      </c>
      <c r="N569">
        <f>((T569-J569/2)*M569-L569)/(T569+J569/2)</f>
        <v>0</v>
      </c>
      <c r="O569">
        <f>N569*(DY569+DZ569)/1000.0</f>
        <v>0</v>
      </c>
      <c r="P569">
        <f>(DR569 - IF(AU569&gt;1, L569*DL569*100.0/(AW569), 0))*(DY569+DZ569)/1000.0</f>
        <v>0</v>
      </c>
      <c r="Q569">
        <f>2.0/((1/S569-1/R569)+SIGN(S569)*SQRT((1/S569-1/R569)*(1/S569-1/R569) + 4*DM569/((DM569+1)*(DM569+1))*(2*1/S569*1/R569-1/R569*1/R569)))</f>
        <v>0</v>
      </c>
      <c r="R569">
        <f>IF(LEFT(DN569,1)&lt;&gt;"0",IF(LEFT(DN569,1)="1",3.0,DO569),$D$5+$E$5*(EF569*DY569/($K$5*1000))+$F$5*(EF569*DY569/($K$5*1000))*MAX(MIN(DL569,$J$5),$I$5)*MAX(MIN(DL569,$J$5),$I$5)+$G$5*MAX(MIN(DL569,$J$5),$I$5)*(EF569*DY569/($K$5*1000))+$H$5*(EF569*DY569/($K$5*1000))*(EF569*DY569/($K$5*1000)))</f>
        <v>0</v>
      </c>
      <c r="S569">
        <f>J569*(1000-(1000*0.61365*exp(17.502*W569/(240.97+W569))/(DY569+DZ569)+DT569)/2)/(1000*0.61365*exp(17.502*W569/(240.97+W569))/(DY569+DZ569)-DT569)</f>
        <v>0</v>
      </c>
      <c r="T569">
        <f>1/((DM569+1)/(Q569/1.6)+1/(R569/1.37)) + DM569/((DM569+1)/(Q569/1.6) + DM569/(R569/1.37))</f>
        <v>0</v>
      </c>
      <c r="U569">
        <f>(DH569*DK569)</f>
        <v>0</v>
      </c>
      <c r="V569">
        <f>(EA569+(U569+2*0.95*5.67E-8*(((EA569+$B$7)+273)^4-(EA569+273)^4)-44100*J569)/(1.84*29.3*R569+8*0.95*5.67E-8*(EA569+273)^3))</f>
        <v>0</v>
      </c>
      <c r="W569">
        <f>($C$7*EB569+$D$7*EC569+$E$7*V569)</f>
        <v>0</v>
      </c>
      <c r="X569">
        <f>0.61365*exp(17.502*W569/(240.97+W569))</f>
        <v>0</v>
      </c>
      <c r="Y569">
        <f>(Z569/AA569*100)</f>
        <v>0</v>
      </c>
      <c r="Z569">
        <f>DT569*(DY569+DZ569)/1000</f>
        <v>0</v>
      </c>
      <c r="AA569">
        <f>0.61365*exp(17.502*EA569/(240.97+EA569))</f>
        <v>0</v>
      </c>
      <c r="AB569">
        <f>(X569-DT569*(DY569+DZ569)/1000)</f>
        <v>0</v>
      </c>
      <c r="AC569">
        <f>(-J569*44100)</f>
        <v>0</v>
      </c>
      <c r="AD569">
        <f>2*29.3*R569*0.92*(EA569-W569)</f>
        <v>0</v>
      </c>
      <c r="AE569">
        <f>2*0.95*5.67E-8*(((EA569+$B$7)+273)^4-(W569+273)^4)</f>
        <v>0</v>
      </c>
      <c r="AF569">
        <f>U569+AE569+AC569+AD569</f>
        <v>0</v>
      </c>
      <c r="AG569">
        <f>DX569*AU569*(DS569-DR569*(1000-AU569*DU569)/(1000-AU569*DT569))/(100*DL569)</f>
        <v>0</v>
      </c>
      <c r="AH569">
        <f>1000*DX569*AU569*(DT569-DU569)/(100*DL569*(1000-AU569*DT569))</f>
        <v>0</v>
      </c>
      <c r="AI569">
        <f>(AJ569 - AK569 - DY569*1E3/(8.314*(EA569+273.15)) * AM569/DX569 * AL569) * DX569/(100*DL569) * (1000 - DU569)/1000</f>
        <v>0</v>
      </c>
      <c r="AJ569">
        <v>1214.7131248101</v>
      </c>
      <c r="AK569">
        <v>1189.003333333333</v>
      </c>
      <c r="AL569">
        <v>3.373015012808144</v>
      </c>
      <c r="AM569">
        <v>65.2902715244734</v>
      </c>
      <c r="AN569">
        <f>(AP569 - AO569 + DY569*1E3/(8.314*(EA569+273.15)) * AR569/DX569 * AQ569) * DX569/(100*DL569) * 1000/(1000 - AP569)</f>
        <v>0</v>
      </c>
      <c r="AO569">
        <v>16.46448299589689</v>
      </c>
      <c r="AP569">
        <v>16.74301818181817</v>
      </c>
      <c r="AQ569">
        <v>-6.586278159635915E-05</v>
      </c>
      <c r="AR569">
        <v>105.1138406512992</v>
      </c>
      <c r="AS569">
        <v>0</v>
      </c>
      <c r="AT569">
        <v>0</v>
      </c>
      <c r="AU569">
        <f>IF(AS569*$H$13&gt;=AW569,1.0,(AW569/(AW569-AS569*$H$13)))</f>
        <v>0</v>
      </c>
      <c r="AV569">
        <f>(AU569-1)*100</f>
        <v>0</v>
      </c>
      <c r="AW569">
        <f>MAX(0,($B$13+$C$13*EF569)/(1+$D$13*EF569)*DY569/(EA569+273)*$E$13)</f>
        <v>0</v>
      </c>
      <c r="AX569" t="s">
        <v>437</v>
      </c>
      <c r="AY569" t="s">
        <v>437</v>
      </c>
      <c r="AZ569">
        <v>0</v>
      </c>
      <c r="BA569">
        <v>0</v>
      </c>
      <c r="BB569">
        <f>1-AZ569/BA569</f>
        <v>0</v>
      </c>
      <c r="BC569">
        <v>0</v>
      </c>
      <c r="BD569" t="s">
        <v>437</v>
      </c>
      <c r="BE569" t="s">
        <v>437</v>
      </c>
      <c r="BF569">
        <v>0</v>
      </c>
      <c r="BG569">
        <v>0</v>
      </c>
      <c r="BH569">
        <f>1-BF569/BG569</f>
        <v>0</v>
      </c>
      <c r="BI569">
        <v>0.5</v>
      </c>
      <c r="BJ569">
        <f>DI569</f>
        <v>0</v>
      </c>
      <c r="BK569">
        <f>L569</f>
        <v>0</v>
      </c>
      <c r="BL569">
        <f>BH569*BI569*BJ569</f>
        <v>0</v>
      </c>
      <c r="BM569">
        <f>(BK569-BC569)/BJ569</f>
        <v>0</v>
      </c>
      <c r="BN569">
        <f>(BA569-BG569)/BG569</f>
        <v>0</v>
      </c>
      <c r="BO569">
        <f>AZ569/(BB569+AZ569/BG569)</f>
        <v>0</v>
      </c>
      <c r="BP569" t="s">
        <v>437</v>
      </c>
      <c r="BQ569">
        <v>0</v>
      </c>
      <c r="BR569">
        <f>IF(BQ569&lt;&gt;0, BQ569, BO569)</f>
        <v>0</v>
      </c>
      <c r="BS569">
        <f>1-BR569/BG569</f>
        <v>0</v>
      </c>
      <c r="BT569">
        <f>(BG569-BF569)/(BG569-BR569)</f>
        <v>0</v>
      </c>
      <c r="BU569">
        <f>(BA569-BG569)/(BA569-BR569)</f>
        <v>0</v>
      </c>
      <c r="BV569">
        <f>(BG569-BF569)/(BG569-AZ569)</f>
        <v>0</v>
      </c>
      <c r="BW569">
        <f>(BA569-BG569)/(BA569-AZ569)</f>
        <v>0</v>
      </c>
      <c r="BX569">
        <f>(BT569*BR569/BF569)</f>
        <v>0</v>
      </c>
      <c r="BY569">
        <f>(1-BX569)</f>
        <v>0</v>
      </c>
      <c r="BZ569">
        <v>2020</v>
      </c>
      <c r="CA569">
        <v>290.0000000000001</v>
      </c>
      <c r="CB569">
        <v>1590.42</v>
      </c>
      <c r="CC569">
        <v>295</v>
      </c>
      <c r="CD569">
        <v>5220.67</v>
      </c>
      <c r="CE569">
        <v>1591.29</v>
      </c>
      <c r="CF569">
        <v>-0.87</v>
      </c>
      <c r="CG569">
        <v>300.0000000000001</v>
      </c>
      <c r="CH569">
        <v>23.8</v>
      </c>
      <c r="CI569">
        <v>1650.734719841875</v>
      </c>
      <c r="CJ569">
        <v>2.032994541366527</v>
      </c>
      <c r="CK569">
        <v>-31.03478562282126</v>
      </c>
      <c r="CL569">
        <v>0.9198548094063967</v>
      </c>
      <c r="CM569">
        <v>0.9759925733019913</v>
      </c>
      <c r="CN569">
        <v>-0.00431141668520578</v>
      </c>
      <c r="CO569">
        <v>289.9999999999999</v>
      </c>
      <c r="CP569">
        <v>1590.91</v>
      </c>
      <c r="CQ569">
        <v>765</v>
      </c>
      <c r="CR569">
        <v>5219.32</v>
      </c>
      <c r="CS569">
        <v>1591.27</v>
      </c>
      <c r="CT569">
        <v>-0.36</v>
      </c>
      <c r="DH569">
        <f>$B$11*EG569+$C$11*EH569+$F$11*ES569*(1-EV569)</f>
        <v>0</v>
      </c>
      <c r="DI569">
        <f>DH569*DJ569</f>
        <v>0</v>
      </c>
      <c r="DJ569">
        <f>($B$11*$D$9+$C$11*$D$9+$F$11*((FF569+EX569)/MAX(FF569+EX569+FG569, 0.1)*$I$9+FG569/MAX(FF569+EX569+FG569, 0.1)*$J$9))/($B$11+$C$11+$F$11)</f>
        <v>0</v>
      </c>
      <c r="DK569">
        <f>($B$11*$K$9+$C$11*$K$9+$F$11*((FF569+EX569)/MAX(FF569+EX569+FG569, 0.1)*$P$9+FG569/MAX(FF569+EX569+FG569, 0.1)*$Q$9))/($B$11+$C$11+$F$11)</f>
        <v>0</v>
      </c>
      <c r="DL569">
        <v>6</v>
      </c>
      <c r="DM569">
        <v>0.5</v>
      </c>
      <c r="DN569" t="s">
        <v>438</v>
      </c>
      <c r="DO569">
        <v>2</v>
      </c>
      <c r="DP569" t="b">
        <v>1</v>
      </c>
      <c r="DQ569">
        <v>1761513765</v>
      </c>
      <c r="DR569">
        <v>1162.47</v>
      </c>
      <c r="DS569">
        <v>1196.024444444444</v>
      </c>
      <c r="DT569">
        <v>16.74426666666666</v>
      </c>
      <c r="DU569">
        <v>16.46417777777778</v>
      </c>
      <c r="DV569">
        <v>1166.204444444445</v>
      </c>
      <c r="DW569">
        <v>16.66602222222222</v>
      </c>
      <c r="DX569">
        <v>499.9957777777777</v>
      </c>
      <c r="DY569">
        <v>90.28158888888889</v>
      </c>
      <c r="DZ569">
        <v>0.09997278888888889</v>
      </c>
      <c r="EA569">
        <v>24.17844444444445</v>
      </c>
      <c r="EB569">
        <v>24.00442222222222</v>
      </c>
      <c r="EC569">
        <v>999.9000000000001</v>
      </c>
      <c r="ED569">
        <v>0</v>
      </c>
      <c r="EE569">
        <v>0</v>
      </c>
      <c r="EF569">
        <v>9994.102222222224</v>
      </c>
      <c r="EG569">
        <v>0</v>
      </c>
      <c r="EH569">
        <v>1022.298888888889</v>
      </c>
      <c r="EI569">
        <v>-33.55668888888889</v>
      </c>
      <c r="EJ569">
        <v>1182.265555555555</v>
      </c>
      <c r="EK569">
        <v>1216.046666666666</v>
      </c>
      <c r="EL569">
        <v>0.2800767777777777</v>
      </c>
      <c r="EM569">
        <v>1196.024444444444</v>
      </c>
      <c r="EN569">
        <v>16.46417777777778</v>
      </c>
      <c r="EO569">
        <v>1.511698888888889</v>
      </c>
      <c r="EP569">
        <v>1.486414444444445</v>
      </c>
      <c r="EQ569">
        <v>13.08701111111111</v>
      </c>
      <c r="ER569">
        <v>12.82911111111111</v>
      </c>
      <c r="ES569">
        <v>1999.895555555555</v>
      </c>
      <c r="ET569">
        <v>0.9799966666666666</v>
      </c>
      <c r="EU569">
        <v>0.02000372222222222</v>
      </c>
      <c r="EV569">
        <v>0</v>
      </c>
      <c r="EW569">
        <v>1260.498888888889</v>
      </c>
      <c r="EX569">
        <v>5.00097</v>
      </c>
      <c r="EY569">
        <v>25391.65555555555</v>
      </c>
      <c r="EZ569">
        <v>16706.7</v>
      </c>
      <c r="FA569">
        <v>40.5</v>
      </c>
      <c r="FB569">
        <v>41.611</v>
      </c>
      <c r="FC569">
        <v>40.625</v>
      </c>
      <c r="FD569">
        <v>41</v>
      </c>
      <c r="FE569">
        <v>40.57599999999999</v>
      </c>
      <c r="FF569">
        <v>1954.985555555555</v>
      </c>
      <c r="FG569">
        <v>39.91</v>
      </c>
      <c r="FH569">
        <v>0</v>
      </c>
      <c r="FI569">
        <v>8638.400000095367</v>
      </c>
      <c r="FJ569">
        <v>0</v>
      </c>
      <c r="FK569">
        <v>1260.6316</v>
      </c>
      <c r="FL569">
        <v>-2.199230763492403</v>
      </c>
      <c r="FM569">
        <v>-25.92307675895768</v>
      </c>
      <c r="FN569">
        <v>25394.724</v>
      </c>
      <c r="FO569">
        <v>15</v>
      </c>
      <c r="FP569">
        <v>0</v>
      </c>
      <c r="FQ569" t="s">
        <v>439</v>
      </c>
      <c r="FR569">
        <v>1760210915.6</v>
      </c>
      <c r="FS569">
        <v>0</v>
      </c>
      <c r="FT569">
        <v>0</v>
      </c>
      <c r="FU569">
        <v>-0.215</v>
      </c>
      <c r="FV569">
        <v>0</v>
      </c>
      <c r="FW569">
        <v>-0.6919999999999999</v>
      </c>
      <c r="FX569">
        <v>0</v>
      </c>
      <c r="FY569">
        <v>400</v>
      </c>
      <c r="FZ569">
        <v>0</v>
      </c>
      <c r="GA569">
        <v>0.15</v>
      </c>
      <c r="GB569">
        <v>0</v>
      </c>
      <c r="GC569">
        <v>-33.4423925</v>
      </c>
      <c r="GD569">
        <v>-0.4389737335834564</v>
      </c>
      <c r="GE569">
        <v>0.1031435126110699</v>
      </c>
      <c r="GF569">
        <v>1</v>
      </c>
      <c r="GG569">
        <v>1260.695294117647</v>
      </c>
      <c r="GH569">
        <v>-1.070435449018394</v>
      </c>
      <c r="GI569">
        <v>0.2621319301209518</v>
      </c>
      <c r="GJ569">
        <v>0</v>
      </c>
      <c r="GK569">
        <v>0.2752044</v>
      </c>
      <c r="GL569">
        <v>0.05236117823639715</v>
      </c>
      <c r="GM569">
        <v>0.005440992537212305</v>
      </c>
      <c r="GN569">
        <v>1</v>
      </c>
      <c r="GO569">
        <v>2</v>
      </c>
      <c r="GP569">
        <v>3</v>
      </c>
      <c r="GQ569" t="s">
        <v>440</v>
      </c>
      <c r="GR569">
        <v>3.13452</v>
      </c>
      <c r="GS569">
        <v>2.76022</v>
      </c>
      <c r="GT569">
        <v>0.189692</v>
      </c>
      <c r="GU569">
        <v>0.190952</v>
      </c>
      <c r="GV569">
        <v>0.08203729999999999</v>
      </c>
      <c r="GW569">
        <v>0.0801996</v>
      </c>
      <c r="GX569">
        <v>25762</v>
      </c>
      <c r="GY569">
        <v>25719.5</v>
      </c>
      <c r="GZ569">
        <v>29562.7</v>
      </c>
      <c r="HA569">
        <v>29384.2</v>
      </c>
      <c r="HB569">
        <v>35863.8</v>
      </c>
      <c r="HC569">
        <v>35804.7</v>
      </c>
      <c r="HD569">
        <v>41597.8</v>
      </c>
      <c r="HE569">
        <v>41742.2</v>
      </c>
      <c r="HF569">
        <v>1.92525</v>
      </c>
      <c r="HG569">
        <v>1.85043</v>
      </c>
      <c r="HH569">
        <v>0.00252575</v>
      </c>
      <c r="HI569">
        <v>0</v>
      </c>
      <c r="HJ569">
        <v>23.9621</v>
      </c>
      <c r="HK569">
        <v>999.9</v>
      </c>
      <c r="HL569">
        <v>39.6</v>
      </c>
      <c r="HM569">
        <v>31.7</v>
      </c>
      <c r="HN569">
        <v>20.5919</v>
      </c>
      <c r="HO569">
        <v>62.3929</v>
      </c>
      <c r="HP569">
        <v>31.4062</v>
      </c>
      <c r="HQ569">
        <v>1</v>
      </c>
      <c r="HR569">
        <v>0.16935</v>
      </c>
      <c r="HS569">
        <v>4.56593</v>
      </c>
      <c r="HT569">
        <v>20.2811</v>
      </c>
      <c r="HU569">
        <v>5.21789</v>
      </c>
      <c r="HV569">
        <v>12.0159</v>
      </c>
      <c r="HW569">
        <v>4.98875</v>
      </c>
      <c r="HX569">
        <v>3.28785</v>
      </c>
      <c r="HY569">
        <v>9999</v>
      </c>
      <c r="HZ569">
        <v>9999</v>
      </c>
      <c r="IA569">
        <v>9999</v>
      </c>
      <c r="IB569">
        <v>999.9</v>
      </c>
      <c r="IC569">
        <v>4.97286</v>
      </c>
      <c r="ID569">
        <v>1.86661</v>
      </c>
      <c r="IE569">
        <v>1.86592</v>
      </c>
      <c r="IF569">
        <v>1.86587</v>
      </c>
      <c r="IG569">
        <v>1.86771</v>
      </c>
      <c r="IH569">
        <v>1.87016</v>
      </c>
      <c r="II569">
        <v>1.86877</v>
      </c>
      <c r="IJ569">
        <v>1.87027</v>
      </c>
      <c r="IK569">
        <v>0</v>
      </c>
      <c r="IL569">
        <v>0</v>
      </c>
      <c r="IM569">
        <v>0</v>
      </c>
      <c r="IN569">
        <v>0</v>
      </c>
      <c r="IO569" t="s">
        <v>441</v>
      </c>
      <c r="IP569" t="s">
        <v>442</v>
      </c>
      <c r="IQ569" t="s">
        <v>443</v>
      </c>
      <c r="IR569" t="s">
        <v>443</v>
      </c>
      <c r="IS569" t="s">
        <v>443</v>
      </c>
      <c r="IT569" t="s">
        <v>443</v>
      </c>
      <c r="IU569">
        <v>0</v>
      </c>
      <c r="IV569">
        <v>100</v>
      </c>
      <c r="IW569">
        <v>100</v>
      </c>
      <c r="IX569">
        <v>-3.76</v>
      </c>
      <c r="IY569">
        <v>0.07820000000000001</v>
      </c>
      <c r="IZ569">
        <v>-1.414774939843471</v>
      </c>
      <c r="JA569">
        <v>-0.002262605230658699</v>
      </c>
      <c r="JB569">
        <v>4.117972070868355E-07</v>
      </c>
      <c r="JC569">
        <v>-1.535053720392113E-10</v>
      </c>
      <c r="JD569">
        <v>-0.05773197212917025</v>
      </c>
      <c r="JE569">
        <v>-0.004387372397949352</v>
      </c>
      <c r="JF569">
        <v>0.001148265067849212</v>
      </c>
      <c r="JG569">
        <v>-2.372704636287677E-05</v>
      </c>
      <c r="JH569">
        <v>4</v>
      </c>
      <c r="JI569">
        <v>2346</v>
      </c>
      <c r="JJ569">
        <v>1</v>
      </c>
      <c r="JK569">
        <v>24</v>
      </c>
      <c r="JL569">
        <v>21714.2</v>
      </c>
      <c r="JM569">
        <v>29358562.8</v>
      </c>
      <c r="JN569">
        <v>2.4353</v>
      </c>
      <c r="JO569">
        <v>2.24976</v>
      </c>
      <c r="JP569">
        <v>1.39648</v>
      </c>
      <c r="JQ569">
        <v>2.35229</v>
      </c>
      <c r="JR569">
        <v>1.49536</v>
      </c>
      <c r="JS569">
        <v>2.56714</v>
      </c>
      <c r="JT569">
        <v>36.718</v>
      </c>
      <c r="JU569">
        <v>24.035</v>
      </c>
      <c r="JV569">
        <v>18</v>
      </c>
      <c r="JW569">
        <v>495.215</v>
      </c>
      <c r="JX569">
        <v>437.851</v>
      </c>
      <c r="JY569">
        <v>18.6925</v>
      </c>
      <c r="JZ569">
        <v>29.59</v>
      </c>
      <c r="KA569">
        <v>30.0012</v>
      </c>
      <c r="KB569">
        <v>29.1047</v>
      </c>
      <c r="KC569">
        <v>29.0045</v>
      </c>
      <c r="KD569">
        <v>48.7723</v>
      </c>
      <c r="KE569">
        <v>27.2325</v>
      </c>
      <c r="KF569">
        <v>40.0849</v>
      </c>
      <c r="KG569">
        <v>18.6825</v>
      </c>
      <c r="KH569">
        <v>1222.85</v>
      </c>
      <c r="KI569">
        <v>16.4311</v>
      </c>
      <c r="KJ569">
        <v>101.033</v>
      </c>
      <c r="KK569">
        <v>100.38</v>
      </c>
    </row>
    <row r="570" spans="1:297">
      <c r="A570">
        <v>554</v>
      </c>
      <c r="B570">
        <v>1761513772.5</v>
      </c>
      <c r="C570">
        <v>6562</v>
      </c>
      <c r="D570" t="s">
        <v>1556</v>
      </c>
      <c r="E570" t="s">
        <v>1557</v>
      </c>
      <c r="F570">
        <v>5</v>
      </c>
      <c r="G570" t="s">
        <v>1411</v>
      </c>
      <c r="H570" t="s">
        <v>436</v>
      </c>
      <c r="I570">
        <v>1761513769.7</v>
      </c>
      <c r="J570">
        <f>(K570)/1000</f>
        <v>0</v>
      </c>
      <c r="K570">
        <f>IF(DP570, AN570, AH570)</f>
        <v>0</v>
      </c>
      <c r="L570">
        <f>IF(DP570, AI570, AG570)</f>
        <v>0</v>
      </c>
      <c r="M570">
        <f>DR570 - IF(AU570&gt;1, L570*DL570*100.0/(AW570), 0)</f>
        <v>0</v>
      </c>
      <c r="N570">
        <f>((T570-J570/2)*M570-L570)/(T570+J570/2)</f>
        <v>0</v>
      </c>
      <c r="O570">
        <f>N570*(DY570+DZ570)/1000.0</f>
        <v>0</v>
      </c>
      <c r="P570">
        <f>(DR570 - IF(AU570&gt;1, L570*DL570*100.0/(AW570), 0))*(DY570+DZ570)/1000.0</f>
        <v>0</v>
      </c>
      <c r="Q570">
        <f>2.0/((1/S570-1/R570)+SIGN(S570)*SQRT((1/S570-1/R570)*(1/S570-1/R570) + 4*DM570/((DM570+1)*(DM570+1))*(2*1/S570*1/R570-1/R570*1/R570)))</f>
        <v>0</v>
      </c>
      <c r="R570">
        <f>IF(LEFT(DN570,1)&lt;&gt;"0",IF(LEFT(DN570,1)="1",3.0,DO570),$D$5+$E$5*(EF570*DY570/($K$5*1000))+$F$5*(EF570*DY570/($K$5*1000))*MAX(MIN(DL570,$J$5),$I$5)*MAX(MIN(DL570,$J$5),$I$5)+$G$5*MAX(MIN(DL570,$J$5),$I$5)*(EF570*DY570/($K$5*1000))+$H$5*(EF570*DY570/($K$5*1000))*(EF570*DY570/($K$5*1000)))</f>
        <v>0</v>
      </c>
      <c r="S570">
        <f>J570*(1000-(1000*0.61365*exp(17.502*W570/(240.97+W570))/(DY570+DZ570)+DT570)/2)/(1000*0.61365*exp(17.502*W570/(240.97+W570))/(DY570+DZ570)-DT570)</f>
        <v>0</v>
      </c>
      <c r="T570">
        <f>1/((DM570+1)/(Q570/1.6)+1/(R570/1.37)) + DM570/((DM570+1)/(Q570/1.6) + DM570/(R570/1.37))</f>
        <v>0</v>
      </c>
      <c r="U570">
        <f>(DH570*DK570)</f>
        <v>0</v>
      </c>
      <c r="V570">
        <f>(EA570+(U570+2*0.95*5.67E-8*(((EA570+$B$7)+273)^4-(EA570+273)^4)-44100*J570)/(1.84*29.3*R570+8*0.95*5.67E-8*(EA570+273)^3))</f>
        <v>0</v>
      </c>
      <c r="W570">
        <f>($C$7*EB570+$D$7*EC570+$E$7*V570)</f>
        <v>0</v>
      </c>
      <c r="X570">
        <f>0.61365*exp(17.502*W570/(240.97+W570))</f>
        <v>0</v>
      </c>
      <c r="Y570">
        <f>(Z570/AA570*100)</f>
        <v>0</v>
      </c>
      <c r="Z570">
        <f>DT570*(DY570+DZ570)/1000</f>
        <v>0</v>
      </c>
      <c r="AA570">
        <f>0.61365*exp(17.502*EA570/(240.97+EA570))</f>
        <v>0</v>
      </c>
      <c r="AB570">
        <f>(X570-DT570*(DY570+DZ570)/1000)</f>
        <v>0</v>
      </c>
      <c r="AC570">
        <f>(-J570*44100)</f>
        <v>0</v>
      </c>
      <c r="AD570">
        <f>2*29.3*R570*0.92*(EA570-W570)</f>
        <v>0</v>
      </c>
      <c r="AE570">
        <f>2*0.95*5.67E-8*(((EA570+$B$7)+273)^4-(W570+273)^4)</f>
        <v>0</v>
      </c>
      <c r="AF570">
        <f>U570+AE570+AC570+AD570</f>
        <v>0</v>
      </c>
      <c r="AG570">
        <f>DX570*AU570*(DS570-DR570*(1000-AU570*DU570)/(1000-AU570*DT570))/(100*DL570)</f>
        <v>0</v>
      </c>
      <c r="AH570">
        <f>1000*DX570*AU570*(DT570-DU570)/(100*DL570*(1000-AU570*DT570))</f>
        <v>0</v>
      </c>
      <c r="AI570">
        <f>(AJ570 - AK570 - DY570*1E3/(8.314*(EA570+273.15)) * AM570/DX570 * AL570) * DX570/(100*DL570) * (1000 - DU570)/1000</f>
        <v>0</v>
      </c>
      <c r="AJ570">
        <v>1231.408869283654</v>
      </c>
      <c r="AK570">
        <v>1205.831757575757</v>
      </c>
      <c r="AL570">
        <v>3.36032600898955</v>
      </c>
      <c r="AM570">
        <v>65.2902715244734</v>
      </c>
      <c r="AN570">
        <f>(AP570 - AO570 + DY570*1E3/(8.314*(EA570+273.15)) * AR570/DX570 * AQ570) * DX570/(100*DL570) * 1000/(1000 - AP570)</f>
        <v>0</v>
      </c>
      <c r="AO570">
        <v>16.41405903697218</v>
      </c>
      <c r="AP570">
        <v>16.7268806060606</v>
      </c>
      <c r="AQ570">
        <v>-0.0001246890303298748</v>
      </c>
      <c r="AR570">
        <v>105.1138406512992</v>
      </c>
      <c r="AS570">
        <v>0</v>
      </c>
      <c r="AT570">
        <v>0</v>
      </c>
      <c r="AU570">
        <f>IF(AS570*$H$13&gt;=AW570,1.0,(AW570/(AW570-AS570*$H$13)))</f>
        <v>0</v>
      </c>
      <c r="AV570">
        <f>(AU570-1)*100</f>
        <v>0</v>
      </c>
      <c r="AW570">
        <f>MAX(0,($B$13+$C$13*EF570)/(1+$D$13*EF570)*DY570/(EA570+273)*$E$13)</f>
        <v>0</v>
      </c>
      <c r="AX570" t="s">
        <v>437</v>
      </c>
      <c r="AY570" t="s">
        <v>437</v>
      </c>
      <c r="AZ570">
        <v>0</v>
      </c>
      <c r="BA570">
        <v>0</v>
      </c>
      <c r="BB570">
        <f>1-AZ570/BA570</f>
        <v>0</v>
      </c>
      <c r="BC570">
        <v>0</v>
      </c>
      <c r="BD570" t="s">
        <v>437</v>
      </c>
      <c r="BE570" t="s">
        <v>437</v>
      </c>
      <c r="BF570">
        <v>0</v>
      </c>
      <c r="BG570">
        <v>0</v>
      </c>
      <c r="BH570">
        <f>1-BF570/BG570</f>
        <v>0</v>
      </c>
      <c r="BI570">
        <v>0.5</v>
      </c>
      <c r="BJ570">
        <f>DI570</f>
        <v>0</v>
      </c>
      <c r="BK570">
        <f>L570</f>
        <v>0</v>
      </c>
      <c r="BL570">
        <f>BH570*BI570*BJ570</f>
        <v>0</v>
      </c>
      <c r="BM570">
        <f>(BK570-BC570)/BJ570</f>
        <v>0</v>
      </c>
      <c r="BN570">
        <f>(BA570-BG570)/BG570</f>
        <v>0</v>
      </c>
      <c r="BO570">
        <f>AZ570/(BB570+AZ570/BG570)</f>
        <v>0</v>
      </c>
      <c r="BP570" t="s">
        <v>437</v>
      </c>
      <c r="BQ570">
        <v>0</v>
      </c>
      <c r="BR570">
        <f>IF(BQ570&lt;&gt;0, BQ570, BO570)</f>
        <v>0</v>
      </c>
      <c r="BS570">
        <f>1-BR570/BG570</f>
        <v>0</v>
      </c>
      <c r="BT570">
        <f>(BG570-BF570)/(BG570-BR570)</f>
        <v>0</v>
      </c>
      <c r="BU570">
        <f>(BA570-BG570)/(BA570-BR570)</f>
        <v>0</v>
      </c>
      <c r="BV570">
        <f>(BG570-BF570)/(BG570-AZ570)</f>
        <v>0</v>
      </c>
      <c r="BW570">
        <f>(BA570-BG570)/(BA570-AZ570)</f>
        <v>0</v>
      </c>
      <c r="BX570">
        <f>(BT570*BR570/BF570)</f>
        <v>0</v>
      </c>
      <c r="BY570">
        <f>(1-BX570)</f>
        <v>0</v>
      </c>
      <c r="BZ570">
        <v>2020</v>
      </c>
      <c r="CA570">
        <v>290.0000000000001</v>
      </c>
      <c r="CB570">
        <v>1590.42</v>
      </c>
      <c r="CC570">
        <v>295</v>
      </c>
      <c r="CD570">
        <v>5220.67</v>
      </c>
      <c r="CE570">
        <v>1591.29</v>
      </c>
      <c r="CF570">
        <v>-0.87</v>
      </c>
      <c r="CG570">
        <v>300.0000000000001</v>
      </c>
      <c r="CH570">
        <v>23.8</v>
      </c>
      <c r="CI570">
        <v>1650.734719841875</v>
      </c>
      <c r="CJ570">
        <v>2.032994541366527</v>
      </c>
      <c r="CK570">
        <v>-31.03478562282126</v>
      </c>
      <c r="CL570">
        <v>0.9198548094063967</v>
      </c>
      <c r="CM570">
        <v>0.9759925733019913</v>
      </c>
      <c r="CN570">
        <v>-0.00431141668520578</v>
      </c>
      <c r="CO570">
        <v>289.9999999999999</v>
      </c>
      <c r="CP570">
        <v>1590.91</v>
      </c>
      <c r="CQ570">
        <v>765</v>
      </c>
      <c r="CR570">
        <v>5219.32</v>
      </c>
      <c r="CS570">
        <v>1591.27</v>
      </c>
      <c r="CT570">
        <v>-0.36</v>
      </c>
      <c r="DH570">
        <f>$B$11*EG570+$C$11*EH570+$F$11*ES570*(1-EV570)</f>
        <v>0</v>
      </c>
      <c r="DI570">
        <f>DH570*DJ570</f>
        <v>0</v>
      </c>
      <c r="DJ570">
        <f>($B$11*$D$9+$C$11*$D$9+$F$11*((FF570+EX570)/MAX(FF570+EX570+FG570, 0.1)*$I$9+FG570/MAX(FF570+EX570+FG570, 0.1)*$J$9))/($B$11+$C$11+$F$11)</f>
        <v>0</v>
      </c>
      <c r="DK570">
        <f>($B$11*$K$9+$C$11*$K$9+$F$11*((FF570+EX570)/MAX(FF570+EX570+FG570, 0.1)*$P$9+FG570/MAX(FF570+EX570+FG570, 0.1)*$Q$9))/($B$11+$C$11+$F$11)</f>
        <v>0</v>
      </c>
      <c r="DL570">
        <v>6</v>
      </c>
      <c r="DM570">
        <v>0.5</v>
      </c>
      <c r="DN570" t="s">
        <v>438</v>
      </c>
      <c r="DO570">
        <v>2</v>
      </c>
      <c r="DP570" t="b">
        <v>1</v>
      </c>
      <c r="DQ570">
        <v>1761513769.7</v>
      </c>
      <c r="DR570">
        <v>1178.056</v>
      </c>
      <c r="DS570">
        <v>1211.449</v>
      </c>
      <c r="DT570">
        <v>16.73801</v>
      </c>
      <c r="DU570">
        <v>16.41379</v>
      </c>
      <c r="DV570">
        <v>1181.823</v>
      </c>
      <c r="DW570">
        <v>16.65984</v>
      </c>
      <c r="DX570">
        <v>500.0011000000001</v>
      </c>
      <c r="DY570">
        <v>90.28241</v>
      </c>
      <c r="DZ570">
        <v>0.09995422</v>
      </c>
      <c r="EA570">
        <v>24.18264</v>
      </c>
      <c r="EB570">
        <v>24.00199</v>
      </c>
      <c r="EC570">
        <v>999.9</v>
      </c>
      <c r="ED570">
        <v>0</v>
      </c>
      <c r="EE570">
        <v>0</v>
      </c>
      <c r="EF570">
        <v>9998.246999999999</v>
      </c>
      <c r="EG570">
        <v>0</v>
      </c>
      <c r="EH570">
        <v>1022.275</v>
      </c>
      <c r="EI570">
        <v>-33.39136</v>
      </c>
      <c r="EJ570">
        <v>1198.11</v>
      </c>
      <c r="EK570">
        <v>1231.663</v>
      </c>
      <c r="EL570">
        <v>0.3242134</v>
      </c>
      <c r="EM570">
        <v>1211.449</v>
      </c>
      <c r="EN570">
        <v>16.41379</v>
      </c>
      <c r="EO570">
        <v>1.511146</v>
      </c>
      <c r="EP570">
        <v>1.481877</v>
      </c>
      <c r="EQ570">
        <v>13.08141</v>
      </c>
      <c r="ER570">
        <v>12.78242</v>
      </c>
      <c r="ES570">
        <v>2000.034</v>
      </c>
      <c r="ET570">
        <v>0.9799980999999999</v>
      </c>
      <c r="EU570">
        <v>0.0200023</v>
      </c>
      <c r="EV570">
        <v>0</v>
      </c>
      <c r="EW570">
        <v>1260.368</v>
      </c>
      <c r="EX570">
        <v>5.000970000000001</v>
      </c>
      <c r="EY570">
        <v>25391.78</v>
      </c>
      <c r="EZ570">
        <v>16707.84</v>
      </c>
      <c r="FA570">
        <v>40.5</v>
      </c>
      <c r="FB570">
        <v>41.625</v>
      </c>
      <c r="FC570">
        <v>40.625</v>
      </c>
      <c r="FD570">
        <v>41</v>
      </c>
      <c r="FE570">
        <v>40.5746</v>
      </c>
      <c r="FF570">
        <v>1955.124</v>
      </c>
      <c r="FG570">
        <v>39.90899999999999</v>
      </c>
      <c r="FH570">
        <v>0</v>
      </c>
      <c r="FI570">
        <v>8643.800000190735</v>
      </c>
      <c r="FJ570">
        <v>0</v>
      </c>
      <c r="FK570">
        <v>1260.453846153846</v>
      </c>
      <c r="FL570">
        <v>-1.531623916721089</v>
      </c>
      <c r="FM570">
        <v>-23.69914514434996</v>
      </c>
      <c r="FN570">
        <v>25392.71538461539</v>
      </c>
      <c r="FO570">
        <v>15</v>
      </c>
      <c r="FP570">
        <v>0</v>
      </c>
      <c r="FQ570" t="s">
        <v>439</v>
      </c>
      <c r="FR570">
        <v>1760210915.6</v>
      </c>
      <c r="FS570">
        <v>0</v>
      </c>
      <c r="FT570">
        <v>0</v>
      </c>
      <c r="FU570">
        <v>-0.215</v>
      </c>
      <c r="FV570">
        <v>0</v>
      </c>
      <c r="FW570">
        <v>-0.6919999999999999</v>
      </c>
      <c r="FX570">
        <v>0</v>
      </c>
      <c r="FY570">
        <v>400</v>
      </c>
      <c r="FZ570">
        <v>0</v>
      </c>
      <c r="GA570">
        <v>0.15</v>
      </c>
      <c r="GB570">
        <v>0</v>
      </c>
      <c r="GC570">
        <v>-33.45472682926829</v>
      </c>
      <c r="GD570">
        <v>-0.007906620209055937</v>
      </c>
      <c r="GE570">
        <v>0.1127457381691756</v>
      </c>
      <c r="GF570">
        <v>1</v>
      </c>
      <c r="GG570">
        <v>1260.575</v>
      </c>
      <c r="GH570">
        <v>-1.521619556348039</v>
      </c>
      <c r="GI570">
        <v>0.2761633148529745</v>
      </c>
      <c r="GJ570">
        <v>0</v>
      </c>
      <c r="GK570">
        <v>0.2874696097560975</v>
      </c>
      <c r="GL570">
        <v>0.1554308571428575</v>
      </c>
      <c r="GM570">
        <v>0.02121832580563441</v>
      </c>
      <c r="GN570">
        <v>0</v>
      </c>
      <c r="GO570">
        <v>1</v>
      </c>
      <c r="GP570">
        <v>3</v>
      </c>
      <c r="GQ570" t="s">
        <v>446</v>
      </c>
      <c r="GR570">
        <v>3.13463</v>
      </c>
      <c r="GS570">
        <v>2.76027</v>
      </c>
      <c r="GT570">
        <v>0.191367</v>
      </c>
      <c r="GU570">
        <v>0.192541</v>
      </c>
      <c r="GV570">
        <v>0.081967</v>
      </c>
      <c r="GW570">
        <v>0.07987809999999999</v>
      </c>
      <c r="GX570">
        <v>25708.2</v>
      </c>
      <c r="GY570">
        <v>25668.5</v>
      </c>
      <c r="GZ570">
        <v>29562.2</v>
      </c>
      <c r="HA570">
        <v>29383.8</v>
      </c>
      <c r="HB570">
        <v>35866</v>
      </c>
      <c r="HC570">
        <v>35817.2</v>
      </c>
      <c r="HD570">
        <v>41597.1</v>
      </c>
      <c r="HE570">
        <v>41742</v>
      </c>
      <c r="HF570">
        <v>1.9253</v>
      </c>
      <c r="HG570">
        <v>1.85008</v>
      </c>
      <c r="HH570">
        <v>0.00233948</v>
      </c>
      <c r="HI570">
        <v>0</v>
      </c>
      <c r="HJ570">
        <v>23.9621</v>
      </c>
      <c r="HK570">
        <v>999.9</v>
      </c>
      <c r="HL570">
        <v>39.6</v>
      </c>
      <c r="HM570">
        <v>31.7</v>
      </c>
      <c r="HN570">
        <v>20.5916</v>
      </c>
      <c r="HO570">
        <v>62.5529</v>
      </c>
      <c r="HP570">
        <v>31.2901</v>
      </c>
      <c r="HQ570">
        <v>1</v>
      </c>
      <c r="HR570">
        <v>0.170399</v>
      </c>
      <c r="HS570">
        <v>4.56811</v>
      </c>
      <c r="HT570">
        <v>20.2812</v>
      </c>
      <c r="HU570">
        <v>5.21789</v>
      </c>
      <c r="HV570">
        <v>12.0159</v>
      </c>
      <c r="HW570">
        <v>4.9886</v>
      </c>
      <c r="HX570">
        <v>3.28788</v>
      </c>
      <c r="HY570">
        <v>9999</v>
      </c>
      <c r="HZ570">
        <v>9999</v>
      </c>
      <c r="IA570">
        <v>9999</v>
      </c>
      <c r="IB570">
        <v>999.9</v>
      </c>
      <c r="IC570">
        <v>4.97283</v>
      </c>
      <c r="ID570">
        <v>1.86661</v>
      </c>
      <c r="IE570">
        <v>1.86593</v>
      </c>
      <c r="IF570">
        <v>1.86587</v>
      </c>
      <c r="IG570">
        <v>1.86773</v>
      </c>
      <c r="IH570">
        <v>1.87015</v>
      </c>
      <c r="II570">
        <v>1.86875</v>
      </c>
      <c r="IJ570">
        <v>1.87027</v>
      </c>
      <c r="IK570">
        <v>0</v>
      </c>
      <c r="IL570">
        <v>0</v>
      </c>
      <c r="IM570">
        <v>0</v>
      </c>
      <c r="IN570">
        <v>0</v>
      </c>
      <c r="IO570" t="s">
        <v>441</v>
      </c>
      <c r="IP570" t="s">
        <v>442</v>
      </c>
      <c r="IQ570" t="s">
        <v>443</v>
      </c>
      <c r="IR570" t="s">
        <v>443</v>
      </c>
      <c r="IS570" t="s">
        <v>443</v>
      </c>
      <c r="IT570" t="s">
        <v>443</v>
      </c>
      <c r="IU570">
        <v>0</v>
      </c>
      <c r="IV570">
        <v>100</v>
      </c>
      <c r="IW570">
        <v>100</v>
      </c>
      <c r="IX570">
        <v>-3.78</v>
      </c>
      <c r="IY570">
        <v>0.078</v>
      </c>
      <c r="IZ570">
        <v>-1.414774939843471</v>
      </c>
      <c r="JA570">
        <v>-0.002262605230658699</v>
      </c>
      <c r="JB570">
        <v>4.117972070868355E-07</v>
      </c>
      <c r="JC570">
        <v>-1.535053720392113E-10</v>
      </c>
      <c r="JD570">
        <v>-0.05773197212917025</v>
      </c>
      <c r="JE570">
        <v>-0.004387372397949352</v>
      </c>
      <c r="JF570">
        <v>0.001148265067849212</v>
      </c>
      <c r="JG570">
        <v>-2.372704636287677E-05</v>
      </c>
      <c r="JH570">
        <v>4</v>
      </c>
      <c r="JI570">
        <v>2346</v>
      </c>
      <c r="JJ570">
        <v>1</v>
      </c>
      <c r="JK570">
        <v>24</v>
      </c>
      <c r="JL570">
        <v>21714.3</v>
      </c>
      <c r="JM570">
        <v>29358562.9</v>
      </c>
      <c r="JN570">
        <v>2.46216</v>
      </c>
      <c r="JO570">
        <v>2.24731</v>
      </c>
      <c r="JP570">
        <v>1.39648</v>
      </c>
      <c r="JQ570">
        <v>2.35352</v>
      </c>
      <c r="JR570">
        <v>1.49536</v>
      </c>
      <c r="JS570">
        <v>2.53662</v>
      </c>
      <c r="JT570">
        <v>36.718</v>
      </c>
      <c r="JU570">
        <v>24.0262</v>
      </c>
      <c r="JV570">
        <v>18</v>
      </c>
      <c r="JW570">
        <v>495.36</v>
      </c>
      <c r="JX570">
        <v>437.741</v>
      </c>
      <c r="JY570">
        <v>18.6832</v>
      </c>
      <c r="JZ570">
        <v>29.6028</v>
      </c>
      <c r="KA570">
        <v>30.0011</v>
      </c>
      <c r="KB570">
        <v>29.1186</v>
      </c>
      <c r="KC570">
        <v>29.0186</v>
      </c>
      <c r="KD570">
        <v>49.3698</v>
      </c>
      <c r="KE570">
        <v>27.2325</v>
      </c>
      <c r="KF570">
        <v>40.0849</v>
      </c>
      <c r="KG570">
        <v>18.6794</v>
      </c>
      <c r="KH570">
        <v>1242.9</v>
      </c>
      <c r="KI570">
        <v>16.4311</v>
      </c>
      <c r="KJ570">
        <v>101.031</v>
      </c>
      <c r="KK570">
        <v>100.379</v>
      </c>
    </row>
    <row r="571" spans="1:297">
      <c r="A571">
        <v>555</v>
      </c>
      <c r="B571">
        <v>1761513777.5</v>
      </c>
      <c r="C571">
        <v>6567</v>
      </c>
      <c r="D571" t="s">
        <v>1558</v>
      </c>
      <c r="E571" t="s">
        <v>1559</v>
      </c>
      <c r="F571">
        <v>5</v>
      </c>
      <c r="G571" t="s">
        <v>1411</v>
      </c>
      <c r="H571" t="s">
        <v>436</v>
      </c>
      <c r="I571">
        <v>1761513775</v>
      </c>
      <c r="J571">
        <f>(K571)/1000</f>
        <v>0</v>
      </c>
      <c r="K571">
        <f>IF(DP571, AN571, AH571)</f>
        <v>0</v>
      </c>
      <c r="L571">
        <f>IF(DP571, AI571, AG571)</f>
        <v>0</v>
      </c>
      <c r="M571">
        <f>DR571 - IF(AU571&gt;1, L571*DL571*100.0/(AW571), 0)</f>
        <v>0</v>
      </c>
      <c r="N571">
        <f>((T571-J571/2)*M571-L571)/(T571+J571/2)</f>
        <v>0</v>
      </c>
      <c r="O571">
        <f>N571*(DY571+DZ571)/1000.0</f>
        <v>0</v>
      </c>
      <c r="P571">
        <f>(DR571 - IF(AU571&gt;1, L571*DL571*100.0/(AW571), 0))*(DY571+DZ571)/1000.0</f>
        <v>0</v>
      </c>
      <c r="Q571">
        <f>2.0/((1/S571-1/R571)+SIGN(S571)*SQRT((1/S571-1/R571)*(1/S571-1/R571) + 4*DM571/((DM571+1)*(DM571+1))*(2*1/S571*1/R571-1/R571*1/R571)))</f>
        <v>0</v>
      </c>
      <c r="R571">
        <f>IF(LEFT(DN571,1)&lt;&gt;"0",IF(LEFT(DN571,1)="1",3.0,DO571),$D$5+$E$5*(EF571*DY571/($K$5*1000))+$F$5*(EF571*DY571/($K$5*1000))*MAX(MIN(DL571,$J$5),$I$5)*MAX(MIN(DL571,$J$5),$I$5)+$G$5*MAX(MIN(DL571,$J$5),$I$5)*(EF571*DY571/($K$5*1000))+$H$5*(EF571*DY571/($K$5*1000))*(EF571*DY571/($K$5*1000)))</f>
        <v>0</v>
      </c>
      <c r="S571">
        <f>J571*(1000-(1000*0.61365*exp(17.502*W571/(240.97+W571))/(DY571+DZ571)+DT571)/2)/(1000*0.61365*exp(17.502*W571/(240.97+W571))/(DY571+DZ571)-DT571)</f>
        <v>0</v>
      </c>
      <c r="T571">
        <f>1/((DM571+1)/(Q571/1.6)+1/(R571/1.37)) + DM571/((DM571+1)/(Q571/1.6) + DM571/(R571/1.37))</f>
        <v>0</v>
      </c>
      <c r="U571">
        <f>(DH571*DK571)</f>
        <v>0</v>
      </c>
      <c r="V571">
        <f>(EA571+(U571+2*0.95*5.67E-8*(((EA571+$B$7)+273)^4-(EA571+273)^4)-44100*J571)/(1.84*29.3*R571+8*0.95*5.67E-8*(EA571+273)^3))</f>
        <v>0</v>
      </c>
      <c r="W571">
        <f>($C$7*EB571+$D$7*EC571+$E$7*V571)</f>
        <v>0</v>
      </c>
      <c r="X571">
        <f>0.61365*exp(17.502*W571/(240.97+W571))</f>
        <v>0</v>
      </c>
      <c r="Y571">
        <f>(Z571/AA571*100)</f>
        <v>0</v>
      </c>
      <c r="Z571">
        <f>DT571*(DY571+DZ571)/1000</f>
        <v>0</v>
      </c>
      <c r="AA571">
        <f>0.61365*exp(17.502*EA571/(240.97+EA571))</f>
        <v>0</v>
      </c>
      <c r="AB571">
        <f>(X571-DT571*(DY571+DZ571)/1000)</f>
        <v>0</v>
      </c>
      <c r="AC571">
        <f>(-J571*44100)</f>
        <v>0</v>
      </c>
      <c r="AD571">
        <f>2*29.3*R571*0.92*(EA571-W571)</f>
        <v>0</v>
      </c>
      <c r="AE571">
        <f>2*0.95*5.67E-8*(((EA571+$B$7)+273)^4-(W571+273)^4)</f>
        <v>0</v>
      </c>
      <c r="AF571">
        <f>U571+AE571+AC571+AD571</f>
        <v>0</v>
      </c>
      <c r="AG571">
        <f>DX571*AU571*(DS571-DR571*(1000-AU571*DU571)/(1000-AU571*DT571))/(100*DL571)</f>
        <v>0</v>
      </c>
      <c r="AH571">
        <f>1000*DX571*AU571*(DT571-DU571)/(100*DL571*(1000-AU571*DT571))</f>
        <v>0</v>
      </c>
      <c r="AI571">
        <f>(AJ571 - AK571 - DY571*1E3/(8.314*(EA571+273.15)) * AM571/DX571 * AL571) * DX571/(100*DL571) * (1000 - DU571)/1000</f>
        <v>0</v>
      </c>
      <c r="AJ571">
        <v>1248.059084110683</v>
      </c>
      <c r="AK571">
        <v>1222.578121212121</v>
      </c>
      <c r="AL571">
        <v>3.36979823739051</v>
      </c>
      <c r="AM571">
        <v>65.2902715244734</v>
      </c>
      <c r="AN571">
        <f>(AP571 - AO571 + DY571*1E3/(8.314*(EA571+273.15)) * AR571/DX571 * AQ571) * DX571/(100*DL571) * 1000/(1000 - AP571)</f>
        <v>0</v>
      </c>
      <c r="AO571">
        <v>16.36072555271748</v>
      </c>
      <c r="AP571">
        <v>16.69357272727272</v>
      </c>
      <c r="AQ571">
        <v>-0.007434570501886189</v>
      </c>
      <c r="AR571">
        <v>105.1138406512992</v>
      </c>
      <c r="AS571">
        <v>0</v>
      </c>
      <c r="AT571">
        <v>0</v>
      </c>
      <c r="AU571">
        <f>IF(AS571*$H$13&gt;=AW571,1.0,(AW571/(AW571-AS571*$H$13)))</f>
        <v>0</v>
      </c>
      <c r="AV571">
        <f>(AU571-1)*100</f>
        <v>0</v>
      </c>
      <c r="AW571">
        <f>MAX(0,($B$13+$C$13*EF571)/(1+$D$13*EF571)*DY571/(EA571+273)*$E$13)</f>
        <v>0</v>
      </c>
      <c r="AX571" t="s">
        <v>437</v>
      </c>
      <c r="AY571" t="s">
        <v>437</v>
      </c>
      <c r="AZ571">
        <v>0</v>
      </c>
      <c r="BA571">
        <v>0</v>
      </c>
      <c r="BB571">
        <f>1-AZ571/BA571</f>
        <v>0</v>
      </c>
      <c r="BC571">
        <v>0</v>
      </c>
      <c r="BD571" t="s">
        <v>437</v>
      </c>
      <c r="BE571" t="s">
        <v>437</v>
      </c>
      <c r="BF571">
        <v>0</v>
      </c>
      <c r="BG571">
        <v>0</v>
      </c>
      <c r="BH571">
        <f>1-BF571/BG571</f>
        <v>0</v>
      </c>
      <c r="BI571">
        <v>0.5</v>
      </c>
      <c r="BJ571">
        <f>DI571</f>
        <v>0</v>
      </c>
      <c r="BK571">
        <f>L571</f>
        <v>0</v>
      </c>
      <c r="BL571">
        <f>BH571*BI571*BJ571</f>
        <v>0</v>
      </c>
      <c r="BM571">
        <f>(BK571-BC571)/BJ571</f>
        <v>0</v>
      </c>
      <c r="BN571">
        <f>(BA571-BG571)/BG571</f>
        <v>0</v>
      </c>
      <c r="BO571">
        <f>AZ571/(BB571+AZ571/BG571)</f>
        <v>0</v>
      </c>
      <c r="BP571" t="s">
        <v>437</v>
      </c>
      <c r="BQ571">
        <v>0</v>
      </c>
      <c r="BR571">
        <f>IF(BQ571&lt;&gt;0, BQ571, BO571)</f>
        <v>0</v>
      </c>
      <c r="BS571">
        <f>1-BR571/BG571</f>
        <v>0</v>
      </c>
      <c r="BT571">
        <f>(BG571-BF571)/(BG571-BR571)</f>
        <v>0</v>
      </c>
      <c r="BU571">
        <f>(BA571-BG571)/(BA571-BR571)</f>
        <v>0</v>
      </c>
      <c r="BV571">
        <f>(BG571-BF571)/(BG571-AZ571)</f>
        <v>0</v>
      </c>
      <c r="BW571">
        <f>(BA571-BG571)/(BA571-AZ571)</f>
        <v>0</v>
      </c>
      <c r="BX571">
        <f>(BT571*BR571/BF571)</f>
        <v>0</v>
      </c>
      <c r="BY571">
        <f>(1-BX571)</f>
        <v>0</v>
      </c>
      <c r="BZ571">
        <v>2020</v>
      </c>
      <c r="CA571">
        <v>290.0000000000001</v>
      </c>
      <c r="CB571">
        <v>1590.42</v>
      </c>
      <c r="CC571">
        <v>295</v>
      </c>
      <c r="CD571">
        <v>5220.67</v>
      </c>
      <c r="CE571">
        <v>1591.29</v>
      </c>
      <c r="CF571">
        <v>-0.87</v>
      </c>
      <c r="CG571">
        <v>300.0000000000001</v>
      </c>
      <c r="CH571">
        <v>23.8</v>
      </c>
      <c r="CI571">
        <v>1650.734719841875</v>
      </c>
      <c r="CJ571">
        <v>2.032994541366527</v>
      </c>
      <c r="CK571">
        <v>-31.03478562282126</v>
      </c>
      <c r="CL571">
        <v>0.9198548094063967</v>
      </c>
      <c r="CM571">
        <v>0.9759925733019913</v>
      </c>
      <c r="CN571">
        <v>-0.00431141668520578</v>
      </c>
      <c r="CO571">
        <v>289.9999999999999</v>
      </c>
      <c r="CP571">
        <v>1590.91</v>
      </c>
      <c r="CQ571">
        <v>765</v>
      </c>
      <c r="CR571">
        <v>5219.32</v>
      </c>
      <c r="CS571">
        <v>1591.27</v>
      </c>
      <c r="CT571">
        <v>-0.36</v>
      </c>
      <c r="DH571">
        <f>$B$11*EG571+$C$11*EH571+$F$11*ES571*(1-EV571)</f>
        <v>0</v>
      </c>
      <c r="DI571">
        <f>DH571*DJ571</f>
        <v>0</v>
      </c>
      <c r="DJ571">
        <f>($B$11*$D$9+$C$11*$D$9+$F$11*((FF571+EX571)/MAX(FF571+EX571+FG571, 0.1)*$I$9+FG571/MAX(FF571+EX571+FG571, 0.1)*$J$9))/($B$11+$C$11+$F$11)</f>
        <v>0</v>
      </c>
      <c r="DK571">
        <f>($B$11*$K$9+$C$11*$K$9+$F$11*((FF571+EX571)/MAX(FF571+EX571+FG571, 0.1)*$P$9+FG571/MAX(FF571+EX571+FG571, 0.1)*$Q$9))/($B$11+$C$11+$F$11)</f>
        <v>0</v>
      </c>
      <c r="DL571">
        <v>6</v>
      </c>
      <c r="DM571">
        <v>0.5</v>
      </c>
      <c r="DN571" t="s">
        <v>438</v>
      </c>
      <c r="DO571">
        <v>2</v>
      </c>
      <c r="DP571" t="b">
        <v>1</v>
      </c>
      <c r="DQ571">
        <v>1761513775</v>
      </c>
      <c r="DR571">
        <v>1195.491111111111</v>
      </c>
      <c r="DS571">
        <v>1229.062222222222</v>
      </c>
      <c r="DT571">
        <v>16.70643333333333</v>
      </c>
      <c r="DU571">
        <v>16.3606</v>
      </c>
      <c r="DV571">
        <v>1199.293333333333</v>
      </c>
      <c r="DW571">
        <v>16.62872222222222</v>
      </c>
      <c r="DX571">
        <v>500.0437777777778</v>
      </c>
      <c r="DY571">
        <v>90.28352222222222</v>
      </c>
      <c r="DZ571">
        <v>0.1000763</v>
      </c>
      <c r="EA571">
        <v>24.18525555555555</v>
      </c>
      <c r="EB571">
        <v>24.00422222222222</v>
      </c>
      <c r="EC571">
        <v>999.9000000000001</v>
      </c>
      <c r="ED571">
        <v>0</v>
      </c>
      <c r="EE571">
        <v>0</v>
      </c>
      <c r="EF571">
        <v>9965.206666666665</v>
      </c>
      <c r="EG571">
        <v>0</v>
      </c>
      <c r="EH571">
        <v>1022.242222222222</v>
      </c>
      <c r="EI571">
        <v>-33.57006666666666</v>
      </c>
      <c r="EJ571">
        <v>1215.803333333333</v>
      </c>
      <c r="EK571">
        <v>1249.503333333333</v>
      </c>
      <c r="EL571">
        <v>0.345841</v>
      </c>
      <c r="EM571">
        <v>1229.062222222222</v>
      </c>
      <c r="EN571">
        <v>16.3606</v>
      </c>
      <c r="EO571">
        <v>1.508316666666667</v>
      </c>
      <c r="EP571">
        <v>1.477093333333333</v>
      </c>
      <c r="EQ571">
        <v>13.05273333333333</v>
      </c>
      <c r="ER571">
        <v>12.73307777777778</v>
      </c>
      <c r="ES571">
        <v>1999.94</v>
      </c>
      <c r="ET571">
        <v>0.9799973333333332</v>
      </c>
      <c r="EU571">
        <v>0.02000305555555555</v>
      </c>
      <c r="EV571">
        <v>0</v>
      </c>
      <c r="EW571">
        <v>1260.248888888889</v>
      </c>
      <c r="EX571">
        <v>5.00097</v>
      </c>
      <c r="EY571">
        <v>25387.75555555556</v>
      </c>
      <c r="EZ571">
        <v>16707.07777777778</v>
      </c>
      <c r="FA571">
        <v>40.5</v>
      </c>
      <c r="FB571">
        <v>41.625</v>
      </c>
      <c r="FC571">
        <v>40.625</v>
      </c>
      <c r="FD571">
        <v>41</v>
      </c>
      <c r="FE571">
        <v>40.57599999999999</v>
      </c>
      <c r="FF571">
        <v>1955.033333333334</v>
      </c>
      <c r="FG571">
        <v>39.9</v>
      </c>
      <c r="FH571">
        <v>0</v>
      </c>
      <c r="FI571">
        <v>8648.600000143051</v>
      </c>
      <c r="FJ571">
        <v>0</v>
      </c>
      <c r="FK571">
        <v>1260.310384615385</v>
      </c>
      <c r="FL571">
        <v>-2.42290597218035</v>
      </c>
      <c r="FM571">
        <v>-27.09401711759922</v>
      </c>
      <c r="FN571">
        <v>25390.55769230769</v>
      </c>
      <c r="FO571">
        <v>15</v>
      </c>
      <c r="FP571">
        <v>0</v>
      </c>
      <c r="FQ571" t="s">
        <v>439</v>
      </c>
      <c r="FR571">
        <v>1760210915.6</v>
      </c>
      <c r="FS571">
        <v>0</v>
      </c>
      <c r="FT571">
        <v>0</v>
      </c>
      <c r="FU571">
        <v>-0.215</v>
      </c>
      <c r="FV571">
        <v>0</v>
      </c>
      <c r="FW571">
        <v>-0.6919999999999999</v>
      </c>
      <c r="FX571">
        <v>0</v>
      </c>
      <c r="FY571">
        <v>400</v>
      </c>
      <c r="FZ571">
        <v>0</v>
      </c>
      <c r="GA571">
        <v>0.15</v>
      </c>
      <c r="GB571">
        <v>0</v>
      </c>
      <c r="GC571">
        <v>-33.44485609756097</v>
      </c>
      <c r="GD571">
        <v>-0.2650390243903381</v>
      </c>
      <c r="GE571">
        <v>0.1832791261234509</v>
      </c>
      <c r="GF571">
        <v>1</v>
      </c>
      <c r="GG571">
        <v>1260.404705882353</v>
      </c>
      <c r="GH571">
        <v>-1.809014506806329</v>
      </c>
      <c r="GI571">
        <v>0.2695228386493859</v>
      </c>
      <c r="GJ571">
        <v>0</v>
      </c>
      <c r="GK571">
        <v>0.305603512195122</v>
      </c>
      <c r="GL571">
        <v>0.2825266829268293</v>
      </c>
      <c r="GM571">
        <v>0.03190935578847084</v>
      </c>
      <c r="GN571">
        <v>0</v>
      </c>
      <c r="GO571">
        <v>1</v>
      </c>
      <c r="GP571">
        <v>3</v>
      </c>
      <c r="GQ571" t="s">
        <v>446</v>
      </c>
      <c r="GR571">
        <v>3.13461</v>
      </c>
      <c r="GS571">
        <v>2.76002</v>
      </c>
      <c r="GT571">
        <v>0.193028</v>
      </c>
      <c r="GU571">
        <v>0.194249</v>
      </c>
      <c r="GV571">
        <v>0.081844</v>
      </c>
      <c r="GW571">
        <v>0.0798423</v>
      </c>
      <c r="GX571">
        <v>25654.4</v>
      </c>
      <c r="GY571">
        <v>25613.4</v>
      </c>
      <c r="GZ571">
        <v>29561.3</v>
      </c>
      <c r="HA571">
        <v>29383</v>
      </c>
      <c r="HB571">
        <v>35869.6</v>
      </c>
      <c r="HC571">
        <v>35817.5</v>
      </c>
      <c r="HD571">
        <v>41595.5</v>
      </c>
      <c r="HE571">
        <v>41740.7</v>
      </c>
      <c r="HF571">
        <v>1.92523</v>
      </c>
      <c r="HG571">
        <v>1.8502</v>
      </c>
      <c r="HH571">
        <v>0.00269711</v>
      </c>
      <c r="HI571">
        <v>0</v>
      </c>
      <c r="HJ571">
        <v>23.9621</v>
      </c>
      <c r="HK571">
        <v>999.9</v>
      </c>
      <c r="HL571">
        <v>39.6</v>
      </c>
      <c r="HM571">
        <v>31.7</v>
      </c>
      <c r="HN571">
        <v>20.5921</v>
      </c>
      <c r="HO571">
        <v>62.5629</v>
      </c>
      <c r="HP571">
        <v>31.2901</v>
      </c>
      <c r="HQ571">
        <v>1</v>
      </c>
      <c r="HR571">
        <v>0.171385</v>
      </c>
      <c r="HS571">
        <v>4.56293</v>
      </c>
      <c r="HT571">
        <v>20.2814</v>
      </c>
      <c r="HU571">
        <v>5.21849</v>
      </c>
      <c r="HV571">
        <v>12.0159</v>
      </c>
      <c r="HW571">
        <v>4.9888</v>
      </c>
      <c r="HX571">
        <v>3.28803</v>
      </c>
      <c r="HY571">
        <v>9999</v>
      </c>
      <c r="HZ571">
        <v>9999</v>
      </c>
      <c r="IA571">
        <v>9999</v>
      </c>
      <c r="IB571">
        <v>999.9</v>
      </c>
      <c r="IC571">
        <v>4.97285</v>
      </c>
      <c r="ID571">
        <v>1.86662</v>
      </c>
      <c r="IE571">
        <v>1.86596</v>
      </c>
      <c r="IF571">
        <v>1.8659</v>
      </c>
      <c r="IG571">
        <v>1.86774</v>
      </c>
      <c r="IH571">
        <v>1.87017</v>
      </c>
      <c r="II571">
        <v>1.86876</v>
      </c>
      <c r="IJ571">
        <v>1.87027</v>
      </c>
      <c r="IK571">
        <v>0</v>
      </c>
      <c r="IL571">
        <v>0</v>
      </c>
      <c r="IM571">
        <v>0</v>
      </c>
      <c r="IN571">
        <v>0</v>
      </c>
      <c r="IO571" t="s">
        <v>441</v>
      </c>
      <c r="IP571" t="s">
        <v>442</v>
      </c>
      <c r="IQ571" t="s">
        <v>443</v>
      </c>
      <c r="IR571" t="s">
        <v>443</v>
      </c>
      <c r="IS571" t="s">
        <v>443</v>
      </c>
      <c r="IT571" t="s">
        <v>443</v>
      </c>
      <c r="IU571">
        <v>0</v>
      </c>
      <c r="IV571">
        <v>100</v>
      </c>
      <c r="IW571">
        <v>100</v>
      </c>
      <c r="IX571">
        <v>-3.81</v>
      </c>
      <c r="IY571">
        <v>0.0775</v>
      </c>
      <c r="IZ571">
        <v>-1.414774939843471</v>
      </c>
      <c r="JA571">
        <v>-0.002262605230658699</v>
      </c>
      <c r="JB571">
        <v>4.117972070868355E-07</v>
      </c>
      <c r="JC571">
        <v>-1.535053720392113E-10</v>
      </c>
      <c r="JD571">
        <v>-0.05773197212917025</v>
      </c>
      <c r="JE571">
        <v>-0.004387372397949352</v>
      </c>
      <c r="JF571">
        <v>0.001148265067849212</v>
      </c>
      <c r="JG571">
        <v>-2.372704636287677E-05</v>
      </c>
      <c r="JH571">
        <v>4</v>
      </c>
      <c r="JI571">
        <v>2346</v>
      </c>
      <c r="JJ571">
        <v>1</v>
      </c>
      <c r="JK571">
        <v>24</v>
      </c>
      <c r="JL571">
        <v>21714.4</v>
      </c>
      <c r="JM571">
        <v>29358563</v>
      </c>
      <c r="JN571">
        <v>2.49023</v>
      </c>
      <c r="JO571">
        <v>2.24487</v>
      </c>
      <c r="JP571">
        <v>1.39648</v>
      </c>
      <c r="JQ571">
        <v>2.35352</v>
      </c>
      <c r="JR571">
        <v>1.49536</v>
      </c>
      <c r="JS571">
        <v>2.54639</v>
      </c>
      <c r="JT571">
        <v>36.718</v>
      </c>
      <c r="JU571">
        <v>24.0262</v>
      </c>
      <c r="JV571">
        <v>18</v>
      </c>
      <c r="JW571">
        <v>495.421</v>
      </c>
      <c r="JX571">
        <v>437.908</v>
      </c>
      <c r="JY571">
        <v>18.6784</v>
      </c>
      <c r="JZ571">
        <v>29.6133</v>
      </c>
      <c r="KA571">
        <v>30.001</v>
      </c>
      <c r="KB571">
        <v>29.132</v>
      </c>
      <c r="KC571">
        <v>29.0309</v>
      </c>
      <c r="KD571">
        <v>49.8759</v>
      </c>
      <c r="KE571">
        <v>27.2325</v>
      </c>
      <c r="KF571">
        <v>40.0849</v>
      </c>
      <c r="KG571">
        <v>18.6775</v>
      </c>
      <c r="KH571">
        <v>1256.26</v>
      </c>
      <c r="KI571">
        <v>16.4447</v>
      </c>
      <c r="KJ571">
        <v>101.028</v>
      </c>
      <c r="KK571">
        <v>100.377</v>
      </c>
    </row>
    <row r="572" spans="1:297">
      <c r="A572">
        <v>556</v>
      </c>
      <c r="B572">
        <v>1761513782.5</v>
      </c>
      <c r="C572">
        <v>6572</v>
      </c>
      <c r="D572" t="s">
        <v>1560</v>
      </c>
      <c r="E572" t="s">
        <v>1561</v>
      </c>
      <c r="F572">
        <v>5</v>
      </c>
      <c r="G572" t="s">
        <v>1411</v>
      </c>
      <c r="H572" t="s">
        <v>436</v>
      </c>
      <c r="I572">
        <v>1761513779.7</v>
      </c>
      <c r="J572">
        <f>(K572)/1000</f>
        <v>0</v>
      </c>
      <c r="K572">
        <f>IF(DP572, AN572, AH572)</f>
        <v>0</v>
      </c>
      <c r="L572">
        <f>IF(DP572, AI572, AG572)</f>
        <v>0</v>
      </c>
      <c r="M572">
        <f>DR572 - IF(AU572&gt;1, L572*DL572*100.0/(AW572), 0)</f>
        <v>0</v>
      </c>
      <c r="N572">
        <f>((T572-J572/2)*M572-L572)/(T572+J572/2)</f>
        <v>0</v>
      </c>
      <c r="O572">
        <f>N572*(DY572+DZ572)/1000.0</f>
        <v>0</v>
      </c>
      <c r="P572">
        <f>(DR572 - IF(AU572&gt;1, L572*DL572*100.0/(AW572), 0))*(DY572+DZ572)/1000.0</f>
        <v>0</v>
      </c>
      <c r="Q572">
        <f>2.0/((1/S572-1/R572)+SIGN(S572)*SQRT((1/S572-1/R572)*(1/S572-1/R572) + 4*DM572/((DM572+1)*(DM572+1))*(2*1/S572*1/R572-1/R572*1/R572)))</f>
        <v>0</v>
      </c>
      <c r="R572">
        <f>IF(LEFT(DN572,1)&lt;&gt;"0",IF(LEFT(DN572,1)="1",3.0,DO572),$D$5+$E$5*(EF572*DY572/($K$5*1000))+$F$5*(EF572*DY572/($K$5*1000))*MAX(MIN(DL572,$J$5),$I$5)*MAX(MIN(DL572,$J$5),$I$5)+$G$5*MAX(MIN(DL572,$J$5),$I$5)*(EF572*DY572/($K$5*1000))+$H$5*(EF572*DY572/($K$5*1000))*(EF572*DY572/($K$5*1000)))</f>
        <v>0</v>
      </c>
      <c r="S572">
        <f>J572*(1000-(1000*0.61365*exp(17.502*W572/(240.97+W572))/(DY572+DZ572)+DT572)/2)/(1000*0.61365*exp(17.502*W572/(240.97+W572))/(DY572+DZ572)-DT572)</f>
        <v>0</v>
      </c>
      <c r="T572">
        <f>1/((DM572+1)/(Q572/1.6)+1/(R572/1.37)) + DM572/((DM572+1)/(Q572/1.6) + DM572/(R572/1.37))</f>
        <v>0</v>
      </c>
      <c r="U572">
        <f>(DH572*DK572)</f>
        <v>0</v>
      </c>
      <c r="V572">
        <f>(EA572+(U572+2*0.95*5.67E-8*(((EA572+$B$7)+273)^4-(EA572+273)^4)-44100*J572)/(1.84*29.3*R572+8*0.95*5.67E-8*(EA572+273)^3))</f>
        <v>0</v>
      </c>
      <c r="W572">
        <f>($C$7*EB572+$D$7*EC572+$E$7*V572)</f>
        <v>0</v>
      </c>
      <c r="X572">
        <f>0.61365*exp(17.502*W572/(240.97+W572))</f>
        <v>0</v>
      </c>
      <c r="Y572">
        <f>(Z572/AA572*100)</f>
        <v>0</v>
      </c>
      <c r="Z572">
        <f>DT572*(DY572+DZ572)/1000</f>
        <v>0</v>
      </c>
      <c r="AA572">
        <f>0.61365*exp(17.502*EA572/(240.97+EA572))</f>
        <v>0</v>
      </c>
      <c r="AB572">
        <f>(X572-DT572*(DY572+DZ572)/1000)</f>
        <v>0</v>
      </c>
      <c r="AC572">
        <f>(-J572*44100)</f>
        <v>0</v>
      </c>
      <c r="AD572">
        <f>2*29.3*R572*0.92*(EA572-W572)</f>
        <v>0</v>
      </c>
      <c r="AE572">
        <f>2*0.95*5.67E-8*(((EA572+$B$7)+273)^4-(W572+273)^4)</f>
        <v>0</v>
      </c>
      <c r="AF572">
        <f>U572+AE572+AC572+AD572</f>
        <v>0</v>
      </c>
      <c r="AG572">
        <f>DX572*AU572*(DS572-DR572*(1000-AU572*DU572)/(1000-AU572*DT572))/(100*DL572)</f>
        <v>0</v>
      </c>
      <c r="AH572">
        <f>1000*DX572*AU572*(DT572-DU572)/(100*DL572*(1000-AU572*DT572))</f>
        <v>0</v>
      </c>
      <c r="AI572">
        <f>(AJ572 - AK572 - DY572*1E3/(8.314*(EA572+273.15)) * AM572/DX572 * AL572) * DX572/(100*DL572) * (1000 - DU572)/1000</f>
        <v>0</v>
      </c>
      <c r="AJ572">
        <v>1265.495610026471</v>
      </c>
      <c r="AK572">
        <v>1239.594303030303</v>
      </c>
      <c r="AL572">
        <v>3.387898786793786</v>
      </c>
      <c r="AM572">
        <v>65.2902715244734</v>
      </c>
      <c r="AN572">
        <f>(AP572 - AO572 + DY572*1E3/(8.314*(EA572+273.15)) * AR572/DX572 * AQ572) * DX572/(100*DL572) * 1000/(1000 - AP572)</f>
        <v>0</v>
      </c>
      <c r="AO572">
        <v>16.35604640785543</v>
      </c>
      <c r="AP572">
        <v>16.6703703030303</v>
      </c>
      <c r="AQ572">
        <v>-0.005011257379513002</v>
      </c>
      <c r="AR572">
        <v>105.1138406512992</v>
      </c>
      <c r="AS572">
        <v>0</v>
      </c>
      <c r="AT572">
        <v>0</v>
      </c>
      <c r="AU572">
        <f>IF(AS572*$H$13&gt;=AW572,1.0,(AW572/(AW572-AS572*$H$13)))</f>
        <v>0</v>
      </c>
      <c r="AV572">
        <f>(AU572-1)*100</f>
        <v>0</v>
      </c>
      <c r="AW572">
        <f>MAX(0,($B$13+$C$13*EF572)/(1+$D$13*EF572)*DY572/(EA572+273)*$E$13)</f>
        <v>0</v>
      </c>
      <c r="AX572" t="s">
        <v>437</v>
      </c>
      <c r="AY572" t="s">
        <v>437</v>
      </c>
      <c r="AZ572">
        <v>0</v>
      </c>
      <c r="BA572">
        <v>0</v>
      </c>
      <c r="BB572">
        <f>1-AZ572/BA572</f>
        <v>0</v>
      </c>
      <c r="BC572">
        <v>0</v>
      </c>
      <c r="BD572" t="s">
        <v>437</v>
      </c>
      <c r="BE572" t="s">
        <v>437</v>
      </c>
      <c r="BF572">
        <v>0</v>
      </c>
      <c r="BG572">
        <v>0</v>
      </c>
      <c r="BH572">
        <f>1-BF572/BG572</f>
        <v>0</v>
      </c>
      <c r="BI572">
        <v>0.5</v>
      </c>
      <c r="BJ572">
        <f>DI572</f>
        <v>0</v>
      </c>
      <c r="BK572">
        <f>L572</f>
        <v>0</v>
      </c>
      <c r="BL572">
        <f>BH572*BI572*BJ572</f>
        <v>0</v>
      </c>
      <c r="BM572">
        <f>(BK572-BC572)/BJ572</f>
        <v>0</v>
      </c>
      <c r="BN572">
        <f>(BA572-BG572)/BG572</f>
        <v>0</v>
      </c>
      <c r="BO572">
        <f>AZ572/(BB572+AZ572/BG572)</f>
        <v>0</v>
      </c>
      <c r="BP572" t="s">
        <v>437</v>
      </c>
      <c r="BQ572">
        <v>0</v>
      </c>
      <c r="BR572">
        <f>IF(BQ572&lt;&gt;0, BQ572, BO572)</f>
        <v>0</v>
      </c>
      <c r="BS572">
        <f>1-BR572/BG572</f>
        <v>0</v>
      </c>
      <c r="BT572">
        <f>(BG572-BF572)/(BG572-BR572)</f>
        <v>0</v>
      </c>
      <c r="BU572">
        <f>(BA572-BG572)/(BA572-BR572)</f>
        <v>0</v>
      </c>
      <c r="BV572">
        <f>(BG572-BF572)/(BG572-AZ572)</f>
        <v>0</v>
      </c>
      <c r="BW572">
        <f>(BA572-BG572)/(BA572-AZ572)</f>
        <v>0</v>
      </c>
      <c r="BX572">
        <f>(BT572*BR572/BF572)</f>
        <v>0</v>
      </c>
      <c r="BY572">
        <f>(1-BX572)</f>
        <v>0</v>
      </c>
      <c r="BZ572">
        <v>2020</v>
      </c>
      <c r="CA572">
        <v>290.0000000000001</v>
      </c>
      <c r="CB572">
        <v>1590.42</v>
      </c>
      <c r="CC572">
        <v>295</v>
      </c>
      <c r="CD572">
        <v>5220.67</v>
      </c>
      <c r="CE572">
        <v>1591.29</v>
      </c>
      <c r="CF572">
        <v>-0.87</v>
      </c>
      <c r="CG572">
        <v>300.0000000000001</v>
      </c>
      <c r="CH572">
        <v>23.8</v>
      </c>
      <c r="CI572">
        <v>1650.734719841875</v>
      </c>
      <c r="CJ572">
        <v>2.032994541366527</v>
      </c>
      <c r="CK572">
        <v>-31.03478562282126</v>
      </c>
      <c r="CL572">
        <v>0.9198548094063967</v>
      </c>
      <c r="CM572">
        <v>0.9759925733019913</v>
      </c>
      <c r="CN572">
        <v>-0.00431141668520578</v>
      </c>
      <c r="CO572">
        <v>289.9999999999999</v>
      </c>
      <c r="CP572">
        <v>1590.91</v>
      </c>
      <c r="CQ572">
        <v>765</v>
      </c>
      <c r="CR572">
        <v>5219.32</v>
      </c>
      <c r="CS572">
        <v>1591.27</v>
      </c>
      <c r="CT572">
        <v>-0.36</v>
      </c>
      <c r="DH572">
        <f>$B$11*EG572+$C$11*EH572+$F$11*ES572*(1-EV572)</f>
        <v>0</v>
      </c>
      <c r="DI572">
        <f>DH572*DJ572</f>
        <v>0</v>
      </c>
      <c r="DJ572">
        <f>($B$11*$D$9+$C$11*$D$9+$F$11*((FF572+EX572)/MAX(FF572+EX572+FG572, 0.1)*$I$9+FG572/MAX(FF572+EX572+FG572, 0.1)*$J$9))/($B$11+$C$11+$F$11)</f>
        <v>0</v>
      </c>
      <c r="DK572">
        <f>($B$11*$K$9+$C$11*$K$9+$F$11*((FF572+EX572)/MAX(FF572+EX572+FG572, 0.1)*$P$9+FG572/MAX(FF572+EX572+FG572, 0.1)*$Q$9))/($B$11+$C$11+$F$11)</f>
        <v>0</v>
      </c>
      <c r="DL572">
        <v>6</v>
      </c>
      <c r="DM572">
        <v>0.5</v>
      </c>
      <c r="DN572" t="s">
        <v>438</v>
      </c>
      <c r="DO572">
        <v>2</v>
      </c>
      <c r="DP572" t="b">
        <v>1</v>
      </c>
      <c r="DQ572">
        <v>1761513779.7</v>
      </c>
      <c r="DR572">
        <v>1211.264</v>
      </c>
      <c r="DS572">
        <v>1245.135</v>
      </c>
      <c r="DT572">
        <v>16.67969</v>
      </c>
      <c r="DU572">
        <v>16.35907</v>
      </c>
      <c r="DV572">
        <v>1215.094</v>
      </c>
      <c r="DW572">
        <v>16.60234</v>
      </c>
      <c r="DX572">
        <v>500.0066</v>
      </c>
      <c r="DY572">
        <v>90.28223</v>
      </c>
      <c r="DZ572">
        <v>0.0999037</v>
      </c>
      <c r="EA572">
        <v>24.18351</v>
      </c>
      <c r="EB572">
        <v>24.0017</v>
      </c>
      <c r="EC572">
        <v>999.9</v>
      </c>
      <c r="ED572">
        <v>0</v>
      </c>
      <c r="EE572">
        <v>0</v>
      </c>
      <c r="EF572">
        <v>9998.558999999999</v>
      </c>
      <c r="EG572">
        <v>0</v>
      </c>
      <c r="EH572">
        <v>1022.22</v>
      </c>
      <c r="EI572">
        <v>-33.87282</v>
      </c>
      <c r="EJ572">
        <v>1231.809</v>
      </c>
      <c r="EK572">
        <v>1265.845</v>
      </c>
      <c r="EL572">
        <v>0.3206253</v>
      </c>
      <c r="EM572">
        <v>1245.135</v>
      </c>
      <c r="EN572">
        <v>16.35907</v>
      </c>
      <c r="EO572">
        <v>1.505879</v>
      </c>
      <c r="EP572">
        <v>1.476932</v>
      </c>
      <c r="EQ572">
        <v>13.02799</v>
      </c>
      <c r="ER572">
        <v>12.73143</v>
      </c>
      <c r="ES572">
        <v>1999.999</v>
      </c>
      <c r="ET572">
        <v>0.9799980999999999</v>
      </c>
      <c r="EU572">
        <v>0.02000229</v>
      </c>
      <c r="EV572">
        <v>0</v>
      </c>
      <c r="EW572">
        <v>1260.076</v>
      </c>
      <c r="EX572">
        <v>5.000970000000001</v>
      </c>
      <c r="EY572">
        <v>25386.64</v>
      </c>
      <c r="EZ572">
        <v>16707.55</v>
      </c>
      <c r="FA572">
        <v>40.5</v>
      </c>
      <c r="FB572">
        <v>41.625</v>
      </c>
      <c r="FC572">
        <v>40.625</v>
      </c>
      <c r="FD572">
        <v>41</v>
      </c>
      <c r="FE572">
        <v>40.6124</v>
      </c>
      <c r="FF572">
        <v>1955.099</v>
      </c>
      <c r="FG572">
        <v>39.89999999999999</v>
      </c>
      <c r="FH572">
        <v>0</v>
      </c>
      <c r="FI572">
        <v>8654</v>
      </c>
      <c r="FJ572">
        <v>0</v>
      </c>
      <c r="FK572">
        <v>1260.1948</v>
      </c>
      <c r="FL572">
        <v>-1.8676922990357</v>
      </c>
      <c r="FM572">
        <v>-26.30000001379143</v>
      </c>
      <c r="FN572">
        <v>25388.032</v>
      </c>
      <c r="FO572">
        <v>15</v>
      </c>
      <c r="FP572">
        <v>0</v>
      </c>
      <c r="FQ572" t="s">
        <v>439</v>
      </c>
      <c r="FR572">
        <v>1760210915.6</v>
      </c>
      <c r="FS572">
        <v>0</v>
      </c>
      <c r="FT572">
        <v>0</v>
      </c>
      <c r="FU572">
        <v>-0.215</v>
      </c>
      <c r="FV572">
        <v>0</v>
      </c>
      <c r="FW572">
        <v>-0.6919999999999999</v>
      </c>
      <c r="FX572">
        <v>0</v>
      </c>
      <c r="FY572">
        <v>400</v>
      </c>
      <c r="FZ572">
        <v>0</v>
      </c>
      <c r="GA572">
        <v>0.15</v>
      </c>
      <c r="GB572">
        <v>0</v>
      </c>
      <c r="GC572">
        <v>-33.5850325</v>
      </c>
      <c r="GD572">
        <v>-1.273779737335855</v>
      </c>
      <c r="GE572">
        <v>0.2504335554468489</v>
      </c>
      <c r="GF572">
        <v>0</v>
      </c>
      <c r="GG572">
        <v>1260.267352941177</v>
      </c>
      <c r="GH572">
        <v>-1.836363625498582</v>
      </c>
      <c r="GI572">
        <v>0.2833342323073987</v>
      </c>
      <c r="GJ572">
        <v>0</v>
      </c>
      <c r="GK572">
        <v>0.3180617</v>
      </c>
      <c r="GL572">
        <v>0.1655308142589112</v>
      </c>
      <c r="GM572">
        <v>0.0277812899873278</v>
      </c>
      <c r="GN572">
        <v>0</v>
      </c>
      <c r="GO572">
        <v>0</v>
      </c>
      <c r="GP572">
        <v>3</v>
      </c>
      <c r="GQ572" t="s">
        <v>455</v>
      </c>
      <c r="GR572">
        <v>3.13445</v>
      </c>
      <c r="GS572">
        <v>2.76026</v>
      </c>
      <c r="GT572">
        <v>0.194691</v>
      </c>
      <c r="GU572">
        <v>0.195871</v>
      </c>
      <c r="GV572">
        <v>0.0817667</v>
      </c>
      <c r="GW572">
        <v>0.07989010000000001</v>
      </c>
      <c r="GX572">
        <v>25600.6</v>
      </c>
      <c r="GY572">
        <v>25561.7</v>
      </c>
      <c r="GZ572">
        <v>29560.3</v>
      </c>
      <c r="HA572">
        <v>29383</v>
      </c>
      <c r="HB572">
        <v>35871.7</v>
      </c>
      <c r="HC572">
        <v>35815.6</v>
      </c>
      <c r="HD572">
        <v>41594.4</v>
      </c>
      <c r="HE572">
        <v>41740.7</v>
      </c>
      <c r="HF572">
        <v>1.92523</v>
      </c>
      <c r="HG572">
        <v>1.8504</v>
      </c>
      <c r="HH572">
        <v>0.00222027</v>
      </c>
      <c r="HI572">
        <v>0</v>
      </c>
      <c r="HJ572">
        <v>23.9637</v>
      </c>
      <c r="HK572">
        <v>999.9</v>
      </c>
      <c r="HL572">
        <v>39.5</v>
      </c>
      <c r="HM572">
        <v>31.7</v>
      </c>
      <c r="HN572">
        <v>20.5403</v>
      </c>
      <c r="HO572">
        <v>62.4529</v>
      </c>
      <c r="HP572">
        <v>31.3101</v>
      </c>
      <c r="HQ572">
        <v>1</v>
      </c>
      <c r="HR572">
        <v>0.172396</v>
      </c>
      <c r="HS572">
        <v>4.57123</v>
      </c>
      <c r="HT572">
        <v>20.2812</v>
      </c>
      <c r="HU572">
        <v>5.21879</v>
      </c>
      <c r="HV572">
        <v>12.0159</v>
      </c>
      <c r="HW572">
        <v>4.989</v>
      </c>
      <c r="HX572">
        <v>3.28793</v>
      </c>
      <c r="HY572">
        <v>9999</v>
      </c>
      <c r="HZ572">
        <v>9999</v>
      </c>
      <c r="IA572">
        <v>9999</v>
      </c>
      <c r="IB572">
        <v>999.9</v>
      </c>
      <c r="IC572">
        <v>4.97284</v>
      </c>
      <c r="ID572">
        <v>1.86661</v>
      </c>
      <c r="IE572">
        <v>1.86593</v>
      </c>
      <c r="IF572">
        <v>1.86587</v>
      </c>
      <c r="IG572">
        <v>1.8677</v>
      </c>
      <c r="IH572">
        <v>1.87016</v>
      </c>
      <c r="II572">
        <v>1.86875</v>
      </c>
      <c r="IJ572">
        <v>1.87027</v>
      </c>
      <c r="IK572">
        <v>0</v>
      </c>
      <c r="IL572">
        <v>0</v>
      </c>
      <c r="IM572">
        <v>0</v>
      </c>
      <c r="IN572">
        <v>0</v>
      </c>
      <c r="IO572" t="s">
        <v>441</v>
      </c>
      <c r="IP572" t="s">
        <v>442</v>
      </c>
      <c r="IQ572" t="s">
        <v>443</v>
      </c>
      <c r="IR572" t="s">
        <v>443</v>
      </c>
      <c r="IS572" t="s">
        <v>443</v>
      </c>
      <c r="IT572" t="s">
        <v>443</v>
      </c>
      <c r="IU572">
        <v>0</v>
      </c>
      <c r="IV572">
        <v>100</v>
      </c>
      <c r="IW572">
        <v>100</v>
      </c>
      <c r="IX572">
        <v>-3.85</v>
      </c>
      <c r="IY572">
        <v>0.0772</v>
      </c>
      <c r="IZ572">
        <v>-1.414774939843471</v>
      </c>
      <c r="JA572">
        <v>-0.002262605230658699</v>
      </c>
      <c r="JB572">
        <v>4.117972070868355E-07</v>
      </c>
      <c r="JC572">
        <v>-1.535053720392113E-10</v>
      </c>
      <c r="JD572">
        <v>-0.05773197212917025</v>
      </c>
      <c r="JE572">
        <v>-0.004387372397949352</v>
      </c>
      <c r="JF572">
        <v>0.001148265067849212</v>
      </c>
      <c r="JG572">
        <v>-2.372704636287677E-05</v>
      </c>
      <c r="JH572">
        <v>4</v>
      </c>
      <c r="JI572">
        <v>2346</v>
      </c>
      <c r="JJ572">
        <v>1</v>
      </c>
      <c r="JK572">
        <v>24</v>
      </c>
      <c r="JL572">
        <v>21714.4</v>
      </c>
      <c r="JM572">
        <v>29358563</v>
      </c>
      <c r="JN572">
        <v>2.51587</v>
      </c>
      <c r="JO572">
        <v>2.23145</v>
      </c>
      <c r="JP572">
        <v>1.39648</v>
      </c>
      <c r="JQ572">
        <v>2.34985</v>
      </c>
      <c r="JR572">
        <v>1.49536</v>
      </c>
      <c r="JS572">
        <v>2.68066</v>
      </c>
      <c r="JT572">
        <v>36.718</v>
      </c>
      <c r="JU572">
        <v>24.0437</v>
      </c>
      <c r="JV572">
        <v>18</v>
      </c>
      <c r="JW572">
        <v>495.521</v>
      </c>
      <c r="JX572">
        <v>438.14</v>
      </c>
      <c r="JY572">
        <v>18.6749</v>
      </c>
      <c r="JZ572">
        <v>29.6257</v>
      </c>
      <c r="KA572">
        <v>30.001</v>
      </c>
      <c r="KB572">
        <v>29.1444</v>
      </c>
      <c r="KC572">
        <v>29.0457</v>
      </c>
      <c r="KD572">
        <v>50.4453</v>
      </c>
      <c r="KE572">
        <v>26.941</v>
      </c>
      <c r="KF572">
        <v>40.0849</v>
      </c>
      <c r="KG572">
        <v>18.673</v>
      </c>
      <c r="KH572">
        <v>1276.3</v>
      </c>
      <c r="KI572">
        <v>16.4628</v>
      </c>
      <c r="KJ572">
        <v>101.025</v>
      </c>
      <c r="KK572">
        <v>100.376</v>
      </c>
    </row>
    <row r="573" spans="1:297">
      <c r="A573">
        <v>557</v>
      </c>
      <c r="B573">
        <v>1761513787.5</v>
      </c>
      <c r="C573">
        <v>6577</v>
      </c>
      <c r="D573" t="s">
        <v>1562</v>
      </c>
      <c r="E573" t="s">
        <v>1563</v>
      </c>
      <c r="F573">
        <v>5</v>
      </c>
      <c r="G573" t="s">
        <v>1411</v>
      </c>
      <c r="H573" t="s">
        <v>436</v>
      </c>
      <c r="I573">
        <v>1761513785</v>
      </c>
      <c r="J573">
        <f>(K573)/1000</f>
        <v>0</v>
      </c>
      <c r="K573">
        <f>IF(DP573, AN573, AH573)</f>
        <v>0</v>
      </c>
      <c r="L573">
        <f>IF(DP573, AI573, AG573)</f>
        <v>0</v>
      </c>
      <c r="M573">
        <f>DR573 - IF(AU573&gt;1, L573*DL573*100.0/(AW573), 0)</f>
        <v>0</v>
      </c>
      <c r="N573">
        <f>((T573-J573/2)*M573-L573)/(T573+J573/2)</f>
        <v>0</v>
      </c>
      <c r="O573">
        <f>N573*(DY573+DZ573)/1000.0</f>
        <v>0</v>
      </c>
      <c r="P573">
        <f>(DR573 - IF(AU573&gt;1, L573*DL573*100.0/(AW573), 0))*(DY573+DZ573)/1000.0</f>
        <v>0</v>
      </c>
      <c r="Q573">
        <f>2.0/((1/S573-1/R573)+SIGN(S573)*SQRT((1/S573-1/R573)*(1/S573-1/R573) + 4*DM573/((DM573+1)*(DM573+1))*(2*1/S573*1/R573-1/R573*1/R573)))</f>
        <v>0</v>
      </c>
      <c r="R573">
        <f>IF(LEFT(DN573,1)&lt;&gt;"0",IF(LEFT(DN573,1)="1",3.0,DO573),$D$5+$E$5*(EF573*DY573/($K$5*1000))+$F$5*(EF573*DY573/($K$5*1000))*MAX(MIN(DL573,$J$5),$I$5)*MAX(MIN(DL573,$J$5),$I$5)+$G$5*MAX(MIN(DL573,$J$5),$I$5)*(EF573*DY573/($K$5*1000))+$H$5*(EF573*DY573/($K$5*1000))*(EF573*DY573/($K$5*1000)))</f>
        <v>0</v>
      </c>
      <c r="S573">
        <f>J573*(1000-(1000*0.61365*exp(17.502*W573/(240.97+W573))/(DY573+DZ573)+DT573)/2)/(1000*0.61365*exp(17.502*W573/(240.97+W573))/(DY573+DZ573)-DT573)</f>
        <v>0</v>
      </c>
      <c r="T573">
        <f>1/((DM573+1)/(Q573/1.6)+1/(R573/1.37)) + DM573/((DM573+1)/(Q573/1.6) + DM573/(R573/1.37))</f>
        <v>0</v>
      </c>
      <c r="U573">
        <f>(DH573*DK573)</f>
        <v>0</v>
      </c>
      <c r="V573">
        <f>(EA573+(U573+2*0.95*5.67E-8*(((EA573+$B$7)+273)^4-(EA573+273)^4)-44100*J573)/(1.84*29.3*R573+8*0.95*5.67E-8*(EA573+273)^3))</f>
        <v>0</v>
      </c>
      <c r="W573">
        <f>($C$7*EB573+$D$7*EC573+$E$7*V573)</f>
        <v>0</v>
      </c>
      <c r="X573">
        <f>0.61365*exp(17.502*W573/(240.97+W573))</f>
        <v>0</v>
      </c>
      <c r="Y573">
        <f>(Z573/AA573*100)</f>
        <v>0</v>
      </c>
      <c r="Z573">
        <f>DT573*(DY573+DZ573)/1000</f>
        <v>0</v>
      </c>
      <c r="AA573">
        <f>0.61365*exp(17.502*EA573/(240.97+EA573))</f>
        <v>0</v>
      </c>
      <c r="AB573">
        <f>(X573-DT573*(DY573+DZ573)/1000)</f>
        <v>0</v>
      </c>
      <c r="AC573">
        <f>(-J573*44100)</f>
        <v>0</v>
      </c>
      <c r="AD573">
        <f>2*29.3*R573*0.92*(EA573-W573)</f>
        <v>0</v>
      </c>
      <c r="AE573">
        <f>2*0.95*5.67E-8*(((EA573+$B$7)+273)^4-(W573+273)^4)</f>
        <v>0</v>
      </c>
      <c r="AF573">
        <f>U573+AE573+AC573+AD573</f>
        <v>0</v>
      </c>
      <c r="AG573">
        <f>DX573*AU573*(DS573-DR573*(1000-AU573*DU573)/(1000-AU573*DT573))/(100*DL573)</f>
        <v>0</v>
      </c>
      <c r="AH573">
        <f>1000*DX573*AU573*(DT573-DU573)/(100*DL573*(1000-AU573*DT573))</f>
        <v>0</v>
      </c>
      <c r="AI573">
        <f>(AJ573 - AK573 - DY573*1E3/(8.314*(EA573+273.15)) * AM573/DX573 * AL573) * DX573/(100*DL573) * (1000 - DU573)/1000</f>
        <v>0</v>
      </c>
      <c r="AJ573">
        <v>1282.592449855696</v>
      </c>
      <c r="AK573">
        <v>1256.720606060606</v>
      </c>
      <c r="AL573">
        <v>3.423431762450157</v>
      </c>
      <c r="AM573">
        <v>65.2902715244734</v>
      </c>
      <c r="AN573">
        <f>(AP573 - AO573 + DY573*1E3/(8.314*(EA573+273.15)) * AR573/DX573 * AQ573) * DX573/(100*DL573) * 1000/(1000 - AP573)</f>
        <v>0</v>
      </c>
      <c r="AO573">
        <v>16.39224969110291</v>
      </c>
      <c r="AP573">
        <v>16.66508545454545</v>
      </c>
      <c r="AQ573">
        <v>-0.0004584660385060406</v>
      </c>
      <c r="AR573">
        <v>105.1138406512992</v>
      </c>
      <c r="AS573">
        <v>0</v>
      </c>
      <c r="AT573">
        <v>0</v>
      </c>
      <c r="AU573">
        <f>IF(AS573*$H$13&gt;=AW573,1.0,(AW573/(AW573-AS573*$H$13)))</f>
        <v>0</v>
      </c>
      <c r="AV573">
        <f>(AU573-1)*100</f>
        <v>0</v>
      </c>
      <c r="AW573">
        <f>MAX(0,($B$13+$C$13*EF573)/(1+$D$13*EF573)*DY573/(EA573+273)*$E$13)</f>
        <v>0</v>
      </c>
      <c r="AX573" t="s">
        <v>437</v>
      </c>
      <c r="AY573" t="s">
        <v>437</v>
      </c>
      <c r="AZ573">
        <v>0</v>
      </c>
      <c r="BA573">
        <v>0</v>
      </c>
      <c r="BB573">
        <f>1-AZ573/BA573</f>
        <v>0</v>
      </c>
      <c r="BC573">
        <v>0</v>
      </c>
      <c r="BD573" t="s">
        <v>437</v>
      </c>
      <c r="BE573" t="s">
        <v>437</v>
      </c>
      <c r="BF573">
        <v>0</v>
      </c>
      <c r="BG573">
        <v>0</v>
      </c>
      <c r="BH573">
        <f>1-BF573/BG573</f>
        <v>0</v>
      </c>
      <c r="BI573">
        <v>0.5</v>
      </c>
      <c r="BJ573">
        <f>DI573</f>
        <v>0</v>
      </c>
      <c r="BK573">
        <f>L573</f>
        <v>0</v>
      </c>
      <c r="BL573">
        <f>BH573*BI573*BJ573</f>
        <v>0</v>
      </c>
      <c r="BM573">
        <f>(BK573-BC573)/BJ573</f>
        <v>0</v>
      </c>
      <c r="BN573">
        <f>(BA573-BG573)/BG573</f>
        <v>0</v>
      </c>
      <c r="BO573">
        <f>AZ573/(BB573+AZ573/BG573)</f>
        <v>0</v>
      </c>
      <c r="BP573" t="s">
        <v>437</v>
      </c>
      <c r="BQ573">
        <v>0</v>
      </c>
      <c r="BR573">
        <f>IF(BQ573&lt;&gt;0, BQ573, BO573)</f>
        <v>0</v>
      </c>
      <c r="BS573">
        <f>1-BR573/BG573</f>
        <v>0</v>
      </c>
      <c r="BT573">
        <f>(BG573-BF573)/(BG573-BR573)</f>
        <v>0</v>
      </c>
      <c r="BU573">
        <f>(BA573-BG573)/(BA573-BR573)</f>
        <v>0</v>
      </c>
      <c r="BV573">
        <f>(BG573-BF573)/(BG573-AZ573)</f>
        <v>0</v>
      </c>
      <c r="BW573">
        <f>(BA573-BG573)/(BA573-AZ573)</f>
        <v>0</v>
      </c>
      <c r="BX573">
        <f>(BT573*BR573/BF573)</f>
        <v>0</v>
      </c>
      <c r="BY573">
        <f>(1-BX573)</f>
        <v>0</v>
      </c>
      <c r="BZ573">
        <v>2020</v>
      </c>
      <c r="CA573">
        <v>290.0000000000001</v>
      </c>
      <c r="CB573">
        <v>1590.42</v>
      </c>
      <c r="CC573">
        <v>295</v>
      </c>
      <c r="CD573">
        <v>5220.67</v>
      </c>
      <c r="CE573">
        <v>1591.29</v>
      </c>
      <c r="CF573">
        <v>-0.87</v>
      </c>
      <c r="CG573">
        <v>300.0000000000001</v>
      </c>
      <c r="CH573">
        <v>23.8</v>
      </c>
      <c r="CI573">
        <v>1650.734719841875</v>
      </c>
      <c r="CJ573">
        <v>2.032994541366527</v>
      </c>
      <c r="CK573">
        <v>-31.03478562282126</v>
      </c>
      <c r="CL573">
        <v>0.9198548094063967</v>
      </c>
      <c r="CM573">
        <v>0.9759925733019913</v>
      </c>
      <c r="CN573">
        <v>-0.00431141668520578</v>
      </c>
      <c r="CO573">
        <v>289.9999999999999</v>
      </c>
      <c r="CP573">
        <v>1590.91</v>
      </c>
      <c r="CQ573">
        <v>765</v>
      </c>
      <c r="CR573">
        <v>5219.32</v>
      </c>
      <c r="CS573">
        <v>1591.27</v>
      </c>
      <c r="CT573">
        <v>-0.36</v>
      </c>
      <c r="DH573">
        <f>$B$11*EG573+$C$11*EH573+$F$11*ES573*(1-EV573)</f>
        <v>0</v>
      </c>
      <c r="DI573">
        <f>DH573*DJ573</f>
        <v>0</v>
      </c>
      <c r="DJ573">
        <f>($B$11*$D$9+$C$11*$D$9+$F$11*((FF573+EX573)/MAX(FF573+EX573+FG573, 0.1)*$I$9+FG573/MAX(FF573+EX573+FG573, 0.1)*$J$9))/($B$11+$C$11+$F$11)</f>
        <v>0</v>
      </c>
      <c r="DK573">
        <f>($B$11*$K$9+$C$11*$K$9+$F$11*((FF573+EX573)/MAX(FF573+EX573+FG573, 0.1)*$P$9+FG573/MAX(FF573+EX573+FG573, 0.1)*$Q$9))/($B$11+$C$11+$F$11)</f>
        <v>0</v>
      </c>
      <c r="DL573">
        <v>6</v>
      </c>
      <c r="DM573">
        <v>0.5</v>
      </c>
      <c r="DN573" t="s">
        <v>438</v>
      </c>
      <c r="DO573">
        <v>2</v>
      </c>
      <c r="DP573" t="b">
        <v>1</v>
      </c>
      <c r="DQ573">
        <v>1761513785</v>
      </c>
      <c r="DR573">
        <v>1229.042222222222</v>
      </c>
      <c r="DS573">
        <v>1262.91</v>
      </c>
      <c r="DT573">
        <v>16.6657</v>
      </c>
      <c r="DU573">
        <v>16.39154444444445</v>
      </c>
      <c r="DV573">
        <v>1232.91</v>
      </c>
      <c r="DW573">
        <v>16.58855555555556</v>
      </c>
      <c r="DX573">
        <v>500.0181111111111</v>
      </c>
      <c r="DY573">
        <v>90.28059999999999</v>
      </c>
      <c r="DZ573">
        <v>0.100061</v>
      </c>
      <c r="EA573">
        <v>24.1825</v>
      </c>
      <c r="EB573">
        <v>24.00648888888889</v>
      </c>
      <c r="EC573">
        <v>999.9000000000001</v>
      </c>
      <c r="ED573">
        <v>0</v>
      </c>
      <c r="EE573">
        <v>0</v>
      </c>
      <c r="EF573">
        <v>9973.056666666667</v>
      </c>
      <c r="EG573">
        <v>0</v>
      </c>
      <c r="EH573">
        <v>1022.237777777778</v>
      </c>
      <c r="EI573">
        <v>-33.8653</v>
      </c>
      <c r="EJ573">
        <v>1249.873333333333</v>
      </c>
      <c r="EK573">
        <v>1283.954444444445</v>
      </c>
      <c r="EL573">
        <v>0.2741495555555555</v>
      </c>
      <c r="EM573">
        <v>1262.91</v>
      </c>
      <c r="EN573">
        <v>16.39154444444445</v>
      </c>
      <c r="EO573">
        <v>1.50459</v>
      </c>
      <c r="EP573">
        <v>1.479838888888889</v>
      </c>
      <c r="EQ573">
        <v>13.01486666666667</v>
      </c>
      <c r="ER573">
        <v>12.76142222222222</v>
      </c>
      <c r="ES573">
        <v>2000.012222222222</v>
      </c>
      <c r="ET573">
        <v>0.9799983333333332</v>
      </c>
      <c r="EU573">
        <v>0.02000206666666667</v>
      </c>
      <c r="EV573">
        <v>0</v>
      </c>
      <c r="EW573">
        <v>1259.918888888889</v>
      </c>
      <c r="EX573">
        <v>5.00097</v>
      </c>
      <c r="EY573">
        <v>25383.85555555555</v>
      </c>
      <c r="EZ573">
        <v>16707.65555555555</v>
      </c>
      <c r="FA573">
        <v>40.5</v>
      </c>
      <c r="FB573">
        <v>41.63877777777778</v>
      </c>
      <c r="FC573">
        <v>40.625</v>
      </c>
      <c r="FD573">
        <v>41.01377777777778</v>
      </c>
      <c r="FE573">
        <v>40.625</v>
      </c>
      <c r="FF573">
        <v>1955.112222222222</v>
      </c>
      <c r="FG573">
        <v>39.9</v>
      </c>
      <c r="FH573">
        <v>0</v>
      </c>
      <c r="FI573">
        <v>8658.800000190735</v>
      </c>
      <c r="FJ573">
        <v>0</v>
      </c>
      <c r="FK573">
        <v>1260.0364</v>
      </c>
      <c r="FL573">
        <v>-1.614615370260535</v>
      </c>
      <c r="FM573">
        <v>-24.39999994801232</v>
      </c>
      <c r="FN573">
        <v>25385.776</v>
      </c>
      <c r="FO573">
        <v>15</v>
      </c>
      <c r="FP573">
        <v>0</v>
      </c>
      <c r="FQ573" t="s">
        <v>439</v>
      </c>
      <c r="FR573">
        <v>1760210915.6</v>
      </c>
      <c r="FS573">
        <v>0</v>
      </c>
      <c r="FT573">
        <v>0</v>
      </c>
      <c r="FU573">
        <v>-0.215</v>
      </c>
      <c r="FV573">
        <v>0</v>
      </c>
      <c r="FW573">
        <v>-0.6919999999999999</v>
      </c>
      <c r="FX573">
        <v>0</v>
      </c>
      <c r="FY573">
        <v>400</v>
      </c>
      <c r="FZ573">
        <v>0</v>
      </c>
      <c r="GA573">
        <v>0.15</v>
      </c>
      <c r="GB573">
        <v>0</v>
      </c>
      <c r="GC573">
        <v>-33.6628525</v>
      </c>
      <c r="GD573">
        <v>-2.065012007504723</v>
      </c>
      <c r="GE573">
        <v>0.2753018815659454</v>
      </c>
      <c r="GF573">
        <v>0</v>
      </c>
      <c r="GG573">
        <v>1260.118235294118</v>
      </c>
      <c r="GH573">
        <v>-1.413598158656579</v>
      </c>
      <c r="GI573">
        <v>0.2954007306956084</v>
      </c>
      <c r="GJ573">
        <v>0</v>
      </c>
      <c r="GK573">
        <v>0.317126425</v>
      </c>
      <c r="GL573">
        <v>-0.1938618799249534</v>
      </c>
      <c r="GM573">
        <v>0.02950429132845551</v>
      </c>
      <c r="GN573">
        <v>0</v>
      </c>
      <c r="GO573">
        <v>0</v>
      </c>
      <c r="GP573">
        <v>3</v>
      </c>
      <c r="GQ573" t="s">
        <v>455</v>
      </c>
      <c r="GR573">
        <v>3.13451</v>
      </c>
      <c r="GS573">
        <v>2.76008</v>
      </c>
      <c r="GT573">
        <v>0.196352</v>
      </c>
      <c r="GU573">
        <v>0.197497</v>
      </c>
      <c r="GV573">
        <v>0.08175159999999999</v>
      </c>
      <c r="GW573">
        <v>0.07997650000000001</v>
      </c>
      <c r="GX573">
        <v>25547.5</v>
      </c>
      <c r="GY573">
        <v>25509.7</v>
      </c>
      <c r="GZ573">
        <v>29560.2</v>
      </c>
      <c r="HA573">
        <v>29382.7</v>
      </c>
      <c r="HB573">
        <v>35872.2</v>
      </c>
      <c r="HC573">
        <v>35811.9</v>
      </c>
      <c r="HD573">
        <v>41594.2</v>
      </c>
      <c r="HE573">
        <v>41740.3</v>
      </c>
      <c r="HF573">
        <v>1.9248</v>
      </c>
      <c r="HG573">
        <v>1.8502</v>
      </c>
      <c r="HH573">
        <v>0.00306964</v>
      </c>
      <c r="HI573">
        <v>0</v>
      </c>
      <c r="HJ573">
        <v>23.9641</v>
      </c>
      <c r="HK573">
        <v>999.9</v>
      </c>
      <c r="HL573">
        <v>39.5</v>
      </c>
      <c r="HM573">
        <v>31.7</v>
      </c>
      <c r="HN573">
        <v>20.539</v>
      </c>
      <c r="HO573">
        <v>62.5829</v>
      </c>
      <c r="HP573">
        <v>31.3502</v>
      </c>
      <c r="HQ573">
        <v>1</v>
      </c>
      <c r="HR573">
        <v>0.17326</v>
      </c>
      <c r="HS573">
        <v>4.56276</v>
      </c>
      <c r="HT573">
        <v>20.2812</v>
      </c>
      <c r="HU573">
        <v>5.21894</v>
      </c>
      <c r="HV573">
        <v>12.0159</v>
      </c>
      <c r="HW573">
        <v>4.9889</v>
      </c>
      <c r="HX573">
        <v>3.28815</v>
      </c>
      <c r="HY573">
        <v>9999</v>
      </c>
      <c r="HZ573">
        <v>9999</v>
      </c>
      <c r="IA573">
        <v>9999</v>
      </c>
      <c r="IB573">
        <v>999.9</v>
      </c>
      <c r="IC573">
        <v>4.97287</v>
      </c>
      <c r="ID573">
        <v>1.86661</v>
      </c>
      <c r="IE573">
        <v>1.86597</v>
      </c>
      <c r="IF573">
        <v>1.86586</v>
      </c>
      <c r="IG573">
        <v>1.86771</v>
      </c>
      <c r="IH573">
        <v>1.8702</v>
      </c>
      <c r="II573">
        <v>1.86876</v>
      </c>
      <c r="IJ573">
        <v>1.87027</v>
      </c>
      <c r="IK573">
        <v>0</v>
      </c>
      <c r="IL573">
        <v>0</v>
      </c>
      <c r="IM573">
        <v>0</v>
      </c>
      <c r="IN573">
        <v>0</v>
      </c>
      <c r="IO573" t="s">
        <v>441</v>
      </c>
      <c r="IP573" t="s">
        <v>442</v>
      </c>
      <c r="IQ573" t="s">
        <v>443</v>
      </c>
      <c r="IR573" t="s">
        <v>443</v>
      </c>
      <c r="IS573" t="s">
        <v>443</v>
      </c>
      <c r="IT573" t="s">
        <v>443</v>
      </c>
      <c r="IU573">
        <v>0</v>
      </c>
      <c r="IV573">
        <v>100</v>
      </c>
      <c r="IW573">
        <v>100</v>
      </c>
      <c r="IX573">
        <v>-3.88</v>
      </c>
      <c r="IY573">
        <v>0.0772</v>
      </c>
      <c r="IZ573">
        <v>-1.414774939843471</v>
      </c>
      <c r="JA573">
        <v>-0.002262605230658699</v>
      </c>
      <c r="JB573">
        <v>4.117972070868355E-07</v>
      </c>
      <c r="JC573">
        <v>-1.535053720392113E-10</v>
      </c>
      <c r="JD573">
        <v>-0.05773197212917025</v>
      </c>
      <c r="JE573">
        <v>-0.004387372397949352</v>
      </c>
      <c r="JF573">
        <v>0.001148265067849212</v>
      </c>
      <c r="JG573">
        <v>-2.372704636287677E-05</v>
      </c>
      <c r="JH573">
        <v>4</v>
      </c>
      <c r="JI573">
        <v>2346</v>
      </c>
      <c r="JJ573">
        <v>1</v>
      </c>
      <c r="JK573">
        <v>24</v>
      </c>
      <c r="JL573">
        <v>21714.5</v>
      </c>
      <c r="JM573">
        <v>29358563.1</v>
      </c>
      <c r="JN573">
        <v>2.54395</v>
      </c>
      <c r="JO573">
        <v>2.24243</v>
      </c>
      <c r="JP573">
        <v>1.39648</v>
      </c>
      <c r="JQ573">
        <v>2.35352</v>
      </c>
      <c r="JR573">
        <v>1.49536</v>
      </c>
      <c r="JS573">
        <v>2.55005</v>
      </c>
      <c r="JT573">
        <v>36.718</v>
      </c>
      <c r="JU573">
        <v>24.0262</v>
      </c>
      <c r="JV573">
        <v>18</v>
      </c>
      <c r="JW573">
        <v>495.362</v>
      </c>
      <c r="JX573">
        <v>438.108</v>
      </c>
      <c r="JY573">
        <v>18.6721</v>
      </c>
      <c r="JZ573">
        <v>29.6385</v>
      </c>
      <c r="KA573">
        <v>30.001</v>
      </c>
      <c r="KB573">
        <v>29.1584</v>
      </c>
      <c r="KC573">
        <v>29.058</v>
      </c>
      <c r="KD573">
        <v>50.9501</v>
      </c>
      <c r="KE573">
        <v>26.941</v>
      </c>
      <c r="KF573">
        <v>40.0849</v>
      </c>
      <c r="KG573">
        <v>18.6725</v>
      </c>
      <c r="KH573">
        <v>1289.66</v>
      </c>
      <c r="KI573">
        <v>16.4711</v>
      </c>
      <c r="KJ573">
        <v>101.024</v>
      </c>
      <c r="KK573">
        <v>100.375</v>
      </c>
    </row>
    <row r="574" spans="1:297">
      <c r="A574">
        <v>558</v>
      </c>
      <c r="B574">
        <v>1761513792.5</v>
      </c>
      <c r="C574">
        <v>6582</v>
      </c>
      <c r="D574" t="s">
        <v>1564</v>
      </c>
      <c r="E574" t="s">
        <v>1565</v>
      </c>
      <c r="F574">
        <v>5</v>
      </c>
      <c r="G574" t="s">
        <v>1411</v>
      </c>
      <c r="H574" t="s">
        <v>436</v>
      </c>
      <c r="I574">
        <v>1761513789.7</v>
      </c>
      <c r="J574">
        <f>(K574)/1000</f>
        <v>0</v>
      </c>
      <c r="K574">
        <f>IF(DP574, AN574, AH574)</f>
        <v>0</v>
      </c>
      <c r="L574">
        <f>IF(DP574, AI574, AG574)</f>
        <v>0</v>
      </c>
      <c r="M574">
        <f>DR574 - IF(AU574&gt;1, L574*DL574*100.0/(AW574), 0)</f>
        <v>0</v>
      </c>
      <c r="N574">
        <f>((T574-J574/2)*M574-L574)/(T574+J574/2)</f>
        <v>0</v>
      </c>
      <c r="O574">
        <f>N574*(DY574+DZ574)/1000.0</f>
        <v>0</v>
      </c>
      <c r="P574">
        <f>(DR574 - IF(AU574&gt;1, L574*DL574*100.0/(AW574), 0))*(DY574+DZ574)/1000.0</f>
        <v>0</v>
      </c>
      <c r="Q574">
        <f>2.0/((1/S574-1/R574)+SIGN(S574)*SQRT((1/S574-1/R574)*(1/S574-1/R574) + 4*DM574/((DM574+1)*(DM574+1))*(2*1/S574*1/R574-1/R574*1/R574)))</f>
        <v>0</v>
      </c>
      <c r="R574">
        <f>IF(LEFT(DN574,1)&lt;&gt;"0",IF(LEFT(DN574,1)="1",3.0,DO574),$D$5+$E$5*(EF574*DY574/($K$5*1000))+$F$5*(EF574*DY574/($K$5*1000))*MAX(MIN(DL574,$J$5),$I$5)*MAX(MIN(DL574,$J$5),$I$5)+$G$5*MAX(MIN(DL574,$J$5),$I$5)*(EF574*DY574/($K$5*1000))+$H$5*(EF574*DY574/($K$5*1000))*(EF574*DY574/($K$5*1000)))</f>
        <v>0</v>
      </c>
      <c r="S574">
        <f>J574*(1000-(1000*0.61365*exp(17.502*W574/(240.97+W574))/(DY574+DZ574)+DT574)/2)/(1000*0.61365*exp(17.502*W574/(240.97+W574))/(DY574+DZ574)-DT574)</f>
        <v>0</v>
      </c>
      <c r="T574">
        <f>1/((DM574+1)/(Q574/1.6)+1/(R574/1.37)) + DM574/((DM574+1)/(Q574/1.6) + DM574/(R574/1.37))</f>
        <v>0</v>
      </c>
      <c r="U574">
        <f>(DH574*DK574)</f>
        <v>0</v>
      </c>
      <c r="V574">
        <f>(EA574+(U574+2*0.95*5.67E-8*(((EA574+$B$7)+273)^4-(EA574+273)^4)-44100*J574)/(1.84*29.3*R574+8*0.95*5.67E-8*(EA574+273)^3))</f>
        <v>0</v>
      </c>
      <c r="W574">
        <f>($C$7*EB574+$D$7*EC574+$E$7*V574)</f>
        <v>0</v>
      </c>
      <c r="X574">
        <f>0.61365*exp(17.502*W574/(240.97+W574))</f>
        <v>0</v>
      </c>
      <c r="Y574">
        <f>(Z574/AA574*100)</f>
        <v>0</v>
      </c>
      <c r="Z574">
        <f>DT574*(DY574+DZ574)/1000</f>
        <v>0</v>
      </c>
      <c r="AA574">
        <f>0.61365*exp(17.502*EA574/(240.97+EA574))</f>
        <v>0</v>
      </c>
      <c r="AB574">
        <f>(X574-DT574*(DY574+DZ574)/1000)</f>
        <v>0</v>
      </c>
      <c r="AC574">
        <f>(-J574*44100)</f>
        <v>0</v>
      </c>
      <c r="AD574">
        <f>2*29.3*R574*0.92*(EA574-W574)</f>
        <v>0</v>
      </c>
      <c r="AE574">
        <f>2*0.95*5.67E-8*(((EA574+$B$7)+273)^4-(W574+273)^4)</f>
        <v>0</v>
      </c>
      <c r="AF574">
        <f>U574+AE574+AC574+AD574</f>
        <v>0</v>
      </c>
      <c r="AG574">
        <f>DX574*AU574*(DS574-DR574*(1000-AU574*DU574)/(1000-AU574*DT574))/(100*DL574)</f>
        <v>0</v>
      </c>
      <c r="AH574">
        <f>1000*DX574*AU574*(DT574-DU574)/(100*DL574*(1000-AU574*DT574))</f>
        <v>0</v>
      </c>
      <c r="AI574">
        <f>(AJ574 - AK574 - DY574*1E3/(8.314*(EA574+273.15)) * AM574/DX574 * AL574) * DX574/(100*DL574) * (1000 - DU574)/1000</f>
        <v>0</v>
      </c>
      <c r="AJ574">
        <v>1299.67069812566</v>
      </c>
      <c r="AK574">
        <v>1273.824666666666</v>
      </c>
      <c r="AL574">
        <v>3.433511334526412</v>
      </c>
      <c r="AM574">
        <v>65.2902715244734</v>
      </c>
      <c r="AN574">
        <f>(AP574 - AO574 + DY574*1E3/(8.314*(EA574+273.15)) * AR574/DX574 * AQ574) * DX574/(100*DL574) * 1000/(1000 - AP574)</f>
        <v>0</v>
      </c>
      <c r="AO574">
        <v>16.3974528736222</v>
      </c>
      <c r="AP574">
        <v>16.66522424242424</v>
      </c>
      <c r="AQ574">
        <v>-2.95719966673827E-05</v>
      </c>
      <c r="AR574">
        <v>105.1138406512992</v>
      </c>
      <c r="AS574">
        <v>0</v>
      </c>
      <c r="AT574">
        <v>0</v>
      </c>
      <c r="AU574">
        <f>IF(AS574*$H$13&gt;=AW574,1.0,(AW574/(AW574-AS574*$H$13)))</f>
        <v>0</v>
      </c>
      <c r="AV574">
        <f>(AU574-1)*100</f>
        <v>0</v>
      </c>
      <c r="AW574">
        <f>MAX(0,($B$13+$C$13*EF574)/(1+$D$13*EF574)*DY574/(EA574+273)*$E$13)</f>
        <v>0</v>
      </c>
      <c r="AX574" t="s">
        <v>437</v>
      </c>
      <c r="AY574" t="s">
        <v>437</v>
      </c>
      <c r="AZ574">
        <v>0</v>
      </c>
      <c r="BA574">
        <v>0</v>
      </c>
      <c r="BB574">
        <f>1-AZ574/BA574</f>
        <v>0</v>
      </c>
      <c r="BC574">
        <v>0</v>
      </c>
      <c r="BD574" t="s">
        <v>437</v>
      </c>
      <c r="BE574" t="s">
        <v>437</v>
      </c>
      <c r="BF574">
        <v>0</v>
      </c>
      <c r="BG574">
        <v>0</v>
      </c>
      <c r="BH574">
        <f>1-BF574/BG574</f>
        <v>0</v>
      </c>
      <c r="BI574">
        <v>0.5</v>
      </c>
      <c r="BJ574">
        <f>DI574</f>
        <v>0</v>
      </c>
      <c r="BK574">
        <f>L574</f>
        <v>0</v>
      </c>
      <c r="BL574">
        <f>BH574*BI574*BJ574</f>
        <v>0</v>
      </c>
      <c r="BM574">
        <f>(BK574-BC574)/BJ574</f>
        <v>0</v>
      </c>
      <c r="BN574">
        <f>(BA574-BG574)/BG574</f>
        <v>0</v>
      </c>
      <c r="BO574">
        <f>AZ574/(BB574+AZ574/BG574)</f>
        <v>0</v>
      </c>
      <c r="BP574" t="s">
        <v>437</v>
      </c>
      <c r="BQ574">
        <v>0</v>
      </c>
      <c r="BR574">
        <f>IF(BQ574&lt;&gt;0, BQ574, BO574)</f>
        <v>0</v>
      </c>
      <c r="BS574">
        <f>1-BR574/BG574</f>
        <v>0</v>
      </c>
      <c r="BT574">
        <f>(BG574-BF574)/(BG574-BR574)</f>
        <v>0</v>
      </c>
      <c r="BU574">
        <f>(BA574-BG574)/(BA574-BR574)</f>
        <v>0</v>
      </c>
      <c r="BV574">
        <f>(BG574-BF574)/(BG574-AZ574)</f>
        <v>0</v>
      </c>
      <c r="BW574">
        <f>(BA574-BG574)/(BA574-AZ574)</f>
        <v>0</v>
      </c>
      <c r="BX574">
        <f>(BT574*BR574/BF574)</f>
        <v>0</v>
      </c>
      <c r="BY574">
        <f>(1-BX574)</f>
        <v>0</v>
      </c>
      <c r="BZ574">
        <v>2020</v>
      </c>
      <c r="CA574">
        <v>290.0000000000001</v>
      </c>
      <c r="CB574">
        <v>1590.42</v>
      </c>
      <c r="CC574">
        <v>295</v>
      </c>
      <c r="CD574">
        <v>5220.67</v>
      </c>
      <c r="CE574">
        <v>1591.29</v>
      </c>
      <c r="CF574">
        <v>-0.87</v>
      </c>
      <c r="CG574">
        <v>300.0000000000001</v>
      </c>
      <c r="CH574">
        <v>23.8</v>
      </c>
      <c r="CI574">
        <v>1650.734719841875</v>
      </c>
      <c r="CJ574">
        <v>2.032994541366527</v>
      </c>
      <c r="CK574">
        <v>-31.03478562282126</v>
      </c>
      <c r="CL574">
        <v>0.9198548094063967</v>
      </c>
      <c r="CM574">
        <v>0.9759925733019913</v>
      </c>
      <c r="CN574">
        <v>-0.00431141668520578</v>
      </c>
      <c r="CO574">
        <v>289.9999999999999</v>
      </c>
      <c r="CP574">
        <v>1590.91</v>
      </c>
      <c r="CQ574">
        <v>765</v>
      </c>
      <c r="CR574">
        <v>5219.32</v>
      </c>
      <c r="CS574">
        <v>1591.27</v>
      </c>
      <c r="CT574">
        <v>-0.36</v>
      </c>
      <c r="DH574">
        <f>$B$11*EG574+$C$11*EH574+$F$11*ES574*(1-EV574)</f>
        <v>0</v>
      </c>
      <c r="DI574">
        <f>DH574*DJ574</f>
        <v>0</v>
      </c>
      <c r="DJ574">
        <f>($B$11*$D$9+$C$11*$D$9+$F$11*((FF574+EX574)/MAX(FF574+EX574+FG574, 0.1)*$I$9+FG574/MAX(FF574+EX574+FG574, 0.1)*$J$9))/($B$11+$C$11+$F$11)</f>
        <v>0</v>
      </c>
      <c r="DK574">
        <f>($B$11*$K$9+$C$11*$K$9+$F$11*((FF574+EX574)/MAX(FF574+EX574+FG574, 0.1)*$P$9+FG574/MAX(FF574+EX574+FG574, 0.1)*$Q$9))/($B$11+$C$11+$F$11)</f>
        <v>0</v>
      </c>
      <c r="DL574">
        <v>6</v>
      </c>
      <c r="DM574">
        <v>0.5</v>
      </c>
      <c r="DN574" t="s">
        <v>438</v>
      </c>
      <c r="DO574">
        <v>2</v>
      </c>
      <c r="DP574" t="b">
        <v>1</v>
      </c>
      <c r="DQ574">
        <v>1761513789.7</v>
      </c>
      <c r="DR574">
        <v>1244.82</v>
      </c>
      <c r="DS574">
        <v>1278.661</v>
      </c>
      <c r="DT574">
        <v>16.66525</v>
      </c>
      <c r="DU574">
        <v>16.40033</v>
      </c>
      <c r="DV574">
        <v>1248.715</v>
      </c>
      <c r="DW574">
        <v>16.58813</v>
      </c>
      <c r="DX574">
        <v>500.0027</v>
      </c>
      <c r="DY574">
        <v>90.28114000000001</v>
      </c>
      <c r="DZ574">
        <v>0.09996657</v>
      </c>
      <c r="EA574">
        <v>24.18216</v>
      </c>
      <c r="EB574">
        <v>24.00959</v>
      </c>
      <c r="EC574">
        <v>999.9</v>
      </c>
      <c r="ED574">
        <v>0</v>
      </c>
      <c r="EE574">
        <v>0</v>
      </c>
      <c r="EF574">
        <v>10003.245</v>
      </c>
      <c r="EG574">
        <v>0</v>
      </c>
      <c r="EH574">
        <v>1022.219</v>
      </c>
      <c r="EI574">
        <v>-33.84156</v>
      </c>
      <c r="EJ574">
        <v>1265.916</v>
      </c>
      <c r="EK574">
        <v>1299.981</v>
      </c>
      <c r="EL574">
        <v>0.2649533</v>
      </c>
      <c r="EM574">
        <v>1278.661</v>
      </c>
      <c r="EN574">
        <v>16.40033</v>
      </c>
      <c r="EO574">
        <v>1.50456</v>
      </c>
      <c r="EP574">
        <v>1.480641</v>
      </c>
      <c r="EQ574">
        <v>13.01456</v>
      </c>
      <c r="ER574">
        <v>12.76967</v>
      </c>
      <c r="ES574">
        <v>2000.011</v>
      </c>
      <c r="ET574">
        <v>0.9799983999999998</v>
      </c>
      <c r="EU574">
        <v>0.02000198</v>
      </c>
      <c r="EV574">
        <v>0</v>
      </c>
      <c r="EW574">
        <v>1259.762</v>
      </c>
      <c r="EX574">
        <v>5.000970000000001</v>
      </c>
      <c r="EY574">
        <v>25381.33</v>
      </c>
      <c r="EZ574">
        <v>16707.67</v>
      </c>
      <c r="FA574">
        <v>40.52480000000001</v>
      </c>
      <c r="FB574">
        <v>41.65600000000001</v>
      </c>
      <c r="FC574">
        <v>40.6374</v>
      </c>
      <c r="FD574">
        <v>41.062</v>
      </c>
      <c r="FE574">
        <v>40.625</v>
      </c>
      <c r="FF574">
        <v>1955.111</v>
      </c>
      <c r="FG574">
        <v>39.89999999999999</v>
      </c>
      <c r="FH574">
        <v>0</v>
      </c>
      <c r="FI574">
        <v>8663.600000143051</v>
      </c>
      <c r="FJ574">
        <v>0</v>
      </c>
      <c r="FK574">
        <v>1259.9036</v>
      </c>
      <c r="FL574">
        <v>-2.508461538033936</v>
      </c>
      <c r="FM574">
        <v>-29.76923069582593</v>
      </c>
      <c r="FN574">
        <v>25383.476</v>
      </c>
      <c r="FO574">
        <v>15</v>
      </c>
      <c r="FP574">
        <v>0</v>
      </c>
      <c r="FQ574" t="s">
        <v>439</v>
      </c>
      <c r="FR574">
        <v>1760210915.6</v>
      </c>
      <c r="FS574">
        <v>0</v>
      </c>
      <c r="FT574">
        <v>0</v>
      </c>
      <c r="FU574">
        <v>-0.215</v>
      </c>
      <c r="FV574">
        <v>0</v>
      </c>
      <c r="FW574">
        <v>-0.6919999999999999</v>
      </c>
      <c r="FX574">
        <v>0</v>
      </c>
      <c r="FY574">
        <v>400</v>
      </c>
      <c r="FZ574">
        <v>0</v>
      </c>
      <c r="GA574">
        <v>0.15</v>
      </c>
      <c r="GB574">
        <v>0</v>
      </c>
      <c r="GC574">
        <v>-33.74616585365853</v>
      </c>
      <c r="GD574">
        <v>-1.773838327526136</v>
      </c>
      <c r="GE574">
        <v>0.2580940626505978</v>
      </c>
      <c r="GF574">
        <v>0</v>
      </c>
      <c r="GG574">
        <v>1259.987647058824</v>
      </c>
      <c r="GH574">
        <v>-1.93613444944593</v>
      </c>
      <c r="GI574">
        <v>0.3102186972740417</v>
      </c>
      <c r="GJ574">
        <v>0</v>
      </c>
      <c r="GK574">
        <v>0.3059695609756097</v>
      </c>
      <c r="GL574">
        <v>-0.3427971010452958</v>
      </c>
      <c r="GM574">
        <v>0.03464532048508968</v>
      </c>
      <c r="GN574">
        <v>0</v>
      </c>
      <c r="GO574">
        <v>0</v>
      </c>
      <c r="GP574">
        <v>3</v>
      </c>
      <c r="GQ574" t="s">
        <v>455</v>
      </c>
      <c r="GR574">
        <v>3.13462</v>
      </c>
      <c r="GS574">
        <v>2.7602</v>
      </c>
      <c r="GT574">
        <v>0.198003</v>
      </c>
      <c r="GU574">
        <v>0.199075</v>
      </c>
      <c r="GV574">
        <v>0.08174670000000001</v>
      </c>
      <c r="GW574">
        <v>0.0800469</v>
      </c>
      <c r="GX574">
        <v>25494.4</v>
      </c>
      <c r="GY574">
        <v>25458.8</v>
      </c>
      <c r="GZ574">
        <v>29559.6</v>
      </c>
      <c r="HA574">
        <v>29382.1</v>
      </c>
      <c r="HB574">
        <v>35871.6</v>
      </c>
      <c r="HC574">
        <v>35808.3</v>
      </c>
      <c r="HD574">
        <v>41593.3</v>
      </c>
      <c r="HE574">
        <v>41739.3</v>
      </c>
      <c r="HF574">
        <v>1.9248</v>
      </c>
      <c r="HG574">
        <v>1.85025</v>
      </c>
      <c r="HH574">
        <v>0.00207871</v>
      </c>
      <c r="HI574">
        <v>0</v>
      </c>
      <c r="HJ574">
        <v>23.9641</v>
      </c>
      <c r="HK574">
        <v>999.9</v>
      </c>
      <c r="HL574">
        <v>39.5</v>
      </c>
      <c r="HM574">
        <v>31.7</v>
      </c>
      <c r="HN574">
        <v>20.5429</v>
      </c>
      <c r="HO574">
        <v>62.4429</v>
      </c>
      <c r="HP574">
        <v>31.266</v>
      </c>
      <c r="HQ574">
        <v>1</v>
      </c>
      <c r="HR574">
        <v>0.174411</v>
      </c>
      <c r="HS574">
        <v>4.60301</v>
      </c>
      <c r="HT574">
        <v>20.2804</v>
      </c>
      <c r="HU574">
        <v>5.21789</v>
      </c>
      <c r="HV574">
        <v>12.0159</v>
      </c>
      <c r="HW574">
        <v>4.98875</v>
      </c>
      <c r="HX574">
        <v>3.28778</v>
      </c>
      <c r="HY574">
        <v>9999</v>
      </c>
      <c r="HZ574">
        <v>9999</v>
      </c>
      <c r="IA574">
        <v>9999</v>
      </c>
      <c r="IB574">
        <v>999.9</v>
      </c>
      <c r="IC574">
        <v>4.97285</v>
      </c>
      <c r="ID574">
        <v>1.86661</v>
      </c>
      <c r="IE574">
        <v>1.86595</v>
      </c>
      <c r="IF574">
        <v>1.86585</v>
      </c>
      <c r="IG574">
        <v>1.8677</v>
      </c>
      <c r="IH574">
        <v>1.87015</v>
      </c>
      <c r="II574">
        <v>1.86874</v>
      </c>
      <c r="IJ574">
        <v>1.87027</v>
      </c>
      <c r="IK574">
        <v>0</v>
      </c>
      <c r="IL574">
        <v>0</v>
      </c>
      <c r="IM574">
        <v>0</v>
      </c>
      <c r="IN574">
        <v>0</v>
      </c>
      <c r="IO574" t="s">
        <v>441</v>
      </c>
      <c r="IP574" t="s">
        <v>442</v>
      </c>
      <c r="IQ574" t="s">
        <v>443</v>
      </c>
      <c r="IR574" t="s">
        <v>443</v>
      </c>
      <c r="IS574" t="s">
        <v>443</v>
      </c>
      <c r="IT574" t="s">
        <v>443</v>
      </c>
      <c r="IU574">
        <v>0</v>
      </c>
      <c r="IV574">
        <v>100</v>
      </c>
      <c r="IW574">
        <v>100</v>
      </c>
      <c r="IX574">
        <v>-3.91</v>
      </c>
      <c r="IY574">
        <v>0.0771</v>
      </c>
      <c r="IZ574">
        <v>-1.414774939843471</v>
      </c>
      <c r="JA574">
        <v>-0.002262605230658699</v>
      </c>
      <c r="JB574">
        <v>4.117972070868355E-07</v>
      </c>
      <c r="JC574">
        <v>-1.535053720392113E-10</v>
      </c>
      <c r="JD574">
        <v>-0.05773197212917025</v>
      </c>
      <c r="JE574">
        <v>-0.004387372397949352</v>
      </c>
      <c r="JF574">
        <v>0.001148265067849212</v>
      </c>
      <c r="JG574">
        <v>-2.372704636287677E-05</v>
      </c>
      <c r="JH574">
        <v>4</v>
      </c>
      <c r="JI574">
        <v>2346</v>
      </c>
      <c r="JJ574">
        <v>1</v>
      </c>
      <c r="JK574">
        <v>24</v>
      </c>
      <c r="JL574">
        <v>21714.6</v>
      </c>
      <c r="JM574">
        <v>29358563.2</v>
      </c>
      <c r="JN574">
        <v>2.56592</v>
      </c>
      <c r="JO574">
        <v>2.23267</v>
      </c>
      <c r="JP574">
        <v>1.39648</v>
      </c>
      <c r="JQ574">
        <v>2.35107</v>
      </c>
      <c r="JR574">
        <v>1.49536</v>
      </c>
      <c r="JS574">
        <v>2.65137</v>
      </c>
      <c r="JT574">
        <v>36.718</v>
      </c>
      <c r="JU574">
        <v>24.035</v>
      </c>
      <c r="JV574">
        <v>18</v>
      </c>
      <c r="JW574">
        <v>495.471</v>
      </c>
      <c r="JX574">
        <v>438.248</v>
      </c>
      <c r="JY574">
        <v>18.6684</v>
      </c>
      <c r="JZ574">
        <v>29.6512</v>
      </c>
      <c r="KA574">
        <v>30.0011</v>
      </c>
      <c r="KB574">
        <v>29.1718</v>
      </c>
      <c r="KC574">
        <v>29.0729</v>
      </c>
      <c r="KD574">
        <v>51.395</v>
      </c>
      <c r="KE574">
        <v>26.6573</v>
      </c>
      <c r="KF574">
        <v>40.0849</v>
      </c>
      <c r="KG574">
        <v>18.661</v>
      </c>
      <c r="KH574">
        <v>1303.01</v>
      </c>
      <c r="KI574">
        <v>16.4819</v>
      </c>
      <c r="KJ574">
        <v>101.022</v>
      </c>
      <c r="KK574">
        <v>100.373</v>
      </c>
    </row>
    <row r="575" spans="1:297">
      <c r="A575">
        <v>559</v>
      </c>
      <c r="B575">
        <v>1761513797.5</v>
      </c>
      <c r="C575">
        <v>6587</v>
      </c>
      <c r="D575" t="s">
        <v>1566</v>
      </c>
      <c r="E575" t="s">
        <v>1567</v>
      </c>
      <c r="F575">
        <v>5</v>
      </c>
      <c r="G575" t="s">
        <v>1411</v>
      </c>
      <c r="H575" t="s">
        <v>436</v>
      </c>
      <c r="I575">
        <v>1761513795</v>
      </c>
      <c r="J575">
        <f>(K575)/1000</f>
        <v>0</v>
      </c>
      <c r="K575">
        <f>IF(DP575, AN575, AH575)</f>
        <v>0</v>
      </c>
      <c r="L575">
        <f>IF(DP575, AI575, AG575)</f>
        <v>0</v>
      </c>
      <c r="M575">
        <f>DR575 - IF(AU575&gt;1, L575*DL575*100.0/(AW575), 0)</f>
        <v>0</v>
      </c>
      <c r="N575">
        <f>((T575-J575/2)*M575-L575)/(T575+J575/2)</f>
        <v>0</v>
      </c>
      <c r="O575">
        <f>N575*(DY575+DZ575)/1000.0</f>
        <v>0</v>
      </c>
      <c r="P575">
        <f>(DR575 - IF(AU575&gt;1, L575*DL575*100.0/(AW575), 0))*(DY575+DZ575)/1000.0</f>
        <v>0</v>
      </c>
      <c r="Q575">
        <f>2.0/((1/S575-1/R575)+SIGN(S575)*SQRT((1/S575-1/R575)*(1/S575-1/R575) + 4*DM575/((DM575+1)*(DM575+1))*(2*1/S575*1/R575-1/R575*1/R575)))</f>
        <v>0</v>
      </c>
      <c r="R575">
        <f>IF(LEFT(DN575,1)&lt;&gt;"0",IF(LEFT(DN575,1)="1",3.0,DO575),$D$5+$E$5*(EF575*DY575/($K$5*1000))+$F$5*(EF575*DY575/($K$5*1000))*MAX(MIN(DL575,$J$5),$I$5)*MAX(MIN(DL575,$J$5),$I$5)+$G$5*MAX(MIN(DL575,$J$5),$I$5)*(EF575*DY575/($K$5*1000))+$H$5*(EF575*DY575/($K$5*1000))*(EF575*DY575/($K$5*1000)))</f>
        <v>0</v>
      </c>
      <c r="S575">
        <f>J575*(1000-(1000*0.61365*exp(17.502*W575/(240.97+W575))/(DY575+DZ575)+DT575)/2)/(1000*0.61365*exp(17.502*W575/(240.97+W575))/(DY575+DZ575)-DT575)</f>
        <v>0</v>
      </c>
      <c r="T575">
        <f>1/((DM575+1)/(Q575/1.6)+1/(R575/1.37)) + DM575/((DM575+1)/(Q575/1.6) + DM575/(R575/1.37))</f>
        <v>0</v>
      </c>
      <c r="U575">
        <f>(DH575*DK575)</f>
        <v>0</v>
      </c>
      <c r="V575">
        <f>(EA575+(U575+2*0.95*5.67E-8*(((EA575+$B$7)+273)^4-(EA575+273)^4)-44100*J575)/(1.84*29.3*R575+8*0.95*5.67E-8*(EA575+273)^3))</f>
        <v>0</v>
      </c>
      <c r="W575">
        <f>($C$7*EB575+$D$7*EC575+$E$7*V575)</f>
        <v>0</v>
      </c>
      <c r="X575">
        <f>0.61365*exp(17.502*W575/(240.97+W575))</f>
        <v>0</v>
      </c>
      <c r="Y575">
        <f>(Z575/AA575*100)</f>
        <v>0</v>
      </c>
      <c r="Z575">
        <f>DT575*(DY575+DZ575)/1000</f>
        <v>0</v>
      </c>
      <c r="AA575">
        <f>0.61365*exp(17.502*EA575/(240.97+EA575))</f>
        <v>0</v>
      </c>
      <c r="AB575">
        <f>(X575-DT575*(DY575+DZ575)/1000)</f>
        <v>0</v>
      </c>
      <c r="AC575">
        <f>(-J575*44100)</f>
        <v>0</v>
      </c>
      <c r="AD575">
        <f>2*29.3*R575*0.92*(EA575-W575)</f>
        <v>0</v>
      </c>
      <c r="AE575">
        <f>2*0.95*5.67E-8*(((EA575+$B$7)+273)^4-(W575+273)^4)</f>
        <v>0</v>
      </c>
      <c r="AF575">
        <f>U575+AE575+AC575+AD575</f>
        <v>0</v>
      </c>
      <c r="AG575">
        <f>DX575*AU575*(DS575-DR575*(1000-AU575*DU575)/(1000-AU575*DT575))/(100*DL575)</f>
        <v>0</v>
      </c>
      <c r="AH575">
        <f>1000*DX575*AU575*(DT575-DU575)/(100*DL575*(1000-AU575*DT575))</f>
        <v>0</v>
      </c>
      <c r="AI575">
        <f>(AJ575 - AK575 - DY575*1E3/(8.314*(EA575+273.15)) * AM575/DX575 * AL575) * DX575/(100*DL575) * (1000 - DU575)/1000</f>
        <v>0</v>
      </c>
      <c r="AJ575">
        <v>1315.511115256357</v>
      </c>
      <c r="AK575">
        <v>1290.378666666666</v>
      </c>
      <c r="AL575">
        <v>3.271393384566311</v>
      </c>
      <c r="AM575">
        <v>65.2902715244734</v>
      </c>
      <c r="AN575">
        <f>(AP575 - AO575 + DY575*1E3/(8.314*(EA575+273.15)) * AR575/DX575 * AQ575) * DX575/(100*DL575) * 1000/(1000 - AP575)</f>
        <v>0</v>
      </c>
      <c r="AO575">
        <v>16.46364586830527</v>
      </c>
      <c r="AP575">
        <v>16.68162545454545</v>
      </c>
      <c r="AQ575">
        <v>0.0002906892936737306</v>
      </c>
      <c r="AR575">
        <v>105.1138406512992</v>
      </c>
      <c r="AS575">
        <v>0</v>
      </c>
      <c r="AT575">
        <v>0</v>
      </c>
      <c r="AU575">
        <f>IF(AS575*$H$13&gt;=AW575,1.0,(AW575/(AW575-AS575*$H$13)))</f>
        <v>0</v>
      </c>
      <c r="AV575">
        <f>(AU575-1)*100</f>
        <v>0</v>
      </c>
      <c r="AW575">
        <f>MAX(0,($B$13+$C$13*EF575)/(1+$D$13*EF575)*DY575/(EA575+273)*$E$13)</f>
        <v>0</v>
      </c>
      <c r="AX575" t="s">
        <v>437</v>
      </c>
      <c r="AY575" t="s">
        <v>437</v>
      </c>
      <c r="AZ575">
        <v>0</v>
      </c>
      <c r="BA575">
        <v>0</v>
      </c>
      <c r="BB575">
        <f>1-AZ575/BA575</f>
        <v>0</v>
      </c>
      <c r="BC575">
        <v>0</v>
      </c>
      <c r="BD575" t="s">
        <v>437</v>
      </c>
      <c r="BE575" t="s">
        <v>437</v>
      </c>
      <c r="BF575">
        <v>0</v>
      </c>
      <c r="BG575">
        <v>0</v>
      </c>
      <c r="BH575">
        <f>1-BF575/BG575</f>
        <v>0</v>
      </c>
      <c r="BI575">
        <v>0.5</v>
      </c>
      <c r="BJ575">
        <f>DI575</f>
        <v>0</v>
      </c>
      <c r="BK575">
        <f>L575</f>
        <v>0</v>
      </c>
      <c r="BL575">
        <f>BH575*BI575*BJ575</f>
        <v>0</v>
      </c>
      <c r="BM575">
        <f>(BK575-BC575)/BJ575</f>
        <v>0</v>
      </c>
      <c r="BN575">
        <f>(BA575-BG575)/BG575</f>
        <v>0</v>
      </c>
      <c r="BO575">
        <f>AZ575/(BB575+AZ575/BG575)</f>
        <v>0</v>
      </c>
      <c r="BP575" t="s">
        <v>437</v>
      </c>
      <c r="BQ575">
        <v>0</v>
      </c>
      <c r="BR575">
        <f>IF(BQ575&lt;&gt;0, BQ575, BO575)</f>
        <v>0</v>
      </c>
      <c r="BS575">
        <f>1-BR575/BG575</f>
        <v>0</v>
      </c>
      <c r="BT575">
        <f>(BG575-BF575)/(BG575-BR575)</f>
        <v>0</v>
      </c>
      <c r="BU575">
        <f>(BA575-BG575)/(BA575-BR575)</f>
        <v>0</v>
      </c>
      <c r="BV575">
        <f>(BG575-BF575)/(BG575-AZ575)</f>
        <v>0</v>
      </c>
      <c r="BW575">
        <f>(BA575-BG575)/(BA575-AZ575)</f>
        <v>0</v>
      </c>
      <c r="BX575">
        <f>(BT575*BR575/BF575)</f>
        <v>0</v>
      </c>
      <c r="BY575">
        <f>(1-BX575)</f>
        <v>0</v>
      </c>
      <c r="BZ575">
        <v>2020</v>
      </c>
      <c r="CA575">
        <v>290.0000000000001</v>
      </c>
      <c r="CB575">
        <v>1590.42</v>
      </c>
      <c r="CC575">
        <v>295</v>
      </c>
      <c r="CD575">
        <v>5220.67</v>
      </c>
      <c r="CE575">
        <v>1591.29</v>
      </c>
      <c r="CF575">
        <v>-0.87</v>
      </c>
      <c r="CG575">
        <v>300.0000000000001</v>
      </c>
      <c r="CH575">
        <v>23.8</v>
      </c>
      <c r="CI575">
        <v>1650.734719841875</v>
      </c>
      <c r="CJ575">
        <v>2.032994541366527</v>
      </c>
      <c r="CK575">
        <v>-31.03478562282126</v>
      </c>
      <c r="CL575">
        <v>0.9198548094063967</v>
      </c>
      <c r="CM575">
        <v>0.9759925733019913</v>
      </c>
      <c r="CN575">
        <v>-0.00431141668520578</v>
      </c>
      <c r="CO575">
        <v>289.9999999999999</v>
      </c>
      <c r="CP575">
        <v>1590.91</v>
      </c>
      <c r="CQ575">
        <v>765</v>
      </c>
      <c r="CR575">
        <v>5219.32</v>
      </c>
      <c r="CS575">
        <v>1591.27</v>
      </c>
      <c r="CT575">
        <v>-0.36</v>
      </c>
      <c r="DH575">
        <f>$B$11*EG575+$C$11*EH575+$F$11*ES575*(1-EV575)</f>
        <v>0</v>
      </c>
      <c r="DI575">
        <f>DH575*DJ575</f>
        <v>0</v>
      </c>
      <c r="DJ575">
        <f>($B$11*$D$9+$C$11*$D$9+$F$11*((FF575+EX575)/MAX(FF575+EX575+FG575, 0.1)*$I$9+FG575/MAX(FF575+EX575+FG575, 0.1)*$J$9))/($B$11+$C$11+$F$11)</f>
        <v>0</v>
      </c>
      <c r="DK575">
        <f>($B$11*$K$9+$C$11*$K$9+$F$11*((FF575+EX575)/MAX(FF575+EX575+FG575, 0.1)*$P$9+FG575/MAX(FF575+EX575+FG575, 0.1)*$Q$9))/($B$11+$C$11+$F$11)</f>
        <v>0</v>
      </c>
      <c r="DL575">
        <v>6</v>
      </c>
      <c r="DM575">
        <v>0.5</v>
      </c>
      <c r="DN575" t="s">
        <v>438</v>
      </c>
      <c r="DO575">
        <v>2</v>
      </c>
      <c r="DP575" t="b">
        <v>1</v>
      </c>
      <c r="DQ575">
        <v>1761513795</v>
      </c>
      <c r="DR575">
        <v>1262.463333333333</v>
      </c>
      <c r="DS575">
        <v>1295.22</v>
      </c>
      <c r="DT575">
        <v>16.67266666666667</v>
      </c>
      <c r="DU575">
        <v>16.46403333333333</v>
      </c>
      <c r="DV575">
        <v>1266.394444444444</v>
      </c>
      <c r="DW575">
        <v>16.59538888888889</v>
      </c>
      <c r="DX575">
        <v>499.9916666666667</v>
      </c>
      <c r="DY575">
        <v>90.27708888888888</v>
      </c>
      <c r="DZ575">
        <v>0.1000134555555555</v>
      </c>
      <c r="EA575">
        <v>24.18535555555555</v>
      </c>
      <c r="EB575">
        <v>24.00927777777778</v>
      </c>
      <c r="EC575">
        <v>999.9000000000001</v>
      </c>
      <c r="ED575">
        <v>0</v>
      </c>
      <c r="EE575">
        <v>0</v>
      </c>
      <c r="EF575">
        <v>9979.026666666668</v>
      </c>
      <c r="EG575">
        <v>0</v>
      </c>
      <c r="EH575">
        <v>1022.164444444444</v>
      </c>
      <c r="EI575">
        <v>-32.75776666666667</v>
      </c>
      <c r="EJ575">
        <v>1283.868888888889</v>
      </c>
      <c r="EK575">
        <v>1316.902222222222</v>
      </c>
      <c r="EL575">
        <v>0.2086126666666667</v>
      </c>
      <c r="EM575">
        <v>1295.22</v>
      </c>
      <c r="EN575">
        <v>16.46403333333333</v>
      </c>
      <c r="EO575">
        <v>1.505158888888889</v>
      </c>
      <c r="EP575">
        <v>1.486324444444445</v>
      </c>
      <c r="EQ575">
        <v>13.02064444444445</v>
      </c>
      <c r="ER575">
        <v>12.82821111111111</v>
      </c>
      <c r="ES575">
        <v>1999.998888888889</v>
      </c>
      <c r="ET575">
        <v>0.9799983333333332</v>
      </c>
      <c r="EU575">
        <v>0.02000206666666667</v>
      </c>
      <c r="EV575">
        <v>0</v>
      </c>
      <c r="EW575">
        <v>1259.364444444444</v>
      </c>
      <c r="EX575">
        <v>5.00097</v>
      </c>
      <c r="EY575">
        <v>25378.1</v>
      </c>
      <c r="EZ575">
        <v>16707.54444444444</v>
      </c>
      <c r="FA575">
        <v>40.54822222222222</v>
      </c>
      <c r="FB575">
        <v>41.66633333333333</v>
      </c>
      <c r="FC575">
        <v>40.67322222222222</v>
      </c>
      <c r="FD575">
        <v>41.062</v>
      </c>
      <c r="FE575">
        <v>40.625</v>
      </c>
      <c r="FF575">
        <v>1955.098888888889</v>
      </c>
      <c r="FG575">
        <v>39.9</v>
      </c>
      <c r="FH575">
        <v>0</v>
      </c>
      <c r="FI575">
        <v>8668.400000095367</v>
      </c>
      <c r="FJ575">
        <v>0</v>
      </c>
      <c r="FK575">
        <v>1259.66</v>
      </c>
      <c r="FL575">
        <v>-3.137692309842381</v>
      </c>
      <c r="FM575">
        <v>-33.24615371530032</v>
      </c>
      <c r="FN575">
        <v>25380.844</v>
      </c>
      <c r="FO575">
        <v>15</v>
      </c>
      <c r="FP575">
        <v>0</v>
      </c>
      <c r="FQ575" t="s">
        <v>439</v>
      </c>
      <c r="FR575">
        <v>1760210915.6</v>
      </c>
      <c r="FS575">
        <v>0</v>
      </c>
      <c r="FT575">
        <v>0</v>
      </c>
      <c r="FU575">
        <v>-0.215</v>
      </c>
      <c r="FV575">
        <v>0</v>
      </c>
      <c r="FW575">
        <v>-0.6919999999999999</v>
      </c>
      <c r="FX575">
        <v>0</v>
      </c>
      <c r="FY575">
        <v>400</v>
      </c>
      <c r="FZ575">
        <v>0</v>
      </c>
      <c r="GA575">
        <v>0.15</v>
      </c>
      <c r="GB575">
        <v>0</v>
      </c>
      <c r="GC575">
        <v>-33.60359</v>
      </c>
      <c r="GD575">
        <v>3.736093058161359</v>
      </c>
      <c r="GE575">
        <v>0.4725747410727749</v>
      </c>
      <c r="GF575">
        <v>0</v>
      </c>
      <c r="GG575">
        <v>1259.783235294118</v>
      </c>
      <c r="GH575">
        <v>-2.545912908403427</v>
      </c>
      <c r="GI575">
        <v>0.3692577657651108</v>
      </c>
      <c r="GJ575">
        <v>0</v>
      </c>
      <c r="GK575">
        <v>0.268570075</v>
      </c>
      <c r="GL575">
        <v>-0.4028424427767356</v>
      </c>
      <c r="GM575">
        <v>0.04019315762314993</v>
      </c>
      <c r="GN575">
        <v>0</v>
      </c>
      <c r="GO575">
        <v>0</v>
      </c>
      <c r="GP575">
        <v>3</v>
      </c>
      <c r="GQ575" t="s">
        <v>455</v>
      </c>
      <c r="GR575">
        <v>3.13462</v>
      </c>
      <c r="GS575">
        <v>2.7602</v>
      </c>
      <c r="GT575">
        <v>0.199575</v>
      </c>
      <c r="GU575">
        <v>0.200556</v>
      </c>
      <c r="GV575">
        <v>0.08180560000000001</v>
      </c>
      <c r="GW575">
        <v>0.0802826</v>
      </c>
      <c r="GX575">
        <v>25443.2</v>
      </c>
      <c r="GY575">
        <v>25411.3</v>
      </c>
      <c r="GZ575">
        <v>29558.3</v>
      </c>
      <c r="HA575">
        <v>29381.7</v>
      </c>
      <c r="HB575">
        <v>35867.9</v>
      </c>
      <c r="HC575">
        <v>35798.7</v>
      </c>
      <c r="HD575">
        <v>41591.7</v>
      </c>
      <c r="HE575">
        <v>41738.8</v>
      </c>
      <c r="HF575">
        <v>1.92447</v>
      </c>
      <c r="HG575">
        <v>1.84995</v>
      </c>
      <c r="HH575">
        <v>0.00311434</v>
      </c>
      <c r="HI575">
        <v>0</v>
      </c>
      <c r="HJ575">
        <v>23.9641</v>
      </c>
      <c r="HK575">
        <v>999.9</v>
      </c>
      <c r="HL575">
        <v>39.5</v>
      </c>
      <c r="HM575">
        <v>31.7</v>
      </c>
      <c r="HN575">
        <v>20.5413</v>
      </c>
      <c r="HO575">
        <v>62.5729</v>
      </c>
      <c r="HP575">
        <v>31.1498</v>
      </c>
      <c r="HQ575">
        <v>1</v>
      </c>
      <c r="HR575">
        <v>0.175465</v>
      </c>
      <c r="HS575">
        <v>4.59988</v>
      </c>
      <c r="HT575">
        <v>20.2804</v>
      </c>
      <c r="HU575">
        <v>5.21834</v>
      </c>
      <c r="HV575">
        <v>12.0159</v>
      </c>
      <c r="HW575">
        <v>4.9887</v>
      </c>
      <c r="HX575">
        <v>3.288</v>
      </c>
      <c r="HY575">
        <v>9999</v>
      </c>
      <c r="HZ575">
        <v>9999</v>
      </c>
      <c r="IA575">
        <v>9999</v>
      </c>
      <c r="IB575">
        <v>999.9</v>
      </c>
      <c r="IC575">
        <v>4.97284</v>
      </c>
      <c r="ID575">
        <v>1.86661</v>
      </c>
      <c r="IE575">
        <v>1.86591</v>
      </c>
      <c r="IF575">
        <v>1.86586</v>
      </c>
      <c r="IG575">
        <v>1.8677</v>
      </c>
      <c r="IH575">
        <v>1.87018</v>
      </c>
      <c r="II575">
        <v>1.86878</v>
      </c>
      <c r="IJ575">
        <v>1.87027</v>
      </c>
      <c r="IK575">
        <v>0</v>
      </c>
      <c r="IL575">
        <v>0</v>
      </c>
      <c r="IM575">
        <v>0</v>
      </c>
      <c r="IN575">
        <v>0</v>
      </c>
      <c r="IO575" t="s">
        <v>441</v>
      </c>
      <c r="IP575" t="s">
        <v>442</v>
      </c>
      <c r="IQ575" t="s">
        <v>443</v>
      </c>
      <c r="IR575" t="s">
        <v>443</v>
      </c>
      <c r="IS575" t="s">
        <v>443</v>
      </c>
      <c r="IT575" t="s">
        <v>443</v>
      </c>
      <c r="IU575">
        <v>0</v>
      </c>
      <c r="IV575">
        <v>100</v>
      </c>
      <c r="IW575">
        <v>100</v>
      </c>
      <c r="IX575">
        <v>-3.94</v>
      </c>
      <c r="IY575">
        <v>0.0775</v>
      </c>
      <c r="IZ575">
        <v>-1.414774939843471</v>
      </c>
      <c r="JA575">
        <v>-0.002262605230658699</v>
      </c>
      <c r="JB575">
        <v>4.117972070868355E-07</v>
      </c>
      <c r="JC575">
        <v>-1.535053720392113E-10</v>
      </c>
      <c r="JD575">
        <v>-0.05773197212917025</v>
      </c>
      <c r="JE575">
        <v>-0.004387372397949352</v>
      </c>
      <c r="JF575">
        <v>0.001148265067849212</v>
      </c>
      <c r="JG575">
        <v>-2.372704636287677E-05</v>
      </c>
      <c r="JH575">
        <v>4</v>
      </c>
      <c r="JI575">
        <v>2346</v>
      </c>
      <c r="JJ575">
        <v>1</v>
      </c>
      <c r="JK575">
        <v>24</v>
      </c>
      <c r="JL575">
        <v>21714.7</v>
      </c>
      <c r="JM575">
        <v>29358563.3</v>
      </c>
      <c r="JN575">
        <v>2.59521</v>
      </c>
      <c r="JO575">
        <v>2.23877</v>
      </c>
      <c r="JP575">
        <v>1.39648</v>
      </c>
      <c r="JQ575">
        <v>2.35352</v>
      </c>
      <c r="JR575">
        <v>1.49536</v>
      </c>
      <c r="JS575">
        <v>2.71118</v>
      </c>
      <c r="JT575">
        <v>36.718</v>
      </c>
      <c r="JU575">
        <v>24.035</v>
      </c>
      <c r="JV575">
        <v>18</v>
      </c>
      <c r="JW575">
        <v>495.364</v>
      </c>
      <c r="JX575">
        <v>438.156</v>
      </c>
      <c r="JY575">
        <v>18.6594</v>
      </c>
      <c r="JZ575">
        <v>29.6638</v>
      </c>
      <c r="KA575">
        <v>30.0011</v>
      </c>
      <c r="KB575">
        <v>29.1843</v>
      </c>
      <c r="KC575">
        <v>29.0852</v>
      </c>
      <c r="KD575">
        <v>51.9596</v>
      </c>
      <c r="KE575">
        <v>26.6573</v>
      </c>
      <c r="KF575">
        <v>40.0849</v>
      </c>
      <c r="KG575">
        <v>18.6572</v>
      </c>
      <c r="KH575">
        <v>1323.04</v>
      </c>
      <c r="KI575">
        <v>16.475</v>
      </c>
      <c r="KJ575">
        <v>101.018</v>
      </c>
      <c r="KK575">
        <v>100.372</v>
      </c>
    </row>
    <row r="576" spans="1:297">
      <c r="A576">
        <v>560</v>
      </c>
      <c r="B576">
        <v>1761513802.5</v>
      </c>
      <c r="C576">
        <v>6592</v>
      </c>
      <c r="D576" t="s">
        <v>1568</v>
      </c>
      <c r="E576" t="s">
        <v>1569</v>
      </c>
      <c r="F576">
        <v>5</v>
      </c>
      <c r="G576" t="s">
        <v>1411</v>
      </c>
      <c r="H576" t="s">
        <v>436</v>
      </c>
      <c r="I576">
        <v>1761513799.7</v>
      </c>
      <c r="J576">
        <f>(K576)/1000</f>
        <v>0</v>
      </c>
      <c r="K576">
        <f>IF(DP576, AN576, AH576)</f>
        <v>0</v>
      </c>
      <c r="L576">
        <f>IF(DP576, AI576, AG576)</f>
        <v>0</v>
      </c>
      <c r="M576">
        <f>DR576 - IF(AU576&gt;1, L576*DL576*100.0/(AW576), 0)</f>
        <v>0</v>
      </c>
      <c r="N576">
        <f>((T576-J576/2)*M576-L576)/(T576+J576/2)</f>
        <v>0</v>
      </c>
      <c r="O576">
        <f>N576*(DY576+DZ576)/1000.0</f>
        <v>0</v>
      </c>
      <c r="P576">
        <f>(DR576 - IF(AU576&gt;1, L576*DL576*100.0/(AW576), 0))*(DY576+DZ576)/1000.0</f>
        <v>0</v>
      </c>
      <c r="Q576">
        <f>2.0/((1/S576-1/R576)+SIGN(S576)*SQRT((1/S576-1/R576)*(1/S576-1/R576) + 4*DM576/((DM576+1)*(DM576+1))*(2*1/S576*1/R576-1/R576*1/R576)))</f>
        <v>0</v>
      </c>
      <c r="R576">
        <f>IF(LEFT(DN576,1)&lt;&gt;"0",IF(LEFT(DN576,1)="1",3.0,DO576),$D$5+$E$5*(EF576*DY576/($K$5*1000))+$F$5*(EF576*DY576/($K$5*1000))*MAX(MIN(DL576,$J$5),$I$5)*MAX(MIN(DL576,$J$5),$I$5)+$G$5*MAX(MIN(DL576,$J$5),$I$5)*(EF576*DY576/($K$5*1000))+$H$5*(EF576*DY576/($K$5*1000))*(EF576*DY576/($K$5*1000)))</f>
        <v>0</v>
      </c>
      <c r="S576">
        <f>J576*(1000-(1000*0.61365*exp(17.502*W576/(240.97+W576))/(DY576+DZ576)+DT576)/2)/(1000*0.61365*exp(17.502*W576/(240.97+W576))/(DY576+DZ576)-DT576)</f>
        <v>0</v>
      </c>
      <c r="T576">
        <f>1/((DM576+1)/(Q576/1.6)+1/(R576/1.37)) + DM576/((DM576+1)/(Q576/1.6) + DM576/(R576/1.37))</f>
        <v>0</v>
      </c>
      <c r="U576">
        <f>(DH576*DK576)</f>
        <v>0</v>
      </c>
      <c r="V576">
        <f>(EA576+(U576+2*0.95*5.67E-8*(((EA576+$B$7)+273)^4-(EA576+273)^4)-44100*J576)/(1.84*29.3*R576+8*0.95*5.67E-8*(EA576+273)^3))</f>
        <v>0</v>
      </c>
      <c r="W576">
        <f>($C$7*EB576+$D$7*EC576+$E$7*V576)</f>
        <v>0</v>
      </c>
      <c r="X576">
        <f>0.61365*exp(17.502*W576/(240.97+W576))</f>
        <v>0</v>
      </c>
      <c r="Y576">
        <f>(Z576/AA576*100)</f>
        <v>0</v>
      </c>
      <c r="Z576">
        <f>DT576*(DY576+DZ576)/1000</f>
        <v>0</v>
      </c>
      <c r="AA576">
        <f>0.61365*exp(17.502*EA576/(240.97+EA576))</f>
        <v>0</v>
      </c>
      <c r="AB576">
        <f>(X576-DT576*(DY576+DZ576)/1000)</f>
        <v>0</v>
      </c>
      <c r="AC576">
        <f>(-J576*44100)</f>
        <v>0</v>
      </c>
      <c r="AD576">
        <f>2*29.3*R576*0.92*(EA576-W576)</f>
        <v>0</v>
      </c>
      <c r="AE576">
        <f>2*0.95*5.67E-8*(((EA576+$B$7)+273)^4-(W576+273)^4)</f>
        <v>0</v>
      </c>
      <c r="AF576">
        <f>U576+AE576+AC576+AD576</f>
        <v>0</v>
      </c>
      <c r="AG576">
        <f>DX576*AU576*(DS576-DR576*(1000-AU576*DU576)/(1000-AU576*DT576))/(100*DL576)</f>
        <v>0</v>
      </c>
      <c r="AH576">
        <f>1000*DX576*AU576*(DT576-DU576)/(100*DL576*(1000-AU576*DT576))</f>
        <v>0</v>
      </c>
      <c r="AI576">
        <f>(AJ576 - AK576 - DY576*1E3/(8.314*(EA576+273.15)) * AM576/DX576 * AL576) * DX576/(100*DL576) * (1000 - DU576)/1000</f>
        <v>0</v>
      </c>
      <c r="AJ576">
        <v>1332.184593504447</v>
      </c>
      <c r="AK576">
        <v>1306.83909090909</v>
      </c>
      <c r="AL576">
        <v>3.305446411137434</v>
      </c>
      <c r="AM576">
        <v>65.2902715244734</v>
      </c>
      <c r="AN576">
        <f>(AP576 - AO576 + DY576*1E3/(8.314*(EA576+273.15)) * AR576/DX576 * AQ576) * DX576/(100*DL576) * 1000/(1000 - AP576)</f>
        <v>0</v>
      </c>
      <c r="AO576">
        <v>16.49014437059024</v>
      </c>
      <c r="AP576">
        <v>16.70301454545454</v>
      </c>
      <c r="AQ576">
        <v>0.002547931101982779</v>
      </c>
      <c r="AR576">
        <v>105.1138406512992</v>
      </c>
      <c r="AS576">
        <v>0</v>
      </c>
      <c r="AT576">
        <v>0</v>
      </c>
      <c r="AU576">
        <f>IF(AS576*$H$13&gt;=AW576,1.0,(AW576/(AW576-AS576*$H$13)))</f>
        <v>0</v>
      </c>
      <c r="AV576">
        <f>(AU576-1)*100</f>
        <v>0</v>
      </c>
      <c r="AW576">
        <f>MAX(0,($B$13+$C$13*EF576)/(1+$D$13*EF576)*DY576/(EA576+273)*$E$13)</f>
        <v>0</v>
      </c>
      <c r="AX576" t="s">
        <v>437</v>
      </c>
      <c r="AY576" t="s">
        <v>437</v>
      </c>
      <c r="AZ576">
        <v>0</v>
      </c>
      <c r="BA576">
        <v>0</v>
      </c>
      <c r="BB576">
        <f>1-AZ576/BA576</f>
        <v>0</v>
      </c>
      <c r="BC576">
        <v>0</v>
      </c>
      <c r="BD576" t="s">
        <v>437</v>
      </c>
      <c r="BE576" t="s">
        <v>437</v>
      </c>
      <c r="BF576">
        <v>0</v>
      </c>
      <c r="BG576">
        <v>0</v>
      </c>
      <c r="BH576">
        <f>1-BF576/BG576</f>
        <v>0</v>
      </c>
      <c r="BI576">
        <v>0.5</v>
      </c>
      <c r="BJ576">
        <f>DI576</f>
        <v>0</v>
      </c>
      <c r="BK576">
        <f>L576</f>
        <v>0</v>
      </c>
      <c r="BL576">
        <f>BH576*BI576*BJ576</f>
        <v>0</v>
      </c>
      <c r="BM576">
        <f>(BK576-BC576)/BJ576</f>
        <v>0</v>
      </c>
      <c r="BN576">
        <f>(BA576-BG576)/BG576</f>
        <v>0</v>
      </c>
      <c r="BO576">
        <f>AZ576/(BB576+AZ576/BG576)</f>
        <v>0</v>
      </c>
      <c r="BP576" t="s">
        <v>437</v>
      </c>
      <c r="BQ576">
        <v>0</v>
      </c>
      <c r="BR576">
        <f>IF(BQ576&lt;&gt;0, BQ576, BO576)</f>
        <v>0</v>
      </c>
      <c r="BS576">
        <f>1-BR576/BG576</f>
        <v>0</v>
      </c>
      <c r="BT576">
        <f>(BG576-BF576)/(BG576-BR576)</f>
        <v>0</v>
      </c>
      <c r="BU576">
        <f>(BA576-BG576)/(BA576-BR576)</f>
        <v>0</v>
      </c>
      <c r="BV576">
        <f>(BG576-BF576)/(BG576-AZ576)</f>
        <v>0</v>
      </c>
      <c r="BW576">
        <f>(BA576-BG576)/(BA576-AZ576)</f>
        <v>0</v>
      </c>
      <c r="BX576">
        <f>(BT576*BR576/BF576)</f>
        <v>0</v>
      </c>
      <c r="BY576">
        <f>(1-BX576)</f>
        <v>0</v>
      </c>
      <c r="BZ576">
        <v>2020</v>
      </c>
      <c r="CA576">
        <v>290.0000000000001</v>
      </c>
      <c r="CB576">
        <v>1590.42</v>
      </c>
      <c r="CC576">
        <v>295</v>
      </c>
      <c r="CD576">
        <v>5220.67</v>
      </c>
      <c r="CE576">
        <v>1591.29</v>
      </c>
      <c r="CF576">
        <v>-0.87</v>
      </c>
      <c r="CG576">
        <v>300.0000000000001</v>
      </c>
      <c r="CH576">
        <v>23.8</v>
      </c>
      <c r="CI576">
        <v>1650.734719841875</v>
      </c>
      <c r="CJ576">
        <v>2.032994541366527</v>
      </c>
      <c r="CK576">
        <v>-31.03478562282126</v>
      </c>
      <c r="CL576">
        <v>0.9198548094063967</v>
      </c>
      <c r="CM576">
        <v>0.9759925733019913</v>
      </c>
      <c r="CN576">
        <v>-0.00431141668520578</v>
      </c>
      <c r="CO576">
        <v>289.9999999999999</v>
      </c>
      <c r="CP576">
        <v>1590.91</v>
      </c>
      <c r="CQ576">
        <v>765</v>
      </c>
      <c r="CR576">
        <v>5219.32</v>
      </c>
      <c r="CS576">
        <v>1591.27</v>
      </c>
      <c r="CT576">
        <v>-0.36</v>
      </c>
      <c r="DH576">
        <f>$B$11*EG576+$C$11*EH576+$F$11*ES576*(1-EV576)</f>
        <v>0</v>
      </c>
      <c r="DI576">
        <f>DH576*DJ576</f>
        <v>0</v>
      </c>
      <c r="DJ576">
        <f>($B$11*$D$9+$C$11*$D$9+$F$11*((FF576+EX576)/MAX(FF576+EX576+FG576, 0.1)*$I$9+FG576/MAX(FF576+EX576+FG576, 0.1)*$J$9))/($B$11+$C$11+$F$11)</f>
        <v>0</v>
      </c>
      <c r="DK576">
        <f>($B$11*$K$9+$C$11*$K$9+$F$11*((FF576+EX576)/MAX(FF576+EX576+FG576, 0.1)*$P$9+FG576/MAX(FF576+EX576+FG576, 0.1)*$Q$9))/($B$11+$C$11+$F$11)</f>
        <v>0</v>
      </c>
      <c r="DL576">
        <v>6</v>
      </c>
      <c r="DM576">
        <v>0.5</v>
      </c>
      <c r="DN576" t="s">
        <v>438</v>
      </c>
      <c r="DO576">
        <v>2</v>
      </c>
      <c r="DP576" t="b">
        <v>1</v>
      </c>
      <c r="DQ576">
        <v>1761513799.7</v>
      </c>
      <c r="DR576">
        <v>1277.534</v>
      </c>
      <c r="DS576">
        <v>1310.543</v>
      </c>
      <c r="DT576">
        <v>16.69376</v>
      </c>
      <c r="DU576">
        <v>16.48989</v>
      </c>
      <c r="DV576">
        <v>1281.494</v>
      </c>
      <c r="DW576">
        <v>16.61622</v>
      </c>
      <c r="DX576">
        <v>500.008</v>
      </c>
      <c r="DY576">
        <v>90.27844</v>
      </c>
      <c r="DZ576">
        <v>0.09997433000000001</v>
      </c>
      <c r="EA576">
        <v>24.18514</v>
      </c>
      <c r="EB576">
        <v>24.01559</v>
      </c>
      <c r="EC576">
        <v>999.9</v>
      </c>
      <c r="ED576">
        <v>0</v>
      </c>
      <c r="EE576">
        <v>0</v>
      </c>
      <c r="EF576">
        <v>9998.053</v>
      </c>
      <c r="EG576">
        <v>0</v>
      </c>
      <c r="EH576">
        <v>1022.124</v>
      </c>
      <c r="EI576">
        <v>-33.01027999999999</v>
      </c>
      <c r="EJ576">
        <v>1299.223</v>
      </c>
      <c r="EK576">
        <v>1332.518</v>
      </c>
      <c r="EL576">
        <v>0.2038751</v>
      </c>
      <c r="EM576">
        <v>1310.543</v>
      </c>
      <c r="EN576">
        <v>16.48989</v>
      </c>
      <c r="EO576">
        <v>1.507086</v>
      </c>
      <c r="EP576">
        <v>1.488682</v>
      </c>
      <c r="EQ576">
        <v>13.04026</v>
      </c>
      <c r="ER576">
        <v>12.85241</v>
      </c>
      <c r="ES576">
        <v>2000.026</v>
      </c>
      <c r="ET576">
        <v>0.9799986999999998</v>
      </c>
      <c r="EU576">
        <v>0.0200017</v>
      </c>
      <c r="EV576">
        <v>0</v>
      </c>
      <c r="EW576">
        <v>1259.476</v>
      </c>
      <c r="EX576">
        <v>5.000970000000001</v>
      </c>
      <c r="EY576">
        <v>25375.52</v>
      </c>
      <c r="EZ576">
        <v>16707.81</v>
      </c>
      <c r="FA576">
        <v>40.562</v>
      </c>
      <c r="FB576">
        <v>41.687</v>
      </c>
      <c r="FC576">
        <v>40.687</v>
      </c>
      <c r="FD576">
        <v>41.062</v>
      </c>
      <c r="FE576">
        <v>40.625</v>
      </c>
      <c r="FF576">
        <v>1955.126</v>
      </c>
      <c r="FG576">
        <v>39.89999999999999</v>
      </c>
      <c r="FH576">
        <v>0</v>
      </c>
      <c r="FI576">
        <v>8673.800000190735</v>
      </c>
      <c r="FJ576">
        <v>0</v>
      </c>
      <c r="FK576">
        <v>1259.504230769231</v>
      </c>
      <c r="FL576">
        <v>-1.383589743961152</v>
      </c>
      <c r="FM576">
        <v>-34.12307686187295</v>
      </c>
      <c r="FN576">
        <v>25377.97307692307</v>
      </c>
      <c r="FO576">
        <v>15</v>
      </c>
      <c r="FP576">
        <v>0</v>
      </c>
      <c r="FQ576" t="s">
        <v>439</v>
      </c>
      <c r="FR576">
        <v>1760210915.6</v>
      </c>
      <c r="FS576">
        <v>0</v>
      </c>
      <c r="FT576">
        <v>0</v>
      </c>
      <c r="FU576">
        <v>-0.215</v>
      </c>
      <c r="FV576">
        <v>0</v>
      </c>
      <c r="FW576">
        <v>-0.6919999999999999</v>
      </c>
      <c r="FX576">
        <v>0</v>
      </c>
      <c r="FY576">
        <v>400</v>
      </c>
      <c r="FZ576">
        <v>0</v>
      </c>
      <c r="GA576">
        <v>0.15</v>
      </c>
      <c r="GB576">
        <v>0</v>
      </c>
      <c r="GC576">
        <v>-33.42161951219513</v>
      </c>
      <c r="GD576">
        <v>4.097715679442501</v>
      </c>
      <c r="GE576">
        <v>0.4979340255150436</v>
      </c>
      <c r="GF576">
        <v>0</v>
      </c>
      <c r="GG576">
        <v>1259.651176470588</v>
      </c>
      <c r="GH576">
        <v>-2.361802902827827</v>
      </c>
      <c r="GI576">
        <v>0.3705700275638927</v>
      </c>
      <c r="GJ576">
        <v>0</v>
      </c>
      <c r="GK576">
        <v>0.2433547317073171</v>
      </c>
      <c r="GL576">
        <v>-0.3389464599303133</v>
      </c>
      <c r="GM576">
        <v>0.03572172580979897</v>
      </c>
      <c r="GN576">
        <v>0</v>
      </c>
      <c r="GO576">
        <v>0</v>
      </c>
      <c r="GP576">
        <v>3</v>
      </c>
      <c r="GQ576" t="s">
        <v>455</v>
      </c>
      <c r="GR576">
        <v>3.13453</v>
      </c>
      <c r="GS576">
        <v>2.76024</v>
      </c>
      <c r="GT576">
        <v>0.201147</v>
      </c>
      <c r="GU576">
        <v>0.202121</v>
      </c>
      <c r="GV576">
        <v>0.0818773</v>
      </c>
      <c r="GW576">
        <v>0.0802953</v>
      </c>
      <c r="GX576">
        <v>25392.6</v>
      </c>
      <c r="GY576">
        <v>25360.8</v>
      </c>
      <c r="GZ576">
        <v>29557.8</v>
      </c>
      <c r="HA576">
        <v>29381</v>
      </c>
      <c r="HB576">
        <v>35864.8</v>
      </c>
      <c r="HC576">
        <v>35797.3</v>
      </c>
      <c r="HD576">
        <v>41591.3</v>
      </c>
      <c r="HE576">
        <v>41737.8</v>
      </c>
      <c r="HF576">
        <v>1.92432</v>
      </c>
      <c r="HG576">
        <v>1.8501</v>
      </c>
      <c r="HH576">
        <v>0.00270456</v>
      </c>
      <c r="HI576">
        <v>0</v>
      </c>
      <c r="HJ576">
        <v>23.9641</v>
      </c>
      <c r="HK576">
        <v>999.9</v>
      </c>
      <c r="HL576">
        <v>39.5</v>
      </c>
      <c r="HM576">
        <v>31.7</v>
      </c>
      <c r="HN576">
        <v>20.5411</v>
      </c>
      <c r="HO576">
        <v>62.5829</v>
      </c>
      <c r="HP576">
        <v>31.1538</v>
      </c>
      <c r="HQ576">
        <v>1</v>
      </c>
      <c r="HR576">
        <v>0.176474</v>
      </c>
      <c r="HS576">
        <v>4.63844</v>
      </c>
      <c r="HT576">
        <v>20.2792</v>
      </c>
      <c r="HU576">
        <v>5.21909</v>
      </c>
      <c r="HV576">
        <v>12.0159</v>
      </c>
      <c r="HW576">
        <v>4.98905</v>
      </c>
      <c r="HX576">
        <v>3.28795</v>
      </c>
      <c r="HY576">
        <v>9999</v>
      </c>
      <c r="HZ576">
        <v>9999</v>
      </c>
      <c r="IA576">
        <v>9999</v>
      </c>
      <c r="IB576">
        <v>999.9</v>
      </c>
      <c r="IC576">
        <v>4.97289</v>
      </c>
      <c r="ID576">
        <v>1.86661</v>
      </c>
      <c r="IE576">
        <v>1.86596</v>
      </c>
      <c r="IF576">
        <v>1.86587</v>
      </c>
      <c r="IG576">
        <v>1.86772</v>
      </c>
      <c r="IH576">
        <v>1.87018</v>
      </c>
      <c r="II576">
        <v>1.86878</v>
      </c>
      <c r="IJ576">
        <v>1.87027</v>
      </c>
      <c r="IK576">
        <v>0</v>
      </c>
      <c r="IL576">
        <v>0</v>
      </c>
      <c r="IM576">
        <v>0</v>
      </c>
      <c r="IN576">
        <v>0</v>
      </c>
      <c r="IO576" t="s">
        <v>441</v>
      </c>
      <c r="IP576" t="s">
        <v>442</v>
      </c>
      <c r="IQ576" t="s">
        <v>443</v>
      </c>
      <c r="IR576" t="s">
        <v>443</v>
      </c>
      <c r="IS576" t="s">
        <v>443</v>
      </c>
      <c r="IT576" t="s">
        <v>443</v>
      </c>
      <c r="IU576">
        <v>0</v>
      </c>
      <c r="IV576">
        <v>100</v>
      </c>
      <c r="IW576">
        <v>100</v>
      </c>
      <c r="IX576">
        <v>-3.98</v>
      </c>
      <c r="IY576">
        <v>0.07770000000000001</v>
      </c>
      <c r="IZ576">
        <v>-1.414774939843471</v>
      </c>
      <c r="JA576">
        <v>-0.002262605230658699</v>
      </c>
      <c r="JB576">
        <v>4.117972070868355E-07</v>
      </c>
      <c r="JC576">
        <v>-1.535053720392113E-10</v>
      </c>
      <c r="JD576">
        <v>-0.05773197212917025</v>
      </c>
      <c r="JE576">
        <v>-0.004387372397949352</v>
      </c>
      <c r="JF576">
        <v>0.001148265067849212</v>
      </c>
      <c r="JG576">
        <v>-2.372704636287677E-05</v>
      </c>
      <c r="JH576">
        <v>4</v>
      </c>
      <c r="JI576">
        <v>2346</v>
      </c>
      <c r="JJ576">
        <v>1</v>
      </c>
      <c r="JK576">
        <v>24</v>
      </c>
      <c r="JL576">
        <v>21714.8</v>
      </c>
      <c r="JM576">
        <v>29358563.4</v>
      </c>
      <c r="JN576">
        <v>2.61963</v>
      </c>
      <c r="JO576">
        <v>2.24609</v>
      </c>
      <c r="JP576">
        <v>1.39771</v>
      </c>
      <c r="JQ576">
        <v>2.35229</v>
      </c>
      <c r="JR576">
        <v>1.49536</v>
      </c>
      <c r="JS576">
        <v>2.66479</v>
      </c>
      <c r="JT576">
        <v>36.718</v>
      </c>
      <c r="JU576">
        <v>24.035</v>
      </c>
      <c r="JV576">
        <v>18</v>
      </c>
      <c r="JW576">
        <v>495.381</v>
      </c>
      <c r="JX576">
        <v>438.344</v>
      </c>
      <c r="JY576">
        <v>18.6516</v>
      </c>
      <c r="JZ576">
        <v>29.6742</v>
      </c>
      <c r="KA576">
        <v>30.0011</v>
      </c>
      <c r="KB576">
        <v>29.1983</v>
      </c>
      <c r="KC576">
        <v>29.0983</v>
      </c>
      <c r="KD576">
        <v>52.4514</v>
      </c>
      <c r="KE576">
        <v>26.6573</v>
      </c>
      <c r="KF576">
        <v>40.0849</v>
      </c>
      <c r="KG576">
        <v>18.6432</v>
      </c>
      <c r="KH576">
        <v>1336.4</v>
      </c>
      <c r="KI576">
        <v>16.4683</v>
      </c>
      <c r="KJ576">
        <v>101.017</v>
      </c>
      <c r="KK576">
        <v>100.369</v>
      </c>
    </row>
    <row r="577" spans="1:297">
      <c r="A577">
        <v>561</v>
      </c>
      <c r="B577">
        <v>1761513807.5</v>
      </c>
      <c r="C577">
        <v>6597</v>
      </c>
      <c r="D577" t="s">
        <v>1570</v>
      </c>
      <c r="E577" t="s">
        <v>1571</v>
      </c>
      <c r="F577">
        <v>5</v>
      </c>
      <c r="G577" t="s">
        <v>1411</v>
      </c>
      <c r="H577" t="s">
        <v>436</v>
      </c>
      <c r="I577">
        <v>1761513805</v>
      </c>
      <c r="J577">
        <f>(K577)/1000</f>
        <v>0</v>
      </c>
      <c r="K577">
        <f>IF(DP577, AN577, AH577)</f>
        <v>0</v>
      </c>
      <c r="L577">
        <f>IF(DP577, AI577, AG577)</f>
        <v>0</v>
      </c>
      <c r="M577">
        <f>DR577 - IF(AU577&gt;1, L577*DL577*100.0/(AW577), 0)</f>
        <v>0</v>
      </c>
      <c r="N577">
        <f>((T577-J577/2)*M577-L577)/(T577+J577/2)</f>
        <v>0</v>
      </c>
      <c r="O577">
        <f>N577*(DY577+DZ577)/1000.0</f>
        <v>0</v>
      </c>
      <c r="P577">
        <f>(DR577 - IF(AU577&gt;1, L577*DL577*100.0/(AW577), 0))*(DY577+DZ577)/1000.0</f>
        <v>0</v>
      </c>
      <c r="Q577">
        <f>2.0/((1/S577-1/R577)+SIGN(S577)*SQRT((1/S577-1/R577)*(1/S577-1/R577) + 4*DM577/((DM577+1)*(DM577+1))*(2*1/S577*1/R577-1/R577*1/R577)))</f>
        <v>0</v>
      </c>
      <c r="R577">
        <f>IF(LEFT(DN577,1)&lt;&gt;"0",IF(LEFT(DN577,1)="1",3.0,DO577),$D$5+$E$5*(EF577*DY577/($K$5*1000))+$F$5*(EF577*DY577/($K$5*1000))*MAX(MIN(DL577,$J$5),$I$5)*MAX(MIN(DL577,$J$5),$I$5)+$G$5*MAX(MIN(DL577,$J$5),$I$5)*(EF577*DY577/($K$5*1000))+$H$5*(EF577*DY577/($K$5*1000))*(EF577*DY577/($K$5*1000)))</f>
        <v>0</v>
      </c>
      <c r="S577">
        <f>J577*(1000-(1000*0.61365*exp(17.502*W577/(240.97+W577))/(DY577+DZ577)+DT577)/2)/(1000*0.61365*exp(17.502*W577/(240.97+W577))/(DY577+DZ577)-DT577)</f>
        <v>0</v>
      </c>
      <c r="T577">
        <f>1/((DM577+1)/(Q577/1.6)+1/(R577/1.37)) + DM577/((DM577+1)/(Q577/1.6) + DM577/(R577/1.37))</f>
        <v>0</v>
      </c>
      <c r="U577">
        <f>(DH577*DK577)</f>
        <v>0</v>
      </c>
      <c r="V577">
        <f>(EA577+(U577+2*0.95*5.67E-8*(((EA577+$B$7)+273)^4-(EA577+273)^4)-44100*J577)/(1.84*29.3*R577+8*0.95*5.67E-8*(EA577+273)^3))</f>
        <v>0</v>
      </c>
      <c r="W577">
        <f>($C$7*EB577+$D$7*EC577+$E$7*V577)</f>
        <v>0</v>
      </c>
      <c r="X577">
        <f>0.61365*exp(17.502*W577/(240.97+W577))</f>
        <v>0</v>
      </c>
      <c r="Y577">
        <f>(Z577/AA577*100)</f>
        <v>0</v>
      </c>
      <c r="Z577">
        <f>DT577*(DY577+DZ577)/1000</f>
        <v>0</v>
      </c>
      <c r="AA577">
        <f>0.61365*exp(17.502*EA577/(240.97+EA577))</f>
        <v>0</v>
      </c>
      <c r="AB577">
        <f>(X577-DT577*(DY577+DZ577)/1000)</f>
        <v>0</v>
      </c>
      <c r="AC577">
        <f>(-J577*44100)</f>
        <v>0</v>
      </c>
      <c r="AD577">
        <f>2*29.3*R577*0.92*(EA577-W577)</f>
        <v>0</v>
      </c>
      <c r="AE577">
        <f>2*0.95*5.67E-8*(((EA577+$B$7)+273)^4-(W577+273)^4)</f>
        <v>0</v>
      </c>
      <c r="AF577">
        <f>U577+AE577+AC577+AD577</f>
        <v>0</v>
      </c>
      <c r="AG577">
        <f>DX577*AU577*(DS577-DR577*(1000-AU577*DU577)/(1000-AU577*DT577))/(100*DL577)</f>
        <v>0</v>
      </c>
      <c r="AH577">
        <f>1000*DX577*AU577*(DT577-DU577)/(100*DL577*(1000-AU577*DT577))</f>
        <v>0</v>
      </c>
      <c r="AI577">
        <f>(AJ577 - AK577 - DY577*1E3/(8.314*(EA577+273.15)) * AM577/DX577 * AL577) * DX577/(100*DL577) * (1000 - DU577)/1000</f>
        <v>0</v>
      </c>
      <c r="AJ577">
        <v>1349.155227391483</v>
      </c>
      <c r="AK577">
        <v>1323.65703030303</v>
      </c>
      <c r="AL577">
        <v>3.375782892680876</v>
      </c>
      <c r="AM577">
        <v>65.2902715244734</v>
      </c>
      <c r="AN577">
        <f>(AP577 - AO577 + DY577*1E3/(8.314*(EA577+273.15)) * AR577/DX577 * AQ577) * DX577/(100*DL577) * 1000/(1000 - AP577)</f>
        <v>0</v>
      </c>
      <c r="AO577">
        <v>16.49165401896118</v>
      </c>
      <c r="AP577">
        <v>16.71509515151515</v>
      </c>
      <c r="AQ577">
        <v>0.0006491869688740622</v>
      </c>
      <c r="AR577">
        <v>105.1138406512992</v>
      </c>
      <c r="AS577">
        <v>0</v>
      </c>
      <c r="AT577">
        <v>0</v>
      </c>
      <c r="AU577">
        <f>IF(AS577*$H$13&gt;=AW577,1.0,(AW577/(AW577-AS577*$H$13)))</f>
        <v>0</v>
      </c>
      <c r="AV577">
        <f>(AU577-1)*100</f>
        <v>0</v>
      </c>
      <c r="AW577">
        <f>MAX(0,($B$13+$C$13*EF577)/(1+$D$13*EF577)*DY577/(EA577+273)*$E$13)</f>
        <v>0</v>
      </c>
      <c r="AX577" t="s">
        <v>437</v>
      </c>
      <c r="AY577" t="s">
        <v>437</v>
      </c>
      <c r="AZ577">
        <v>0</v>
      </c>
      <c r="BA577">
        <v>0</v>
      </c>
      <c r="BB577">
        <f>1-AZ577/BA577</f>
        <v>0</v>
      </c>
      <c r="BC577">
        <v>0</v>
      </c>
      <c r="BD577" t="s">
        <v>437</v>
      </c>
      <c r="BE577" t="s">
        <v>437</v>
      </c>
      <c r="BF577">
        <v>0</v>
      </c>
      <c r="BG577">
        <v>0</v>
      </c>
      <c r="BH577">
        <f>1-BF577/BG577</f>
        <v>0</v>
      </c>
      <c r="BI577">
        <v>0.5</v>
      </c>
      <c r="BJ577">
        <f>DI577</f>
        <v>0</v>
      </c>
      <c r="BK577">
        <f>L577</f>
        <v>0</v>
      </c>
      <c r="BL577">
        <f>BH577*BI577*BJ577</f>
        <v>0</v>
      </c>
      <c r="BM577">
        <f>(BK577-BC577)/BJ577</f>
        <v>0</v>
      </c>
      <c r="BN577">
        <f>(BA577-BG577)/BG577</f>
        <v>0</v>
      </c>
      <c r="BO577">
        <f>AZ577/(BB577+AZ577/BG577)</f>
        <v>0</v>
      </c>
      <c r="BP577" t="s">
        <v>437</v>
      </c>
      <c r="BQ577">
        <v>0</v>
      </c>
      <c r="BR577">
        <f>IF(BQ577&lt;&gt;0, BQ577, BO577)</f>
        <v>0</v>
      </c>
      <c r="BS577">
        <f>1-BR577/BG577</f>
        <v>0</v>
      </c>
      <c r="BT577">
        <f>(BG577-BF577)/(BG577-BR577)</f>
        <v>0</v>
      </c>
      <c r="BU577">
        <f>(BA577-BG577)/(BA577-BR577)</f>
        <v>0</v>
      </c>
      <c r="BV577">
        <f>(BG577-BF577)/(BG577-AZ577)</f>
        <v>0</v>
      </c>
      <c r="BW577">
        <f>(BA577-BG577)/(BA577-AZ577)</f>
        <v>0</v>
      </c>
      <c r="BX577">
        <f>(BT577*BR577/BF577)</f>
        <v>0</v>
      </c>
      <c r="BY577">
        <f>(1-BX577)</f>
        <v>0</v>
      </c>
      <c r="BZ577">
        <v>2020</v>
      </c>
      <c r="CA577">
        <v>290.0000000000001</v>
      </c>
      <c r="CB577">
        <v>1590.42</v>
      </c>
      <c r="CC577">
        <v>295</v>
      </c>
      <c r="CD577">
        <v>5220.67</v>
      </c>
      <c r="CE577">
        <v>1591.29</v>
      </c>
      <c r="CF577">
        <v>-0.87</v>
      </c>
      <c r="CG577">
        <v>300.0000000000001</v>
      </c>
      <c r="CH577">
        <v>23.8</v>
      </c>
      <c r="CI577">
        <v>1650.734719841875</v>
      </c>
      <c r="CJ577">
        <v>2.032994541366527</v>
      </c>
      <c r="CK577">
        <v>-31.03478562282126</v>
      </c>
      <c r="CL577">
        <v>0.9198548094063967</v>
      </c>
      <c r="CM577">
        <v>0.9759925733019913</v>
      </c>
      <c r="CN577">
        <v>-0.00431141668520578</v>
      </c>
      <c r="CO577">
        <v>289.9999999999999</v>
      </c>
      <c r="CP577">
        <v>1590.91</v>
      </c>
      <c r="CQ577">
        <v>765</v>
      </c>
      <c r="CR577">
        <v>5219.32</v>
      </c>
      <c r="CS577">
        <v>1591.27</v>
      </c>
      <c r="CT577">
        <v>-0.36</v>
      </c>
      <c r="DH577">
        <f>$B$11*EG577+$C$11*EH577+$F$11*ES577*(1-EV577)</f>
        <v>0</v>
      </c>
      <c r="DI577">
        <f>DH577*DJ577</f>
        <v>0</v>
      </c>
      <c r="DJ577">
        <f>($B$11*$D$9+$C$11*$D$9+$F$11*((FF577+EX577)/MAX(FF577+EX577+FG577, 0.1)*$I$9+FG577/MAX(FF577+EX577+FG577, 0.1)*$J$9))/($B$11+$C$11+$F$11)</f>
        <v>0</v>
      </c>
      <c r="DK577">
        <f>($B$11*$K$9+$C$11*$K$9+$F$11*((FF577+EX577)/MAX(FF577+EX577+FG577, 0.1)*$P$9+FG577/MAX(FF577+EX577+FG577, 0.1)*$Q$9))/($B$11+$C$11+$F$11)</f>
        <v>0</v>
      </c>
      <c r="DL577">
        <v>6</v>
      </c>
      <c r="DM577">
        <v>0.5</v>
      </c>
      <c r="DN577" t="s">
        <v>438</v>
      </c>
      <c r="DO577">
        <v>2</v>
      </c>
      <c r="DP577" t="b">
        <v>1</v>
      </c>
      <c r="DQ577">
        <v>1761513805</v>
      </c>
      <c r="DR577">
        <v>1294.887777777778</v>
      </c>
      <c r="DS577">
        <v>1328.281111111111</v>
      </c>
      <c r="DT577">
        <v>16.71076666666666</v>
      </c>
      <c r="DU577">
        <v>16.49175555555555</v>
      </c>
      <c r="DV577">
        <v>1298.885555555556</v>
      </c>
      <c r="DW577">
        <v>16.63294444444445</v>
      </c>
      <c r="DX577">
        <v>500.0027777777777</v>
      </c>
      <c r="DY577">
        <v>90.2788</v>
      </c>
      <c r="DZ577">
        <v>0.1000089333333333</v>
      </c>
      <c r="EA577">
        <v>24.17717777777778</v>
      </c>
      <c r="EB577">
        <v>24.00371111111111</v>
      </c>
      <c r="EC577">
        <v>999.9000000000001</v>
      </c>
      <c r="ED577">
        <v>0</v>
      </c>
      <c r="EE577">
        <v>0</v>
      </c>
      <c r="EF577">
        <v>10001.18888888889</v>
      </c>
      <c r="EG577">
        <v>0</v>
      </c>
      <c r="EH577">
        <v>1022.128888888889</v>
      </c>
      <c r="EI577">
        <v>-33.39268888888889</v>
      </c>
      <c r="EJ577">
        <v>1316.896666666667</v>
      </c>
      <c r="EK577">
        <v>1350.554444444444</v>
      </c>
      <c r="EL577">
        <v>0.2189952222222222</v>
      </c>
      <c r="EM577">
        <v>1328.281111111111</v>
      </c>
      <c r="EN577">
        <v>16.49175555555555</v>
      </c>
      <c r="EO577">
        <v>1.508624444444444</v>
      </c>
      <c r="EP577">
        <v>1.488855555555556</v>
      </c>
      <c r="EQ577">
        <v>13.05587777777778</v>
      </c>
      <c r="ER577">
        <v>12.85417777777778</v>
      </c>
      <c r="ES577">
        <v>2000.008888888889</v>
      </c>
      <c r="ET577">
        <v>0.9799986666666665</v>
      </c>
      <c r="EU577">
        <v>0.02000173333333333</v>
      </c>
      <c r="EV577">
        <v>0</v>
      </c>
      <c r="EW577">
        <v>1259.201111111111</v>
      </c>
      <c r="EX577">
        <v>5.00097</v>
      </c>
      <c r="EY577">
        <v>25372.36666666667</v>
      </c>
      <c r="EZ577">
        <v>16707.63333333334</v>
      </c>
      <c r="FA577">
        <v>40.562</v>
      </c>
      <c r="FB577">
        <v>41.687</v>
      </c>
      <c r="FC577">
        <v>40.687</v>
      </c>
      <c r="FD577">
        <v>41.062</v>
      </c>
      <c r="FE577">
        <v>40.625</v>
      </c>
      <c r="FF577">
        <v>1955.108888888889</v>
      </c>
      <c r="FG577">
        <v>39.9</v>
      </c>
      <c r="FH577">
        <v>0</v>
      </c>
      <c r="FI577">
        <v>8678.600000143051</v>
      </c>
      <c r="FJ577">
        <v>0</v>
      </c>
      <c r="FK577">
        <v>1259.308461538462</v>
      </c>
      <c r="FL577">
        <v>-1.52136751005463</v>
      </c>
      <c r="FM577">
        <v>-34.47863242047402</v>
      </c>
      <c r="FN577">
        <v>25375.17307692308</v>
      </c>
      <c r="FO577">
        <v>15</v>
      </c>
      <c r="FP577">
        <v>0</v>
      </c>
      <c r="FQ577" t="s">
        <v>439</v>
      </c>
      <c r="FR577">
        <v>1760210915.6</v>
      </c>
      <c r="FS577">
        <v>0</v>
      </c>
      <c r="FT577">
        <v>0</v>
      </c>
      <c r="FU577">
        <v>-0.215</v>
      </c>
      <c r="FV577">
        <v>0</v>
      </c>
      <c r="FW577">
        <v>-0.6919999999999999</v>
      </c>
      <c r="FX577">
        <v>0</v>
      </c>
      <c r="FY577">
        <v>400</v>
      </c>
      <c r="FZ577">
        <v>0</v>
      </c>
      <c r="GA577">
        <v>0.15</v>
      </c>
      <c r="GB577">
        <v>0</v>
      </c>
      <c r="GC577">
        <v>-33.28896097560976</v>
      </c>
      <c r="GD577">
        <v>1.9276097560976</v>
      </c>
      <c r="GE577">
        <v>0.4332170311034331</v>
      </c>
      <c r="GF577">
        <v>0</v>
      </c>
      <c r="GG577">
        <v>1259.479705882353</v>
      </c>
      <c r="GH577">
        <v>-1.862337660488811</v>
      </c>
      <c r="GI577">
        <v>0.3296297860444978</v>
      </c>
      <c r="GJ577">
        <v>0</v>
      </c>
      <c r="GK577">
        <v>0.2270601951219512</v>
      </c>
      <c r="GL577">
        <v>-0.1959632822299653</v>
      </c>
      <c r="GM577">
        <v>0.02696880534465746</v>
      </c>
      <c r="GN577">
        <v>0</v>
      </c>
      <c r="GO577">
        <v>0</v>
      </c>
      <c r="GP577">
        <v>3</v>
      </c>
      <c r="GQ577" t="s">
        <v>455</v>
      </c>
      <c r="GR577">
        <v>3.13461</v>
      </c>
      <c r="GS577">
        <v>2.76039</v>
      </c>
      <c r="GT577">
        <v>0.20274</v>
      </c>
      <c r="GU577">
        <v>0.203713</v>
      </c>
      <c r="GV577">
        <v>0.0819146</v>
      </c>
      <c r="GW577">
        <v>0.0802969</v>
      </c>
      <c r="GX577">
        <v>25342.1</v>
      </c>
      <c r="GY577">
        <v>25310</v>
      </c>
      <c r="GZ577">
        <v>29558</v>
      </c>
      <c r="HA577">
        <v>29380.9</v>
      </c>
      <c r="HB577">
        <v>35863.3</v>
      </c>
      <c r="HC577">
        <v>35797.1</v>
      </c>
      <c r="HD577">
        <v>41591.2</v>
      </c>
      <c r="HE577">
        <v>41737.6</v>
      </c>
      <c r="HF577">
        <v>1.9243</v>
      </c>
      <c r="HG577">
        <v>1.84993</v>
      </c>
      <c r="HH577">
        <v>0.00243634</v>
      </c>
      <c r="HI577">
        <v>0</v>
      </c>
      <c r="HJ577">
        <v>23.9641</v>
      </c>
      <c r="HK577">
        <v>999.9</v>
      </c>
      <c r="HL577">
        <v>39.5</v>
      </c>
      <c r="HM577">
        <v>31.7</v>
      </c>
      <c r="HN577">
        <v>20.5389</v>
      </c>
      <c r="HO577">
        <v>62.5329</v>
      </c>
      <c r="HP577">
        <v>31.3101</v>
      </c>
      <c r="HQ577">
        <v>1</v>
      </c>
      <c r="HR577">
        <v>0.17767</v>
      </c>
      <c r="HS577">
        <v>4.65569</v>
      </c>
      <c r="HT577">
        <v>20.2788</v>
      </c>
      <c r="HU577">
        <v>5.21894</v>
      </c>
      <c r="HV577">
        <v>12.0159</v>
      </c>
      <c r="HW577">
        <v>4.9892</v>
      </c>
      <c r="HX577">
        <v>3.288</v>
      </c>
      <c r="HY577">
        <v>9999</v>
      </c>
      <c r="HZ577">
        <v>9999</v>
      </c>
      <c r="IA577">
        <v>9999</v>
      </c>
      <c r="IB577">
        <v>999.9</v>
      </c>
      <c r="IC577">
        <v>4.97288</v>
      </c>
      <c r="ID577">
        <v>1.86661</v>
      </c>
      <c r="IE577">
        <v>1.86595</v>
      </c>
      <c r="IF577">
        <v>1.86588</v>
      </c>
      <c r="IG577">
        <v>1.86771</v>
      </c>
      <c r="IH577">
        <v>1.87021</v>
      </c>
      <c r="II577">
        <v>1.86877</v>
      </c>
      <c r="IJ577">
        <v>1.87028</v>
      </c>
      <c r="IK577">
        <v>0</v>
      </c>
      <c r="IL577">
        <v>0</v>
      </c>
      <c r="IM577">
        <v>0</v>
      </c>
      <c r="IN577">
        <v>0</v>
      </c>
      <c r="IO577" t="s">
        <v>441</v>
      </c>
      <c r="IP577" t="s">
        <v>442</v>
      </c>
      <c r="IQ577" t="s">
        <v>443</v>
      </c>
      <c r="IR577" t="s">
        <v>443</v>
      </c>
      <c r="IS577" t="s">
        <v>443</v>
      </c>
      <c r="IT577" t="s">
        <v>443</v>
      </c>
      <c r="IU577">
        <v>0</v>
      </c>
      <c r="IV577">
        <v>100</v>
      </c>
      <c r="IW577">
        <v>100</v>
      </c>
      <c r="IX577">
        <v>-4.01</v>
      </c>
      <c r="IY577">
        <v>0.0779</v>
      </c>
      <c r="IZ577">
        <v>-1.414774939843471</v>
      </c>
      <c r="JA577">
        <v>-0.002262605230658699</v>
      </c>
      <c r="JB577">
        <v>4.117972070868355E-07</v>
      </c>
      <c r="JC577">
        <v>-1.535053720392113E-10</v>
      </c>
      <c r="JD577">
        <v>-0.05773197212917025</v>
      </c>
      <c r="JE577">
        <v>-0.004387372397949352</v>
      </c>
      <c r="JF577">
        <v>0.001148265067849212</v>
      </c>
      <c r="JG577">
        <v>-2.372704636287677E-05</v>
      </c>
      <c r="JH577">
        <v>4</v>
      </c>
      <c r="JI577">
        <v>2346</v>
      </c>
      <c r="JJ577">
        <v>1</v>
      </c>
      <c r="JK577">
        <v>24</v>
      </c>
      <c r="JL577">
        <v>21714.9</v>
      </c>
      <c r="JM577">
        <v>29358563.5</v>
      </c>
      <c r="JN577">
        <v>2.64648</v>
      </c>
      <c r="JO577">
        <v>2.23877</v>
      </c>
      <c r="JP577">
        <v>1.39771</v>
      </c>
      <c r="JQ577">
        <v>2.35107</v>
      </c>
      <c r="JR577">
        <v>1.49536</v>
      </c>
      <c r="JS577">
        <v>2.55127</v>
      </c>
      <c r="JT577">
        <v>36.718</v>
      </c>
      <c r="JU577">
        <v>24.035</v>
      </c>
      <c r="JV577">
        <v>18</v>
      </c>
      <c r="JW577">
        <v>495.474</v>
      </c>
      <c r="JX577">
        <v>438.341</v>
      </c>
      <c r="JY577">
        <v>18.6387</v>
      </c>
      <c r="JZ577">
        <v>29.687</v>
      </c>
      <c r="KA577">
        <v>30.0012</v>
      </c>
      <c r="KB577">
        <v>29.2117</v>
      </c>
      <c r="KC577">
        <v>29.1124</v>
      </c>
      <c r="KD577">
        <v>53.0106</v>
      </c>
      <c r="KE577">
        <v>26.6573</v>
      </c>
      <c r="KF577">
        <v>40.0849</v>
      </c>
      <c r="KG577">
        <v>18.6321</v>
      </c>
      <c r="KH577">
        <v>1356.44</v>
      </c>
      <c r="KI577">
        <v>16.4683</v>
      </c>
      <c r="KJ577">
        <v>101.017</v>
      </c>
      <c r="KK577">
        <v>100.369</v>
      </c>
    </row>
    <row r="578" spans="1:297">
      <c r="A578">
        <v>562</v>
      </c>
      <c r="B578">
        <v>1761513812.5</v>
      </c>
      <c r="C578">
        <v>6602</v>
      </c>
      <c r="D578" t="s">
        <v>1572</v>
      </c>
      <c r="E578" t="s">
        <v>1573</v>
      </c>
      <c r="F578">
        <v>5</v>
      </c>
      <c r="G578" t="s">
        <v>1411</v>
      </c>
      <c r="H578" t="s">
        <v>436</v>
      </c>
      <c r="I578">
        <v>1761513809.7</v>
      </c>
      <c r="J578">
        <f>(K578)/1000</f>
        <v>0</v>
      </c>
      <c r="K578">
        <f>IF(DP578, AN578, AH578)</f>
        <v>0</v>
      </c>
      <c r="L578">
        <f>IF(DP578, AI578, AG578)</f>
        <v>0</v>
      </c>
      <c r="M578">
        <f>DR578 - IF(AU578&gt;1, L578*DL578*100.0/(AW578), 0)</f>
        <v>0</v>
      </c>
      <c r="N578">
        <f>((T578-J578/2)*M578-L578)/(T578+J578/2)</f>
        <v>0</v>
      </c>
      <c r="O578">
        <f>N578*(DY578+DZ578)/1000.0</f>
        <v>0</v>
      </c>
      <c r="P578">
        <f>(DR578 - IF(AU578&gt;1, L578*DL578*100.0/(AW578), 0))*(DY578+DZ578)/1000.0</f>
        <v>0</v>
      </c>
      <c r="Q578">
        <f>2.0/((1/S578-1/R578)+SIGN(S578)*SQRT((1/S578-1/R578)*(1/S578-1/R578) + 4*DM578/((DM578+1)*(DM578+1))*(2*1/S578*1/R578-1/R578*1/R578)))</f>
        <v>0</v>
      </c>
      <c r="R578">
        <f>IF(LEFT(DN578,1)&lt;&gt;"0",IF(LEFT(DN578,1)="1",3.0,DO578),$D$5+$E$5*(EF578*DY578/($K$5*1000))+$F$5*(EF578*DY578/($K$5*1000))*MAX(MIN(DL578,$J$5),$I$5)*MAX(MIN(DL578,$J$5),$I$5)+$G$5*MAX(MIN(DL578,$J$5),$I$5)*(EF578*DY578/($K$5*1000))+$H$5*(EF578*DY578/($K$5*1000))*(EF578*DY578/($K$5*1000)))</f>
        <v>0</v>
      </c>
      <c r="S578">
        <f>J578*(1000-(1000*0.61365*exp(17.502*W578/(240.97+W578))/(DY578+DZ578)+DT578)/2)/(1000*0.61365*exp(17.502*W578/(240.97+W578))/(DY578+DZ578)-DT578)</f>
        <v>0</v>
      </c>
      <c r="T578">
        <f>1/((DM578+1)/(Q578/1.6)+1/(R578/1.37)) + DM578/((DM578+1)/(Q578/1.6) + DM578/(R578/1.37))</f>
        <v>0</v>
      </c>
      <c r="U578">
        <f>(DH578*DK578)</f>
        <v>0</v>
      </c>
      <c r="V578">
        <f>(EA578+(U578+2*0.95*5.67E-8*(((EA578+$B$7)+273)^4-(EA578+273)^4)-44100*J578)/(1.84*29.3*R578+8*0.95*5.67E-8*(EA578+273)^3))</f>
        <v>0</v>
      </c>
      <c r="W578">
        <f>($C$7*EB578+$D$7*EC578+$E$7*V578)</f>
        <v>0</v>
      </c>
      <c r="X578">
        <f>0.61365*exp(17.502*W578/(240.97+W578))</f>
        <v>0</v>
      </c>
      <c r="Y578">
        <f>(Z578/AA578*100)</f>
        <v>0</v>
      </c>
      <c r="Z578">
        <f>DT578*(DY578+DZ578)/1000</f>
        <v>0</v>
      </c>
      <c r="AA578">
        <f>0.61365*exp(17.502*EA578/(240.97+EA578))</f>
        <v>0</v>
      </c>
      <c r="AB578">
        <f>(X578-DT578*(DY578+DZ578)/1000)</f>
        <v>0</v>
      </c>
      <c r="AC578">
        <f>(-J578*44100)</f>
        <v>0</v>
      </c>
      <c r="AD578">
        <f>2*29.3*R578*0.92*(EA578-W578)</f>
        <v>0</v>
      </c>
      <c r="AE578">
        <f>2*0.95*5.67E-8*(((EA578+$B$7)+273)^4-(W578+273)^4)</f>
        <v>0</v>
      </c>
      <c r="AF578">
        <f>U578+AE578+AC578+AD578</f>
        <v>0</v>
      </c>
      <c r="AG578">
        <f>DX578*AU578*(DS578-DR578*(1000-AU578*DU578)/(1000-AU578*DT578))/(100*DL578)</f>
        <v>0</v>
      </c>
      <c r="AH578">
        <f>1000*DX578*AU578*(DT578-DU578)/(100*DL578*(1000-AU578*DT578))</f>
        <v>0</v>
      </c>
      <c r="AI578">
        <f>(AJ578 - AK578 - DY578*1E3/(8.314*(EA578+273.15)) * AM578/DX578 * AL578) * DX578/(100*DL578) * (1000 - DU578)/1000</f>
        <v>0</v>
      </c>
      <c r="AJ578">
        <v>1366.186545260758</v>
      </c>
      <c r="AK578">
        <v>1340.554848484848</v>
      </c>
      <c r="AL578">
        <v>3.37609564502773</v>
      </c>
      <c r="AM578">
        <v>65.2902715244734</v>
      </c>
      <c r="AN578">
        <f>(AP578 - AO578 + DY578*1E3/(8.314*(EA578+273.15)) * AR578/DX578 * AQ578) * DX578/(100*DL578) * 1000/(1000 - AP578)</f>
        <v>0</v>
      </c>
      <c r="AO578">
        <v>16.49268724292476</v>
      </c>
      <c r="AP578">
        <v>16.71844242424243</v>
      </c>
      <c r="AQ578">
        <v>8.250892519855791E-05</v>
      </c>
      <c r="AR578">
        <v>105.1138406512992</v>
      </c>
      <c r="AS578">
        <v>0</v>
      </c>
      <c r="AT578">
        <v>0</v>
      </c>
      <c r="AU578">
        <f>IF(AS578*$H$13&gt;=AW578,1.0,(AW578/(AW578-AS578*$H$13)))</f>
        <v>0</v>
      </c>
      <c r="AV578">
        <f>(AU578-1)*100</f>
        <v>0</v>
      </c>
      <c r="AW578">
        <f>MAX(0,($B$13+$C$13*EF578)/(1+$D$13*EF578)*DY578/(EA578+273)*$E$13)</f>
        <v>0</v>
      </c>
      <c r="AX578" t="s">
        <v>437</v>
      </c>
      <c r="AY578" t="s">
        <v>437</v>
      </c>
      <c r="AZ578">
        <v>0</v>
      </c>
      <c r="BA578">
        <v>0</v>
      </c>
      <c r="BB578">
        <f>1-AZ578/BA578</f>
        <v>0</v>
      </c>
      <c r="BC578">
        <v>0</v>
      </c>
      <c r="BD578" t="s">
        <v>437</v>
      </c>
      <c r="BE578" t="s">
        <v>437</v>
      </c>
      <c r="BF578">
        <v>0</v>
      </c>
      <c r="BG578">
        <v>0</v>
      </c>
      <c r="BH578">
        <f>1-BF578/BG578</f>
        <v>0</v>
      </c>
      <c r="BI578">
        <v>0.5</v>
      </c>
      <c r="BJ578">
        <f>DI578</f>
        <v>0</v>
      </c>
      <c r="BK578">
        <f>L578</f>
        <v>0</v>
      </c>
      <c r="BL578">
        <f>BH578*BI578*BJ578</f>
        <v>0</v>
      </c>
      <c r="BM578">
        <f>(BK578-BC578)/BJ578</f>
        <v>0</v>
      </c>
      <c r="BN578">
        <f>(BA578-BG578)/BG578</f>
        <v>0</v>
      </c>
      <c r="BO578">
        <f>AZ578/(BB578+AZ578/BG578)</f>
        <v>0</v>
      </c>
      <c r="BP578" t="s">
        <v>437</v>
      </c>
      <c r="BQ578">
        <v>0</v>
      </c>
      <c r="BR578">
        <f>IF(BQ578&lt;&gt;0, BQ578, BO578)</f>
        <v>0</v>
      </c>
      <c r="BS578">
        <f>1-BR578/BG578</f>
        <v>0</v>
      </c>
      <c r="BT578">
        <f>(BG578-BF578)/(BG578-BR578)</f>
        <v>0</v>
      </c>
      <c r="BU578">
        <f>(BA578-BG578)/(BA578-BR578)</f>
        <v>0</v>
      </c>
      <c r="BV578">
        <f>(BG578-BF578)/(BG578-AZ578)</f>
        <v>0</v>
      </c>
      <c r="BW578">
        <f>(BA578-BG578)/(BA578-AZ578)</f>
        <v>0</v>
      </c>
      <c r="BX578">
        <f>(BT578*BR578/BF578)</f>
        <v>0</v>
      </c>
      <c r="BY578">
        <f>(1-BX578)</f>
        <v>0</v>
      </c>
      <c r="BZ578">
        <v>2020</v>
      </c>
      <c r="CA578">
        <v>290.0000000000001</v>
      </c>
      <c r="CB578">
        <v>1590.42</v>
      </c>
      <c r="CC578">
        <v>295</v>
      </c>
      <c r="CD578">
        <v>5220.67</v>
      </c>
      <c r="CE578">
        <v>1591.29</v>
      </c>
      <c r="CF578">
        <v>-0.87</v>
      </c>
      <c r="CG578">
        <v>300.0000000000001</v>
      </c>
      <c r="CH578">
        <v>23.8</v>
      </c>
      <c r="CI578">
        <v>1650.734719841875</v>
      </c>
      <c r="CJ578">
        <v>2.032994541366527</v>
      </c>
      <c r="CK578">
        <v>-31.03478562282126</v>
      </c>
      <c r="CL578">
        <v>0.9198548094063967</v>
      </c>
      <c r="CM578">
        <v>0.9759925733019913</v>
      </c>
      <c r="CN578">
        <v>-0.00431141668520578</v>
      </c>
      <c r="CO578">
        <v>289.9999999999999</v>
      </c>
      <c r="CP578">
        <v>1590.91</v>
      </c>
      <c r="CQ578">
        <v>765</v>
      </c>
      <c r="CR578">
        <v>5219.32</v>
      </c>
      <c r="CS578">
        <v>1591.27</v>
      </c>
      <c r="CT578">
        <v>-0.36</v>
      </c>
      <c r="DH578">
        <f>$B$11*EG578+$C$11*EH578+$F$11*ES578*(1-EV578)</f>
        <v>0</v>
      </c>
      <c r="DI578">
        <f>DH578*DJ578</f>
        <v>0</v>
      </c>
      <c r="DJ578">
        <f>($B$11*$D$9+$C$11*$D$9+$F$11*((FF578+EX578)/MAX(FF578+EX578+FG578, 0.1)*$I$9+FG578/MAX(FF578+EX578+FG578, 0.1)*$J$9))/($B$11+$C$11+$F$11)</f>
        <v>0</v>
      </c>
      <c r="DK578">
        <f>($B$11*$K$9+$C$11*$K$9+$F$11*((FF578+EX578)/MAX(FF578+EX578+FG578, 0.1)*$P$9+FG578/MAX(FF578+EX578+FG578, 0.1)*$Q$9))/($B$11+$C$11+$F$11)</f>
        <v>0</v>
      </c>
      <c r="DL578">
        <v>6</v>
      </c>
      <c r="DM578">
        <v>0.5</v>
      </c>
      <c r="DN578" t="s">
        <v>438</v>
      </c>
      <c r="DO578">
        <v>2</v>
      </c>
      <c r="DP578" t="b">
        <v>1</v>
      </c>
      <c r="DQ578">
        <v>1761513809.7</v>
      </c>
      <c r="DR578">
        <v>1310.521</v>
      </c>
      <c r="DS578">
        <v>1344.051</v>
      </c>
      <c r="DT578">
        <v>16.7173</v>
      </c>
      <c r="DU578">
        <v>16.49266</v>
      </c>
      <c r="DV578">
        <v>1314.551</v>
      </c>
      <c r="DW578">
        <v>16.63942</v>
      </c>
      <c r="DX578">
        <v>499.9925</v>
      </c>
      <c r="DY578">
        <v>90.27670000000001</v>
      </c>
      <c r="DZ578">
        <v>0.09991197</v>
      </c>
      <c r="EA578">
        <v>24.17725</v>
      </c>
      <c r="EB578">
        <v>24.00708</v>
      </c>
      <c r="EC578">
        <v>999.9</v>
      </c>
      <c r="ED578">
        <v>0</v>
      </c>
      <c r="EE578">
        <v>0</v>
      </c>
      <c r="EF578">
        <v>10020.44</v>
      </c>
      <c r="EG578">
        <v>0</v>
      </c>
      <c r="EH578">
        <v>1022.103</v>
      </c>
      <c r="EI578">
        <v>-33.52893</v>
      </c>
      <c r="EJ578">
        <v>1332.804</v>
      </c>
      <c r="EK578">
        <v>1366.59</v>
      </c>
      <c r="EL578">
        <v>0.2246379</v>
      </c>
      <c r="EM578">
        <v>1344.051</v>
      </c>
      <c r="EN578">
        <v>16.49266</v>
      </c>
      <c r="EO578">
        <v>1.509182</v>
      </c>
      <c r="EP578">
        <v>1.488902</v>
      </c>
      <c r="EQ578">
        <v>13.0615</v>
      </c>
      <c r="ER578">
        <v>12.85469</v>
      </c>
      <c r="ES578">
        <v>1999.949</v>
      </c>
      <c r="ET578">
        <v>0.9799980999999999</v>
      </c>
      <c r="EU578">
        <v>0.02000229</v>
      </c>
      <c r="EV578">
        <v>0</v>
      </c>
      <c r="EW578">
        <v>1258.877</v>
      </c>
      <c r="EX578">
        <v>5.000970000000001</v>
      </c>
      <c r="EY578">
        <v>25368.14</v>
      </c>
      <c r="EZ578">
        <v>16707.14</v>
      </c>
      <c r="FA578">
        <v>40.562</v>
      </c>
      <c r="FB578">
        <v>41.687</v>
      </c>
      <c r="FC578">
        <v>40.687</v>
      </c>
      <c r="FD578">
        <v>41.062</v>
      </c>
      <c r="FE578">
        <v>40.6374</v>
      </c>
      <c r="FF578">
        <v>1955.049</v>
      </c>
      <c r="FG578">
        <v>39.89999999999999</v>
      </c>
      <c r="FH578">
        <v>0</v>
      </c>
      <c r="FI578">
        <v>8683.400000095367</v>
      </c>
      <c r="FJ578">
        <v>0</v>
      </c>
      <c r="FK578">
        <v>1259.173076923077</v>
      </c>
      <c r="FL578">
        <v>-3.343589723363515</v>
      </c>
      <c r="FM578">
        <v>-43.5829059116457</v>
      </c>
      <c r="FN578">
        <v>25372.02307692308</v>
      </c>
      <c r="FO578">
        <v>15</v>
      </c>
      <c r="FP578">
        <v>0</v>
      </c>
      <c r="FQ578" t="s">
        <v>439</v>
      </c>
      <c r="FR578">
        <v>1760210915.6</v>
      </c>
      <c r="FS578">
        <v>0</v>
      </c>
      <c r="FT578">
        <v>0</v>
      </c>
      <c r="FU578">
        <v>-0.215</v>
      </c>
      <c r="FV578">
        <v>0</v>
      </c>
      <c r="FW578">
        <v>-0.6919999999999999</v>
      </c>
      <c r="FX578">
        <v>0</v>
      </c>
      <c r="FY578">
        <v>400</v>
      </c>
      <c r="FZ578">
        <v>0</v>
      </c>
      <c r="GA578">
        <v>0.15</v>
      </c>
      <c r="GB578">
        <v>0</v>
      </c>
      <c r="GC578">
        <v>-33.20260731707317</v>
      </c>
      <c r="GD578">
        <v>-1.918641114982591</v>
      </c>
      <c r="GE578">
        <v>0.3327176503050437</v>
      </c>
      <c r="GF578">
        <v>0</v>
      </c>
      <c r="GG578">
        <v>1259.253235294118</v>
      </c>
      <c r="GH578">
        <v>-2.317341477331653</v>
      </c>
      <c r="GI578">
        <v>0.3763346491702372</v>
      </c>
      <c r="GJ578">
        <v>0</v>
      </c>
      <c r="GK578">
        <v>0.2166851219512195</v>
      </c>
      <c r="GL578">
        <v>0.008520292682926893</v>
      </c>
      <c r="GM578">
        <v>0.01531406423440139</v>
      </c>
      <c r="GN578">
        <v>1</v>
      </c>
      <c r="GO578">
        <v>1</v>
      </c>
      <c r="GP578">
        <v>3</v>
      </c>
      <c r="GQ578" t="s">
        <v>446</v>
      </c>
      <c r="GR578">
        <v>3.13447</v>
      </c>
      <c r="GS578">
        <v>2.76042</v>
      </c>
      <c r="GT578">
        <v>0.204321</v>
      </c>
      <c r="GU578">
        <v>0.205274</v>
      </c>
      <c r="GV578">
        <v>0.0819223</v>
      </c>
      <c r="GW578">
        <v>0.0802913</v>
      </c>
      <c r="GX578">
        <v>25291.3</v>
      </c>
      <c r="GY578">
        <v>25260.3</v>
      </c>
      <c r="GZ578">
        <v>29557.6</v>
      </c>
      <c r="HA578">
        <v>29380.9</v>
      </c>
      <c r="HB578">
        <v>35862.4</v>
      </c>
      <c r="HC578">
        <v>35797</v>
      </c>
      <c r="HD578">
        <v>41590.5</v>
      </c>
      <c r="HE578">
        <v>41737.2</v>
      </c>
      <c r="HF578">
        <v>1.92405</v>
      </c>
      <c r="HG578">
        <v>1.84973</v>
      </c>
      <c r="HH578">
        <v>0.00245124</v>
      </c>
      <c r="HI578">
        <v>0</v>
      </c>
      <c r="HJ578">
        <v>23.9642</v>
      </c>
      <c r="HK578">
        <v>999.9</v>
      </c>
      <c r="HL578">
        <v>39.5</v>
      </c>
      <c r="HM578">
        <v>31.7</v>
      </c>
      <c r="HN578">
        <v>20.5427</v>
      </c>
      <c r="HO578">
        <v>62.3929</v>
      </c>
      <c r="HP578">
        <v>31.1699</v>
      </c>
      <c r="HQ578">
        <v>1</v>
      </c>
      <c r="HR578">
        <v>0.178486</v>
      </c>
      <c r="HS578">
        <v>4.64073</v>
      </c>
      <c r="HT578">
        <v>20.2792</v>
      </c>
      <c r="HU578">
        <v>5.21984</v>
      </c>
      <c r="HV578">
        <v>12.0159</v>
      </c>
      <c r="HW578">
        <v>4.9892</v>
      </c>
      <c r="HX578">
        <v>3.2882</v>
      </c>
      <c r="HY578">
        <v>9999</v>
      </c>
      <c r="HZ578">
        <v>9999</v>
      </c>
      <c r="IA578">
        <v>9999</v>
      </c>
      <c r="IB578">
        <v>999.9</v>
      </c>
      <c r="IC578">
        <v>4.97288</v>
      </c>
      <c r="ID578">
        <v>1.86661</v>
      </c>
      <c r="IE578">
        <v>1.86594</v>
      </c>
      <c r="IF578">
        <v>1.8659</v>
      </c>
      <c r="IG578">
        <v>1.86776</v>
      </c>
      <c r="IH578">
        <v>1.87019</v>
      </c>
      <c r="II578">
        <v>1.86878</v>
      </c>
      <c r="IJ578">
        <v>1.87028</v>
      </c>
      <c r="IK578">
        <v>0</v>
      </c>
      <c r="IL578">
        <v>0</v>
      </c>
      <c r="IM578">
        <v>0</v>
      </c>
      <c r="IN578">
        <v>0</v>
      </c>
      <c r="IO578" t="s">
        <v>441</v>
      </c>
      <c r="IP578" t="s">
        <v>442</v>
      </c>
      <c r="IQ578" t="s">
        <v>443</v>
      </c>
      <c r="IR578" t="s">
        <v>443</v>
      </c>
      <c r="IS578" t="s">
        <v>443</v>
      </c>
      <c r="IT578" t="s">
        <v>443</v>
      </c>
      <c r="IU578">
        <v>0</v>
      </c>
      <c r="IV578">
        <v>100</v>
      </c>
      <c r="IW578">
        <v>100</v>
      </c>
      <c r="IX578">
        <v>-4.04</v>
      </c>
      <c r="IY578">
        <v>0.0779</v>
      </c>
      <c r="IZ578">
        <v>-1.414774939843471</v>
      </c>
      <c r="JA578">
        <v>-0.002262605230658699</v>
      </c>
      <c r="JB578">
        <v>4.117972070868355E-07</v>
      </c>
      <c r="JC578">
        <v>-1.535053720392113E-10</v>
      </c>
      <c r="JD578">
        <v>-0.05773197212917025</v>
      </c>
      <c r="JE578">
        <v>-0.004387372397949352</v>
      </c>
      <c r="JF578">
        <v>0.001148265067849212</v>
      </c>
      <c r="JG578">
        <v>-2.372704636287677E-05</v>
      </c>
      <c r="JH578">
        <v>4</v>
      </c>
      <c r="JI578">
        <v>2346</v>
      </c>
      <c r="JJ578">
        <v>1</v>
      </c>
      <c r="JK578">
        <v>24</v>
      </c>
      <c r="JL578">
        <v>21714.9</v>
      </c>
      <c r="JM578">
        <v>29358563.5</v>
      </c>
      <c r="JN578">
        <v>2.67212</v>
      </c>
      <c r="JO578">
        <v>2.24609</v>
      </c>
      <c r="JP578">
        <v>1.39771</v>
      </c>
      <c r="JQ578">
        <v>2.35107</v>
      </c>
      <c r="JR578">
        <v>1.49536</v>
      </c>
      <c r="JS578">
        <v>2.58789</v>
      </c>
      <c r="JT578">
        <v>36.718</v>
      </c>
      <c r="JU578">
        <v>24.035</v>
      </c>
      <c r="JV578">
        <v>18</v>
      </c>
      <c r="JW578">
        <v>495.415</v>
      </c>
      <c r="JX578">
        <v>438.309</v>
      </c>
      <c r="JY578">
        <v>18.6283</v>
      </c>
      <c r="JZ578">
        <v>29.6998</v>
      </c>
      <c r="KA578">
        <v>30.001</v>
      </c>
      <c r="KB578">
        <v>29.2242</v>
      </c>
      <c r="KC578">
        <v>29.1247</v>
      </c>
      <c r="KD578">
        <v>53.4905</v>
      </c>
      <c r="KE578">
        <v>26.6573</v>
      </c>
      <c r="KF578">
        <v>40.0849</v>
      </c>
      <c r="KG578">
        <v>18.6277</v>
      </c>
      <c r="KH578">
        <v>1369.81</v>
      </c>
      <c r="KI578">
        <v>16.4683</v>
      </c>
      <c r="KJ578">
        <v>101.015</v>
      </c>
      <c r="KK578">
        <v>100.368</v>
      </c>
    </row>
    <row r="579" spans="1:297">
      <c r="A579">
        <v>563</v>
      </c>
      <c r="B579">
        <v>1761513817.5</v>
      </c>
      <c r="C579">
        <v>6607</v>
      </c>
      <c r="D579" t="s">
        <v>1574</v>
      </c>
      <c r="E579" t="s">
        <v>1575</v>
      </c>
      <c r="F579">
        <v>5</v>
      </c>
      <c r="G579" t="s">
        <v>1411</v>
      </c>
      <c r="H579" t="s">
        <v>436</v>
      </c>
      <c r="I579">
        <v>1761513815</v>
      </c>
      <c r="J579">
        <f>(K579)/1000</f>
        <v>0</v>
      </c>
      <c r="K579">
        <f>IF(DP579, AN579, AH579)</f>
        <v>0</v>
      </c>
      <c r="L579">
        <f>IF(DP579, AI579, AG579)</f>
        <v>0</v>
      </c>
      <c r="M579">
        <f>DR579 - IF(AU579&gt;1, L579*DL579*100.0/(AW579), 0)</f>
        <v>0</v>
      </c>
      <c r="N579">
        <f>((T579-J579/2)*M579-L579)/(T579+J579/2)</f>
        <v>0</v>
      </c>
      <c r="O579">
        <f>N579*(DY579+DZ579)/1000.0</f>
        <v>0</v>
      </c>
      <c r="P579">
        <f>(DR579 - IF(AU579&gt;1, L579*DL579*100.0/(AW579), 0))*(DY579+DZ579)/1000.0</f>
        <v>0</v>
      </c>
      <c r="Q579">
        <f>2.0/((1/S579-1/R579)+SIGN(S579)*SQRT((1/S579-1/R579)*(1/S579-1/R579) + 4*DM579/((DM579+1)*(DM579+1))*(2*1/S579*1/R579-1/R579*1/R579)))</f>
        <v>0</v>
      </c>
      <c r="R579">
        <f>IF(LEFT(DN579,1)&lt;&gt;"0",IF(LEFT(DN579,1)="1",3.0,DO579),$D$5+$E$5*(EF579*DY579/($K$5*1000))+$F$5*(EF579*DY579/($K$5*1000))*MAX(MIN(DL579,$J$5),$I$5)*MAX(MIN(DL579,$J$5),$I$5)+$G$5*MAX(MIN(DL579,$J$5),$I$5)*(EF579*DY579/($K$5*1000))+$H$5*(EF579*DY579/($K$5*1000))*(EF579*DY579/($K$5*1000)))</f>
        <v>0</v>
      </c>
      <c r="S579">
        <f>J579*(1000-(1000*0.61365*exp(17.502*W579/(240.97+W579))/(DY579+DZ579)+DT579)/2)/(1000*0.61365*exp(17.502*W579/(240.97+W579))/(DY579+DZ579)-DT579)</f>
        <v>0</v>
      </c>
      <c r="T579">
        <f>1/((DM579+1)/(Q579/1.6)+1/(R579/1.37)) + DM579/((DM579+1)/(Q579/1.6) + DM579/(R579/1.37))</f>
        <v>0</v>
      </c>
      <c r="U579">
        <f>(DH579*DK579)</f>
        <v>0</v>
      </c>
      <c r="V579">
        <f>(EA579+(U579+2*0.95*5.67E-8*(((EA579+$B$7)+273)^4-(EA579+273)^4)-44100*J579)/(1.84*29.3*R579+8*0.95*5.67E-8*(EA579+273)^3))</f>
        <v>0</v>
      </c>
      <c r="W579">
        <f>($C$7*EB579+$D$7*EC579+$E$7*V579)</f>
        <v>0</v>
      </c>
      <c r="X579">
        <f>0.61365*exp(17.502*W579/(240.97+W579))</f>
        <v>0</v>
      </c>
      <c r="Y579">
        <f>(Z579/AA579*100)</f>
        <v>0</v>
      </c>
      <c r="Z579">
        <f>DT579*(DY579+DZ579)/1000</f>
        <v>0</v>
      </c>
      <c r="AA579">
        <f>0.61365*exp(17.502*EA579/(240.97+EA579))</f>
        <v>0</v>
      </c>
      <c r="AB579">
        <f>(X579-DT579*(DY579+DZ579)/1000)</f>
        <v>0</v>
      </c>
      <c r="AC579">
        <f>(-J579*44100)</f>
        <v>0</v>
      </c>
      <c r="AD579">
        <f>2*29.3*R579*0.92*(EA579-W579)</f>
        <v>0</v>
      </c>
      <c r="AE579">
        <f>2*0.95*5.67E-8*(((EA579+$B$7)+273)^4-(W579+273)^4)</f>
        <v>0</v>
      </c>
      <c r="AF579">
        <f>U579+AE579+AC579+AD579</f>
        <v>0</v>
      </c>
      <c r="AG579">
        <f>DX579*AU579*(DS579-DR579*(1000-AU579*DU579)/(1000-AU579*DT579))/(100*DL579)</f>
        <v>0</v>
      </c>
      <c r="AH579">
        <f>1000*DX579*AU579*(DT579-DU579)/(100*DL579*(1000-AU579*DT579))</f>
        <v>0</v>
      </c>
      <c r="AI579">
        <f>(AJ579 - AK579 - DY579*1E3/(8.314*(EA579+273.15)) * AM579/DX579 * AL579) * DX579/(100*DL579) * (1000 - DU579)/1000</f>
        <v>0</v>
      </c>
      <c r="AJ579">
        <v>1383.35202431289</v>
      </c>
      <c r="AK579">
        <v>1357.540909090909</v>
      </c>
      <c r="AL579">
        <v>3.394744150676239</v>
      </c>
      <c r="AM579">
        <v>65.2902715244734</v>
      </c>
      <c r="AN579">
        <f>(AP579 - AO579 + DY579*1E3/(8.314*(EA579+273.15)) * AR579/DX579 * AQ579) * DX579/(100*DL579) * 1000/(1000 - AP579)</f>
        <v>0</v>
      </c>
      <c r="AO579">
        <v>16.49238745491832</v>
      </c>
      <c r="AP579">
        <v>16.72182303030302</v>
      </c>
      <c r="AQ579">
        <v>8.558655188730778E-05</v>
      </c>
      <c r="AR579">
        <v>105.1138406512992</v>
      </c>
      <c r="AS579">
        <v>0</v>
      </c>
      <c r="AT579">
        <v>0</v>
      </c>
      <c r="AU579">
        <f>IF(AS579*$H$13&gt;=AW579,1.0,(AW579/(AW579-AS579*$H$13)))</f>
        <v>0</v>
      </c>
      <c r="AV579">
        <f>(AU579-1)*100</f>
        <v>0</v>
      </c>
      <c r="AW579">
        <f>MAX(0,($B$13+$C$13*EF579)/(1+$D$13*EF579)*DY579/(EA579+273)*$E$13)</f>
        <v>0</v>
      </c>
      <c r="AX579" t="s">
        <v>437</v>
      </c>
      <c r="AY579" t="s">
        <v>437</v>
      </c>
      <c r="AZ579">
        <v>0</v>
      </c>
      <c r="BA579">
        <v>0</v>
      </c>
      <c r="BB579">
        <f>1-AZ579/BA579</f>
        <v>0</v>
      </c>
      <c r="BC579">
        <v>0</v>
      </c>
      <c r="BD579" t="s">
        <v>437</v>
      </c>
      <c r="BE579" t="s">
        <v>437</v>
      </c>
      <c r="BF579">
        <v>0</v>
      </c>
      <c r="BG579">
        <v>0</v>
      </c>
      <c r="BH579">
        <f>1-BF579/BG579</f>
        <v>0</v>
      </c>
      <c r="BI579">
        <v>0.5</v>
      </c>
      <c r="BJ579">
        <f>DI579</f>
        <v>0</v>
      </c>
      <c r="BK579">
        <f>L579</f>
        <v>0</v>
      </c>
      <c r="BL579">
        <f>BH579*BI579*BJ579</f>
        <v>0</v>
      </c>
      <c r="BM579">
        <f>(BK579-BC579)/BJ579</f>
        <v>0</v>
      </c>
      <c r="BN579">
        <f>(BA579-BG579)/BG579</f>
        <v>0</v>
      </c>
      <c r="BO579">
        <f>AZ579/(BB579+AZ579/BG579)</f>
        <v>0</v>
      </c>
      <c r="BP579" t="s">
        <v>437</v>
      </c>
      <c r="BQ579">
        <v>0</v>
      </c>
      <c r="BR579">
        <f>IF(BQ579&lt;&gt;0, BQ579, BO579)</f>
        <v>0</v>
      </c>
      <c r="BS579">
        <f>1-BR579/BG579</f>
        <v>0</v>
      </c>
      <c r="BT579">
        <f>(BG579-BF579)/(BG579-BR579)</f>
        <v>0</v>
      </c>
      <c r="BU579">
        <f>(BA579-BG579)/(BA579-BR579)</f>
        <v>0</v>
      </c>
      <c r="BV579">
        <f>(BG579-BF579)/(BG579-AZ579)</f>
        <v>0</v>
      </c>
      <c r="BW579">
        <f>(BA579-BG579)/(BA579-AZ579)</f>
        <v>0</v>
      </c>
      <c r="BX579">
        <f>(BT579*BR579/BF579)</f>
        <v>0</v>
      </c>
      <c r="BY579">
        <f>(1-BX579)</f>
        <v>0</v>
      </c>
      <c r="BZ579">
        <v>2020</v>
      </c>
      <c r="CA579">
        <v>290.0000000000001</v>
      </c>
      <c r="CB579">
        <v>1590.42</v>
      </c>
      <c r="CC579">
        <v>295</v>
      </c>
      <c r="CD579">
        <v>5220.67</v>
      </c>
      <c r="CE579">
        <v>1591.29</v>
      </c>
      <c r="CF579">
        <v>-0.87</v>
      </c>
      <c r="CG579">
        <v>300.0000000000001</v>
      </c>
      <c r="CH579">
        <v>23.8</v>
      </c>
      <c r="CI579">
        <v>1650.734719841875</v>
      </c>
      <c r="CJ579">
        <v>2.032994541366527</v>
      </c>
      <c r="CK579">
        <v>-31.03478562282126</v>
      </c>
      <c r="CL579">
        <v>0.9198548094063967</v>
      </c>
      <c r="CM579">
        <v>0.9759925733019913</v>
      </c>
      <c r="CN579">
        <v>-0.00431141668520578</v>
      </c>
      <c r="CO579">
        <v>289.9999999999999</v>
      </c>
      <c r="CP579">
        <v>1590.91</v>
      </c>
      <c r="CQ579">
        <v>765</v>
      </c>
      <c r="CR579">
        <v>5219.32</v>
      </c>
      <c r="CS579">
        <v>1591.27</v>
      </c>
      <c r="CT579">
        <v>-0.36</v>
      </c>
      <c r="DH579">
        <f>$B$11*EG579+$C$11*EH579+$F$11*ES579*(1-EV579)</f>
        <v>0</v>
      </c>
      <c r="DI579">
        <f>DH579*DJ579</f>
        <v>0</v>
      </c>
      <c r="DJ579">
        <f>($B$11*$D$9+$C$11*$D$9+$F$11*((FF579+EX579)/MAX(FF579+EX579+FG579, 0.1)*$I$9+FG579/MAX(FF579+EX579+FG579, 0.1)*$J$9))/($B$11+$C$11+$F$11)</f>
        <v>0</v>
      </c>
      <c r="DK579">
        <f>($B$11*$K$9+$C$11*$K$9+$F$11*((FF579+EX579)/MAX(FF579+EX579+FG579, 0.1)*$P$9+FG579/MAX(FF579+EX579+FG579, 0.1)*$Q$9))/($B$11+$C$11+$F$11)</f>
        <v>0</v>
      </c>
      <c r="DL579">
        <v>6</v>
      </c>
      <c r="DM579">
        <v>0.5</v>
      </c>
      <c r="DN579" t="s">
        <v>438</v>
      </c>
      <c r="DO579">
        <v>2</v>
      </c>
      <c r="DP579" t="b">
        <v>1</v>
      </c>
      <c r="DQ579">
        <v>1761513815</v>
      </c>
      <c r="DR579">
        <v>1328.163333333333</v>
      </c>
      <c r="DS579">
        <v>1361.823333333333</v>
      </c>
      <c r="DT579">
        <v>16.7208</v>
      </c>
      <c r="DU579">
        <v>16.49235555555556</v>
      </c>
      <c r="DV579">
        <v>1332.221111111111</v>
      </c>
      <c r="DW579">
        <v>16.64284444444444</v>
      </c>
      <c r="DX579">
        <v>500.0315555555555</v>
      </c>
      <c r="DY579">
        <v>90.27734444444444</v>
      </c>
      <c r="DZ579">
        <v>0.1000820222222222</v>
      </c>
      <c r="EA579">
        <v>24.17787777777778</v>
      </c>
      <c r="EB579">
        <v>23.99948888888889</v>
      </c>
      <c r="EC579">
        <v>999.9000000000001</v>
      </c>
      <c r="ED579">
        <v>0</v>
      </c>
      <c r="EE579">
        <v>0</v>
      </c>
      <c r="EF579">
        <v>10006.58888888889</v>
      </c>
      <c r="EG579">
        <v>0</v>
      </c>
      <c r="EH579">
        <v>1022.085555555556</v>
      </c>
      <c r="EI579">
        <v>-33.66245555555555</v>
      </c>
      <c r="EJ579">
        <v>1350.745555555555</v>
      </c>
      <c r="EK579">
        <v>1384.66</v>
      </c>
      <c r="EL579">
        <v>0.2284348888888889</v>
      </c>
      <c r="EM579">
        <v>1361.823333333333</v>
      </c>
      <c r="EN579">
        <v>16.49235555555556</v>
      </c>
      <c r="EO579">
        <v>1.509506666666667</v>
      </c>
      <c r="EP579">
        <v>1.488885555555556</v>
      </c>
      <c r="EQ579">
        <v>13.06483333333333</v>
      </c>
      <c r="ER579">
        <v>12.85448888888889</v>
      </c>
      <c r="ES579">
        <v>2000.028888888889</v>
      </c>
      <c r="ET579">
        <v>0.979999</v>
      </c>
      <c r="EU579">
        <v>0.0200014</v>
      </c>
      <c r="EV579">
        <v>0</v>
      </c>
      <c r="EW579">
        <v>1258.654444444445</v>
      </c>
      <c r="EX579">
        <v>5.00097</v>
      </c>
      <c r="EY579">
        <v>25365.23333333333</v>
      </c>
      <c r="EZ579">
        <v>16707.82222222222</v>
      </c>
      <c r="FA579">
        <v>40.562</v>
      </c>
      <c r="FB579">
        <v>41.687</v>
      </c>
      <c r="FC579">
        <v>40.687</v>
      </c>
      <c r="FD579">
        <v>41.062</v>
      </c>
      <c r="FE579">
        <v>40.625</v>
      </c>
      <c r="FF579">
        <v>1955.128888888889</v>
      </c>
      <c r="FG579">
        <v>39.9</v>
      </c>
      <c r="FH579">
        <v>0</v>
      </c>
      <c r="FI579">
        <v>8688.800000190735</v>
      </c>
      <c r="FJ579">
        <v>0</v>
      </c>
      <c r="FK579">
        <v>1258.8728</v>
      </c>
      <c r="FL579">
        <v>-3.32538459188751</v>
      </c>
      <c r="FM579">
        <v>-42.55384609341224</v>
      </c>
      <c r="FN579">
        <v>25368.188</v>
      </c>
      <c r="FO579">
        <v>15</v>
      </c>
      <c r="FP579">
        <v>0</v>
      </c>
      <c r="FQ579" t="s">
        <v>439</v>
      </c>
      <c r="FR579">
        <v>1760210915.6</v>
      </c>
      <c r="FS579">
        <v>0</v>
      </c>
      <c r="FT579">
        <v>0</v>
      </c>
      <c r="FU579">
        <v>-0.215</v>
      </c>
      <c r="FV579">
        <v>0</v>
      </c>
      <c r="FW579">
        <v>-0.6919999999999999</v>
      </c>
      <c r="FX579">
        <v>0</v>
      </c>
      <c r="FY579">
        <v>400</v>
      </c>
      <c r="FZ579">
        <v>0</v>
      </c>
      <c r="GA579">
        <v>0.15</v>
      </c>
      <c r="GB579">
        <v>0</v>
      </c>
      <c r="GC579">
        <v>-33.39532</v>
      </c>
      <c r="GD579">
        <v>-2.403681050656617</v>
      </c>
      <c r="GE579">
        <v>0.2588059516317199</v>
      </c>
      <c r="GF579">
        <v>0</v>
      </c>
      <c r="GG579">
        <v>1259.04794117647</v>
      </c>
      <c r="GH579">
        <v>-3.289075620112367</v>
      </c>
      <c r="GI579">
        <v>0.4313234040632709</v>
      </c>
      <c r="GJ579">
        <v>0</v>
      </c>
      <c r="GK579">
        <v>0.218819475</v>
      </c>
      <c r="GL579">
        <v>0.09569562101313289</v>
      </c>
      <c r="GM579">
        <v>0.009775932740632732</v>
      </c>
      <c r="GN579">
        <v>1</v>
      </c>
      <c r="GO579">
        <v>1</v>
      </c>
      <c r="GP579">
        <v>3</v>
      </c>
      <c r="GQ579" t="s">
        <v>446</v>
      </c>
      <c r="GR579">
        <v>3.13449</v>
      </c>
      <c r="GS579">
        <v>2.76038</v>
      </c>
      <c r="GT579">
        <v>0.205903</v>
      </c>
      <c r="GU579">
        <v>0.206818</v>
      </c>
      <c r="GV579">
        <v>0.0819285</v>
      </c>
      <c r="GW579">
        <v>0.08028979999999999</v>
      </c>
      <c r="GX579">
        <v>25240</v>
      </c>
      <c r="GY579">
        <v>25210.5</v>
      </c>
      <c r="GZ579">
        <v>29556.5</v>
      </c>
      <c r="HA579">
        <v>29380.2</v>
      </c>
      <c r="HB579">
        <v>35860.9</v>
      </c>
      <c r="HC579">
        <v>35796.3</v>
      </c>
      <c r="HD579">
        <v>41589</v>
      </c>
      <c r="HE579">
        <v>41736.3</v>
      </c>
      <c r="HF579">
        <v>1.92372</v>
      </c>
      <c r="HG579">
        <v>1.8495</v>
      </c>
      <c r="HH579">
        <v>0.00224262</v>
      </c>
      <c r="HI579">
        <v>0</v>
      </c>
      <c r="HJ579">
        <v>23.9657</v>
      </c>
      <c r="HK579">
        <v>999.9</v>
      </c>
      <c r="HL579">
        <v>39.5</v>
      </c>
      <c r="HM579">
        <v>31.7</v>
      </c>
      <c r="HN579">
        <v>20.5407</v>
      </c>
      <c r="HO579">
        <v>62.7629</v>
      </c>
      <c r="HP579">
        <v>31.2179</v>
      </c>
      <c r="HQ579">
        <v>1</v>
      </c>
      <c r="HR579">
        <v>0.179398</v>
      </c>
      <c r="HS579">
        <v>4.63893</v>
      </c>
      <c r="HT579">
        <v>20.279</v>
      </c>
      <c r="HU579">
        <v>5.21864</v>
      </c>
      <c r="HV579">
        <v>12.0159</v>
      </c>
      <c r="HW579">
        <v>4.98915</v>
      </c>
      <c r="HX579">
        <v>3.28798</v>
      </c>
      <c r="HY579">
        <v>9999</v>
      </c>
      <c r="HZ579">
        <v>9999</v>
      </c>
      <c r="IA579">
        <v>9999</v>
      </c>
      <c r="IB579">
        <v>999.9</v>
      </c>
      <c r="IC579">
        <v>4.97286</v>
      </c>
      <c r="ID579">
        <v>1.86662</v>
      </c>
      <c r="IE579">
        <v>1.86591</v>
      </c>
      <c r="IF579">
        <v>1.86591</v>
      </c>
      <c r="IG579">
        <v>1.8677</v>
      </c>
      <c r="IH579">
        <v>1.87017</v>
      </c>
      <c r="II579">
        <v>1.86879</v>
      </c>
      <c r="IJ579">
        <v>1.87028</v>
      </c>
      <c r="IK579">
        <v>0</v>
      </c>
      <c r="IL579">
        <v>0</v>
      </c>
      <c r="IM579">
        <v>0</v>
      </c>
      <c r="IN579">
        <v>0</v>
      </c>
      <c r="IO579" t="s">
        <v>441</v>
      </c>
      <c r="IP579" t="s">
        <v>442</v>
      </c>
      <c r="IQ579" t="s">
        <v>443</v>
      </c>
      <c r="IR579" t="s">
        <v>443</v>
      </c>
      <c r="IS579" t="s">
        <v>443</v>
      </c>
      <c r="IT579" t="s">
        <v>443</v>
      </c>
      <c r="IU579">
        <v>0</v>
      </c>
      <c r="IV579">
        <v>100</v>
      </c>
      <c r="IW579">
        <v>100</v>
      </c>
      <c r="IX579">
        <v>-4.08</v>
      </c>
      <c r="IY579">
        <v>0.0779</v>
      </c>
      <c r="IZ579">
        <v>-1.414774939843471</v>
      </c>
      <c r="JA579">
        <v>-0.002262605230658699</v>
      </c>
      <c r="JB579">
        <v>4.117972070868355E-07</v>
      </c>
      <c r="JC579">
        <v>-1.535053720392113E-10</v>
      </c>
      <c r="JD579">
        <v>-0.05773197212917025</v>
      </c>
      <c r="JE579">
        <v>-0.004387372397949352</v>
      </c>
      <c r="JF579">
        <v>0.001148265067849212</v>
      </c>
      <c r="JG579">
        <v>-2.372704636287677E-05</v>
      </c>
      <c r="JH579">
        <v>4</v>
      </c>
      <c r="JI579">
        <v>2346</v>
      </c>
      <c r="JJ579">
        <v>1</v>
      </c>
      <c r="JK579">
        <v>24</v>
      </c>
      <c r="JL579">
        <v>21715</v>
      </c>
      <c r="JM579">
        <v>29358563.6</v>
      </c>
      <c r="JN579">
        <v>2.7002</v>
      </c>
      <c r="JO579">
        <v>2.24487</v>
      </c>
      <c r="JP579">
        <v>1.39648</v>
      </c>
      <c r="JQ579">
        <v>2.35107</v>
      </c>
      <c r="JR579">
        <v>1.49536</v>
      </c>
      <c r="JS579">
        <v>2.59644</v>
      </c>
      <c r="JT579">
        <v>36.718</v>
      </c>
      <c r="JU579">
        <v>24.0262</v>
      </c>
      <c r="JV579">
        <v>18</v>
      </c>
      <c r="JW579">
        <v>495.308</v>
      </c>
      <c r="JX579">
        <v>438.263</v>
      </c>
      <c r="JY579">
        <v>18.623</v>
      </c>
      <c r="JZ579">
        <v>29.7101</v>
      </c>
      <c r="KA579">
        <v>30.0009</v>
      </c>
      <c r="KB579">
        <v>29.2367</v>
      </c>
      <c r="KC579">
        <v>29.1371</v>
      </c>
      <c r="KD579">
        <v>54.0543</v>
      </c>
      <c r="KE579">
        <v>26.6573</v>
      </c>
      <c r="KF579">
        <v>40.0849</v>
      </c>
      <c r="KG579">
        <v>18.6221</v>
      </c>
      <c r="KH579">
        <v>1389.93</v>
      </c>
      <c r="KI579">
        <v>16.4683</v>
      </c>
      <c r="KJ579">
        <v>101.012</v>
      </c>
      <c r="KK579">
        <v>100.366</v>
      </c>
    </row>
    <row r="580" spans="1:297">
      <c r="A580">
        <v>564</v>
      </c>
      <c r="B580">
        <v>1761513822.5</v>
      </c>
      <c r="C580">
        <v>6612</v>
      </c>
      <c r="D580" t="s">
        <v>1576</v>
      </c>
      <c r="E580" t="s">
        <v>1577</v>
      </c>
      <c r="F580">
        <v>5</v>
      </c>
      <c r="G580" t="s">
        <v>1411</v>
      </c>
      <c r="H580" t="s">
        <v>436</v>
      </c>
      <c r="I580">
        <v>1761513819.7</v>
      </c>
      <c r="J580">
        <f>(K580)/1000</f>
        <v>0</v>
      </c>
      <c r="K580">
        <f>IF(DP580, AN580, AH580)</f>
        <v>0</v>
      </c>
      <c r="L580">
        <f>IF(DP580, AI580, AG580)</f>
        <v>0</v>
      </c>
      <c r="M580">
        <f>DR580 - IF(AU580&gt;1, L580*DL580*100.0/(AW580), 0)</f>
        <v>0</v>
      </c>
      <c r="N580">
        <f>((T580-J580/2)*M580-L580)/(T580+J580/2)</f>
        <v>0</v>
      </c>
      <c r="O580">
        <f>N580*(DY580+DZ580)/1000.0</f>
        <v>0</v>
      </c>
      <c r="P580">
        <f>(DR580 - IF(AU580&gt;1, L580*DL580*100.0/(AW580), 0))*(DY580+DZ580)/1000.0</f>
        <v>0</v>
      </c>
      <c r="Q580">
        <f>2.0/((1/S580-1/R580)+SIGN(S580)*SQRT((1/S580-1/R580)*(1/S580-1/R580) + 4*DM580/((DM580+1)*(DM580+1))*(2*1/S580*1/R580-1/R580*1/R580)))</f>
        <v>0</v>
      </c>
      <c r="R580">
        <f>IF(LEFT(DN580,1)&lt;&gt;"0",IF(LEFT(DN580,1)="1",3.0,DO580),$D$5+$E$5*(EF580*DY580/($K$5*1000))+$F$5*(EF580*DY580/($K$5*1000))*MAX(MIN(DL580,$J$5),$I$5)*MAX(MIN(DL580,$J$5),$I$5)+$G$5*MAX(MIN(DL580,$J$5),$I$5)*(EF580*DY580/($K$5*1000))+$H$5*(EF580*DY580/($K$5*1000))*(EF580*DY580/($K$5*1000)))</f>
        <v>0</v>
      </c>
      <c r="S580">
        <f>J580*(1000-(1000*0.61365*exp(17.502*W580/(240.97+W580))/(DY580+DZ580)+DT580)/2)/(1000*0.61365*exp(17.502*W580/(240.97+W580))/(DY580+DZ580)-DT580)</f>
        <v>0</v>
      </c>
      <c r="T580">
        <f>1/((DM580+1)/(Q580/1.6)+1/(R580/1.37)) + DM580/((DM580+1)/(Q580/1.6) + DM580/(R580/1.37))</f>
        <v>0</v>
      </c>
      <c r="U580">
        <f>(DH580*DK580)</f>
        <v>0</v>
      </c>
      <c r="V580">
        <f>(EA580+(U580+2*0.95*5.67E-8*(((EA580+$B$7)+273)^4-(EA580+273)^4)-44100*J580)/(1.84*29.3*R580+8*0.95*5.67E-8*(EA580+273)^3))</f>
        <v>0</v>
      </c>
      <c r="W580">
        <f>($C$7*EB580+$D$7*EC580+$E$7*V580)</f>
        <v>0</v>
      </c>
      <c r="X580">
        <f>0.61365*exp(17.502*W580/(240.97+W580))</f>
        <v>0</v>
      </c>
      <c r="Y580">
        <f>(Z580/AA580*100)</f>
        <v>0</v>
      </c>
      <c r="Z580">
        <f>DT580*(DY580+DZ580)/1000</f>
        <v>0</v>
      </c>
      <c r="AA580">
        <f>0.61365*exp(17.502*EA580/(240.97+EA580))</f>
        <v>0</v>
      </c>
      <c r="AB580">
        <f>(X580-DT580*(DY580+DZ580)/1000)</f>
        <v>0</v>
      </c>
      <c r="AC580">
        <f>(-J580*44100)</f>
        <v>0</v>
      </c>
      <c r="AD580">
        <f>2*29.3*R580*0.92*(EA580-W580)</f>
        <v>0</v>
      </c>
      <c r="AE580">
        <f>2*0.95*5.67E-8*(((EA580+$B$7)+273)^4-(W580+273)^4)</f>
        <v>0</v>
      </c>
      <c r="AF580">
        <f>U580+AE580+AC580+AD580</f>
        <v>0</v>
      </c>
      <c r="AG580">
        <f>DX580*AU580*(DS580-DR580*(1000-AU580*DU580)/(1000-AU580*DT580))/(100*DL580)</f>
        <v>0</v>
      </c>
      <c r="AH580">
        <f>1000*DX580*AU580*(DT580-DU580)/(100*DL580*(1000-AU580*DT580))</f>
        <v>0</v>
      </c>
      <c r="AI580">
        <f>(AJ580 - AK580 - DY580*1E3/(8.314*(EA580+273.15)) * AM580/DX580 * AL580) * DX580/(100*DL580) * (1000 - DU580)/1000</f>
        <v>0</v>
      </c>
      <c r="AJ580">
        <v>1400.385404765206</v>
      </c>
      <c r="AK580">
        <v>1374.386</v>
      </c>
      <c r="AL580">
        <v>3.368318320524916</v>
      </c>
      <c r="AM580">
        <v>65.2902715244734</v>
      </c>
      <c r="AN580">
        <f>(AP580 - AO580 + DY580*1E3/(8.314*(EA580+273.15)) * AR580/DX580 * AQ580) * DX580/(100*DL580) * 1000/(1000 - AP580)</f>
        <v>0</v>
      </c>
      <c r="AO580">
        <v>16.49198516245292</v>
      </c>
      <c r="AP580">
        <v>16.72074484848485</v>
      </c>
      <c r="AQ580">
        <v>-5.21660410527067E-07</v>
      </c>
      <c r="AR580">
        <v>105.1138406512992</v>
      </c>
      <c r="AS580">
        <v>0</v>
      </c>
      <c r="AT580">
        <v>0</v>
      </c>
      <c r="AU580">
        <f>IF(AS580*$H$13&gt;=AW580,1.0,(AW580/(AW580-AS580*$H$13)))</f>
        <v>0</v>
      </c>
      <c r="AV580">
        <f>(AU580-1)*100</f>
        <v>0</v>
      </c>
      <c r="AW580">
        <f>MAX(0,($B$13+$C$13*EF580)/(1+$D$13*EF580)*DY580/(EA580+273)*$E$13)</f>
        <v>0</v>
      </c>
      <c r="AX580" t="s">
        <v>437</v>
      </c>
      <c r="AY580" t="s">
        <v>437</v>
      </c>
      <c r="AZ580">
        <v>0</v>
      </c>
      <c r="BA580">
        <v>0</v>
      </c>
      <c r="BB580">
        <f>1-AZ580/BA580</f>
        <v>0</v>
      </c>
      <c r="BC580">
        <v>0</v>
      </c>
      <c r="BD580" t="s">
        <v>437</v>
      </c>
      <c r="BE580" t="s">
        <v>437</v>
      </c>
      <c r="BF580">
        <v>0</v>
      </c>
      <c r="BG580">
        <v>0</v>
      </c>
      <c r="BH580">
        <f>1-BF580/BG580</f>
        <v>0</v>
      </c>
      <c r="BI580">
        <v>0.5</v>
      </c>
      <c r="BJ580">
        <f>DI580</f>
        <v>0</v>
      </c>
      <c r="BK580">
        <f>L580</f>
        <v>0</v>
      </c>
      <c r="BL580">
        <f>BH580*BI580*BJ580</f>
        <v>0</v>
      </c>
      <c r="BM580">
        <f>(BK580-BC580)/BJ580</f>
        <v>0</v>
      </c>
      <c r="BN580">
        <f>(BA580-BG580)/BG580</f>
        <v>0</v>
      </c>
      <c r="BO580">
        <f>AZ580/(BB580+AZ580/BG580)</f>
        <v>0</v>
      </c>
      <c r="BP580" t="s">
        <v>437</v>
      </c>
      <c r="BQ580">
        <v>0</v>
      </c>
      <c r="BR580">
        <f>IF(BQ580&lt;&gt;0, BQ580, BO580)</f>
        <v>0</v>
      </c>
      <c r="BS580">
        <f>1-BR580/BG580</f>
        <v>0</v>
      </c>
      <c r="BT580">
        <f>(BG580-BF580)/(BG580-BR580)</f>
        <v>0</v>
      </c>
      <c r="BU580">
        <f>(BA580-BG580)/(BA580-BR580)</f>
        <v>0</v>
      </c>
      <c r="BV580">
        <f>(BG580-BF580)/(BG580-AZ580)</f>
        <v>0</v>
      </c>
      <c r="BW580">
        <f>(BA580-BG580)/(BA580-AZ580)</f>
        <v>0</v>
      </c>
      <c r="BX580">
        <f>(BT580*BR580/BF580)</f>
        <v>0</v>
      </c>
      <c r="BY580">
        <f>(1-BX580)</f>
        <v>0</v>
      </c>
      <c r="BZ580">
        <v>2020</v>
      </c>
      <c r="CA580">
        <v>290.0000000000001</v>
      </c>
      <c r="CB580">
        <v>1590.42</v>
      </c>
      <c r="CC580">
        <v>295</v>
      </c>
      <c r="CD580">
        <v>5220.67</v>
      </c>
      <c r="CE580">
        <v>1591.29</v>
      </c>
      <c r="CF580">
        <v>-0.87</v>
      </c>
      <c r="CG580">
        <v>300.0000000000001</v>
      </c>
      <c r="CH580">
        <v>23.8</v>
      </c>
      <c r="CI580">
        <v>1650.734719841875</v>
      </c>
      <c r="CJ580">
        <v>2.032994541366527</v>
      </c>
      <c r="CK580">
        <v>-31.03478562282126</v>
      </c>
      <c r="CL580">
        <v>0.9198548094063967</v>
      </c>
      <c r="CM580">
        <v>0.9759925733019913</v>
      </c>
      <c r="CN580">
        <v>-0.00431141668520578</v>
      </c>
      <c r="CO580">
        <v>289.9999999999999</v>
      </c>
      <c r="CP580">
        <v>1590.91</v>
      </c>
      <c r="CQ580">
        <v>765</v>
      </c>
      <c r="CR580">
        <v>5219.32</v>
      </c>
      <c r="CS580">
        <v>1591.27</v>
      </c>
      <c r="CT580">
        <v>-0.36</v>
      </c>
      <c r="DH580">
        <f>$B$11*EG580+$C$11*EH580+$F$11*ES580*(1-EV580)</f>
        <v>0</v>
      </c>
      <c r="DI580">
        <f>DH580*DJ580</f>
        <v>0</v>
      </c>
      <c r="DJ580">
        <f>($B$11*$D$9+$C$11*$D$9+$F$11*((FF580+EX580)/MAX(FF580+EX580+FG580, 0.1)*$I$9+FG580/MAX(FF580+EX580+FG580, 0.1)*$J$9))/($B$11+$C$11+$F$11)</f>
        <v>0</v>
      </c>
      <c r="DK580">
        <f>($B$11*$K$9+$C$11*$K$9+$F$11*((FF580+EX580)/MAX(FF580+EX580+FG580, 0.1)*$P$9+FG580/MAX(FF580+EX580+FG580, 0.1)*$Q$9))/($B$11+$C$11+$F$11)</f>
        <v>0</v>
      </c>
      <c r="DL580">
        <v>6</v>
      </c>
      <c r="DM580">
        <v>0.5</v>
      </c>
      <c r="DN580" t="s">
        <v>438</v>
      </c>
      <c r="DO580">
        <v>2</v>
      </c>
      <c r="DP580" t="b">
        <v>1</v>
      </c>
      <c r="DQ580">
        <v>1761513819.7</v>
      </c>
      <c r="DR580">
        <v>1343.778</v>
      </c>
      <c r="DS580">
        <v>1377.588</v>
      </c>
      <c r="DT580">
        <v>16.72125</v>
      </c>
      <c r="DU580">
        <v>16.49192</v>
      </c>
      <c r="DV580">
        <v>1347.87</v>
      </c>
      <c r="DW580">
        <v>16.64334</v>
      </c>
      <c r="DX580">
        <v>499.9918</v>
      </c>
      <c r="DY580">
        <v>90.27739</v>
      </c>
      <c r="DZ580">
        <v>0.09993225</v>
      </c>
      <c r="EA580">
        <v>24.18076</v>
      </c>
      <c r="EB580">
        <v>24.00883</v>
      </c>
      <c r="EC580">
        <v>999.9</v>
      </c>
      <c r="ED580">
        <v>0</v>
      </c>
      <c r="EE580">
        <v>0</v>
      </c>
      <c r="EF580">
        <v>10011.542</v>
      </c>
      <c r="EG580">
        <v>0</v>
      </c>
      <c r="EH580">
        <v>1022.067</v>
      </c>
      <c r="EI580">
        <v>-33.81019000000001</v>
      </c>
      <c r="EJ580">
        <v>1366.631</v>
      </c>
      <c r="EK580">
        <v>1400.691</v>
      </c>
      <c r="EL580">
        <v>0.2293293</v>
      </c>
      <c r="EM580">
        <v>1377.588</v>
      </c>
      <c r="EN580">
        <v>16.49192</v>
      </c>
      <c r="EO580">
        <v>1.509551</v>
      </c>
      <c r="EP580">
        <v>1.48885</v>
      </c>
      <c r="EQ580">
        <v>13.06526</v>
      </c>
      <c r="ER580">
        <v>12.85411</v>
      </c>
      <c r="ES580">
        <v>1999.989</v>
      </c>
      <c r="ET580">
        <v>0.9799986999999998</v>
      </c>
      <c r="EU580">
        <v>0.0200017</v>
      </c>
      <c r="EV580">
        <v>0</v>
      </c>
      <c r="EW580">
        <v>1258.788</v>
      </c>
      <c r="EX580">
        <v>5.000970000000001</v>
      </c>
      <c r="EY580">
        <v>25361.27</v>
      </c>
      <c r="EZ580">
        <v>16707.45</v>
      </c>
      <c r="FA580">
        <v>40.562</v>
      </c>
      <c r="FB580">
        <v>41.687</v>
      </c>
      <c r="FC580">
        <v>40.687</v>
      </c>
      <c r="FD580">
        <v>41.0872</v>
      </c>
      <c r="FE580">
        <v>40.6808</v>
      </c>
      <c r="FF580">
        <v>1955.089</v>
      </c>
      <c r="FG580">
        <v>39.89999999999999</v>
      </c>
      <c r="FH580">
        <v>0</v>
      </c>
      <c r="FI580">
        <v>8693.600000143051</v>
      </c>
      <c r="FJ580">
        <v>0</v>
      </c>
      <c r="FK580">
        <v>1258.776</v>
      </c>
      <c r="FL580">
        <v>-1.090769225816287</v>
      </c>
      <c r="FM580">
        <v>-45.15384619968079</v>
      </c>
      <c r="FN580">
        <v>25364.496</v>
      </c>
      <c r="FO580">
        <v>15</v>
      </c>
      <c r="FP580">
        <v>0</v>
      </c>
      <c r="FQ580" t="s">
        <v>439</v>
      </c>
      <c r="FR580">
        <v>1760210915.6</v>
      </c>
      <c r="FS580">
        <v>0</v>
      </c>
      <c r="FT580">
        <v>0</v>
      </c>
      <c r="FU580">
        <v>-0.215</v>
      </c>
      <c r="FV580">
        <v>0</v>
      </c>
      <c r="FW580">
        <v>-0.6919999999999999</v>
      </c>
      <c r="FX580">
        <v>0</v>
      </c>
      <c r="FY580">
        <v>400</v>
      </c>
      <c r="FZ580">
        <v>0</v>
      </c>
      <c r="GA580">
        <v>0.15</v>
      </c>
      <c r="GB580">
        <v>0</v>
      </c>
      <c r="GC580">
        <v>-33.56078780487805</v>
      </c>
      <c r="GD580">
        <v>-1.918632752613302</v>
      </c>
      <c r="GE580">
        <v>0.2245920509801587</v>
      </c>
      <c r="GF580">
        <v>0</v>
      </c>
      <c r="GG580">
        <v>1258.912647058823</v>
      </c>
      <c r="GH580">
        <v>-2.45851794334611</v>
      </c>
      <c r="GI580">
        <v>0.3854585414765548</v>
      </c>
      <c r="GJ580">
        <v>0</v>
      </c>
      <c r="GK580">
        <v>0.2243554634146341</v>
      </c>
      <c r="GL580">
        <v>0.05085533101045325</v>
      </c>
      <c r="GM580">
        <v>0.005448109947932316</v>
      </c>
      <c r="GN580">
        <v>1</v>
      </c>
      <c r="GO580">
        <v>1</v>
      </c>
      <c r="GP580">
        <v>3</v>
      </c>
      <c r="GQ580" t="s">
        <v>446</v>
      </c>
      <c r="GR580">
        <v>3.13445</v>
      </c>
      <c r="GS580">
        <v>2.76039</v>
      </c>
      <c r="GT580">
        <v>0.207468</v>
      </c>
      <c r="GU580">
        <v>0.208381</v>
      </c>
      <c r="GV580">
        <v>0.08192480000000001</v>
      </c>
      <c r="GW580">
        <v>0.08028440000000001</v>
      </c>
      <c r="GX580">
        <v>25189.7</v>
      </c>
      <c r="GY580">
        <v>25160.3</v>
      </c>
      <c r="GZ580">
        <v>29556.1</v>
      </c>
      <c r="HA580">
        <v>29379.7</v>
      </c>
      <c r="HB580">
        <v>35860.5</v>
      </c>
      <c r="HC580">
        <v>35796.2</v>
      </c>
      <c r="HD580">
        <v>41588.3</v>
      </c>
      <c r="HE580">
        <v>41735.9</v>
      </c>
      <c r="HF580">
        <v>1.92383</v>
      </c>
      <c r="HG580">
        <v>1.8493</v>
      </c>
      <c r="HH580">
        <v>0.00233948</v>
      </c>
      <c r="HI580">
        <v>0</v>
      </c>
      <c r="HJ580">
        <v>23.9661</v>
      </c>
      <c r="HK580">
        <v>999.9</v>
      </c>
      <c r="HL580">
        <v>39.5</v>
      </c>
      <c r="HM580">
        <v>31.7</v>
      </c>
      <c r="HN580">
        <v>20.5422</v>
      </c>
      <c r="HO580">
        <v>62.5629</v>
      </c>
      <c r="HP580">
        <v>31.2941</v>
      </c>
      <c r="HQ580">
        <v>1</v>
      </c>
      <c r="HR580">
        <v>0.180323</v>
      </c>
      <c r="HS580">
        <v>4.6239</v>
      </c>
      <c r="HT580">
        <v>20.2797</v>
      </c>
      <c r="HU580">
        <v>5.22028</v>
      </c>
      <c r="HV580">
        <v>12.0159</v>
      </c>
      <c r="HW580">
        <v>4.98935</v>
      </c>
      <c r="HX580">
        <v>3.28815</v>
      </c>
      <c r="HY580">
        <v>9999</v>
      </c>
      <c r="HZ580">
        <v>9999</v>
      </c>
      <c r="IA580">
        <v>9999</v>
      </c>
      <c r="IB580">
        <v>999.9</v>
      </c>
      <c r="IC580">
        <v>4.97287</v>
      </c>
      <c r="ID580">
        <v>1.86661</v>
      </c>
      <c r="IE580">
        <v>1.86596</v>
      </c>
      <c r="IF580">
        <v>1.8659</v>
      </c>
      <c r="IG580">
        <v>1.86774</v>
      </c>
      <c r="IH580">
        <v>1.87019</v>
      </c>
      <c r="II580">
        <v>1.86879</v>
      </c>
      <c r="IJ580">
        <v>1.87027</v>
      </c>
      <c r="IK580">
        <v>0</v>
      </c>
      <c r="IL580">
        <v>0</v>
      </c>
      <c r="IM580">
        <v>0</v>
      </c>
      <c r="IN580">
        <v>0</v>
      </c>
      <c r="IO580" t="s">
        <v>441</v>
      </c>
      <c r="IP580" t="s">
        <v>442</v>
      </c>
      <c r="IQ580" t="s">
        <v>443</v>
      </c>
      <c r="IR580" t="s">
        <v>443</v>
      </c>
      <c r="IS580" t="s">
        <v>443</v>
      </c>
      <c r="IT580" t="s">
        <v>443</v>
      </c>
      <c r="IU580">
        <v>0</v>
      </c>
      <c r="IV580">
        <v>100</v>
      </c>
      <c r="IW580">
        <v>100</v>
      </c>
      <c r="IX580">
        <v>-4.11</v>
      </c>
      <c r="IY580">
        <v>0.0779</v>
      </c>
      <c r="IZ580">
        <v>-1.414774939843471</v>
      </c>
      <c r="JA580">
        <v>-0.002262605230658699</v>
      </c>
      <c r="JB580">
        <v>4.117972070868355E-07</v>
      </c>
      <c r="JC580">
        <v>-1.535053720392113E-10</v>
      </c>
      <c r="JD580">
        <v>-0.05773197212917025</v>
      </c>
      <c r="JE580">
        <v>-0.004387372397949352</v>
      </c>
      <c r="JF580">
        <v>0.001148265067849212</v>
      </c>
      <c r="JG580">
        <v>-2.372704636287677E-05</v>
      </c>
      <c r="JH580">
        <v>4</v>
      </c>
      <c r="JI580">
        <v>2346</v>
      </c>
      <c r="JJ580">
        <v>1</v>
      </c>
      <c r="JK580">
        <v>24</v>
      </c>
      <c r="JL580">
        <v>21715.1</v>
      </c>
      <c r="JM580">
        <v>29358563.7</v>
      </c>
      <c r="JN580">
        <v>2.72339</v>
      </c>
      <c r="JO580">
        <v>2.23389</v>
      </c>
      <c r="JP580">
        <v>1.39648</v>
      </c>
      <c r="JQ580">
        <v>2.35352</v>
      </c>
      <c r="JR580">
        <v>1.49536</v>
      </c>
      <c r="JS580">
        <v>2.56714</v>
      </c>
      <c r="JT580">
        <v>36.718</v>
      </c>
      <c r="JU580">
        <v>24.035</v>
      </c>
      <c r="JV580">
        <v>18</v>
      </c>
      <c r="JW580">
        <v>495.473</v>
      </c>
      <c r="JX580">
        <v>438.237</v>
      </c>
      <c r="JY580">
        <v>18.6191</v>
      </c>
      <c r="JZ580">
        <v>29.7229</v>
      </c>
      <c r="KA580">
        <v>30.0009</v>
      </c>
      <c r="KB580">
        <v>29.2492</v>
      </c>
      <c r="KC580">
        <v>29.1503</v>
      </c>
      <c r="KD580">
        <v>54.5373</v>
      </c>
      <c r="KE580">
        <v>26.6573</v>
      </c>
      <c r="KF580">
        <v>40.0849</v>
      </c>
      <c r="KG580">
        <v>18.6208</v>
      </c>
      <c r="KH580">
        <v>1403.33</v>
      </c>
      <c r="KI580">
        <v>16.4683</v>
      </c>
      <c r="KJ580">
        <v>101.01</v>
      </c>
      <c r="KK580">
        <v>100.365</v>
      </c>
    </row>
    <row r="581" spans="1:297">
      <c r="A581">
        <v>565</v>
      </c>
      <c r="B581">
        <v>1761513827.5</v>
      </c>
      <c r="C581">
        <v>6617</v>
      </c>
      <c r="D581" t="s">
        <v>1578</v>
      </c>
      <c r="E581" t="s">
        <v>1579</v>
      </c>
      <c r="F581">
        <v>5</v>
      </c>
      <c r="G581" t="s">
        <v>1411</v>
      </c>
      <c r="H581" t="s">
        <v>436</v>
      </c>
      <c r="I581">
        <v>1761513825</v>
      </c>
      <c r="J581">
        <f>(K581)/1000</f>
        <v>0</v>
      </c>
      <c r="K581">
        <f>IF(DP581, AN581, AH581)</f>
        <v>0</v>
      </c>
      <c r="L581">
        <f>IF(DP581, AI581, AG581)</f>
        <v>0</v>
      </c>
      <c r="M581">
        <f>DR581 - IF(AU581&gt;1, L581*DL581*100.0/(AW581), 0)</f>
        <v>0</v>
      </c>
      <c r="N581">
        <f>((T581-J581/2)*M581-L581)/(T581+J581/2)</f>
        <v>0</v>
      </c>
      <c r="O581">
        <f>N581*(DY581+DZ581)/1000.0</f>
        <v>0</v>
      </c>
      <c r="P581">
        <f>(DR581 - IF(AU581&gt;1, L581*DL581*100.0/(AW581), 0))*(DY581+DZ581)/1000.0</f>
        <v>0</v>
      </c>
      <c r="Q581">
        <f>2.0/((1/S581-1/R581)+SIGN(S581)*SQRT((1/S581-1/R581)*(1/S581-1/R581) + 4*DM581/((DM581+1)*(DM581+1))*(2*1/S581*1/R581-1/R581*1/R581)))</f>
        <v>0</v>
      </c>
      <c r="R581">
        <f>IF(LEFT(DN581,1)&lt;&gt;"0",IF(LEFT(DN581,1)="1",3.0,DO581),$D$5+$E$5*(EF581*DY581/($K$5*1000))+$F$5*(EF581*DY581/($K$5*1000))*MAX(MIN(DL581,$J$5),$I$5)*MAX(MIN(DL581,$J$5),$I$5)+$G$5*MAX(MIN(DL581,$J$5),$I$5)*(EF581*DY581/($K$5*1000))+$H$5*(EF581*DY581/($K$5*1000))*(EF581*DY581/($K$5*1000)))</f>
        <v>0</v>
      </c>
      <c r="S581">
        <f>J581*(1000-(1000*0.61365*exp(17.502*W581/(240.97+W581))/(DY581+DZ581)+DT581)/2)/(1000*0.61365*exp(17.502*W581/(240.97+W581))/(DY581+DZ581)-DT581)</f>
        <v>0</v>
      </c>
      <c r="T581">
        <f>1/((DM581+1)/(Q581/1.6)+1/(R581/1.37)) + DM581/((DM581+1)/(Q581/1.6) + DM581/(R581/1.37))</f>
        <v>0</v>
      </c>
      <c r="U581">
        <f>(DH581*DK581)</f>
        <v>0</v>
      </c>
      <c r="V581">
        <f>(EA581+(U581+2*0.95*5.67E-8*(((EA581+$B$7)+273)^4-(EA581+273)^4)-44100*J581)/(1.84*29.3*R581+8*0.95*5.67E-8*(EA581+273)^3))</f>
        <v>0</v>
      </c>
      <c r="W581">
        <f>($C$7*EB581+$D$7*EC581+$E$7*V581)</f>
        <v>0</v>
      </c>
      <c r="X581">
        <f>0.61365*exp(17.502*W581/(240.97+W581))</f>
        <v>0</v>
      </c>
      <c r="Y581">
        <f>(Z581/AA581*100)</f>
        <v>0</v>
      </c>
      <c r="Z581">
        <f>DT581*(DY581+DZ581)/1000</f>
        <v>0</v>
      </c>
      <c r="AA581">
        <f>0.61365*exp(17.502*EA581/(240.97+EA581))</f>
        <v>0</v>
      </c>
      <c r="AB581">
        <f>(X581-DT581*(DY581+DZ581)/1000)</f>
        <v>0</v>
      </c>
      <c r="AC581">
        <f>(-J581*44100)</f>
        <v>0</v>
      </c>
      <c r="AD581">
        <f>2*29.3*R581*0.92*(EA581-W581)</f>
        <v>0</v>
      </c>
      <c r="AE581">
        <f>2*0.95*5.67E-8*(((EA581+$B$7)+273)^4-(W581+273)^4)</f>
        <v>0</v>
      </c>
      <c r="AF581">
        <f>U581+AE581+AC581+AD581</f>
        <v>0</v>
      </c>
      <c r="AG581">
        <f>DX581*AU581*(DS581-DR581*(1000-AU581*DU581)/(1000-AU581*DT581))/(100*DL581)</f>
        <v>0</v>
      </c>
      <c r="AH581">
        <f>1000*DX581*AU581*(DT581-DU581)/(100*DL581*(1000-AU581*DT581))</f>
        <v>0</v>
      </c>
      <c r="AI581">
        <f>(AJ581 - AK581 - DY581*1E3/(8.314*(EA581+273.15)) * AM581/DX581 * AL581) * DX581/(100*DL581) * (1000 - DU581)/1000</f>
        <v>0</v>
      </c>
      <c r="AJ581">
        <v>1417.36047571573</v>
      </c>
      <c r="AK581">
        <v>1391.426787878789</v>
      </c>
      <c r="AL581">
        <v>3.38883561957052</v>
      </c>
      <c r="AM581">
        <v>65.2902715244734</v>
      </c>
      <c r="AN581">
        <f>(AP581 - AO581 + DY581*1E3/(8.314*(EA581+273.15)) * AR581/DX581 * AQ581) * DX581/(100*DL581) * 1000/(1000 - AP581)</f>
        <v>0</v>
      </c>
      <c r="AO581">
        <v>16.49159709002197</v>
      </c>
      <c r="AP581">
        <v>16.72201333333333</v>
      </c>
      <c r="AQ581">
        <v>2.727393728746033E-05</v>
      </c>
      <c r="AR581">
        <v>105.1138406512992</v>
      </c>
      <c r="AS581">
        <v>0</v>
      </c>
      <c r="AT581">
        <v>0</v>
      </c>
      <c r="AU581">
        <f>IF(AS581*$H$13&gt;=AW581,1.0,(AW581/(AW581-AS581*$H$13)))</f>
        <v>0</v>
      </c>
      <c r="AV581">
        <f>(AU581-1)*100</f>
        <v>0</v>
      </c>
      <c r="AW581">
        <f>MAX(0,($B$13+$C$13*EF581)/(1+$D$13*EF581)*DY581/(EA581+273)*$E$13)</f>
        <v>0</v>
      </c>
      <c r="AX581" t="s">
        <v>437</v>
      </c>
      <c r="AY581" t="s">
        <v>437</v>
      </c>
      <c r="AZ581">
        <v>0</v>
      </c>
      <c r="BA581">
        <v>0</v>
      </c>
      <c r="BB581">
        <f>1-AZ581/BA581</f>
        <v>0</v>
      </c>
      <c r="BC581">
        <v>0</v>
      </c>
      <c r="BD581" t="s">
        <v>437</v>
      </c>
      <c r="BE581" t="s">
        <v>437</v>
      </c>
      <c r="BF581">
        <v>0</v>
      </c>
      <c r="BG581">
        <v>0</v>
      </c>
      <c r="BH581">
        <f>1-BF581/BG581</f>
        <v>0</v>
      </c>
      <c r="BI581">
        <v>0.5</v>
      </c>
      <c r="BJ581">
        <f>DI581</f>
        <v>0</v>
      </c>
      <c r="BK581">
        <f>L581</f>
        <v>0</v>
      </c>
      <c r="BL581">
        <f>BH581*BI581*BJ581</f>
        <v>0</v>
      </c>
      <c r="BM581">
        <f>(BK581-BC581)/BJ581</f>
        <v>0</v>
      </c>
      <c r="BN581">
        <f>(BA581-BG581)/BG581</f>
        <v>0</v>
      </c>
      <c r="BO581">
        <f>AZ581/(BB581+AZ581/BG581)</f>
        <v>0</v>
      </c>
      <c r="BP581" t="s">
        <v>437</v>
      </c>
      <c r="BQ581">
        <v>0</v>
      </c>
      <c r="BR581">
        <f>IF(BQ581&lt;&gt;0, BQ581, BO581)</f>
        <v>0</v>
      </c>
      <c r="BS581">
        <f>1-BR581/BG581</f>
        <v>0</v>
      </c>
      <c r="BT581">
        <f>(BG581-BF581)/(BG581-BR581)</f>
        <v>0</v>
      </c>
      <c r="BU581">
        <f>(BA581-BG581)/(BA581-BR581)</f>
        <v>0</v>
      </c>
      <c r="BV581">
        <f>(BG581-BF581)/(BG581-AZ581)</f>
        <v>0</v>
      </c>
      <c r="BW581">
        <f>(BA581-BG581)/(BA581-AZ581)</f>
        <v>0</v>
      </c>
      <c r="BX581">
        <f>(BT581*BR581/BF581)</f>
        <v>0</v>
      </c>
      <c r="BY581">
        <f>(1-BX581)</f>
        <v>0</v>
      </c>
      <c r="BZ581">
        <v>2020</v>
      </c>
      <c r="CA581">
        <v>290.0000000000001</v>
      </c>
      <c r="CB581">
        <v>1590.42</v>
      </c>
      <c r="CC581">
        <v>295</v>
      </c>
      <c r="CD581">
        <v>5220.67</v>
      </c>
      <c r="CE581">
        <v>1591.29</v>
      </c>
      <c r="CF581">
        <v>-0.87</v>
      </c>
      <c r="CG581">
        <v>300.0000000000001</v>
      </c>
      <c r="CH581">
        <v>23.8</v>
      </c>
      <c r="CI581">
        <v>1650.734719841875</v>
      </c>
      <c r="CJ581">
        <v>2.032994541366527</v>
      </c>
      <c r="CK581">
        <v>-31.03478562282126</v>
      </c>
      <c r="CL581">
        <v>0.9198548094063967</v>
      </c>
      <c r="CM581">
        <v>0.9759925733019913</v>
      </c>
      <c r="CN581">
        <v>-0.00431141668520578</v>
      </c>
      <c r="CO581">
        <v>289.9999999999999</v>
      </c>
      <c r="CP581">
        <v>1590.91</v>
      </c>
      <c r="CQ581">
        <v>765</v>
      </c>
      <c r="CR581">
        <v>5219.32</v>
      </c>
      <c r="CS581">
        <v>1591.27</v>
      </c>
      <c r="CT581">
        <v>-0.36</v>
      </c>
      <c r="DH581">
        <f>$B$11*EG581+$C$11*EH581+$F$11*ES581*(1-EV581)</f>
        <v>0</v>
      </c>
      <c r="DI581">
        <f>DH581*DJ581</f>
        <v>0</v>
      </c>
      <c r="DJ581">
        <f>($B$11*$D$9+$C$11*$D$9+$F$11*((FF581+EX581)/MAX(FF581+EX581+FG581, 0.1)*$I$9+FG581/MAX(FF581+EX581+FG581, 0.1)*$J$9))/($B$11+$C$11+$F$11)</f>
        <v>0</v>
      </c>
      <c r="DK581">
        <f>($B$11*$K$9+$C$11*$K$9+$F$11*((FF581+EX581)/MAX(FF581+EX581+FG581, 0.1)*$P$9+FG581/MAX(FF581+EX581+FG581, 0.1)*$Q$9))/($B$11+$C$11+$F$11)</f>
        <v>0</v>
      </c>
      <c r="DL581">
        <v>6</v>
      </c>
      <c r="DM581">
        <v>0.5</v>
      </c>
      <c r="DN581" t="s">
        <v>438</v>
      </c>
      <c r="DO581">
        <v>2</v>
      </c>
      <c r="DP581" t="b">
        <v>1</v>
      </c>
      <c r="DQ581">
        <v>1761513825</v>
      </c>
      <c r="DR581">
        <v>1361.53</v>
      </c>
      <c r="DS581">
        <v>1395.305555555556</v>
      </c>
      <c r="DT581">
        <v>16.72148888888889</v>
      </c>
      <c r="DU581">
        <v>16.49101111111111</v>
      </c>
      <c r="DV581">
        <v>1365.66</v>
      </c>
      <c r="DW581">
        <v>16.64356666666667</v>
      </c>
      <c r="DX581">
        <v>500.04</v>
      </c>
      <c r="DY581">
        <v>90.27544444444442</v>
      </c>
      <c r="DZ581">
        <v>0.1000424666666667</v>
      </c>
      <c r="EA581">
        <v>24.17687777777778</v>
      </c>
      <c r="EB581">
        <v>23.99852222222222</v>
      </c>
      <c r="EC581">
        <v>999.9000000000001</v>
      </c>
      <c r="ED581">
        <v>0</v>
      </c>
      <c r="EE581">
        <v>0</v>
      </c>
      <c r="EF581">
        <v>10006.58222222222</v>
      </c>
      <c r="EG581">
        <v>0</v>
      </c>
      <c r="EH581">
        <v>1022.08</v>
      </c>
      <c r="EI581">
        <v>-33.77575555555556</v>
      </c>
      <c r="EJ581">
        <v>1384.684444444444</v>
      </c>
      <c r="EK581">
        <v>1418.702222222222</v>
      </c>
      <c r="EL581">
        <v>0.2304628888888889</v>
      </c>
      <c r="EM581">
        <v>1395.305555555556</v>
      </c>
      <c r="EN581">
        <v>16.49101111111111</v>
      </c>
      <c r="EO581">
        <v>1.509538888888889</v>
      </c>
      <c r="EP581">
        <v>1.488734444444444</v>
      </c>
      <c r="EQ581">
        <v>13.06513333333333</v>
      </c>
      <c r="ER581">
        <v>12.85295555555556</v>
      </c>
      <c r="ES581">
        <v>2000.003333333333</v>
      </c>
      <c r="ET581">
        <v>0.979999</v>
      </c>
      <c r="EU581">
        <v>0.0200014</v>
      </c>
      <c r="EV581">
        <v>0</v>
      </c>
      <c r="EW581">
        <v>1258.445555555556</v>
      </c>
      <c r="EX581">
        <v>5.00097</v>
      </c>
      <c r="EY581">
        <v>25356.88888888889</v>
      </c>
      <c r="EZ581">
        <v>16707.58888888889</v>
      </c>
      <c r="FA581">
        <v>40.569</v>
      </c>
      <c r="FB581">
        <v>41.694</v>
      </c>
      <c r="FC581">
        <v>40.708</v>
      </c>
      <c r="FD581">
        <v>41.09</v>
      </c>
      <c r="FE581">
        <v>40.687</v>
      </c>
      <c r="FF581">
        <v>1955.103333333333</v>
      </c>
      <c r="FG581">
        <v>39.9</v>
      </c>
      <c r="FH581">
        <v>0</v>
      </c>
      <c r="FI581">
        <v>8698.400000095367</v>
      </c>
      <c r="FJ581">
        <v>0</v>
      </c>
      <c r="FK581">
        <v>1258.6212</v>
      </c>
      <c r="FL581">
        <v>-1.331538450199286</v>
      </c>
      <c r="FM581">
        <v>-50.13076918453864</v>
      </c>
      <c r="FN581">
        <v>25360.916</v>
      </c>
      <c r="FO581">
        <v>15</v>
      </c>
      <c r="FP581">
        <v>0</v>
      </c>
      <c r="FQ581" t="s">
        <v>439</v>
      </c>
      <c r="FR581">
        <v>1760210915.6</v>
      </c>
      <c r="FS581">
        <v>0</v>
      </c>
      <c r="FT581">
        <v>0</v>
      </c>
      <c r="FU581">
        <v>-0.215</v>
      </c>
      <c r="FV581">
        <v>0</v>
      </c>
      <c r="FW581">
        <v>-0.6919999999999999</v>
      </c>
      <c r="FX581">
        <v>0</v>
      </c>
      <c r="FY581">
        <v>400</v>
      </c>
      <c r="FZ581">
        <v>0</v>
      </c>
      <c r="GA581">
        <v>0.15</v>
      </c>
      <c r="GB581">
        <v>0</v>
      </c>
      <c r="GC581">
        <v>-33.69007560975609</v>
      </c>
      <c r="GD581">
        <v>-1.121885017421573</v>
      </c>
      <c r="GE581">
        <v>0.1651798632097578</v>
      </c>
      <c r="GF581">
        <v>0</v>
      </c>
      <c r="GG581">
        <v>1258.705588235294</v>
      </c>
      <c r="GH581">
        <v>-1.387471347121233</v>
      </c>
      <c r="GI581">
        <v>0.3425955528064564</v>
      </c>
      <c r="GJ581">
        <v>0</v>
      </c>
      <c r="GK581">
        <v>0.2277671463414634</v>
      </c>
      <c r="GL581">
        <v>0.02375784668989566</v>
      </c>
      <c r="GM581">
        <v>0.002554077128550384</v>
      </c>
      <c r="GN581">
        <v>1</v>
      </c>
      <c r="GO581">
        <v>1</v>
      </c>
      <c r="GP581">
        <v>3</v>
      </c>
      <c r="GQ581" t="s">
        <v>446</v>
      </c>
      <c r="GR581">
        <v>3.13449</v>
      </c>
      <c r="GS581">
        <v>2.76023</v>
      </c>
      <c r="GT581">
        <v>0.209029</v>
      </c>
      <c r="GU581">
        <v>0.209889</v>
      </c>
      <c r="GV581">
        <v>0.0819204</v>
      </c>
      <c r="GW581">
        <v>0.0802718</v>
      </c>
      <c r="GX581">
        <v>25139.9</v>
      </c>
      <c r="GY581">
        <v>25111.8</v>
      </c>
      <c r="GZ581">
        <v>29556.1</v>
      </c>
      <c r="HA581">
        <v>29379.2</v>
      </c>
      <c r="HB581">
        <v>35860.8</v>
      </c>
      <c r="HC581">
        <v>35795.9</v>
      </c>
      <c r="HD581">
        <v>41588.3</v>
      </c>
      <c r="HE581">
        <v>41734.9</v>
      </c>
      <c r="HF581">
        <v>1.92367</v>
      </c>
      <c r="HG581">
        <v>1.84945</v>
      </c>
      <c r="HH581">
        <v>0.0019297</v>
      </c>
      <c r="HI581">
        <v>0</v>
      </c>
      <c r="HJ581">
        <v>23.9661</v>
      </c>
      <c r="HK581">
        <v>999.9</v>
      </c>
      <c r="HL581">
        <v>39.5</v>
      </c>
      <c r="HM581">
        <v>31.7</v>
      </c>
      <c r="HN581">
        <v>20.542</v>
      </c>
      <c r="HO581">
        <v>61.7929</v>
      </c>
      <c r="HP581">
        <v>31.1418</v>
      </c>
      <c r="HQ581">
        <v>1</v>
      </c>
      <c r="HR581">
        <v>0.18124</v>
      </c>
      <c r="HS581">
        <v>4.64372</v>
      </c>
      <c r="HT581">
        <v>20.2792</v>
      </c>
      <c r="HU581">
        <v>5.21819</v>
      </c>
      <c r="HV581">
        <v>12.0159</v>
      </c>
      <c r="HW581">
        <v>4.98885</v>
      </c>
      <c r="HX581">
        <v>3.28818</v>
      </c>
      <c r="HY581">
        <v>9999</v>
      </c>
      <c r="HZ581">
        <v>9999</v>
      </c>
      <c r="IA581">
        <v>9999</v>
      </c>
      <c r="IB581">
        <v>999.9</v>
      </c>
      <c r="IC581">
        <v>4.97284</v>
      </c>
      <c r="ID581">
        <v>1.86661</v>
      </c>
      <c r="IE581">
        <v>1.86594</v>
      </c>
      <c r="IF581">
        <v>1.8659</v>
      </c>
      <c r="IG581">
        <v>1.86771</v>
      </c>
      <c r="IH581">
        <v>1.87018</v>
      </c>
      <c r="II581">
        <v>1.8688</v>
      </c>
      <c r="IJ581">
        <v>1.87027</v>
      </c>
      <c r="IK581">
        <v>0</v>
      </c>
      <c r="IL581">
        <v>0</v>
      </c>
      <c r="IM581">
        <v>0</v>
      </c>
      <c r="IN581">
        <v>0</v>
      </c>
      <c r="IO581" t="s">
        <v>441</v>
      </c>
      <c r="IP581" t="s">
        <v>442</v>
      </c>
      <c r="IQ581" t="s">
        <v>443</v>
      </c>
      <c r="IR581" t="s">
        <v>443</v>
      </c>
      <c r="IS581" t="s">
        <v>443</v>
      </c>
      <c r="IT581" t="s">
        <v>443</v>
      </c>
      <c r="IU581">
        <v>0</v>
      </c>
      <c r="IV581">
        <v>100</v>
      </c>
      <c r="IW581">
        <v>100</v>
      </c>
      <c r="IX581">
        <v>-4.14</v>
      </c>
      <c r="IY581">
        <v>0.0779</v>
      </c>
      <c r="IZ581">
        <v>-1.414774939843471</v>
      </c>
      <c r="JA581">
        <v>-0.002262605230658699</v>
      </c>
      <c r="JB581">
        <v>4.117972070868355E-07</v>
      </c>
      <c r="JC581">
        <v>-1.535053720392113E-10</v>
      </c>
      <c r="JD581">
        <v>-0.05773197212917025</v>
      </c>
      <c r="JE581">
        <v>-0.004387372397949352</v>
      </c>
      <c r="JF581">
        <v>0.001148265067849212</v>
      </c>
      <c r="JG581">
        <v>-2.372704636287677E-05</v>
      </c>
      <c r="JH581">
        <v>4</v>
      </c>
      <c r="JI581">
        <v>2346</v>
      </c>
      <c r="JJ581">
        <v>1</v>
      </c>
      <c r="JK581">
        <v>24</v>
      </c>
      <c r="JL581">
        <v>21715.2</v>
      </c>
      <c r="JM581">
        <v>29358563.8</v>
      </c>
      <c r="JN581">
        <v>2.75146</v>
      </c>
      <c r="JO581">
        <v>2.229</v>
      </c>
      <c r="JP581">
        <v>1.39648</v>
      </c>
      <c r="JQ581">
        <v>2.35229</v>
      </c>
      <c r="JR581">
        <v>1.49536</v>
      </c>
      <c r="JS581">
        <v>2.70142</v>
      </c>
      <c r="JT581">
        <v>36.718</v>
      </c>
      <c r="JU581">
        <v>24.035</v>
      </c>
      <c r="JV581">
        <v>18</v>
      </c>
      <c r="JW581">
        <v>495.478</v>
      </c>
      <c r="JX581">
        <v>438.433</v>
      </c>
      <c r="JY581">
        <v>18.6171</v>
      </c>
      <c r="JZ581">
        <v>29.7348</v>
      </c>
      <c r="KA581">
        <v>30.001</v>
      </c>
      <c r="KB581">
        <v>29.2617</v>
      </c>
      <c r="KC581">
        <v>29.1644</v>
      </c>
      <c r="KD581">
        <v>55.1062</v>
      </c>
      <c r="KE581">
        <v>26.6573</v>
      </c>
      <c r="KF581">
        <v>40.0849</v>
      </c>
      <c r="KG581">
        <v>18.6137</v>
      </c>
      <c r="KH581">
        <v>1423.53</v>
      </c>
      <c r="KI581">
        <v>16.4683</v>
      </c>
      <c r="KJ581">
        <v>101.01</v>
      </c>
      <c r="KK581">
        <v>100.363</v>
      </c>
    </row>
    <row r="582" spans="1:297">
      <c r="A582">
        <v>566</v>
      </c>
      <c r="B582">
        <v>1761513832.5</v>
      </c>
      <c r="C582">
        <v>6622</v>
      </c>
      <c r="D582" t="s">
        <v>1580</v>
      </c>
      <c r="E582" t="s">
        <v>1581</v>
      </c>
      <c r="F582">
        <v>5</v>
      </c>
      <c r="G582" t="s">
        <v>1411</v>
      </c>
      <c r="H582" t="s">
        <v>436</v>
      </c>
      <c r="I582">
        <v>1761513829.7</v>
      </c>
      <c r="J582">
        <f>(K582)/1000</f>
        <v>0</v>
      </c>
      <c r="K582">
        <f>IF(DP582, AN582, AH582)</f>
        <v>0</v>
      </c>
      <c r="L582">
        <f>IF(DP582, AI582, AG582)</f>
        <v>0</v>
      </c>
      <c r="M582">
        <f>DR582 - IF(AU582&gt;1, L582*DL582*100.0/(AW582), 0)</f>
        <v>0</v>
      </c>
      <c r="N582">
        <f>((T582-J582/2)*M582-L582)/(T582+J582/2)</f>
        <v>0</v>
      </c>
      <c r="O582">
        <f>N582*(DY582+DZ582)/1000.0</f>
        <v>0</v>
      </c>
      <c r="P582">
        <f>(DR582 - IF(AU582&gt;1, L582*DL582*100.0/(AW582), 0))*(DY582+DZ582)/1000.0</f>
        <v>0</v>
      </c>
      <c r="Q582">
        <f>2.0/((1/S582-1/R582)+SIGN(S582)*SQRT((1/S582-1/R582)*(1/S582-1/R582) + 4*DM582/((DM582+1)*(DM582+1))*(2*1/S582*1/R582-1/R582*1/R582)))</f>
        <v>0</v>
      </c>
      <c r="R582">
        <f>IF(LEFT(DN582,1)&lt;&gt;"0",IF(LEFT(DN582,1)="1",3.0,DO582),$D$5+$E$5*(EF582*DY582/($K$5*1000))+$F$5*(EF582*DY582/($K$5*1000))*MAX(MIN(DL582,$J$5),$I$5)*MAX(MIN(DL582,$J$5),$I$5)+$G$5*MAX(MIN(DL582,$J$5),$I$5)*(EF582*DY582/($K$5*1000))+$H$5*(EF582*DY582/($K$5*1000))*(EF582*DY582/($K$5*1000)))</f>
        <v>0</v>
      </c>
      <c r="S582">
        <f>J582*(1000-(1000*0.61365*exp(17.502*W582/(240.97+W582))/(DY582+DZ582)+DT582)/2)/(1000*0.61365*exp(17.502*W582/(240.97+W582))/(DY582+DZ582)-DT582)</f>
        <v>0</v>
      </c>
      <c r="T582">
        <f>1/((DM582+1)/(Q582/1.6)+1/(R582/1.37)) + DM582/((DM582+1)/(Q582/1.6) + DM582/(R582/1.37))</f>
        <v>0</v>
      </c>
      <c r="U582">
        <f>(DH582*DK582)</f>
        <v>0</v>
      </c>
      <c r="V582">
        <f>(EA582+(U582+2*0.95*5.67E-8*(((EA582+$B$7)+273)^4-(EA582+273)^4)-44100*J582)/(1.84*29.3*R582+8*0.95*5.67E-8*(EA582+273)^3))</f>
        <v>0</v>
      </c>
      <c r="W582">
        <f>($C$7*EB582+$D$7*EC582+$E$7*V582)</f>
        <v>0</v>
      </c>
      <c r="X582">
        <f>0.61365*exp(17.502*W582/(240.97+W582))</f>
        <v>0</v>
      </c>
      <c r="Y582">
        <f>(Z582/AA582*100)</f>
        <v>0</v>
      </c>
      <c r="Z582">
        <f>DT582*(DY582+DZ582)/1000</f>
        <v>0</v>
      </c>
      <c r="AA582">
        <f>0.61365*exp(17.502*EA582/(240.97+EA582))</f>
        <v>0</v>
      </c>
      <c r="AB582">
        <f>(X582-DT582*(DY582+DZ582)/1000)</f>
        <v>0</v>
      </c>
      <c r="AC582">
        <f>(-J582*44100)</f>
        <v>0</v>
      </c>
      <c r="AD582">
        <f>2*29.3*R582*0.92*(EA582-W582)</f>
        <v>0</v>
      </c>
      <c r="AE582">
        <f>2*0.95*5.67E-8*(((EA582+$B$7)+273)^4-(W582+273)^4)</f>
        <v>0</v>
      </c>
      <c r="AF582">
        <f>U582+AE582+AC582+AD582</f>
        <v>0</v>
      </c>
      <c r="AG582">
        <f>DX582*AU582*(DS582-DR582*(1000-AU582*DU582)/(1000-AU582*DT582))/(100*DL582)</f>
        <v>0</v>
      </c>
      <c r="AH582">
        <f>1000*DX582*AU582*(DT582-DU582)/(100*DL582*(1000-AU582*DT582))</f>
        <v>0</v>
      </c>
      <c r="AI582">
        <f>(AJ582 - AK582 - DY582*1E3/(8.314*(EA582+273.15)) * AM582/DX582 * AL582) * DX582/(100*DL582) * (1000 - DU582)/1000</f>
        <v>0</v>
      </c>
      <c r="AJ582">
        <v>1434.289956694356</v>
      </c>
      <c r="AK582">
        <v>1408.329212121212</v>
      </c>
      <c r="AL582">
        <v>3.391670510898696</v>
      </c>
      <c r="AM582">
        <v>65.2902715244734</v>
      </c>
      <c r="AN582">
        <f>(AP582 - AO582 + DY582*1E3/(8.314*(EA582+273.15)) * AR582/DX582 * AQ582) * DX582/(100*DL582) * 1000/(1000 - AP582)</f>
        <v>0</v>
      </c>
      <c r="AO582">
        <v>16.48858542079302</v>
      </c>
      <c r="AP582">
        <v>16.71862363636363</v>
      </c>
      <c r="AQ582">
        <v>-4.035211055353199E-05</v>
      </c>
      <c r="AR582">
        <v>105.1138406512992</v>
      </c>
      <c r="AS582">
        <v>0</v>
      </c>
      <c r="AT582">
        <v>0</v>
      </c>
      <c r="AU582">
        <f>IF(AS582*$H$13&gt;=AW582,1.0,(AW582/(AW582-AS582*$H$13)))</f>
        <v>0</v>
      </c>
      <c r="AV582">
        <f>(AU582-1)*100</f>
        <v>0</v>
      </c>
      <c r="AW582">
        <f>MAX(0,($B$13+$C$13*EF582)/(1+$D$13*EF582)*DY582/(EA582+273)*$E$13)</f>
        <v>0</v>
      </c>
      <c r="AX582" t="s">
        <v>437</v>
      </c>
      <c r="AY582" t="s">
        <v>437</v>
      </c>
      <c r="AZ582">
        <v>0</v>
      </c>
      <c r="BA582">
        <v>0</v>
      </c>
      <c r="BB582">
        <f>1-AZ582/BA582</f>
        <v>0</v>
      </c>
      <c r="BC582">
        <v>0</v>
      </c>
      <c r="BD582" t="s">
        <v>437</v>
      </c>
      <c r="BE582" t="s">
        <v>437</v>
      </c>
      <c r="BF582">
        <v>0</v>
      </c>
      <c r="BG582">
        <v>0</v>
      </c>
      <c r="BH582">
        <f>1-BF582/BG582</f>
        <v>0</v>
      </c>
      <c r="BI582">
        <v>0.5</v>
      </c>
      <c r="BJ582">
        <f>DI582</f>
        <v>0</v>
      </c>
      <c r="BK582">
        <f>L582</f>
        <v>0</v>
      </c>
      <c r="BL582">
        <f>BH582*BI582*BJ582</f>
        <v>0</v>
      </c>
      <c r="BM582">
        <f>(BK582-BC582)/BJ582</f>
        <v>0</v>
      </c>
      <c r="BN582">
        <f>(BA582-BG582)/BG582</f>
        <v>0</v>
      </c>
      <c r="BO582">
        <f>AZ582/(BB582+AZ582/BG582)</f>
        <v>0</v>
      </c>
      <c r="BP582" t="s">
        <v>437</v>
      </c>
      <c r="BQ582">
        <v>0</v>
      </c>
      <c r="BR582">
        <f>IF(BQ582&lt;&gt;0, BQ582, BO582)</f>
        <v>0</v>
      </c>
      <c r="BS582">
        <f>1-BR582/BG582</f>
        <v>0</v>
      </c>
      <c r="BT582">
        <f>(BG582-BF582)/(BG582-BR582)</f>
        <v>0</v>
      </c>
      <c r="BU582">
        <f>(BA582-BG582)/(BA582-BR582)</f>
        <v>0</v>
      </c>
      <c r="BV582">
        <f>(BG582-BF582)/(BG582-AZ582)</f>
        <v>0</v>
      </c>
      <c r="BW582">
        <f>(BA582-BG582)/(BA582-AZ582)</f>
        <v>0</v>
      </c>
      <c r="BX582">
        <f>(BT582*BR582/BF582)</f>
        <v>0</v>
      </c>
      <c r="BY582">
        <f>(1-BX582)</f>
        <v>0</v>
      </c>
      <c r="BZ582">
        <v>2020</v>
      </c>
      <c r="CA582">
        <v>290.0000000000001</v>
      </c>
      <c r="CB582">
        <v>1590.42</v>
      </c>
      <c r="CC582">
        <v>295</v>
      </c>
      <c r="CD582">
        <v>5220.67</v>
      </c>
      <c r="CE582">
        <v>1591.29</v>
      </c>
      <c r="CF582">
        <v>-0.87</v>
      </c>
      <c r="CG582">
        <v>300.0000000000001</v>
      </c>
      <c r="CH582">
        <v>23.8</v>
      </c>
      <c r="CI582">
        <v>1650.734719841875</v>
      </c>
      <c r="CJ582">
        <v>2.032994541366527</v>
      </c>
      <c r="CK582">
        <v>-31.03478562282126</v>
      </c>
      <c r="CL582">
        <v>0.9198548094063967</v>
      </c>
      <c r="CM582">
        <v>0.9759925733019913</v>
      </c>
      <c r="CN582">
        <v>-0.00431141668520578</v>
      </c>
      <c r="CO582">
        <v>289.9999999999999</v>
      </c>
      <c r="CP582">
        <v>1590.91</v>
      </c>
      <c r="CQ582">
        <v>765</v>
      </c>
      <c r="CR582">
        <v>5219.32</v>
      </c>
      <c r="CS582">
        <v>1591.27</v>
      </c>
      <c r="CT582">
        <v>-0.36</v>
      </c>
      <c r="DH582">
        <f>$B$11*EG582+$C$11*EH582+$F$11*ES582*(1-EV582)</f>
        <v>0</v>
      </c>
      <c r="DI582">
        <f>DH582*DJ582</f>
        <v>0</v>
      </c>
      <c r="DJ582">
        <f>($B$11*$D$9+$C$11*$D$9+$F$11*((FF582+EX582)/MAX(FF582+EX582+FG582, 0.1)*$I$9+FG582/MAX(FF582+EX582+FG582, 0.1)*$J$9))/($B$11+$C$11+$F$11)</f>
        <v>0</v>
      </c>
      <c r="DK582">
        <f>($B$11*$K$9+$C$11*$K$9+$F$11*((FF582+EX582)/MAX(FF582+EX582+FG582, 0.1)*$P$9+FG582/MAX(FF582+EX582+FG582, 0.1)*$Q$9))/($B$11+$C$11+$F$11)</f>
        <v>0</v>
      </c>
      <c r="DL582">
        <v>6</v>
      </c>
      <c r="DM582">
        <v>0.5</v>
      </c>
      <c r="DN582" t="s">
        <v>438</v>
      </c>
      <c r="DO582">
        <v>2</v>
      </c>
      <c r="DP582" t="b">
        <v>1</v>
      </c>
      <c r="DQ582">
        <v>1761513829.7</v>
      </c>
      <c r="DR582">
        <v>1377.126</v>
      </c>
      <c r="DS582">
        <v>1411.02</v>
      </c>
      <c r="DT582">
        <v>16.71913</v>
      </c>
      <c r="DU582">
        <v>16.48858</v>
      </c>
      <c r="DV582">
        <v>1381.285</v>
      </c>
      <c r="DW582">
        <v>16.64123</v>
      </c>
      <c r="DX582">
        <v>499.9897000000001</v>
      </c>
      <c r="DY582">
        <v>90.27639000000001</v>
      </c>
      <c r="DZ582">
        <v>0.1000714</v>
      </c>
      <c r="EA582">
        <v>24.1795</v>
      </c>
      <c r="EB582">
        <v>23.99336</v>
      </c>
      <c r="EC582">
        <v>999.9</v>
      </c>
      <c r="ED582">
        <v>0</v>
      </c>
      <c r="EE582">
        <v>0</v>
      </c>
      <c r="EF582">
        <v>9989.683999999999</v>
      </c>
      <c r="EG582">
        <v>0</v>
      </c>
      <c r="EH582">
        <v>1022.057</v>
      </c>
      <c r="EI582">
        <v>-33.89543</v>
      </c>
      <c r="EJ582">
        <v>1400.542</v>
      </c>
      <c r="EK582">
        <v>1434.678</v>
      </c>
      <c r="EL582">
        <v>0.2305593</v>
      </c>
      <c r="EM582">
        <v>1411.02</v>
      </c>
      <c r="EN582">
        <v>16.48858</v>
      </c>
      <c r="EO582">
        <v>1.50934</v>
      </c>
      <c r="EP582">
        <v>1.488528</v>
      </c>
      <c r="EQ582">
        <v>13.06312</v>
      </c>
      <c r="ER582">
        <v>12.85083</v>
      </c>
      <c r="ES582">
        <v>1999.995</v>
      </c>
      <c r="ET582">
        <v>0.979999</v>
      </c>
      <c r="EU582">
        <v>0.0200014</v>
      </c>
      <c r="EV582">
        <v>0</v>
      </c>
      <c r="EW582">
        <v>1258.117</v>
      </c>
      <c r="EX582">
        <v>5.000970000000001</v>
      </c>
      <c r="EY582">
        <v>25352.33</v>
      </c>
      <c r="EZ582">
        <v>16707.54</v>
      </c>
      <c r="FA582">
        <v>40.5872</v>
      </c>
      <c r="FB582">
        <v>41.6996</v>
      </c>
      <c r="FC582">
        <v>40.7122</v>
      </c>
      <c r="FD582">
        <v>41.1124</v>
      </c>
      <c r="FE582">
        <v>40.687</v>
      </c>
      <c r="FF582">
        <v>1955.095</v>
      </c>
      <c r="FG582">
        <v>39.89999999999999</v>
      </c>
      <c r="FH582">
        <v>0</v>
      </c>
      <c r="FI582">
        <v>8703.800000190735</v>
      </c>
      <c r="FJ582">
        <v>0</v>
      </c>
      <c r="FK582">
        <v>1258.422307692308</v>
      </c>
      <c r="FL582">
        <v>-3.903589744975068</v>
      </c>
      <c r="FM582">
        <v>-53.86324788875426</v>
      </c>
      <c r="FN582">
        <v>25356.39615384616</v>
      </c>
      <c r="FO582">
        <v>15</v>
      </c>
      <c r="FP582">
        <v>0</v>
      </c>
      <c r="FQ582" t="s">
        <v>439</v>
      </c>
      <c r="FR582">
        <v>1760210915.6</v>
      </c>
      <c r="FS582">
        <v>0</v>
      </c>
      <c r="FT582">
        <v>0</v>
      </c>
      <c r="FU582">
        <v>-0.215</v>
      </c>
      <c r="FV582">
        <v>0</v>
      </c>
      <c r="FW582">
        <v>-0.6919999999999999</v>
      </c>
      <c r="FX582">
        <v>0</v>
      </c>
      <c r="FY582">
        <v>400</v>
      </c>
      <c r="FZ582">
        <v>0</v>
      </c>
      <c r="GA582">
        <v>0.15</v>
      </c>
      <c r="GB582">
        <v>0</v>
      </c>
      <c r="GC582">
        <v>-33.7910625</v>
      </c>
      <c r="GD582">
        <v>-0.8562337711068414</v>
      </c>
      <c r="GE582">
        <v>0.1584313710846124</v>
      </c>
      <c r="GF582">
        <v>0</v>
      </c>
      <c r="GG582">
        <v>1258.500882352941</v>
      </c>
      <c r="GH582">
        <v>-2.423071042224944</v>
      </c>
      <c r="GI582">
        <v>0.3899499790475187</v>
      </c>
      <c r="GJ582">
        <v>0</v>
      </c>
      <c r="GK582">
        <v>0.2296081</v>
      </c>
      <c r="GL582">
        <v>0.009905628517823513</v>
      </c>
      <c r="GM582">
        <v>0.00131239924946641</v>
      </c>
      <c r="GN582">
        <v>1</v>
      </c>
      <c r="GO582">
        <v>1</v>
      </c>
      <c r="GP582">
        <v>3</v>
      </c>
      <c r="GQ582" t="s">
        <v>446</v>
      </c>
      <c r="GR582">
        <v>3.1345</v>
      </c>
      <c r="GS582">
        <v>2.76034</v>
      </c>
      <c r="GT582">
        <v>0.21058</v>
      </c>
      <c r="GU582">
        <v>0.211453</v>
      </c>
      <c r="GV582">
        <v>0.0819114</v>
      </c>
      <c r="GW582">
        <v>0.0802673</v>
      </c>
      <c r="GX582">
        <v>25090.1</v>
      </c>
      <c r="GY582">
        <v>25061.3</v>
      </c>
      <c r="GZ582">
        <v>29555.6</v>
      </c>
      <c r="HA582">
        <v>29378.4</v>
      </c>
      <c r="HB582">
        <v>35860.4</v>
      </c>
      <c r="HC582">
        <v>35795.2</v>
      </c>
      <c r="HD582">
        <v>41587.5</v>
      </c>
      <c r="HE582">
        <v>41733.9</v>
      </c>
      <c r="HF582">
        <v>1.92327</v>
      </c>
      <c r="HG582">
        <v>1.84913</v>
      </c>
      <c r="HH582">
        <v>0.00167638</v>
      </c>
      <c r="HI582">
        <v>0</v>
      </c>
      <c r="HJ582">
        <v>23.9645</v>
      </c>
      <c r="HK582">
        <v>999.9</v>
      </c>
      <c r="HL582">
        <v>39.5</v>
      </c>
      <c r="HM582">
        <v>31.7</v>
      </c>
      <c r="HN582">
        <v>20.5385</v>
      </c>
      <c r="HO582">
        <v>62.4329</v>
      </c>
      <c r="HP582">
        <v>31.1018</v>
      </c>
      <c r="HQ582">
        <v>1</v>
      </c>
      <c r="HR582">
        <v>0.18156</v>
      </c>
      <c r="HS582">
        <v>4.46591</v>
      </c>
      <c r="HT582">
        <v>20.2842</v>
      </c>
      <c r="HU582">
        <v>5.21864</v>
      </c>
      <c r="HV582">
        <v>12.0159</v>
      </c>
      <c r="HW582">
        <v>4.98915</v>
      </c>
      <c r="HX582">
        <v>3.28813</v>
      </c>
      <c r="HY582">
        <v>9999</v>
      </c>
      <c r="HZ582">
        <v>9999</v>
      </c>
      <c r="IA582">
        <v>9999</v>
      </c>
      <c r="IB582">
        <v>999.9</v>
      </c>
      <c r="IC582">
        <v>4.97285</v>
      </c>
      <c r="ID582">
        <v>1.86661</v>
      </c>
      <c r="IE582">
        <v>1.8659</v>
      </c>
      <c r="IF582">
        <v>1.86589</v>
      </c>
      <c r="IG582">
        <v>1.86774</v>
      </c>
      <c r="IH582">
        <v>1.87015</v>
      </c>
      <c r="II582">
        <v>1.86877</v>
      </c>
      <c r="IJ582">
        <v>1.87027</v>
      </c>
      <c r="IK582">
        <v>0</v>
      </c>
      <c r="IL582">
        <v>0</v>
      </c>
      <c r="IM582">
        <v>0</v>
      </c>
      <c r="IN582">
        <v>0</v>
      </c>
      <c r="IO582" t="s">
        <v>441</v>
      </c>
      <c r="IP582" t="s">
        <v>442</v>
      </c>
      <c r="IQ582" t="s">
        <v>443</v>
      </c>
      <c r="IR582" t="s">
        <v>443</v>
      </c>
      <c r="IS582" t="s">
        <v>443</v>
      </c>
      <c r="IT582" t="s">
        <v>443</v>
      </c>
      <c r="IU582">
        <v>0</v>
      </c>
      <c r="IV582">
        <v>100</v>
      </c>
      <c r="IW582">
        <v>100</v>
      </c>
      <c r="IX582">
        <v>-4.17</v>
      </c>
      <c r="IY582">
        <v>0.0779</v>
      </c>
      <c r="IZ582">
        <v>-1.414774939843471</v>
      </c>
      <c r="JA582">
        <v>-0.002262605230658699</v>
      </c>
      <c r="JB582">
        <v>4.117972070868355E-07</v>
      </c>
      <c r="JC582">
        <v>-1.535053720392113E-10</v>
      </c>
      <c r="JD582">
        <v>-0.05773197212917025</v>
      </c>
      <c r="JE582">
        <v>-0.004387372397949352</v>
      </c>
      <c r="JF582">
        <v>0.001148265067849212</v>
      </c>
      <c r="JG582">
        <v>-2.372704636287677E-05</v>
      </c>
      <c r="JH582">
        <v>4</v>
      </c>
      <c r="JI582">
        <v>2346</v>
      </c>
      <c r="JJ582">
        <v>1</v>
      </c>
      <c r="JK582">
        <v>24</v>
      </c>
      <c r="JL582">
        <v>21715.3</v>
      </c>
      <c r="JM582">
        <v>29358563.9</v>
      </c>
      <c r="JN582">
        <v>2.77588</v>
      </c>
      <c r="JO582">
        <v>2.23145</v>
      </c>
      <c r="JP582">
        <v>1.39648</v>
      </c>
      <c r="JQ582">
        <v>2.35474</v>
      </c>
      <c r="JR582">
        <v>1.49536</v>
      </c>
      <c r="JS582">
        <v>2.73682</v>
      </c>
      <c r="JT582">
        <v>36.718</v>
      </c>
      <c r="JU582">
        <v>24.0437</v>
      </c>
      <c r="JV582">
        <v>18</v>
      </c>
      <c r="JW582">
        <v>495.324</v>
      </c>
      <c r="JX582">
        <v>438.326</v>
      </c>
      <c r="JY582">
        <v>18.6237</v>
      </c>
      <c r="JZ582">
        <v>29.7459</v>
      </c>
      <c r="KA582">
        <v>30.0005</v>
      </c>
      <c r="KB582">
        <v>29.2745</v>
      </c>
      <c r="KC582">
        <v>29.1768</v>
      </c>
      <c r="KD582">
        <v>55.5813</v>
      </c>
      <c r="KE582">
        <v>26.6573</v>
      </c>
      <c r="KF582">
        <v>40.0849</v>
      </c>
      <c r="KG582">
        <v>18.6544</v>
      </c>
      <c r="KH582">
        <v>1436.9</v>
      </c>
      <c r="KI582">
        <v>16.4683</v>
      </c>
      <c r="KJ582">
        <v>101.008</v>
      </c>
      <c r="KK582">
        <v>100.36</v>
      </c>
    </row>
    <row r="583" spans="1:297">
      <c r="A583">
        <v>567</v>
      </c>
      <c r="B583">
        <v>1761513837.5</v>
      </c>
      <c r="C583">
        <v>6627</v>
      </c>
      <c r="D583" t="s">
        <v>1582</v>
      </c>
      <c r="E583" t="s">
        <v>1583</v>
      </c>
      <c r="F583">
        <v>5</v>
      </c>
      <c r="G583" t="s">
        <v>1411</v>
      </c>
      <c r="H583" t="s">
        <v>436</v>
      </c>
      <c r="I583">
        <v>1761513835</v>
      </c>
      <c r="J583">
        <f>(K583)/1000</f>
        <v>0</v>
      </c>
      <c r="K583">
        <f>IF(DP583, AN583, AH583)</f>
        <v>0</v>
      </c>
      <c r="L583">
        <f>IF(DP583, AI583, AG583)</f>
        <v>0</v>
      </c>
      <c r="M583">
        <f>DR583 - IF(AU583&gt;1, L583*DL583*100.0/(AW583), 0)</f>
        <v>0</v>
      </c>
      <c r="N583">
        <f>((T583-J583/2)*M583-L583)/(T583+J583/2)</f>
        <v>0</v>
      </c>
      <c r="O583">
        <f>N583*(DY583+DZ583)/1000.0</f>
        <v>0</v>
      </c>
      <c r="P583">
        <f>(DR583 - IF(AU583&gt;1, L583*DL583*100.0/(AW583), 0))*(DY583+DZ583)/1000.0</f>
        <v>0</v>
      </c>
      <c r="Q583">
        <f>2.0/((1/S583-1/R583)+SIGN(S583)*SQRT((1/S583-1/R583)*(1/S583-1/R583) + 4*DM583/((DM583+1)*(DM583+1))*(2*1/S583*1/R583-1/R583*1/R583)))</f>
        <v>0</v>
      </c>
      <c r="R583">
        <f>IF(LEFT(DN583,1)&lt;&gt;"0",IF(LEFT(DN583,1)="1",3.0,DO583),$D$5+$E$5*(EF583*DY583/($K$5*1000))+$F$5*(EF583*DY583/($K$5*1000))*MAX(MIN(DL583,$J$5),$I$5)*MAX(MIN(DL583,$J$5),$I$5)+$G$5*MAX(MIN(DL583,$J$5),$I$5)*(EF583*DY583/($K$5*1000))+$H$5*(EF583*DY583/($K$5*1000))*(EF583*DY583/($K$5*1000)))</f>
        <v>0</v>
      </c>
      <c r="S583">
        <f>J583*(1000-(1000*0.61365*exp(17.502*W583/(240.97+W583))/(DY583+DZ583)+DT583)/2)/(1000*0.61365*exp(17.502*W583/(240.97+W583))/(DY583+DZ583)-DT583)</f>
        <v>0</v>
      </c>
      <c r="T583">
        <f>1/((DM583+1)/(Q583/1.6)+1/(R583/1.37)) + DM583/((DM583+1)/(Q583/1.6) + DM583/(R583/1.37))</f>
        <v>0</v>
      </c>
      <c r="U583">
        <f>(DH583*DK583)</f>
        <v>0</v>
      </c>
      <c r="V583">
        <f>(EA583+(U583+2*0.95*5.67E-8*(((EA583+$B$7)+273)^4-(EA583+273)^4)-44100*J583)/(1.84*29.3*R583+8*0.95*5.67E-8*(EA583+273)^3))</f>
        <v>0</v>
      </c>
      <c r="W583">
        <f>($C$7*EB583+$D$7*EC583+$E$7*V583)</f>
        <v>0</v>
      </c>
      <c r="X583">
        <f>0.61365*exp(17.502*W583/(240.97+W583))</f>
        <v>0</v>
      </c>
      <c r="Y583">
        <f>(Z583/AA583*100)</f>
        <v>0</v>
      </c>
      <c r="Z583">
        <f>DT583*(DY583+DZ583)/1000</f>
        <v>0</v>
      </c>
      <c r="AA583">
        <f>0.61365*exp(17.502*EA583/(240.97+EA583))</f>
        <v>0</v>
      </c>
      <c r="AB583">
        <f>(X583-DT583*(DY583+DZ583)/1000)</f>
        <v>0</v>
      </c>
      <c r="AC583">
        <f>(-J583*44100)</f>
        <v>0</v>
      </c>
      <c r="AD583">
        <f>2*29.3*R583*0.92*(EA583-W583)</f>
        <v>0</v>
      </c>
      <c r="AE583">
        <f>2*0.95*5.67E-8*(((EA583+$B$7)+273)^4-(W583+273)^4)</f>
        <v>0</v>
      </c>
      <c r="AF583">
        <f>U583+AE583+AC583+AD583</f>
        <v>0</v>
      </c>
      <c r="AG583">
        <f>DX583*AU583*(DS583-DR583*(1000-AU583*DU583)/(1000-AU583*DT583))/(100*DL583)</f>
        <v>0</v>
      </c>
      <c r="AH583">
        <f>1000*DX583*AU583*(DT583-DU583)/(100*DL583*(1000-AU583*DT583))</f>
        <v>0</v>
      </c>
      <c r="AI583">
        <f>(AJ583 - AK583 - DY583*1E3/(8.314*(EA583+273.15)) * AM583/DX583 * AL583) * DX583/(100*DL583) * (1000 - DU583)/1000</f>
        <v>0</v>
      </c>
      <c r="AJ583">
        <v>1451.732174556235</v>
      </c>
      <c r="AK583">
        <v>1425.409333333333</v>
      </c>
      <c r="AL583">
        <v>3.42867922728699</v>
      </c>
      <c r="AM583">
        <v>65.2902715244734</v>
      </c>
      <c r="AN583">
        <f>(AP583 - AO583 + DY583*1E3/(8.314*(EA583+273.15)) * AR583/DX583 * AQ583) * DX583/(100*DL583) * 1000/(1000 - AP583)</f>
        <v>0</v>
      </c>
      <c r="AO583">
        <v>16.48734442444051</v>
      </c>
      <c r="AP583">
        <v>16.71961151515151</v>
      </c>
      <c r="AQ583">
        <v>-2.695128110266568E-06</v>
      </c>
      <c r="AR583">
        <v>105.1138406512992</v>
      </c>
      <c r="AS583">
        <v>0</v>
      </c>
      <c r="AT583">
        <v>0</v>
      </c>
      <c r="AU583">
        <f>IF(AS583*$H$13&gt;=AW583,1.0,(AW583/(AW583-AS583*$H$13)))</f>
        <v>0</v>
      </c>
      <c r="AV583">
        <f>(AU583-1)*100</f>
        <v>0</v>
      </c>
      <c r="AW583">
        <f>MAX(0,($B$13+$C$13*EF583)/(1+$D$13*EF583)*DY583/(EA583+273)*$E$13)</f>
        <v>0</v>
      </c>
      <c r="AX583" t="s">
        <v>437</v>
      </c>
      <c r="AY583" t="s">
        <v>437</v>
      </c>
      <c r="AZ583">
        <v>0</v>
      </c>
      <c r="BA583">
        <v>0</v>
      </c>
      <c r="BB583">
        <f>1-AZ583/BA583</f>
        <v>0</v>
      </c>
      <c r="BC583">
        <v>0</v>
      </c>
      <c r="BD583" t="s">
        <v>437</v>
      </c>
      <c r="BE583" t="s">
        <v>437</v>
      </c>
      <c r="BF583">
        <v>0</v>
      </c>
      <c r="BG583">
        <v>0</v>
      </c>
      <c r="BH583">
        <f>1-BF583/BG583</f>
        <v>0</v>
      </c>
      <c r="BI583">
        <v>0.5</v>
      </c>
      <c r="BJ583">
        <f>DI583</f>
        <v>0</v>
      </c>
      <c r="BK583">
        <f>L583</f>
        <v>0</v>
      </c>
      <c r="BL583">
        <f>BH583*BI583*BJ583</f>
        <v>0</v>
      </c>
      <c r="BM583">
        <f>(BK583-BC583)/BJ583</f>
        <v>0</v>
      </c>
      <c r="BN583">
        <f>(BA583-BG583)/BG583</f>
        <v>0</v>
      </c>
      <c r="BO583">
        <f>AZ583/(BB583+AZ583/BG583)</f>
        <v>0</v>
      </c>
      <c r="BP583" t="s">
        <v>437</v>
      </c>
      <c r="BQ583">
        <v>0</v>
      </c>
      <c r="BR583">
        <f>IF(BQ583&lt;&gt;0, BQ583, BO583)</f>
        <v>0</v>
      </c>
      <c r="BS583">
        <f>1-BR583/BG583</f>
        <v>0</v>
      </c>
      <c r="BT583">
        <f>(BG583-BF583)/(BG583-BR583)</f>
        <v>0</v>
      </c>
      <c r="BU583">
        <f>(BA583-BG583)/(BA583-BR583)</f>
        <v>0</v>
      </c>
      <c r="BV583">
        <f>(BG583-BF583)/(BG583-AZ583)</f>
        <v>0</v>
      </c>
      <c r="BW583">
        <f>(BA583-BG583)/(BA583-AZ583)</f>
        <v>0</v>
      </c>
      <c r="BX583">
        <f>(BT583*BR583/BF583)</f>
        <v>0</v>
      </c>
      <c r="BY583">
        <f>(1-BX583)</f>
        <v>0</v>
      </c>
      <c r="BZ583">
        <v>2020</v>
      </c>
      <c r="CA583">
        <v>290.0000000000001</v>
      </c>
      <c r="CB583">
        <v>1590.42</v>
      </c>
      <c r="CC583">
        <v>295</v>
      </c>
      <c r="CD583">
        <v>5220.67</v>
      </c>
      <c r="CE583">
        <v>1591.29</v>
      </c>
      <c r="CF583">
        <v>-0.87</v>
      </c>
      <c r="CG583">
        <v>300.0000000000001</v>
      </c>
      <c r="CH583">
        <v>23.8</v>
      </c>
      <c r="CI583">
        <v>1650.734719841875</v>
      </c>
      <c r="CJ583">
        <v>2.032994541366527</v>
      </c>
      <c r="CK583">
        <v>-31.03478562282126</v>
      </c>
      <c r="CL583">
        <v>0.9198548094063967</v>
      </c>
      <c r="CM583">
        <v>0.9759925733019913</v>
      </c>
      <c r="CN583">
        <v>-0.00431141668520578</v>
      </c>
      <c r="CO583">
        <v>289.9999999999999</v>
      </c>
      <c r="CP583">
        <v>1590.91</v>
      </c>
      <c r="CQ583">
        <v>765</v>
      </c>
      <c r="CR583">
        <v>5219.32</v>
      </c>
      <c r="CS583">
        <v>1591.27</v>
      </c>
      <c r="CT583">
        <v>-0.36</v>
      </c>
      <c r="DH583">
        <f>$B$11*EG583+$C$11*EH583+$F$11*ES583*(1-EV583)</f>
        <v>0</v>
      </c>
      <c r="DI583">
        <f>DH583*DJ583</f>
        <v>0</v>
      </c>
      <c r="DJ583">
        <f>($B$11*$D$9+$C$11*$D$9+$F$11*((FF583+EX583)/MAX(FF583+EX583+FG583, 0.1)*$I$9+FG583/MAX(FF583+EX583+FG583, 0.1)*$J$9))/($B$11+$C$11+$F$11)</f>
        <v>0</v>
      </c>
      <c r="DK583">
        <f>($B$11*$K$9+$C$11*$K$9+$F$11*((FF583+EX583)/MAX(FF583+EX583+FG583, 0.1)*$P$9+FG583/MAX(FF583+EX583+FG583, 0.1)*$Q$9))/($B$11+$C$11+$F$11)</f>
        <v>0</v>
      </c>
      <c r="DL583">
        <v>6</v>
      </c>
      <c r="DM583">
        <v>0.5</v>
      </c>
      <c r="DN583" t="s">
        <v>438</v>
      </c>
      <c r="DO583">
        <v>2</v>
      </c>
      <c r="DP583" t="b">
        <v>1</v>
      </c>
      <c r="DQ583">
        <v>1761513835</v>
      </c>
      <c r="DR583">
        <v>1394.825555555556</v>
      </c>
      <c r="DS583">
        <v>1429.077777777778</v>
      </c>
      <c r="DT583">
        <v>16.71858888888889</v>
      </c>
      <c r="DU583">
        <v>16.48732222222222</v>
      </c>
      <c r="DV583">
        <v>1399.021111111111</v>
      </c>
      <c r="DW583">
        <v>16.6407</v>
      </c>
      <c r="DX583">
        <v>499.9982222222222</v>
      </c>
      <c r="DY583">
        <v>90.28074444444445</v>
      </c>
      <c r="DZ583">
        <v>0.1000051111111111</v>
      </c>
      <c r="EA583">
        <v>24.17902222222223</v>
      </c>
      <c r="EB583">
        <v>24.00304444444444</v>
      </c>
      <c r="EC583">
        <v>999.9000000000001</v>
      </c>
      <c r="ED583">
        <v>0</v>
      </c>
      <c r="EE583">
        <v>0</v>
      </c>
      <c r="EF583">
        <v>10006.79888888889</v>
      </c>
      <c r="EG583">
        <v>0</v>
      </c>
      <c r="EH583">
        <v>1022.012222222222</v>
      </c>
      <c r="EI583">
        <v>-34.25275555555556</v>
      </c>
      <c r="EJ583">
        <v>1418.542222222222</v>
      </c>
      <c r="EK583">
        <v>1453.035555555555</v>
      </c>
      <c r="EL583">
        <v>0.2312624444444445</v>
      </c>
      <c r="EM583">
        <v>1429.077777777778</v>
      </c>
      <c r="EN583">
        <v>16.48732222222222</v>
      </c>
      <c r="EO583">
        <v>1.509367777777778</v>
      </c>
      <c r="EP583">
        <v>1.488487777777778</v>
      </c>
      <c r="EQ583">
        <v>13.06338888888889</v>
      </c>
      <c r="ER583">
        <v>12.85041111111111</v>
      </c>
      <c r="ES583">
        <v>1999.988888888889</v>
      </c>
      <c r="ET583">
        <v>0.979999</v>
      </c>
      <c r="EU583">
        <v>0.0200014</v>
      </c>
      <c r="EV583">
        <v>0</v>
      </c>
      <c r="EW583">
        <v>1257.683333333333</v>
      </c>
      <c r="EX583">
        <v>5.00097</v>
      </c>
      <c r="EY583">
        <v>25346.9</v>
      </c>
      <c r="EZ583">
        <v>16707.48888888889</v>
      </c>
      <c r="FA583">
        <v>40.625</v>
      </c>
      <c r="FB583">
        <v>41.736</v>
      </c>
      <c r="FC583">
        <v>40.736</v>
      </c>
      <c r="FD583">
        <v>41.125</v>
      </c>
      <c r="FE583">
        <v>40.687</v>
      </c>
      <c r="FF583">
        <v>1955.088888888889</v>
      </c>
      <c r="FG583">
        <v>39.9</v>
      </c>
      <c r="FH583">
        <v>0</v>
      </c>
      <c r="FI583">
        <v>8708.600000143051</v>
      </c>
      <c r="FJ583">
        <v>0</v>
      </c>
      <c r="FK583">
        <v>1258.066153846154</v>
      </c>
      <c r="FL583">
        <v>-4.155213681706789</v>
      </c>
      <c r="FM583">
        <v>-60.48888894449403</v>
      </c>
      <c r="FN583">
        <v>25351.90384615385</v>
      </c>
      <c r="FO583">
        <v>15</v>
      </c>
      <c r="FP583">
        <v>0</v>
      </c>
      <c r="FQ583" t="s">
        <v>439</v>
      </c>
      <c r="FR583">
        <v>1760210915.6</v>
      </c>
      <c r="FS583">
        <v>0</v>
      </c>
      <c r="FT583">
        <v>0</v>
      </c>
      <c r="FU583">
        <v>-0.215</v>
      </c>
      <c r="FV583">
        <v>0</v>
      </c>
      <c r="FW583">
        <v>-0.6919999999999999</v>
      </c>
      <c r="FX583">
        <v>0</v>
      </c>
      <c r="FY583">
        <v>400</v>
      </c>
      <c r="FZ583">
        <v>0</v>
      </c>
      <c r="GA583">
        <v>0.15</v>
      </c>
      <c r="GB583">
        <v>0</v>
      </c>
      <c r="GC583">
        <v>-33.9093425</v>
      </c>
      <c r="GD583">
        <v>-1.925143339587239</v>
      </c>
      <c r="GE583">
        <v>0.2444669434581086</v>
      </c>
      <c r="GF583">
        <v>0</v>
      </c>
      <c r="GG583">
        <v>1258.315882352941</v>
      </c>
      <c r="GH583">
        <v>-3.306340717582556</v>
      </c>
      <c r="GI583">
        <v>0.4422477190248595</v>
      </c>
      <c r="GJ583">
        <v>0</v>
      </c>
      <c r="GK583">
        <v>0.23018285</v>
      </c>
      <c r="GL583">
        <v>0.006325868667917003</v>
      </c>
      <c r="GM583">
        <v>0.001011512445548742</v>
      </c>
      <c r="GN583">
        <v>1</v>
      </c>
      <c r="GO583">
        <v>1</v>
      </c>
      <c r="GP583">
        <v>3</v>
      </c>
      <c r="GQ583" t="s">
        <v>446</v>
      </c>
      <c r="GR583">
        <v>3.1346</v>
      </c>
      <c r="GS583">
        <v>2.76025</v>
      </c>
      <c r="GT583">
        <v>0.21214</v>
      </c>
      <c r="GU583">
        <v>0.212958</v>
      </c>
      <c r="GV583">
        <v>0.08191660000000001</v>
      </c>
      <c r="GW583">
        <v>0.080263</v>
      </c>
      <c r="GX583">
        <v>25040</v>
      </c>
      <c r="GY583">
        <v>25013.1</v>
      </c>
      <c r="GZ583">
        <v>29555.2</v>
      </c>
      <c r="HA583">
        <v>29378.2</v>
      </c>
      <c r="HB583">
        <v>35860.1</v>
      </c>
      <c r="HC583">
        <v>35794.9</v>
      </c>
      <c r="HD583">
        <v>41587.2</v>
      </c>
      <c r="HE583">
        <v>41733.3</v>
      </c>
      <c r="HF583">
        <v>1.92367</v>
      </c>
      <c r="HG583">
        <v>1.84905</v>
      </c>
      <c r="HH583">
        <v>0.00291318</v>
      </c>
      <c r="HI583">
        <v>0</v>
      </c>
      <c r="HJ583">
        <v>23.9641</v>
      </c>
      <c r="HK583">
        <v>999.9</v>
      </c>
      <c r="HL583">
        <v>39.5</v>
      </c>
      <c r="HM583">
        <v>31.7</v>
      </c>
      <c r="HN583">
        <v>20.5393</v>
      </c>
      <c r="HO583">
        <v>62.4729</v>
      </c>
      <c r="HP583">
        <v>31.0978</v>
      </c>
      <c r="HQ583">
        <v>1</v>
      </c>
      <c r="HR583">
        <v>0.182254</v>
      </c>
      <c r="HS583">
        <v>4.49472</v>
      </c>
      <c r="HT583">
        <v>20.2834</v>
      </c>
      <c r="HU583">
        <v>5.21849</v>
      </c>
      <c r="HV583">
        <v>12.0159</v>
      </c>
      <c r="HW583">
        <v>4.98905</v>
      </c>
      <c r="HX583">
        <v>3.28803</v>
      </c>
      <c r="HY583">
        <v>9999</v>
      </c>
      <c r="HZ583">
        <v>9999</v>
      </c>
      <c r="IA583">
        <v>9999</v>
      </c>
      <c r="IB583">
        <v>999.9</v>
      </c>
      <c r="IC583">
        <v>4.97286</v>
      </c>
      <c r="ID583">
        <v>1.86661</v>
      </c>
      <c r="IE583">
        <v>1.86594</v>
      </c>
      <c r="IF583">
        <v>1.86588</v>
      </c>
      <c r="IG583">
        <v>1.86773</v>
      </c>
      <c r="IH583">
        <v>1.87014</v>
      </c>
      <c r="II583">
        <v>1.86879</v>
      </c>
      <c r="IJ583">
        <v>1.87027</v>
      </c>
      <c r="IK583">
        <v>0</v>
      </c>
      <c r="IL583">
        <v>0</v>
      </c>
      <c r="IM583">
        <v>0</v>
      </c>
      <c r="IN583">
        <v>0</v>
      </c>
      <c r="IO583" t="s">
        <v>441</v>
      </c>
      <c r="IP583" t="s">
        <v>442</v>
      </c>
      <c r="IQ583" t="s">
        <v>443</v>
      </c>
      <c r="IR583" t="s">
        <v>443</v>
      </c>
      <c r="IS583" t="s">
        <v>443</v>
      </c>
      <c r="IT583" t="s">
        <v>443</v>
      </c>
      <c r="IU583">
        <v>0</v>
      </c>
      <c r="IV583">
        <v>100</v>
      </c>
      <c r="IW583">
        <v>100</v>
      </c>
      <c r="IX583">
        <v>-4.21</v>
      </c>
      <c r="IY583">
        <v>0.0779</v>
      </c>
      <c r="IZ583">
        <v>-1.414774939843471</v>
      </c>
      <c r="JA583">
        <v>-0.002262605230658699</v>
      </c>
      <c r="JB583">
        <v>4.117972070868355E-07</v>
      </c>
      <c r="JC583">
        <v>-1.535053720392113E-10</v>
      </c>
      <c r="JD583">
        <v>-0.05773197212917025</v>
      </c>
      <c r="JE583">
        <v>-0.004387372397949352</v>
      </c>
      <c r="JF583">
        <v>0.001148265067849212</v>
      </c>
      <c r="JG583">
        <v>-2.372704636287677E-05</v>
      </c>
      <c r="JH583">
        <v>4</v>
      </c>
      <c r="JI583">
        <v>2346</v>
      </c>
      <c r="JJ583">
        <v>1</v>
      </c>
      <c r="JK583">
        <v>24</v>
      </c>
      <c r="JL583">
        <v>21715.4</v>
      </c>
      <c r="JM583">
        <v>29358564</v>
      </c>
      <c r="JN583">
        <v>2.80396</v>
      </c>
      <c r="JO583">
        <v>2.23022</v>
      </c>
      <c r="JP583">
        <v>1.39648</v>
      </c>
      <c r="JQ583">
        <v>2.35229</v>
      </c>
      <c r="JR583">
        <v>1.49536</v>
      </c>
      <c r="JS583">
        <v>2.70386</v>
      </c>
      <c r="JT583">
        <v>36.718</v>
      </c>
      <c r="JU583">
        <v>24.035</v>
      </c>
      <c r="JV583">
        <v>18</v>
      </c>
      <c r="JW583">
        <v>495.691</v>
      </c>
      <c r="JX583">
        <v>438.371</v>
      </c>
      <c r="JY583">
        <v>18.6539</v>
      </c>
      <c r="JZ583">
        <v>29.7585</v>
      </c>
      <c r="KA583">
        <v>30.0007</v>
      </c>
      <c r="KB583">
        <v>29.2882</v>
      </c>
      <c r="KC583">
        <v>29.1892</v>
      </c>
      <c r="KD583">
        <v>56.1375</v>
      </c>
      <c r="KE583">
        <v>26.6573</v>
      </c>
      <c r="KF583">
        <v>40.0849</v>
      </c>
      <c r="KG583">
        <v>18.6596</v>
      </c>
      <c r="KH583">
        <v>1456.97</v>
      </c>
      <c r="KI583">
        <v>16.4683</v>
      </c>
      <c r="KJ583">
        <v>101.007</v>
      </c>
      <c r="KK583">
        <v>100.359</v>
      </c>
    </row>
    <row r="584" spans="1:297">
      <c r="A584">
        <v>568</v>
      </c>
      <c r="B584">
        <v>1761513842.5</v>
      </c>
      <c r="C584">
        <v>6632</v>
      </c>
      <c r="D584" t="s">
        <v>1584</v>
      </c>
      <c r="E584" t="s">
        <v>1585</v>
      </c>
      <c r="F584">
        <v>5</v>
      </c>
      <c r="G584" t="s">
        <v>1411</v>
      </c>
      <c r="H584" t="s">
        <v>436</v>
      </c>
      <c r="I584">
        <v>1761513839.7</v>
      </c>
      <c r="J584">
        <f>(K584)/1000</f>
        <v>0</v>
      </c>
      <c r="K584">
        <f>IF(DP584, AN584, AH584)</f>
        <v>0</v>
      </c>
      <c r="L584">
        <f>IF(DP584, AI584, AG584)</f>
        <v>0</v>
      </c>
      <c r="M584">
        <f>DR584 - IF(AU584&gt;1, L584*DL584*100.0/(AW584), 0)</f>
        <v>0</v>
      </c>
      <c r="N584">
        <f>((T584-J584/2)*M584-L584)/(T584+J584/2)</f>
        <v>0</v>
      </c>
      <c r="O584">
        <f>N584*(DY584+DZ584)/1000.0</f>
        <v>0</v>
      </c>
      <c r="P584">
        <f>(DR584 - IF(AU584&gt;1, L584*DL584*100.0/(AW584), 0))*(DY584+DZ584)/1000.0</f>
        <v>0</v>
      </c>
      <c r="Q584">
        <f>2.0/((1/S584-1/R584)+SIGN(S584)*SQRT((1/S584-1/R584)*(1/S584-1/R584) + 4*DM584/((DM584+1)*(DM584+1))*(2*1/S584*1/R584-1/R584*1/R584)))</f>
        <v>0</v>
      </c>
      <c r="R584">
        <f>IF(LEFT(DN584,1)&lt;&gt;"0",IF(LEFT(DN584,1)="1",3.0,DO584),$D$5+$E$5*(EF584*DY584/($K$5*1000))+$F$5*(EF584*DY584/($K$5*1000))*MAX(MIN(DL584,$J$5),$I$5)*MAX(MIN(DL584,$J$5),$I$5)+$G$5*MAX(MIN(DL584,$J$5),$I$5)*(EF584*DY584/($K$5*1000))+$H$5*(EF584*DY584/($K$5*1000))*(EF584*DY584/($K$5*1000)))</f>
        <v>0</v>
      </c>
      <c r="S584">
        <f>J584*(1000-(1000*0.61365*exp(17.502*W584/(240.97+W584))/(DY584+DZ584)+DT584)/2)/(1000*0.61365*exp(17.502*W584/(240.97+W584))/(DY584+DZ584)-DT584)</f>
        <v>0</v>
      </c>
      <c r="T584">
        <f>1/((DM584+1)/(Q584/1.6)+1/(R584/1.37)) + DM584/((DM584+1)/(Q584/1.6) + DM584/(R584/1.37))</f>
        <v>0</v>
      </c>
      <c r="U584">
        <f>(DH584*DK584)</f>
        <v>0</v>
      </c>
      <c r="V584">
        <f>(EA584+(U584+2*0.95*5.67E-8*(((EA584+$B$7)+273)^4-(EA584+273)^4)-44100*J584)/(1.84*29.3*R584+8*0.95*5.67E-8*(EA584+273)^3))</f>
        <v>0</v>
      </c>
      <c r="W584">
        <f>($C$7*EB584+$D$7*EC584+$E$7*V584)</f>
        <v>0</v>
      </c>
      <c r="X584">
        <f>0.61365*exp(17.502*W584/(240.97+W584))</f>
        <v>0</v>
      </c>
      <c r="Y584">
        <f>(Z584/AA584*100)</f>
        <v>0</v>
      </c>
      <c r="Z584">
        <f>DT584*(DY584+DZ584)/1000</f>
        <v>0</v>
      </c>
      <c r="AA584">
        <f>0.61365*exp(17.502*EA584/(240.97+EA584))</f>
        <v>0</v>
      </c>
      <c r="AB584">
        <f>(X584-DT584*(DY584+DZ584)/1000)</f>
        <v>0</v>
      </c>
      <c r="AC584">
        <f>(-J584*44100)</f>
        <v>0</v>
      </c>
      <c r="AD584">
        <f>2*29.3*R584*0.92*(EA584-W584)</f>
        <v>0</v>
      </c>
      <c r="AE584">
        <f>2*0.95*5.67E-8*(((EA584+$B$7)+273)^4-(W584+273)^4)</f>
        <v>0</v>
      </c>
      <c r="AF584">
        <f>U584+AE584+AC584+AD584</f>
        <v>0</v>
      </c>
      <c r="AG584">
        <f>DX584*AU584*(DS584-DR584*(1000-AU584*DU584)/(1000-AU584*DT584))/(100*DL584)</f>
        <v>0</v>
      </c>
      <c r="AH584">
        <f>1000*DX584*AU584*(DT584-DU584)/(100*DL584*(1000-AU584*DT584))</f>
        <v>0</v>
      </c>
      <c r="AI584">
        <f>(AJ584 - AK584 - DY584*1E3/(8.314*(EA584+273.15)) * AM584/DX584 * AL584) * DX584/(100*DL584) * (1000 - DU584)/1000</f>
        <v>0</v>
      </c>
      <c r="AJ584">
        <v>1468.648529312348</v>
      </c>
      <c r="AK584">
        <v>1442.595151515151</v>
      </c>
      <c r="AL584">
        <v>3.435836647493975</v>
      </c>
      <c r="AM584">
        <v>65.2902715244734</v>
      </c>
      <c r="AN584">
        <f>(AP584 - AO584 + DY584*1E3/(8.314*(EA584+273.15)) * AR584/DX584 * AQ584) * DX584/(100*DL584) * 1000/(1000 - AP584)</f>
        <v>0</v>
      </c>
      <c r="AO584">
        <v>16.48588409205589</v>
      </c>
      <c r="AP584">
        <v>16.71808424242423</v>
      </c>
      <c r="AQ584">
        <v>-2.981927636490601E-05</v>
      </c>
      <c r="AR584">
        <v>105.1138406512992</v>
      </c>
      <c r="AS584">
        <v>0</v>
      </c>
      <c r="AT584">
        <v>0</v>
      </c>
      <c r="AU584">
        <f>IF(AS584*$H$13&gt;=AW584,1.0,(AW584/(AW584-AS584*$H$13)))</f>
        <v>0</v>
      </c>
      <c r="AV584">
        <f>(AU584-1)*100</f>
        <v>0</v>
      </c>
      <c r="AW584">
        <f>MAX(0,($B$13+$C$13*EF584)/(1+$D$13*EF584)*DY584/(EA584+273)*$E$13)</f>
        <v>0</v>
      </c>
      <c r="AX584" t="s">
        <v>437</v>
      </c>
      <c r="AY584" t="s">
        <v>437</v>
      </c>
      <c r="AZ584">
        <v>0</v>
      </c>
      <c r="BA584">
        <v>0</v>
      </c>
      <c r="BB584">
        <f>1-AZ584/BA584</f>
        <v>0</v>
      </c>
      <c r="BC584">
        <v>0</v>
      </c>
      <c r="BD584" t="s">
        <v>437</v>
      </c>
      <c r="BE584" t="s">
        <v>437</v>
      </c>
      <c r="BF584">
        <v>0</v>
      </c>
      <c r="BG584">
        <v>0</v>
      </c>
      <c r="BH584">
        <f>1-BF584/BG584</f>
        <v>0</v>
      </c>
      <c r="BI584">
        <v>0.5</v>
      </c>
      <c r="BJ584">
        <f>DI584</f>
        <v>0</v>
      </c>
      <c r="BK584">
        <f>L584</f>
        <v>0</v>
      </c>
      <c r="BL584">
        <f>BH584*BI584*BJ584</f>
        <v>0</v>
      </c>
      <c r="BM584">
        <f>(BK584-BC584)/BJ584</f>
        <v>0</v>
      </c>
      <c r="BN584">
        <f>(BA584-BG584)/BG584</f>
        <v>0</v>
      </c>
      <c r="BO584">
        <f>AZ584/(BB584+AZ584/BG584)</f>
        <v>0</v>
      </c>
      <c r="BP584" t="s">
        <v>437</v>
      </c>
      <c r="BQ584">
        <v>0</v>
      </c>
      <c r="BR584">
        <f>IF(BQ584&lt;&gt;0, BQ584, BO584)</f>
        <v>0</v>
      </c>
      <c r="BS584">
        <f>1-BR584/BG584</f>
        <v>0</v>
      </c>
      <c r="BT584">
        <f>(BG584-BF584)/(BG584-BR584)</f>
        <v>0</v>
      </c>
      <c r="BU584">
        <f>(BA584-BG584)/(BA584-BR584)</f>
        <v>0</v>
      </c>
      <c r="BV584">
        <f>(BG584-BF584)/(BG584-AZ584)</f>
        <v>0</v>
      </c>
      <c r="BW584">
        <f>(BA584-BG584)/(BA584-AZ584)</f>
        <v>0</v>
      </c>
      <c r="BX584">
        <f>(BT584*BR584/BF584)</f>
        <v>0</v>
      </c>
      <c r="BY584">
        <f>(1-BX584)</f>
        <v>0</v>
      </c>
      <c r="BZ584">
        <v>2020</v>
      </c>
      <c r="CA584">
        <v>290.0000000000001</v>
      </c>
      <c r="CB584">
        <v>1590.42</v>
      </c>
      <c r="CC584">
        <v>295</v>
      </c>
      <c r="CD584">
        <v>5220.67</v>
      </c>
      <c r="CE584">
        <v>1591.29</v>
      </c>
      <c r="CF584">
        <v>-0.87</v>
      </c>
      <c r="CG584">
        <v>300.0000000000001</v>
      </c>
      <c r="CH584">
        <v>23.8</v>
      </c>
      <c r="CI584">
        <v>1650.734719841875</v>
      </c>
      <c r="CJ584">
        <v>2.032994541366527</v>
      </c>
      <c r="CK584">
        <v>-31.03478562282126</v>
      </c>
      <c r="CL584">
        <v>0.9198548094063967</v>
      </c>
      <c r="CM584">
        <v>0.9759925733019913</v>
      </c>
      <c r="CN584">
        <v>-0.00431141668520578</v>
      </c>
      <c r="CO584">
        <v>289.9999999999999</v>
      </c>
      <c r="CP584">
        <v>1590.91</v>
      </c>
      <c r="CQ584">
        <v>765</v>
      </c>
      <c r="CR584">
        <v>5219.32</v>
      </c>
      <c r="CS584">
        <v>1591.27</v>
      </c>
      <c r="CT584">
        <v>-0.36</v>
      </c>
      <c r="DH584">
        <f>$B$11*EG584+$C$11*EH584+$F$11*ES584*(1-EV584)</f>
        <v>0</v>
      </c>
      <c r="DI584">
        <f>DH584*DJ584</f>
        <v>0</v>
      </c>
      <c r="DJ584">
        <f>($B$11*$D$9+$C$11*$D$9+$F$11*((FF584+EX584)/MAX(FF584+EX584+FG584, 0.1)*$I$9+FG584/MAX(FF584+EX584+FG584, 0.1)*$J$9))/($B$11+$C$11+$F$11)</f>
        <v>0</v>
      </c>
      <c r="DK584">
        <f>($B$11*$K$9+$C$11*$K$9+$F$11*((FF584+EX584)/MAX(FF584+EX584+FG584, 0.1)*$P$9+FG584/MAX(FF584+EX584+FG584, 0.1)*$Q$9))/($B$11+$C$11+$F$11)</f>
        <v>0</v>
      </c>
      <c r="DL584">
        <v>6</v>
      </c>
      <c r="DM584">
        <v>0.5</v>
      </c>
      <c r="DN584" t="s">
        <v>438</v>
      </c>
      <c r="DO584">
        <v>2</v>
      </c>
      <c r="DP584" t="b">
        <v>1</v>
      </c>
      <c r="DQ584">
        <v>1761513839.7</v>
      </c>
      <c r="DR584">
        <v>1410.703</v>
      </c>
      <c r="DS584">
        <v>1444.763</v>
      </c>
      <c r="DT584">
        <v>16.7186</v>
      </c>
      <c r="DU584">
        <v>16.48595</v>
      </c>
      <c r="DV584">
        <v>1414.93</v>
      </c>
      <c r="DW584">
        <v>16.6407</v>
      </c>
      <c r="DX584">
        <v>500.0575</v>
      </c>
      <c r="DY584">
        <v>90.28108</v>
      </c>
      <c r="DZ584">
        <v>0.10005063</v>
      </c>
      <c r="EA584">
        <v>24.17983</v>
      </c>
      <c r="EB584">
        <v>24.00954</v>
      </c>
      <c r="EC584">
        <v>999.9</v>
      </c>
      <c r="ED584">
        <v>0</v>
      </c>
      <c r="EE584">
        <v>0</v>
      </c>
      <c r="EF584">
        <v>9988.751</v>
      </c>
      <c r="EG584">
        <v>0</v>
      </c>
      <c r="EH584">
        <v>1022.003</v>
      </c>
      <c r="EI584">
        <v>-34.05977</v>
      </c>
      <c r="EJ584">
        <v>1434.688</v>
      </c>
      <c r="EK584">
        <v>1468.979</v>
      </c>
      <c r="EL584">
        <v>0.232638</v>
      </c>
      <c r="EM584">
        <v>1444.763</v>
      </c>
      <c r="EN584">
        <v>16.48595</v>
      </c>
      <c r="EO584">
        <v>1.509373</v>
      </c>
      <c r="EP584">
        <v>1.488369</v>
      </c>
      <c r="EQ584">
        <v>13.06344</v>
      </c>
      <c r="ER584">
        <v>12.84922</v>
      </c>
      <c r="ES584">
        <v>1999.981</v>
      </c>
      <c r="ET584">
        <v>0.979999</v>
      </c>
      <c r="EU584">
        <v>0.0200014</v>
      </c>
      <c r="EV584">
        <v>0</v>
      </c>
      <c r="EW584">
        <v>1257.498</v>
      </c>
      <c r="EX584">
        <v>5.000970000000001</v>
      </c>
      <c r="EY584">
        <v>25341.99</v>
      </c>
      <c r="EZ584">
        <v>16707.43</v>
      </c>
      <c r="FA584">
        <v>40.625</v>
      </c>
      <c r="FB584">
        <v>41.7437</v>
      </c>
      <c r="FC584">
        <v>40.75</v>
      </c>
      <c r="FD584">
        <v>41.125</v>
      </c>
      <c r="FE584">
        <v>40.687</v>
      </c>
      <c r="FF584">
        <v>1955.081</v>
      </c>
      <c r="FG584">
        <v>39.89999999999999</v>
      </c>
      <c r="FH584">
        <v>0</v>
      </c>
      <c r="FI584">
        <v>8713.400000095367</v>
      </c>
      <c r="FJ584">
        <v>0</v>
      </c>
      <c r="FK584">
        <v>1257.770769230769</v>
      </c>
      <c r="FL584">
        <v>-3.904273510507005</v>
      </c>
      <c r="FM584">
        <v>-62.8683759768983</v>
      </c>
      <c r="FN584">
        <v>25347.01153846154</v>
      </c>
      <c r="FO584">
        <v>15</v>
      </c>
      <c r="FP584">
        <v>0</v>
      </c>
      <c r="FQ584" t="s">
        <v>439</v>
      </c>
      <c r="FR584">
        <v>1760210915.6</v>
      </c>
      <c r="FS584">
        <v>0</v>
      </c>
      <c r="FT584">
        <v>0</v>
      </c>
      <c r="FU584">
        <v>-0.215</v>
      </c>
      <c r="FV584">
        <v>0</v>
      </c>
      <c r="FW584">
        <v>-0.6919999999999999</v>
      </c>
      <c r="FX584">
        <v>0</v>
      </c>
      <c r="FY584">
        <v>400</v>
      </c>
      <c r="FZ584">
        <v>0</v>
      </c>
      <c r="GA584">
        <v>0.15</v>
      </c>
      <c r="GB584">
        <v>0</v>
      </c>
      <c r="GC584">
        <v>-33.996425</v>
      </c>
      <c r="GD584">
        <v>-1.321672795497188</v>
      </c>
      <c r="GE584">
        <v>0.2052533675119605</v>
      </c>
      <c r="GF584">
        <v>0</v>
      </c>
      <c r="GG584">
        <v>1257.981764705882</v>
      </c>
      <c r="GH584">
        <v>-4.212070285377902</v>
      </c>
      <c r="GI584">
        <v>0.4835011441572636</v>
      </c>
      <c r="GJ584">
        <v>0</v>
      </c>
      <c r="GK584">
        <v>0.231193725</v>
      </c>
      <c r="GL584">
        <v>0.009494150093808672</v>
      </c>
      <c r="GM584">
        <v>0.001295796627320432</v>
      </c>
      <c r="GN584">
        <v>1</v>
      </c>
      <c r="GO584">
        <v>1</v>
      </c>
      <c r="GP584">
        <v>3</v>
      </c>
      <c r="GQ584" t="s">
        <v>446</v>
      </c>
      <c r="GR584">
        <v>3.13447</v>
      </c>
      <c r="GS584">
        <v>2.76022</v>
      </c>
      <c r="GT584">
        <v>0.213685</v>
      </c>
      <c r="GU584">
        <v>0.214478</v>
      </c>
      <c r="GV584">
        <v>0.08190989999999999</v>
      </c>
      <c r="GW584">
        <v>0.0802547</v>
      </c>
      <c r="GX584">
        <v>24990.5</v>
      </c>
      <c r="GY584">
        <v>24964.5</v>
      </c>
      <c r="GZ584">
        <v>29554.8</v>
      </c>
      <c r="HA584">
        <v>29377.9</v>
      </c>
      <c r="HB584">
        <v>35859.8</v>
      </c>
      <c r="HC584">
        <v>35795.1</v>
      </c>
      <c r="HD584">
        <v>41586.5</v>
      </c>
      <c r="HE584">
        <v>41733.1</v>
      </c>
      <c r="HF584">
        <v>1.92313</v>
      </c>
      <c r="HG584">
        <v>1.84925</v>
      </c>
      <c r="HH584">
        <v>0.002563</v>
      </c>
      <c r="HI584">
        <v>0</v>
      </c>
      <c r="HJ584">
        <v>23.9641</v>
      </c>
      <c r="HK584">
        <v>999.9</v>
      </c>
      <c r="HL584">
        <v>39.5</v>
      </c>
      <c r="HM584">
        <v>31.7</v>
      </c>
      <c r="HN584">
        <v>20.5378</v>
      </c>
      <c r="HO584">
        <v>62.5429</v>
      </c>
      <c r="HP584">
        <v>31.2019</v>
      </c>
      <c r="HQ584">
        <v>1</v>
      </c>
      <c r="HR584">
        <v>0.183488</v>
      </c>
      <c r="HS584">
        <v>4.5535</v>
      </c>
      <c r="HT584">
        <v>20.2819</v>
      </c>
      <c r="HU584">
        <v>5.21954</v>
      </c>
      <c r="HV584">
        <v>12.0159</v>
      </c>
      <c r="HW584">
        <v>4.98935</v>
      </c>
      <c r="HX584">
        <v>3.28798</v>
      </c>
      <c r="HY584">
        <v>9999</v>
      </c>
      <c r="HZ584">
        <v>9999</v>
      </c>
      <c r="IA584">
        <v>9999</v>
      </c>
      <c r="IB584">
        <v>999.9</v>
      </c>
      <c r="IC584">
        <v>4.97284</v>
      </c>
      <c r="ID584">
        <v>1.86661</v>
      </c>
      <c r="IE584">
        <v>1.86593</v>
      </c>
      <c r="IF584">
        <v>1.86589</v>
      </c>
      <c r="IG584">
        <v>1.86777</v>
      </c>
      <c r="IH584">
        <v>1.87016</v>
      </c>
      <c r="II584">
        <v>1.86877</v>
      </c>
      <c r="IJ584">
        <v>1.87028</v>
      </c>
      <c r="IK584">
        <v>0</v>
      </c>
      <c r="IL584">
        <v>0</v>
      </c>
      <c r="IM584">
        <v>0</v>
      </c>
      <c r="IN584">
        <v>0</v>
      </c>
      <c r="IO584" t="s">
        <v>441</v>
      </c>
      <c r="IP584" t="s">
        <v>442</v>
      </c>
      <c r="IQ584" t="s">
        <v>443</v>
      </c>
      <c r="IR584" t="s">
        <v>443</v>
      </c>
      <c r="IS584" t="s">
        <v>443</v>
      </c>
      <c r="IT584" t="s">
        <v>443</v>
      </c>
      <c r="IU584">
        <v>0</v>
      </c>
      <c r="IV584">
        <v>100</v>
      </c>
      <c r="IW584">
        <v>100</v>
      </c>
      <c r="IX584">
        <v>-4.25</v>
      </c>
      <c r="IY584">
        <v>0.0779</v>
      </c>
      <c r="IZ584">
        <v>-1.414774939843471</v>
      </c>
      <c r="JA584">
        <v>-0.002262605230658699</v>
      </c>
      <c r="JB584">
        <v>4.117972070868355E-07</v>
      </c>
      <c r="JC584">
        <v>-1.535053720392113E-10</v>
      </c>
      <c r="JD584">
        <v>-0.05773197212917025</v>
      </c>
      <c r="JE584">
        <v>-0.004387372397949352</v>
      </c>
      <c r="JF584">
        <v>0.001148265067849212</v>
      </c>
      <c r="JG584">
        <v>-2.372704636287677E-05</v>
      </c>
      <c r="JH584">
        <v>4</v>
      </c>
      <c r="JI584">
        <v>2346</v>
      </c>
      <c r="JJ584">
        <v>1</v>
      </c>
      <c r="JK584">
        <v>24</v>
      </c>
      <c r="JL584">
        <v>21715.4</v>
      </c>
      <c r="JM584">
        <v>29358564</v>
      </c>
      <c r="JN584">
        <v>2.82837</v>
      </c>
      <c r="JO584">
        <v>2.24609</v>
      </c>
      <c r="JP584">
        <v>1.39648</v>
      </c>
      <c r="JQ584">
        <v>2.35107</v>
      </c>
      <c r="JR584">
        <v>1.49536</v>
      </c>
      <c r="JS584">
        <v>2.54639</v>
      </c>
      <c r="JT584">
        <v>36.718</v>
      </c>
      <c r="JU584">
        <v>24.0262</v>
      </c>
      <c r="JV584">
        <v>18</v>
      </c>
      <c r="JW584">
        <v>495.446</v>
      </c>
      <c r="JX584">
        <v>438.585</v>
      </c>
      <c r="JY584">
        <v>18.6628</v>
      </c>
      <c r="JZ584">
        <v>29.769</v>
      </c>
      <c r="KA584">
        <v>30.0011</v>
      </c>
      <c r="KB584">
        <v>29.3014</v>
      </c>
      <c r="KC584">
        <v>29.2016</v>
      </c>
      <c r="KD584">
        <v>56.6143</v>
      </c>
      <c r="KE584">
        <v>26.6573</v>
      </c>
      <c r="KF584">
        <v>40.0849</v>
      </c>
      <c r="KG584">
        <v>18.6563</v>
      </c>
      <c r="KH584">
        <v>1470.34</v>
      </c>
      <c r="KI584">
        <v>16.4683</v>
      </c>
      <c r="KJ584">
        <v>101.006</v>
      </c>
      <c r="KK584">
        <v>100.359</v>
      </c>
    </row>
    <row r="585" spans="1:297">
      <c r="A585">
        <v>569</v>
      </c>
      <c r="B585">
        <v>1761513847.5</v>
      </c>
      <c r="C585">
        <v>6637</v>
      </c>
      <c r="D585" t="s">
        <v>1586</v>
      </c>
      <c r="E585" t="s">
        <v>1587</v>
      </c>
      <c r="F585">
        <v>5</v>
      </c>
      <c r="G585" t="s">
        <v>1411</v>
      </c>
      <c r="H585" t="s">
        <v>436</v>
      </c>
      <c r="I585">
        <v>1761513845</v>
      </c>
      <c r="J585">
        <f>(K585)/1000</f>
        <v>0</v>
      </c>
      <c r="K585">
        <f>IF(DP585, AN585, AH585)</f>
        <v>0</v>
      </c>
      <c r="L585">
        <f>IF(DP585, AI585, AG585)</f>
        <v>0</v>
      </c>
      <c r="M585">
        <f>DR585 - IF(AU585&gt;1, L585*DL585*100.0/(AW585), 0)</f>
        <v>0</v>
      </c>
      <c r="N585">
        <f>((T585-J585/2)*M585-L585)/(T585+J585/2)</f>
        <v>0</v>
      </c>
      <c r="O585">
        <f>N585*(DY585+DZ585)/1000.0</f>
        <v>0</v>
      </c>
      <c r="P585">
        <f>(DR585 - IF(AU585&gt;1, L585*DL585*100.0/(AW585), 0))*(DY585+DZ585)/1000.0</f>
        <v>0</v>
      </c>
      <c r="Q585">
        <f>2.0/((1/S585-1/R585)+SIGN(S585)*SQRT((1/S585-1/R585)*(1/S585-1/R585) + 4*DM585/((DM585+1)*(DM585+1))*(2*1/S585*1/R585-1/R585*1/R585)))</f>
        <v>0</v>
      </c>
      <c r="R585">
        <f>IF(LEFT(DN585,1)&lt;&gt;"0",IF(LEFT(DN585,1)="1",3.0,DO585),$D$5+$E$5*(EF585*DY585/($K$5*1000))+$F$5*(EF585*DY585/($K$5*1000))*MAX(MIN(DL585,$J$5),$I$5)*MAX(MIN(DL585,$J$5),$I$5)+$G$5*MAX(MIN(DL585,$J$5),$I$5)*(EF585*DY585/($K$5*1000))+$H$5*(EF585*DY585/($K$5*1000))*(EF585*DY585/($K$5*1000)))</f>
        <v>0</v>
      </c>
      <c r="S585">
        <f>J585*(1000-(1000*0.61365*exp(17.502*W585/(240.97+W585))/(DY585+DZ585)+DT585)/2)/(1000*0.61365*exp(17.502*W585/(240.97+W585))/(DY585+DZ585)-DT585)</f>
        <v>0</v>
      </c>
      <c r="T585">
        <f>1/((DM585+1)/(Q585/1.6)+1/(R585/1.37)) + DM585/((DM585+1)/(Q585/1.6) + DM585/(R585/1.37))</f>
        <v>0</v>
      </c>
      <c r="U585">
        <f>(DH585*DK585)</f>
        <v>0</v>
      </c>
      <c r="V585">
        <f>(EA585+(U585+2*0.95*5.67E-8*(((EA585+$B$7)+273)^4-(EA585+273)^4)-44100*J585)/(1.84*29.3*R585+8*0.95*5.67E-8*(EA585+273)^3))</f>
        <v>0</v>
      </c>
      <c r="W585">
        <f>($C$7*EB585+$D$7*EC585+$E$7*V585)</f>
        <v>0</v>
      </c>
      <c r="X585">
        <f>0.61365*exp(17.502*W585/(240.97+W585))</f>
        <v>0</v>
      </c>
      <c r="Y585">
        <f>(Z585/AA585*100)</f>
        <v>0</v>
      </c>
      <c r="Z585">
        <f>DT585*(DY585+DZ585)/1000</f>
        <v>0</v>
      </c>
      <c r="AA585">
        <f>0.61365*exp(17.502*EA585/(240.97+EA585))</f>
        <v>0</v>
      </c>
      <c r="AB585">
        <f>(X585-DT585*(DY585+DZ585)/1000)</f>
        <v>0</v>
      </c>
      <c r="AC585">
        <f>(-J585*44100)</f>
        <v>0</v>
      </c>
      <c r="AD585">
        <f>2*29.3*R585*0.92*(EA585-W585)</f>
        <v>0</v>
      </c>
      <c r="AE585">
        <f>2*0.95*5.67E-8*(((EA585+$B$7)+273)^4-(W585+273)^4)</f>
        <v>0</v>
      </c>
      <c r="AF585">
        <f>U585+AE585+AC585+AD585</f>
        <v>0</v>
      </c>
      <c r="AG585">
        <f>DX585*AU585*(DS585-DR585*(1000-AU585*DU585)/(1000-AU585*DT585))/(100*DL585)</f>
        <v>0</v>
      </c>
      <c r="AH585">
        <f>1000*DX585*AU585*(DT585-DU585)/(100*DL585*(1000-AU585*DT585))</f>
        <v>0</v>
      </c>
      <c r="AI585">
        <f>(AJ585 - AK585 - DY585*1E3/(8.314*(EA585+273.15)) * AM585/DX585 * AL585) * DX585/(100*DL585) * (1000 - DU585)/1000</f>
        <v>0</v>
      </c>
      <c r="AJ585">
        <v>1485.714665054746</v>
      </c>
      <c r="AK585">
        <v>1459.619212121212</v>
      </c>
      <c r="AL585">
        <v>3.39829459132842</v>
      </c>
      <c r="AM585">
        <v>65.2902715244734</v>
      </c>
      <c r="AN585">
        <f>(AP585 - AO585 + DY585*1E3/(8.314*(EA585+273.15)) * AR585/DX585 * AQ585) * DX585/(100*DL585) * 1000/(1000 - AP585)</f>
        <v>0</v>
      </c>
      <c r="AO585">
        <v>16.48322822318503</v>
      </c>
      <c r="AP585">
        <v>16.71445636363637</v>
      </c>
      <c r="AQ585">
        <v>-2.086803435749884E-05</v>
      </c>
      <c r="AR585">
        <v>105.1138406512992</v>
      </c>
      <c r="AS585">
        <v>0</v>
      </c>
      <c r="AT585">
        <v>0</v>
      </c>
      <c r="AU585">
        <f>IF(AS585*$H$13&gt;=AW585,1.0,(AW585/(AW585-AS585*$H$13)))</f>
        <v>0</v>
      </c>
      <c r="AV585">
        <f>(AU585-1)*100</f>
        <v>0</v>
      </c>
      <c r="AW585">
        <f>MAX(0,($B$13+$C$13*EF585)/(1+$D$13*EF585)*DY585/(EA585+273)*$E$13)</f>
        <v>0</v>
      </c>
      <c r="AX585" t="s">
        <v>437</v>
      </c>
      <c r="AY585" t="s">
        <v>437</v>
      </c>
      <c r="AZ585">
        <v>0</v>
      </c>
      <c r="BA585">
        <v>0</v>
      </c>
      <c r="BB585">
        <f>1-AZ585/BA585</f>
        <v>0</v>
      </c>
      <c r="BC585">
        <v>0</v>
      </c>
      <c r="BD585" t="s">
        <v>437</v>
      </c>
      <c r="BE585" t="s">
        <v>437</v>
      </c>
      <c r="BF585">
        <v>0</v>
      </c>
      <c r="BG585">
        <v>0</v>
      </c>
      <c r="BH585">
        <f>1-BF585/BG585</f>
        <v>0</v>
      </c>
      <c r="BI585">
        <v>0.5</v>
      </c>
      <c r="BJ585">
        <f>DI585</f>
        <v>0</v>
      </c>
      <c r="BK585">
        <f>L585</f>
        <v>0</v>
      </c>
      <c r="BL585">
        <f>BH585*BI585*BJ585</f>
        <v>0</v>
      </c>
      <c r="BM585">
        <f>(BK585-BC585)/BJ585</f>
        <v>0</v>
      </c>
      <c r="BN585">
        <f>(BA585-BG585)/BG585</f>
        <v>0</v>
      </c>
      <c r="BO585">
        <f>AZ585/(BB585+AZ585/BG585)</f>
        <v>0</v>
      </c>
      <c r="BP585" t="s">
        <v>437</v>
      </c>
      <c r="BQ585">
        <v>0</v>
      </c>
      <c r="BR585">
        <f>IF(BQ585&lt;&gt;0, BQ585, BO585)</f>
        <v>0</v>
      </c>
      <c r="BS585">
        <f>1-BR585/BG585</f>
        <v>0</v>
      </c>
      <c r="BT585">
        <f>(BG585-BF585)/(BG585-BR585)</f>
        <v>0</v>
      </c>
      <c r="BU585">
        <f>(BA585-BG585)/(BA585-BR585)</f>
        <v>0</v>
      </c>
      <c r="BV585">
        <f>(BG585-BF585)/(BG585-AZ585)</f>
        <v>0</v>
      </c>
      <c r="BW585">
        <f>(BA585-BG585)/(BA585-AZ585)</f>
        <v>0</v>
      </c>
      <c r="BX585">
        <f>(BT585*BR585/BF585)</f>
        <v>0</v>
      </c>
      <c r="BY585">
        <f>(1-BX585)</f>
        <v>0</v>
      </c>
      <c r="BZ585">
        <v>2020</v>
      </c>
      <c r="CA585">
        <v>290.0000000000001</v>
      </c>
      <c r="CB585">
        <v>1590.42</v>
      </c>
      <c r="CC585">
        <v>295</v>
      </c>
      <c r="CD585">
        <v>5220.67</v>
      </c>
      <c r="CE585">
        <v>1591.29</v>
      </c>
      <c r="CF585">
        <v>-0.87</v>
      </c>
      <c r="CG585">
        <v>300.0000000000001</v>
      </c>
      <c r="CH585">
        <v>23.8</v>
      </c>
      <c r="CI585">
        <v>1650.734719841875</v>
      </c>
      <c r="CJ585">
        <v>2.032994541366527</v>
      </c>
      <c r="CK585">
        <v>-31.03478562282126</v>
      </c>
      <c r="CL585">
        <v>0.9198548094063967</v>
      </c>
      <c r="CM585">
        <v>0.9759925733019913</v>
      </c>
      <c r="CN585">
        <v>-0.00431141668520578</v>
      </c>
      <c r="CO585">
        <v>289.9999999999999</v>
      </c>
      <c r="CP585">
        <v>1590.91</v>
      </c>
      <c r="CQ585">
        <v>765</v>
      </c>
      <c r="CR585">
        <v>5219.32</v>
      </c>
      <c r="CS585">
        <v>1591.27</v>
      </c>
      <c r="CT585">
        <v>-0.36</v>
      </c>
      <c r="DH585">
        <f>$B$11*EG585+$C$11*EH585+$F$11*ES585*(1-EV585)</f>
        <v>0</v>
      </c>
      <c r="DI585">
        <f>DH585*DJ585</f>
        <v>0</v>
      </c>
      <c r="DJ585">
        <f>($B$11*$D$9+$C$11*$D$9+$F$11*((FF585+EX585)/MAX(FF585+EX585+FG585, 0.1)*$I$9+FG585/MAX(FF585+EX585+FG585, 0.1)*$J$9))/($B$11+$C$11+$F$11)</f>
        <v>0</v>
      </c>
      <c r="DK585">
        <f>($B$11*$K$9+$C$11*$K$9+$F$11*((FF585+EX585)/MAX(FF585+EX585+FG585, 0.1)*$P$9+FG585/MAX(FF585+EX585+FG585, 0.1)*$Q$9))/($B$11+$C$11+$F$11)</f>
        <v>0</v>
      </c>
      <c r="DL585">
        <v>6</v>
      </c>
      <c r="DM585">
        <v>0.5</v>
      </c>
      <c r="DN585" t="s">
        <v>438</v>
      </c>
      <c r="DO585">
        <v>2</v>
      </c>
      <c r="DP585" t="b">
        <v>1</v>
      </c>
      <c r="DQ585">
        <v>1761513845</v>
      </c>
      <c r="DR585">
        <v>1428.538888888889</v>
      </c>
      <c r="DS585">
        <v>1462.566666666667</v>
      </c>
      <c r="DT585">
        <v>16.71716666666667</v>
      </c>
      <c r="DU585">
        <v>16.48322222222222</v>
      </c>
      <c r="DV585">
        <v>1432.801111111111</v>
      </c>
      <c r="DW585">
        <v>16.63931111111111</v>
      </c>
      <c r="DX585">
        <v>499.9874444444444</v>
      </c>
      <c r="DY585">
        <v>90.28259999999999</v>
      </c>
      <c r="DZ585">
        <v>0.09989677777777778</v>
      </c>
      <c r="EA585">
        <v>24.17855555555555</v>
      </c>
      <c r="EB585">
        <v>23.99961111111111</v>
      </c>
      <c r="EC585">
        <v>999.9000000000001</v>
      </c>
      <c r="ED585">
        <v>0</v>
      </c>
      <c r="EE585">
        <v>0</v>
      </c>
      <c r="EF585">
        <v>10004.11444444445</v>
      </c>
      <c r="EG585">
        <v>0</v>
      </c>
      <c r="EH585">
        <v>1021.993333333333</v>
      </c>
      <c r="EI585">
        <v>-34.02877777777778</v>
      </c>
      <c r="EJ585">
        <v>1452.825555555556</v>
      </c>
      <c r="EK585">
        <v>1487.077777777778</v>
      </c>
      <c r="EL585">
        <v>0.2339654444444444</v>
      </c>
      <c r="EM585">
        <v>1462.566666666667</v>
      </c>
      <c r="EN585">
        <v>16.48322222222222</v>
      </c>
      <c r="EO585">
        <v>1.509268888888889</v>
      </c>
      <c r="EP585">
        <v>1.488146666666667</v>
      </c>
      <c r="EQ585">
        <v>13.06238888888889</v>
      </c>
      <c r="ER585">
        <v>12.84693333333333</v>
      </c>
      <c r="ES585">
        <v>2000.005555555555</v>
      </c>
      <c r="ET585">
        <v>0.9799993333333332</v>
      </c>
      <c r="EU585">
        <v>0.02000107777777778</v>
      </c>
      <c r="EV585">
        <v>0</v>
      </c>
      <c r="EW585">
        <v>1257.22</v>
      </c>
      <c r="EX585">
        <v>5.00097</v>
      </c>
      <c r="EY585">
        <v>25336.6</v>
      </c>
      <c r="EZ585">
        <v>16707.62222222222</v>
      </c>
      <c r="FA585">
        <v>40.625</v>
      </c>
      <c r="FB585">
        <v>41.75</v>
      </c>
      <c r="FC585">
        <v>40.75</v>
      </c>
      <c r="FD585">
        <v>41.125</v>
      </c>
      <c r="FE585">
        <v>40.687</v>
      </c>
      <c r="FF585">
        <v>1955.105555555555</v>
      </c>
      <c r="FG585">
        <v>39.9</v>
      </c>
      <c r="FH585">
        <v>0</v>
      </c>
      <c r="FI585">
        <v>8718.800000190735</v>
      </c>
      <c r="FJ585">
        <v>0</v>
      </c>
      <c r="FK585">
        <v>1257.4304</v>
      </c>
      <c r="FL585">
        <v>-3.361538474735872</v>
      </c>
      <c r="FM585">
        <v>-57.89999988715185</v>
      </c>
      <c r="FN585">
        <v>25341.304</v>
      </c>
      <c r="FO585">
        <v>15</v>
      </c>
      <c r="FP585">
        <v>0</v>
      </c>
      <c r="FQ585" t="s">
        <v>439</v>
      </c>
      <c r="FR585">
        <v>1760210915.6</v>
      </c>
      <c r="FS585">
        <v>0</v>
      </c>
      <c r="FT585">
        <v>0</v>
      </c>
      <c r="FU585">
        <v>-0.215</v>
      </c>
      <c r="FV585">
        <v>0</v>
      </c>
      <c r="FW585">
        <v>-0.6919999999999999</v>
      </c>
      <c r="FX585">
        <v>0</v>
      </c>
      <c r="FY585">
        <v>400</v>
      </c>
      <c r="FZ585">
        <v>0</v>
      </c>
      <c r="GA585">
        <v>0.15</v>
      </c>
      <c r="GB585">
        <v>0</v>
      </c>
      <c r="GC585">
        <v>-34.055845</v>
      </c>
      <c r="GD585">
        <v>-0.3280818011256628</v>
      </c>
      <c r="GE585">
        <v>0.1655642699225889</v>
      </c>
      <c r="GF585">
        <v>1</v>
      </c>
      <c r="GG585">
        <v>1257.640294117647</v>
      </c>
      <c r="GH585">
        <v>-3.623071053766024</v>
      </c>
      <c r="GI585">
        <v>0.4023861570396659</v>
      </c>
      <c r="GJ585">
        <v>0</v>
      </c>
      <c r="GK585">
        <v>0.232091175</v>
      </c>
      <c r="GL585">
        <v>0.01310079174484009</v>
      </c>
      <c r="GM585">
        <v>0.001509047793933315</v>
      </c>
      <c r="GN585">
        <v>1</v>
      </c>
      <c r="GO585">
        <v>2</v>
      </c>
      <c r="GP585">
        <v>3</v>
      </c>
      <c r="GQ585" t="s">
        <v>440</v>
      </c>
      <c r="GR585">
        <v>3.13447</v>
      </c>
      <c r="GS585">
        <v>2.76029</v>
      </c>
      <c r="GT585">
        <v>0.215212</v>
      </c>
      <c r="GU585">
        <v>0.215972</v>
      </c>
      <c r="GV585">
        <v>0.0818926</v>
      </c>
      <c r="GW585">
        <v>0.08024340000000001</v>
      </c>
      <c r="GX585">
        <v>24941.8</v>
      </c>
      <c r="GY585">
        <v>24916.7</v>
      </c>
      <c r="GZ585">
        <v>29554.9</v>
      </c>
      <c r="HA585">
        <v>29377.7</v>
      </c>
      <c r="HB585">
        <v>35860.4</v>
      </c>
      <c r="HC585">
        <v>35795.4</v>
      </c>
      <c r="HD585">
        <v>41586.4</v>
      </c>
      <c r="HE585">
        <v>41733</v>
      </c>
      <c r="HF585">
        <v>1.92327</v>
      </c>
      <c r="HG585">
        <v>1.8489</v>
      </c>
      <c r="HH585">
        <v>0.00237674</v>
      </c>
      <c r="HI585">
        <v>0</v>
      </c>
      <c r="HJ585">
        <v>23.9641</v>
      </c>
      <c r="HK585">
        <v>999.9</v>
      </c>
      <c r="HL585">
        <v>39.5</v>
      </c>
      <c r="HM585">
        <v>31.7</v>
      </c>
      <c r="HN585">
        <v>20.5396</v>
      </c>
      <c r="HO585">
        <v>62.2829</v>
      </c>
      <c r="HP585">
        <v>31.2139</v>
      </c>
      <c r="HQ585">
        <v>1</v>
      </c>
      <c r="HR585">
        <v>0.184604</v>
      </c>
      <c r="HS585">
        <v>4.60626</v>
      </c>
      <c r="HT585">
        <v>20.2806</v>
      </c>
      <c r="HU585">
        <v>5.21819</v>
      </c>
      <c r="HV585">
        <v>12.0159</v>
      </c>
      <c r="HW585">
        <v>4.9891</v>
      </c>
      <c r="HX585">
        <v>3.28803</v>
      </c>
      <c r="HY585">
        <v>9999</v>
      </c>
      <c r="HZ585">
        <v>9999</v>
      </c>
      <c r="IA585">
        <v>9999</v>
      </c>
      <c r="IB585">
        <v>999.9</v>
      </c>
      <c r="IC585">
        <v>4.97287</v>
      </c>
      <c r="ID585">
        <v>1.86661</v>
      </c>
      <c r="IE585">
        <v>1.86593</v>
      </c>
      <c r="IF585">
        <v>1.86586</v>
      </c>
      <c r="IG585">
        <v>1.86775</v>
      </c>
      <c r="IH585">
        <v>1.87018</v>
      </c>
      <c r="II585">
        <v>1.86879</v>
      </c>
      <c r="IJ585">
        <v>1.87027</v>
      </c>
      <c r="IK585">
        <v>0</v>
      </c>
      <c r="IL585">
        <v>0</v>
      </c>
      <c r="IM585">
        <v>0</v>
      </c>
      <c r="IN585">
        <v>0</v>
      </c>
      <c r="IO585" t="s">
        <v>441</v>
      </c>
      <c r="IP585" t="s">
        <v>442</v>
      </c>
      <c r="IQ585" t="s">
        <v>443</v>
      </c>
      <c r="IR585" t="s">
        <v>443</v>
      </c>
      <c r="IS585" t="s">
        <v>443</v>
      </c>
      <c r="IT585" t="s">
        <v>443</v>
      </c>
      <c r="IU585">
        <v>0</v>
      </c>
      <c r="IV585">
        <v>100</v>
      </c>
      <c r="IW585">
        <v>100</v>
      </c>
      <c r="IX585">
        <v>-4.28</v>
      </c>
      <c r="IY585">
        <v>0.0779</v>
      </c>
      <c r="IZ585">
        <v>-1.414774939843471</v>
      </c>
      <c r="JA585">
        <v>-0.002262605230658699</v>
      </c>
      <c r="JB585">
        <v>4.117972070868355E-07</v>
      </c>
      <c r="JC585">
        <v>-1.535053720392113E-10</v>
      </c>
      <c r="JD585">
        <v>-0.05773197212917025</v>
      </c>
      <c r="JE585">
        <v>-0.004387372397949352</v>
      </c>
      <c r="JF585">
        <v>0.001148265067849212</v>
      </c>
      <c r="JG585">
        <v>-2.372704636287677E-05</v>
      </c>
      <c r="JH585">
        <v>4</v>
      </c>
      <c r="JI585">
        <v>2346</v>
      </c>
      <c r="JJ585">
        <v>1</v>
      </c>
      <c r="JK585">
        <v>24</v>
      </c>
      <c r="JL585">
        <v>21715.5</v>
      </c>
      <c r="JM585">
        <v>29358564.1</v>
      </c>
      <c r="JN585">
        <v>2.85522</v>
      </c>
      <c r="JO585">
        <v>2.24487</v>
      </c>
      <c r="JP585">
        <v>1.39648</v>
      </c>
      <c r="JQ585">
        <v>2.35107</v>
      </c>
      <c r="JR585">
        <v>1.49536</v>
      </c>
      <c r="JS585">
        <v>2.58911</v>
      </c>
      <c r="JT585">
        <v>36.718</v>
      </c>
      <c r="JU585">
        <v>24.0262</v>
      </c>
      <c r="JV585">
        <v>18</v>
      </c>
      <c r="JW585">
        <v>495.646</v>
      </c>
      <c r="JX585">
        <v>438.462</v>
      </c>
      <c r="JY585">
        <v>18.6595</v>
      </c>
      <c r="JZ585">
        <v>29.781</v>
      </c>
      <c r="KA585">
        <v>30.0012</v>
      </c>
      <c r="KB585">
        <v>29.3143</v>
      </c>
      <c r="KC585">
        <v>29.214</v>
      </c>
      <c r="KD585">
        <v>57.1683</v>
      </c>
      <c r="KE585">
        <v>26.6573</v>
      </c>
      <c r="KF585">
        <v>39.7131</v>
      </c>
      <c r="KG585">
        <v>18.6492</v>
      </c>
      <c r="KH585">
        <v>1490.41</v>
      </c>
      <c r="KI585">
        <v>16.4683</v>
      </c>
      <c r="KJ585">
        <v>101.006</v>
      </c>
      <c r="KK585">
        <v>100.358</v>
      </c>
    </row>
    <row r="586" spans="1:297">
      <c r="A586">
        <v>570</v>
      </c>
      <c r="B586">
        <v>1761513852.5</v>
      </c>
      <c r="C586">
        <v>6642</v>
      </c>
      <c r="D586" t="s">
        <v>1588</v>
      </c>
      <c r="E586" t="s">
        <v>1589</v>
      </c>
      <c r="F586">
        <v>5</v>
      </c>
      <c r="G586" t="s">
        <v>1411</v>
      </c>
      <c r="H586" t="s">
        <v>436</v>
      </c>
      <c r="I586">
        <v>1761513849.7</v>
      </c>
      <c r="J586">
        <f>(K586)/1000</f>
        <v>0</v>
      </c>
      <c r="K586">
        <f>IF(DP586, AN586, AH586)</f>
        <v>0</v>
      </c>
      <c r="L586">
        <f>IF(DP586, AI586, AG586)</f>
        <v>0</v>
      </c>
      <c r="M586">
        <f>DR586 - IF(AU586&gt;1, L586*DL586*100.0/(AW586), 0)</f>
        <v>0</v>
      </c>
      <c r="N586">
        <f>((T586-J586/2)*M586-L586)/(T586+J586/2)</f>
        <v>0</v>
      </c>
      <c r="O586">
        <f>N586*(DY586+DZ586)/1000.0</f>
        <v>0</v>
      </c>
      <c r="P586">
        <f>(DR586 - IF(AU586&gt;1, L586*DL586*100.0/(AW586), 0))*(DY586+DZ586)/1000.0</f>
        <v>0</v>
      </c>
      <c r="Q586">
        <f>2.0/((1/S586-1/R586)+SIGN(S586)*SQRT((1/S586-1/R586)*(1/S586-1/R586) + 4*DM586/((DM586+1)*(DM586+1))*(2*1/S586*1/R586-1/R586*1/R586)))</f>
        <v>0</v>
      </c>
      <c r="R586">
        <f>IF(LEFT(DN586,1)&lt;&gt;"0",IF(LEFT(DN586,1)="1",3.0,DO586),$D$5+$E$5*(EF586*DY586/($K$5*1000))+$F$5*(EF586*DY586/($K$5*1000))*MAX(MIN(DL586,$J$5),$I$5)*MAX(MIN(DL586,$J$5),$I$5)+$G$5*MAX(MIN(DL586,$J$5),$I$5)*(EF586*DY586/($K$5*1000))+$H$5*(EF586*DY586/($K$5*1000))*(EF586*DY586/($K$5*1000)))</f>
        <v>0</v>
      </c>
      <c r="S586">
        <f>J586*(1000-(1000*0.61365*exp(17.502*W586/(240.97+W586))/(DY586+DZ586)+DT586)/2)/(1000*0.61365*exp(17.502*W586/(240.97+W586))/(DY586+DZ586)-DT586)</f>
        <v>0</v>
      </c>
      <c r="T586">
        <f>1/((DM586+1)/(Q586/1.6)+1/(R586/1.37)) + DM586/((DM586+1)/(Q586/1.6) + DM586/(R586/1.37))</f>
        <v>0</v>
      </c>
      <c r="U586">
        <f>(DH586*DK586)</f>
        <v>0</v>
      </c>
      <c r="V586">
        <f>(EA586+(U586+2*0.95*5.67E-8*(((EA586+$B$7)+273)^4-(EA586+273)^4)-44100*J586)/(1.84*29.3*R586+8*0.95*5.67E-8*(EA586+273)^3))</f>
        <v>0</v>
      </c>
      <c r="W586">
        <f>($C$7*EB586+$D$7*EC586+$E$7*V586)</f>
        <v>0</v>
      </c>
      <c r="X586">
        <f>0.61365*exp(17.502*W586/(240.97+W586))</f>
        <v>0</v>
      </c>
      <c r="Y586">
        <f>(Z586/AA586*100)</f>
        <v>0</v>
      </c>
      <c r="Z586">
        <f>DT586*(DY586+DZ586)/1000</f>
        <v>0</v>
      </c>
      <c r="AA586">
        <f>0.61365*exp(17.502*EA586/(240.97+EA586))</f>
        <v>0</v>
      </c>
      <c r="AB586">
        <f>(X586-DT586*(DY586+DZ586)/1000)</f>
        <v>0</v>
      </c>
      <c r="AC586">
        <f>(-J586*44100)</f>
        <v>0</v>
      </c>
      <c r="AD586">
        <f>2*29.3*R586*0.92*(EA586-W586)</f>
        <v>0</v>
      </c>
      <c r="AE586">
        <f>2*0.95*5.67E-8*(((EA586+$B$7)+273)^4-(W586+273)^4)</f>
        <v>0</v>
      </c>
      <c r="AF586">
        <f>U586+AE586+AC586+AD586</f>
        <v>0</v>
      </c>
      <c r="AG586">
        <f>DX586*AU586*(DS586-DR586*(1000-AU586*DU586)/(1000-AU586*DT586))/(100*DL586)</f>
        <v>0</v>
      </c>
      <c r="AH586">
        <f>1000*DX586*AU586*(DT586-DU586)/(100*DL586*(1000-AU586*DT586))</f>
        <v>0</v>
      </c>
      <c r="AI586">
        <f>(AJ586 - AK586 - DY586*1E3/(8.314*(EA586+273.15)) * AM586/DX586 * AL586) * DX586/(100*DL586) * (1000 - DU586)/1000</f>
        <v>0</v>
      </c>
      <c r="AJ586">
        <v>1502.582112629066</v>
      </c>
      <c r="AK586">
        <v>1476.659030303031</v>
      </c>
      <c r="AL586">
        <v>3.412186385680127</v>
      </c>
      <c r="AM586">
        <v>65.2902715244734</v>
      </c>
      <c r="AN586">
        <f>(AP586 - AO586 + DY586*1E3/(8.314*(EA586+273.15)) * AR586/DX586 * AQ586) * DX586/(100*DL586) * 1000/(1000 - AP586)</f>
        <v>0</v>
      </c>
      <c r="AO586">
        <v>16.4785790024579</v>
      </c>
      <c r="AP586">
        <v>16.70881878787879</v>
      </c>
      <c r="AQ586">
        <v>-3.600868330954136E-05</v>
      </c>
      <c r="AR586">
        <v>105.1138406512992</v>
      </c>
      <c r="AS586">
        <v>0</v>
      </c>
      <c r="AT586">
        <v>0</v>
      </c>
      <c r="AU586">
        <f>IF(AS586*$H$13&gt;=AW586,1.0,(AW586/(AW586-AS586*$H$13)))</f>
        <v>0</v>
      </c>
      <c r="AV586">
        <f>(AU586-1)*100</f>
        <v>0</v>
      </c>
      <c r="AW586">
        <f>MAX(0,($B$13+$C$13*EF586)/(1+$D$13*EF586)*DY586/(EA586+273)*$E$13)</f>
        <v>0</v>
      </c>
      <c r="AX586" t="s">
        <v>437</v>
      </c>
      <c r="AY586" t="s">
        <v>437</v>
      </c>
      <c r="AZ586">
        <v>0</v>
      </c>
      <c r="BA586">
        <v>0</v>
      </c>
      <c r="BB586">
        <f>1-AZ586/BA586</f>
        <v>0</v>
      </c>
      <c r="BC586">
        <v>0</v>
      </c>
      <c r="BD586" t="s">
        <v>437</v>
      </c>
      <c r="BE586" t="s">
        <v>437</v>
      </c>
      <c r="BF586">
        <v>0</v>
      </c>
      <c r="BG586">
        <v>0</v>
      </c>
      <c r="BH586">
        <f>1-BF586/BG586</f>
        <v>0</v>
      </c>
      <c r="BI586">
        <v>0.5</v>
      </c>
      <c r="BJ586">
        <f>DI586</f>
        <v>0</v>
      </c>
      <c r="BK586">
        <f>L586</f>
        <v>0</v>
      </c>
      <c r="BL586">
        <f>BH586*BI586*BJ586</f>
        <v>0</v>
      </c>
      <c r="BM586">
        <f>(BK586-BC586)/BJ586</f>
        <v>0</v>
      </c>
      <c r="BN586">
        <f>(BA586-BG586)/BG586</f>
        <v>0</v>
      </c>
      <c r="BO586">
        <f>AZ586/(BB586+AZ586/BG586)</f>
        <v>0</v>
      </c>
      <c r="BP586" t="s">
        <v>437</v>
      </c>
      <c r="BQ586">
        <v>0</v>
      </c>
      <c r="BR586">
        <f>IF(BQ586&lt;&gt;0, BQ586, BO586)</f>
        <v>0</v>
      </c>
      <c r="BS586">
        <f>1-BR586/BG586</f>
        <v>0</v>
      </c>
      <c r="BT586">
        <f>(BG586-BF586)/(BG586-BR586)</f>
        <v>0</v>
      </c>
      <c r="BU586">
        <f>(BA586-BG586)/(BA586-BR586)</f>
        <v>0</v>
      </c>
      <c r="BV586">
        <f>(BG586-BF586)/(BG586-AZ586)</f>
        <v>0</v>
      </c>
      <c r="BW586">
        <f>(BA586-BG586)/(BA586-AZ586)</f>
        <v>0</v>
      </c>
      <c r="BX586">
        <f>(BT586*BR586/BF586)</f>
        <v>0</v>
      </c>
      <c r="BY586">
        <f>(1-BX586)</f>
        <v>0</v>
      </c>
      <c r="BZ586">
        <v>2020</v>
      </c>
      <c r="CA586">
        <v>290.0000000000001</v>
      </c>
      <c r="CB586">
        <v>1590.42</v>
      </c>
      <c r="CC586">
        <v>295</v>
      </c>
      <c r="CD586">
        <v>5220.67</v>
      </c>
      <c r="CE586">
        <v>1591.29</v>
      </c>
      <c r="CF586">
        <v>-0.87</v>
      </c>
      <c r="CG586">
        <v>300.0000000000001</v>
      </c>
      <c r="CH586">
        <v>23.8</v>
      </c>
      <c r="CI586">
        <v>1650.734719841875</v>
      </c>
      <c r="CJ586">
        <v>2.032994541366527</v>
      </c>
      <c r="CK586">
        <v>-31.03478562282126</v>
      </c>
      <c r="CL586">
        <v>0.9198548094063967</v>
      </c>
      <c r="CM586">
        <v>0.9759925733019913</v>
      </c>
      <c r="CN586">
        <v>-0.00431141668520578</v>
      </c>
      <c r="CO586">
        <v>289.9999999999999</v>
      </c>
      <c r="CP586">
        <v>1590.91</v>
      </c>
      <c r="CQ586">
        <v>765</v>
      </c>
      <c r="CR586">
        <v>5219.32</v>
      </c>
      <c r="CS586">
        <v>1591.27</v>
      </c>
      <c r="CT586">
        <v>-0.36</v>
      </c>
      <c r="DH586">
        <f>$B$11*EG586+$C$11*EH586+$F$11*ES586*(1-EV586)</f>
        <v>0</v>
      </c>
      <c r="DI586">
        <f>DH586*DJ586</f>
        <v>0</v>
      </c>
      <c r="DJ586">
        <f>($B$11*$D$9+$C$11*$D$9+$F$11*((FF586+EX586)/MAX(FF586+EX586+FG586, 0.1)*$I$9+FG586/MAX(FF586+EX586+FG586, 0.1)*$J$9))/($B$11+$C$11+$F$11)</f>
        <v>0</v>
      </c>
      <c r="DK586">
        <f>($B$11*$K$9+$C$11*$K$9+$F$11*((FF586+EX586)/MAX(FF586+EX586+FG586, 0.1)*$P$9+FG586/MAX(FF586+EX586+FG586, 0.1)*$Q$9))/($B$11+$C$11+$F$11)</f>
        <v>0</v>
      </c>
      <c r="DL586">
        <v>6</v>
      </c>
      <c r="DM586">
        <v>0.5</v>
      </c>
      <c r="DN586" t="s">
        <v>438</v>
      </c>
      <c r="DO586">
        <v>2</v>
      </c>
      <c r="DP586" t="b">
        <v>1</v>
      </c>
      <c r="DQ586">
        <v>1761513849.7</v>
      </c>
      <c r="DR586">
        <v>1444.262</v>
      </c>
      <c r="DS586">
        <v>1478.239</v>
      </c>
      <c r="DT586">
        <v>16.71202</v>
      </c>
      <c r="DU586">
        <v>16.47311</v>
      </c>
      <c r="DV586">
        <v>1448.557</v>
      </c>
      <c r="DW586">
        <v>16.63421</v>
      </c>
      <c r="DX586">
        <v>500.0372</v>
      </c>
      <c r="DY586">
        <v>90.28301999999999</v>
      </c>
      <c r="DZ586">
        <v>0.10007487</v>
      </c>
      <c r="EA586">
        <v>24.18532</v>
      </c>
      <c r="EB586">
        <v>24.00322</v>
      </c>
      <c r="EC586">
        <v>999.9</v>
      </c>
      <c r="ED586">
        <v>0</v>
      </c>
      <c r="EE586">
        <v>0</v>
      </c>
      <c r="EF586">
        <v>9982.942999999999</v>
      </c>
      <c r="EG586">
        <v>0</v>
      </c>
      <c r="EH586">
        <v>1022.007</v>
      </c>
      <c r="EI586">
        <v>-33.97657</v>
      </c>
      <c r="EJ586">
        <v>1468.809</v>
      </c>
      <c r="EK586">
        <v>1502.997</v>
      </c>
      <c r="EL586">
        <v>0.2389137</v>
      </c>
      <c r="EM586">
        <v>1478.239</v>
      </c>
      <c r="EN586">
        <v>16.47311</v>
      </c>
      <c r="EO586">
        <v>1.508811</v>
      </c>
      <c r="EP586">
        <v>1.48724</v>
      </c>
      <c r="EQ586">
        <v>13.05773</v>
      </c>
      <c r="ER586">
        <v>12.83761</v>
      </c>
      <c r="ES586">
        <v>2000.012</v>
      </c>
      <c r="ET586">
        <v>0.9799995999999999</v>
      </c>
      <c r="EU586">
        <v>0.02000081</v>
      </c>
      <c r="EV586">
        <v>0</v>
      </c>
      <c r="EW586">
        <v>1256.794</v>
      </c>
      <c r="EX586">
        <v>5.000970000000001</v>
      </c>
      <c r="EY586">
        <v>25331.64</v>
      </c>
      <c r="EZ586">
        <v>16707.66</v>
      </c>
      <c r="FA586">
        <v>40.625</v>
      </c>
      <c r="FB586">
        <v>41.75</v>
      </c>
      <c r="FC586">
        <v>40.75</v>
      </c>
      <c r="FD586">
        <v>41.125</v>
      </c>
      <c r="FE586">
        <v>40.687</v>
      </c>
      <c r="FF586">
        <v>1955.112</v>
      </c>
      <c r="FG586">
        <v>39.89999999999999</v>
      </c>
      <c r="FH586">
        <v>0</v>
      </c>
      <c r="FI586">
        <v>8723.600000143051</v>
      </c>
      <c r="FJ586">
        <v>0</v>
      </c>
      <c r="FK586">
        <v>1257.1172</v>
      </c>
      <c r="FL586">
        <v>-4.805384624004477</v>
      </c>
      <c r="FM586">
        <v>-64.53076919226052</v>
      </c>
      <c r="FN586">
        <v>25336.084</v>
      </c>
      <c r="FO586">
        <v>15</v>
      </c>
      <c r="FP586">
        <v>0</v>
      </c>
      <c r="FQ586" t="s">
        <v>439</v>
      </c>
      <c r="FR586">
        <v>1760210915.6</v>
      </c>
      <c r="FS586">
        <v>0</v>
      </c>
      <c r="FT586">
        <v>0</v>
      </c>
      <c r="FU586">
        <v>-0.215</v>
      </c>
      <c r="FV586">
        <v>0</v>
      </c>
      <c r="FW586">
        <v>-0.6919999999999999</v>
      </c>
      <c r="FX586">
        <v>0</v>
      </c>
      <c r="FY586">
        <v>400</v>
      </c>
      <c r="FZ586">
        <v>0</v>
      </c>
      <c r="GA586">
        <v>0.15</v>
      </c>
      <c r="GB586">
        <v>0</v>
      </c>
      <c r="GC586">
        <v>-34.07708</v>
      </c>
      <c r="GD586">
        <v>0.9851257035648027</v>
      </c>
      <c r="GE586">
        <v>0.1343317408507754</v>
      </c>
      <c r="GF586">
        <v>0</v>
      </c>
      <c r="GG586">
        <v>1257.359411764706</v>
      </c>
      <c r="GH586">
        <v>-3.640947292273658</v>
      </c>
      <c r="GI586">
        <v>0.4059987045507222</v>
      </c>
      <c r="GJ586">
        <v>0</v>
      </c>
      <c r="GK586">
        <v>0.2329756</v>
      </c>
      <c r="GL586">
        <v>0.01686261163226978</v>
      </c>
      <c r="GM586">
        <v>0.002693039127083007</v>
      </c>
      <c r="GN586">
        <v>1</v>
      </c>
      <c r="GO586">
        <v>1</v>
      </c>
      <c r="GP586">
        <v>3</v>
      </c>
      <c r="GQ586" t="s">
        <v>446</v>
      </c>
      <c r="GR586">
        <v>3.1345</v>
      </c>
      <c r="GS586">
        <v>2.76009</v>
      </c>
      <c r="GT586">
        <v>0.21673</v>
      </c>
      <c r="GU586">
        <v>0.217469</v>
      </c>
      <c r="GV586">
        <v>0.08186590000000001</v>
      </c>
      <c r="GW586">
        <v>0.080105</v>
      </c>
      <c r="GX586">
        <v>24892.8</v>
      </c>
      <c r="GY586">
        <v>24868.3</v>
      </c>
      <c r="GZ586">
        <v>29554.1</v>
      </c>
      <c r="HA586">
        <v>29376.9</v>
      </c>
      <c r="HB586">
        <v>35860.7</v>
      </c>
      <c r="HC586">
        <v>35800.1</v>
      </c>
      <c r="HD586">
        <v>41585.5</v>
      </c>
      <c r="HE586">
        <v>41732.1</v>
      </c>
      <c r="HF586">
        <v>1.92302</v>
      </c>
      <c r="HG586">
        <v>1.84875</v>
      </c>
      <c r="HH586">
        <v>0.00271201</v>
      </c>
      <c r="HI586">
        <v>0</v>
      </c>
      <c r="HJ586">
        <v>23.9641</v>
      </c>
      <c r="HK586">
        <v>999.9</v>
      </c>
      <c r="HL586">
        <v>39.4</v>
      </c>
      <c r="HM586">
        <v>31.7</v>
      </c>
      <c r="HN586">
        <v>20.4875</v>
      </c>
      <c r="HO586">
        <v>62.5929</v>
      </c>
      <c r="HP586">
        <v>31.1779</v>
      </c>
      <c r="HQ586">
        <v>1</v>
      </c>
      <c r="HR586">
        <v>0.185592</v>
      </c>
      <c r="HS586">
        <v>4.60843</v>
      </c>
      <c r="HT586">
        <v>20.2805</v>
      </c>
      <c r="HU586">
        <v>5.21849</v>
      </c>
      <c r="HV586">
        <v>12.0159</v>
      </c>
      <c r="HW586">
        <v>4.98885</v>
      </c>
      <c r="HX586">
        <v>3.2881</v>
      </c>
      <c r="HY586">
        <v>9999</v>
      </c>
      <c r="HZ586">
        <v>9999</v>
      </c>
      <c r="IA586">
        <v>9999</v>
      </c>
      <c r="IB586">
        <v>999.9</v>
      </c>
      <c r="IC586">
        <v>4.97286</v>
      </c>
      <c r="ID586">
        <v>1.86662</v>
      </c>
      <c r="IE586">
        <v>1.86596</v>
      </c>
      <c r="IF586">
        <v>1.86591</v>
      </c>
      <c r="IG586">
        <v>1.86778</v>
      </c>
      <c r="IH586">
        <v>1.87018</v>
      </c>
      <c r="II586">
        <v>1.86879</v>
      </c>
      <c r="IJ586">
        <v>1.87028</v>
      </c>
      <c r="IK586">
        <v>0</v>
      </c>
      <c r="IL586">
        <v>0</v>
      </c>
      <c r="IM586">
        <v>0</v>
      </c>
      <c r="IN586">
        <v>0</v>
      </c>
      <c r="IO586" t="s">
        <v>441</v>
      </c>
      <c r="IP586" t="s">
        <v>442</v>
      </c>
      <c r="IQ586" t="s">
        <v>443</v>
      </c>
      <c r="IR586" t="s">
        <v>443</v>
      </c>
      <c r="IS586" t="s">
        <v>443</v>
      </c>
      <c r="IT586" t="s">
        <v>443</v>
      </c>
      <c r="IU586">
        <v>0</v>
      </c>
      <c r="IV586">
        <v>100</v>
      </c>
      <c r="IW586">
        <v>100</v>
      </c>
      <c r="IX586">
        <v>-4.31</v>
      </c>
      <c r="IY586">
        <v>0.07779999999999999</v>
      </c>
      <c r="IZ586">
        <v>-1.414774939843471</v>
      </c>
      <c r="JA586">
        <v>-0.002262605230658699</v>
      </c>
      <c r="JB586">
        <v>4.117972070868355E-07</v>
      </c>
      <c r="JC586">
        <v>-1.535053720392113E-10</v>
      </c>
      <c r="JD586">
        <v>-0.05773197212917025</v>
      </c>
      <c r="JE586">
        <v>-0.004387372397949352</v>
      </c>
      <c r="JF586">
        <v>0.001148265067849212</v>
      </c>
      <c r="JG586">
        <v>-2.372704636287677E-05</v>
      </c>
      <c r="JH586">
        <v>4</v>
      </c>
      <c r="JI586">
        <v>2346</v>
      </c>
      <c r="JJ586">
        <v>1</v>
      </c>
      <c r="JK586">
        <v>24</v>
      </c>
      <c r="JL586">
        <v>21715.6</v>
      </c>
      <c r="JM586">
        <v>29358564.2</v>
      </c>
      <c r="JN586">
        <v>2.87842</v>
      </c>
      <c r="JO586">
        <v>2.22656</v>
      </c>
      <c r="JP586">
        <v>1.39648</v>
      </c>
      <c r="JQ586">
        <v>2.35352</v>
      </c>
      <c r="JR586">
        <v>1.49536</v>
      </c>
      <c r="JS586">
        <v>2.65625</v>
      </c>
      <c r="JT586">
        <v>36.7417</v>
      </c>
      <c r="JU586">
        <v>24.035</v>
      </c>
      <c r="JV586">
        <v>18</v>
      </c>
      <c r="JW586">
        <v>495.575</v>
      </c>
      <c r="JX586">
        <v>438.461</v>
      </c>
      <c r="JY586">
        <v>18.6524</v>
      </c>
      <c r="JZ586">
        <v>29.7922</v>
      </c>
      <c r="KA586">
        <v>30.0011</v>
      </c>
      <c r="KB586">
        <v>29.3253</v>
      </c>
      <c r="KC586">
        <v>29.2264</v>
      </c>
      <c r="KD586">
        <v>57.6334</v>
      </c>
      <c r="KE586">
        <v>26.6573</v>
      </c>
      <c r="KF586">
        <v>39.7131</v>
      </c>
      <c r="KG586">
        <v>18.6489</v>
      </c>
      <c r="KH586">
        <v>1503.79</v>
      </c>
      <c r="KI586">
        <v>16.4683</v>
      </c>
      <c r="KJ586">
        <v>101.003</v>
      </c>
      <c r="KK586">
        <v>100.356</v>
      </c>
    </row>
    <row r="587" spans="1:297">
      <c r="A587">
        <v>571</v>
      </c>
      <c r="B587">
        <v>1761513857</v>
      </c>
      <c r="C587">
        <v>6646.5</v>
      </c>
      <c r="D587" t="s">
        <v>1590</v>
      </c>
      <c r="E587" t="s">
        <v>1591</v>
      </c>
      <c r="F587">
        <v>5</v>
      </c>
      <c r="G587" t="s">
        <v>1411</v>
      </c>
      <c r="H587" t="s">
        <v>436</v>
      </c>
      <c r="I587">
        <v>1761513854.15</v>
      </c>
      <c r="J587">
        <f>(K587)/1000</f>
        <v>0</v>
      </c>
      <c r="K587">
        <f>IF(DP587, AN587, AH587)</f>
        <v>0</v>
      </c>
      <c r="L587">
        <f>IF(DP587, AI587, AG587)</f>
        <v>0</v>
      </c>
      <c r="M587">
        <f>DR587 - IF(AU587&gt;1, L587*DL587*100.0/(AW587), 0)</f>
        <v>0</v>
      </c>
      <c r="N587">
        <f>((T587-J587/2)*M587-L587)/(T587+J587/2)</f>
        <v>0</v>
      </c>
      <c r="O587">
        <f>N587*(DY587+DZ587)/1000.0</f>
        <v>0</v>
      </c>
      <c r="P587">
        <f>(DR587 - IF(AU587&gt;1, L587*DL587*100.0/(AW587), 0))*(DY587+DZ587)/1000.0</f>
        <v>0</v>
      </c>
      <c r="Q587">
        <f>2.0/((1/S587-1/R587)+SIGN(S587)*SQRT((1/S587-1/R587)*(1/S587-1/R587) + 4*DM587/((DM587+1)*(DM587+1))*(2*1/S587*1/R587-1/R587*1/R587)))</f>
        <v>0</v>
      </c>
      <c r="R587">
        <f>IF(LEFT(DN587,1)&lt;&gt;"0",IF(LEFT(DN587,1)="1",3.0,DO587),$D$5+$E$5*(EF587*DY587/($K$5*1000))+$F$5*(EF587*DY587/($K$5*1000))*MAX(MIN(DL587,$J$5),$I$5)*MAX(MIN(DL587,$J$5),$I$5)+$G$5*MAX(MIN(DL587,$J$5),$I$5)*(EF587*DY587/($K$5*1000))+$H$5*(EF587*DY587/($K$5*1000))*(EF587*DY587/($K$5*1000)))</f>
        <v>0</v>
      </c>
      <c r="S587">
        <f>J587*(1000-(1000*0.61365*exp(17.502*W587/(240.97+W587))/(DY587+DZ587)+DT587)/2)/(1000*0.61365*exp(17.502*W587/(240.97+W587))/(DY587+DZ587)-DT587)</f>
        <v>0</v>
      </c>
      <c r="T587">
        <f>1/((DM587+1)/(Q587/1.6)+1/(R587/1.37)) + DM587/((DM587+1)/(Q587/1.6) + DM587/(R587/1.37))</f>
        <v>0</v>
      </c>
      <c r="U587">
        <f>(DH587*DK587)</f>
        <v>0</v>
      </c>
      <c r="V587">
        <f>(EA587+(U587+2*0.95*5.67E-8*(((EA587+$B$7)+273)^4-(EA587+273)^4)-44100*J587)/(1.84*29.3*R587+8*0.95*5.67E-8*(EA587+273)^3))</f>
        <v>0</v>
      </c>
      <c r="W587">
        <f>($C$7*EB587+$D$7*EC587+$E$7*V587)</f>
        <v>0</v>
      </c>
      <c r="X587">
        <f>0.61365*exp(17.502*W587/(240.97+W587))</f>
        <v>0</v>
      </c>
      <c r="Y587">
        <f>(Z587/AA587*100)</f>
        <v>0</v>
      </c>
      <c r="Z587">
        <f>DT587*(DY587+DZ587)/1000</f>
        <v>0</v>
      </c>
      <c r="AA587">
        <f>0.61365*exp(17.502*EA587/(240.97+EA587))</f>
        <v>0</v>
      </c>
      <c r="AB587">
        <f>(X587-DT587*(DY587+DZ587)/1000)</f>
        <v>0</v>
      </c>
      <c r="AC587">
        <f>(-J587*44100)</f>
        <v>0</v>
      </c>
      <c r="AD587">
        <f>2*29.3*R587*0.92*(EA587-W587)</f>
        <v>0</v>
      </c>
      <c r="AE587">
        <f>2*0.95*5.67E-8*(((EA587+$B$7)+273)^4-(W587+273)^4)</f>
        <v>0</v>
      </c>
      <c r="AF587">
        <f>U587+AE587+AC587+AD587</f>
        <v>0</v>
      </c>
      <c r="AG587">
        <f>DX587*AU587*(DS587-DR587*(1000-AU587*DU587)/(1000-AU587*DT587))/(100*DL587)</f>
        <v>0</v>
      </c>
      <c r="AH587">
        <f>1000*DX587*AU587*(DT587-DU587)/(100*DL587*(1000-AU587*DT587))</f>
        <v>0</v>
      </c>
      <c r="AI587">
        <f>(AJ587 - AK587 - DY587*1E3/(8.314*(EA587+273.15)) * AM587/DX587 * AL587) * DX587/(100*DL587) * (1000 - DU587)/1000</f>
        <v>0</v>
      </c>
      <c r="AJ587">
        <v>1518.102286534948</v>
      </c>
      <c r="AK587">
        <v>1491.945818181818</v>
      </c>
      <c r="AL587">
        <v>3.402380459824885</v>
      </c>
      <c r="AM587">
        <v>65.2902715244734</v>
      </c>
      <c r="AN587">
        <f>(AP587 - AO587 + DY587*1E3/(8.314*(EA587+273.15)) * AR587/DX587 * AQ587) * DX587/(100*DL587) * 1000/(1000 - AP587)</f>
        <v>0</v>
      </c>
      <c r="AO587">
        <v>16.42349080286845</v>
      </c>
      <c r="AP587">
        <v>16.6881</v>
      </c>
      <c r="AQ587">
        <v>-0.0001461699317479261</v>
      </c>
      <c r="AR587">
        <v>105.1138406512992</v>
      </c>
      <c r="AS587">
        <v>0</v>
      </c>
      <c r="AT587">
        <v>0</v>
      </c>
      <c r="AU587">
        <f>IF(AS587*$H$13&gt;=AW587,1.0,(AW587/(AW587-AS587*$H$13)))</f>
        <v>0</v>
      </c>
      <c r="AV587">
        <f>(AU587-1)*100</f>
        <v>0</v>
      </c>
      <c r="AW587">
        <f>MAX(0,($B$13+$C$13*EF587)/(1+$D$13*EF587)*DY587/(EA587+273)*$E$13)</f>
        <v>0</v>
      </c>
      <c r="AX587" t="s">
        <v>437</v>
      </c>
      <c r="AY587" t="s">
        <v>437</v>
      </c>
      <c r="AZ587">
        <v>0</v>
      </c>
      <c r="BA587">
        <v>0</v>
      </c>
      <c r="BB587">
        <f>1-AZ587/BA587</f>
        <v>0</v>
      </c>
      <c r="BC587">
        <v>0</v>
      </c>
      <c r="BD587" t="s">
        <v>437</v>
      </c>
      <c r="BE587" t="s">
        <v>437</v>
      </c>
      <c r="BF587">
        <v>0</v>
      </c>
      <c r="BG587">
        <v>0</v>
      </c>
      <c r="BH587">
        <f>1-BF587/BG587</f>
        <v>0</v>
      </c>
      <c r="BI587">
        <v>0.5</v>
      </c>
      <c r="BJ587">
        <f>DI587</f>
        <v>0</v>
      </c>
      <c r="BK587">
        <f>L587</f>
        <v>0</v>
      </c>
      <c r="BL587">
        <f>BH587*BI587*BJ587</f>
        <v>0</v>
      </c>
      <c r="BM587">
        <f>(BK587-BC587)/BJ587</f>
        <v>0</v>
      </c>
      <c r="BN587">
        <f>(BA587-BG587)/BG587</f>
        <v>0</v>
      </c>
      <c r="BO587">
        <f>AZ587/(BB587+AZ587/BG587)</f>
        <v>0</v>
      </c>
      <c r="BP587" t="s">
        <v>437</v>
      </c>
      <c r="BQ587">
        <v>0</v>
      </c>
      <c r="BR587">
        <f>IF(BQ587&lt;&gt;0, BQ587, BO587)</f>
        <v>0</v>
      </c>
      <c r="BS587">
        <f>1-BR587/BG587</f>
        <v>0</v>
      </c>
      <c r="BT587">
        <f>(BG587-BF587)/(BG587-BR587)</f>
        <v>0</v>
      </c>
      <c r="BU587">
        <f>(BA587-BG587)/(BA587-BR587)</f>
        <v>0</v>
      </c>
      <c r="BV587">
        <f>(BG587-BF587)/(BG587-AZ587)</f>
        <v>0</v>
      </c>
      <c r="BW587">
        <f>(BA587-BG587)/(BA587-AZ587)</f>
        <v>0</v>
      </c>
      <c r="BX587">
        <f>(BT587*BR587/BF587)</f>
        <v>0</v>
      </c>
      <c r="BY587">
        <f>(1-BX587)</f>
        <v>0</v>
      </c>
      <c r="BZ587">
        <v>2020</v>
      </c>
      <c r="CA587">
        <v>290.0000000000001</v>
      </c>
      <c r="CB587">
        <v>1590.42</v>
      </c>
      <c r="CC587">
        <v>295</v>
      </c>
      <c r="CD587">
        <v>5220.67</v>
      </c>
      <c r="CE587">
        <v>1591.29</v>
      </c>
      <c r="CF587">
        <v>-0.87</v>
      </c>
      <c r="CG587">
        <v>300.0000000000001</v>
      </c>
      <c r="CH587">
        <v>23.8</v>
      </c>
      <c r="CI587">
        <v>1650.734719841875</v>
      </c>
      <c r="CJ587">
        <v>2.032994541366527</v>
      </c>
      <c r="CK587">
        <v>-31.03478562282126</v>
      </c>
      <c r="CL587">
        <v>0.9198548094063967</v>
      </c>
      <c r="CM587">
        <v>0.9759925733019913</v>
      </c>
      <c r="CN587">
        <v>-0.00431141668520578</v>
      </c>
      <c r="CO587">
        <v>289.9999999999999</v>
      </c>
      <c r="CP587">
        <v>1590.91</v>
      </c>
      <c r="CQ587">
        <v>765</v>
      </c>
      <c r="CR587">
        <v>5219.32</v>
      </c>
      <c r="CS587">
        <v>1591.27</v>
      </c>
      <c r="CT587">
        <v>-0.36</v>
      </c>
      <c r="DH587">
        <f>$B$11*EG587+$C$11*EH587+$F$11*ES587*(1-EV587)</f>
        <v>0</v>
      </c>
      <c r="DI587">
        <f>DH587*DJ587</f>
        <v>0</v>
      </c>
      <c r="DJ587">
        <f>($B$11*$D$9+$C$11*$D$9+$F$11*((FF587+EX587)/MAX(FF587+EX587+FG587, 0.1)*$I$9+FG587/MAX(FF587+EX587+FG587, 0.1)*$J$9))/($B$11+$C$11+$F$11)</f>
        <v>0</v>
      </c>
      <c r="DK587">
        <f>($B$11*$K$9+$C$11*$K$9+$F$11*((FF587+EX587)/MAX(FF587+EX587+FG587, 0.1)*$P$9+FG587/MAX(FF587+EX587+FG587, 0.1)*$Q$9))/($B$11+$C$11+$F$11)</f>
        <v>0</v>
      </c>
      <c r="DL587">
        <v>6</v>
      </c>
      <c r="DM587">
        <v>0.5</v>
      </c>
      <c r="DN587" t="s">
        <v>438</v>
      </c>
      <c r="DO587">
        <v>2</v>
      </c>
      <c r="DP587" t="b">
        <v>1</v>
      </c>
      <c r="DQ587">
        <v>1761513854.15</v>
      </c>
      <c r="DR587">
        <v>1459.187</v>
      </c>
      <c r="DS587">
        <v>1493.284</v>
      </c>
      <c r="DT587">
        <v>16.69973</v>
      </c>
      <c r="DU587">
        <v>16.42865</v>
      </c>
      <c r="DV587">
        <v>1463.511</v>
      </c>
      <c r="DW587">
        <v>16.62211</v>
      </c>
      <c r="DX587">
        <v>499.9697</v>
      </c>
      <c r="DY587">
        <v>90.28328999999999</v>
      </c>
      <c r="DZ587">
        <v>0.09999153000000001</v>
      </c>
      <c r="EA587">
        <v>24.18523</v>
      </c>
      <c r="EB587">
        <v>24.0092</v>
      </c>
      <c r="EC587">
        <v>999.9</v>
      </c>
      <c r="ED587">
        <v>0</v>
      </c>
      <c r="EE587">
        <v>0</v>
      </c>
      <c r="EF587">
        <v>9987.439</v>
      </c>
      <c r="EG587">
        <v>0</v>
      </c>
      <c r="EH587">
        <v>1021.965</v>
      </c>
      <c r="EI587">
        <v>-34.09774</v>
      </c>
      <c r="EJ587">
        <v>1483.969</v>
      </c>
      <c r="EK587">
        <v>1518.226</v>
      </c>
      <c r="EL587">
        <v>0.2710959</v>
      </c>
      <c r="EM587">
        <v>1493.284</v>
      </c>
      <c r="EN587">
        <v>16.42865</v>
      </c>
      <c r="EO587">
        <v>1.507706</v>
      </c>
      <c r="EP587">
        <v>1.483232</v>
      </c>
      <c r="EQ587">
        <v>13.04654</v>
      </c>
      <c r="ER587">
        <v>12.7964</v>
      </c>
      <c r="ES587">
        <v>1999.982</v>
      </c>
      <c r="ET587">
        <v>0.9799992999999999</v>
      </c>
      <c r="EU587">
        <v>0.0200011</v>
      </c>
      <c r="EV587">
        <v>0</v>
      </c>
      <c r="EW587">
        <v>1256.525</v>
      </c>
      <c r="EX587">
        <v>5.000970000000001</v>
      </c>
      <c r="EY587">
        <v>25326.16</v>
      </c>
      <c r="EZ587">
        <v>16707.42000000001</v>
      </c>
      <c r="FA587">
        <v>40.625</v>
      </c>
      <c r="FB587">
        <v>41.75</v>
      </c>
      <c r="FC587">
        <v>40.75</v>
      </c>
      <c r="FD587">
        <v>41.1312</v>
      </c>
      <c r="FE587">
        <v>40.687</v>
      </c>
      <c r="FF587">
        <v>1955.082</v>
      </c>
      <c r="FG587">
        <v>39.89999999999999</v>
      </c>
      <c r="FH587">
        <v>0</v>
      </c>
      <c r="FI587">
        <v>8728.400000095367</v>
      </c>
      <c r="FJ587">
        <v>0</v>
      </c>
      <c r="FK587">
        <v>1256.8</v>
      </c>
      <c r="FL587">
        <v>-4.778461546846041</v>
      </c>
      <c r="FM587">
        <v>-69.87692294842277</v>
      </c>
      <c r="FN587">
        <v>25330.828</v>
      </c>
      <c r="FO587">
        <v>15</v>
      </c>
      <c r="FP587">
        <v>0</v>
      </c>
      <c r="FQ587" t="s">
        <v>439</v>
      </c>
      <c r="FR587">
        <v>1760210915.6</v>
      </c>
      <c r="FS587">
        <v>0</v>
      </c>
      <c r="FT587">
        <v>0</v>
      </c>
      <c r="FU587">
        <v>-0.215</v>
      </c>
      <c r="FV587">
        <v>0</v>
      </c>
      <c r="FW587">
        <v>-0.6919999999999999</v>
      </c>
      <c r="FX587">
        <v>0</v>
      </c>
      <c r="FY587">
        <v>400</v>
      </c>
      <c r="FZ587">
        <v>0</v>
      </c>
      <c r="GA587">
        <v>0.15</v>
      </c>
      <c r="GB587">
        <v>0</v>
      </c>
      <c r="GC587">
        <v>-34.03938292682927</v>
      </c>
      <c r="GD587">
        <v>-0.09276376306612111</v>
      </c>
      <c r="GE587">
        <v>0.08452736864454134</v>
      </c>
      <c r="GF587">
        <v>1</v>
      </c>
      <c r="GG587">
        <v>1257.015294117647</v>
      </c>
      <c r="GH587">
        <v>-4.068754779864127</v>
      </c>
      <c r="GI587">
        <v>0.4637775537659808</v>
      </c>
      <c r="GJ587">
        <v>0</v>
      </c>
      <c r="GK587">
        <v>0.2435770975609756</v>
      </c>
      <c r="GL587">
        <v>0.1376670731707321</v>
      </c>
      <c r="GM587">
        <v>0.017032280596912</v>
      </c>
      <c r="GN587">
        <v>0</v>
      </c>
      <c r="GO587">
        <v>1</v>
      </c>
      <c r="GP587">
        <v>3</v>
      </c>
      <c r="GQ587" t="s">
        <v>446</v>
      </c>
      <c r="GR587">
        <v>3.13455</v>
      </c>
      <c r="GS587">
        <v>2.76042</v>
      </c>
      <c r="GT587">
        <v>0.218084</v>
      </c>
      <c r="GU587">
        <v>0.218775</v>
      </c>
      <c r="GV587">
        <v>0.0817891</v>
      </c>
      <c r="GW587">
        <v>0.0800009</v>
      </c>
      <c r="GX587">
        <v>24849.3</v>
      </c>
      <c r="GY587">
        <v>24826.4</v>
      </c>
      <c r="GZ587">
        <v>29553.7</v>
      </c>
      <c r="HA587">
        <v>29376.6</v>
      </c>
      <c r="HB587">
        <v>35863.3</v>
      </c>
      <c r="HC587">
        <v>35803.7</v>
      </c>
      <c r="HD587">
        <v>41585</v>
      </c>
      <c r="HE587">
        <v>41731.5</v>
      </c>
      <c r="HF587">
        <v>1.92295</v>
      </c>
      <c r="HG587">
        <v>1.8488</v>
      </c>
      <c r="HH587">
        <v>0.00219792</v>
      </c>
      <c r="HI587">
        <v>0</v>
      </c>
      <c r="HJ587">
        <v>23.9641</v>
      </c>
      <c r="HK587">
        <v>999.9</v>
      </c>
      <c r="HL587">
        <v>39.4</v>
      </c>
      <c r="HM587">
        <v>31.7</v>
      </c>
      <c r="HN587">
        <v>20.4869</v>
      </c>
      <c r="HO587">
        <v>62.3629</v>
      </c>
      <c r="HP587">
        <v>31.2059</v>
      </c>
      <c r="HQ587">
        <v>1</v>
      </c>
      <c r="HR587">
        <v>0.186524</v>
      </c>
      <c r="HS587">
        <v>4.6274</v>
      </c>
      <c r="HT587">
        <v>20.2799</v>
      </c>
      <c r="HU587">
        <v>5.21789</v>
      </c>
      <c r="HV587">
        <v>12.0159</v>
      </c>
      <c r="HW587">
        <v>4.98895</v>
      </c>
      <c r="HX587">
        <v>3.28788</v>
      </c>
      <c r="HY587">
        <v>9999</v>
      </c>
      <c r="HZ587">
        <v>9999</v>
      </c>
      <c r="IA587">
        <v>9999</v>
      </c>
      <c r="IB587">
        <v>999.9</v>
      </c>
      <c r="IC587">
        <v>4.97287</v>
      </c>
      <c r="ID587">
        <v>1.86662</v>
      </c>
      <c r="IE587">
        <v>1.86594</v>
      </c>
      <c r="IF587">
        <v>1.86591</v>
      </c>
      <c r="IG587">
        <v>1.86777</v>
      </c>
      <c r="IH587">
        <v>1.87017</v>
      </c>
      <c r="II587">
        <v>1.86884</v>
      </c>
      <c r="IJ587">
        <v>1.87027</v>
      </c>
      <c r="IK587">
        <v>0</v>
      </c>
      <c r="IL587">
        <v>0</v>
      </c>
      <c r="IM587">
        <v>0</v>
      </c>
      <c r="IN587">
        <v>0</v>
      </c>
      <c r="IO587" t="s">
        <v>441</v>
      </c>
      <c r="IP587" t="s">
        <v>442</v>
      </c>
      <c r="IQ587" t="s">
        <v>443</v>
      </c>
      <c r="IR587" t="s">
        <v>443</v>
      </c>
      <c r="IS587" t="s">
        <v>443</v>
      </c>
      <c r="IT587" t="s">
        <v>443</v>
      </c>
      <c r="IU587">
        <v>0</v>
      </c>
      <c r="IV587">
        <v>100</v>
      </c>
      <c r="IW587">
        <v>100</v>
      </c>
      <c r="IX587">
        <v>-4.34</v>
      </c>
      <c r="IY587">
        <v>0.0775</v>
      </c>
      <c r="IZ587">
        <v>-1.414774939843471</v>
      </c>
      <c r="JA587">
        <v>-0.002262605230658699</v>
      </c>
      <c r="JB587">
        <v>4.117972070868355E-07</v>
      </c>
      <c r="JC587">
        <v>-1.535053720392113E-10</v>
      </c>
      <c r="JD587">
        <v>-0.05773197212917025</v>
      </c>
      <c r="JE587">
        <v>-0.004387372397949352</v>
      </c>
      <c r="JF587">
        <v>0.001148265067849212</v>
      </c>
      <c r="JG587">
        <v>-2.372704636287677E-05</v>
      </c>
      <c r="JH587">
        <v>4</v>
      </c>
      <c r="JI587">
        <v>2346</v>
      </c>
      <c r="JJ587">
        <v>1</v>
      </c>
      <c r="JK587">
        <v>24</v>
      </c>
      <c r="JL587">
        <v>21715.7</v>
      </c>
      <c r="JM587">
        <v>29358564.3</v>
      </c>
      <c r="JN587">
        <v>2.90161</v>
      </c>
      <c r="JO587">
        <v>2.24243</v>
      </c>
      <c r="JP587">
        <v>1.39771</v>
      </c>
      <c r="JQ587">
        <v>2.35229</v>
      </c>
      <c r="JR587">
        <v>1.49536</v>
      </c>
      <c r="JS587">
        <v>2.56592</v>
      </c>
      <c r="JT587">
        <v>36.7417</v>
      </c>
      <c r="JU587">
        <v>24.0262</v>
      </c>
      <c r="JV587">
        <v>18</v>
      </c>
      <c r="JW587">
        <v>495.612</v>
      </c>
      <c r="JX587">
        <v>438.576</v>
      </c>
      <c r="JY587">
        <v>18.6489</v>
      </c>
      <c r="JZ587">
        <v>29.8027</v>
      </c>
      <c r="KA587">
        <v>30.0011</v>
      </c>
      <c r="KB587">
        <v>29.3359</v>
      </c>
      <c r="KC587">
        <v>29.2379</v>
      </c>
      <c r="KD587">
        <v>58.1491</v>
      </c>
      <c r="KE587">
        <v>26.6573</v>
      </c>
      <c r="KF587">
        <v>39.7131</v>
      </c>
      <c r="KG587">
        <v>18.6422</v>
      </c>
      <c r="KH587">
        <v>1523.85</v>
      </c>
      <c r="KI587">
        <v>16.4861</v>
      </c>
      <c r="KJ587">
        <v>101.002</v>
      </c>
      <c r="KK587">
        <v>100.354</v>
      </c>
    </row>
    <row r="588" spans="1:297">
      <c r="A588">
        <v>572</v>
      </c>
      <c r="B588">
        <v>1761513862.5</v>
      </c>
      <c r="C588">
        <v>6652</v>
      </c>
      <c r="D588" t="s">
        <v>1592</v>
      </c>
      <c r="E588" t="s">
        <v>1593</v>
      </c>
      <c r="F588">
        <v>5</v>
      </c>
      <c r="G588" t="s">
        <v>1411</v>
      </c>
      <c r="H588" t="s">
        <v>436</v>
      </c>
      <c r="I588">
        <v>1761513859.75</v>
      </c>
      <c r="J588">
        <f>(K588)/1000</f>
        <v>0</v>
      </c>
      <c r="K588">
        <f>IF(DP588, AN588, AH588)</f>
        <v>0</v>
      </c>
      <c r="L588">
        <f>IF(DP588, AI588, AG588)</f>
        <v>0</v>
      </c>
      <c r="M588">
        <f>DR588 - IF(AU588&gt;1, L588*DL588*100.0/(AW588), 0)</f>
        <v>0</v>
      </c>
      <c r="N588">
        <f>((T588-J588/2)*M588-L588)/(T588+J588/2)</f>
        <v>0</v>
      </c>
      <c r="O588">
        <f>N588*(DY588+DZ588)/1000.0</f>
        <v>0</v>
      </c>
      <c r="P588">
        <f>(DR588 - IF(AU588&gt;1, L588*DL588*100.0/(AW588), 0))*(DY588+DZ588)/1000.0</f>
        <v>0</v>
      </c>
      <c r="Q588">
        <f>2.0/((1/S588-1/R588)+SIGN(S588)*SQRT((1/S588-1/R588)*(1/S588-1/R588) + 4*DM588/((DM588+1)*(DM588+1))*(2*1/S588*1/R588-1/R588*1/R588)))</f>
        <v>0</v>
      </c>
      <c r="R588">
        <f>IF(LEFT(DN588,1)&lt;&gt;"0",IF(LEFT(DN588,1)="1",3.0,DO588),$D$5+$E$5*(EF588*DY588/($K$5*1000))+$F$5*(EF588*DY588/($K$5*1000))*MAX(MIN(DL588,$J$5),$I$5)*MAX(MIN(DL588,$J$5),$I$5)+$G$5*MAX(MIN(DL588,$J$5),$I$5)*(EF588*DY588/($K$5*1000))+$H$5*(EF588*DY588/($K$5*1000))*(EF588*DY588/($K$5*1000)))</f>
        <v>0</v>
      </c>
      <c r="S588">
        <f>J588*(1000-(1000*0.61365*exp(17.502*W588/(240.97+W588))/(DY588+DZ588)+DT588)/2)/(1000*0.61365*exp(17.502*W588/(240.97+W588))/(DY588+DZ588)-DT588)</f>
        <v>0</v>
      </c>
      <c r="T588">
        <f>1/((DM588+1)/(Q588/1.6)+1/(R588/1.37)) + DM588/((DM588+1)/(Q588/1.6) + DM588/(R588/1.37))</f>
        <v>0</v>
      </c>
      <c r="U588">
        <f>(DH588*DK588)</f>
        <v>0</v>
      </c>
      <c r="V588">
        <f>(EA588+(U588+2*0.95*5.67E-8*(((EA588+$B$7)+273)^4-(EA588+273)^4)-44100*J588)/(1.84*29.3*R588+8*0.95*5.67E-8*(EA588+273)^3))</f>
        <v>0</v>
      </c>
      <c r="W588">
        <f>($C$7*EB588+$D$7*EC588+$E$7*V588)</f>
        <v>0</v>
      </c>
      <c r="X588">
        <f>0.61365*exp(17.502*W588/(240.97+W588))</f>
        <v>0</v>
      </c>
      <c r="Y588">
        <f>(Z588/AA588*100)</f>
        <v>0</v>
      </c>
      <c r="Z588">
        <f>DT588*(DY588+DZ588)/1000</f>
        <v>0</v>
      </c>
      <c r="AA588">
        <f>0.61365*exp(17.502*EA588/(240.97+EA588))</f>
        <v>0</v>
      </c>
      <c r="AB588">
        <f>(X588-DT588*(DY588+DZ588)/1000)</f>
        <v>0</v>
      </c>
      <c r="AC588">
        <f>(-J588*44100)</f>
        <v>0</v>
      </c>
      <c r="AD588">
        <f>2*29.3*R588*0.92*(EA588-W588)</f>
        <v>0</v>
      </c>
      <c r="AE588">
        <f>2*0.95*5.67E-8*(((EA588+$B$7)+273)^4-(W588+273)^4)</f>
        <v>0</v>
      </c>
      <c r="AF588">
        <f>U588+AE588+AC588+AD588</f>
        <v>0</v>
      </c>
      <c r="AG588">
        <f>DX588*AU588*(DS588-DR588*(1000-AU588*DU588)/(1000-AU588*DT588))/(100*DL588)</f>
        <v>0</v>
      </c>
      <c r="AH588">
        <f>1000*DX588*AU588*(DT588-DU588)/(100*DL588*(1000-AU588*DT588))</f>
        <v>0</v>
      </c>
      <c r="AI588">
        <f>(AJ588 - AK588 - DY588*1E3/(8.314*(EA588+273.15)) * AM588/DX588 * AL588) * DX588/(100*DL588) * (1000 - DU588)/1000</f>
        <v>0</v>
      </c>
      <c r="AJ588">
        <v>1536.399981486906</v>
      </c>
      <c r="AK588">
        <v>1510.541939393938</v>
      </c>
      <c r="AL588">
        <v>3.39509597692916</v>
      </c>
      <c r="AM588">
        <v>65.2902715244734</v>
      </c>
      <c r="AN588">
        <f>(AP588 - AO588 + DY588*1E3/(8.314*(EA588+273.15)) * AR588/DX588 * AQ588) * DX588/(100*DL588) * 1000/(1000 - AP588)</f>
        <v>0</v>
      </c>
      <c r="AO588">
        <v>16.40986472855623</v>
      </c>
      <c r="AP588">
        <v>16.66164848484848</v>
      </c>
      <c r="AQ588">
        <v>-0.005521112401237063</v>
      </c>
      <c r="AR588">
        <v>105.1138406512992</v>
      </c>
      <c r="AS588">
        <v>0</v>
      </c>
      <c r="AT588">
        <v>0</v>
      </c>
      <c r="AU588">
        <f>IF(AS588*$H$13&gt;=AW588,1.0,(AW588/(AW588-AS588*$H$13)))</f>
        <v>0</v>
      </c>
      <c r="AV588">
        <f>(AU588-1)*100</f>
        <v>0</v>
      </c>
      <c r="AW588">
        <f>MAX(0,($B$13+$C$13*EF588)/(1+$D$13*EF588)*DY588/(EA588+273)*$E$13)</f>
        <v>0</v>
      </c>
      <c r="AX588" t="s">
        <v>437</v>
      </c>
      <c r="AY588" t="s">
        <v>437</v>
      </c>
      <c r="AZ588">
        <v>0</v>
      </c>
      <c r="BA588">
        <v>0</v>
      </c>
      <c r="BB588">
        <f>1-AZ588/BA588</f>
        <v>0</v>
      </c>
      <c r="BC588">
        <v>0</v>
      </c>
      <c r="BD588" t="s">
        <v>437</v>
      </c>
      <c r="BE588" t="s">
        <v>437</v>
      </c>
      <c r="BF588">
        <v>0</v>
      </c>
      <c r="BG588">
        <v>0</v>
      </c>
      <c r="BH588">
        <f>1-BF588/BG588</f>
        <v>0</v>
      </c>
      <c r="BI588">
        <v>0.5</v>
      </c>
      <c r="BJ588">
        <f>DI588</f>
        <v>0</v>
      </c>
      <c r="BK588">
        <f>L588</f>
        <v>0</v>
      </c>
      <c r="BL588">
        <f>BH588*BI588*BJ588</f>
        <v>0</v>
      </c>
      <c r="BM588">
        <f>(BK588-BC588)/BJ588</f>
        <v>0</v>
      </c>
      <c r="BN588">
        <f>(BA588-BG588)/BG588</f>
        <v>0</v>
      </c>
      <c r="BO588">
        <f>AZ588/(BB588+AZ588/BG588)</f>
        <v>0</v>
      </c>
      <c r="BP588" t="s">
        <v>437</v>
      </c>
      <c r="BQ588">
        <v>0</v>
      </c>
      <c r="BR588">
        <f>IF(BQ588&lt;&gt;0, BQ588, BO588)</f>
        <v>0</v>
      </c>
      <c r="BS588">
        <f>1-BR588/BG588</f>
        <v>0</v>
      </c>
      <c r="BT588">
        <f>(BG588-BF588)/(BG588-BR588)</f>
        <v>0</v>
      </c>
      <c r="BU588">
        <f>(BA588-BG588)/(BA588-BR588)</f>
        <v>0</v>
      </c>
      <c r="BV588">
        <f>(BG588-BF588)/(BG588-AZ588)</f>
        <v>0</v>
      </c>
      <c r="BW588">
        <f>(BA588-BG588)/(BA588-AZ588)</f>
        <v>0</v>
      </c>
      <c r="BX588">
        <f>(BT588*BR588/BF588)</f>
        <v>0</v>
      </c>
      <c r="BY588">
        <f>(1-BX588)</f>
        <v>0</v>
      </c>
      <c r="BZ588">
        <v>2020</v>
      </c>
      <c r="CA588">
        <v>290.0000000000001</v>
      </c>
      <c r="CB588">
        <v>1590.42</v>
      </c>
      <c r="CC588">
        <v>295</v>
      </c>
      <c r="CD588">
        <v>5220.67</v>
      </c>
      <c r="CE588">
        <v>1591.29</v>
      </c>
      <c r="CF588">
        <v>-0.87</v>
      </c>
      <c r="CG588">
        <v>300.0000000000001</v>
      </c>
      <c r="CH588">
        <v>23.8</v>
      </c>
      <c r="CI588">
        <v>1650.734719841875</v>
      </c>
      <c r="CJ588">
        <v>2.032994541366527</v>
      </c>
      <c r="CK588">
        <v>-31.03478562282126</v>
      </c>
      <c r="CL588">
        <v>0.9198548094063967</v>
      </c>
      <c r="CM588">
        <v>0.9759925733019913</v>
      </c>
      <c r="CN588">
        <v>-0.00431141668520578</v>
      </c>
      <c r="CO588">
        <v>289.9999999999999</v>
      </c>
      <c r="CP588">
        <v>1590.91</v>
      </c>
      <c r="CQ588">
        <v>765</v>
      </c>
      <c r="CR588">
        <v>5219.32</v>
      </c>
      <c r="CS588">
        <v>1591.27</v>
      </c>
      <c r="CT588">
        <v>-0.36</v>
      </c>
      <c r="DH588">
        <f>$B$11*EG588+$C$11*EH588+$F$11*ES588*(1-EV588)</f>
        <v>0</v>
      </c>
      <c r="DI588">
        <f>DH588*DJ588</f>
        <v>0</v>
      </c>
      <c r="DJ588">
        <f>($B$11*$D$9+$C$11*$D$9+$F$11*((FF588+EX588)/MAX(FF588+EX588+FG588, 0.1)*$I$9+FG588/MAX(FF588+EX588+FG588, 0.1)*$J$9))/($B$11+$C$11+$F$11)</f>
        <v>0</v>
      </c>
      <c r="DK588">
        <f>($B$11*$K$9+$C$11*$K$9+$F$11*((FF588+EX588)/MAX(FF588+EX588+FG588, 0.1)*$P$9+FG588/MAX(FF588+EX588+FG588, 0.1)*$Q$9))/($B$11+$C$11+$F$11)</f>
        <v>0</v>
      </c>
      <c r="DL588">
        <v>6</v>
      </c>
      <c r="DM588">
        <v>0.5</v>
      </c>
      <c r="DN588" t="s">
        <v>438</v>
      </c>
      <c r="DO588">
        <v>2</v>
      </c>
      <c r="DP588" t="b">
        <v>1</v>
      </c>
      <c r="DQ588">
        <v>1761513859.75</v>
      </c>
      <c r="DR588">
        <v>1477.834</v>
      </c>
      <c r="DS588">
        <v>1511.773</v>
      </c>
      <c r="DT588">
        <v>16.67173</v>
      </c>
      <c r="DU588">
        <v>16.40993</v>
      </c>
      <c r="DV588">
        <v>1482.195</v>
      </c>
      <c r="DW588">
        <v>16.59449</v>
      </c>
      <c r="DX588">
        <v>500.0278</v>
      </c>
      <c r="DY588">
        <v>90.28514999999999</v>
      </c>
      <c r="DZ588">
        <v>0.09998145</v>
      </c>
      <c r="EA588">
        <v>24.18245</v>
      </c>
      <c r="EB588">
        <v>24.00013</v>
      </c>
      <c r="EC588">
        <v>999.9</v>
      </c>
      <c r="ED588">
        <v>0</v>
      </c>
      <c r="EE588">
        <v>0</v>
      </c>
      <c r="EF588">
        <v>10023.68</v>
      </c>
      <c r="EG588">
        <v>0</v>
      </c>
      <c r="EH588">
        <v>1021.951</v>
      </c>
      <c r="EI588">
        <v>-33.9402</v>
      </c>
      <c r="EJ588">
        <v>1502.888</v>
      </c>
      <c r="EK588">
        <v>1536.995</v>
      </c>
      <c r="EL588">
        <v>0.2617921</v>
      </c>
      <c r="EM588">
        <v>1511.773</v>
      </c>
      <c r="EN588">
        <v>16.40993</v>
      </c>
      <c r="EO588">
        <v>1.50521</v>
      </c>
      <c r="EP588">
        <v>1.481574</v>
      </c>
      <c r="EQ588">
        <v>13.02118</v>
      </c>
      <c r="ER588">
        <v>12.77933</v>
      </c>
      <c r="ES588">
        <v>1999.997</v>
      </c>
      <c r="ET588">
        <v>0.9799995999999999</v>
      </c>
      <c r="EU588">
        <v>0.02000079</v>
      </c>
      <c r="EV588">
        <v>0</v>
      </c>
      <c r="EW588">
        <v>1256.122</v>
      </c>
      <c r="EX588">
        <v>5.000970000000001</v>
      </c>
      <c r="EY588">
        <v>25321</v>
      </c>
      <c r="EZ588">
        <v>16707.54</v>
      </c>
      <c r="FA588">
        <v>40.625</v>
      </c>
      <c r="FB588">
        <v>41.75</v>
      </c>
      <c r="FC588">
        <v>40.75</v>
      </c>
      <c r="FD588">
        <v>41.125</v>
      </c>
      <c r="FE588">
        <v>40.7059</v>
      </c>
      <c r="FF588">
        <v>1955.097</v>
      </c>
      <c r="FG588">
        <v>39.89999999999999</v>
      </c>
      <c r="FH588">
        <v>0</v>
      </c>
      <c r="FI588">
        <v>8733.800000190735</v>
      </c>
      <c r="FJ588">
        <v>0</v>
      </c>
      <c r="FK588">
        <v>1256.429230769231</v>
      </c>
      <c r="FL588">
        <v>-3.933675229588518</v>
      </c>
      <c r="FM588">
        <v>-64.43418808827484</v>
      </c>
      <c r="FN588">
        <v>25325.42692307692</v>
      </c>
      <c r="FO588">
        <v>15</v>
      </c>
      <c r="FP588">
        <v>0</v>
      </c>
      <c r="FQ588" t="s">
        <v>439</v>
      </c>
      <c r="FR588">
        <v>1760210915.6</v>
      </c>
      <c r="FS588">
        <v>0</v>
      </c>
      <c r="FT588">
        <v>0</v>
      </c>
      <c r="FU588">
        <v>-0.215</v>
      </c>
      <c r="FV588">
        <v>0</v>
      </c>
      <c r="FW588">
        <v>-0.6919999999999999</v>
      </c>
      <c r="FX588">
        <v>0</v>
      </c>
      <c r="FY588">
        <v>400</v>
      </c>
      <c r="FZ588">
        <v>0</v>
      </c>
      <c r="GA588">
        <v>0.15</v>
      </c>
      <c r="GB588">
        <v>0</v>
      </c>
      <c r="GC588">
        <v>-34.00828048780488</v>
      </c>
      <c r="GD588">
        <v>0.2249017421602927</v>
      </c>
      <c r="GE588">
        <v>0.1012389643959136</v>
      </c>
      <c r="GF588">
        <v>1</v>
      </c>
      <c r="GG588">
        <v>1256.707941176471</v>
      </c>
      <c r="GH588">
        <v>-4.466157381344374</v>
      </c>
      <c r="GI588">
        <v>0.4951576065893687</v>
      </c>
      <c r="GJ588">
        <v>0</v>
      </c>
      <c r="GK588">
        <v>0.2511103414634147</v>
      </c>
      <c r="GL588">
        <v>0.1409621393728227</v>
      </c>
      <c r="GM588">
        <v>0.01758353876063682</v>
      </c>
      <c r="GN588">
        <v>0</v>
      </c>
      <c r="GO588">
        <v>1</v>
      </c>
      <c r="GP588">
        <v>3</v>
      </c>
      <c r="GQ588" t="s">
        <v>446</v>
      </c>
      <c r="GR588">
        <v>3.13462</v>
      </c>
      <c r="GS588">
        <v>2.76051</v>
      </c>
      <c r="GT588">
        <v>0.219728</v>
      </c>
      <c r="GU588">
        <v>0.220404</v>
      </c>
      <c r="GV588">
        <v>0.08169659999999999</v>
      </c>
      <c r="GW588">
        <v>0.0799748</v>
      </c>
      <c r="GX588">
        <v>24795.9</v>
      </c>
      <c r="GY588">
        <v>24774.3</v>
      </c>
      <c r="GZ588">
        <v>29552.5</v>
      </c>
      <c r="HA588">
        <v>29376.3</v>
      </c>
      <c r="HB588">
        <v>35865.3</v>
      </c>
      <c r="HC588">
        <v>35804.4</v>
      </c>
      <c r="HD588">
        <v>41583.1</v>
      </c>
      <c r="HE588">
        <v>41731</v>
      </c>
      <c r="HF588">
        <v>1.923</v>
      </c>
      <c r="HG588">
        <v>1.84888</v>
      </c>
      <c r="HH588">
        <v>0.00263751</v>
      </c>
      <c r="HI588">
        <v>0</v>
      </c>
      <c r="HJ588">
        <v>23.9641</v>
      </c>
      <c r="HK588">
        <v>999.9</v>
      </c>
      <c r="HL588">
        <v>39.4</v>
      </c>
      <c r="HM588">
        <v>31.7</v>
      </c>
      <c r="HN588">
        <v>20.4878</v>
      </c>
      <c r="HO588">
        <v>62.5529</v>
      </c>
      <c r="HP588">
        <v>31.0216</v>
      </c>
      <c r="HQ588">
        <v>1</v>
      </c>
      <c r="HR588">
        <v>0.187622</v>
      </c>
      <c r="HS588">
        <v>4.63407</v>
      </c>
      <c r="HT588">
        <v>20.2797</v>
      </c>
      <c r="HU588">
        <v>5.21954</v>
      </c>
      <c r="HV588">
        <v>12.0159</v>
      </c>
      <c r="HW588">
        <v>4.98925</v>
      </c>
      <c r="HX588">
        <v>3.28818</v>
      </c>
      <c r="HY588">
        <v>9999</v>
      </c>
      <c r="HZ588">
        <v>9999</v>
      </c>
      <c r="IA588">
        <v>9999</v>
      </c>
      <c r="IB588">
        <v>999.9</v>
      </c>
      <c r="IC588">
        <v>4.97285</v>
      </c>
      <c r="ID588">
        <v>1.86662</v>
      </c>
      <c r="IE588">
        <v>1.86596</v>
      </c>
      <c r="IF588">
        <v>1.8659</v>
      </c>
      <c r="IG588">
        <v>1.86778</v>
      </c>
      <c r="IH588">
        <v>1.87021</v>
      </c>
      <c r="II588">
        <v>1.86879</v>
      </c>
      <c r="IJ588">
        <v>1.87027</v>
      </c>
      <c r="IK588">
        <v>0</v>
      </c>
      <c r="IL588">
        <v>0</v>
      </c>
      <c r="IM588">
        <v>0</v>
      </c>
      <c r="IN588">
        <v>0</v>
      </c>
      <c r="IO588" t="s">
        <v>441</v>
      </c>
      <c r="IP588" t="s">
        <v>442</v>
      </c>
      <c r="IQ588" t="s">
        <v>443</v>
      </c>
      <c r="IR588" t="s">
        <v>443</v>
      </c>
      <c r="IS588" t="s">
        <v>443</v>
      </c>
      <c r="IT588" t="s">
        <v>443</v>
      </c>
      <c r="IU588">
        <v>0</v>
      </c>
      <c r="IV588">
        <v>100</v>
      </c>
      <c r="IW588">
        <v>100</v>
      </c>
      <c r="IX588">
        <v>-4.38</v>
      </c>
      <c r="IY588">
        <v>0.0771</v>
      </c>
      <c r="IZ588">
        <v>-1.414774939843471</v>
      </c>
      <c r="JA588">
        <v>-0.002262605230658699</v>
      </c>
      <c r="JB588">
        <v>4.117972070868355E-07</v>
      </c>
      <c r="JC588">
        <v>-1.535053720392113E-10</v>
      </c>
      <c r="JD588">
        <v>-0.05773197212917025</v>
      </c>
      <c r="JE588">
        <v>-0.004387372397949352</v>
      </c>
      <c r="JF588">
        <v>0.001148265067849212</v>
      </c>
      <c r="JG588">
        <v>-2.372704636287677E-05</v>
      </c>
      <c r="JH588">
        <v>4</v>
      </c>
      <c r="JI588">
        <v>2346</v>
      </c>
      <c r="JJ588">
        <v>1</v>
      </c>
      <c r="JK588">
        <v>24</v>
      </c>
      <c r="JL588">
        <v>21715.8</v>
      </c>
      <c r="JM588">
        <v>29358564.4</v>
      </c>
      <c r="JN588">
        <v>2.93091</v>
      </c>
      <c r="JO588">
        <v>2.23511</v>
      </c>
      <c r="JP588">
        <v>1.39648</v>
      </c>
      <c r="JQ588">
        <v>2.35352</v>
      </c>
      <c r="JR588">
        <v>1.49536</v>
      </c>
      <c r="JS588">
        <v>2.677</v>
      </c>
      <c r="JT588">
        <v>36.7417</v>
      </c>
      <c r="JU588">
        <v>24.035</v>
      </c>
      <c r="JV588">
        <v>18</v>
      </c>
      <c r="JW588">
        <v>495.753</v>
      </c>
      <c r="JX588">
        <v>438.721</v>
      </c>
      <c r="JY588">
        <v>18.6411</v>
      </c>
      <c r="JZ588">
        <v>29.815</v>
      </c>
      <c r="KA588">
        <v>30.001</v>
      </c>
      <c r="KB588">
        <v>29.3494</v>
      </c>
      <c r="KC588">
        <v>29.2513</v>
      </c>
      <c r="KD588">
        <v>58.6555</v>
      </c>
      <c r="KE588">
        <v>26.3583</v>
      </c>
      <c r="KF588">
        <v>39.7131</v>
      </c>
      <c r="KG588">
        <v>18.6384</v>
      </c>
      <c r="KH588">
        <v>1537.23</v>
      </c>
      <c r="KI588">
        <v>16.5126</v>
      </c>
      <c r="KJ588">
        <v>100.998</v>
      </c>
      <c r="KK588">
        <v>100.353</v>
      </c>
    </row>
    <row r="589" spans="1:297">
      <c r="A589">
        <v>573</v>
      </c>
      <c r="B589">
        <v>1761513867</v>
      </c>
      <c r="C589">
        <v>6656.5</v>
      </c>
      <c r="D589" t="s">
        <v>1594</v>
      </c>
      <c r="E589" t="s">
        <v>1595</v>
      </c>
      <c r="F589">
        <v>5</v>
      </c>
      <c r="G589" t="s">
        <v>1411</v>
      </c>
      <c r="H589" t="s">
        <v>436</v>
      </c>
      <c r="I589">
        <v>1761513864.15</v>
      </c>
      <c r="J589">
        <f>(K589)/1000</f>
        <v>0</v>
      </c>
      <c r="K589">
        <f>IF(DP589, AN589, AH589)</f>
        <v>0</v>
      </c>
      <c r="L589">
        <f>IF(DP589, AI589, AG589)</f>
        <v>0</v>
      </c>
      <c r="M589">
        <f>DR589 - IF(AU589&gt;1, L589*DL589*100.0/(AW589), 0)</f>
        <v>0</v>
      </c>
      <c r="N589">
        <f>((T589-J589/2)*M589-L589)/(T589+J589/2)</f>
        <v>0</v>
      </c>
      <c r="O589">
        <f>N589*(DY589+DZ589)/1000.0</f>
        <v>0</v>
      </c>
      <c r="P589">
        <f>(DR589 - IF(AU589&gt;1, L589*DL589*100.0/(AW589), 0))*(DY589+DZ589)/1000.0</f>
        <v>0</v>
      </c>
      <c r="Q589">
        <f>2.0/((1/S589-1/R589)+SIGN(S589)*SQRT((1/S589-1/R589)*(1/S589-1/R589) + 4*DM589/((DM589+1)*(DM589+1))*(2*1/S589*1/R589-1/R589*1/R589)))</f>
        <v>0</v>
      </c>
      <c r="R589">
        <f>IF(LEFT(DN589,1)&lt;&gt;"0",IF(LEFT(DN589,1)="1",3.0,DO589),$D$5+$E$5*(EF589*DY589/($K$5*1000))+$F$5*(EF589*DY589/($K$5*1000))*MAX(MIN(DL589,$J$5),$I$5)*MAX(MIN(DL589,$J$5),$I$5)+$G$5*MAX(MIN(DL589,$J$5),$I$5)*(EF589*DY589/($K$5*1000))+$H$5*(EF589*DY589/($K$5*1000))*(EF589*DY589/($K$5*1000)))</f>
        <v>0</v>
      </c>
      <c r="S589">
        <f>J589*(1000-(1000*0.61365*exp(17.502*W589/(240.97+W589))/(DY589+DZ589)+DT589)/2)/(1000*0.61365*exp(17.502*W589/(240.97+W589))/(DY589+DZ589)-DT589)</f>
        <v>0</v>
      </c>
      <c r="T589">
        <f>1/((DM589+1)/(Q589/1.6)+1/(R589/1.37)) + DM589/((DM589+1)/(Q589/1.6) + DM589/(R589/1.37))</f>
        <v>0</v>
      </c>
      <c r="U589">
        <f>(DH589*DK589)</f>
        <v>0</v>
      </c>
      <c r="V589">
        <f>(EA589+(U589+2*0.95*5.67E-8*(((EA589+$B$7)+273)^4-(EA589+273)^4)-44100*J589)/(1.84*29.3*R589+8*0.95*5.67E-8*(EA589+273)^3))</f>
        <v>0</v>
      </c>
      <c r="W589">
        <f>($C$7*EB589+$D$7*EC589+$E$7*V589)</f>
        <v>0</v>
      </c>
      <c r="X589">
        <f>0.61365*exp(17.502*W589/(240.97+W589))</f>
        <v>0</v>
      </c>
      <c r="Y589">
        <f>(Z589/AA589*100)</f>
        <v>0</v>
      </c>
      <c r="Z589">
        <f>DT589*(DY589+DZ589)/1000</f>
        <v>0</v>
      </c>
      <c r="AA589">
        <f>0.61365*exp(17.502*EA589/(240.97+EA589))</f>
        <v>0</v>
      </c>
      <c r="AB589">
        <f>(X589-DT589*(DY589+DZ589)/1000)</f>
        <v>0</v>
      </c>
      <c r="AC589">
        <f>(-J589*44100)</f>
        <v>0</v>
      </c>
      <c r="AD589">
        <f>2*29.3*R589*0.92*(EA589-W589)</f>
        <v>0</v>
      </c>
      <c r="AE589">
        <f>2*0.95*5.67E-8*(((EA589+$B$7)+273)^4-(W589+273)^4)</f>
        <v>0</v>
      </c>
      <c r="AF589">
        <f>U589+AE589+AC589+AD589</f>
        <v>0</v>
      </c>
      <c r="AG589">
        <f>DX589*AU589*(DS589-DR589*(1000-AU589*DU589)/(1000-AU589*DT589))/(100*DL589)</f>
        <v>0</v>
      </c>
      <c r="AH589">
        <f>1000*DX589*AU589*(DT589-DU589)/(100*DL589*(1000-AU589*DT589))</f>
        <v>0</v>
      </c>
      <c r="AI589">
        <f>(AJ589 - AK589 - DY589*1E3/(8.314*(EA589+273.15)) * AM589/DX589 * AL589) * DX589/(100*DL589) * (1000 - DU589)/1000</f>
        <v>0</v>
      </c>
      <c r="AJ589">
        <v>1551.940827531868</v>
      </c>
      <c r="AK589">
        <v>1525.887696969696</v>
      </c>
      <c r="AL589">
        <v>3.392050970723652</v>
      </c>
      <c r="AM589">
        <v>65.2902715244734</v>
      </c>
      <c r="AN589">
        <f>(AP589 - AO589 + DY589*1E3/(8.314*(EA589+273.15)) * AR589/DX589 * AQ589) * DX589/(100*DL589) * 1000/(1000 - AP589)</f>
        <v>0</v>
      </c>
      <c r="AO589">
        <v>16.41796782178211</v>
      </c>
      <c r="AP589">
        <v>16.65215999999999</v>
      </c>
      <c r="AQ589">
        <v>-0.0010564706276789</v>
      </c>
      <c r="AR589">
        <v>105.1138406512992</v>
      </c>
      <c r="AS589">
        <v>0</v>
      </c>
      <c r="AT589">
        <v>0</v>
      </c>
      <c r="AU589">
        <f>IF(AS589*$H$13&gt;=AW589,1.0,(AW589/(AW589-AS589*$H$13)))</f>
        <v>0</v>
      </c>
      <c r="AV589">
        <f>(AU589-1)*100</f>
        <v>0</v>
      </c>
      <c r="AW589">
        <f>MAX(0,($B$13+$C$13*EF589)/(1+$D$13*EF589)*DY589/(EA589+273)*$E$13)</f>
        <v>0</v>
      </c>
      <c r="AX589" t="s">
        <v>437</v>
      </c>
      <c r="AY589" t="s">
        <v>437</v>
      </c>
      <c r="AZ589">
        <v>0</v>
      </c>
      <c r="BA589">
        <v>0</v>
      </c>
      <c r="BB589">
        <f>1-AZ589/BA589</f>
        <v>0</v>
      </c>
      <c r="BC589">
        <v>0</v>
      </c>
      <c r="BD589" t="s">
        <v>437</v>
      </c>
      <c r="BE589" t="s">
        <v>437</v>
      </c>
      <c r="BF589">
        <v>0</v>
      </c>
      <c r="BG589">
        <v>0</v>
      </c>
      <c r="BH589">
        <f>1-BF589/BG589</f>
        <v>0</v>
      </c>
      <c r="BI589">
        <v>0.5</v>
      </c>
      <c r="BJ589">
        <f>DI589</f>
        <v>0</v>
      </c>
      <c r="BK589">
        <f>L589</f>
        <v>0</v>
      </c>
      <c r="BL589">
        <f>BH589*BI589*BJ589</f>
        <v>0</v>
      </c>
      <c r="BM589">
        <f>(BK589-BC589)/BJ589</f>
        <v>0</v>
      </c>
      <c r="BN589">
        <f>(BA589-BG589)/BG589</f>
        <v>0</v>
      </c>
      <c r="BO589">
        <f>AZ589/(BB589+AZ589/BG589)</f>
        <v>0</v>
      </c>
      <c r="BP589" t="s">
        <v>437</v>
      </c>
      <c r="BQ589">
        <v>0</v>
      </c>
      <c r="BR589">
        <f>IF(BQ589&lt;&gt;0, BQ589, BO589)</f>
        <v>0</v>
      </c>
      <c r="BS589">
        <f>1-BR589/BG589</f>
        <v>0</v>
      </c>
      <c r="BT589">
        <f>(BG589-BF589)/(BG589-BR589)</f>
        <v>0</v>
      </c>
      <c r="BU589">
        <f>(BA589-BG589)/(BA589-BR589)</f>
        <v>0</v>
      </c>
      <c r="BV589">
        <f>(BG589-BF589)/(BG589-AZ589)</f>
        <v>0</v>
      </c>
      <c r="BW589">
        <f>(BA589-BG589)/(BA589-AZ589)</f>
        <v>0</v>
      </c>
      <c r="BX589">
        <f>(BT589*BR589/BF589)</f>
        <v>0</v>
      </c>
      <c r="BY589">
        <f>(1-BX589)</f>
        <v>0</v>
      </c>
      <c r="BZ589">
        <v>2020</v>
      </c>
      <c r="CA589">
        <v>290.0000000000001</v>
      </c>
      <c r="CB589">
        <v>1590.42</v>
      </c>
      <c r="CC589">
        <v>295</v>
      </c>
      <c r="CD589">
        <v>5220.67</v>
      </c>
      <c r="CE589">
        <v>1591.29</v>
      </c>
      <c r="CF589">
        <v>-0.87</v>
      </c>
      <c r="CG589">
        <v>300.0000000000001</v>
      </c>
      <c r="CH589">
        <v>23.8</v>
      </c>
      <c r="CI589">
        <v>1650.734719841875</v>
      </c>
      <c r="CJ589">
        <v>2.032994541366527</v>
      </c>
      <c r="CK589">
        <v>-31.03478562282126</v>
      </c>
      <c r="CL589">
        <v>0.9198548094063967</v>
      </c>
      <c r="CM589">
        <v>0.9759925733019913</v>
      </c>
      <c r="CN589">
        <v>-0.00431141668520578</v>
      </c>
      <c r="CO589">
        <v>289.9999999999999</v>
      </c>
      <c r="CP589">
        <v>1590.91</v>
      </c>
      <c r="CQ589">
        <v>765</v>
      </c>
      <c r="CR589">
        <v>5219.32</v>
      </c>
      <c r="CS589">
        <v>1591.27</v>
      </c>
      <c r="CT589">
        <v>-0.36</v>
      </c>
      <c r="DH589">
        <f>$B$11*EG589+$C$11*EH589+$F$11*ES589*(1-EV589)</f>
        <v>0</v>
      </c>
      <c r="DI589">
        <f>DH589*DJ589</f>
        <v>0</v>
      </c>
      <c r="DJ589">
        <f>($B$11*$D$9+$C$11*$D$9+$F$11*((FF589+EX589)/MAX(FF589+EX589+FG589, 0.1)*$I$9+FG589/MAX(FF589+EX589+FG589, 0.1)*$J$9))/($B$11+$C$11+$F$11)</f>
        <v>0</v>
      </c>
      <c r="DK589">
        <f>($B$11*$K$9+$C$11*$K$9+$F$11*((FF589+EX589)/MAX(FF589+EX589+FG589, 0.1)*$P$9+FG589/MAX(FF589+EX589+FG589, 0.1)*$Q$9))/($B$11+$C$11+$F$11)</f>
        <v>0</v>
      </c>
      <c r="DL589">
        <v>6</v>
      </c>
      <c r="DM589">
        <v>0.5</v>
      </c>
      <c r="DN589" t="s">
        <v>438</v>
      </c>
      <c r="DO589">
        <v>2</v>
      </c>
      <c r="DP589" t="b">
        <v>1</v>
      </c>
      <c r="DQ589">
        <v>1761513864.15</v>
      </c>
      <c r="DR589">
        <v>1492.639</v>
      </c>
      <c r="DS589">
        <v>1526.57</v>
      </c>
      <c r="DT589">
        <v>16.6565</v>
      </c>
      <c r="DU589">
        <v>16.42525</v>
      </c>
      <c r="DV589">
        <v>1497.033</v>
      </c>
      <c r="DW589">
        <v>16.57947</v>
      </c>
      <c r="DX589">
        <v>500.0548</v>
      </c>
      <c r="DY589">
        <v>90.28028</v>
      </c>
      <c r="DZ589">
        <v>0.10005064</v>
      </c>
      <c r="EA589">
        <v>24.18494</v>
      </c>
      <c r="EB589">
        <v>24.00893</v>
      </c>
      <c r="EC589">
        <v>999.9</v>
      </c>
      <c r="ED589">
        <v>0</v>
      </c>
      <c r="EE589">
        <v>0</v>
      </c>
      <c r="EF589">
        <v>10016.63</v>
      </c>
      <c r="EG589">
        <v>0</v>
      </c>
      <c r="EH589">
        <v>1021.951</v>
      </c>
      <c r="EI589">
        <v>-33.93195</v>
      </c>
      <c r="EJ589">
        <v>1517.92</v>
      </c>
      <c r="EK589">
        <v>1552.063</v>
      </c>
      <c r="EL589">
        <v>0.231231</v>
      </c>
      <c r="EM589">
        <v>1526.57</v>
      </c>
      <c r="EN589">
        <v>16.42525</v>
      </c>
      <c r="EO589">
        <v>1.503753</v>
      </c>
      <c r="EP589">
        <v>1.482876</v>
      </c>
      <c r="EQ589">
        <v>13.00638</v>
      </c>
      <c r="ER589">
        <v>12.79274</v>
      </c>
      <c r="ES589">
        <v>2000.017</v>
      </c>
      <c r="ET589">
        <v>0.9799998999999999</v>
      </c>
      <c r="EU589">
        <v>0.02000048</v>
      </c>
      <c r="EV589">
        <v>0</v>
      </c>
      <c r="EW589">
        <v>1256.028</v>
      </c>
      <c r="EX589">
        <v>5.000970000000001</v>
      </c>
      <c r="EY589">
        <v>25315.98</v>
      </c>
      <c r="EZ589">
        <v>16707.72</v>
      </c>
      <c r="FA589">
        <v>40.625</v>
      </c>
      <c r="FB589">
        <v>41.75</v>
      </c>
      <c r="FC589">
        <v>40.75</v>
      </c>
      <c r="FD589">
        <v>41.1312</v>
      </c>
      <c r="FE589">
        <v>40.7185</v>
      </c>
      <c r="FF589">
        <v>1955.117</v>
      </c>
      <c r="FG589">
        <v>39.89999999999999</v>
      </c>
      <c r="FH589">
        <v>0</v>
      </c>
      <c r="FI589">
        <v>8738</v>
      </c>
      <c r="FJ589">
        <v>0</v>
      </c>
      <c r="FK589">
        <v>1256.1864</v>
      </c>
      <c r="FL589">
        <v>-3.016923111454328</v>
      </c>
      <c r="FM589">
        <v>-65.20769247340725</v>
      </c>
      <c r="FN589">
        <v>25320.512</v>
      </c>
      <c r="FO589">
        <v>15</v>
      </c>
      <c r="FP589">
        <v>0</v>
      </c>
      <c r="FQ589" t="s">
        <v>439</v>
      </c>
      <c r="FR589">
        <v>1760210915.6</v>
      </c>
      <c r="FS589">
        <v>0</v>
      </c>
      <c r="FT589">
        <v>0</v>
      </c>
      <c r="FU589">
        <v>-0.215</v>
      </c>
      <c r="FV589">
        <v>0</v>
      </c>
      <c r="FW589">
        <v>-0.6919999999999999</v>
      </c>
      <c r="FX589">
        <v>0</v>
      </c>
      <c r="FY589">
        <v>400</v>
      </c>
      <c r="FZ589">
        <v>0</v>
      </c>
      <c r="GA589">
        <v>0.15</v>
      </c>
      <c r="GB589">
        <v>0</v>
      </c>
      <c r="GC589">
        <v>-33.9836243902439</v>
      </c>
      <c r="GD589">
        <v>0.3971331010452862</v>
      </c>
      <c r="GE589">
        <v>0.1351869433378028</v>
      </c>
      <c r="GF589">
        <v>1</v>
      </c>
      <c r="GG589">
        <v>1256.393235294118</v>
      </c>
      <c r="GH589">
        <v>-3.34988541958115</v>
      </c>
      <c r="GI589">
        <v>0.41632651628991</v>
      </c>
      <c r="GJ589">
        <v>0</v>
      </c>
      <c r="GK589">
        <v>0.2504036829268292</v>
      </c>
      <c r="GL589">
        <v>-0.02833944250871039</v>
      </c>
      <c r="GM589">
        <v>0.02115628918478371</v>
      </c>
      <c r="GN589">
        <v>1</v>
      </c>
      <c r="GO589">
        <v>2</v>
      </c>
      <c r="GP589">
        <v>3</v>
      </c>
      <c r="GQ589" t="s">
        <v>440</v>
      </c>
      <c r="GR589">
        <v>3.1345</v>
      </c>
      <c r="GS589">
        <v>2.76027</v>
      </c>
      <c r="GT589">
        <v>0.221051</v>
      </c>
      <c r="GU589">
        <v>0.221666</v>
      </c>
      <c r="GV589">
        <v>0.08166379999999999</v>
      </c>
      <c r="GW589">
        <v>0.08018740000000001</v>
      </c>
      <c r="GX589">
        <v>24753.9</v>
      </c>
      <c r="GY589">
        <v>24733.5</v>
      </c>
      <c r="GZ589">
        <v>29552.7</v>
      </c>
      <c r="HA589">
        <v>29375.7</v>
      </c>
      <c r="HB589">
        <v>35866.9</v>
      </c>
      <c r="HC589">
        <v>35795.3</v>
      </c>
      <c r="HD589">
        <v>41583.3</v>
      </c>
      <c r="HE589">
        <v>41730.2</v>
      </c>
      <c r="HF589">
        <v>1.92243</v>
      </c>
      <c r="HG589">
        <v>1.8489</v>
      </c>
      <c r="HH589">
        <v>0.00238046</v>
      </c>
      <c r="HI589">
        <v>0</v>
      </c>
      <c r="HJ589">
        <v>23.9641</v>
      </c>
      <c r="HK589">
        <v>999.9</v>
      </c>
      <c r="HL589">
        <v>39.4</v>
      </c>
      <c r="HM589">
        <v>31.7</v>
      </c>
      <c r="HN589">
        <v>20.49</v>
      </c>
      <c r="HO589">
        <v>62.3529</v>
      </c>
      <c r="HP589">
        <v>31.1979</v>
      </c>
      <c r="HQ589">
        <v>1</v>
      </c>
      <c r="HR589">
        <v>0.188323</v>
      </c>
      <c r="HS589">
        <v>4.63956</v>
      </c>
      <c r="HT589">
        <v>20.2796</v>
      </c>
      <c r="HU589">
        <v>5.21909</v>
      </c>
      <c r="HV589">
        <v>12.0159</v>
      </c>
      <c r="HW589">
        <v>4.989</v>
      </c>
      <c r="HX589">
        <v>3.28805</v>
      </c>
      <c r="HY589">
        <v>9999</v>
      </c>
      <c r="HZ589">
        <v>9999</v>
      </c>
      <c r="IA589">
        <v>9999</v>
      </c>
      <c r="IB589">
        <v>999.9</v>
      </c>
      <c r="IC589">
        <v>4.97288</v>
      </c>
      <c r="ID589">
        <v>1.86661</v>
      </c>
      <c r="IE589">
        <v>1.86591</v>
      </c>
      <c r="IF589">
        <v>1.86587</v>
      </c>
      <c r="IG589">
        <v>1.86774</v>
      </c>
      <c r="IH589">
        <v>1.87018</v>
      </c>
      <c r="II589">
        <v>1.86879</v>
      </c>
      <c r="IJ589">
        <v>1.87027</v>
      </c>
      <c r="IK589">
        <v>0</v>
      </c>
      <c r="IL589">
        <v>0</v>
      </c>
      <c r="IM589">
        <v>0</v>
      </c>
      <c r="IN589">
        <v>0</v>
      </c>
      <c r="IO589" t="s">
        <v>441</v>
      </c>
      <c r="IP589" t="s">
        <v>442</v>
      </c>
      <c r="IQ589" t="s">
        <v>443</v>
      </c>
      <c r="IR589" t="s">
        <v>443</v>
      </c>
      <c r="IS589" t="s">
        <v>443</v>
      </c>
      <c r="IT589" t="s">
        <v>443</v>
      </c>
      <c r="IU589">
        <v>0</v>
      </c>
      <c r="IV589">
        <v>100</v>
      </c>
      <c r="IW589">
        <v>100</v>
      </c>
      <c r="IX589">
        <v>-4.42</v>
      </c>
      <c r="IY589">
        <v>0.077</v>
      </c>
      <c r="IZ589">
        <v>-1.414774939843471</v>
      </c>
      <c r="JA589">
        <v>-0.002262605230658699</v>
      </c>
      <c r="JB589">
        <v>4.117972070868355E-07</v>
      </c>
      <c r="JC589">
        <v>-1.535053720392113E-10</v>
      </c>
      <c r="JD589">
        <v>-0.05773197212917025</v>
      </c>
      <c r="JE589">
        <v>-0.004387372397949352</v>
      </c>
      <c r="JF589">
        <v>0.001148265067849212</v>
      </c>
      <c r="JG589">
        <v>-2.372704636287677E-05</v>
      </c>
      <c r="JH589">
        <v>4</v>
      </c>
      <c r="JI589">
        <v>2346</v>
      </c>
      <c r="JJ589">
        <v>1</v>
      </c>
      <c r="JK589">
        <v>24</v>
      </c>
      <c r="JL589">
        <v>21715.9</v>
      </c>
      <c r="JM589">
        <v>29358564.4</v>
      </c>
      <c r="JN589">
        <v>2.95288</v>
      </c>
      <c r="JO589">
        <v>2.23877</v>
      </c>
      <c r="JP589">
        <v>1.39648</v>
      </c>
      <c r="JQ589">
        <v>2.35352</v>
      </c>
      <c r="JR589">
        <v>1.49536</v>
      </c>
      <c r="JS589">
        <v>2.55249</v>
      </c>
      <c r="JT589">
        <v>36.718</v>
      </c>
      <c r="JU589">
        <v>24.035</v>
      </c>
      <c r="JV589">
        <v>18</v>
      </c>
      <c r="JW589">
        <v>495.472</v>
      </c>
      <c r="JX589">
        <v>438.815</v>
      </c>
      <c r="JY589">
        <v>18.6368</v>
      </c>
      <c r="JZ589">
        <v>29.8238</v>
      </c>
      <c r="KA589">
        <v>30.0009</v>
      </c>
      <c r="KB589">
        <v>29.3602</v>
      </c>
      <c r="KC589">
        <v>29.262</v>
      </c>
      <c r="KD589">
        <v>59.1766</v>
      </c>
      <c r="KE589">
        <v>26.3583</v>
      </c>
      <c r="KF589">
        <v>39.7131</v>
      </c>
      <c r="KG589">
        <v>18.6334</v>
      </c>
      <c r="KH589">
        <v>1557.27</v>
      </c>
      <c r="KI589">
        <v>16.5228</v>
      </c>
      <c r="KJ589">
        <v>100.998</v>
      </c>
      <c r="KK589">
        <v>100.351</v>
      </c>
    </row>
    <row r="590" spans="1:297">
      <c r="A590">
        <v>574</v>
      </c>
      <c r="B590">
        <v>1761513872.5</v>
      </c>
      <c r="C590">
        <v>6662</v>
      </c>
      <c r="D590" t="s">
        <v>1596</v>
      </c>
      <c r="E590" t="s">
        <v>1597</v>
      </c>
      <c r="F590">
        <v>5</v>
      </c>
      <c r="G590" t="s">
        <v>1411</v>
      </c>
      <c r="H590" t="s">
        <v>436</v>
      </c>
      <c r="I590">
        <v>1761513869.75</v>
      </c>
      <c r="J590">
        <f>(K590)/1000</f>
        <v>0</v>
      </c>
      <c r="K590">
        <f>IF(DP590, AN590, AH590)</f>
        <v>0</v>
      </c>
      <c r="L590">
        <f>IF(DP590, AI590, AG590)</f>
        <v>0</v>
      </c>
      <c r="M590">
        <f>DR590 - IF(AU590&gt;1, L590*DL590*100.0/(AW590), 0)</f>
        <v>0</v>
      </c>
      <c r="N590">
        <f>((T590-J590/2)*M590-L590)/(T590+J590/2)</f>
        <v>0</v>
      </c>
      <c r="O590">
        <f>N590*(DY590+DZ590)/1000.0</f>
        <v>0</v>
      </c>
      <c r="P590">
        <f>(DR590 - IF(AU590&gt;1, L590*DL590*100.0/(AW590), 0))*(DY590+DZ590)/1000.0</f>
        <v>0</v>
      </c>
      <c r="Q590">
        <f>2.0/((1/S590-1/R590)+SIGN(S590)*SQRT((1/S590-1/R590)*(1/S590-1/R590) + 4*DM590/((DM590+1)*(DM590+1))*(2*1/S590*1/R590-1/R590*1/R590)))</f>
        <v>0</v>
      </c>
      <c r="R590">
        <f>IF(LEFT(DN590,1)&lt;&gt;"0",IF(LEFT(DN590,1)="1",3.0,DO590),$D$5+$E$5*(EF590*DY590/($K$5*1000))+$F$5*(EF590*DY590/($K$5*1000))*MAX(MIN(DL590,$J$5),$I$5)*MAX(MIN(DL590,$J$5),$I$5)+$G$5*MAX(MIN(DL590,$J$5),$I$5)*(EF590*DY590/($K$5*1000))+$H$5*(EF590*DY590/($K$5*1000))*(EF590*DY590/($K$5*1000)))</f>
        <v>0</v>
      </c>
      <c r="S590">
        <f>J590*(1000-(1000*0.61365*exp(17.502*W590/(240.97+W590))/(DY590+DZ590)+DT590)/2)/(1000*0.61365*exp(17.502*W590/(240.97+W590))/(DY590+DZ590)-DT590)</f>
        <v>0</v>
      </c>
      <c r="T590">
        <f>1/((DM590+1)/(Q590/1.6)+1/(R590/1.37)) + DM590/((DM590+1)/(Q590/1.6) + DM590/(R590/1.37))</f>
        <v>0</v>
      </c>
      <c r="U590">
        <f>(DH590*DK590)</f>
        <v>0</v>
      </c>
      <c r="V590">
        <f>(EA590+(U590+2*0.95*5.67E-8*(((EA590+$B$7)+273)^4-(EA590+273)^4)-44100*J590)/(1.84*29.3*R590+8*0.95*5.67E-8*(EA590+273)^3))</f>
        <v>0</v>
      </c>
      <c r="W590">
        <f>($C$7*EB590+$D$7*EC590+$E$7*V590)</f>
        <v>0</v>
      </c>
      <c r="X590">
        <f>0.61365*exp(17.502*W590/(240.97+W590))</f>
        <v>0</v>
      </c>
      <c r="Y590">
        <f>(Z590/AA590*100)</f>
        <v>0</v>
      </c>
      <c r="Z590">
        <f>DT590*(DY590+DZ590)/1000</f>
        <v>0</v>
      </c>
      <c r="AA590">
        <f>0.61365*exp(17.502*EA590/(240.97+EA590))</f>
        <v>0</v>
      </c>
      <c r="AB590">
        <f>(X590-DT590*(DY590+DZ590)/1000)</f>
        <v>0</v>
      </c>
      <c r="AC590">
        <f>(-J590*44100)</f>
        <v>0</v>
      </c>
      <c r="AD590">
        <f>2*29.3*R590*0.92*(EA590-W590)</f>
        <v>0</v>
      </c>
      <c r="AE590">
        <f>2*0.95*5.67E-8*(((EA590+$B$7)+273)^4-(W590+273)^4)</f>
        <v>0</v>
      </c>
      <c r="AF590">
        <f>U590+AE590+AC590+AD590</f>
        <v>0</v>
      </c>
      <c r="AG590">
        <f>DX590*AU590*(DS590-DR590*(1000-AU590*DU590)/(1000-AU590*DT590))/(100*DL590)</f>
        <v>0</v>
      </c>
      <c r="AH590">
        <f>1000*DX590*AU590*(DT590-DU590)/(100*DL590*(1000-AU590*DT590))</f>
        <v>0</v>
      </c>
      <c r="AI590">
        <f>(AJ590 - AK590 - DY590*1E3/(8.314*(EA590+273.15)) * AM590/DX590 * AL590) * DX590/(100*DL590) * (1000 - DU590)/1000</f>
        <v>0</v>
      </c>
      <c r="AJ590">
        <v>1571.056653933785</v>
      </c>
      <c r="AK590">
        <v>1544.815393939393</v>
      </c>
      <c r="AL590">
        <v>3.460873997454118</v>
      </c>
      <c r="AM590">
        <v>65.2902715244734</v>
      </c>
      <c r="AN590">
        <f>(AP590 - AO590 + DY590*1E3/(8.314*(EA590+273.15)) * AR590/DX590 * AQ590) * DX590/(100*DL590) * 1000/(1000 - AP590)</f>
        <v>0</v>
      </c>
      <c r="AO590">
        <v>16.48717512933571</v>
      </c>
      <c r="AP590">
        <v>16.66815636363635</v>
      </c>
      <c r="AQ590">
        <v>0.0006515631350920416</v>
      </c>
      <c r="AR590">
        <v>105.1138406512992</v>
      </c>
      <c r="AS590">
        <v>0</v>
      </c>
      <c r="AT590">
        <v>0</v>
      </c>
      <c r="AU590">
        <f>IF(AS590*$H$13&gt;=AW590,1.0,(AW590/(AW590-AS590*$H$13)))</f>
        <v>0</v>
      </c>
      <c r="AV590">
        <f>(AU590-1)*100</f>
        <v>0</v>
      </c>
      <c r="AW590">
        <f>MAX(0,($B$13+$C$13*EF590)/(1+$D$13*EF590)*DY590/(EA590+273)*$E$13)</f>
        <v>0</v>
      </c>
      <c r="AX590" t="s">
        <v>437</v>
      </c>
      <c r="AY590" t="s">
        <v>437</v>
      </c>
      <c r="AZ590">
        <v>0</v>
      </c>
      <c r="BA590">
        <v>0</v>
      </c>
      <c r="BB590">
        <f>1-AZ590/BA590</f>
        <v>0</v>
      </c>
      <c r="BC590">
        <v>0</v>
      </c>
      <c r="BD590" t="s">
        <v>437</v>
      </c>
      <c r="BE590" t="s">
        <v>437</v>
      </c>
      <c r="BF590">
        <v>0</v>
      </c>
      <c r="BG590">
        <v>0</v>
      </c>
      <c r="BH590">
        <f>1-BF590/BG590</f>
        <v>0</v>
      </c>
      <c r="BI590">
        <v>0.5</v>
      </c>
      <c r="BJ590">
        <f>DI590</f>
        <v>0</v>
      </c>
      <c r="BK590">
        <f>L590</f>
        <v>0</v>
      </c>
      <c r="BL590">
        <f>BH590*BI590*BJ590</f>
        <v>0</v>
      </c>
      <c r="BM590">
        <f>(BK590-BC590)/BJ590</f>
        <v>0</v>
      </c>
      <c r="BN590">
        <f>(BA590-BG590)/BG590</f>
        <v>0</v>
      </c>
      <c r="BO590">
        <f>AZ590/(BB590+AZ590/BG590)</f>
        <v>0</v>
      </c>
      <c r="BP590" t="s">
        <v>437</v>
      </c>
      <c r="BQ590">
        <v>0</v>
      </c>
      <c r="BR590">
        <f>IF(BQ590&lt;&gt;0, BQ590, BO590)</f>
        <v>0</v>
      </c>
      <c r="BS590">
        <f>1-BR590/BG590</f>
        <v>0</v>
      </c>
      <c r="BT590">
        <f>(BG590-BF590)/(BG590-BR590)</f>
        <v>0</v>
      </c>
      <c r="BU590">
        <f>(BA590-BG590)/(BA590-BR590)</f>
        <v>0</v>
      </c>
      <c r="BV590">
        <f>(BG590-BF590)/(BG590-AZ590)</f>
        <v>0</v>
      </c>
      <c r="BW590">
        <f>(BA590-BG590)/(BA590-AZ590)</f>
        <v>0</v>
      </c>
      <c r="BX590">
        <f>(BT590*BR590/BF590)</f>
        <v>0</v>
      </c>
      <c r="BY590">
        <f>(1-BX590)</f>
        <v>0</v>
      </c>
      <c r="BZ590">
        <v>2020</v>
      </c>
      <c r="CA590">
        <v>290.0000000000001</v>
      </c>
      <c r="CB590">
        <v>1590.42</v>
      </c>
      <c r="CC590">
        <v>295</v>
      </c>
      <c r="CD590">
        <v>5220.67</v>
      </c>
      <c r="CE590">
        <v>1591.29</v>
      </c>
      <c r="CF590">
        <v>-0.87</v>
      </c>
      <c r="CG590">
        <v>300.0000000000001</v>
      </c>
      <c r="CH590">
        <v>23.8</v>
      </c>
      <c r="CI590">
        <v>1650.734719841875</v>
      </c>
      <c r="CJ590">
        <v>2.032994541366527</v>
      </c>
      <c r="CK590">
        <v>-31.03478562282126</v>
      </c>
      <c r="CL590">
        <v>0.9198548094063967</v>
      </c>
      <c r="CM590">
        <v>0.9759925733019913</v>
      </c>
      <c r="CN590">
        <v>-0.00431141668520578</v>
      </c>
      <c r="CO590">
        <v>289.9999999999999</v>
      </c>
      <c r="CP590">
        <v>1590.91</v>
      </c>
      <c r="CQ590">
        <v>765</v>
      </c>
      <c r="CR590">
        <v>5219.32</v>
      </c>
      <c r="CS590">
        <v>1591.27</v>
      </c>
      <c r="CT590">
        <v>-0.36</v>
      </c>
      <c r="DH590">
        <f>$B$11*EG590+$C$11*EH590+$F$11*ES590*(1-EV590)</f>
        <v>0</v>
      </c>
      <c r="DI590">
        <f>DH590*DJ590</f>
        <v>0</v>
      </c>
      <c r="DJ590">
        <f>($B$11*$D$9+$C$11*$D$9+$F$11*((FF590+EX590)/MAX(FF590+EX590+FG590, 0.1)*$I$9+FG590/MAX(FF590+EX590+FG590, 0.1)*$J$9))/($B$11+$C$11+$F$11)</f>
        <v>0</v>
      </c>
      <c r="DK590">
        <f>($B$11*$K$9+$C$11*$K$9+$F$11*((FF590+EX590)/MAX(FF590+EX590+FG590, 0.1)*$P$9+FG590/MAX(FF590+EX590+FG590, 0.1)*$Q$9))/($B$11+$C$11+$F$11)</f>
        <v>0</v>
      </c>
      <c r="DL590">
        <v>6</v>
      </c>
      <c r="DM590">
        <v>0.5</v>
      </c>
      <c r="DN590" t="s">
        <v>438</v>
      </c>
      <c r="DO590">
        <v>2</v>
      </c>
      <c r="DP590" t="b">
        <v>1</v>
      </c>
      <c r="DQ590">
        <v>1761513869.75</v>
      </c>
      <c r="DR590">
        <v>1511.428</v>
      </c>
      <c r="DS590">
        <v>1545.504</v>
      </c>
      <c r="DT590">
        <v>16.66227</v>
      </c>
      <c r="DU590">
        <v>16.48599</v>
      </c>
      <c r="DV590">
        <v>1515.861</v>
      </c>
      <c r="DW590">
        <v>16.58514</v>
      </c>
      <c r="DX590">
        <v>500.0051</v>
      </c>
      <c r="DY590">
        <v>90.27856</v>
      </c>
      <c r="DZ590">
        <v>0.10006486</v>
      </c>
      <c r="EA590">
        <v>24.18519</v>
      </c>
      <c r="EB590">
        <v>23.99809</v>
      </c>
      <c r="EC590">
        <v>999.9</v>
      </c>
      <c r="ED590">
        <v>0</v>
      </c>
      <c r="EE590">
        <v>0</v>
      </c>
      <c r="EF590">
        <v>9982.749</v>
      </c>
      <c r="EG590">
        <v>0</v>
      </c>
      <c r="EH590">
        <v>1021.929</v>
      </c>
      <c r="EI590">
        <v>-34.07807</v>
      </c>
      <c r="EJ590">
        <v>1537.037</v>
      </c>
      <c r="EK590">
        <v>1571.411</v>
      </c>
      <c r="EL590">
        <v>0.1762611</v>
      </c>
      <c r="EM590">
        <v>1545.504</v>
      </c>
      <c r="EN590">
        <v>16.48599</v>
      </c>
      <c r="EO590">
        <v>1.504245</v>
      </c>
      <c r="EP590">
        <v>1.488332</v>
      </c>
      <c r="EQ590">
        <v>13.01136</v>
      </c>
      <c r="ER590">
        <v>12.84882</v>
      </c>
      <c r="ES590">
        <v>1999.939</v>
      </c>
      <c r="ET590">
        <v>0.9799992999999999</v>
      </c>
      <c r="EU590">
        <v>0.02000109</v>
      </c>
      <c r="EV590">
        <v>0</v>
      </c>
      <c r="EW590">
        <v>1255.657</v>
      </c>
      <c r="EX590">
        <v>5.000970000000001</v>
      </c>
      <c r="EY590">
        <v>25308.06</v>
      </c>
      <c r="EZ590">
        <v>16707.06</v>
      </c>
      <c r="FA590">
        <v>40.6622</v>
      </c>
      <c r="FB590">
        <v>41.7624</v>
      </c>
      <c r="FC590">
        <v>40.77480000000001</v>
      </c>
      <c r="FD590">
        <v>41.15600000000001</v>
      </c>
      <c r="FE590">
        <v>40.7311</v>
      </c>
      <c r="FF590">
        <v>1955.039</v>
      </c>
      <c r="FG590">
        <v>39.89999999999999</v>
      </c>
      <c r="FH590">
        <v>0</v>
      </c>
      <c r="FI590">
        <v>8743.400000095367</v>
      </c>
      <c r="FJ590">
        <v>0</v>
      </c>
      <c r="FK590">
        <v>1255.91</v>
      </c>
      <c r="FL590">
        <v>-3.158290610735098</v>
      </c>
      <c r="FM590">
        <v>-75.70940163676553</v>
      </c>
      <c r="FN590">
        <v>25314.56538461539</v>
      </c>
      <c r="FO590">
        <v>15</v>
      </c>
      <c r="FP590">
        <v>0</v>
      </c>
      <c r="FQ590" t="s">
        <v>439</v>
      </c>
      <c r="FR590">
        <v>1760210915.6</v>
      </c>
      <c r="FS590">
        <v>0</v>
      </c>
      <c r="FT590">
        <v>0</v>
      </c>
      <c r="FU590">
        <v>-0.215</v>
      </c>
      <c r="FV590">
        <v>0</v>
      </c>
      <c r="FW590">
        <v>-0.6919999999999999</v>
      </c>
      <c r="FX590">
        <v>0</v>
      </c>
      <c r="FY590">
        <v>400</v>
      </c>
      <c r="FZ590">
        <v>0</v>
      </c>
      <c r="GA590">
        <v>0.15</v>
      </c>
      <c r="GB590">
        <v>0</v>
      </c>
      <c r="GC590">
        <v>-34.00032</v>
      </c>
      <c r="GD590">
        <v>0.1803759849906545</v>
      </c>
      <c r="GE590">
        <v>0.1678140983350326</v>
      </c>
      <c r="GF590">
        <v>1</v>
      </c>
      <c r="GG590">
        <v>1256.080294117647</v>
      </c>
      <c r="GH590">
        <v>-3.180901462981701</v>
      </c>
      <c r="GI590">
        <v>0.4148031800754224</v>
      </c>
      <c r="GJ590">
        <v>0</v>
      </c>
      <c r="GK590">
        <v>0.233957275</v>
      </c>
      <c r="GL590">
        <v>-0.3894906754221395</v>
      </c>
      <c r="GM590">
        <v>0.04008350966731051</v>
      </c>
      <c r="GN590">
        <v>0</v>
      </c>
      <c r="GO590">
        <v>1</v>
      </c>
      <c r="GP590">
        <v>3</v>
      </c>
      <c r="GQ590" t="s">
        <v>446</v>
      </c>
      <c r="GR590">
        <v>3.13448</v>
      </c>
      <c r="GS590">
        <v>2.76002</v>
      </c>
      <c r="GT590">
        <v>0.222695</v>
      </c>
      <c r="GU590">
        <v>0.223284</v>
      </c>
      <c r="GV590">
        <v>0.0817189</v>
      </c>
      <c r="GW590">
        <v>0.08025740000000001</v>
      </c>
      <c r="GX590">
        <v>24701.3</v>
      </c>
      <c r="GY590">
        <v>24681.3</v>
      </c>
      <c r="GZ590">
        <v>29552.5</v>
      </c>
      <c r="HA590">
        <v>29374.9</v>
      </c>
      <c r="HB590">
        <v>35864.6</v>
      </c>
      <c r="HC590">
        <v>35791.7</v>
      </c>
      <c r="HD590">
        <v>41583.1</v>
      </c>
      <c r="HE590">
        <v>41729.2</v>
      </c>
      <c r="HF590">
        <v>1.92227</v>
      </c>
      <c r="HG590">
        <v>1.84872</v>
      </c>
      <c r="HH590">
        <v>0.00178814</v>
      </c>
      <c r="HI590">
        <v>0</v>
      </c>
      <c r="HJ590">
        <v>23.9641</v>
      </c>
      <c r="HK590">
        <v>999.9</v>
      </c>
      <c r="HL590">
        <v>39.4</v>
      </c>
      <c r="HM590">
        <v>31.7</v>
      </c>
      <c r="HN590">
        <v>20.487</v>
      </c>
      <c r="HO590">
        <v>62.5429</v>
      </c>
      <c r="HP590">
        <v>31.0136</v>
      </c>
      <c r="HQ590">
        <v>1</v>
      </c>
      <c r="HR590">
        <v>0.189454</v>
      </c>
      <c r="HS590">
        <v>4.64607</v>
      </c>
      <c r="HT590">
        <v>20.2794</v>
      </c>
      <c r="HU590">
        <v>5.21879</v>
      </c>
      <c r="HV590">
        <v>12.0159</v>
      </c>
      <c r="HW590">
        <v>4.9888</v>
      </c>
      <c r="HX590">
        <v>3.28813</v>
      </c>
      <c r="HY590">
        <v>9999</v>
      </c>
      <c r="HZ590">
        <v>9999</v>
      </c>
      <c r="IA590">
        <v>9999</v>
      </c>
      <c r="IB590">
        <v>999.9</v>
      </c>
      <c r="IC590">
        <v>4.97287</v>
      </c>
      <c r="ID590">
        <v>1.86661</v>
      </c>
      <c r="IE590">
        <v>1.8659</v>
      </c>
      <c r="IF590">
        <v>1.86587</v>
      </c>
      <c r="IG590">
        <v>1.86771</v>
      </c>
      <c r="IH590">
        <v>1.87014</v>
      </c>
      <c r="II590">
        <v>1.86878</v>
      </c>
      <c r="IJ590">
        <v>1.87027</v>
      </c>
      <c r="IK590">
        <v>0</v>
      </c>
      <c r="IL590">
        <v>0</v>
      </c>
      <c r="IM590">
        <v>0</v>
      </c>
      <c r="IN590">
        <v>0</v>
      </c>
      <c r="IO590" t="s">
        <v>441</v>
      </c>
      <c r="IP590" t="s">
        <v>442</v>
      </c>
      <c r="IQ590" t="s">
        <v>443</v>
      </c>
      <c r="IR590" t="s">
        <v>443</v>
      </c>
      <c r="IS590" t="s">
        <v>443</v>
      </c>
      <c r="IT590" t="s">
        <v>443</v>
      </c>
      <c r="IU590">
        <v>0</v>
      </c>
      <c r="IV590">
        <v>100</v>
      </c>
      <c r="IW590">
        <v>100</v>
      </c>
      <c r="IX590">
        <v>-4.46</v>
      </c>
      <c r="IY590">
        <v>0.0772</v>
      </c>
      <c r="IZ590">
        <v>-1.414774939843471</v>
      </c>
      <c r="JA590">
        <v>-0.002262605230658699</v>
      </c>
      <c r="JB590">
        <v>4.117972070868355E-07</v>
      </c>
      <c r="JC590">
        <v>-1.535053720392113E-10</v>
      </c>
      <c r="JD590">
        <v>-0.05773197212917025</v>
      </c>
      <c r="JE590">
        <v>-0.004387372397949352</v>
      </c>
      <c r="JF590">
        <v>0.001148265067849212</v>
      </c>
      <c r="JG590">
        <v>-2.372704636287677E-05</v>
      </c>
      <c r="JH590">
        <v>4</v>
      </c>
      <c r="JI590">
        <v>2346</v>
      </c>
      <c r="JJ590">
        <v>1</v>
      </c>
      <c r="JK590">
        <v>24</v>
      </c>
      <c r="JL590">
        <v>21715.9</v>
      </c>
      <c r="JM590">
        <v>29358564.5</v>
      </c>
      <c r="JN590">
        <v>2.98218</v>
      </c>
      <c r="JO590">
        <v>2.23755</v>
      </c>
      <c r="JP590">
        <v>1.39648</v>
      </c>
      <c r="JQ590">
        <v>2.35352</v>
      </c>
      <c r="JR590">
        <v>1.49536</v>
      </c>
      <c r="JS590">
        <v>2.68555</v>
      </c>
      <c r="JT590">
        <v>36.7417</v>
      </c>
      <c r="JU590">
        <v>24.035</v>
      </c>
      <c r="JV590">
        <v>18</v>
      </c>
      <c r="JW590">
        <v>495.491</v>
      </c>
      <c r="JX590">
        <v>438.812</v>
      </c>
      <c r="JY590">
        <v>18.6308</v>
      </c>
      <c r="JZ590">
        <v>29.8369</v>
      </c>
      <c r="KA590">
        <v>30.001</v>
      </c>
      <c r="KB590">
        <v>29.3746</v>
      </c>
      <c r="KC590">
        <v>29.2762</v>
      </c>
      <c r="KD590">
        <v>59.6746</v>
      </c>
      <c r="KE590">
        <v>26.3583</v>
      </c>
      <c r="KF590">
        <v>39.7131</v>
      </c>
      <c r="KG590">
        <v>18.6284</v>
      </c>
      <c r="KH590">
        <v>1570.64</v>
      </c>
      <c r="KI590">
        <v>16.5274</v>
      </c>
      <c r="KJ590">
        <v>100.998</v>
      </c>
      <c r="KK590">
        <v>100.349</v>
      </c>
    </row>
    <row r="591" spans="1:297">
      <c r="A591">
        <v>575</v>
      </c>
      <c r="B591">
        <v>1761513877</v>
      </c>
      <c r="C591">
        <v>6666.5</v>
      </c>
      <c r="D591" t="s">
        <v>1598</v>
      </c>
      <c r="E591" t="s">
        <v>1599</v>
      </c>
      <c r="F591">
        <v>5</v>
      </c>
      <c r="G591" t="s">
        <v>1411</v>
      </c>
      <c r="H591" t="s">
        <v>436</v>
      </c>
      <c r="I591">
        <v>1761513874.15</v>
      </c>
      <c r="J591">
        <f>(K591)/1000</f>
        <v>0</v>
      </c>
      <c r="K591">
        <f>IF(DP591, AN591, AH591)</f>
        <v>0</v>
      </c>
      <c r="L591">
        <f>IF(DP591, AI591, AG591)</f>
        <v>0</v>
      </c>
      <c r="M591">
        <f>DR591 - IF(AU591&gt;1, L591*DL591*100.0/(AW591), 0)</f>
        <v>0</v>
      </c>
      <c r="N591">
        <f>((T591-J591/2)*M591-L591)/(T591+J591/2)</f>
        <v>0</v>
      </c>
      <c r="O591">
        <f>N591*(DY591+DZ591)/1000.0</f>
        <v>0</v>
      </c>
      <c r="P591">
        <f>(DR591 - IF(AU591&gt;1, L591*DL591*100.0/(AW591), 0))*(DY591+DZ591)/1000.0</f>
        <v>0</v>
      </c>
      <c r="Q591">
        <f>2.0/((1/S591-1/R591)+SIGN(S591)*SQRT((1/S591-1/R591)*(1/S591-1/R591) + 4*DM591/((DM591+1)*(DM591+1))*(2*1/S591*1/R591-1/R591*1/R591)))</f>
        <v>0</v>
      </c>
      <c r="R591">
        <f>IF(LEFT(DN591,1)&lt;&gt;"0",IF(LEFT(DN591,1)="1",3.0,DO591),$D$5+$E$5*(EF591*DY591/($K$5*1000))+$F$5*(EF591*DY591/($K$5*1000))*MAX(MIN(DL591,$J$5),$I$5)*MAX(MIN(DL591,$J$5),$I$5)+$G$5*MAX(MIN(DL591,$J$5),$I$5)*(EF591*DY591/($K$5*1000))+$H$5*(EF591*DY591/($K$5*1000))*(EF591*DY591/($K$5*1000)))</f>
        <v>0</v>
      </c>
      <c r="S591">
        <f>J591*(1000-(1000*0.61365*exp(17.502*W591/(240.97+W591))/(DY591+DZ591)+DT591)/2)/(1000*0.61365*exp(17.502*W591/(240.97+W591))/(DY591+DZ591)-DT591)</f>
        <v>0</v>
      </c>
      <c r="T591">
        <f>1/((DM591+1)/(Q591/1.6)+1/(R591/1.37)) + DM591/((DM591+1)/(Q591/1.6) + DM591/(R591/1.37))</f>
        <v>0</v>
      </c>
      <c r="U591">
        <f>(DH591*DK591)</f>
        <v>0</v>
      </c>
      <c r="V591">
        <f>(EA591+(U591+2*0.95*5.67E-8*(((EA591+$B$7)+273)^4-(EA591+273)^4)-44100*J591)/(1.84*29.3*R591+8*0.95*5.67E-8*(EA591+273)^3))</f>
        <v>0</v>
      </c>
      <c r="W591">
        <f>($C$7*EB591+$D$7*EC591+$E$7*V591)</f>
        <v>0</v>
      </c>
      <c r="X591">
        <f>0.61365*exp(17.502*W591/(240.97+W591))</f>
        <v>0</v>
      </c>
      <c r="Y591">
        <f>(Z591/AA591*100)</f>
        <v>0</v>
      </c>
      <c r="Z591">
        <f>DT591*(DY591+DZ591)/1000</f>
        <v>0</v>
      </c>
      <c r="AA591">
        <f>0.61365*exp(17.502*EA591/(240.97+EA591))</f>
        <v>0</v>
      </c>
      <c r="AB591">
        <f>(X591-DT591*(DY591+DZ591)/1000)</f>
        <v>0</v>
      </c>
      <c r="AC591">
        <f>(-J591*44100)</f>
        <v>0</v>
      </c>
      <c r="AD591">
        <f>2*29.3*R591*0.92*(EA591-W591)</f>
        <v>0</v>
      </c>
      <c r="AE591">
        <f>2*0.95*5.67E-8*(((EA591+$B$7)+273)^4-(W591+273)^4)</f>
        <v>0</v>
      </c>
      <c r="AF591">
        <f>U591+AE591+AC591+AD591</f>
        <v>0</v>
      </c>
      <c r="AG591">
        <f>DX591*AU591*(DS591-DR591*(1000-AU591*DU591)/(1000-AU591*DT591))/(100*DL591)</f>
        <v>0</v>
      </c>
      <c r="AH591">
        <f>1000*DX591*AU591*(DT591-DU591)/(100*DL591*(1000-AU591*DT591))</f>
        <v>0</v>
      </c>
      <c r="AI591">
        <f>(AJ591 - AK591 - DY591*1E3/(8.314*(EA591+273.15)) * AM591/DX591 * AL591) * DX591/(100*DL591) * (1000 - DU591)/1000</f>
        <v>0</v>
      </c>
      <c r="AJ591">
        <v>1586.15374095569</v>
      </c>
      <c r="AK591">
        <v>1560.254181818181</v>
      </c>
      <c r="AL591">
        <v>3.424732286077798</v>
      </c>
      <c r="AM591">
        <v>65.2902715244734</v>
      </c>
      <c r="AN591">
        <f>(AP591 - AO591 + DY591*1E3/(8.314*(EA591+273.15)) * AR591/DX591 * AQ591) * DX591/(100*DL591) * 1000/(1000 - AP591)</f>
        <v>0</v>
      </c>
      <c r="AO591">
        <v>16.49055814847998</v>
      </c>
      <c r="AP591">
        <v>16.67477393939394</v>
      </c>
      <c r="AQ591">
        <v>0.0001762692585207783</v>
      </c>
      <c r="AR591">
        <v>105.1138406512992</v>
      </c>
      <c r="AS591">
        <v>0</v>
      </c>
      <c r="AT591">
        <v>0</v>
      </c>
      <c r="AU591">
        <f>IF(AS591*$H$13&gt;=AW591,1.0,(AW591/(AW591-AS591*$H$13)))</f>
        <v>0</v>
      </c>
      <c r="AV591">
        <f>(AU591-1)*100</f>
        <v>0</v>
      </c>
      <c r="AW591">
        <f>MAX(0,($B$13+$C$13*EF591)/(1+$D$13*EF591)*DY591/(EA591+273)*$E$13)</f>
        <v>0</v>
      </c>
      <c r="AX591" t="s">
        <v>437</v>
      </c>
      <c r="AY591" t="s">
        <v>437</v>
      </c>
      <c r="AZ591">
        <v>0</v>
      </c>
      <c r="BA591">
        <v>0</v>
      </c>
      <c r="BB591">
        <f>1-AZ591/BA591</f>
        <v>0</v>
      </c>
      <c r="BC591">
        <v>0</v>
      </c>
      <c r="BD591" t="s">
        <v>437</v>
      </c>
      <c r="BE591" t="s">
        <v>437</v>
      </c>
      <c r="BF591">
        <v>0</v>
      </c>
      <c r="BG591">
        <v>0</v>
      </c>
      <c r="BH591">
        <f>1-BF591/BG591</f>
        <v>0</v>
      </c>
      <c r="BI591">
        <v>0.5</v>
      </c>
      <c r="BJ591">
        <f>DI591</f>
        <v>0</v>
      </c>
      <c r="BK591">
        <f>L591</f>
        <v>0</v>
      </c>
      <c r="BL591">
        <f>BH591*BI591*BJ591</f>
        <v>0</v>
      </c>
      <c r="BM591">
        <f>(BK591-BC591)/BJ591</f>
        <v>0</v>
      </c>
      <c r="BN591">
        <f>(BA591-BG591)/BG591</f>
        <v>0</v>
      </c>
      <c r="BO591">
        <f>AZ591/(BB591+AZ591/BG591)</f>
        <v>0</v>
      </c>
      <c r="BP591" t="s">
        <v>437</v>
      </c>
      <c r="BQ591">
        <v>0</v>
      </c>
      <c r="BR591">
        <f>IF(BQ591&lt;&gt;0, BQ591, BO591)</f>
        <v>0</v>
      </c>
      <c r="BS591">
        <f>1-BR591/BG591</f>
        <v>0</v>
      </c>
      <c r="BT591">
        <f>(BG591-BF591)/(BG591-BR591)</f>
        <v>0</v>
      </c>
      <c r="BU591">
        <f>(BA591-BG591)/(BA591-BR591)</f>
        <v>0</v>
      </c>
      <c r="BV591">
        <f>(BG591-BF591)/(BG591-AZ591)</f>
        <v>0</v>
      </c>
      <c r="BW591">
        <f>(BA591-BG591)/(BA591-AZ591)</f>
        <v>0</v>
      </c>
      <c r="BX591">
        <f>(BT591*BR591/BF591)</f>
        <v>0</v>
      </c>
      <c r="BY591">
        <f>(1-BX591)</f>
        <v>0</v>
      </c>
      <c r="BZ591">
        <v>2020</v>
      </c>
      <c r="CA591">
        <v>290.0000000000001</v>
      </c>
      <c r="CB591">
        <v>1590.42</v>
      </c>
      <c r="CC591">
        <v>295</v>
      </c>
      <c r="CD591">
        <v>5220.67</v>
      </c>
      <c r="CE591">
        <v>1591.29</v>
      </c>
      <c r="CF591">
        <v>-0.87</v>
      </c>
      <c r="CG591">
        <v>300.0000000000001</v>
      </c>
      <c r="CH591">
        <v>23.8</v>
      </c>
      <c r="CI591">
        <v>1650.734719841875</v>
      </c>
      <c r="CJ591">
        <v>2.032994541366527</v>
      </c>
      <c r="CK591">
        <v>-31.03478562282126</v>
      </c>
      <c r="CL591">
        <v>0.9198548094063967</v>
      </c>
      <c r="CM591">
        <v>0.9759925733019913</v>
      </c>
      <c r="CN591">
        <v>-0.00431141668520578</v>
      </c>
      <c r="CO591">
        <v>289.9999999999999</v>
      </c>
      <c r="CP591">
        <v>1590.91</v>
      </c>
      <c r="CQ591">
        <v>765</v>
      </c>
      <c r="CR591">
        <v>5219.32</v>
      </c>
      <c r="CS591">
        <v>1591.27</v>
      </c>
      <c r="CT591">
        <v>-0.36</v>
      </c>
      <c r="DH591">
        <f>$B$11*EG591+$C$11*EH591+$F$11*ES591*(1-EV591)</f>
        <v>0</v>
      </c>
      <c r="DI591">
        <f>DH591*DJ591</f>
        <v>0</v>
      </c>
      <c r="DJ591">
        <f>($B$11*$D$9+$C$11*$D$9+$F$11*((FF591+EX591)/MAX(FF591+EX591+FG591, 0.1)*$I$9+FG591/MAX(FF591+EX591+FG591, 0.1)*$J$9))/($B$11+$C$11+$F$11)</f>
        <v>0</v>
      </c>
      <c r="DK591">
        <f>($B$11*$K$9+$C$11*$K$9+$F$11*((FF591+EX591)/MAX(FF591+EX591+FG591, 0.1)*$P$9+FG591/MAX(FF591+EX591+FG591, 0.1)*$Q$9))/($B$11+$C$11+$F$11)</f>
        <v>0</v>
      </c>
      <c r="DL591">
        <v>6</v>
      </c>
      <c r="DM591">
        <v>0.5</v>
      </c>
      <c r="DN591" t="s">
        <v>438</v>
      </c>
      <c r="DO591">
        <v>2</v>
      </c>
      <c r="DP591" t="b">
        <v>1</v>
      </c>
      <c r="DQ591">
        <v>1761513874.15</v>
      </c>
      <c r="DR591">
        <v>1526.322</v>
      </c>
      <c r="DS591">
        <v>1560.252</v>
      </c>
      <c r="DT591">
        <v>16.67148</v>
      </c>
      <c r="DU591">
        <v>16.49044</v>
      </c>
      <c r="DV591">
        <v>1530.785</v>
      </c>
      <c r="DW591">
        <v>16.59422</v>
      </c>
      <c r="DX591">
        <v>499.9336999999999</v>
      </c>
      <c r="DY591">
        <v>90.27756000000001</v>
      </c>
      <c r="DZ591">
        <v>0.09991005999999999</v>
      </c>
      <c r="EA591">
        <v>24.18582</v>
      </c>
      <c r="EB591">
        <v>23.99179</v>
      </c>
      <c r="EC591">
        <v>999.9</v>
      </c>
      <c r="ED591">
        <v>0</v>
      </c>
      <c r="EE591">
        <v>0</v>
      </c>
      <c r="EF591">
        <v>9992.428</v>
      </c>
      <c r="EG591">
        <v>0</v>
      </c>
      <c r="EH591">
        <v>1021.916</v>
      </c>
      <c r="EI591">
        <v>-33.92793</v>
      </c>
      <c r="EJ591">
        <v>1552.2</v>
      </c>
      <c r="EK591">
        <v>1586.411</v>
      </c>
      <c r="EL591">
        <v>0.1810256</v>
      </c>
      <c r="EM591">
        <v>1560.252</v>
      </c>
      <c r="EN591">
        <v>16.49044</v>
      </c>
      <c r="EO591">
        <v>1.505059</v>
      </c>
      <c r="EP591">
        <v>1.488716</v>
      </c>
      <c r="EQ591">
        <v>13.01963</v>
      </c>
      <c r="ER591">
        <v>12.85275</v>
      </c>
      <c r="ES591">
        <v>1999.992</v>
      </c>
      <c r="ET591">
        <v>0.9799998999999999</v>
      </c>
      <c r="EU591">
        <v>0.02000048</v>
      </c>
      <c r="EV591">
        <v>0</v>
      </c>
      <c r="EW591">
        <v>1255.177</v>
      </c>
      <c r="EX591">
        <v>5.000970000000001</v>
      </c>
      <c r="EY591">
        <v>25303.18</v>
      </c>
      <c r="EZ591">
        <v>16707.52</v>
      </c>
      <c r="FA591">
        <v>40.6622</v>
      </c>
      <c r="FB591">
        <v>41.781</v>
      </c>
      <c r="FC591">
        <v>40.812</v>
      </c>
      <c r="FD591">
        <v>41.1374</v>
      </c>
      <c r="FE591">
        <v>40.75</v>
      </c>
      <c r="FF591">
        <v>1955.092</v>
      </c>
      <c r="FG591">
        <v>39.89999999999999</v>
      </c>
      <c r="FH591">
        <v>0</v>
      </c>
      <c r="FI591">
        <v>8748.200000047684</v>
      </c>
      <c r="FJ591">
        <v>0</v>
      </c>
      <c r="FK591">
        <v>1255.608461538462</v>
      </c>
      <c r="FL591">
        <v>-4.564102573630269</v>
      </c>
      <c r="FM591">
        <v>-75.54188039114885</v>
      </c>
      <c r="FN591">
        <v>25308.53076923077</v>
      </c>
      <c r="FO591">
        <v>15</v>
      </c>
      <c r="FP591">
        <v>0</v>
      </c>
      <c r="FQ591" t="s">
        <v>439</v>
      </c>
      <c r="FR591">
        <v>1760210915.6</v>
      </c>
      <c r="FS591">
        <v>0</v>
      </c>
      <c r="FT591">
        <v>0</v>
      </c>
      <c r="FU591">
        <v>-0.215</v>
      </c>
      <c r="FV591">
        <v>0</v>
      </c>
      <c r="FW591">
        <v>-0.6919999999999999</v>
      </c>
      <c r="FX591">
        <v>0</v>
      </c>
      <c r="FY591">
        <v>400</v>
      </c>
      <c r="FZ591">
        <v>0</v>
      </c>
      <c r="GA591">
        <v>0.15</v>
      </c>
      <c r="GB591">
        <v>0</v>
      </c>
      <c r="GC591">
        <v>-33.9523525</v>
      </c>
      <c r="GD591">
        <v>-0.1033722326453112</v>
      </c>
      <c r="GE591">
        <v>0.167186986616034</v>
      </c>
      <c r="GF591">
        <v>1</v>
      </c>
      <c r="GG591">
        <v>1255.803823529412</v>
      </c>
      <c r="GH591">
        <v>-3.668296417632671</v>
      </c>
      <c r="GI591">
        <v>0.44373425212078</v>
      </c>
      <c r="GJ591">
        <v>0</v>
      </c>
      <c r="GK591">
        <v>0.215361925</v>
      </c>
      <c r="GL591">
        <v>-0.3689959362101315</v>
      </c>
      <c r="GM591">
        <v>0.0386408500141932</v>
      </c>
      <c r="GN591">
        <v>0</v>
      </c>
      <c r="GO591">
        <v>1</v>
      </c>
      <c r="GP591">
        <v>3</v>
      </c>
      <c r="GQ591" t="s">
        <v>446</v>
      </c>
      <c r="GR591">
        <v>3.13449</v>
      </c>
      <c r="GS591">
        <v>2.76021</v>
      </c>
      <c r="GT591">
        <v>0.224015</v>
      </c>
      <c r="GU591">
        <v>0.224608</v>
      </c>
      <c r="GV591">
        <v>0.08173569999999999</v>
      </c>
      <c r="GW591">
        <v>0.0802525</v>
      </c>
      <c r="GX591">
        <v>24658.8</v>
      </c>
      <c r="GY591">
        <v>24639.2</v>
      </c>
      <c r="GZ591">
        <v>29552</v>
      </c>
      <c r="HA591">
        <v>29374.9</v>
      </c>
      <c r="HB591">
        <v>35863.2</v>
      </c>
      <c r="HC591">
        <v>35791.8</v>
      </c>
      <c r="HD591">
        <v>41582.3</v>
      </c>
      <c r="HE591">
        <v>41729</v>
      </c>
      <c r="HF591">
        <v>1.92225</v>
      </c>
      <c r="HG591">
        <v>1.84822</v>
      </c>
      <c r="HH591">
        <v>0.00182167</v>
      </c>
      <c r="HI591">
        <v>0</v>
      </c>
      <c r="HJ591">
        <v>23.9646</v>
      </c>
      <c r="HK591">
        <v>999.9</v>
      </c>
      <c r="HL591">
        <v>39.4</v>
      </c>
      <c r="HM591">
        <v>31.7</v>
      </c>
      <c r="HN591">
        <v>20.4875</v>
      </c>
      <c r="HO591">
        <v>62.1929</v>
      </c>
      <c r="HP591">
        <v>31.0377</v>
      </c>
      <c r="HQ591">
        <v>1</v>
      </c>
      <c r="HR591">
        <v>0.189898</v>
      </c>
      <c r="HS591">
        <v>4.58476</v>
      </c>
      <c r="HT591">
        <v>20.281</v>
      </c>
      <c r="HU591">
        <v>5.21939</v>
      </c>
      <c r="HV591">
        <v>12.0159</v>
      </c>
      <c r="HW591">
        <v>4.9892</v>
      </c>
      <c r="HX591">
        <v>3.2878</v>
      </c>
      <c r="HY591">
        <v>9999</v>
      </c>
      <c r="HZ591">
        <v>9999</v>
      </c>
      <c r="IA591">
        <v>9999</v>
      </c>
      <c r="IB591">
        <v>999.9</v>
      </c>
      <c r="IC591">
        <v>4.97287</v>
      </c>
      <c r="ID591">
        <v>1.86661</v>
      </c>
      <c r="IE591">
        <v>1.86595</v>
      </c>
      <c r="IF591">
        <v>1.86587</v>
      </c>
      <c r="IG591">
        <v>1.86772</v>
      </c>
      <c r="IH591">
        <v>1.87014</v>
      </c>
      <c r="II591">
        <v>1.86879</v>
      </c>
      <c r="IJ591">
        <v>1.87027</v>
      </c>
      <c r="IK591">
        <v>0</v>
      </c>
      <c r="IL591">
        <v>0</v>
      </c>
      <c r="IM591">
        <v>0</v>
      </c>
      <c r="IN591">
        <v>0</v>
      </c>
      <c r="IO591" t="s">
        <v>441</v>
      </c>
      <c r="IP591" t="s">
        <v>442</v>
      </c>
      <c r="IQ591" t="s">
        <v>443</v>
      </c>
      <c r="IR591" t="s">
        <v>443</v>
      </c>
      <c r="IS591" t="s">
        <v>443</v>
      </c>
      <c r="IT591" t="s">
        <v>443</v>
      </c>
      <c r="IU591">
        <v>0</v>
      </c>
      <c r="IV591">
        <v>100</v>
      </c>
      <c r="IW591">
        <v>100</v>
      </c>
      <c r="IX591">
        <v>-4.49</v>
      </c>
      <c r="IY591">
        <v>0.07729999999999999</v>
      </c>
      <c r="IZ591">
        <v>-1.414774939843471</v>
      </c>
      <c r="JA591">
        <v>-0.002262605230658699</v>
      </c>
      <c r="JB591">
        <v>4.117972070868355E-07</v>
      </c>
      <c r="JC591">
        <v>-1.535053720392113E-10</v>
      </c>
      <c r="JD591">
        <v>-0.05773197212917025</v>
      </c>
      <c r="JE591">
        <v>-0.004387372397949352</v>
      </c>
      <c r="JF591">
        <v>0.001148265067849212</v>
      </c>
      <c r="JG591">
        <v>-2.372704636287677E-05</v>
      </c>
      <c r="JH591">
        <v>4</v>
      </c>
      <c r="JI591">
        <v>2346</v>
      </c>
      <c r="JJ591">
        <v>1</v>
      </c>
      <c r="JK591">
        <v>24</v>
      </c>
      <c r="JL591">
        <v>21716</v>
      </c>
      <c r="JM591">
        <v>29358564.6</v>
      </c>
      <c r="JN591">
        <v>3.00293</v>
      </c>
      <c r="JO591">
        <v>2.24121</v>
      </c>
      <c r="JP591">
        <v>1.39771</v>
      </c>
      <c r="JQ591">
        <v>2.35474</v>
      </c>
      <c r="JR591">
        <v>1.49536</v>
      </c>
      <c r="JS591">
        <v>2.62085</v>
      </c>
      <c r="JT591">
        <v>36.7417</v>
      </c>
      <c r="JU591">
        <v>24.035</v>
      </c>
      <c r="JV591">
        <v>18</v>
      </c>
      <c r="JW591">
        <v>495.563</v>
      </c>
      <c r="JX591">
        <v>438.584</v>
      </c>
      <c r="JY591">
        <v>18.6295</v>
      </c>
      <c r="JZ591">
        <v>29.8465</v>
      </c>
      <c r="KA591">
        <v>30.0007</v>
      </c>
      <c r="KB591">
        <v>29.3854</v>
      </c>
      <c r="KC591">
        <v>29.2869</v>
      </c>
      <c r="KD591">
        <v>60.1703</v>
      </c>
      <c r="KE591">
        <v>26.3583</v>
      </c>
      <c r="KF591">
        <v>39.7131</v>
      </c>
      <c r="KG591">
        <v>18.6427</v>
      </c>
      <c r="KH591">
        <v>1590.68</v>
      </c>
      <c r="KI591">
        <v>16.5297</v>
      </c>
      <c r="KJ591">
        <v>100.996</v>
      </c>
      <c r="KK591">
        <v>100.349</v>
      </c>
    </row>
    <row r="592" spans="1:297">
      <c r="A592">
        <v>576</v>
      </c>
      <c r="B592">
        <v>1761513882</v>
      </c>
      <c r="C592">
        <v>6671.5</v>
      </c>
      <c r="D592" t="s">
        <v>1600</v>
      </c>
      <c r="E592" t="s">
        <v>1601</v>
      </c>
      <c r="F592">
        <v>5</v>
      </c>
      <c r="G592" t="s">
        <v>1411</v>
      </c>
      <c r="H592" t="s">
        <v>436</v>
      </c>
      <c r="I592">
        <v>1761513879.5</v>
      </c>
      <c r="J592">
        <f>(K592)/1000</f>
        <v>0</v>
      </c>
      <c r="K592">
        <f>IF(DP592, AN592, AH592)</f>
        <v>0</v>
      </c>
      <c r="L592">
        <f>IF(DP592, AI592, AG592)</f>
        <v>0</v>
      </c>
      <c r="M592">
        <f>DR592 - IF(AU592&gt;1, L592*DL592*100.0/(AW592), 0)</f>
        <v>0</v>
      </c>
      <c r="N592">
        <f>((T592-J592/2)*M592-L592)/(T592+J592/2)</f>
        <v>0</v>
      </c>
      <c r="O592">
        <f>N592*(DY592+DZ592)/1000.0</f>
        <v>0</v>
      </c>
      <c r="P592">
        <f>(DR592 - IF(AU592&gt;1, L592*DL592*100.0/(AW592), 0))*(DY592+DZ592)/1000.0</f>
        <v>0</v>
      </c>
      <c r="Q592">
        <f>2.0/((1/S592-1/R592)+SIGN(S592)*SQRT((1/S592-1/R592)*(1/S592-1/R592) + 4*DM592/((DM592+1)*(DM592+1))*(2*1/S592*1/R592-1/R592*1/R592)))</f>
        <v>0</v>
      </c>
      <c r="R592">
        <f>IF(LEFT(DN592,1)&lt;&gt;"0",IF(LEFT(DN592,1)="1",3.0,DO592),$D$5+$E$5*(EF592*DY592/($K$5*1000))+$F$5*(EF592*DY592/($K$5*1000))*MAX(MIN(DL592,$J$5),$I$5)*MAX(MIN(DL592,$J$5),$I$5)+$G$5*MAX(MIN(DL592,$J$5),$I$5)*(EF592*DY592/($K$5*1000))+$H$5*(EF592*DY592/($K$5*1000))*(EF592*DY592/($K$5*1000)))</f>
        <v>0</v>
      </c>
      <c r="S592">
        <f>J592*(1000-(1000*0.61365*exp(17.502*W592/(240.97+W592))/(DY592+DZ592)+DT592)/2)/(1000*0.61365*exp(17.502*W592/(240.97+W592))/(DY592+DZ592)-DT592)</f>
        <v>0</v>
      </c>
      <c r="T592">
        <f>1/((DM592+1)/(Q592/1.6)+1/(R592/1.37)) + DM592/((DM592+1)/(Q592/1.6) + DM592/(R592/1.37))</f>
        <v>0</v>
      </c>
      <c r="U592">
        <f>(DH592*DK592)</f>
        <v>0</v>
      </c>
      <c r="V592">
        <f>(EA592+(U592+2*0.95*5.67E-8*(((EA592+$B$7)+273)^4-(EA592+273)^4)-44100*J592)/(1.84*29.3*R592+8*0.95*5.67E-8*(EA592+273)^3))</f>
        <v>0</v>
      </c>
      <c r="W592">
        <f>($C$7*EB592+$D$7*EC592+$E$7*V592)</f>
        <v>0</v>
      </c>
      <c r="X592">
        <f>0.61365*exp(17.502*W592/(240.97+W592))</f>
        <v>0</v>
      </c>
      <c r="Y592">
        <f>(Z592/AA592*100)</f>
        <v>0</v>
      </c>
      <c r="Z592">
        <f>DT592*(DY592+DZ592)/1000</f>
        <v>0</v>
      </c>
      <c r="AA592">
        <f>0.61365*exp(17.502*EA592/(240.97+EA592))</f>
        <v>0</v>
      </c>
      <c r="AB592">
        <f>(X592-DT592*(DY592+DZ592)/1000)</f>
        <v>0</v>
      </c>
      <c r="AC592">
        <f>(-J592*44100)</f>
        <v>0</v>
      </c>
      <c r="AD592">
        <f>2*29.3*R592*0.92*(EA592-W592)</f>
        <v>0</v>
      </c>
      <c r="AE592">
        <f>2*0.95*5.67E-8*(((EA592+$B$7)+273)^4-(W592+273)^4)</f>
        <v>0</v>
      </c>
      <c r="AF592">
        <f>U592+AE592+AC592+AD592</f>
        <v>0</v>
      </c>
      <c r="AG592">
        <f>DX592*AU592*(DS592-DR592*(1000-AU592*DU592)/(1000-AU592*DT592))/(100*DL592)</f>
        <v>0</v>
      </c>
      <c r="AH592">
        <f>1000*DX592*AU592*(DT592-DU592)/(100*DL592*(1000-AU592*DT592))</f>
        <v>0</v>
      </c>
      <c r="AI592">
        <f>(AJ592 - AK592 - DY592*1E3/(8.314*(EA592+273.15)) * AM592/DX592 * AL592) * DX592/(100*DL592) * (1000 - DU592)/1000</f>
        <v>0</v>
      </c>
      <c r="AJ592">
        <v>1603.412360365151</v>
      </c>
      <c r="AK592">
        <v>1577.39806060606</v>
      </c>
      <c r="AL592">
        <v>3.441167196738115</v>
      </c>
      <c r="AM592">
        <v>65.2902715244734</v>
      </c>
      <c r="AN592">
        <f>(AP592 - AO592 + DY592*1E3/(8.314*(EA592+273.15)) * AR592/DX592 * AQ592) * DX592/(100*DL592) * 1000/(1000 - AP592)</f>
        <v>0</v>
      </c>
      <c r="AO592">
        <v>16.48961577416942</v>
      </c>
      <c r="AP592">
        <v>16.68302303030303</v>
      </c>
      <c r="AQ592">
        <v>0.0001836852323080413</v>
      </c>
      <c r="AR592">
        <v>105.1138406512992</v>
      </c>
      <c r="AS592">
        <v>0</v>
      </c>
      <c r="AT592">
        <v>0</v>
      </c>
      <c r="AU592">
        <f>IF(AS592*$H$13&gt;=AW592,1.0,(AW592/(AW592-AS592*$H$13)))</f>
        <v>0</v>
      </c>
      <c r="AV592">
        <f>(AU592-1)*100</f>
        <v>0</v>
      </c>
      <c r="AW592">
        <f>MAX(0,($B$13+$C$13*EF592)/(1+$D$13*EF592)*DY592/(EA592+273)*$E$13)</f>
        <v>0</v>
      </c>
      <c r="AX592" t="s">
        <v>437</v>
      </c>
      <c r="AY592" t="s">
        <v>437</v>
      </c>
      <c r="AZ592">
        <v>0</v>
      </c>
      <c r="BA592">
        <v>0</v>
      </c>
      <c r="BB592">
        <f>1-AZ592/BA592</f>
        <v>0</v>
      </c>
      <c r="BC592">
        <v>0</v>
      </c>
      <c r="BD592" t="s">
        <v>437</v>
      </c>
      <c r="BE592" t="s">
        <v>437</v>
      </c>
      <c r="BF592">
        <v>0</v>
      </c>
      <c r="BG592">
        <v>0</v>
      </c>
      <c r="BH592">
        <f>1-BF592/BG592</f>
        <v>0</v>
      </c>
      <c r="BI592">
        <v>0.5</v>
      </c>
      <c r="BJ592">
        <f>DI592</f>
        <v>0</v>
      </c>
      <c r="BK592">
        <f>L592</f>
        <v>0</v>
      </c>
      <c r="BL592">
        <f>BH592*BI592*BJ592</f>
        <v>0</v>
      </c>
      <c r="BM592">
        <f>(BK592-BC592)/BJ592</f>
        <v>0</v>
      </c>
      <c r="BN592">
        <f>(BA592-BG592)/BG592</f>
        <v>0</v>
      </c>
      <c r="BO592">
        <f>AZ592/(BB592+AZ592/BG592)</f>
        <v>0</v>
      </c>
      <c r="BP592" t="s">
        <v>437</v>
      </c>
      <c r="BQ592">
        <v>0</v>
      </c>
      <c r="BR592">
        <f>IF(BQ592&lt;&gt;0, BQ592, BO592)</f>
        <v>0</v>
      </c>
      <c r="BS592">
        <f>1-BR592/BG592</f>
        <v>0</v>
      </c>
      <c r="BT592">
        <f>(BG592-BF592)/(BG592-BR592)</f>
        <v>0</v>
      </c>
      <c r="BU592">
        <f>(BA592-BG592)/(BA592-BR592)</f>
        <v>0</v>
      </c>
      <c r="BV592">
        <f>(BG592-BF592)/(BG592-AZ592)</f>
        <v>0</v>
      </c>
      <c r="BW592">
        <f>(BA592-BG592)/(BA592-AZ592)</f>
        <v>0</v>
      </c>
      <c r="BX592">
        <f>(BT592*BR592/BF592)</f>
        <v>0</v>
      </c>
      <c r="BY592">
        <f>(1-BX592)</f>
        <v>0</v>
      </c>
      <c r="BZ592">
        <v>2020</v>
      </c>
      <c r="CA592">
        <v>290.0000000000001</v>
      </c>
      <c r="CB592">
        <v>1590.42</v>
      </c>
      <c r="CC592">
        <v>295</v>
      </c>
      <c r="CD592">
        <v>5220.67</v>
      </c>
      <c r="CE592">
        <v>1591.29</v>
      </c>
      <c r="CF592">
        <v>-0.87</v>
      </c>
      <c r="CG592">
        <v>300.0000000000001</v>
      </c>
      <c r="CH592">
        <v>23.8</v>
      </c>
      <c r="CI592">
        <v>1650.734719841875</v>
      </c>
      <c r="CJ592">
        <v>2.032994541366527</v>
      </c>
      <c r="CK592">
        <v>-31.03478562282126</v>
      </c>
      <c r="CL592">
        <v>0.9198548094063967</v>
      </c>
      <c r="CM592">
        <v>0.9759925733019913</v>
      </c>
      <c r="CN592">
        <v>-0.00431141668520578</v>
      </c>
      <c r="CO592">
        <v>289.9999999999999</v>
      </c>
      <c r="CP592">
        <v>1590.91</v>
      </c>
      <c r="CQ592">
        <v>765</v>
      </c>
      <c r="CR592">
        <v>5219.32</v>
      </c>
      <c r="CS592">
        <v>1591.27</v>
      </c>
      <c r="CT592">
        <v>-0.36</v>
      </c>
      <c r="DH592">
        <f>$B$11*EG592+$C$11*EH592+$F$11*ES592*(1-EV592)</f>
        <v>0</v>
      </c>
      <c r="DI592">
        <f>DH592*DJ592</f>
        <v>0</v>
      </c>
      <c r="DJ592">
        <f>($B$11*$D$9+$C$11*$D$9+$F$11*((FF592+EX592)/MAX(FF592+EX592+FG592, 0.1)*$I$9+FG592/MAX(FF592+EX592+FG592, 0.1)*$J$9))/($B$11+$C$11+$F$11)</f>
        <v>0</v>
      </c>
      <c r="DK592">
        <f>($B$11*$K$9+$C$11*$K$9+$F$11*((FF592+EX592)/MAX(FF592+EX592+FG592, 0.1)*$P$9+FG592/MAX(FF592+EX592+FG592, 0.1)*$Q$9))/($B$11+$C$11+$F$11)</f>
        <v>0</v>
      </c>
      <c r="DL592">
        <v>6</v>
      </c>
      <c r="DM592">
        <v>0.5</v>
      </c>
      <c r="DN592" t="s">
        <v>438</v>
      </c>
      <c r="DO592">
        <v>2</v>
      </c>
      <c r="DP592" t="b">
        <v>1</v>
      </c>
      <c r="DQ592">
        <v>1761513879.5</v>
      </c>
      <c r="DR592">
        <v>1544.333333333333</v>
      </c>
      <c r="DS592">
        <v>1578.257777777778</v>
      </c>
      <c r="DT592">
        <v>16.67953333333334</v>
      </c>
      <c r="DU592">
        <v>16.48985555555556</v>
      </c>
      <c r="DV592">
        <v>1548.834444444444</v>
      </c>
      <c r="DW592">
        <v>16.60217777777778</v>
      </c>
      <c r="DX592">
        <v>500.0028888888889</v>
      </c>
      <c r="DY592">
        <v>90.27645555555556</v>
      </c>
      <c r="DZ592">
        <v>0.1000827111111111</v>
      </c>
      <c r="EA592">
        <v>24.18288888888889</v>
      </c>
      <c r="EB592">
        <v>23.99451111111111</v>
      </c>
      <c r="EC592">
        <v>999.9000000000001</v>
      </c>
      <c r="ED592">
        <v>0</v>
      </c>
      <c r="EE592">
        <v>0</v>
      </c>
      <c r="EF592">
        <v>9988.395555555555</v>
      </c>
      <c r="EG592">
        <v>0</v>
      </c>
      <c r="EH592">
        <v>1021.901111111111</v>
      </c>
      <c r="EI592">
        <v>-33.92463333333333</v>
      </c>
      <c r="EJ592">
        <v>1570.528888888889</v>
      </c>
      <c r="EK592">
        <v>1604.72</v>
      </c>
      <c r="EL592">
        <v>0.1896682222222222</v>
      </c>
      <c r="EM592">
        <v>1578.257777777778</v>
      </c>
      <c r="EN592">
        <v>16.48985555555556</v>
      </c>
      <c r="EO592">
        <v>1.505767777777778</v>
      </c>
      <c r="EP592">
        <v>1.488647777777778</v>
      </c>
      <c r="EQ592">
        <v>13.02684444444444</v>
      </c>
      <c r="ER592">
        <v>12.85205555555556</v>
      </c>
      <c r="ES592">
        <v>1999.991111111111</v>
      </c>
      <c r="ET592">
        <v>0.98</v>
      </c>
      <c r="EU592">
        <v>0.02000037777777778</v>
      </c>
      <c r="EV592">
        <v>0</v>
      </c>
      <c r="EW592">
        <v>1254.857777777778</v>
      </c>
      <c r="EX592">
        <v>5.00097</v>
      </c>
      <c r="EY592">
        <v>25296.81111111111</v>
      </c>
      <c r="EZ592">
        <v>16707.5</v>
      </c>
      <c r="FA592">
        <v>40.67322222222222</v>
      </c>
      <c r="FB592">
        <v>41.812</v>
      </c>
      <c r="FC592">
        <v>40.812</v>
      </c>
      <c r="FD592">
        <v>41.18011111111111</v>
      </c>
      <c r="FE592">
        <v>40.75</v>
      </c>
      <c r="FF592">
        <v>1955.091111111111</v>
      </c>
      <c r="FG592">
        <v>39.9</v>
      </c>
      <c r="FH592">
        <v>0</v>
      </c>
      <c r="FI592">
        <v>8753</v>
      </c>
      <c r="FJ592">
        <v>0</v>
      </c>
      <c r="FK592">
        <v>1255.239615384615</v>
      </c>
      <c r="FL592">
        <v>-4.805811949842073</v>
      </c>
      <c r="FM592">
        <v>-69.24102567015322</v>
      </c>
      <c r="FN592">
        <v>25302.67307692308</v>
      </c>
      <c r="FO592">
        <v>15</v>
      </c>
      <c r="FP592">
        <v>0</v>
      </c>
      <c r="FQ592" t="s">
        <v>439</v>
      </c>
      <c r="FR592">
        <v>1760210915.6</v>
      </c>
      <c r="FS592">
        <v>0</v>
      </c>
      <c r="FT592">
        <v>0</v>
      </c>
      <c r="FU592">
        <v>-0.215</v>
      </c>
      <c r="FV592">
        <v>0</v>
      </c>
      <c r="FW592">
        <v>-0.6919999999999999</v>
      </c>
      <c r="FX592">
        <v>0</v>
      </c>
      <c r="FY592">
        <v>400</v>
      </c>
      <c r="FZ592">
        <v>0</v>
      </c>
      <c r="GA592">
        <v>0.15</v>
      </c>
      <c r="GB592">
        <v>0</v>
      </c>
      <c r="GC592">
        <v>-33.97290750000001</v>
      </c>
      <c r="GD592">
        <v>0.1091831144464912</v>
      </c>
      <c r="GE592">
        <v>0.1727558774506674</v>
      </c>
      <c r="GF592">
        <v>1</v>
      </c>
      <c r="GG592">
        <v>1255.464705882353</v>
      </c>
      <c r="GH592">
        <v>-4.455614972311169</v>
      </c>
      <c r="GI592">
        <v>0.4999072578348652</v>
      </c>
      <c r="GJ592">
        <v>0</v>
      </c>
      <c r="GK592">
        <v>0.196101875</v>
      </c>
      <c r="GL592">
        <v>-0.1733487467166984</v>
      </c>
      <c r="GM592">
        <v>0.0259371868137116</v>
      </c>
      <c r="GN592">
        <v>0</v>
      </c>
      <c r="GO592">
        <v>1</v>
      </c>
      <c r="GP592">
        <v>3</v>
      </c>
      <c r="GQ592" t="s">
        <v>446</v>
      </c>
      <c r="GR592">
        <v>3.13449</v>
      </c>
      <c r="GS592">
        <v>2.76025</v>
      </c>
      <c r="GT592">
        <v>0.225481</v>
      </c>
      <c r="GU592">
        <v>0.225995</v>
      </c>
      <c r="GV592">
        <v>0.0817629</v>
      </c>
      <c r="GW592">
        <v>0.08024969999999999</v>
      </c>
      <c r="GX592">
        <v>24611.7</v>
      </c>
      <c r="GY592">
        <v>24594.7</v>
      </c>
      <c r="GZ592">
        <v>29551.5</v>
      </c>
      <c r="HA592">
        <v>29374.6</v>
      </c>
      <c r="HB592">
        <v>35861.5</v>
      </c>
      <c r="HC592">
        <v>35791.5</v>
      </c>
      <c r="HD592">
        <v>41581.5</v>
      </c>
      <c r="HE592">
        <v>41728.5</v>
      </c>
      <c r="HF592">
        <v>1.92245</v>
      </c>
      <c r="HG592">
        <v>1.84822</v>
      </c>
      <c r="HH592">
        <v>0.00182539</v>
      </c>
      <c r="HI592">
        <v>0</v>
      </c>
      <c r="HJ592">
        <v>23.9646</v>
      </c>
      <c r="HK592">
        <v>999.9</v>
      </c>
      <c r="HL592">
        <v>39.4</v>
      </c>
      <c r="HM592">
        <v>31.7</v>
      </c>
      <c r="HN592">
        <v>20.4884</v>
      </c>
      <c r="HO592">
        <v>62.6529</v>
      </c>
      <c r="HP592">
        <v>31.1338</v>
      </c>
      <c r="HQ592">
        <v>1</v>
      </c>
      <c r="HR592">
        <v>0.190673</v>
      </c>
      <c r="HS592">
        <v>4.56865</v>
      </c>
      <c r="HT592">
        <v>20.2814</v>
      </c>
      <c r="HU592">
        <v>5.21999</v>
      </c>
      <c r="HV592">
        <v>12.0159</v>
      </c>
      <c r="HW592">
        <v>4.9893</v>
      </c>
      <c r="HX592">
        <v>3.2882</v>
      </c>
      <c r="HY592">
        <v>9999</v>
      </c>
      <c r="HZ592">
        <v>9999</v>
      </c>
      <c r="IA592">
        <v>9999</v>
      </c>
      <c r="IB592">
        <v>999.9</v>
      </c>
      <c r="IC592">
        <v>4.97287</v>
      </c>
      <c r="ID592">
        <v>1.86661</v>
      </c>
      <c r="IE592">
        <v>1.86592</v>
      </c>
      <c r="IF592">
        <v>1.8659</v>
      </c>
      <c r="IG592">
        <v>1.86774</v>
      </c>
      <c r="IH592">
        <v>1.87014</v>
      </c>
      <c r="II592">
        <v>1.8688</v>
      </c>
      <c r="IJ592">
        <v>1.87027</v>
      </c>
      <c r="IK592">
        <v>0</v>
      </c>
      <c r="IL592">
        <v>0</v>
      </c>
      <c r="IM592">
        <v>0</v>
      </c>
      <c r="IN592">
        <v>0</v>
      </c>
      <c r="IO592" t="s">
        <v>441</v>
      </c>
      <c r="IP592" t="s">
        <v>442</v>
      </c>
      <c r="IQ592" t="s">
        <v>443</v>
      </c>
      <c r="IR592" t="s">
        <v>443</v>
      </c>
      <c r="IS592" t="s">
        <v>443</v>
      </c>
      <c r="IT592" t="s">
        <v>443</v>
      </c>
      <c r="IU592">
        <v>0</v>
      </c>
      <c r="IV592">
        <v>100</v>
      </c>
      <c r="IW592">
        <v>100</v>
      </c>
      <c r="IX592">
        <v>-4.52</v>
      </c>
      <c r="IY592">
        <v>0.0774</v>
      </c>
      <c r="IZ592">
        <v>-1.414774939843471</v>
      </c>
      <c r="JA592">
        <v>-0.002262605230658699</v>
      </c>
      <c r="JB592">
        <v>4.117972070868355E-07</v>
      </c>
      <c r="JC592">
        <v>-1.535053720392113E-10</v>
      </c>
      <c r="JD592">
        <v>-0.05773197212917025</v>
      </c>
      <c r="JE592">
        <v>-0.004387372397949352</v>
      </c>
      <c r="JF592">
        <v>0.001148265067849212</v>
      </c>
      <c r="JG592">
        <v>-2.372704636287677E-05</v>
      </c>
      <c r="JH592">
        <v>4</v>
      </c>
      <c r="JI592">
        <v>2346</v>
      </c>
      <c r="JJ592">
        <v>1</v>
      </c>
      <c r="JK592">
        <v>24</v>
      </c>
      <c r="JL592">
        <v>21716.1</v>
      </c>
      <c r="JM592">
        <v>29358564.7</v>
      </c>
      <c r="JN592">
        <v>3.02979</v>
      </c>
      <c r="JO592">
        <v>2.23267</v>
      </c>
      <c r="JP592">
        <v>1.39648</v>
      </c>
      <c r="JQ592">
        <v>2.35107</v>
      </c>
      <c r="JR592">
        <v>1.49536</v>
      </c>
      <c r="JS592">
        <v>2.68799</v>
      </c>
      <c r="JT592">
        <v>36.7417</v>
      </c>
      <c r="JU592">
        <v>24.035</v>
      </c>
      <c r="JV592">
        <v>18</v>
      </c>
      <c r="JW592">
        <v>495.792</v>
      </c>
      <c r="JX592">
        <v>438.68</v>
      </c>
      <c r="JY592">
        <v>18.6415</v>
      </c>
      <c r="JZ592">
        <v>29.8578</v>
      </c>
      <c r="KA592">
        <v>30.0008</v>
      </c>
      <c r="KB592">
        <v>29.3979</v>
      </c>
      <c r="KC592">
        <v>29.2999</v>
      </c>
      <c r="KD592">
        <v>60.6552</v>
      </c>
      <c r="KE592">
        <v>26.3583</v>
      </c>
      <c r="KF592">
        <v>39.7131</v>
      </c>
      <c r="KG592">
        <v>18.6475</v>
      </c>
      <c r="KH592">
        <v>1604.04</v>
      </c>
      <c r="KI592">
        <v>16.5271</v>
      </c>
      <c r="KJ592">
        <v>100.994</v>
      </c>
      <c r="KK592">
        <v>100.347</v>
      </c>
    </row>
    <row r="593" spans="1:297">
      <c r="A593">
        <v>577</v>
      </c>
      <c r="B593">
        <v>1761514486.1</v>
      </c>
      <c r="C593">
        <v>7275.599999904633</v>
      </c>
      <c r="D593" t="s">
        <v>1602</v>
      </c>
      <c r="E593" t="s">
        <v>1603</v>
      </c>
      <c r="F593">
        <v>5</v>
      </c>
      <c r="G593" t="s">
        <v>1604</v>
      </c>
      <c r="H593" t="s">
        <v>436</v>
      </c>
      <c r="I593">
        <v>1761514483.1</v>
      </c>
      <c r="J593">
        <f>(K593)/1000</f>
        <v>0</v>
      </c>
      <c r="K593">
        <f>IF(DP593, AN593, AH593)</f>
        <v>0</v>
      </c>
      <c r="L593">
        <f>IF(DP593, AI593, AG593)</f>
        <v>0</v>
      </c>
      <c r="M593">
        <f>DR593 - IF(AU593&gt;1, L593*DL593*100.0/(AW593), 0)</f>
        <v>0</v>
      </c>
      <c r="N593">
        <f>((T593-J593/2)*M593-L593)/(T593+J593/2)</f>
        <v>0</v>
      </c>
      <c r="O593">
        <f>N593*(DY593+DZ593)/1000.0</f>
        <v>0</v>
      </c>
      <c r="P593">
        <f>(DR593 - IF(AU593&gt;1, L593*DL593*100.0/(AW593), 0))*(DY593+DZ593)/1000.0</f>
        <v>0</v>
      </c>
      <c r="Q593">
        <f>2.0/((1/S593-1/R593)+SIGN(S593)*SQRT((1/S593-1/R593)*(1/S593-1/R593) + 4*DM593/((DM593+1)*(DM593+1))*(2*1/S593*1/R593-1/R593*1/R593)))</f>
        <v>0</v>
      </c>
      <c r="R593">
        <f>IF(LEFT(DN593,1)&lt;&gt;"0",IF(LEFT(DN593,1)="1",3.0,DO593),$D$5+$E$5*(EF593*DY593/($K$5*1000))+$F$5*(EF593*DY593/($K$5*1000))*MAX(MIN(DL593,$J$5),$I$5)*MAX(MIN(DL593,$J$5),$I$5)+$G$5*MAX(MIN(DL593,$J$5),$I$5)*(EF593*DY593/($K$5*1000))+$H$5*(EF593*DY593/($K$5*1000))*(EF593*DY593/($K$5*1000)))</f>
        <v>0</v>
      </c>
      <c r="S593">
        <f>J593*(1000-(1000*0.61365*exp(17.502*W593/(240.97+W593))/(DY593+DZ593)+DT593)/2)/(1000*0.61365*exp(17.502*W593/(240.97+W593))/(DY593+DZ593)-DT593)</f>
        <v>0</v>
      </c>
      <c r="T593">
        <f>1/((DM593+1)/(Q593/1.6)+1/(R593/1.37)) + DM593/((DM593+1)/(Q593/1.6) + DM593/(R593/1.37))</f>
        <v>0</v>
      </c>
      <c r="U593">
        <f>(DH593*DK593)</f>
        <v>0</v>
      </c>
      <c r="V593">
        <f>(EA593+(U593+2*0.95*5.67E-8*(((EA593+$B$7)+273)^4-(EA593+273)^4)-44100*J593)/(1.84*29.3*R593+8*0.95*5.67E-8*(EA593+273)^3))</f>
        <v>0</v>
      </c>
      <c r="W593">
        <f>($C$7*EB593+$D$7*EC593+$E$7*V593)</f>
        <v>0</v>
      </c>
      <c r="X593">
        <f>0.61365*exp(17.502*W593/(240.97+W593))</f>
        <v>0</v>
      </c>
      <c r="Y593">
        <f>(Z593/AA593*100)</f>
        <v>0</v>
      </c>
      <c r="Z593">
        <f>DT593*(DY593+DZ593)/1000</f>
        <v>0</v>
      </c>
      <c r="AA593">
        <f>0.61365*exp(17.502*EA593/(240.97+EA593))</f>
        <v>0</v>
      </c>
      <c r="AB593">
        <f>(X593-DT593*(DY593+DZ593)/1000)</f>
        <v>0</v>
      </c>
      <c r="AC593">
        <f>(-J593*44100)</f>
        <v>0</v>
      </c>
      <c r="AD593">
        <f>2*29.3*R593*0.92*(EA593-W593)</f>
        <v>0</v>
      </c>
      <c r="AE593">
        <f>2*0.95*5.67E-8*(((EA593+$B$7)+273)^4-(W593+273)^4)</f>
        <v>0</v>
      </c>
      <c r="AF593">
        <f>U593+AE593+AC593+AD593</f>
        <v>0</v>
      </c>
      <c r="AG593">
        <f>DX593*AU593*(DS593-DR593*(1000-AU593*DU593)/(1000-AU593*DT593))/(100*DL593)</f>
        <v>0</v>
      </c>
      <c r="AH593">
        <f>1000*DX593*AU593*(DT593-DU593)/(100*DL593*(1000-AU593*DT593))</f>
        <v>0</v>
      </c>
      <c r="AI593">
        <f>(AJ593 - AK593 - DY593*1E3/(8.314*(EA593+273.15)) * AM593/DX593 * AL593) * DX593/(100*DL593) * (1000 - DU593)/1000</f>
        <v>0</v>
      </c>
      <c r="AJ593">
        <v>426.1309732831965</v>
      </c>
      <c r="AK593">
        <v>414.9575878787878</v>
      </c>
      <c r="AL593">
        <v>0.0008372047339226843</v>
      </c>
      <c r="AM593">
        <v>65.49585533046145</v>
      </c>
      <c r="AN593">
        <f>(AP593 - AO593 + DY593*1E3/(8.314*(EA593+273.15)) * AR593/DX593 * AQ593) * DX593/(100*DL593) * 1000/(1000 - AP593)</f>
        <v>0</v>
      </c>
      <c r="AO593">
        <v>14.48082586411322</v>
      </c>
      <c r="AP593">
        <v>16.29114424242425</v>
      </c>
      <c r="AQ593">
        <v>-0.01197512985649703</v>
      </c>
      <c r="AR593">
        <v>106.1551398150983</v>
      </c>
      <c r="AS593">
        <v>0</v>
      </c>
      <c r="AT593">
        <v>0</v>
      </c>
      <c r="AU593">
        <f>IF(AS593*$H$13&gt;=AW593,1.0,(AW593/(AW593-AS593*$H$13)))</f>
        <v>0</v>
      </c>
      <c r="AV593">
        <f>(AU593-1)*100</f>
        <v>0</v>
      </c>
      <c r="AW593">
        <f>MAX(0,($B$13+$C$13*EF593)/(1+$D$13*EF593)*DY593/(EA593+273)*$E$13)</f>
        <v>0</v>
      </c>
      <c r="AX593" t="s">
        <v>437</v>
      </c>
      <c r="AY593" t="s">
        <v>437</v>
      </c>
      <c r="AZ593">
        <v>0</v>
      </c>
      <c r="BA593">
        <v>0</v>
      </c>
      <c r="BB593">
        <f>1-AZ593/BA593</f>
        <v>0</v>
      </c>
      <c r="BC593">
        <v>0</v>
      </c>
      <c r="BD593" t="s">
        <v>437</v>
      </c>
      <c r="BE593" t="s">
        <v>437</v>
      </c>
      <c r="BF593">
        <v>0</v>
      </c>
      <c r="BG593">
        <v>0</v>
      </c>
      <c r="BH593">
        <f>1-BF593/BG593</f>
        <v>0</v>
      </c>
      <c r="BI593">
        <v>0.5</v>
      </c>
      <c r="BJ593">
        <f>DI593</f>
        <v>0</v>
      </c>
      <c r="BK593">
        <f>L593</f>
        <v>0</v>
      </c>
      <c r="BL593">
        <f>BH593*BI593*BJ593</f>
        <v>0</v>
      </c>
      <c r="BM593">
        <f>(BK593-BC593)/BJ593</f>
        <v>0</v>
      </c>
      <c r="BN593">
        <f>(BA593-BG593)/BG593</f>
        <v>0</v>
      </c>
      <c r="BO593">
        <f>AZ593/(BB593+AZ593/BG593)</f>
        <v>0</v>
      </c>
      <c r="BP593" t="s">
        <v>437</v>
      </c>
      <c r="BQ593">
        <v>0</v>
      </c>
      <c r="BR593">
        <f>IF(BQ593&lt;&gt;0, BQ593, BO593)</f>
        <v>0</v>
      </c>
      <c r="BS593">
        <f>1-BR593/BG593</f>
        <v>0</v>
      </c>
      <c r="BT593">
        <f>(BG593-BF593)/(BG593-BR593)</f>
        <v>0</v>
      </c>
      <c r="BU593">
        <f>(BA593-BG593)/(BA593-BR593)</f>
        <v>0</v>
      </c>
      <c r="BV593">
        <f>(BG593-BF593)/(BG593-AZ593)</f>
        <v>0</v>
      </c>
      <c r="BW593">
        <f>(BA593-BG593)/(BA593-AZ593)</f>
        <v>0</v>
      </c>
      <c r="BX593">
        <f>(BT593*BR593/BF593)</f>
        <v>0</v>
      </c>
      <c r="BY593">
        <f>(1-BX593)</f>
        <v>0</v>
      </c>
      <c r="BZ593">
        <v>2020</v>
      </c>
      <c r="CA593">
        <v>290.0000000000001</v>
      </c>
      <c r="CB593">
        <v>1590.42</v>
      </c>
      <c r="CC593">
        <v>295</v>
      </c>
      <c r="CD593">
        <v>5220.67</v>
      </c>
      <c r="CE593">
        <v>1591.29</v>
      </c>
      <c r="CF593">
        <v>-0.87</v>
      </c>
      <c r="CG593">
        <v>300.0000000000001</v>
      </c>
      <c r="CH593">
        <v>23.8</v>
      </c>
      <c r="CI593">
        <v>1650.734719841875</v>
      </c>
      <c r="CJ593">
        <v>2.032994541366527</v>
      </c>
      <c r="CK593">
        <v>-31.03478562282126</v>
      </c>
      <c r="CL593">
        <v>0.9198548094063967</v>
      </c>
      <c r="CM593">
        <v>0.9759925733019913</v>
      </c>
      <c r="CN593">
        <v>-0.00431141668520578</v>
      </c>
      <c r="CO593">
        <v>289.9999999999999</v>
      </c>
      <c r="CP593">
        <v>1590.91</v>
      </c>
      <c r="CQ593">
        <v>765</v>
      </c>
      <c r="CR593">
        <v>5219.32</v>
      </c>
      <c r="CS593">
        <v>1591.27</v>
      </c>
      <c r="CT593">
        <v>-0.36</v>
      </c>
      <c r="DH593">
        <f>$B$11*EG593+$C$11*EH593+$F$11*ES593*(1-EV593)</f>
        <v>0</v>
      </c>
      <c r="DI593">
        <f>DH593*DJ593</f>
        <v>0</v>
      </c>
      <c r="DJ593">
        <f>($B$11*$D$9+$C$11*$D$9+$F$11*((FF593+EX593)/MAX(FF593+EX593+FG593, 0.1)*$I$9+FG593/MAX(FF593+EX593+FG593, 0.1)*$J$9))/($B$11+$C$11+$F$11)</f>
        <v>0</v>
      </c>
      <c r="DK593">
        <f>($B$11*$K$9+$C$11*$K$9+$F$11*((FF593+EX593)/MAX(FF593+EX593+FG593, 0.1)*$P$9+FG593/MAX(FF593+EX593+FG593, 0.1)*$Q$9))/($B$11+$C$11+$F$11)</f>
        <v>0</v>
      </c>
      <c r="DL593">
        <v>6</v>
      </c>
      <c r="DM593">
        <v>0.5</v>
      </c>
      <c r="DN593" t="s">
        <v>438</v>
      </c>
      <c r="DO593">
        <v>2</v>
      </c>
      <c r="DP593" t="b">
        <v>1</v>
      </c>
      <c r="DQ593">
        <v>1761514483.1</v>
      </c>
      <c r="DR593">
        <v>408.1523636363636</v>
      </c>
      <c r="DS593">
        <v>420.0068181818182</v>
      </c>
      <c r="DT593">
        <v>16.31802727272727</v>
      </c>
      <c r="DU593">
        <v>14.47890909090909</v>
      </c>
      <c r="DV593">
        <v>410.4368181818182</v>
      </c>
      <c r="DW593">
        <v>16.24570909090909</v>
      </c>
      <c r="DX593">
        <v>499.9374545454546</v>
      </c>
      <c r="DY593">
        <v>90.25396363636364</v>
      </c>
      <c r="DZ593">
        <v>0.1000176090909091</v>
      </c>
      <c r="EA593">
        <v>23.76470909090909</v>
      </c>
      <c r="EB593">
        <v>23.95286363636363</v>
      </c>
      <c r="EC593">
        <v>999.9</v>
      </c>
      <c r="ED593">
        <v>0</v>
      </c>
      <c r="EE593">
        <v>0</v>
      </c>
      <c r="EF593">
        <v>9981.987272727272</v>
      </c>
      <c r="EG593">
        <v>0</v>
      </c>
      <c r="EH593">
        <v>1029.373636363636</v>
      </c>
      <c r="EI593">
        <v>-11.85453636363636</v>
      </c>
      <c r="EJ593">
        <v>414.9230909090909</v>
      </c>
      <c r="EK593">
        <v>426.1775454545455</v>
      </c>
      <c r="EL593">
        <v>1.839099090909091</v>
      </c>
      <c r="EM593">
        <v>420.0068181818182</v>
      </c>
      <c r="EN593">
        <v>14.47890909090909</v>
      </c>
      <c r="EO593">
        <v>1.472764545454545</v>
      </c>
      <c r="EP593">
        <v>1.306779090909091</v>
      </c>
      <c r="EQ593">
        <v>12.68828181818182</v>
      </c>
      <c r="ER593">
        <v>10.87707272727273</v>
      </c>
      <c r="ES593">
        <v>1999.982727272727</v>
      </c>
      <c r="ET593">
        <v>0.9799994545454545</v>
      </c>
      <c r="EU593">
        <v>0.02000086363636364</v>
      </c>
      <c r="EV593">
        <v>0</v>
      </c>
      <c r="EW593">
        <v>1543.37</v>
      </c>
      <c r="EX593">
        <v>5.000970000000001</v>
      </c>
      <c r="EY593">
        <v>30998.93636363636</v>
      </c>
      <c r="EZ593">
        <v>16707.42727272727</v>
      </c>
      <c r="FA593">
        <v>41.187</v>
      </c>
      <c r="FB593">
        <v>42.312</v>
      </c>
      <c r="FC593">
        <v>41.312</v>
      </c>
      <c r="FD593">
        <v>41.687</v>
      </c>
      <c r="FE593">
        <v>41.187</v>
      </c>
      <c r="FF593">
        <v>1955.082727272727</v>
      </c>
      <c r="FG593">
        <v>39.89999999999999</v>
      </c>
      <c r="FH593">
        <v>0</v>
      </c>
      <c r="FI593">
        <v>9357.200000047684</v>
      </c>
      <c r="FJ593">
        <v>0</v>
      </c>
      <c r="FK593">
        <v>1544.4572</v>
      </c>
      <c r="FL593">
        <v>-16.04384617702838</v>
      </c>
      <c r="FM593">
        <v>-282.0230774531295</v>
      </c>
      <c r="FN593">
        <v>31018.976</v>
      </c>
      <c r="FO593">
        <v>15</v>
      </c>
      <c r="FP593">
        <v>0</v>
      </c>
      <c r="FQ593" t="s">
        <v>439</v>
      </c>
      <c r="FR593">
        <v>1760210915.6</v>
      </c>
      <c r="FS593">
        <v>0</v>
      </c>
      <c r="FT593">
        <v>0</v>
      </c>
      <c r="FU593">
        <v>-0.215</v>
      </c>
      <c r="FV593">
        <v>0</v>
      </c>
      <c r="FW593">
        <v>-0.6919999999999999</v>
      </c>
      <c r="FX593">
        <v>0</v>
      </c>
      <c r="FY593">
        <v>400</v>
      </c>
      <c r="FZ593">
        <v>0</v>
      </c>
      <c r="GA593">
        <v>0.15</v>
      </c>
      <c r="GB593">
        <v>0</v>
      </c>
      <c r="GC593">
        <v>-11.86430731707317</v>
      </c>
      <c r="GD593">
        <v>0.03658715961933599</v>
      </c>
      <c r="GE593">
        <v>0.03516355784216067</v>
      </c>
      <c r="GF593">
        <v>1</v>
      </c>
      <c r="GG593">
        <v>1545.263235294118</v>
      </c>
      <c r="GH593">
        <v>-13.03728037181964</v>
      </c>
      <c r="GI593">
        <v>1.330304521944972</v>
      </c>
      <c r="GJ593">
        <v>0</v>
      </c>
      <c r="GK593">
        <v>1.864685365853658</v>
      </c>
      <c r="GL593">
        <v>-0.02025845529957433</v>
      </c>
      <c r="GM593">
        <v>0.02331735092446061</v>
      </c>
      <c r="GN593">
        <v>1</v>
      </c>
      <c r="GO593">
        <v>2</v>
      </c>
      <c r="GP593">
        <v>3</v>
      </c>
      <c r="GQ593" t="s">
        <v>440</v>
      </c>
      <c r="GR593">
        <v>3.13355</v>
      </c>
      <c r="GS593">
        <v>2.76004</v>
      </c>
      <c r="GT593">
        <v>0.0916256</v>
      </c>
      <c r="GU593">
        <v>0.0923752</v>
      </c>
      <c r="GV593">
        <v>0.08011890000000001</v>
      </c>
      <c r="GW593">
        <v>0.0727541</v>
      </c>
      <c r="GX593">
        <v>28819.7</v>
      </c>
      <c r="GY593">
        <v>28798.7</v>
      </c>
      <c r="GZ593">
        <v>29507.3</v>
      </c>
      <c r="HA593">
        <v>29332.1</v>
      </c>
      <c r="HB593">
        <v>35871.2</v>
      </c>
      <c r="HC593">
        <v>36029.6</v>
      </c>
      <c r="HD593">
        <v>41519.3</v>
      </c>
      <c r="HE593">
        <v>41668.1</v>
      </c>
      <c r="HF593">
        <v>1.9109</v>
      </c>
      <c r="HG593">
        <v>1.8294</v>
      </c>
      <c r="HH593">
        <v>0.0140443</v>
      </c>
      <c r="HI593">
        <v>0</v>
      </c>
      <c r="HJ593">
        <v>23.7014</v>
      </c>
      <c r="HK593">
        <v>999.9</v>
      </c>
      <c r="HL593">
        <v>36.3</v>
      </c>
      <c r="HM593">
        <v>31.6</v>
      </c>
      <c r="HN593">
        <v>18.7732</v>
      </c>
      <c r="HO593">
        <v>62.2666</v>
      </c>
      <c r="HP593">
        <v>31.0537</v>
      </c>
      <c r="HQ593">
        <v>1</v>
      </c>
      <c r="HR593">
        <v>0.280803</v>
      </c>
      <c r="HS593">
        <v>5.76067</v>
      </c>
      <c r="HT593">
        <v>20.2465</v>
      </c>
      <c r="HU593">
        <v>5.22343</v>
      </c>
      <c r="HV593">
        <v>12.0164</v>
      </c>
      <c r="HW593">
        <v>4.9898</v>
      </c>
      <c r="HX593">
        <v>3.28853</v>
      </c>
      <c r="HY593">
        <v>9999</v>
      </c>
      <c r="HZ593">
        <v>9999</v>
      </c>
      <c r="IA593">
        <v>9999</v>
      </c>
      <c r="IB593">
        <v>999.9</v>
      </c>
      <c r="IC593">
        <v>4.97283</v>
      </c>
      <c r="ID593">
        <v>1.86661</v>
      </c>
      <c r="IE593">
        <v>1.86588</v>
      </c>
      <c r="IF593">
        <v>1.86585</v>
      </c>
      <c r="IG593">
        <v>1.86771</v>
      </c>
      <c r="IH593">
        <v>1.87016</v>
      </c>
      <c r="II593">
        <v>1.86874</v>
      </c>
      <c r="IJ593">
        <v>1.87027</v>
      </c>
      <c r="IK593">
        <v>0</v>
      </c>
      <c r="IL593">
        <v>0</v>
      </c>
      <c r="IM593">
        <v>0</v>
      </c>
      <c r="IN593">
        <v>0</v>
      </c>
      <c r="IO593" t="s">
        <v>441</v>
      </c>
      <c r="IP593" t="s">
        <v>442</v>
      </c>
      <c r="IQ593" t="s">
        <v>443</v>
      </c>
      <c r="IR593" t="s">
        <v>443</v>
      </c>
      <c r="IS593" t="s">
        <v>443</v>
      </c>
      <c r="IT593" t="s">
        <v>443</v>
      </c>
      <c r="IU593">
        <v>0</v>
      </c>
      <c r="IV593">
        <v>100</v>
      </c>
      <c r="IW593">
        <v>100</v>
      </c>
      <c r="IX593">
        <v>-2.285</v>
      </c>
      <c r="IY593">
        <v>0.07190000000000001</v>
      </c>
      <c r="IZ593">
        <v>-1.414774939843471</v>
      </c>
      <c r="JA593">
        <v>-0.002262605230658699</v>
      </c>
      <c r="JB593">
        <v>4.117972070868355E-07</v>
      </c>
      <c r="JC593">
        <v>-1.535053720392113E-10</v>
      </c>
      <c r="JD593">
        <v>-0.05773197212917025</v>
      </c>
      <c r="JE593">
        <v>-0.004387372397949352</v>
      </c>
      <c r="JF593">
        <v>0.001148265067849212</v>
      </c>
      <c r="JG593">
        <v>-2.372704636287677E-05</v>
      </c>
      <c r="JH593">
        <v>4</v>
      </c>
      <c r="JI593">
        <v>2346</v>
      </c>
      <c r="JJ593">
        <v>1</v>
      </c>
      <c r="JK593">
        <v>24</v>
      </c>
      <c r="JL593">
        <v>21726.2</v>
      </c>
      <c r="JM593">
        <v>29358574.8</v>
      </c>
      <c r="JN593">
        <v>1.03516</v>
      </c>
      <c r="JO593">
        <v>2.26562</v>
      </c>
      <c r="JP593">
        <v>1.39648</v>
      </c>
      <c r="JQ593">
        <v>2.35229</v>
      </c>
      <c r="JR593">
        <v>1.49536</v>
      </c>
      <c r="JS593">
        <v>2.7002</v>
      </c>
      <c r="JT593">
        <v>36.4578</v>
      </c>
      <c r="JU593">
        <v>24.0262</v>
      </c>
      <c r="JV593">
        <v>18</v>
      </c>
      <c r="JW593">
        <v>497.451</v>
      </c>
      <c r="JX593">
        <v>435.427</v>
      </c>
      <c r="JY593">
        <v>17.8406</v>
      </c>
      <c r="JZ593">
        <v>30.9061</v>
      </c>
      <c r="KA593">
        <v>30.0021</v>
      </c>
      <c r="KB593">
        <v>30.5358</v>
      </c>
      <c r="KC593">
        <v>30.444</v>
      </c>
      <c r="KD593">
        <v>20.6449</v>
      </c>
      <c r="KE593">
        <v>26.7206</v>
      </c>
      <c r="KF593">
        <v>32.975</v>
      </c>
      <c r="KG593">
        <v>17.8457</v>
      </c>
      <c r="KH593">
        <v>413.311</v>
      </c>
      <c r="KI593">
        <v>14.5049</v>
      </c>
      <c r="KJ593">
        <v>100.843</v>
      </c>
      <c r="KK593">
        <v>100.202</v>
      </c>
    </row>
    <row r="594" spans="1:297">
      <c r="A594">
        <v>578</v>
      </c>
      <c r="B594">
        <v>1761514491.1</v>
      </c>
      <c r="C594">
        <v>7280.599999904633</v>
      </c>
      <c r="D594" t="s">
        <v>1605</v>
      </c>
      <c r="E594" t="s">
        <v>1606</v>
      </c>
      <c r="F594">
        <v>5</v>
      </c>
      <c r="G594" t="s">
        <v>1604</v>
      </c>
      <c r="H594" t="s">
        <v>436</v>
      </c>
      <c r="I594">
        <v>1761514488.6</v>
      </c>
      <c r="J594">
        <f>(K594)/1000</f>
        <v>0</v>
      </c>
      <c r="K594">
        <f>IF(DP594, AN594, AH594)</f>
        <v>0</v>
      </c>
      <c r="L594">
        <f>IF(DP594, AI594, AG594)</f>
        <v>0</v>
      </c>
      <c r="M594">
        <f>DR594 - IF(AU594&gt;1, L594*DL594*100.0/(AW594), 0)</f>
        <v>0</v>
      </c>
      <c r="N594">
        <f>((T594-J594/2)*M594-L594)/(T594+J594/2)</f>
        <v>0</v>
      </c>
      <c r="O594">
        <f>N594*(DY594+DZ594)/1000.0</f>
        <v>0</v>
      </c>
      <c r="P594">
        <f>(DR594 - IF(AU594&gt;1, L594*DL594*100.0/(AW594), 0))*(DY594+DZ594)/1000.0</f>
        <v>0</v>
      </c>
      <c r="Q594">
        <f>2.0/((1/S594-1/R594)+SIGN(S594)*SQRT((1/S594-1/R594)*(1/S594-1/R594) + 4*DM594/((DM594+1)*(DM594+1))*(2*1/S594*1/R594-1/R594*1/R594)))</f>
        <v>0</v>
      </c>
      <c r="R594">
        <f>IF(LEFT(DN594,1)&lt;&gt;"0",IF(LEFT(DN594,1)="1",3.0,DO594),$D$5+$E$5*(EF594*DY594/($K$5*1000))+$F$5*(EF594*DY594/($K$5*1000))*MAX(MIN(DL594,$J$5),$I$5)*MAX(MIN(DL594,$J$5),$I$5)+$G$5*MAX(MIN(DL594,$J$5),$I$5)*(EF594*DY594/($K$5*1000))+$H$5*(EF594*DY594/($K$5*1000))*(EF594*DY594/($K$5*1000)))</f>
        <v>0</v>
      </c>
      <c r="S594">
        <f>J594*(1000-(1000*0.61365*exp(17.502*W594/(240.97+W594))/(DY594+DZ594)+DT594)/2)/(1000*0.61365*exp(17.502*W594/(240.97+W594))/(DY594+DZ594)-DT594)</f>
        <v>0</v>
      </c>
      <c r="T594">
        <f>1/((DM594+1)/(Q594/1.6)+1/(R594/1.37)) + DM594/((DM594+1)/(Q594/1.6) + DM594/(R594/1.37))</f>
        <v>0</v>
      </c>
      <c r="U594">
        <f>(DH594*DK594)</f>
        <v>0</v>
      </c>
      <c r="V594">
        <f>(EA594+(U594+2*0.95*5.67E-8*(((EA594+$B$7)+273)^4-(EA594+273)^4)-44100*J594)/(1.84*29.3*R594+8*0.95*5.67E-8*(EA594+273)^3))</f>
        <v>0</v>
      </c>
      <c r="W594">
        <f>($C$7*EB594+$D$7*EC594+$E$7*V594)</f>
        <v>0</v>
      </c>
      <c r="X594">
        <f>0.61365*exp(17.502*W594/(240.97+W594))</f>
        <v>0</v>
      </c>
      <c r="Y594">
        <f>(Z594/AA594*100)</f>
        <v>0</v>
      </c>
      <c r="Z594">
        <f>DT594*(DY594+DZ594)/1000</f>
        <v>0</v>
      </c>
      <c r="AA594">
        <f>0.61365*exp(17.502*EA594/(240.97+EA594))</f>
        <v>0</v>
      </c>
      <c r="AB594">
        <f>(X594-DT594*(DY594+DZ594)/1000)</f>
        <v>0</v>
      </c>
      <c r="AC594">
        <f>(-J594*44100)</f>
        <v>0</v>
      </c>
      <c r="AD594">
        <f>2*29.3*R594*0.92*(EA594-W594)</f>
        <v>0</v>
      </c>
      <c r="AE594">
        <f>2*0.95*5.67E-8*(((EA594+$B$7)+273)^4-(W594+273)^4)</f>
        <v>0</v>
      </c>
      <c r="AF594">
        <f>U594+AE594+AC594+AD594</f>
        <v>0</v>
      </c>
      <c r="AG594">
        <f>DX594*AU594*(DS594-DR594*(1000-AU594*DU594)/(1000-AU594*DT594))/(100*DL594)</f>
        <v>0</v>
      </c>
      <c r="AH594">
        <f>1000*DX594*AU594*(DT594-DU594)/(100*DL594*(1000-AU594*DT594))</f>
        <v>0</v>
      </c>
      <c r="AI594">
        <f>(AJ594 - AK594 - DY594*1E3/(8.314*(EA594+273.15)) * AM594/DX594 * AL594) * DX594/(100*DL594) * (1000 - DU594)/1000</f>
        <v>0</v>
      </c>
      <c r="AJ594">
        <v>426.2191072065019</v>
      </c>
      <c r="AK594">
        <v>414.8131575757575</v>
      </c>
      <c r="AL594">
        <v>-0.03213411383406617</v>
      </c>
      <c r="AM594">
        <v>65.62289470494829</v>
      </c>
      <c r="AN594">
        <f>(AP594 - AO594 + DY594*1E3/(8.314*(EA594+273.15)) * AR594/DX594 * AQ594) * DX594/(100*DL594) * 1000/(1000 - AP594)</f>
        <v>0</v>
      </c>
      <c r="AO594">
        <v>14.44218485405675</v>
      </c>
      <c r="AP594">
        <v>16.25494848484848</v>
      </c>
      <c r="AQ594">
        <v>-0.007029037518864901</v>
      </c>
      <c r="AR594">
        <v>106.7628895152086</v>
      </c>
      <c r="AS594">
        <v>0</v>
      </c>
      <c r="AT594">
        <v>0</v>
      </c>
      <c r="AU594">
        <f>IF(AS594*$H$13&gt;=AW594,1.0,(AW594/(AW594-AS594*$H$13)))</f>
        <v>0</v>
      </c>
      <c r="AV594">
        <f>(AU594-1)*100</f>
        <v>0</v>
      </c>
      <c r="AW594">
        <f>MAX(0,($B$13+$C$13*EF594)/(1+$D$13*EF594)*DY594/(EA594+273)*$E$13)</f>
        <v>0</v>
      </c>
      <c r="AX594" t="s">
        <v>437</v>
      </c>
      <c r="AY594" t="s">
        <v>437</v>
      </c>
      <c r="AZ594">
        <v>0</v>
      </c>
      <c r="BA594">
        <v>0</v>
      </c>
      <c r="BB594">
        <f>1-AZ594/BA594</f>
        <v>0</v>
      </c>
      <c r="BC594">
        <v>0</v>
      </c>
      <c r="BD594" t="s">
        <v>437</v>
      </c>
      <c r="BE594" t="s">
        <v>437</v>
      </c>
      <c r="BF594">
        <v>0</v>
      </c>
      <c r="BG594">
        <v>0</v>
      </c>
      <c r="BH594">
        <f>1-BF594/BG594</f>
        <v>0</v>
      </c>
      <c r="BI594">
        <v>0.5</v>
      </c>
      <c r="BJ594">
        <f>DI594</f>
        <v>0</v>
      </c>
      <c r="BK594">
        <f>L594</f>
        <v>0</v>
      </c>
      <c r="BL594">
        <f>BH594*BI594*BJ594</f>
        <v>0</v>
      </c>
      <c r="BM594">
        <f>(BK594-BC594)/BJ594</f>
        <v>0</v>
      </c>
      <c r="BN594">
        <f>(BA594-BG594)/BG594</f>
        <v>0</v>
      </c>
      <c r="BO594">
        <f>AZ594/(BB594+AZ594/BG594)</f>
        <v>0</v>
      </c>
      <c r="BP594" t="s">
        <v>437</v>
      </c>
      <c r="BQ594">
        <v>0</v>
      </c>
      <c r="BR594">
        <f>IF(BQ594&lt;&gt;0, BQ594, BO594)</f>
        <v>0</v>
      </c>
      <c r="BS594">
        <f>1-BR594/BG594</f>
        <v>0</v>
      </c>
      <c r="BT594">
        <f>(BG594-BF594)/(BG594-BR594)</f>
        <v>0</v>
      </c>
      <c r="BU594">
        <f>(BA594-BG594)/(BA594-BR594)</f>
        <v>0</v>
      </c>
      <c r="BV594">
        <f>(BG594-BF594)/(BG594-AZ594)</f>
        <v>0</v>
      </c>
      <c r="BW594">
        <f>(BA594-BG594)/(BA594-AZ594)</f>
        <v>0</v>
      </c>
      <c r="BX594">
        <f>(BT594*BR594/BF594)</f>
        <v>0</v>
      </c>
      <c r="BY594">
        <f>(1-BX594)</f>
        <v>0</v>
      </c>
      <c r="BZ594">
        <v>2020</v>
      </c>
      <c r="CA594">
        <v>290.0000000000001</v>
      </c>
      <c r="CB594">
        <v>1590.42</v>
      </c>
      <c r="CC594">
        <v>295</v>
      </c>
      <c r="CD594">
        <v>5220.67</v>
      </c>
      <c r="CE594">
        <v>1591.29</v>
      </c>
      <c r="CF594">
        <v>-0.87</v>
      </c>
      <c r="CG594">
        <v>300.0000000000001</v>
      </c>
      <c r="CH594">
        <v>23.8</v>
      </c>
      <c r="CI594">
        <v>1650.734719841875</v>
      </c>
      <c r="CJ594">
        <v>2.032994541366527</v>
      </c>
      <c r="CK594">
        <v>-31.03478562282126</v>
      </c>
      <c r="CL594">
        <v>0.9198548094063967</v>
      </c>
      <c r="CM594">
        <v>0.9759925733019913</v>
      </c>
      <c r="CN594">
        <v>-0.00431141668520578</v>
      </c>
      <c r="CO594">
        <v>289.9999999999999</v>
      </c>
      <c r="CP594">
        <v>1590.91</v>
      </c>
      <c r="CQ594">
        <v>765</v>
      </c>
      <c r="CR594">
        <v>5219.32</v>
      </c>
      <c r="CS594">
        <v>1591.27</v>
      </c>
      <c r="CT594">
        <v>-0.36</v>
      </c>
      <c r="DH594">
        <f>$B$11*EG594+$C$11*EH594+$F$11*ES594*(1-EV594)</f>
        <v>0</v>
      </c>
      <c r="DI594">
        <f>DH594*DJ594</f>
        <v>0</v>
      </c>
      <c r="DJ594">
        <f>($B$11*$D$9+$C$11*$D$9+$F$11*((FF594+EX594)/MAX(FF594+EX594+FG594, 0.1)*$I$9+FG594/MAX(FF594+EX594+FG594, 0.1)*$J$9))/($B$11+$C$11+$F$11)</f>
        <v>0</v>
      </c>
      <c r="DK594">
        <f>($B$11*$K$9+$C$11*$K$9+$F$11*((FF594+EX594)/MAX(FF594+EX594+FG594, 0.1)*$P$9+FG594/MAX(FF594+EX594+FG594, 0.1)*$Q$9))/($B$11+$C$11+$F$11)</f>
        <v>0</v>
      </c>
      <c r="DL594">
        <v>6</v>
      </c>
      <c r="DM594">
        <v>0.5</v>
      </c>
      <c r="DN594" t="s">
        <v>438</v>
      </c>
      <c r="DO594">
        <v>2</v>
      </c>
      <c r="DP594" t="b">
        <v>1</v>
      </c>
      <c r="DQ594">
        <v>1761514488.6</v>
      </c>
      <c r="DR594">
        <v>408.1426666666666</v>
      </c>
      <c r="DS594">
        <v>419.5065555555556</v>
      </c>
      <c r="DT594">
        <v>16.26896666666666</v>
      </c>
      <c r="DU594">
        <v>14.4427</v>
      </c>
      <c r="DV594">
        <v>410.4271111111111</v>
      </c>
      <c r="DW594">
        <v>16.19736666666667</v>
      </c>
      <c r="DX594">
        <v>499.9131111111111</v>
      </c>
      <c r="DY594">
        <v>90.25572222222222</v>
      </c>
      <c r="DZ594">
        <v>0.09995884444444443</v>
      </c>
      <c r="EA594">
        <v>23.74904444444444</v>
      </c>
      <c r="EB594">
        <v>23.94044444444445</v>
      </c>
      <c r="EC594">
        <v>999.9000000000001</v>
      </c>
      <c r="ED594">
        <v>0</v>
      </c>
      <c r="EE594">
        <v>0</v>
      </c>
      <c r="EF594">
        <v>9987.777777777777</v>
      </c>
      <c r="EG594">
        <v>0</v>
      </c>
      <c r="EH594">
        <v>1029.354444444444</v>
      </c>
      <c r="EI594">
        <v>-11.36386555555556</v>
      </c>
      <c r="EJ594">
        <v>414.8923333333333</v>
      </c>
      <c r="EK594">
        <v>425.6541111111111</v>
      </c>
      <c r="EL594">
        <v>1.82626</v>
      </c>
      <c r="EM594">
        <v>419.5065555555556</v>
      </c>
      <c r="EN594">
        <v>14.4427</v>
      </c>
      <c r="EO594">
        <v>1.468368888888889</v>
      </c>
      <c r="EP594">
        <v>1.303536666666667</v>
      </c>
      <c r="EQ594">
        <v>12.64267777777778</v>
      </c>
      <c r="ER594">
        <v>10.83971111111111</v>
      </c>
      <c r="ES594">
        <v>1999.994444444445</v>
      </c>
      <c r="ET594">
        <v>0.9799996666666666</v>
      </c>
      <c r="EU594">
        <v>0.02000071111111111</v>
      </c>
      <c r="EV594">
        <v>0</v>
      </c>
      <c r="EW594">
        <v>1543.394444444444</v>
      </c>
      <c r="EX594">
        <v>5.00097</v>
      </c>
      <c r="EY594">
        <v>30995.98888888889</v>
      </c>
      <c r="EZ594">
        <v>16707.54444444444</v>
      </c>
      <c r="FA594">
        <v>41.187</v>
      </c>
      <c r="FB594">
        <v>42.312</v>
      </c>
      <c r="FC594">
        <v>41.312</v>
      </c>
      <c r="FD594">
        <v>41.687</v>
      </c>
      <c r="FE594">
        <v>41.187</v>
      </c>
      <c r="FF594">
        <v>1955.094444444444</v>
      </c>
      <c r="FG594">
        <v>39.9</v>
      </c>
      <c r="FH594">
        <v>0</v>
      </c>
      <c r="FI594">
        <v>9362</v>
      </c>
      <c r="FJ594">
        <v>0</v>
      </c>
      <c r="FK594">
        <v>1543.6716</v>
      </c>
      <c r="FL594">
        <v>-6.140769250827675</v>
      </c>
      <c r="FM594">
        <v>-122.9538464452949</v>
      </c>
      <c r="FN594">
        <v>31003.56</v>
      </c>
      <c r="FO594">
        <v>15</v>
      </c>
      <c r="FP594">
        <v>0</v>
      </c>
      <c r="FQ594" t="s">
        <v>439</v>
      </c>
      <c r="FR594">
        <v>1760210915.6</v>
      </c>
      <c r="FS594">
        <v>0</v>
      </c>
      <c r="FT594">
        <v>0</v>
      </c>
      <c r="FU594">
        <v>-0.215</v>
      </c>
      <c r="FV594">
        <v>0</v>
      </c>
      <c r="FW594">
        <v>-0.6919999999999999</v>
      </c>
      <c r="FX594">
        <v>0</v>
      </c>
      <c r="FY594">
        <v>400</v>
      </c>
      <c r="FZ594">
        <v>0</v>
      </c>
      <c r="GA594">
        <v>0.15</v>
      </c>
      <c r="GB594">
        <v>0</v>
      </c>
      <c r="GC594">
        <v>-11.803485</v>
      </c>
      <c r="GD594">
        <v>1.04417560975609</v>
      </c>
      <c r="GE594">
        <v>0.258472774726856</v>
      </c>
      <c r="GF594">
        <v>0</v>
      </c>
      <c r="GG594">
        <v>1544.354411764706</v>
      </c>
      <c r="GH594">
        <v>-11.45133689516004</v>
      </c>
      <c r="GI594">
        <v>1.241962846788414</v>
      </c>
      <c r="GJ594">
        <v>0</v>
      </c>
      <c r="GK594">
        <v>1.8591975</v>
      </c>
      <c r="GL594">
        <v>-0.2479413883677315</v>
      </c>
      <c r="GM594">
        <v>0.02852261705646941</v>
      </c>
      <c r="GN594">
        <v>0</v>
      </c>
      <c r="GO594">
        <v>0</v>
      </c>
      <c r="GP594">
        <v>3</v>
      </c>
      <c r="GQ594" t="s">
        <v>455</v>
      </c>
      <c r="GR594">
        <v>3.13377</v>
      </c>
      <c r="GS594">
        <v>2.7602</v>
      </c>
      <c r="GT594">
        <v>0.0915883</v>
      </c>
      <c r="GU594">
        <v>0.0918568</v>
      </c>
      <c r="GV594">
        <v>0.0799932</v>
      </c>
      <c r="GW594">
        <v>0.0726511</v>
      </c>
      <c r="GX594">
        <v>28820.1</v>
      </c>
      <c r="GY594">
        <v>28814.5</v>
      </c>
      <c r="GZ594">
        <v>29506.5</v>
      </c>
      <c r="HA594">
        <v>29331.4</v>
      </c>
      <c r="HB594">
        <v>35875.5</v>
      </c>
      <c r="HC594">
        <v>36032.9</v>
      </c>
      <c r="HD594">
        <v>41518.6</v>
      </c>
      <c r="HE594">
        <v>41667.2</v>
      </c>
      <c r="HF594">
        <v>1.91112</v>
      </c>
      <c r="HG594">
        <v>1.82905</v>
      </c>
      <c r="HH594">
        <v>0.0162795</v>
      </c>
      <c r="HI594">
        <v>0</v>
      </c>
      <c r="HJ594">
        <v>23.7028</v>
      </c>
      <c r="HK594">
        <v>999.9</v>
      </c>
      <c r="HL594">
        <v>36.3</v>
      </c>
      <c r="HM594">
        <v>31.6</v>
      </c>
      <c r="HN594">
        <v>18.7741</v>
      </c>
      <c r="HO594">
        <v>62.3966</v>
      </c>
      <c r="HP594">
        <v>30.9415</v>
      </c>
      <c r="HQ594">
        <v>1</v>
      </c>
      <c r="HR594">
        <v>0.28</v>
      </c>
      <c r="HS594">
        <v>5.44074</v>
      </c>
      <c r="HT594">
        <v>20.2569</v>
      </c>
      <c r="HU594">
        <v>5.21939</v>
      </c>
      <c r="HV594">
        <v>12.0159</v>
      </c>
      <c r="HW594">
        <v>4.9885</v>
      </c>
      <c r="HX594">
        <v>3.2881</v>
      </c>
      <c r="HY594">
        <v>9999</v>
      </c>
      <c r="HZ594">
        <v>9999</v>
      </c>
      <c r="IA594">
        <v>9999</v>
      </c>
      <c r="IB594">
        <v>999.9</v>
      </c>
      <c r="IC594">
        <v>4.97286</v>
      </c>
      <c r="ID594">
        <v>1.86661</v>
      </c>
      <c r="IE594">
        <v>1.8659</v>
      </c>
      <c r="IF594">
        <v>1.86585</v>
      </c>
      <c r="IG594">
        <v>1.86773</v>
      </c>
      <c r="IH594">
        <v>1.87016</v>
      </c>
      <c r="II594">
        <v>1.86874</v>
      </c>
      <c r="IJ594">
        <v>1.87027</v>
      </c>
      <c r="IK594">
        <v>0</v>
      </c>
      <c r="IL594">
        <v>0</v>
      </c>
      <c r="IM594">
        <v>0</v>
      </c>
      <c r="IN594">
        <v>0</v>
      </c>
      <c r="IO594" t="s">
        <v>441</v>
      </c>
      <c r="IP594" t="s">
        <v>442</v>
      </c>
      <c r="IQ594" t="s">
        <v>443</v>
      </c>
      <c r="IR594" t="s">
        <v>443</v>
      </c>
      <c r="IS594" t="s">
        <v>443</v>
      </c>
      <c r="IT594" t="s">
        <v>443</v>
      </c>
      <c r="IU594">
        <v>0</v>
      </c>
      <c r="IV594">
        <v>100</v>
      </c>
      <c r="IW594">
        <v>100</v>
      </c>
      <c r="IX594">
        <v>-2.284</v>
      </c>
      <c r="IY594">
        <v>0.07140000000000001</v>
      </c>
      <c r="IZ594">
        <v>-1.414774939843471</v>
      </c>
      <c r="JA594">
        <v>-0.002262605230658699</v>
      </c>
      <c r="JB594">
        <v>4.117972070868355E-07</v>
      </c>
      <c r="JC594">
        <v>-1.535053720392113E-10</v>
      </c>
      <c r="JD594">
        <v>-0.05773197212917025</v>
      </c>
      <c r="JE594">
        <v>-0.004387372397949352</v>
      </c>
      <c r="JF594">
        <v>0.001148265067849212</v>
      </c>
      <c r="JG594">
        <v>-2.372704636287677E-05</v>
      </c>
      <c r="JH594">
        <v>4</v>
      </c>
      <c r="JI594">
        <v>2346</v>
      </c>
      <c r="JJ594">
        <v>1</v>
      </c>
      <c r="JK594">
        <v>24</v>
      </c>
      <c r="JL594">
        <v>21726.3</v>
      </c>
      <c r="JM594">
        <v>29358574.9</v>
      </c>
      <c r="JN594">
        <v>1.0083</v>
      </c>
      <c r="JO594">
        <v>2.27661</v>
      </c>
      <c r="JP594">
        <v>1.39771</v>
      </c>
      <c r="JQ594">
        <v>2.35352</v>
      </c>
      <c r="JR594">
        <v>1.49536</v>
      </c>
      <c r="JS594">
        <v>2.67334</v>
      </c>
      <c r="JT594">
        <v>36.4578</v>
      </c>
      <c r="JU594">
        <v>24.0262</v>
      </c>
      <c r="JV594">
        <v>18</v>
      </c>
      <c r="JW594">
        <v>497.652</v>
      </c>
      <c r="JX594">
        <v>435.262</v>
      </c>
      <c r="JY594">
        <v>17.8169</v>
      </c>
      <c r="JZ594">
        <v>30.9123</v>
      </c>
      <c r="KA594">
        <v>30.0001</v>
      </c>
      <c r="KB594">
        <v>30.5428</v>
      </c>
      <c r="KC594">
        <v>30.4509</v>
      </c>
      <c r="KD594">
        <v>20.1451</v>
      </c>
      <c r="KE594">
        <v>26.4343</v>
      </c>
      <c r="KF594">
        <v>32.975</v>
      </c>
      <c r="KG594">
        <v>17.89</v>
      </c>
      <c r="KH594">
        <v>399.953</v>
      </c>
      <c r="KI594">
        <v>14.5322</v>
      </c>
      <c r="KJ594">
        <v>100.841</v>
      </c>
      <c r="KK594">
        <v>100.2</v>
      </c>
    </row>
    <row r="595" spans="1:297">
      <c r="A595">
        <v>579</v>
      </c>
      <c r="B595">
        <v>1761514496.1</v>
      </c>
      <c r="C595">
        <v>7285.599999904633</v>
      </c>
      <c r="D595" t="s">
        <v>1607</v>
      </c>
      <c r="E595" t="s">
        <v>1608</v>
      </c>
      <c r="F595">
        <v>5</v>
      </c>
      <c r="G595" t="s">
        <v>1604</v>
      </c>
      <c r="H595" t="s">
        <v>436</v>
      </c>
      <c r="I595">
        <v>1761514493.3</v>
      </c>
      <c r="J595">
        <f>(K595)/1000</f>
        <v>0</v>
      </c>
      <c r="K595">
        <f>IF(DP595, AN595, AH595)</f>
        <v>0</v>
      </c>
      <c r="L595">
        <f>IF(DP595, AI595, AG595)</f>
        <v>0</v>
      </c>
      <c r="M595">
        <f>DR595 - IF(AU595&gt;1, L595*DL595*100.0/(AW595), 0)</f>
        <v>0</v>
      </c>
      <c r="N595">
        <f>((T595-J595/2)*M595-L595)/(T595+J595/2)</f>
        <v>0</v>
      </c>
      <c r="O595">
        <f>N595*(DY595+DZ595)/1000.0</f>
        <v>0</v>
      </c>
      <c r="P595">
        <f>(DR595 - IF(AU595&gt;1, L595*DL595*100.0/(AW595), 0))*(DY595+DZ595)/1000.0</f>
        <v>0</v>
      </c>
      <c r="Q595">
        <f>2.0/((1/S595-1/R595)+SIGN(S595)*SQRT((1/S595-1/R595)*(1/S595-1/R595) + 4*DM595/((DM595+1)*(DM595+1))*(2*1/S595*1/R595-1/R595*1/R595)))</f>
        <v>0</v>
      </c>
      <c r="R595">
        <f>IF(LEFT(DN595,1)&lt;&gt;"0",IF(LEFT(DN595,1)="1",3.0,DO595),$D$5+$E$5*(EF595*DY595/($K$5*1000))+$F$5*(EF595*DY595/($K$5*1000))*MAX(MIN(DL595,$J$5),$I$5)*MAX(MIN(DL595,$J$5),$I$5)+$G$5*MAX(MIN(DL595,$J$5),$I$5)*(EF595*DY595/($K$5*1000))+$H$5*(EF595*DY595/($K$5*1000))*(EF595*DY595/($K$5*1000)))</f>
        <v>0</v>
      </c>
      <c r="S595">
        <f>J595*(1000-(1000*0.61365*exp(17.502*W595/(240.97+W595))/(DY595+DZ595)+DT595)/2)/(1000*0.61365*exp(17.502*W595/(240.97+W595))/(DY595+DZ595)-DT595)</f>
        <v>0</v>
      </c>
      <c r="T595">
        <f>1/((DM595+1)/(Q595/1.6)+1/(R595/1.37)) + DM595/((DM595+1)/(Q595/1.6) + DM595/(R595/1.37))</f>
        <v>0</v>
      </c>
      <c r="U595">
        <f>(DH595*DK595)</f>
        <v>0</v>
      </c>
      <c r="V595">
        <f>(EA595+(U595+2*0.95*5.67E-8*(((EA595+$B$7)+273)^4-(EA595+273)^4)-44100*J595)/(1.84*29.3*R595+8*0.95*5.67E-8*(EA595+273)^3))</f>
        <v>0</v>
      </c>
      <c r="W595">
        <f>($C$7*EB595+$D$7*EC595+$E$7*V595)</f>
        <v>0</v>
      </c>
      <c r="X595">
        <f>0.61365*exp(17.502*W595/(240.97+W595))</f>
        <v>0</v>
      </c>
      <c r="Y595">
        <f>(Z595/AA595*100)</f>
        <v>0</v>
      </c>
      <c r="Z595">
        <f>DT595*(DY595+DZ595)/1000</f>
        <v>0</v>
      </c>
      <c r="AA595">
        <f>0.61365*exp(17.502*EA595/(240.97+EA595))</f>
        <v>0</v>
      </c>
      <c r="AB595">
        <f>(X595-DT595*(DY595+DZ595)/1000)</f>
        <v>0</v>
      </c>
      <c r="AC595">
        <f>(-J595*44100)</f>
        <v>0</v>
      </c>
      <c r="AD595">
        <f>2*29.3*R595*0.92*(EA595-W595)</f>
        <v>0</v>
      </c>
      <c r="AE595">
        <f>2*0.95*5.67E-8*(((EA595+$B$7)+273)^4-(W595+273)^4)</f>
        <v>0</v>
      </c>
      <c r="AF595">
        <f>U595+AE595+AC595+AD595</f>
        <v>0</v>
      </c>
      <c r="AG595">
        <f>DX595*AU595*(DS595-DR595*(1000-AU595*DU595)/(1000-AU595*DT595))/(100*DL595)</f>
        <v>0</v>
      </c>
      <c r="AH595">
        <f>1000*DX595*AU595*(DT595-DU595)/(100*DL595*(1000-AU595*DT595))</f>
        <v>0</v>
      </c>
      <c r="AI595">
        <f>(AJ595 - AK595 - DY595*1E3/(8.314*(EA595+273.15)) * AM595/DX595 * AL595) * DX595/(100*DL595) * (1000 - DU595)/1000</f>
        <v>0</v>
      </c>
      <c r="AJ595">
        <v>418.3581290192283</v>
      </c>
      <c r="AK595">
        <v>411.2139272727271</v>
      </c>
      <c r="AL595">
        <v>-0.8797288525005789</v>
      </c>
      <c r="AM595">
        <v>65.62289470494829</v>
      </c>
      <c r="AN595">
        <f>(AP595 - AO595 + DY595*1E3/(8.314*(EA595+273.15)) * AR595/DX595 * AQ595) * DX595/(100*DL595) * 1000/(1000 - AP595)</f>
        <v>0</v>
      </c>
      <c r="AO595">
        <v>14.43167750109192</v>
      </c>
      <c r="AP595">
        <v>16.23436303030303</v>
      </c>
      <c r="AQ595">
        <v>-0.00242188971508378</v>
      </c>
      <c r="AR595">
        <v>106.7628895152086</v>
      </c>
      <c r="AS595">
        <v>0</v>
      </c>
      <c r="AT595">
        <v>0</v>
      </c>
      <c r="AU595">
        <f>IF(AS595*$H$13&gt;=AW595,1.0,(AW595/(AW595-AS595*$H$13)))</f>
        <v>0</v>
      </c>
      <c r="AV595">
        <f>(AU595-1)*100</f>
        <v>0</v>
      </c>
      <c r="AW595">
        <f>MAX(0,($B$13+$C$13*EF595)/(1+$D$13*EF595)*DY595/(EA595+273)*$E$13)</f>
        <v>0</v>
      </c>
      <c r="AX595" t="s">
        <v>437</v>
      </c>
      <c r="AY595" t="s">
        <v>437</v>
      </c>
      <c r="AZ595">
        <v>0</v>
      </c>
      <c r="BA595">
        <v>0</v>
      </c>
      <c r="BB595">
        <f>1-AZ595/BA595</f>
        <v>0</v>
      </c>
      <c r="BC595">
        <v>0</v>
      </c>
      <c r="BD595" t="s">
        <v>437</v>
      </c>
      <c r="BE595" t="s">
        <v>437</v>
      </c>
      <c r="BF595">
        <v>0</v>
      </c>
      <c r="BG595">
        <v>0</v>
      </c>
      <c r="BH595">
        <f>1-BF595/BG595</f>
        <v>0</v>
      </c>
      <c r="BI595">
        <v>0.5</v>
      </c>
      <c r="BJ595">
        <f>DI595</f>
        <v>0</v>
      </c>
      <c r="BK595">
        <f>L595</f>
        <v>0</v>
      </c>
      <c r="BL595">
        <f>BH595*BI595*BJ595</f>
        <v>0</v>
      </c>
      <c r="BM595">
        <f>(BK595-BC595)/BJ595</f>
        <v>0</v>
      </c>
      <c r="BN595">
        <f>(BA595-BG595)/BG595</f>
        <v>0</v>
      </c>
      <c r="BO595">
        <f>AZ595/(BB595+AZ595/BG595)</f>
        <v>0</v>
      </c>
      <c r="BP595" t="s">
        <v>437</v>
      </c>
      <c r="BQ595">
        <v>0</v>
      </c>
      <c r="BR595">
        <f>IF(BQ595&lt;&gt;0, BQ595, BO595)</f>
        <v>0</v>
      </c>
      <c r="BS595">
        <f>1-BR595/BG595</f>
        <v>0</v>
      </c>
      <c r="BT595">
        <f>(BG595-BF595)/(BG595-BR595)</f>
        <v>0</v>
      </c>
      <c r="BU595">
        <f>(BA595-BG595)/(BA595-BR595)</f>
        <v>0</v>
      </c>
      <c r="BV595">
        <f>(BG595-BF595)/(BG595-AZ595)</f>
        <v>0</v>
      </c>
      <c r="BW595">
        <f>(BA595-BG595)/(BA595-AZ595)</f>
        <v>0</v>
      </c>
      <c r="BX595">
        <f>(BT595*BR595/BF595)</f>
        <v>0</v>
      </c>
      <c r="BY595">
        <f>(1-BX595)</f>
        <v>0</v>
      </c>
      <c r="BZ595">
        <v>2020</v>
      </c>
      <c r="CA595">
        <v>290.0000000000001</v>
      </c>
      <c r="CB595">
        <v>1590.42</v>
      </c>
      <c r="CC595">
        <v>295</v>
      </c>
      <c r="CD595">
        <v>5220.67</v>
      </c>
      <c r="CE595">
        <v>1591.29</v>
      </c>
      <c r="CF595">
        <v>-0.87</v>
      </c>
      <c r="CG595">
        <v>300.0000000000001</v>
      </c>
      <c r="CH595">
        <v>23.8</v>
      </c>
      <c r="CI595">
        <v>1650.734719841875</v>
      </c>
      <c r="CJ595">
        <v>2.032994541366527</v>
      </c>
      <c r="CK595">
        <v>-31.03478562282126</v>
      </c>
      <c r="CL595">
        <v>0.9198548094063967</v>
      </c>
      <c r="CM595">
        <v>0.9759925733019913</v>
      </c>
      <c r="CN595">
        <v>-0.00431141668520578</v>
      </c>
      <c r="CO595">
        <v>289.9999999999999</v>
      </c>
      <c r="CP595">
        <v>1590.91</v>
      </c>
      <c r="CQ595">
        <v>765</v>
      </c>
      <c r="CR595">
        <v>5219.32</v>
      </c>
      <c r="CS595">
        <v>1591.27</v>
      </c>
      <c r="CT595">
        <v>-0.36</v>
      </c>
      <c r="DH595">
        <f>$B$11*EG595+$C$11*EH595+$F$11*ES595*(1-EV595)</f>
        <v>0</v>
      </c>
      <c r="DI595">
        <f>DH595*DJ595</f>
        <v>0</v>
      </c>
      <c r="DJ595">
        <f>($B$11*$D$9+$C$11*$D$9+$F$11*((FF595+EX595)/MAX(FF595+EX595+FG595, 0.1)*$I$9+FG595/MAX(FF595+EX595+FG595, 0.1)*$J$9))/($B$11+$C$11+$F$11)</f>
        <v>0</v>
      </c>
      <c r="DK595">
        <f>($B$11*$K$9+$C$11*$K$9+$F$11*((FF595+EX595)/MAX(FF595+EX595+FG595, 0.1)*$P$9+FG595/MAX(FF595+EX595+FG595, 0.1)*$Q$9))/($B$11+$C$11+$F$11)</f>
        <v>0</v>
      </c>
      <c r="DL595">
        <v>6</v>
      </c>
      <c r="DM595">
        <v>0.5</v>
      </c>
      <c r="DN595" t="s">
        <v>438</v>
      </c>
      <c r="DO595">
        <v>2</v>
      </c>
      <c r="DP595" t="b">
        <v>1</v>
      </c>
      <c r="DQ595">
        <v>1761514493.3</v>
      </c>
      <c r="DR595">
        <v>406.6623</v>
      </c>
      <c r="DS595">
        <v>411.5226000000001</v>
      </c>
      <c r="DT595">
        <v>16.2429</v>
      </c>
      <c r="DU595">
        <v>14.43474</v>
      </c>
      <c r="DV595">
        <v>408.9439</v>
      </c>
      <c r="DW595">
        <v>16.17166</v>
      </c>
      <c r="DX595">
        <v>500.0103999999999</v>
      </c>
      <c r="DY595">
        <v>90.25627999999999</v>
      </c>
      <c r="DZ595">
        <v>0.09997175</v>
      </c>
      <c r="EA595">
        <v>23.70974</v>
      </c>
      <c r="EB595">
        <v>23.9891</v>
      </c>
      <c r="EC595">
        <v>999.9</v>
      </c>
      <c r="ED595">
        <v>0</v>
      </c>
      <c r="EE595">
        <v>0</v>
      </c>
      <c r="EF595">
        <v>9992.806</v>
      </c>
      <c r="EG595">
        <v>0</v>
      </c>
      <c r="EH595">
        <v>1029.33</v>
      </c>
      <c r="EI595">
        <v>-4.8603065</v>
      </c>
      <c r="EJ595">
        <v>413.3767</v>
      </c>
      <c r="EK595">
        <v>417.5498000000001</v>
      </c>
      <c r="EL595">
        <v>1.808176</v>
      </c>
      <c r="EM595">
        <v>411.5226000000001</v>
      </c>
      <c r="EN595">
        <v>14.43474</v>
      </c>
      <c r="EO595">
        <v>1.466026</v>
      </c>
      <c r="EP595">
        <v>1.302825</v>
      </c>
      <c r="EQ595">
        <v>12.61835</v>
      </c>
      <c r="ER595">
        <v>10.8315</v>
      </c>
      <c r="ES595">
        <v>1999.985</v>
      </c>
      <c r="ET595">
        <v>0.9799996</v>
      </c>
      <c r="EU595">
        <v>0.0200008</v>
      </c>
      <c r="EV595">
        <v>0</v>
      </c>
      <c r="EW595">
        <v>1543.414</v>
      </c>
      <c r="EX595">
        <v>5.000970000000001</v>
      </c>
      <c r="EY595">
        <v>30999.78</v>
      </c>
      <c r="EZ595">
        <v>16707.42</v>
      </c>
      <c r="FA595">
        <v>41.187</v>
      </c>
      <c r="FB595">
        <v>42.3246</v>
      </c>
      <c r="FC595">
        <v>41.312</v>
      </c>
      <c r="FD595">
        <v>41.687</v>
      </c>
      <c r="FE595">
        <v>41.187</v>
      </c>
      <c r="FF595">
        <v>1955.085</v>
      </c>
      <c r="FG595">
        <v>39.89999999999999</v>
      </c>
      <c r="FH595">
        <v>0</v>
      </c>
      <c r="FI595">
        <v>9367.400000095367</v>
      </c>
      <c r="FJ595">
        <v>0</v>
      </c>
      <c r="FK595">
        <v>1543.358846153846</v>
      </c>
      <c r="FL595">
        <v>0.8577777529549708</v>
      </c>
      <c r="FM595">
        <v>11.02564096857718</v>
      </c>
      <c r="FN595">
        <v>30997.99615384615</v>
      </c>
      <c r="FO595">
        <v>15</v>
      </c>
      <c r="FP595">
        <v>0</v>
      </c>
      <c r="FQ595" t="s">
        <v>439</v>
      </c>
      <c r="FR595">
        <v>1760210915.6</v>
      </c>
      <c r="FS595">
        <v>0</v>
      </c>
      <c r="FT595">
        <v>0</v>
      </c>
      <c r="FU595">
        <v>-0.215</v>
      </c>
      <c r="FV595">
        <v>0</v>
      </c>
      <c r="FW595">
        <v>-0.6919999999999999</v>
      </c>
      <c r="FX595">
        <v>0</v>
      </c>
      <c r="FY595">
        <v>400</v>
      </c>
      <c r="FZ595">
        <v>0</v>
      </c>
      <c r="GA595">
        <v>0.15</v>
      </c>
      <c r="GB595">
        <v>0</v>
      </c>
      <c r="GC595">
        <v>-10.03208329268293</v>
      </c>
      <c r="GD595">
        <v>25.53773686411148</v>
      </c>
      <c r="GE595">
        <v>3.297123284820699</v>
      </c>
      <c r="GF595">
        <v>0</v>
      </c>
      <c r="GG595">
        <v>1543.646470588235</v>
      </c>
      <c r="GH595">
        <v>-3.750954932705297</v>
      </c>
      <c r="GI595">
        <v>0.6182322158092044</v>
      </c>
      <c r="GJ595">
        <v>0</v>
      </c>
      <c r="GK595">
        <v>1.840026585365854</v>
      </c>
      <c r="GL595">
        <v>-0.2929766550522588</v>
      </c>
      <c r="GM595">
        <v>0.03055105216420989</v>
      </c>
      <c r="GN595">
        <v>0</v>
      </c>
      <c r="GO595">
        <v>0</v>
      </c>
      <c r="GP595">
        <v>3</v>
      </c>
      <c r="GQ595" t="s">
        <v>455</v>
      </c>
      <c r="GR595">
        <v>3.13386</v>
      </c>
      <c r="GS595">
        <v>2.76029</v>
      </c>
      <c r="GT595">
        <v>0.0908765</v>
      </c>
      <c r="GU595">
        <v>0.0895891</v>
      </c>
      <c r="GV595">
        <v>0.0799238</v>
      </c>
      <c r="GW595">
        <v>0.07269689999999999</v>
      </c>
      <c r="GX595">
        <v>28842.6</v>
      </c>
      <c r="GY595">
        <v>28887</v>
      </c>
      <c r="GZ595">
        <v>29506.4</v>
      </c>
      <c r="HA595">
        <v>29332</v>
      </c>
      <c r="HB595">
        <v>35877.9</v>
      </c>
      <c r="HC595">
        <v>36031.7</v>
      </c>
      <c r="HD595">
        <v>41518.2</v>
      </c>
      <c r="HE595">
        <v>41668</v>
      </c>
      <c r="HF595">
        <v>1.91142</v>
      </c>
      <c r="HG595">
        <v>1.82927</v>
      </c>
      <c r="HH595">
        <v>0.0187866</v>
      </c>
      <c r="HI595">
        <v>0</v>
      </c>
      <c r="HJ595">
        <v>23.7034</v>
      </c>
      <c r="HK595">
        <v>999.9</v>
      </c>
      <c r="HL595">
        <v>36.3</v>
      </c>
      <c r="HM595">
        <v>31.6</v>
      </c>
      <c r="HN595">
        <v>18.7729</v>
      </c>
      <c r="HO595">
        <v>62.7066</v>
      </c>
      <c r="HP595">
        <v>30.8774</v>
      </c>
      <c r="HQ595">
        <v>1</v>
      </c>
      <c r="HR595">
        <v>0.278511</v>
      </c>
      <c r="HS595">
        <v>5.20846</v>
      </c>
      <c r="HT595">
        <v>20.2643</v>
      </c>
      <c r="HU595">
        <v>5.21909</v>
      </c>
      <c r="HV595">
        <v>12.0161</v>
      </c>
      <c r="HW595">
        <v>4.9883</v>
      </c>
      <c r="HX595">
        <v>3.28808</v>
      </c>
      <c r="HY595">
        <v>9999</v>
      </c>
      <c r="HZ595">
        <v>9999</v>
      </c>
      <c r="IA595">
        <v>9999</v>
      </c>
      <c r="IB595">
        <v>999.9</v>
      </c>
      <c r="IC595">
        <v>4.97284</v>
      </c>
      <c r="ID595">
        <v>1.86661</v>
      </c>
      <c r="IE595">
        <v>1.86589</v>
      </c>
      <c r="IF595">
        <v>1.86585</v>
      </c>
      <c r="IG595">
        <v>1.86772</v>
      </c>
      <c r="IH595">
        <v>1.87014</v>
      </c>
      <c r="II595">
        <v>1.86875</v>
      </c>
      <c r="IJ595">
        <v>1.87027</v>
      </c>
      <c r="IK595">
        <v>0</v>
      </c>
      <c r="IL595">
        <v>0</v>
      </c>
      <c r="IM595">
        <v>0</v>
      </c>
      <c r="IN595">
        <v>0</v>
      </c>
      <c r="IO595" t="s">
        <v>441</v>
      </c>
      <c r="IP595" t="s">
        <v>442</v>
      </c>
      <c r="IQ595" t="s">
        <v>443</v>
      </c>
      <c r="IR595" t="s">
        <v>443</v>
      </c>
      <c r="IS595" t="s">
        <v>443</v>
      </c>
      <c r="IT595" t="s">
        <v>443</v>
      </c>
      <c r="IU595">
        <v>0</v>
      </c>
      <c r="IV595">
        <v>100</v>
      </c>
      <c r="IW595">
        <v>100</v>
      </c>
      <c r="IX595">
        <v>-2.276</v>
      </c>
      <c r="IY595">
        <v>0.0712</v>
      </c>
      <c r="IZ595">
        <v>-1.414774939843471</v>
      </c>
      <c r="JA595">
        <v>-0.002262605230658699</v>
      </c>
      <c r="JB595">
        <v>4.117972070868355E-07</v>
      </c>
      <c r="JC595">
        <v>-1.535053720392113E-10</v>
      </c>
      <c r="JD595">
        <v>-0.05773197212917025</v>
      </c>
      <c r="JE595">
        <v>-0.004387372397949352</v>
      </c>
      <c r="JF595">
        <v>0.001148265067849212</v>
      </c>
      <c r="JG595">
        <v>-2.372704636287677E-05</v>
      </c>
      <c r="JH595">
        <v>4</v>
      </c>
      <c r="JI595">
        <v>2346</v>
      </c>
      <c r="JJ595">
        <v>1</v>
      </c>
      <c r="JK595">
        <v>24</v>
      </c>
      <c r="JL595">
        <v>21726.3</v>
      </c>
      <c r="JM595">
        <v>29358574.9</v>
      </c>
      <c r="JN595">
        <v>0.979004</v>
      </c>
      <c r="JO595">
        <v>2.27661</v>
      </c>
      <c r="JP595">
        <v>1.39648</v>
      </c>
      <c r="JQ595">
        <v>2.35352</v>
      </c>
      <c r="JR595">
        <v>1.49536</v>
      </c>
      <c r="JS595">
        <v>2.56592</v>
      </c>
      <c r="JT595">
        <v>36.4578</v>
      </c>
      <c r="JU595">
        <v>24.0262</v>
      </c>
      <c r="JV595">
        <v>18</v>
      </c>
      <c r="JW595">
        <v>497.895</v>
      </c>
      <c r="JX595">
        <v>435.443</v>
      </c>
      <c r="JY595">
        <v>17.8509</v>
      </c>
      <c r="JZ595">
        <v>30.9176</v>
      </c>
      <c r="KA595">
        <v>29.9993</v>
      </c>
      <c r="KB595">
        <v>30.549</v>
      </c>
      <c r="KC595">
        <v>30.4571</v>
      </c>
      <c r="KD595">
        <v>19.4799</v>
      </c>
      <c r="KE595">
        <v>26.4343</v>
      </c>
      <c r="KF595">
        <v>32.975</v>
      </c>
      <c r="KG595">
        <v>17.9004</v>
      </c>
      <c r="KH595">
        <v>379.915</v>
      </c>
      <c r="KI595">
        <v>14.5525</v>
      </c>
      <c r="KJ595">
        <v>100.84</v>
      </c>
      <c r="KK595">
        <v>100.202</v>
      </c>
    </row>
    <row r="596" spans="1:297">
      <c r="A596">
        <v>580</v>
      </c>
      <c r="B596">
        <v>1761514501.1</v>
      </c>
      <c r="C596">
        <v>7290.599999904633</v>
      </c>
      <c r="D596" t="s">
        <v>1609</v>
      </c>
      <c r="E596" t="s">
        <v>1610</v>
      </c>
      <c r="F596">
        <v>5</v>
      </c>
      <c r="G596" t="s">
        <v>1604</v>
      </c>
      <c r="H596" t="s">
        <v>436</v>
      </c>
      <c r="I596">
        <v>1761514498.6</v>
      </c>
      <c r="J596">
        <f>(K596)/1000</f>
        <v>0</v>
      </c>
      <c r="K596">
        <f>IF(DP596, AN596, AH596)</f>
        <v>0</v>
      </c>
      <c r="L596">
        <f>IF(DP596, AI596, AG596)</f>
        <v>0</v>
      </c>
      <c r="M596">
        <f>DR596 - IF(AU596&gt;1, L596*DL596*100.0/(AW596), 0)</f>
        <v>0</v>
      </c>
      <c r="N596">
        <f>((T596-J596/2)*M596-L596)/(T596+J596/2)</f>
        <v>0</v>
      </c>
      <c r="O596">
        <f>N596*(DY596+DZ596)/1000.0</f>
        <v>0</v>
      </c>
      <c r="P596">
        <f>(DR596 - IF(AU596&gt;1, L596*DL596*100.0/(AW596), 0))*(DY596+DZ596)/1000.0</f>
        <v>0</v>
      </c>
      <c r="Q596">
        <f>2.0/((1/S596-1/R596)+SIGN(S596)*SQRT((1/S596-1/R596)*(1/S596-1/R596) + 4*DM596/((DM596+1)*(DM596+1))*(2*1/S596*1/R596-1/R596*1/R596)))</f>
        <v>0</v>
      </c>
      <c r="R596">
        <f>IF(LEFT(DN596,1)&lt;&gt;"0",IF(LEFT(DN596,1)="1",3.0,DO596),$D$5+$E$5*(EF596*DY596/($K$5*1000))+$F$5*(EF596*DY596/($K$5*1000))*MAX(MIN(DL596,$J$5),$I$5)*MAX(MIN(DL596,$J$5),$I$5)+$G$5*MAX(MIN(DL596,$J$5),$I$5)*(EF596*DY596/($K$5*1000))+$H$5*(EF596*DY596/($K$5*1000))*(EF596*DY596/($K$5*1000)))</f>
        <v>0</v>
      </c>
      <c r="S596">
        <f>J596*(1000-(1000*0.61365*exp(17.502*W596/(240.97+W596))/(DY596+DZ596)+DT596)/2)/(1000*0.61365*exp(17.502*W596/(240.97+W596))/(DY596+DZ596)-DT596)</f>
        <v>0</v>
      </c>
      <c r="T596">
        <f>1/((DM596+1)/(Q596/1.6)+1/(R596/1.37)) + DM596/((DM596+1)/(Q596/1.6) + DM596/(R596/1.37))</f>
        <v>0</v>
      </c>
      <c r="U596">
        <f>(DH596*DK596)</f>
        <v>0</v>
      </c>
      <c r="V596">
        <f>(EA596+(U596+2*0.95*5.67E-8*(((EA596+$B$7)+273)^4-(EA596+273)^4)-44100*J596)/(1.84*29.3*R596+8*0.95*5.67E-8*(EA596+273)^3))</f>
        <v>0</v>
      </c>
      <c r="W596">
        <f>($C$7*EB596+$D$7*EC596+$E$7*V596)</f>
        <v>0</v>
      </c>
      <c r="X596">
        <f>0.61365*exp(17.502*W596/(240.97+W596))</f>
        <v>0</v>
      </c>
      <c r="Y596">
        <f>(Z596/AA596*100)</f>
        <v>0</v>
      </c>
      <c r="Z596">
        <f>DT596*(DY596+DZ596)/1000</f>
        <v>0</v>
      </c>
      <c r="AA596">
        <f>0.61365*exp(17.502*EA596/(240.97+EA596))</f>
        <v>0</v>
      </c>
      <c r="AB596">
        <f>(X596-DT596*(DY596+DZ596)/1000)</f>
        <v>0</v>
      </c>
      <c r="AC596">
        <f>(-J596*44100)</f>
        <v>0</v>
      </c>
      <c r="AD596">
        <f>2*29.3*R596*0.92*(EA596-W596)</f>
        <v>0</v>
      </c>
      <c r="AE596">
        <f>2*0.95*5.67E-8*(((EA596+$B$7)+273)^4-(W596+273)^4)</f>
        <v>0</v>
      </c>
      <c r="AF596">
        <f>U596+AE596+AC596+AD596</f>
        <v>0</v>
      </c>
      <c r="AG596">
        <f>DX596*AU596*(DS596-DR596*(1000-AU596*DU596)/(1000-AU596*DT596))/(100*DL596)</f>
        <v>0</v>
      </c>
      <c r="AH596">
        <f>1000*DX596*AU596*(DT596-DU596)/(100*DL596*(1000-AU596*DT596))</f>
        <v>0</v>
      </c>
      <c r="AI596">
        <f>(AJ596 - AK596 - DY596*1E3/(8.314*(EA596+273.15)) * AM596/DX596 * AL596) * DX596/(100*DL596) * (1000 - DU596)/1000</f>
        <v>0</v>
      </c>
      <c r="AJ596">
        <v>403.2123263121059</v>
      </c>
      <c r="AK596">
        <v>401.8636606060606</v>
      </c>
      <c r="AL596">
        <v>-1.997329384205638</v>
      </c>
      <c r="AM596">
        <v>65.62289470494829</v>
      </c>
      <c r="AN596">
        <f>(AP596 - AO596 + DY596*1E3/(8.314*(EA596+273.15)) * AR596/DX596 * AQ596) * DX596/(100*DL596) * 1000/(1000 - AP596)</f>
        <v>0</v>
      </c>
      <c r="AO596">
        <v>14.45776126200846</v>
      </c>
      <c r="AP596">
        <v>16.2324006060606</v>
      </c>
      <c r="AQ596">
        <v>-0.0001036394287562567</v>
      </c>
      <c r="AR596">
        <v>106.7628895152086</v>
      </c>
      <c r="AS596">
        <v>0</v>
      </c>
      <c r="AT596">
        <v>0</v>
      </c>
      <c r="AU596">
        <f>IF(AS596*$H$13&gt;=AW596,1.0,(AW596/(AW596-AS596*$H$13)))</f>
        <v>0</v>
      </c>
      <c r="AV596">
        <f>(AU596-1)*100</f>
        <v>0</v>
      </c>
      <c r="AW596">
        <f>MAX(0,($B$13+$C$13*EF596)/(1+$D$13*EF596)*DY596/(EA596+273)*$E$13)</f>
        <v>0</v>
      </c>
      <c r="AX596" t="s">
        <v>437</v>
      </c>
      <c r="AY596" t="s">
        <v>437</v>
      </c>
      <c r="AZ596">
        <v>0</v>
      </c>
      <c r="BA596">
        <v>0</v>
      </c>
      <c r="BB596">
        <f>1-AZ596/BA596</f>
        <v>0</v>
      </c>
      <c r="BC596">
        <v>0</v>
      </c>
      <c r="BD596" t="s">
        <v>437</v>
      </c>
      <c r="BE596" t="s">
        <v>437</v>
      </c>
      <c r="BF596">
        <v>0</v>
      </c>
      <c r="BG596">
        <v>0</v>
      </c>
      <c r="BH596">
        <f>1-BF596/BG596</f>
        <v>0</v>
      </c>
      <c r="BI596">
        <v>0.5</v>
      </c>
      <c r="BJ596">
        <f>DI596</f>
        <v>0</v>
      </c>
      <c r="BK596">
        <f>L596</f>
        <v>0</v>
      </c>
      <c r="BL596">
        <f>BH596*BI596*BJ596</f>
        <v>0</v>
      </c>
      <c r="BM596">
        <f>(BK596-BC596)/BJ596</f>
        <v>0</v>
      </c>
      <c r="BN596">
        <f>(BA596-BG596)/BG596</f>
        <v>0</v>
      </c>
      <c r="BO596">
        <f>AZ596/(BB596+AZ596/BG596)</f>
        <v>0</v>
      </c>
      <c r="BP596" t="s">
        <v>437</v>
      </c>
      <c r="BQ596">
        <v>0</v>
      </c>
      <c r="BR596">
        <f>IF(BQ596&lt;&gt;0, BQ596, BO596)</f>
        <v>0</v>
      </c>
      <c r="BS596">
        <f>1-BR596/BG596</f>
        <v>0</v>
      </c>
      <c r="BT596">
        <f>(BG596-BF596)/(BG596-BR596)</f>
        <v>0</v>
      </c>
      <c r="BU596">
        <f>(BA596-BG596)/(BA596-BR596)</f>
        <v>0</v>
      </c>
      <c r="BV596">
        <f>(BG596-BF596)/(BG596-AZ596)</f>
        <v>0</v>
      </c>
      <c r="BW596">
        <f>(BA596-BG596)/(BA596-AZ596)</f>
        <v>0</v>
      </c>
      <c r="BX596">
        <f>(BT596*BR596/BF596)</f>
        <v>0</v>
      </c>
      <c r="BY596">
        <f>(1-BX596)</f>
        <v>0</v>
      </c>
      <c r="BZ596">
        <v>2020</v>
      </c>
      <c r="CA596">
        <v>290.0000000000001</v>
      </c>
      <c r="CB596">
        <v>1590.42</v>
      </c>
      <c r="CC596">
        <v>295</v>
      </c>
      <c r="CD596">
        <v>5220.67</v>
      </c>
      <c r="CE596">
        <v>1591.29</v>
      </c>
      <c r="CF596">
        <v>-0.87</v>
      </c>
      <c r="CG596">
        <v>300.0000000000001</v>
      </c>
      <c r="CH596">
        <v>23.8</v>
      </c>
      <c r="CI596">
        <v>1650.734719841875</v>
      </c>
      <c r="CJ596">
        <v>2.032994541366527</v>
      </c>
      <c r="CK596">
        <v>-31.03478562282126</v>
      </c>
      <c r="CL596">
        <v>0.9198548094063967</v>
      </c>
      <c r="CM596">
        <v>0.9759925733019913</v>
      </c>
      <c r="CN596">
        <v>-0.00431141668520578</v>
      </c>
      <c r="CO596">
        <v>289.9999999999999</v>
      </c>
      <c r="CP596">
        <v>1590.91</v>
      </c>
      <c r="CQ596">
        <v>765</v>
      </c>
      <c r="CR596">
        <v>5219.32</v>
      </c>
      <c r="CS596">
        <v>1591.27</v>
      </c>
      <c r="CT596">
        <v>-0.36</v>
      </c>
      <c r="DH596">
        <f>$B$11*EG596+$C$11*EH596+$F$11*ES596*(1-EV596)</f>
        <v>0</v>
      </c>
      <c r="DI596">
        <f>DH596*DJ596</f>
        <v>0</v>
      </c>
      <c r="DJ596">
        <f>($B$11*$D$9+$C$11*$D$9+$F$11*((FF596+EX596)/MAX(FF596+EX596+FG596, 0.1)*$I$9+FG596/MAX(FF596+EX596+FG596, 0.1)*$J$9))/($B$11+$C$11+$F$11)</f>
        <v>0</v>
      </c>
      <c r="DK596">
        <f>($B$11*$K$9+$C$11*$K$9+$F$11*((FF596+EX596)/MAX(FF596+EX596+FG596, 0.1)*$P$9+FG596/MAX(FF596+EX596+FG596, 0.1)*$Q$9))/($B$11+$C$11+$F$11)</f>
        <v>0</v>
      </c>
      <c r="DL596">
        <v>6</v>
      </c>
      <c r="DM596">
        <v>0.5</v>
      </c>
      <c r="DN596" t="s">
        <v>438</v>
      </c>
      <c r="DO596">
        <v>2</v>
      </c>
      <c r="DP596" t="b">
        <v>1</v>
      </c>
      <c r="DQ596">
        <v>1761514498.6</v>
      </c>
      <c r="DR596">
        <v>399.4463333333333</v>
      </c>
      <c r="DS596">
        <v>395.7337777777777</v>
      </c>
      <c r="DT596">
        <v>16.23136666666667</v>
      </c>
      <c r="DU596">
        <v>14.46283333333333</v>
      </c>
      <c r="DV596">
        <v>401.7136666666667</v>
      </c>
      <c r="DW596">
        <v>16.16025555555555</v>
      </c>
      <c r="DX596">
        <v>500.0102222222222</v>
      </c>
      <c r="DY596">
        <v>90.25563333333334</v>
      </c>
      <c r="DZ596">
        <v>0.09997096666666666</v>
      </c>
      <c r="EA596">
        <v>23.70066666666667</v>
      </c>
      <c r="EB596">
        <v>24.03355555555556</v>
      </c>
      <c r="EC596">
        <v>999.9000000000001</v>
      </c>
      <c r="ED596">
        <v>0</v>
      </c>
      <c r="EE596">
        <v>0</v>
      </c>
      <c r="EF596">
        <v>10003.19444444445</v>
      </c>
      <c r="EG596">
        <v>0</v>
      </c>
      <c r="EH596">
        <v>1029.313333333333</v>
      </c>
      <c r="EI596">
        <v>3.712637777777778</v>
      </c>
      <c r="EJ596">
        <v>406.0368888888889</v>
      </c>
      <c r="EK596">
        <v>401.5412222222222</v>
      </c>
      <c r="EL596">
        <v>1.768531111111111</v>
      </c>
      <c r="EM596">
        <v>395.7337777777777</v>
      </c>
      <c r="EN596">
        <v>14.46283333333333</v>
      </c>
      <c r="EO596">
        <v>1.464973333333333</v>
      </c>
      <c r="EP596">
        <v>1.305354444444444</v>
      </c>
      <c r="EQ596">
        <v>12.60742222222222</v>
      </c>
      <c r="ER596">
        <v>10.86063333333333</v>
      </c>
      <c r="ES596">
        <v>1999.982222222222</v>
      </c>
      <c r="ET596">
        <v>0.9799995555555555</v>
      </c>
      <c r="EU596">
        <v>0.02000074444444445</v>
      </c>
      <c r="EV596">
        <v>0</v>
      </c>
      <c r="EW596">
        <v>1543.45</v>
      </c>
      <c r="EX596">
        <v>5.00097</v>
      </c>
      <c r="EY596">
        <v>30998.86666666666</v>
      </c>
      <c r="EZ596">
        <v>16707.42222222222</v>
      </c>
      <c r="FA596">
        <v>41.187</v>
      </c>
      <c r="FB596">
        <v>42.32599999999999</v>
      </c>
      <c r="FC596">
        <v>41.32599999999999</v>
      </c>
      <c r="FD596">
        <v>41.687</v>
      </c>
      <c r="FE596">
        <v>41.17322222222222</v>
      </c>
      <c r="FF596">
        <v>1955.082222222222</v>
      </c>
      <c r="FG596">
        <v>39.9</v>
      </c>
      <c r="FH596">
        <v>0</v>
      </c>
      <c r="FI596">
        <v>9372.200000047684</v>
      </c>
      <c r="FJ596">
        <v>0</v>
      </c>
      <c r="FK596">
        <v>1543.375769230769</v>
      </c>
      <c r="FL596">
        <v>1.447179477867202</v>
      </c>
      <c r="FM596">
        <v>23.70256414587436</v>
      </c>
      <c r="FN596">
        <v>30998.46538461539</v>
      </c>
      <c r="FO596">
        <v>15</v>
      </c>
      <c r="FP596">
        <v>0</v>
      </c>
      <c r="FQ596" t="s">
        <v>439</v>
      </c>
      <c r="FR596">
        <v>1760210915.6</v>
      </c>
      <c r="FS596">
        <v>0</v>
      </c>
      <c r="FT596">
        <v>0</v>
      </c>
      <c r="FU596">
        <v>-0.215</v>
      </c>
      <c r="FV596">
        <v>0</v>
      </c>
      <c r="FW596">
        <v>-0.6919999999999999</v>
      </c>
      <c r="FX596">
        <v>0</v>
      </c>
      <c r="FY596">
        <v>400</v>
      </c>
      <c r="FZ596">
        <v>0</v>
      </c>
      <c r="GA596">
        <v>0.15</v>
      </c>
      <c r="GB596">
        <v>0</v>
      </c>
      <c r="GC596">
        <v>-7.178558609756097</v>
      </c>
      <c r="GD596">
        <v>53.83760500348433</v>
      </c>
      <c r="GE596">
        <v>5.865847442115414</v>
      </c>
      <c r="GF596">
        <v>0</v>
      </c>
      <c r="GG596">
        <v>1543.417941176471</v>
      </c>
      <c r="GH596">
        <v>-0.8157372098342317</v>
      </c>
      <c r="GI596">
        <v>0.4188062826918334</v>
      </c>
      <c r="GJ596">
        <v>1</v>
      </c>
      <c r="GK596">
        <v>1.817308292682926</v>
      </c>
      <c r="GL596">
        <v>-0.2633567247386787</v>
      </c>
      <c r="GM596">
        <v>0.02714018206370257</v>
      </c>
      <c r="GN596">
        <v>0</v>
      </c>
      <c r="GO596">
        <v>1</v>
      </c>
      <c r="GP596">
        <v>3</v>
      </c>
      <c r="GQ596" t="s">
        <v>446</v>
      </c>
      <c r="GR596">
        <v>3.13374</v>
      </c>
      <c r="GS596">
        <v>2.76022</v>
      </c>
      <c r="GT596">
        <v>0.0892025</v>
      </c>
      <c r="GU596">
        <v>0.0868366</v>
      </c>
      <c r="GV596">
        <v>0.0799203</v>
      </c>
      <c r="GW596">
        <v>0.0728562</v>
      </c>
      <c r="GX596">
        <v>28895.9</v>
      </c>
      <c r="GY596">
        <v>28974.3</v>
      </c>
      <c r="GZ596">
        <v>29506.6</v>
      </c>
      <c r="HA596">
        <v>29332</v>
      </c>
      <c r="HB596">
        <v>35878.4</v>
      </c>
      <c r="HC596">
        <v>36025.5</v>
      </c>
      <c r="HD596">
        <v>41518.6</v>
      </c>
      <c r="HE596">
        <v>41668</v>
      </c>
      <c r="HF596">
        <v>1.91118</v>
      </c>
      <c r="HG596">
        <v>1.82955</v>
      </c>
      <c r="HH596">
        <v>0.0208989</v>
      </c>
      <c r="HI596">
        <v>0</v>
      </c>
      <c r="HJ596">
        <v>23.7034</v>
      </c>
      <c r="HK596">
        <v>999.9</v>
      </c>
      <c r="HL596">
        <v>36.2</v>
      </c>
      <c r="HM596">
        <v>31.6</v>
      </c>
      <c r="HN596">
        <v>18.7221</v>
      </c>
      <c r="HO596">
        <v>62.5366</v>
      </c>
      <c r="HP596">
        <v>31.0857</v>
      </c>
      <c r="HQ596">
        <v>1</v>
      </c>
      <c r="HR596">
        <v>0.278407</v>
      </c>
      <c r="HS596">
        <v>5.241</v>
      </c>
      <c r="HT596">
        <v>20.2634</v>
      </c>
      <c r="HU596">
        <v>5.21864</v>
      </c>
      <c r="HV596">
        <v>12.0161</v>
      </c>
      <c r="HW596">
        <v>4.988</v>
      </c>
      <c r="HX596">
        <v>3.28783</v>
      </c>
      <c r="HY596">
        <v>9999</v>
      </c>
      <c r="HZ596">
        <v>9999</v>
      </c>
      <c r="IA596">
        <v>9999</v>
      </c>
      <c r="IB596">
        <v>999.9</v>
      </c>
      <c r="IC596">
        <v>4.97283</v>
      </c>
      <c r="ID596">
        <v>1.86661</v>
      </c>
      <c r="IE596">
        <v>1.86588</v>
      </c>
      <c r="IF596">
        <v>1.86587</v>
      </c>
      <c r="IG596">
        <v>1.8677</v>
      </c>
      <c r="IH596">
        <v>1.87014</v>
      </c>
      <c r="II596">
        <v>1.86876</v>
      </c>
      <c r="IJ596">
        <v>1.87027</v>
      </c>
      <c r="IK596">
        <v>0</v>
      </c>
      <c r="IL596">
        <v>0</v>
      </c>
      <c r="IM596">
        <v>0</v>
      </c>
      <c r="IN596">
        <v>0</v>
      </c>
      <c r="IO596" t="s">
        <v>441</v>
      </c>
      <c r="IP596" t="s">
        <v>442</v>
      </c>
      <c r="IQ596" t="s">
        <v>443</v>
      </c>
      <c r="IR596" t="s">
        <v>443</v>
      </c>
      <c r="IS596" t="s">
        <v>443</v>
      </c>
      <c r="IT596" t="s">
        <v>443</v>
      </c>
      <c r="IU596">
        <v>0</v>
      </c>
      <c r="IV596">
        <v>100</v>
      </c>
      <c r="IW596">
        <v>100</v>
      </c>
      <c r="IX596">
        <v>-2.257</v>
      </c>
      <c r="IY596">
        <v>0.0712</v>
      </c>
      <c r="IZ596">
        <v>-1.414774939843471</v>
      </c>
      <c r="JA596">
        <v>-0.002262605230658699</v>
      </c>
      <c r="JB596">
        <v>4.117972070868355E-07</v>
      </c>
      <c r="JC596">
        <v>-1.535053720392113E-10</v>
      </c>
      <c r="JD596">
        <v>-0.05773197212917025</v>
      </c>
      <c r="JE596">
        <v>-0.004387372397949352</v>
      </c>
      <c r="JF596">
        <v>0.001148265067849212</v>
      </c>
      <c r="JG596">
        <v>-2.372704636287677E-05</v>
      </c>
      <c r="JH596">
        <v>4</v>
      </c>
      <c r="JI596">
        <v>2346</v>
      </c>
      <c r="JJ596">
        <v>1</v>
      </c>
      <c r="JK596">
        <v>24</v>
      </c>
      <c r="JL596">
        <v>21726.4</v>
      </c>
      <c r="JM596">
        <v>29358575</v>
      </c>
      <c r="JN596">
        <v>0.943604</v>
      </c>
      <c r="JO596">
        <v>2.2644</v>
      </c>
      <c r="JP596">
        <v>1.39648</v>
      </c>
      <c r="JQ596">
        <v>2.35474</v>
      </c>
      <c r="JR596">
        <v>1.49536</v>
      </c>
      <c r="JS596">
        <v>2.71118</v>
      </c>
      <c r="JT596">
        <v>36.4578</v>
      </c>
      <c r="JU596">
        <v>24.0262</v>
      </c>
      <c r="JV596">
        <v>18</v>
      </c>
      <c r="JW596">
        <v>497.789</v>
      </c>
      <c r="JX596">
        <v>435.666</v>
      </c>
      <c r="JY596">
        <v>17.8856</v>
      </c>
      <c r="JZ596">
        <v>30.9238</v>
      </c>
      <c r="KA596">
        <v>29.9997</v>
      </c>
      <c r="KB596">
        <v>30.556</v>
      </c>
      <c r="KC596">
        <v>30.4647</v>
      </c>
      <c r="KD596">
        <v>18.8513</v>
      </c>
      <c r="KE596">
        <v>26.1567</v>
      </c>
      <c r="KF596">
        <v>32.975</v>
      </c>
      <c r="KG596">
        <v>17.8623</v>
      </c>
      <c r="KH596">
        <v>366.541</v>
      </c>
      <c r="KI596">
        <v>14.5637</v>
      </c>
      <c r="KJ596">
        <v>100.841</v>
      </c>
      <c r="KK596">
        <v>100.202</v>
      </c>
    </row>
    <row r="597" spans="1:297">
      <c r="A597">
        <v>581</v>
      </c>
      <c r="B597">
        <v>1761514506.1</v>
      </c>
      <c r="C597">
        <v>7295.599999904633</v>
      </c>
      <c r="D597" t="s">
        <v>1611</v>
      </c>
      <c r="E597" t="s">
        <v>1612</v>
      </c>
      <c r="F597">
        <v>5</v>
      </c>
      <c r="G597" t="s">
        <v>1604</v>
      </c>
      <c r="H597" t="s">
        <v>436</v>
      </c>
      <c r="I597">
        <v>1761514503.3</v>
      </c>
      <c r="J597">
        <f>(K597)/1000</f>
        <v>0</v>
      </c>
      <c r="K597">
        <f>IF(DP597, AN597, AH597)</f>
        <v>0</v>
      </c>
      <c r="L597">
        <f>IF(DP597, AI597, AG597)</f>
        <v>0</v>
      </c>
      <c r="M597">
        <f>DR597 - IF(AU597&gt;1, L597*DL597*100.0/(AW597), 0)</f>
        <v>0</v>
      </c>
      <c r="N597">
        <f>((T597-J597/2)*M597-L597)/(T597+J597/2)</f>
        <v>0</v>
      </c>
      <c r="O597">
        <f>N597*(DY597+DZ597)/1000.0</f>
        <v>0</v>
      </c>
      <c r="P597">
        <f>(DR597 - IF(AU597&gt;1, L597*DL597*100.0/(AW597), 0))*(DY597+DZ597)/1000.0</f>
        <v>0</v>
      </c>
      <c r="Q597">
        <f>2.0/((1/S597-1/R597)+SIGN(S597)*SQRT((1/S597-1/R597)*(1/S597-1/R597) + 4*DM597/((DM597+1)*(DM597+1))*(2*1/S597*1/R597-1/R597*1/R597)))</f>
        <v>0</v>
      </c>
      <c r="R597">
        <f>IF(LEFT(DN597,1)&lt;&gt;"0",IF(LEFT(DN597,1)="1",3.0,DO597),$D$5+$E$5*(EF597*DY597/($K$5*1000))+$F$5*(EF597*DY597/($K$5*1000))*MAX(MIN(DL597,$J$5),$I$5)*MAX(MIN(DL597,$J$5),$I$5)+$G$5*MAX(MIN(DL597,$J$5),$I$5)*(EF597*DY597/($K$5*1000))+$H$5*(EF597*DY597/($K$5*1000))*(EF597*DY597/($K$5*1000)))</f>
        <v>0</v>
      </c>
      <c r="S597">
        <f>J597*(1000-(1000*0.61365*exp(17.502*W597/(240.97+W597))/(DY597+DZ597)+DT597)/2)/(1000*0.61365*exp(17.502*W597/(240.97+W597))/(DY597+DZ597)-DT597)</f>
        <v>0</v>
      </c>
      <c r="T597">
        <f>1/((DM597+1)/(Q597/1.6)+1/(R597/1.37)) + DM597/((DM597+1)/(Q597/1.6) + DM597/(R597/1.37))</f>
        <v>0</v>
      </c>
      <c r="U597">
        <f>(DH597*DK597)</f>
        <v>0</v>
      </c>
      <c r="V597">
        <f>(EA597+(U597+2*0.95*5.67E-8*(((EA597+$B$7)+273)^4-(EA597+273)^4)-44100*J597)/(1.84*29.3*R597+8*0.95*5.67E-8*(EA597+273)^3))</f>
        <v>0</v>
      </c>
      <c r="W597">
        <f>($C$7*EB597+$D$7*EC597+$E$7*V597)</f>
        <v>0</v>
      </c>
      <c r="X597">
        <f>0.61365*exp(17.502*W597/(240.97+W597))</f>
        <v>0</v>
      </c>
      <c r="Y597">
        <f>(Z597/AA597*100)</f>
        <v>0</v>
      </c>
      <c r="Z597">
        <f>DT597*(DY597+DZ597)/1000</f>
        <v>0</v>
      </c>
      <c r="AA597">
        <f>0.61365*exp(17.502*EA597/(240.97+EA597))</f>
        <v>0</v>
      </c>
      <c r="AB597">
        <f>(X597-DT597*(DY597+DZ597)/1000)</f>
        <v>0</v>
      </c>
      <c r="AC597">
        <f>(-J597*44100)</f>
        <v>0</v>
      </c>
      <c r="AD597">
        <f>2*29.3*R597*0.92*(EA597-W597)</f>
        <v>0</v>
      </c>
      <c r="AE597">
        <f>2*0.95*5.67E-8*(((EA597+$B$7)+273)^4-(W597+273)^4)</f>
        <v>0</v>
      </c>
      <c r="AF597">
        <f>U597+AE597+AC597+AD597</f>
        <v>0</v>
      </c>
      <c r="AG597">
        <f>DX597*AU597*(DS597-DR597*(1000-AU597*DU597)/(1000-AU597*DT597))/(100*DL597)</f>
        <v>0</v>
      </c>
      <c r="AH597">
        <f>1000*DX597*AU597*(DT597-DU597)/(100*DL597*(1000-AU597*DT597))</f>
        <v>0</v>
      </c>
      <c r="AI597">
        <f>(AJ597 - AK597 - DY597*1E3/(8.314*(EA597+273.15)) * AM597/DX597 * AL597) * DX597/(100*DL597) * (1000 - DU597)/1000</f>
        <v>0</v>
      </c>
      <c r="AJ597">
        <v>386.7728270781826</v>
      </c>
      <c r="AK597">
        <v>388.8845393939392</v>
      </c>
      <c r="AL597">
        <v>-2.658688071427232</v>
      </c>
      <c r="AM597">
        <v>65.62289470494829</v>
      </c>
      <c r="AN597">
        <f>(AP597 - AO597 + DY597*1E3/(8.314*(EA597+273.15)) * AR597/DX597 * AQ597) * DX597/(100*DL597) * 1000/(1000 - AP597)</f>
        <v>0</v>
      </c>
      <c r="AO597">
        <v>14.52041996019048</v>
      </c>
      <c r="AP597">
        <v>16.24656363636363</v>
      </c>
      <c r="AQ597">
        <v>0.0004408407723637493</v>
      </c>
      <c r="AR597">
        <v>106.7628895152086</v>
      </c>
      <c r="AS597">
        <v>0</v>
      </c>
      <c r="AT597">
        <v>0</v>
      </c>
      <c r="AU597">
        <f>IF(AS597*$H$13&gt;=AW597,1.0,(AW597/(AW597-AS597*$H$13)))</f>
        <v>0</v>
      </c>
      <c r="AV597">
        <f>(AU597-1)*100</f>
        <v>0</v>
      </c>
      <c r="AW597">
        <f>MAX(0,($B$13+$C$13*EF597)/(1+$D$13*EF597)*DY597/(EA597+273)*$E$13)</f>
        <v>0</v>
      </c>
      <c r="AX597" t="s">
        <v>437</v>
      </c>
      <c r="AY597" t="s">
        <v>437</v>
      </c>
      <c r="AZ597">
        <v>0</v>
      </c>
      <c r="BA597">
        <v>0</v>
      </c>
      <c r="BB597">
        <f>1-AZ597/BA597</f>
        <v>0</v>
      </c>
      <c r="BC597">
        <v>0</v>
      </c>
      <c r="BD597" t="s">
        <v>437</v>
      </c>
      <c r="BE597" t="s">
        <v>437</v>
      </c>
      <c r="BF597">
        <v>0</v>
      </c>
      <c r="BG597">
        <v>0</v>
      </c>
      <c r="BH597">
        <f>1-BF597/BG597</f>
        <v>0</v>
      </c>
      <c r="BI597">
        <v>0.5</v>
      </c>
      <c r="BJ597">
        <f>DI597</f>
        <v>0</v>
      </c>
      <c r="BK597">
        <f>L597</f>
        <v>0</v>
      </c>
      <c r="BL597">
        <f>BH597*BI597*BJ597</f>
        <v>0</v>
      </c>
      <c r="BM597">
        <f>(BK597-BC597)/BJ597</f>
        <v>0</v>
      </c>
      <c r="BN597">
        <f>(BA597-BG597)/BG597</f>
        <v>0</v>
      </c>
      <c r="BO597">
        <f>AZ597/(BB597+AZ597/BG597)</f>
        <v>0</v>
      </c>
      <c r="BP597" t="s">
        <v>437</v>
      </c>
      <c r="BQ597">
        <v>0</v>
      </c>
      <c r="BR597">
        <f>IF(BQ597&lt;&gt;0, BQ597, BO597)</f>
        <v>0</v>
      </c>
      <c r="BS597">
        <f>1-BR597/BG597</f>
        <v>0</v>
      </c>
      <c r="BT597">
        <f>(BG597-BF597)/(BG597-BR597)</f>
        <v>0</v>
      </c>
      <c r="BU597">
        <f>(BA597-BG597)/(BA597-BR597)</f>
        <v>0</v>
      </c>
      <c r="BV597">
        <f>(BG597-BF597)/(BG597-AZ597)</f>
        <v>0</v>
      </c>
      <c r="BW597">
        <f>(BA597-BG597)/(BA597-AZ597)</f>
        <v>0</v>
      </c>
      <c r="BX597">
        <f>(BT597*BR597/BF597)</f>
        <v>0</v>
      </c>
      <c r="BY597">
        <f>(1-BX597)</f>
        <v>0</v>
      </c>
      <c r="BZ597">
        <v>2020</v>
      </c>
      <c r="CA597">
        <v>290.0000000000001</v>
      </c>
      <c r="CB597">
        <v>1590.42</v>
      </c>
      <c r="CC597">
        <v>295</v>
      </c>
      <c r="CD597">
        <v>5220.67</v>
      </c>
      <c r="CE597">
        <v>1591.29</v>
      </c>
      <c r="CF597">
        <v>-0.87</v>
      </c>
      <c r="CG597">
        <v>300.0000000000001</v>
      </c>
      <c r="CH597">
        <v>23.8</v>
      </c>
      <c r="CI597">
        <v>1650.734719841875</v>
      </c>
      <c r="CJ597">
        <v>2.032994541366527</v>
      </c>
      <c r="CK597">
        <v>-31.03478562282126</v>
      </c>
      <c r="CL597">
        <v>0.9198548094063967</v>
      </c>
      <c r="CM597">
        <v>0.9759925733019913</v>
      </c>
      <c r="CN597">
        <v>-0.00431141668520578</v>
      </c>
      <c r="CO597">
        <v>289.9999999999999</v>
      </c>
      <c r="CP597">
        <v>1590.91</v>
      </c>
      <c r="CQ597">
        <v>765</v>
      </c>
      <c r="CR597">
        <v>5219.32</v>
      </c>
      <c r="CS597">
        <v>1591.27</v>
      </c>
      <c r="CT597">
        <v>-0.36</v>
      </c>
      <c r="DH597">
        <f>$B$11*EG597+$C$11*EH597+$F$11*ES597*(1-EV597)</f>
        <v>0</v>
      </c>
      <c r="DI597">
        <f>DH597*DJ597</f>
        <v>0</v>
      </c>
      <c r="DJ597">
        <f>($B$11*$D$9+$C$11*$D$9+$F$11*((FF597+EX597)/MAX(FF597+EX597+FG597, 0.1)*$I$9+FG597/MAX(FF597+EX597+FG597, 0.1)*$J$9))/($B$11+$C$11+$F$11)</f>
        <v>0</v>
      </c>
      <c r="DK597">
        <f>($B$11*$K$9+$C$11*$K$9+$F$11*((FF597+EX597)/MAX(FF597+EX597+FG597, 0.1)*$P$9+FG597/MAX(FF597+EX597+FG597, 0.1)*$Q$9))/($B$11+$C$11+$F$11)</f>
        <v>0</v>
      </c>
      <c r="DL597">
        <v>6</v>
      </c>
      <c r="DM597">
        <v>0.5</v>
      </c>
      <c r="DN597" t="s">
        <v>438</v>
      </c>
      <c r="DO597">
        <v>2</v>
      </c>
      <c r="DP597" t="b">
        <v>1</v>
      </c>
      <c r="DQ597">
        <v>1761514503.3</v>
      </c>
      <c r="DR597">
        <v>388.6267</v>
      </c>
      <c r="DS597">
        <v>380.4446</v>
      </c>
      <c r="DT597">
        <v>16.23913</v>
      </c>
      <c r="DU597">
        <v>14.51491</v>
      </c>
      <c r="DV597">
        <v>390.8723</v>
      </c>
      <c r="DW597">
        <v>16.16791</v>
      </c>
      <c r="DX597">
        <v>499.9687</v>
      </c>
      <c r="DY597">
        <v>90.25546</v>
      </c>
      <c r="DZ597">
        <v>0.10005903</v>
      </c>
      <c r="EA597">
        <v>23.70533</v>
      </c>
      <c r="EB597">
        <v>24.06258</v>
      </c>
      <c r="EC597">
        <v>999.9</v>
      </c>
      <c r="ED597">
        <v>0</v>
      </c>
      <c r="EE597">
        <v>0</v>
      </c>
      <c r="EF597">
        <v>9987.435000000001</v>
      </c>
      <c r="EG597">
        <v>0</v>
      </c>
      <c r="EH597">
        <v>1029.331</v>
      </c>
      <c r="EI597">
        <v>8.182269999999999</v>
      </c>
      <c r="EJ597">
        <v>395.0419</v>
      </c>
      <c r="EK597">
        <v>386.0478</v>
      </c>
      <c r="EL597">
        <v>1.724211</v>
      </c>
      <c r="EM597">
        <v>380.4446</v>
      </c>
      <c r="EN597">
        <v>14.51491</v>
      </c>
      <c r="EO597">
        <v>1.465671</v>
      </c>
      <c r="EP597">
        <v>1.310052</v>
      </c>
      <c r="EQ597">
        <v>12.61466</v>
      </c>
      <c r="ER597">
        <v>10.91466</v>
      </c>
      <c r="ES597">
        <v>1999.941</v>
      </c>
      <c r="ET597">
        <v>0.9799992999999999</v>
      </c>
      <c r="EU597">
        <v>0.0200011</v>
      </c>
      <c r="EV597">
        <v>0</v>
      </c>
      <c r="EW597">
        <v>1543.381</v>
      </c>
      <c r="EX597">
        <v>5.000970000000001</v>
      </c>
      <c r="EY597">
        <v>30996.49</v>
      </c>
      <c r="EZ597">
        <v>16707.07</v>
      </c>
      <c r="FA597">
        <v>41.187</v>
      </c>
      <c r="FB597">
        <v>42.3183</v>
      </c>
      <c r="FC597">
        <v>41.312</v>
      </c>
      <c r="FD597">
        <v>41.687</v>
      </c>
      <c r="FE597">
        <v>41.187</v>
      </c>
      <c r="FF597">
        <v>1955.041</v>
      </c>
      <c r="FG597">
        <v>39.89999999999999</v>
      </c>
      <c r="FH597">
        <v>0</v>
      </c>
      <c r="FI597">
        <v>9377</v>
      </c>
      <c r="FJ597">
        <v>0</v>
      </c>
      <c r="FK597">
        <v>1543.406923076923</v>
      </c>
      <c r="FL597">
        <v>-0.3124786357755925</v>
      </c>
      <c r="FM597">
        <v>-15.52820508941201</v>
      </c>
      <c r="FN597">
        <v>30998.63076923077</v>
      </c>
      <c r="FO597">
        <v>15</v>
      </c>
      <c r="FP597">
        <v>0</v>
      </c>
      <c r="FQ597" t="s">
        <v>439</v>
      </c>
      <c r="FR597">
        <v>1760210915.6</v>
      </c>
      <c r="FS597">
        <v>0</v>
      </c>
      <c r="FT597">
        <v>0</v>
      </c>
      <c r="FU597">
        <v>-0.215</v>
      </c>
      <c r="FV597">
        <v>0</v>
      </c>
      <c r="FW597">
        <v>-0.6919999999999999</v>
      </c>
      <c r="FX597">
        <v>0</v>
      </c>
      <c r="FY597">
        <v>400</v>
      </c>
      <c r="FZ597">
        <v>0</v>
      </c>
      <c r="GA597">
        <v>0.15</v>
      </c>
      <c r="GB597">
        <v>0</v>
      </c>
      <c r="GC597">
        <v>-1.694858575</v>
      </c>
      <c r="GD597">
        <v>79.26728781613512</v>
      </c>
      <c r="GE597">
        <v>7.715137202437568</v>
      </c>
      <c r="GF597">
        <v>0</v>
      </c>
      <c r="GG597">
        <v>1543.362941176471</v>
      </c>
      <c r="GH597">
        <v>0.7107715776584975</v>
      </c>
      <c r="GI597">
        <v>0.3311435570312672</v>
      </c>
      <c r="GJ597">
        <v>1</v>
      </c>
      <c r="GK597">
        <v>1.78463825</v>
      </c>
      <c r="GL597">
        <v>-0.3969092307692373</v>
      </c>
      <c r="GM597">
        <v>0.03944010718085716</v>
      </c>
      <c r="GN597">
        <v>0</v>
      </c>
      <c r="GO597">
        <v>1</v>
      </c>
      <c r="GP597">
        <v>3</v>
      </c>
      <c r="GQ597" t="s">
        <v>446</v>
      </c>
      <c r="GR597">
        <v>3.13394</v>
      </c>
      <c r="GS597">
        <v>2.76022</v>
      </c>
      <c r="GT597">
        <v>0.0869185</v>
      </c>
      <c r="GU597">
        <v>0.0839409</v>
      </c>
      <c r="GV597">
        <v>0.07997219999999999</v>
      </c>
      <c r="GW597">
        <v>0.07298830000000001</v>
      </c>
      <c r="GX597">
        <v>28968.8</v>
      </c>
      <c r="GY597">
        <v>29065.9</v>
      </c>
      <c r="GZ597">
        <v>29507.1</v>
      </c>
      <c r="HA597">
        <v>29331.7</v>
      </c>
      <c r="HB597">
        <v>35876.7</v>
      </c>
      <c r="HC597">
        <v>36019.9</v>
      </c>
      <c r="HD597">
        <v>41519</v>
      </c>
      <c r="HE597">
        <v>41667.6</v>
      </c>
      <c r="HF597">
        <v>1.9113</v>
      </c>
      <c r="HG597">
        <v>1.82905</v>
      </c>
      <c r="HH597">
        <v>0.0224933</v>
      </c>
      <c r="HI597">
        <v>0</v>
      </c>
      <c r="HJ597">
        <v>23.7034</v>
      </c>
      <c r="HK597">
        <v>999.9</v>
      </c>
      <c r="HL597">
        <v>36.2</v>
      </c>
      <c r="HM597">
        <v>31.6</v>
      </c>
      <c r="HN597">
        <v>18.7239</v>
      </c>
      <c r="HO597">
        <v>62.4566</v>
      </c>
      <c r="HP597">
        <v>30.9295</v>
      </c>
      <c r="HQ597">
        <v>1</v>
      </c>
      <c r="HR597">
        <v>0.279268</v>
      </c>
      <c r="HS597">
        <v>5.44136</v>
      </c>
      <c r="HT597">
        <v>20.2571</v>
      </c>
      <c r="HU597">
        <v>5.21879</v>
      </c>
      <c r="HV597">
        <v>12.0159</v>
      </c>
      <c r="HW597">
        <v>4.98835</v>
      </c>
      <c r="HX597">
        <v>3.28783</v>
      </c>
      <c r="HY597">
        <v>9999</v>
      </c>
      <c r="HZ597">
        <v>9999</v>
      </c>
      <c r="IA597">
        <v>9999</v>
      </c>
      <c r="IB597">
        <v>999.9</v>
      </c>
      <c r="IC597">
        <v>4.97283</v>
      </c>
      <c r="ID597">
        <v>1.86661</v>
      </c>
      <c r="IE597">
        <v>1.8659</v>
      </c>
      <c r="IF597">
        <v>1.86586</v>
      </c>
      <c r="IG597">
        <v>1.86772</v>
      </c>
      <c r="IH597">
        <v>1.87016</v>
      </c>
      <c r="II597">
        <v>1.86877</v>
      </c>
      <c r="IJ597">
        <v>1.87027</v>
      </c>
      <c r="IK597">
        <v>0</v>
      </c>
      <c r="IL597">
        <v>0</v>
      </c>
      <c r="IM597">
        <v>0</v>
      </c>
      <c r="IN597">
        <v>0</v>
      </c>
      <c r="IO597" t="s">
        <v>441</v>
      </c>
      <c r="IP597" t="s">
        <v>442</v>
      </c>
      <c r="IQ597" t="s">
        <v>443</v>
      </c>
      <c r="IR597" t="s">
        <v>443</v>
      </c>
      <c r="IS597" t="s">
        <v>443</v>
      </c>
      <c r="IT597" t="s">
        <v>443</v>
      </c>
      <c r="IU597">
        <v>0</v>
      </c>
      <c r="IV597">
        <v>100</v>
      </c>
      <c r="IW597">
        <v>100</v>
      </c>
      <c r="IX597">
        <v>-2.23</v>
      </c>
      <c r="IY597">
        <v>0.07140000000000001</v>
      </c>
      <c r="IZ597">
        <v>-1.414774939843471</v>
      </c>
      <c r="JA597">
        <v>-0.002262605230658699</v>
      </c>
      <c r="JB597">
        <v>4.117972070868355E-07</v>
      </c>
      <c r="JC597">
        <v>-1.535053720392113E-10</v>
      </c>
      <c r="JD597">
        <v>-0.05773197212917025</v>
      </c>
      <c r="JE597">
        <v>-0.004387372397949352</v>
      </c>
      <c r="JF597">
        <v>0.001148265067849212</v>
      </c>
      <c r="JG597">
        <v>-2.372704636287677E-05</v>
      </c>
      <c r="JH597">
        <v>4</v>
      </c>
      <c r="JI597">
        <v>2346</v>
      </c>
      <c r="JJ597">
        <v>1</v>
      </c>
      <c r="JK597">
        <v>24</v>
      </c>
      <c r="JL597">
        <v>21726.5</v>
      </c>
      <c r="JM597">
        <v>29358575.1</v>
      </c>
      <c r="JN597">
        <v>0.911865</v>
      </c>
      <c r="JO597">
        <v>2.27661</v>
      </c>
      <c r="JP597">
        <v>1.39771</v>
      </c>
      <c r="JQ597">
        <v>2.35352</v>
      </c>
      <c r="JR597">
        <v>1.49536</v>
      </c>
      <c r="JS597">
        <v>2.70874</v>
      </c>
      <c r="JT597">
        <v>36.4578</v>
      </c>
      <c r="JU597">
        <v>24.0262</v>
      </c>
      <c r="JV597">
        <v>18</v>
      </c>
      <c r="JW597">
        <v>497.919</v>
      </c>
      <c r="JX597">
        <v>435.408</v>
      </c>
      <c r="JY597">
        <v>17.8741</v>
      </c>
      <c r="JZ597">
        <v>30.9294</v>
      </c>
      <c r="KA597">
        <v>30.0006</v>
      </c>
      <c r="KB597">
        <v>30.5622</v>
      </c>
      <c r="KC597">
        <v>30.4715</v>
      </c>
      <c r="KD597">
        <v>18.1538</v>
      </c>
      <c r="KE597">
        <v>26.1567</v>
      </c>
      <c r="KF597">
        <v>32.975</v>
      </c>
      <c r="KG597">
        <v>17.8025</v>
      </c>
      <c r="KH597">
        <v>346.491</v>
      </c>
      <c r="KI597">
        <v>14.561</v>
      </c>
      <c r="KJ597">
        <v>100.842</v>
      </c>
      <c r="KK597">
        <v>100.201</v>
      </c>
    </row>
    <row r="598" spans="1:297">
      <c r="A598">
        <v>582</v>
      </c>
      <c r="B598">
        <v>1761514511.1</v>
      </c>
      <c r="C598">
        <v>7300.599999904633</v>
      </c>
      <c r="D598" t="s">
        <v>1613</v>
      </c>
      <c r="E598" t="s">
        <v>1614</v>
      </c>
      <c r="F598">
        <v>5</v>
      </c>
      <c r="G598" t="s">
        <v>1604</v>
      </c>
      <c r="H598" t="s">
        <v>436</v>
      </c>
      <c r="I598">
        <v>1761514508.6</v>
      </c>
      <c r="J598">
        <f>(K598)/1000</f>
        <v>0</v>
      </c>
      <c r="K598">
        <f>IF(DP598, AN598, AH598)</f>
        <v>0</v>
      </c>
      <c r="L598">
        <f>IF(DP598, AI598, AG598)</f>
        <v>0</v>
      </c>
      <c r="M598">
        <f>DR598 - IF(AU598&gt;1, L598*DL598*100.0/(AW598), 0)</f>
        <v>0</v>
      </c>
      <c r="N598">
        <f>((T598-J598/2)*M598-L598)/(T598+J598/2)</f>
        <v>0</v>
      </c>
      <c r="O598">
        <f>N598*(DY598+DZ598)/1000.0</f>
        <v>0</v>
      </c>
      <c r="P598">
        <f>(DR598 - IF(AU598&gt;1, L598*DL598*100.0/(AW598), 0))*(DY598+DZ598)/1000.0</f>
        <v>0</v>
      </c>
      <c r="Q598">
        <f>2.0/((1/S598-1/R598)+SIGN(S598)*SQRT((1/S598-1/R598)*(1/S598-1/R598) + 4*DM598/((DM598+1)*(DM598+1))*(2*1/S598*1/R598-1/R598*1/R598)))</f>
        <v>0</v>
      </c>
      <c r="R598">
        <f>IF(LEFT(DN598,1)&lt;&gt;"0",IF(LEFT(DN598,1)="1",3.0,DO598),$D$5+$E$5*(EF598*DY598/($K$5*1000))+$F$5*(EF598*DY598/($K$5*1000))*MAX(MIN(DL598,$J$5),$I$5)*MAX(MIN(DL598,$J$5),$I$5)+$G$5*MAX(MIN(DL598,$J$5),$I$5)*(EF598*DY598/($K$5*1000))+$H$5*(EF598*DY598/($K$5*1000))*(EF598*DY598/($K$5*1000)))</f>
        <v>0</v>
      </c>
      <c r="S598">
        <f>J598*(1000-(1000*0.61365*exp(17.502*W598/(240.97+W598))/(DY598+DZ598)+DT598)/2)/(1000*0.61365*exp(17.502*W598/(240.97+W598))/(DY598+DZ598)-DT598)</f>
        <v>0</v>
      </c>
      <c r="T598">
        <f>1/((DM598+1)/(Q598/1.6)+1/(R598/1.37)) + DM598/((DM598+1)/(Q598/1.6) + DM598/(R598/1.37))</f>
        <v>0</v>
      </c>
      <c r="U598">
        <f>(DH598*DK598)</f>
        <v>0</v>
      </c>
      <c r="V598">
        <f>(EA598+(U598+2*0.95*5.67E-8*(((EA598+$B$7)+273)^4-(EA598+273)^4)-44100*J598)/(1.84*29.3*R598+8*0.95*5.67E-8*(EA598+273)^3))</f>
        <v>0</v>
      </c>
      <c r="W598">
        <f>($C$7*EB598+$D$7*EC598+$E$7*V598)</f>
        <v>0</v>
      </c>
      <c r="X598">
        <f>0.61365*exp(17.502*W598/(240.97+W598))</f>
        <v>0</v>
      </c>
      <c r="Y598">
        <f>(Z598/AA598*100)</f>
        <v>0</v>
      </c>
      <c r="Z598">
        <f>DT598*(DY598+DZ598)/1000</f>
        <v>0</v>
      </c>
      <c r="AA598">
        <f>0.61365*exp(17.502*EA598/(240.97+EA598))</f>
        <v>0</v>
      </c>
      <c r="AB598">
        <f>(X598-DT598*(DY598+DZ598)/1000)</f>
        <v>0</v>
      </c>
      <c r="AC598">
        <f>(-J598*44100)</f>
        <v>0</v>
      </c>
      <c r="AD598">
        <f>2*29.3*R598*0.92*(EA598-W598)</f>
        <v>0</v>
      </c>
      <c r="AE598">
        <f>2*0.95*5.67E-8*(((EA598+$B$7)+273)^4-(W598+273)^4)</f>
        <v>0</v>
      </c>
      <c r="AF598">
        <f>U598+AE598+AC598+AD598</f>
        <v>0</v>
      </c>
      <c r="AG598">
        <f>DX598*AU598*(DS598-DR598*(1000-AU598*DU598)/(1000-AU598*DT598))/(100*DL598)</f>
        <v>0</v>
      </c>
      <c r="AH598">
        <f>1000*DX598*AU598*(DT598-DU598)/(100*DL598*(1000-AU598*DT598))</f>
        <v>0</v>
      </c>
      <c r="AI598">
        <f>(AJ598 - AK598 - DY598*1E3/(8.314*(EA598+273.15)) * AM598/DX598 * AL598) * DX598/(100*DL598) * (1000 - DU598)/1000</f>
        <v>0</v>
      </c>
      <c r="AJ598">
        <v>370.0196947607578</v>
      </c>
      <c r="AK598">
        <v>374.0513212121211</v>
      </c>
      <c r="AL598">
        <v>-2.998783850895502</v>
      </c>
      <c r="AM598">
        <v>65.62289470494829</v>
      </c>
      <c r="AN598">
        <f>(AP598 - AO598 + DY598*1E3/(8.314*(EA598+273.15)) * AR598/DX598 * AQ598) * DX598/(100*DL598) * 1000/(1000 - AP598)</f>
        <v>0</v>
      </c>
      <c r="AO598">
        <v>14.52654593986419</v>
      </c>
      <c r="AP598">
        <v>16.25017030303029</v>
      </c>
      <c r="AQ598">
        <v>8.342057672785735E-05</v>
      </c>
      <c r="AR598">
        <v>106.7628895152086</v>
      </c>
      <c r="AS598">
        <v>0</v>
      </c>
      <c r="AT598">
        <v>0</v>
      </c>
      <c r="AU598">
        <f>IF(AS598*$H$13&gt;=AW598,1.0,(AW598/(AW598-AS598*$H$13)))</f>
        <v>0</v>
      </c>
      <c r="AV598">
        <f>(AU598-1)*100</f>
        <v>0</v>
      </c>
      <c r="AW598">
        <f>MAX(0,($B$13+$C$13*EF598)/(1+$D$13*EF598)*DY598/(EA598+273)*$E$13)</f>
        <v>0</v>
      </c>
      <c r="AX598" t="s">
        <v>437</v>
      </c>
      <c r="AY598" t="s">
        <v>437</v>
      </c>
      <c r="AZ598">
        <v>0</v>
      </c>
      <c r="BA598">
        <v>0</v>
      </c>
      <c r="BB598">
        <f>1-AZ598/BA598</f>
        <v>0</v>
      </c>
      <c r="BC598">
        <v>0</v>
      </c>
      <c r="BD598" t="s">
        <v>437</v>
      </c>
      <c r="BE598" t="s">
        <v>437</v>
      </c>
      <c r="BF598">
        <v>0</v>
      </c>
      <c r="BG598">
        <v>0</v>
      </c>
      <c r="BH598">
        <f>1-BF598/BG598</f>
        <v>0</v>
      </c>
      <c r="BI598">
        <v>0.5</v>
      </c>
      <c r="BJ598">
        <f>DI598</f>
        <v>0</v>
      </c>
      <c r="BK598">
        <f>L598</f>
        <v>0</v>
      </c>
      <c r="BL598">
        <f>BH598*BI598*BJ598</f>
        <v>0</v>
      </c>
      <c r="BM598">
        <f>(BK598-BC598)/BJ598</f>
        <v>0</v>
      </c>
      <c r="BN598">
        <f>(BA598-BG598)/BG598</f>
        <v>0</v>
      </c>
      <c r="BO598">
        <f>AZ598/(BB598+AZ598/BG598)</f>
        <v>0</v>
      </c>
      <c r="BP598" t="s">
        <v>437</v>
      </c>
      <c r="BQ598">
        <v>0</v>
      </c>
      <c r="BR598">
        <f>IF(BQ598&lt;&gt;0, BQ598, BO598)</f>
        <v>0</v>
      </c>
      <c r="BS598">
        <f>1-BR598/BG598</f>
        <v>0</v>
      </c>
      <c r="BT598">
        <f>(BG598-BF598)/(BG598-BR598)</f>
        <v>0</v>
      </c>
      <c r="BU598">
        <f>(BA598-BG598)/(BA598-BR598)</f>
        <v>0</v>
      </c>
      <c r="BV598">
        <f>(BG598-BF598)/(BG598-AZ598)</f>
        <v>0</v>
      </c>
      <c r="BW598">
        <f>(BA598-BG598)/(BA598-AZ598)</f>
        <v>0</v>
      </c>
      <c r="BX598">
        <f>(BT598*BR598/BF598)</f>
        <v>0</v>
      </c>
      <c r="BY598">
        <f>(1-BX598)</f>
        <v>0</v>
      </c>
      <c r="BZ598">
        <v>2020</v>
      </c>
      <c r="CA598">
        <v>290.0000000000001</v>
      </c>
      <c r="CB598">
        <v>1590.42</v>
      </c>
      <c r="CC598">
        <v>295</v>
      </c>
      <c r="CD598">
        <v>5220.67</v>
      </c>
      <c r="CE598">
        <v>1591.29</v>
      </c>
      <c r="CF598">
        <v>-0.87</v>
      </c>
      <c r="CG598">
        <v>300.0000000000001</v>
      </c>
      <c r="CH598">
        <v>23.8</v>
      </c>
      <c r="CI598">
        <v>1650.734719841875</v>
      </c>
      <c r="CJ598">
        <v>2.032994541366527</v>
      </c>
      <c r="CK598">
        <v>-31.03478562282126</v>
      </c>
      <c r="CL598">
        <v>0.9198548094063967</v>
      </c>
      <c r="CM598">
        <v>0.9759925733019913</v>
      </c>
      <c r="CN598">
        <v>-0.00431141668520578</v>
      </c>
      <c r="CO598">
        <v>289.9999999999999</v>
      </c>
      <c r="CP598">
        <v>1590.91</v>
      </c>
      <c r="CQ598">
        <v>765</v>
      </c>
      <c r="CR598">
        <v>5219.32</v>
      </c>
      <c r="CS598">
        <v>1591.27</v>
      </c>
      <c r="CT598">
        <v>-0.36</v>
      </c>
      <c r="DH598">
        <f>$B$11*EG598+$C$11*EH598+$F$11*ES598*(1-EV598)</f>
        <v>0</v>
      </c>
      <c r="DI598">
        <f>DH598*DJ598</f>
        <v>0</v>
      </c>
      <c r="DJ598">
        <f>($B$11*$D$9+$C$11*$D$9+$F$11*((FF598+EX598)/MAX(FF598+EX598+FG598, 0.1)*$I$9+FG598/MAX(FF598+EX598+FG598, 0.1)*$J$9))/($B$11+$C$11+$F$11)</f>
        <v>0</v>
      </c>
      <c r="DK598">
        <f>($B$11*$K$9+$C$11*$K$9+$F$11*((FF598+EX598)/MAX(FF598+EX598+FG598, 0.1)*$P$9+FG598/MAX(FF598+EX598+FG598, 0.1)*$Q$9))/($B$11+$C$11+$F$11)</f>
        <v>0</v>
      </c>
      <c r="DL598">
        <v>6</v>
      </c>
      <c r="DM598">
        <v>0.5</v>
      </c>
      <c r="DN598" t="s">
        <v>438</v>
      </c>
      <c r="DO598">
        <v>2</v>
      </c>
      <c r="DP598" t="b">
        <v>1</v>
      </c>
      <c r="DQ598">
        <v>1761514508.6</v>
      </c>
      <c r="DR598">
        <v>373.9048888888889</v>
      </c>
      <c r="DS598">
        <v>362.9685555555555</v>
      </c>
      <c r="DT598">
        <v>16.24992222222222</v>
      </c>
      <c r="DU598">
        <v>14.52632222222222</v>
      </c>
      <c r="DV598">
        <v>376.1206666666667</v>
      </c>
      <c r="DW598">
        <v>16.17856666666666</v>
      </c>
      <c r="DX598">
        <v>500.0028888888889</v>
      </c>
      <c r="DY598">
        <v>90.25595555555556</v>
      </c>
      <c r="DZ598">
        <v>0.09985412222222222</v>
      </c>
      <c r="EA598">
        <v>23.70474444444444</v>
      </c>
      <c r="EB598">
        <v>24.06576666666667</v>
      </c>
      <c r="EC598">
        <v>999.9000000000001</v>
      </c>
      <c r="ED598">
        <v>0</v>
      </c>
      <c r="EE598">
        <v>0</v>
      </c>
      <c r="EF598">
        <v>10005.06888888889</v>
      </c>
      <c r="EG598">
        <v>0</v>
      </c>
      <c r="EH598">
        <v>1029.335555555555</v>
      </c>
      <c r="EI598">
        <v>10.93635555555556</v>
      </c>
      <c r="EJ598">
        <v>380.0813333333333</v>
      </c>
      <c r="EK598">
        <v>368.3191111111112</v>
      </c>
      <c r="EL598">
        <v>1.723605555555555</v>
      </c>
      <c r="EM598">
        <v>362.9685555555555</v>
      </c>
      <c r="EN598">
        <v>14.52632222222222</v>
      </c>
      <c r="EO598">
        <v>1.466652222222222</v>
      </c>
      <c r="EP598">
        <v>1.311085555555556</v>
      </c>
      <c r="EQ598">
        <v>12.62486666666667</v>
      </c>
      <c r="ER598">
        <v>10.92656666666667</v>
      </c>
      <c r="ES598">
        <v>1999.998888888889</v>
      </c>
      <c r="ET598">
        <v>0.98</v>
      </c>
      <c r="EU598">
        <v>0.02000037777777778</v>
      </c>
      <c r="EV598">
        <v>0</v>
      </c>
      <c r="EW598">
        <v>1543.044444444444</v>
      </c>
      <c r="EX598">
        <v>5.00097</v>
      </c>
      <c r="EY598">
        <v>30994.55555555555</v>
      </c>
      <c r="EZ598">
        <v>16707.55555555555</v>
      </c>
      <c r="FA598">
        <v>41.187</v>
      </c>
      <c r="FB598">
        <v>42.34700000000001</v>
      </c>
      <c r="FC598">
        <v>41.34</v>
      </c>
      <c r="FD598">
        <v>41.687</v>
      </c>
      <c r="FE598">
        <v>41.187</v>
      </c>
      <c r="FF598">
        <v>1955.098888888889</v>
      </c>
      <c r="FG598">
        <v>39.9</v>
      </c>
      <c r="FH598">
        <v>0</v>
      </c>
      <c r="FI598">
        <v>9382.400000095367</v>
      </c>
      <c r="FJ598">
        <v>0</v>
      </c>
      <c r="FK598">
        <v>1543.2256</v>
      </c>
      <c r="FL598">
        <v>-2.820769229489643</v>
      </c>
      <c r="FM598">
        <v>-45.21538458365659</v>
      </c>
      <c r="FN598">
        <v>30996.18</v>
      </c>
      <c r="FO598">
        <v>15</v>
      </c>
      <c r="FP598">
        <v>0</v>
      </c>
      <c r="FQ598" t="s">
        <v>439</v>
      </c>
      <c r="FR598">
        <v>1760210915.6</v>
      </c>
      <c r="FS598">
        <v>0</v>
      </c>
      <c r="FT598">
        <v>0</v>
      </c>
      <c r="FU598">
        <v>-0.215</v>
      </c>
      <c r="FV598">
        <v>0</v>
      </c>
      <c r="FW598">
        <v>-0.6919999999999999</v>
      </c>
      <c r="FX598">
        <v>0</v>
      </c>
      <c r="FY598">
        <v>400</v>
      </c>
      <c r="FZ598">
        <v>0</v>
      </c>
      <c r="GA598">
        <v>0.15</v>
      </c>
      <c r="GB598">
        <v>0</v>
      </c>
      <c r="GC598">
        <v>3.876723425</v>
      </c>
      <c r="GD598">
        <v>65.1689509305816</v>
      </c>
      <c r="GE598">
        <v>6.479924936556248</v>
      </c>
      <c r="GF598">
        <v>0</v>
      </c>
      <c r="GG598">
        <v>1543.346470588235</v>
      </c>
      <c r="GH598">
        <v>-1.064018336446898</v>
      </c>
      <c r="GI598">
        <v>0.3082577450287885</v>
      </c>
      <c r="GJ598">
        <v>0</v>
      </c>
      <c r="GK598">
        <v>1.758662</v>
      </c>
      <c r="GL598">
        <v>-0.368157073170735</v>
      </c>
      <c r="GM598">
        <v>0.03737554041080877</v>
      </c>
      <c r="GN598">
        <v>0</v>
      </c>
      <c r="GO598">
        <v>0</v>
      </c>
      <c r="GP598">
        <v>3</v>
      </c>
      <c r="GQ598" t="s">
        <v>455</v>
      </c>
      <c r="GR598">
        <v>3.13375</v>
      </c>
      <c r="GS598">
        <v>2.7603</v>
      </c>
      <c r="GT598">
        <v>0.08429639999999999</v>
      </c>
      <c r="GU598">
        <v>0.08100060000000001</v>
      </c>
      <c r="GV598">
        <v>0.0799816</v>
      </c>
      <c r="GW598">
        <v>0.0729795</v>
      </c>
      <c r="GX598">
        <v>29051.8</v>
      </c>
      <c r="GY598">
        <v>29159.3</v>
      </c>
      <c r="GZ598">
        <v>29506.9</v>
      </c>
      <c r="HA598">
        <v>29331.7</v>
      </c>
      <c r="HB598">
        <v>35875.9</v>
      </c>
      <c r="HC598">
        <v>36020.1</v>
      </c>
      <c r="HD598">
        <v>41518.6</v>
      </c>
      <c r="HE598">
        <v>41667.5</v>
      </c>
      <c r="HF598">
        <v>1.91105</v>
      </c>
      <c r="HG598">
        <v>1.82908</v>
      </c>
      <c r="HH598">
        <v>0.0217929</v>
      </c>
      <c r="HI598">
        <v>0</v>
      </c>
      <c r="HJ598">
        <v>23.7034</v>
      </c>
      <c r="HK598">
        <v>999.9</v>
      </c>
      <c r="HL598">
        <v>36.2</v>
      </c>
      <c r="HM598">
        <v>31.6</v>
      </c>
      <c r="HN598">
        <v>18.7219</v>
      </c>
      <c r="HO598">
        <v>62.6766</v>
      </c>
      <c r="HP598">
        <v>30.9335</v>
      </c>
      <c r="HQ598">
        <v>1</v>
      </c>
      <c r="HR598">
        <v>0.281151</v>
      </c>
      <c r="HS598">
        <v>5.66772</v>
      </c>
      <c r="HT598">
        <v>20.2496</v>
      </c>
      <c r="HU598">
        <v>5.21879</v>
      </c>
      <c r="HV598">
        <v>12.0161</v>
      </c>
      <c r="HW598">
        <v>4.9886</v>
      </c>
      <c r="HX598">
        <v>3.2876</v>
      </c>
      <c r="HY598">
        <v>9999</v>
      </c>
      <c r="HZ598">
        <v>9999</v>
      </c>
      <c r="IA598">
        <v>9999</v>
      </c>
      <c r="IB598">
        <v>999.9</v>
      </c>
      <c r="IC598">
        <v>4.9728</v>
      </c>
      <c r="ID598">
        <v>1.86661</v>
      </c>
      <c r="IE598">
        <v>1.86589</v>
      </c>
      <c r="IF598">
        <v>1.86585</v>
      </c>
      <c r="IG598">
        <v>1.86773</v>
      </c>
      <c r="IH598">
        <v>1.87012</v>
      </c>
      <c r="II598">
        <v>1.86875</v>
      </c>
      <c r="IJ598">
        <v>1.87027</v>
      </c>
      <c r="IK598">
        <v>0</v>
      </c>
      <c r="IL598">
        <v>0</v>
      </c>
      <c r="IM598">
        <v>0</v>
      </c>
      <c r="IN598">
        <v>0</v>
      </c>
      <c r="IO598" t="s">
        <v>441</v>
      </c>
      <c r="IP598" t="s">
        <v>442</v>
      </c>
      <c r="IQ598" t="s">
        <v>443</v>
      </c>
      <c r="IR598" t="s">
        <v>443</v>
      </c>
      <c r="IS598" t="s">
        <v>443</v>
      </c>
      <c r="IT598" t="s">
        <v>443</v>
      </c>
      <c r="IU598">
        <v>0</v>
      </c>
      <c r="IV598">
        <v>100</v>
      </c>
      <c r="IW598">
        <v>100</v>
      </c>
      <c r="IX598">
        <v>-2.201</v>
      </c>
      <c r="IY598">
        <v>0.07140000000000001</v>
      </c>
      <c r="IZ598">
        <v>-1.414774939843471</v>
      </c>
      <c r="JA598">
        <v>-0.002262605230658699</v>
      </c>
      <c r="JB598">
        <v>4.117972070868355E-07</v>
      </c>
      <c r="JC598">
        <v>-1.535053720392113E-10</v>
      </c>
      <c r="JD598">
        <v>-0.05773197212917025</v>
      </c>
      <c r="JE598">
        <v>-0.004387372397949352</v>
      </c>
      <c r="JF598">
        <v>0.001148265067849212</v>
      </c>
      <c r="JG598">
        <v>-2.372704636287677E-05</v>
      </c>
      <c r="JH598">
        <v>4</v>
      </c>
      <c r="JI598">
        <v>2346</v>
      </c>
      <c r="JJ598">
        <v>1</v>
      </c>
      <c r="JK598">
        <v>24</v>
      </c>
      <c r="JL598">
        <v>21726.6</v>
      </c>
      <c r="JM598">
        <v>29358575.2</v>
      </c>
      <c r="JN598">
        <v>0.876465</v>
      </c>
      <c r="JO598">
        <v>2.28638</v>
      </c>
      <c r="JP598">
        <v>1.39771</v>
      </c>
      <c r="JQ598">
        <v>2.35229</v>
      </c>
      <c r="JR598">
        <v>1.49536</v>
      </c>
      <c r="JS598">
        <v>2.58057</v>
      </c>
      <c r="JT598">
        <v>36.4578</v>
      </c>
      <c r="JU598">
        <v>24.0175</v>
      </c>
      <c r="JV598">
        <v>18</v>
      </c>
      <c r="JW598">
        <v>497.812</v>
      </c>
      <c r="JX598">
        <v>435.473</v>
      </c>
      <c r="JY598">
        <v>17.821</v>
      </c>
      <c r="JZ598">
        <v>30.9352</v>
      </c>
      <c r="KA598">
        <v>30.0013</v>
      </c>
      <c r="KB598">
        <v>30.5692</v>
      </c>
      <c r="KC598">
        <v>30.4784</v>
      </c>
      <c r="KD598">
        <v>17.5074</v>
      </c>
      <c r="KE598">
        <v>26.1567</v>
      </c>
      <c r="KF598">
        <v>32.975</v>
      </c>
      <c r="KG598">
        <v>17.7349</v>
      </c>
      <c r="KH598">
        <v>333.131</v>
      </c>
      <c r="KI598">
        <v>14.5668</v>
      </c>
      <c r="KJ598">
        <v>100.841</v>
      </c>
      <c r="KK598">
        <v>100.201</v>
      </c>
    </row>
    <row r="599" spans="1:297">
      <c r="A599">
        <v>583</v>
      </c>
      <c r="B599">
        <v>1761514516.1</v>
      </c>
      <c r="C599">
        <v>7305.599999904633</v>
      </c>
      <c r="D599" t="s">
        <v>1615</v>
      </c>
      <c r="E599" t="s">
        <v>1616</v>
      </c>
      <c r="F599">
        <v>5</v>
      </c>
      <c r="G599" t="s">
        <v>1604</v>
      </c>
      <c r="H599" t="s">
        <v>436</v>
      </c>
      <c r="I599">
        <v>1761514513.3</v>
      </c>
      <c r="J599">
        <f>(K599)/1000</f>
        <v>0</v>
      </c>
      <c r="K599">
        <f>IF(DP599, AN599, AH599)</f>
        <v>0</v>
      </c>
      <c r="L599">
        <f>IF(DP599, AI599, AG599)</f>
        <v>0</v>
      </c>
      <c r="M599">
        <f>DR599 - IF(AU599&gt;1, L599*DL599*100.0/(AW599), 0)</f>
        <v>0</v>
      </c>
      <c r="N599">
        <f>((T599-J599/2)*M599-L599)/(T599+J599/2)</f>
        <v>0</v>
      </c>
      <c r="O599">
        <f>N599*(DY599+DZ599)/1000.0</f>
        <v>0</v>
      </c>
      <c r="P599">
        <f>(DR599 - IF(AU599&gt;1, L599*DL599*100.0/(AW599), 0))*(DY599+DZ599)/1000.0</f>
        <v>0</v>
      </c>
      <c r="Q599">
        <f>2.0/((1/S599-1/R599)+SIGN(S599)*SQRT((1/S599-1/R599)*(1/S599-1/R599) + 4*DM599/((DM599+1)*(DM599+1))*(2*1/S599*1/R599-1/R599*1/R599)))</f>
        <v>0</v>
      </c>
      <c r="R599">
        <f>IF(LEFT(DN599,1)&lt;&gt;"0",IF(LEFT(DN599,1)="1",3.0,DO599),$D$5+$E$5*(EF599*DY599/($K$5*1000))+$F$5*(EF599*DY599/($K$5*1000))*MAX(MIN(DL599,$J$5),$I$5)*MAX(MIN(DL599,$J$5),$I$5)+$G$5*MAX(MIN(DL599,$J$5),$I$5)*(EF599*DY599/($K$5*1000))+$H$5*(EF599*DY599/($K$5*1000))*(EF599*DY599/($K$5*1000)))</f>
        <v>0</v>
      </c>
      <c r="S599">
        <f>J599*(1000-(1000*0.61365*exp(17.502*W599/(240.97+W599))/(DY599+DZ599)+DT599)/2)/(1000*0.61365*exp(17.502*W599/(240.97+W599))/(DY599+DZ599)-DT599)</f>
        <v>0</v>
      </c>
      <c r="T599">
        <f>1/((DM599+1)/(Q599/1.6)+1/(R599/1.37)) + DM599/((DM599+1)/(Q599/1.6) + DM599/(R599/1.37))</f>
        <v>0</v>
      </c>
      <c r="U599">
        <f>(DH599*DK599)</f>
        <v>0</v>
      </c>
      <c r="V599">
        <f>(EA599+(U599+2*0.95*5.67E-8*(((EA599+$B$7)+273)^4-(EA599+273)^4)-44100*J599)/(1.84*29.3*R599+8*0.95*5.67E-8*(EA599+273)^3))</f>
        <v>0</v>
      </c>
      <c r="W599">
        <f>($C$7*EB599+$D$7*EC599+$E$7*V599)</f>
        <v>0</v>
      </c>
      <c r="X599">
        <f>0.61365*exp(17.502*W599/(240.97+W599))</f>
        <v>0</v>
      </c>
      <c r="Y599">
        <f>(Z599/AA599*100)</f>
        <v>0</v>
      </c>
      <c r="Z599">
        <f>DT599*(DY599+DZ599)/1000</f>
        <v>0</v>
      </c>
      <c r="AA599">
        <f>0.61365*exp(17.502*EA599/(240.97+EA599))</f>
        <v>0</v>
      </c>
      <c r="AB599">
        <f>(X599-DT599*(DY599+DZ599)/1000)</f>
        <v>0</v>
      </c>
      <c r="AC599">
        <f>(-J599*44100)</f>
        <v>0</v>
      </c>
      <c r="AD599">
        <f>2*29.3*R599*0.92*(EA599-W599)</f>
        <v>0</v>
      </c>
      <c r="AE599">
        <f>2*0.95*5.67E-8*(((EA599+$B$7)+273)^4-(W599+273)^4)</f>
        <v>0</v>
      </c>
      <c r="AF599">
        <f>U599+AE599+AC599+AD599</f>
        <v>0</v>
      </c>
      <c r="AG599">
        <f>DX599*AU599*(DS599-DR599*(1000-AU599*DU599)/(1000-AU599*DT599))/(100*DL599)</f>
        <v>0</v>
      </c>
      <c r="AH599">
        <f>1000*DX599*AU599*(DT599-DU599)/(100*DL599*(1000-AU599*DT599))</f>
        <v>0</v>
      </c>
      <c r="AI599">
        <f>(AJ599 - AK599 - DY599*1E3/(8.314*(EA599+273.15)) * AM599/DX599 * AL599) * DX599/(100*DL599) * (1000 - DU599)/1000</f>
        <v>0</v>
      </c>
      <c r="AJ599">
        <v>353.1297690486339</v>
      </c>
      <c r="AK599">
        <v>358.2963575757576</v>
      </c>
      <c r="AL599">
        <v>-3.169906846651592</v>
      </c>
      <c r="AM599">
        <v>65.62289470494829</v>
      </c>
      <c r="AN599">
        <f>(AP599 - AO599 + DY599*1E3/(8.314*(EA599+273.15)) * AR599/DX599 * AQ599) * DX599/(100*DL599) * 1000/(1000 - AP599)</f>
        <v>0</v>
      </c>
      <c r="AO599">
        <v>14.52291027098333</v>
      </c>
      <c r="AP599">
        <v>16.24806424242423</v>
      </c>
      <c r="AQ599">
        <v>-3.833350981313894E-05</v>
      </c>
      <c r="AR599">
        <v>106.7628895152086</v>
      </c>
      <c r="AS599">
        <v>0</v>
      </c>
      <c r="AT599">
        <v>0</v>
      </c>
      <c r="AU599">
        <f>IF(AS599*$H$13&gt;=AW599,1.0,(AW599/(AW599-AS599*$H$13)))</f>
        <v>0</v>
      </c>
      <c r="AV599">
        <f>(AU599-1)*100</f>
        <v>0</v>
      </c>
      <c r="AW599">
        <f>MAX(0,($B$13+$C$13*EF599)/(1+$D$13*EF599)*DY599/(EA599+273)*$E$13)</f>
        <v>0</v>
      </c>
      <c r="AX599" t="s">
        <v>437</v>
      </c>
      <c r="AY599" t="s">
        <v>437</v>
      </c>
      <c r="AZ599">
        <v>0</v>
      </c>
      <c r="BA599">
        <v>0</v>
      </c>
      <c r="BB599">
        <f>1-AZ599/BA599</f>
        <v>0</v>
      </c>
      <c r="BC599">
        <v>0</v>
      </c>
      <c r="BD599" t="s">
        <v>437</v>
      </c>
      <c r="BE599" t="s">
        <v>437</v>
      </c>
      <c r="BF599">
        <v>0</v>
      </c>
      <c r="BG599">
        <v>0</v>
      </c>
      <c r="BH599">
        <f>1-BF599/BG599</f>
        <v>0</v>
      </c>
      <c r="BI599">
        <v>0.5</v>
      </c>
      <c r="BJ599">
        <f>DI599</f>
        <v>0</v>
      </c>
      <c r="BK599">
        <f>L599</f>
        <v>0</v>
      </c>
      <c r="BL599">
        <f>BH599*BI599*BJ599</f>
        <v>0</v>
      </c>
      <c r="BM599">
        <f>(BK599-BC599)/BJ599</f>
        <v>0</v>
      </c>
      <c r="BN599">
        <f>(BA599-BG599)/BG599</f>
        <v>0</v>
      </c>
      <c r="BO599">
        <f>AZ599/(BB599+AZ599/BG599)</f>
        <v>0</v>
      </c>
      <c r="BP599" t="s">
        <v>437</v>
      </c>
      <c r="BQ599">
        <v>0</v>
      </c>
      <c r="BR599">
        <f>IF(BQ599&lt;&gt;0, BQ599, BO599)</f>
        <v>0</v>
      </c>
      <c r="BS599">
        <f>1-BR599/BG599</f>
        <v>0</v>
      </c>
      <c r="BT599">
        <f>(BG599-BF599)/(BG599-BR599)</f>
        <v>0</v>
      </c>
      <c r="BU599">
        <f>(BA599-BG599)/(BA599-BR599)</f>
        <v>0</v>
      </c>
      <c r="BV599">
        <f>(BG599-BF599)/(BG599-AZ599)</f>
        <v>0</v>
      </c>
      <c r="BW599">
        <f>(BA599-BG599)/(BA599-AZ599)</f>
        <v>0</v>
      </c>
      <c r="BX599">
        <f>(BT599*BR599/BF599)</f>
        <v>0</v>
      </c>
      <c r="BY599">
        <f>(1-BX599)</f>
        <v>0</v>
      </c>
      <c r="BZ599">
        <v>2020</v>
      </c>
      <c r="CA599">
        <v>290.0000000000001</v>
      </c>
      <c r="CB599">
        <v>1590.42</v>
      </c>
      <c r="CC599">
        <v>295</v>
      </c>
      <c r="CD599">
        <v>5220.67</v>
      </c>
      <c r="CE599">
        <v>1591.29</v>
      </c>
      <c r="CF599">
        <v>-0.87</v>
      </c>
      <c r="CG599">
        <v>300.0000000000001</v>
      </c>
      <c r="CH599">
        <v>23.8</v>
      </c>
      <c r="CI599">
        <v>1650.734719841875</v>
      </c>
      <c r="CJ599">
        <v>2.032994541366527</v>
      </c>
      <c r="CK599">
        <v>-31.03478562282126</v>
      </c>
      <c r="CL599">
        <v>0.9198548094063967</v>
      </c>
      <c r="CM599">
        <v>0.9759925733019913</v>
      </c>
      <c r="CN599">
        <v>-0.00431141668520578</v>
      </c>
      <c r="CO599">
        <v>289.9999999999999</v>
      </c>
      <c r="CP599">
        <v>1590.91</v>
      </c>
      <c r="CQ599">
        <v>765</v>
      </c>
      <c r="CR599">
        <v>5219.32</v>
      </c>
      <c r="CS599">
        <v>1591.27</v>
      </c>
      <c r="CT599">
        <v>-0.36</v>
      </c>
      <c r="DH599">
        <f>$B$11*EG599+$C$11*EH599+$F$11*ES599*(1-EV599)</f>
        <v>0</v>
      </c>
      <c r="DI599">
        <f>DH599*DJ599</f>
        <v>0</v>
      </c>
      <c r="DJ599">
        <f>($B$11*$D$9+$C$11*$D$9+$F$11*((FF599+EX599)/MAX(FF599+EX599+FG599, 0.1)*$I$9+FG599/MAX(FF599+EX599+FG599, 0.1)*$J$9))/($B$11+$C$11+$F$11)</f>
        <v>0</v>
      </c>
      <c r="DK599">
        <f>($B$11*$K$9+$C$11*$K$9+$F$11*((FF599+EX599)/MAX(FF599+EX599+FG599, 0.1)*$P$9+FG599/MAX(FF599+EX599+FG599, 0.1)*$Q$9))/($B$11+$C$11+$F$11)</f>
        <v>0</v>
      </c>
      <c r="DL599">
        <v>6</v>
      </c>
      <c r="DM599">
        <v>0.5</v>
      </c>
      <c r="DN599" t="s">
        <v>438</v>
      </c>
      <c r="DO599">
        <v>2</v>
      </c>
      <c r="DP599" t="b">
        <v>1</v>
      </c>
      <c r="DQ599">
        <v>1761514513.3</v>
      </c>
      <c r="DR599">
        <v>359.6597</v>
      </c>
      <c r="DS599">
        <v>347.3326</v>
      </c>
      <c r="DT599">
        <v>16.24988</v>
      </c>
      <c r="DU599">
        <v>14.52279</v>
      </c>
      <c r="DV599">
        <v>361.8464</v>
      </c>
      <c r="DW599">
        <v>16.17852</v>
      </c>
      <c r="DX599">
        <v>500.0031999999999</v>
      </c>
      <c r="DY599">
        <v>90.25605</v>
      </c>
      <c r="DZ599">
        <v>0.09999817</v>
      </c>
      <c r="EA599">
        <v>23.73691</v>
      </c>
      <c r="EB599">
        <v>24.03250999999999</v>
      </c>
      <c r="EC599">
        <v>999.9</v>
      </c>
      <c r="ED599">
        <v>0</v>
      </c>
      <c r="EE599">
        <v>0</v>
      </c>
      <c r="EF599">
        <v>9986.869999999999</v>
      </c>
      <c r="EG599">
        <v>0</v>
      </c>
      <c r="EH599">
        <v>1029.329</v>
      </c>
      <c r="EI599">
        <v>12.32689</v>
      </c>
      <c r="EJ599">
        <v>365.6003</v>
      </c>
      <c r="EK599">
        <v>352.4512</v>
      </c>
      <c r="EL599">
        <v>1.727098</v>
      </c>
      <c r="EM599">
        <v>347.3326</v>
      </c>
      <c r="EN599">
        <v>14.52279</v>
      </c>
      <c r="EO599">
        <v>1.466651</v>
      </c>
      <c r="EP599">
        <v>1.31077</v>
      </c>
      <c r="EQ599">
        <v>12.62484</v>
      </c>
      <c r="ER599">
        <v>10.92293</v>
      </c>
      <c r="ES599">
        <v>1999.987</v>
      </c>
      <c r="ET599">
        <v>0.9799998999999999</v>
      </c>
      <c r="EU599">
        <v>0.02000048</v>
      </c>
      <c r="EV599">
        <v>0</v>
      </c>
      <c r="EW599">
        <v>1542.416</v>
      </c>
      <c r="EX599">
        <v>5.000970000000001</v>
      </c>
      <c r="EY599">
        <v>30976.98</v>
      </c>
      <c r="EZ599">
        <v>16707.44</v>
      </c>
      <c r="FA599">
        <v>41.187</v>
      </c>
      <c r="FB599">
        <v>42.3246</v>
      </c>
      <c r="FC599">
        <v>41.3246</v>
      </c>
      <c r="FD599">
        <v>41.687</v>
      </c>
      <c r="FE599">
        <v>41.187</v>
      </c>
      <c r="FF599">
        <v>1955.087</v>
      </c>
      <c r="FG599">
        <v>39.89999999999999</v>
      </c>
      <c r="FH599">
        <v>0</v>
      </c>
      <c r="FI599">
        <v>9387.200000047684</v>
      </c>
      <c r="FJ599">
        <v>0</v>
      </c>
      <c r="FK599">
        <v>1542.9004</v>
      </c>
      <c r="FL599">
        <v>-6.059230791600958</v>
      </c>
      <c r="FM599">
        <v>-130.400000153428</v>
      </c>
      <c r="FN599">
        <v>30988.13599999999</v>
      </c>
      <c r="FO599">
        <v>15</v>
      </c>
      <c r="FP599">
        <v>0</v>
      </c>
      <c r="FQ599" t="s">
        <v>439</v>
      </c>
      <c r="FR599">
        <v>1760210915.6</v>
      </c>
      <c r="FS599">
        <v>0</v>
      </c>
      <c r="FT599">
        <v>0</v>
      </c>
      <c r="FU599">
        <v>-0.215</v>
      </c>
      <c r="FV599">
        <v>0</v>
      </c>
      <c r="FW599">
        <v>-0.6919999999999999</v>
      </c>
      <c r="FX599">
        <v>0</v>
      </c>
      <c r="FY599">
        <v>400</v>
      </c>
      <c r="FZ599">
        <v>0</v>
      </c>
      <c r="GA599">
        <v>0.15</v>
      </c>
      <c r="GB599">
        <v>0</v>
      </c>
      <c r="GC599">
        <v>8.466408707317072</v>
      </c>
      <c r="GD599">
        <v>37.03589377003483</v>
      </c>
      <c r="GE599">
        <v>3.826527137328536</v>
      </c>
      <c r="GF599">
        <v>0</v>
      </c>
      <c r="GG599">
        <v>1543.075882352941</v>
      </c>
      <c r="GH599">
        <v>-4.000916734571414</v>
      </c>
      <c r="GI599">
        <v>0.5291953806157416</v>
      </c>
      <c r="GJ599">
        <v>0</v>
      </c>
      <c r="GK599">
        <v>1.737415365853658</v>
      </c>
      <c r="GL599">
        <v>-0.1677324041811802</v>
      </c>
      <c r="GM599">
        <v>0.02239864348000119</v>
      </c>
      <c r="GN599">
        <v>0</v>
      </c>
      <c r="GO599">
        <v>0</v>
      </c>
      <c r="GP599">
        <v>3</v>
      </c>
      <c r="GQ599" t="s">
        <v>455</v>
      </c>
      <c r="GR599">
        <v>3.13371</v>
      </c>
      <c r="GS599">
        <v>2.7601</v>
      </c>
      <c r="GT599">
        <v>0.0814777</v>
      </c>
      <c r="GU599">
        <v>0.07795290000000001</v>
      </c>
      <c r="GV599">
        <v>0.0799691</v>
      </c>
      <c r="GW599">
        <v>0.0729615</v>
      </c>
      <c r="GX599">
        <v>29140.8</v>
      </c>
      <c r="GY599">
        <v>29255.9</v>
      </c>
      <c r="GZ599">
        <v>29506.5</v>
      </c>
      <c r="HA599">
        <v>29331.6</v>
      </c>
      <c r="HB599">
        <v>35875.8</v>
      </c>
      <c r="HC599">
        <v>36020.6</v>
      </c>
      <c r="HD599">
        <v>41517.9</v>
      </c>
      <c r="HE599">
        <v>41667.3</v>
      </c>
      <c r="HF599">
        <v>1.91098</v>
      </c>
      <c r="HG599">
        <v>1.829</v>
      </c>
      <c r="HH599">
        <v>0.0170469</v>
      </c>
      <c r="HI599">
        <v>0</v>
      </c>
      <c r="HJ599">
        <v>23.7034</v>
      </c>
      <c r="HK599">
        <v>999.9</v>
      </c>
      <c r="HL599">
        <v>36.2</v>
      </c>
      <c r="HM599">
        <v>31.6</v>
      </c>
      <c r="HN599">
        <v>18.7221</v>
      </c>
      <c r="HO599">
        <v>62.4166</v>
      </c>
      <c r="HP599">
        <v>31.0577</v>
      </c>
      <c r="HQ599">
        <v>1</v>
      </c>
      <c r="HR599">
        <v>0.282614</v>
      </c>
      <c r="HS599">
        <v>5.80065</v>
      </c>
      <c r="HT599">
        <v>20.245</v>
      </c>
      <c r="HU599">
        <v>5.21924</v>
      </c>
      <c r="HV599">
        <v>12.0159</v>
      </c>
      <c r="HW599">
        <v>4.98875</v>
      </c>
      <c r="HX599">
        <v>3.28763</v>
      </c>
      <c r="HY599">
        <v>9999</v>
      </c>
      <c r="HZ599">
        <v>9999</v>
      </c>
      <c r="IA599">
        <v>9999</v>
      </c>
      <c r="IB599">
        <v>999.9</v>
      </c>
      <c r="IC599">
        <v>4.97281</v>
      </c>
      <c r="ID599">
        <v>1.86661</v>
      </c>
      <c r="IE599">
        <v>1.86586</v>
      </c>
      <c r="IF599">
        <v>1.86584</v>
      </c>
      <c r="IG599">
        <v>1.86772</v>
      </c>
      <c r="IH599">
        <v>1.87013</v>
      </c>
      <c r="II599">
        <v>1.86876</v>
      </c>
      <c r="IJ599">
        <v>1.87027</v>
      </c>
      <c r="IK599">
        <v>0</v>
      </c>
      <c r="IL599">
        <v>0</v>
      </c>
      <c r="IM599">
        <v>0</v>
      </c>
      <c r="IN599">
        <v>0</v>
      </c>
      <c r="IO599" t="s">
        <v>441</v>
      </c>
      <c r="IP599" t="s">
        <v>442</v>
      </c>
      <c r="IQ599" t="s">
        <v>443</v>
      </c>
      <c r="IR599" t="s">
        <v>443</v>
      </c>
      <c r="IS599" t="s">
        <v>443</v>
      </c>
      <c r="IT599" t="s">
        <v>443</v>
      </c>
      <c r="IU599">
        <v>0</v>
      </c>
      <c r="IV599">
        <v>100</v>
      </c>
      <c r="IW599">
        <v>100</v>
      </c>
      <c r="IX599">
        <v>-2.169</v>
      </c>
      <c r="IY599">
        <v>0.07140000000000001</v>
      </c>
      <c r="IZ599">
        <v>-1.414774939843471</v>
      </c>
      <c r="JA599">
        <v>-0.002262605230658699</v>
      </c>
      <c r="JB599">
        <v>4.117972070868355E-07</v>
      </c>
      <c r="JC599">
        <v>-1.535053720392113E-10</v>
      </c>
      <c r="JD599">
        <v>-0.05773197212917025</v>
      </c>
      <c r="JE599">
        <v>-0.004387372397949352</v>
      </c>
      <c r="JF599">
        <v>0.001148265067849212</v>
      </c>
      <c r="JG599">
        <v>-2.372704636287677E-05</v>
      </c>
      <c r="JH599">
        <v>4</v>
      </c>
      <c r="JI599">
        <v>2346</v>
      </c>
      <c r="JJ599">
        <v>1</v>
      </c>
      <c r="JK599">
        <v>24</v>
      </c>
      <c r="JL599">
        <v>21726.7</v>
      </c>
      <c r="JM599">
        <v>29358575.3</v>
      </c>
      <c r="JN599">
        <v>0.844727</v>
      </c>
      <c r="JO599">
        <v>2.2876</v>
      </c>
      <c r="JP599">
        <v>1.39771</v>
      </c>
      <c r="JQ599">
        <v>2.35229</v>
      </c>
      <c r="JR599">
        <v>1.49536</v>
      </c>
      <c r="JS599">
        <v>2.59644</v>
      </c>
      <c r="JT599">
        <v>36.4578</v>
      </c>
      <c r="JU599">
        <v>24.0175</v>
      </c>
      <c r="JV599">
        <v>18</v>
      </c>
      <c r="JW599">
        <v>497.814</v>
      </c>
      <c r="JX599">
        <v>435.472</v>
      </c>
      <c r="JY599">
        <v>17.7526</v>
      </c>
      <c r="JZ599">
        <v>30.941</v>
      </c>
      <c r="KA599">
        <v>30.0014</v>
      </c>
      <c r="KB599">
        <v>30.5756</v>
      </c>
      <c r="KC599">
        <v>30.4847</v>
      </c>
      <c r="KD599">
        <v>16.801</v>
      </c>
      <c r="KE599">
        <v>26.1567</v>
      </c>
      <c r="KF599">
        <v>32.975</v>
      </c>
      <c r="KG599">
        <v>17.6953</v>
      </c>
      <c r="KH599">
        <v>313.089</v>
      </c>
      <c r="KI599">
        <v>14.5773</v>
      </c>
      <c r="KJ599">
        <v>100.84</v>
      </c>
      <c r="KK599">
        <v>100.2</v>
      </c>
    </row>
    <row r="600" spans="1:297">
      <c r="A600">
        <v>584</v>
      </c>
      <c r="B600">
        <v>1761514521.1</v>
      </c>
      <c r="C600">
        <v>7310.599999904633</v>
      </c>
      <c r="D600" t="s">
        <v>1617</v>
      </c>
      <c r="E600" t="s">
        <v>1618</v>
      </c>
      <c r="F600">
        <v>5</v>
      </c>
      <c r="G600" t="s">
        <v>1604</v>
      </c>
      <c r="H600" t="s">
        <v>436</v>
      </c>
      <c r="I600">
        <v>1761514518.6</v>
      </c>
      <c r="J600">
        <f>(K600)/1000</f>
        <v>0</v>
      </c>
      <c r="K600">
        <f>IF(DP600, AN600, AH600)</f>
        <v>0</v>
      </c>
      <c r="L600">
        <f>IF(DP600, AI600, AG600)</f>
        <v>0</v>
      </c>
      <c r="M600">
        <f>DR600 - IF(AU600&gt;1, L600*DL600*100.0/(AW600), 0)</f>
        <v>0</v>
      </c>
      <c r="N600">
        <f>((T600-J600/2)*M600-L600)/(T600+J600/2)</f>
        <v>0</v>
      </c>
      <c r="O600">
        <f>N600*(DY600+DZ600)/1000.0</f>
        <v>0</v>
      </c>
      <c r="P600">
        <f>(DR600 - IF(AU600&gt;1, L600*DL600*100.0/(AW600), 0))*(DY600+DZ600)/1000.0</f>
        <v>0</v>
      </c>
      <c r="Q600">
        <f>2.0/((1/S600-1/R600)+SIGN(S600)*SQRT((1/S600-1/R600)*(1/S600-1/R600) + 4*DM600/((DM600+1)*(DM600+1))*(2*1/S600*1/R600-1/R600*1/R600)))</f>
        <v>0</v>
      </c>
      <c r="R600">
        <f>IF(LEFT(DN600,1)&lt;&gt;"0",IF(LEFT(DN600,1)="1",3.0,DO600),$D$5+$E$5*(EF600*DY600/($K$5*1000))+$F$5*(EF600*DY600/($K$5*1000))*MAX(MIN(DL600,$J$5),$I$5)*MAX(MIN(DL600,$J$5),$I$5)+$G$5*MAX(MIN(DL600,$J$5),$I$5)*(EF600*DY600/($K$5*1000))+$H$5*(EF600*DY600/($K$5*1000))*(EF600*DY600/($K$5*1000)))</f>
        <v>0</v>
      </c>
      <c r="S600">
        <f>J600*(1000-(1000*0.61365*exp(17.502*W600/(240.97+W600))/(DY600+DZ600)+DT600)/2)/(1000*0.61365*exp(17.502*W600/(240.97+W600))/(DY600+DZ600)-DT600)</f>
        <v>0</v>
      </c>
      <c r="T600">
        <f>1/((DM600+1)/(Q600/1.6)+1/(R600/1.37)) + DM600/((DM600+1)/(Q600/1.6) + DM600/(R600/1.37))</f>
        <v>0</v>
      </c>
      <c r="U600">
        <f>(DH600*DK600)</f>
        <v>0</v>
      </c>
      <c r="V600">
        <f>(EA600+(U600+2*0.95*5.67E-8*(((EA600+$B$7)+273)^4-(EA600+273)^4)-44100*J600)/(1.84*29.3*R600+8*0.95*5.67E-8*(EA600+273)^3))</f>
        <v>0</v>
      </c>
      <c r="W600">
        <f>($C$7*EB600+$D$7*EC600+$E$7*V600)</f>
        <v>0</v>
      </c>
      <c r="X600">
        <f>0.61365*exp(17.502*W600/(240.97+W600))</f>
        <v>0</v>
      </c>
      <c r="Y600">
        <f>(Z600/AA600*100)</f>
        <v>0</v>
      </c>
      <c r="Z600">
        <f>DT600*(DY600+DZ600)/1000</f>
        <v>0</v>
      </c>
      <c r="AA600">
        <f>0.61365*exp(17.502*EA600/(240.97+EA600))</f>
        <v>0</v>
      </c>
      <c r="AB600">
        <f>(X600-DT600*(DY600+DZ600)/1000)</f>
        <v>0</v>
      </c>
      <c r="AC600">
        <f>(-J600*44100)</f>
        <v>0</v>
      </c>
      <c r="AD600">
        <f>2*29.3*R600*0.92*(EA600-W600)</f>
        <v>0</v>
      </c>
      <c r="AE600">
        <f>2*0.95*5.67E-8*(((EA600+$B$7)+273)^4-(W600+273)^4)</f>
        <v>0</v>
      </c>
      <c r="AF600">
        <f>U600+AE600+AC600+AD600</f>
        <v>0</v>
      </c>
      <c r="AG600">
        <f>DX600*AU600*(DS600-DR600*(1000-AU600*DU600)/(1000-AU600*DT600))/(100*DL600)</f>
        <v>0</v>
      </c>
      <c r="AH600">
        <f>1000*DX600*AU600*(DT600-DU600)/(100*DL600*(1000-AU600*DT600))</f>
        <v>0</v>
      </c>
      <c r="AI600">
        <f>(AJ600 - AK600 - DY600*1E3/(8.314*(EA600+273.15)) * AM600/DX600 * AL600) * DX600/(100*DL600) * (1000 - DU600)/1000</f>
        <v>0</v>
      </c>
      <c r="AJ600">
        <v>336.3298624919021</v>
      </c>
      <c r="AK600">
        <v>342.192193939394</v>
      </c>
      <c r="AL600">
        <v>-3.227864547231694</v>
      </c>
      <c r="AM600">
        <v>65.62289470494829</v>
      </c>
      <c r="AN600">
        <f>(AP600 - AO600 + DY600*1E3/(8.314*(EA600+273.15)) * AR600/DX600 * AQ600) * DX600/(100*DL600) * 1000/(1000 - AP600)</f>
        <v>0</v>
      </c>
      <c r="AO600">
        <v>14.51805907159039</v>
      </c>
      <c r="AP600">
        <v>16.24052242424242</v>
      </c>
      <c r="AQ600">
        <v>-8.629174935503537E-05</v>
      </c>
      <c r="AR600">
        <v>106.7628895152086</v>
      </c>
      <c r="AS600">
        <v>0</v>
      </c>
      <c r="AT600">
        <v>0</v>
      </c>
      <c r="AU600">
        <f>IF(AS600*$H$13&gt;=AW600,1.0,(AW600/(AW600-AS600*$H$13)))</f>
        <v>0</v>
      </c>
      <c r="AV600">
        <f>(AU600-1)*100</f>
        <v>0</v>
      </c>
      <c r="AW600">
        <f>MAX(0,($B$13+$C$13*EF600)/(1+$D$13*EF600)*DY600/(EA600+273)*$E$13)</f>
        <v>0</v>
      </c>
      <c r="AX600" t="s">
        <v>437</v>
      </c>
      <c r="AY600" t="s">
        <v>437</v>
      </c>
      <c r="AZ600">
        <v>0</v>
      </c>
      <c r="BA600">
        <v>0</v>
      </c>
      <c r="BB600">
        <f>1-AZ600/BA600</f>
        <v>0</v>
      </c>
      <c r="BC600">
        <v>0</v>
      </c>
      <c r="BD600" t="s">
        <v>437</v>
      </c>
      <c r="BE600" t="s">
        <v>437</v>
      </c>
      <c r="BF600">
        <v>0</v>
      </c>
      <c r="BG600">
        <v>0</v>
      </c>
      <c r="BH600">
        <f>1-BF600/BG600</f>
        <v>0</v>
      </c>
      <c r="BI600">
        <v>0.5</v>
      </c>
      <c r="BJ600">
        <f>DI600</f>
        <v>0</v>
      </c>
      <c r="BK600">
        <f>L600</f>
        <v>0</v>
      </c>
      <c r="BL600">
        <f>BH600*BI600*BJ600</f>
        <v>0</v>
      </c>
      <c r="BM600">
        <f>(BK600-BC600)/BJ600</f>
        <v>0</v>
      </c>
      <c r="BN600">
        <f>(BA600-BG600)/BG600</f>
        <v>0</v>
      </c>
      <c r="BO600">
        <f>AZ600/(BB600+AZ600/BG600)</f>
        <v>0</v>
      </c>
      <c r="BP600" t="s">
        <v>437</v>
      </c>
      <c r="BQ600">
        <v>0</v>
      </c>
      <c r="BR600">
        <f>IF(BQ600&lt;&gt;0, BQ600, BO600)</f>
        <v>0</v>
      </c>
      <c r="BS600">
        <f>1-BR600/BG600</f>
        <v>0</v>
      </c>
      <c r="BT600">
        <f>(BG600-BF600)/(BG600-BR600)</f>
        <v>0</v>
      </c>
      <c r="BU600">
        <f>(BA600-BG600)/(BA600-BR600)</f>
        <v>0</v>
      </c>
      <c r="BV600">
        <f>(BG600-BF600)/(BG600-AZ600)</f>
        <v>0</v>
      </c>
      <c r="BW600">
        <f>(BA600-BG600)/(BA600-AZ600)</f>
        <v>0</v>
      </c>
      <c r="BX600">
        <f>(BT600*BR600/BF600)</f>
        <v>0</v>
      </c>
      <c r="BY600">
        <f>(1-BX600)</f>
        <v>0</v>
      </c>
      <c r="BZ600">
        <v>2020</v>
      </c>
      <c r="CA600">
        <v>290.0000000000001</v>
      </c>
      <c r="CB600">
        <v>1590.42</v>
      </c>
      <c r="CC600">
        <v>295</v>
      </c>
      <c r="CD600">
        <v>5220.67</v>
      </c>
      <c r="CE600">
        <v>1591.29</v>
      </c>
      <c r="CF600">
        <v>-0.87</v>
      </c>
      <c r="CG600">
        <v>300.0000000000001</v>
      </c>
      <c r="CH600">
        <v>23.8</v>
      </c>
      <c r="CI600">
        <v>1650.734719841875</v>
      </c>
      <c r="CJ600">
        <v>2.032994541366527</v>
      </c>
      <c r="CK600">
        <v>-31.03478562282126</v>
      </c>
      <c r="CL600">
        <v>0.9198548094063967</v>
      </c>
      <c r="CM600">
        <v>0.9759925733019913</v>
      </c>
      <c r="CN600">
        <v>-0.00431141668520578</v>
      </c>
      <c r="CO600">
        <v>289.9999999999999</v>
      </c>
      <c r="CP600">
        <v>1590.91</v>
      </c>
      <c r="CQ600">
        <v>765</v>
      </c>
      <c r="CR600">
        <v>5219.32</v>
      </c>
      <c r="CS600">
        <v>1591.27</v>
      </c>
      <c r="CT600">
        <v>-0.36</v>
      </c>
      <c r="DH600">
        <f>$B$11*EG600+$C$11*EH600+$F$11*ES600*(1-EV600)</f>
        <v>0</v>
      </c>
      <c r="DI600">
        <f>DH600*DJ600</f>
        <v>0</v>
      </c>
      <c r="DJ600">
        <f>($B$11*$D$9+$C$11*$D$9+$F$11*((FF600+EX600)/MAX(FF600+EX600+FG600, 0.1)*$I$9+FG600/MAX(FF600+EX600+FG600, 0.1)*$J$9))/($B$11+$C$11+$F$11)</f>
        <v>0</v>
      </c>
      <c r="DK600">
        <f>($B$11*$K$9+$C$11*$K$9+$F$11*((FF600+EX600)/MAX(FF600+EX600+FG600, 0.1)*$P$9+FG600/MAX(FF600+EX600+FG600, 0.1)*$Q$9))/($B$11+$C$11+$F$11)</f>
        <v>0</v>
      </c>
      <c r="DL600">
        <v>6</v>
      </c>
      <c r="DM600">
        <v>0.5</v>
      </c>
      <c r="DN600" t="s">
        <v>438</v>
      </c>
      <c r="DO600">
        <v>2</v>
      </c>
      <c r="DP600" t="b">
        <v>1</v>
      </c>
      <c r="DQ600">
        <v>1761514518.6</v>
      </c>
      <c r="DR600">
        <v>342.9876666666667</v>
      </c>
      <c r="DS600">
        <v>329.7784444444444</v>
      </c>
      <c r="DT600">
        <v>16.24313333333333</v>
      </c>
      <c r="DU600">
        <v>14.51783333333333</v>
      </c>
      <c r="DV600">
        <v>345.1403333333334</v>
      </c>
      <c r="DW600">
        <v>16.17187777777778</v>
      </c>
      <c r="DX600">
        <v>499.9531111111112</v>
      </c>
      <c r="DY600">
        <v>90.25638888888891</v>
      </c>
      <c r="DZ600">
        <v>0.09999146666666667</v>
      </c>
      <c r="EA600">
        <v>23.73204444444444</v>
      </c>
      <c r="EB600">
        <v>23.97668888888889</v>
      </c>
      <c r="EC600">
        <v>999.9000000000001</v>
      </c>
      <c r="ED600">
        <v>0</v>
      </c>
      <c r="EE600">
        <v>0</v>
      </c>
      <c r="EF600">
        <v>10010.68888888889</v>
      </c>
      <c r="EG600">
        <v>0</v>
      </c>
      <c r="EH600">
        <v>1029.295555555555</v>
      </c>
      <c r="EI600">
        <v>13.20924444444444</v>
      </c>
      <c r="EJ600">
        <v>348.6508888888889</v>
      </c>
      <c r="EK600">
        <v>334.6367777777778</v>
      </c>
      <c r="EL600">
        <v>1.725323333333333</v>
      </c>
      <c r="EM600">
        <v>329.7784444444444</v>
      </c>
      <c r="EN600">
        <v>14.51783333333333</v>
      </c>
      <c r="EO600">
        <v>1.46605</v>
      </c>
      <c r="EP600">
        <v>1.310326666666667</v>
      </c>
      <c r="EQ600">
        <v>12.6186</v>
      </c>
      <c r="ER600">
        <v>10.91784444444444</v>
      </c>
      <c r="ES600">
        <v>1999.987777777778</v>
      </c>
      <c r="ET600">
        <v>0.98</v>
      </c>
      <c r="EU600">
        <v>0.02000041111111111</v>
      </c>
      <c r="EV600">
        <v>0</v>
      </c>
      <c r="EW600">
        <v>1542.544444444444</v>
      </c>
      <c r="EX600">
        <v>5.00097</v>
      </c>
      <c r="EY600">
        <v>30980.15555555556</v>
      </c>
      <c r="EZ600">
        <v>16707.45555555556</v>
      </c>
      <c r="FA600">
        <v>41.187</v>
      </c>
      <c r="FB600">
        <v>42.319</v>
      </c>
      <c r="FC600">
        <v>41.34</v>
      </c>
      <c r="FD600">
        <v>41.687</v>
      </c>
      <c r="FE600">
        <v>41.187</v>
      </c>
      <c r="FF600">
        <v>1955.087777777778</v>
      </c>
      <c r="FG600">
        <v>39.9</v>
      </c>
      <c r="FH600">
        <v>0</v>
      </c>
      <c r="FI600">
        <v>9392</v>
      </c>
      <c r="FJ600">
        <v>0</v>
      </c>
      <c r="FK600">
        <v>1542.6248</v>
      </c>
      <c r="FL600">
        <v>-3.477692323763175</v>
      </c>
      <c r="FM600">
        <v>-76.7846155423499</v>
      </c>
      <c r="FN600">
        <v>30983.224</v>
      </c>
      <c r="FO600">
        <v>15</v>
      </c>
      <c r="FP600">
        <v>0</v>
      </c>
      <c r="FQ600" t="s">
        <v>439</v>
      </c>
      <c r="FR600">
        <v>1760210915.6</v>
      </c>
      <c r="FS600">
        <v>0</v>
      </c>
      <c r="FT600">
        <v>0</v>
      </c>
      <c r="FU600">
        <v>-0.215</v>
      </c>
      <c r="FV600">
        <v>0</v>
      </c>
      <c r="FW600">
        <v>-0.6919999999999999</v>
      </c>
      <c r="FX600">
        <v>0</v>
      </c>
      <c r="FY600">
        <v>400</v>
      </c>
      <c r="FZ600">
        <v>0</v>
      </c>
      <c r="GA600">
        <v>0.15</v>
      </c>
      <c r="GB600">
        <v>0</v>
      </c>
      <c r="GC600">
        <v>10.62885658536585</v>
      </c>
      <c r="GD600">
        <v>22.9354580487805</v>
      </c>
      <c r="GE600">
        <v>2.361523029587318</v>
      </c>
      <c r="GF600">
        <v>0</v>
      </c>
      <c r="GG600">
        <v>1542.895294117647</v>
      </c>
      <c r="GH600">
        <v>-4.157983192182241</v>
      </c>
      <c r="GI600">
        <v>0.5514965484085623</v>
      </c>
      <c r="GJ600">
        <v>0</v>
      </c>
      <c r="GK600">
        <v>1.727178048780488</v>
      </c>
      <c r="GL600">
        <v>-0.03048209059233639</v>
      </c>
      <c r="GM600">
        <v>0.009443125831049538</v>
      </c>
      <c r="GN600">
        <v>1</v>
      </c>
      <c r="GO600">
        <v>1</v>
      </c>
      <c r="GP600">
        <v>3</v>
      </c>
      <c r="GQ600" t="s">
        <v>446</v>
      </c>
      <c r="GR600">
        <v>3.13389</v>
      </c>
      <c r="GS600">
        <v>2.76037</v>
      </c>
      <c r="GT600">
        <v>0.0785385</v>
      </c>
      <c r="GU600">
        <v>0.0748742</v>
      </c>
      <c r="GV600">
        <v>0.07994279999999999</v>
      </c>
      <c r="GW600">
        <v>0.0729441</v>
      </c>
      <c r="GX600">
        <v>29233.6</v>
      </c>
      <c r="GY600">
        <v>29352.8</v>
      </c>
      <c r="GZ600">
        <v>29506</v>
      </c>
      <c r="HA600">
        <v>29330.8</v>
      </c>
      <c r="HB600">
        <v>35876.1</v>
      </c>
      <c r="HC600">
        <v>36020.3</v>
      </c>
      <c r="HD600">
        <v>41517.2</v>
      </c>
      <c r="HE600">
        <v>41666.2</v>
      </c>
      <c r="HF600">
        <v>1.9112</v>
      </c>
      <c r="HG600">
        <v>1.82862</v>
      </c>
      <c r="HH600">
        <v>0.0176579</v>
      </c>
      <c r="HI600">
        <v>0</v>
      </c>
      <c r="HJ600">
        <v>23.7034</v>
      </c>
      <c r="HK600">
        <v>999.9</v>
      </c>
      <c r="HL600">
        <v>36.1</v>
      </c>
      <c r="HM600">
        <v>31.6</v>
      </c>
      <c r="HN600">
        <v>18.6705</v>
      </c>
      <c r="HO600">
        <v>62.4566</v>
      </c>
      <c r="HP600">
        <v>30.9495</v>
      </c>
      <c r="HQ600">
        <v>1</v>
      </c>
      <c r="HR600">
        <v>0.283681</v>
      </c>
      <c r="HS600">
        <v>5.64575</v>
      </c>
      <c r="HT600">
        <v>20.2499</v>
      </c>
      <c r="HU600">
        <v>5.21879</v>
      </c>
      <c r="HV600">
        <v>12.0162</v>
      </c>
      <c r="HW600">
        <v>4.98815</v>
      </c>
      <c r="HX600">
        <v>3.28768</v>
      </c>
      <c r="HY600">
        <v>9999</v>
      </c>
      <c r="HZ600">
        <v>9999</v>
      </c>
      <c r="IA600">
        <v>9999</v>
      </c>
      <c r="IB600">
        <v>999.9</v>
      </c>
      <c r="IC600">
        <v>4.97284</v>
      </c>
      <c r="ID600">
        <v>1.86661</v>
      </c>
      <c r="IE600">
        <v>1.86588</v>
      </c>
      <c r="IF600">
        <v>1.86584</v>
      </c>
      <c r="IG600">
        <v>1.8677</v>
      </c>
      <c r="IH600">
        <v>1.87013</v>
      </c>
      <c r="II600">
        <v>1.86876</v>
      </c>
      <c r="IJ600">
        <v>1.87027</v>
      </c>
      <c r="IK600">
        <v>0</v>
      </c>
      <c r="IL600">
        <v>0</v>
      </c>
      <c r="IM600">
        <v>0</v>
      </c>
      <c r="IN600">
        <v>0</v>
      </c>
      <c r="IO600" t="s">
        <v>441</v>
      </c>
      <c r="IP600" t="s">
        <v>442</v>
      </c>
      <c r="IQ600" t="s">
        <v>443</v>
      </c>
      <c r="IR600" t="s">
        <v>443</v>
      </c>
      <c r="IS600" t="s">
        <v>443</v>
      </c>
      <c r="IT600" t="s">
        <v>443</v>
      </c>
      <c r="IU600">
        <v>0</v>
      </c>
      <c r="IV600">
        <v>100</v>
      </c>
      <c r="IW600">
        <v>100</v>
      </c>
      <c r="IX600">
        <v>-2.136</v>
      </c>
      <c r="IY600">
        <v>0.0712</v>
      </c>
      <c r="IZ600">
        <v>-1.414774939843471</v>
      </c>
      <c r="JA600">
        <v>-0.002262605230658699</v>
      </c>
      <c r="JB600">
        <v>4.117972070868355E-07</v>
      </c>
      <c r="JC600">
        <v>-1.535053720392113E-10</v>
      </c>
      <c r="JD600">
        <v>-0.05773197212917025</v>
      </c>
      <c r="JE600">
        <v>-0.004387372397949352</v>
      </c>
      <c r="JF600">
        <v>0.001148265067849212</v>
      </c>
      <c r="JG600">
        <v>-2.372704636287677E-05</v>
      </c>
      <c r="JH600">
        <v>4</v>
      </c>
      <c r="JI600">
        <v>2346</v>
      </c>
      <c r="JJ600">
        <v>1</v>
      </c>
      <c r="JK600">
        <v>24</v>
      </c>
      <c r="JL600">
        <v>21726.8</v>
      </c>
      <c r="JM600">
        <v>29358575.4</v>
      </c>
      <c r="JN600">
        <v>0.808105</v>
      </c>
      <c r="JO600">
        <v>2.28882</v>
      </c>
      <c r="JP600">
        <v>1.39771</v>
      </c>
      <c r="JQ600">
        <v>2.35352</v>
      </c>
      <c r="JR600">
        <v>1.49536</v>
      </c>
      <c r="JS600">
        <v>2.54272</v>
      </c>
      <c r="JT600">
        <v>36.4578</v>
      </c>
      <c r="JU600">
        <v>24.0262</v>
      </c>
      <c r="JV600">
        <v>18</v>
      </c>
      <c r="JW600">
        <v>498.014</v>
      </c>
      <c r="JX600">
        <v>435.291</v>
      </c>
      <c r="JY600">
        <v>17.6931</v>
      </c>
      <c r="JZ600">
        <v>30.9467</v>
      </c>
      <c r="KA600">
        <v>30.0011</v>
      </c>
      <c r="KB600">
        <v>30.5825</v>
      </c>
      <c r="KC600">
        <v>30.4915</v>
      </c>
      <c r="KD600">
        <v>16.1458</v>
      </c>
      <c r="KE600">
        <v>26.1567</v>
      </c>
      <c r="KF600">
        <v>32.975</v>
      </c>
      <c r="KG600">
        <v>17.7835</v>
      </c>
      <c r="KH600">
        <v>299.725</v>
      </c>
      <c r="KI600">
        <v>14.5936</v>
      </c>
      <c r="KJ600">
        <v>100.838</v>
      </c>
      <c r="KK600">
        <v>100.198</v>
      </c>
    </row>
    <row r="601" spans="1:297">
      <c r="A601">
        <v>585</v>
      </c>
      <c r="B601">
        <v>1761514526.1</v>
      </c>
      <c r="C601">
        <v>7315.599999904633</v>
      </c>
      <c r="D601" t="s">
        <v>1619</v>
      </c>
      <c r="E601" t="s">
        <v>1620</v>
      </c>
      <c r="F601">
        <v>5</v>
      </c>
      <c r="G601" t="s">
        <v>1604</v>
      </c>
      <c r="H601" t="s">
        <v>436</v>
      </c>
      <c r="I601">
        <v>1761514523.3</v>
      </c>
      <c r="J601">
        <f>(K601)/1000</f>
        <v>0</v>
      </c>
      <c r="K601">
        <f>IF(DP601, AN601, AH601)</f>
        <v>0</v>
      </c>
      <c r="L601">
        <f>IF(DP601, AI601, AG601)</f>
        <v>0</v>
      </c>
      <c r="M601">
        <f>DR601 - IF(AU601&gt;1, L601*DL601*100.0/(AW601), 0)</f>
        <v>0</v>
      </c>
      <c r="N601">
        <f>((T601-J601/2)*M601-L601)/(T601+J601/2)</f>
        <v>0</v>
      </c>
      <c r="O601">
        <f>N601*(DY601+DZ601)/1000.0</f>
        <v>0</v>
      </c>
      <c r="P601">
        <f>(DR601 - IF(AU601&gt;1, L601*DL601*100.0/(AW601), 0))*(DY601+DZ601)/1000.0</f>
        <v>0</v>
      </c>
      <c r="Q601">
        <f>2.0/((1/S601-1/R601)+SIGN(S601)*SQRT((1/S601-1/R601)*(1/S601-1/R601) + 4*DM601/((DM601+1)*(DM601+1))*(2*1/S601*1/R601-1/R601*1/R601)))</f>
        <v>0</v>
      </c>
      <c r="R601">
        <f>IF(LEFT(DN601,1)&lt;&gt;"0",IF(LEFT(DN601,1)="1",3.0,DO601),$D$5+$E$5*(EF601*DY601/($K$5*1000))+$F$5*(EF601*DY601/($K$5*1000))*MAX(MIN(DL601,$J$5),$I$5)*MAX(MIN(DL601,$J$5),$I$5)+$G$5*MAX(MIN(DL601,$J$5),$I$5)*(EF601*DY601/($K$5*1000))+$H$5*(EF601*DY601/($K$5*1000))*(EF601*DY601/($K$5*1000)))</f>
        <v>0</v>
      </c>
      <c r="S601">
        <f>J601*(1000-(1000*0.61365*exp(17.502*W601/(240.97+W601))/(DY601+DZ601)+DT601)/2)/(1000*0.61365*exp(17.502*W601/(240.97+W601))/(DY601+DZ601)-DT601)</f>
        <v>0</v>
      </c>
      <c r="T601">
        <f>1/((DM601+1)/(Q601/1.6)+1/(R601/1.37)) + DM601/((DM601+1)/(Q601/1.6) + DM601/(R601/1.37))</f>
        <v>0</v>
      </c>
      <c r="U601">
        <f>(DH601*DK601)</f>
        <v>0</v>
      </c>
      <c r="V601">
        <f>(EA601+(U601+2*0.95*5.67E-8*(((EA601+$B$7)+273)^4-(EA601+273)^4)-44100*J601)/(1.84*29.3*R601+8*0.95*5.67E-8*(EA601+273)^3))</f>
        <v>0</v>
      </c>
      <c r="W601">
        <f>($C$7*EB601+$D$7*EC601+$E$7*V601)</f>
        <v>0</v>
      </c>
      <c r="X601">
        <f>0.61365*exp(17.502*W601/(240.97+W601))</f>
        <v>0</v>
      </c>
      <c r="Y601">
        <f>(Z601/AA601*100)</f>
        <v>0</v>
      </c>
      <c r="Z601">
        <f>DT601*(DY601+DZ601)/1000</f>
        <v>0</v>
      </c>
      <c r="AA601">
        <f>0.61365*exp(17.502*EA601/(240.97+EA601))</f>
        <v>0</v>
      </c>
      <c r="AB601">
        <f>(X601-DT601*(DY601+DZ601)/1000)</f>
        <v>0</v>
      </c>
      <c r="AC601">
        <f>(-J601*44100)</f>
        <v>0</v>
      </c>
      <c r="AD601">
        <f>2*29.3*R601*0.92*(EA601-W601)</f>
        <v>0</v>
      </c>
      <c r="AE601">
        <f>2*0.95*5.67E-8*(((EA601+$B$7)+273)^4-(W601+273)^4)</f>
        <v>0</v>
      </c>
      <c r="AF601">
        <f>U601+AE601+AC601+AD601</f>
        <v>0</v>
      </c>
      <c r="AG601">
        <f>DX601*AU601*(DS601-DR601*(1000-AU601*DU601)/(1000-AU601*DT601))/(100*DL601)</f>
        <v>0</v>
      </c>
      <c r="AH601">
        <f>1000*DX601*AU601*(DT601-DU601)/(100*DL601*(1000-AU601*DT601))</f>
        <v>0</v>
      </c>
      <c r="AI601">
        <f>(AJ601 - AK601 - DY601*1E3/(8.314*(EA601+273.15)) * AM601/DX601 * AL601) * DX601/(100*DL601) * (1000 - DU601)/1000</f>
        <v>0</v>
      </c>
      <c r="AJ601">
        <v>319.5515888293936</v>
      </c>
      <c r="AK601">
        <v>325.9221696969697</v>
      </c>
      <c r="AL601">
        <v>-3.260369832881942</v>
      </c>
      <c r="AM601">
        <v>65.62289470494829</v>
      </c>
      <c r="AN601">
        <f>(AP601 - AO601 + DY601*1E3/(8.314*(EA601+273.15)) * AR601/DX601 * AQ601) * DX601/(100*DL601) * 1000/(1000 - AP601)</f>
        <v>0</v>
      </c>
      <c r="AO601">
        <v>14.51375821354851</v>
      </c>
      <c r="AP601">
        <v>16.24181333333333</v>
      </c>
      <c r="AQ601">
        <v>-1.252594498322583E-05</v>
      </c>
      <c r="AR601">
        <v>106.7628895152086</v>
      </c>
      <c r="AS601">
        <v>0</v>
      </c>
      <c r="AT601">
        <v>0</v>
      </c>
      <c r="AU601">
        <f>IF(AS601*$H$13&gt;=AW601,1.0,(AW601/(AW601-AS601*$H$13)))</f>
        <v>0</v>
      </c>
      <c r="AV601">
        <f>(AU601-1)*100</f>
        <v>0</v>
      </c>
      <c r="AW601">
        <f>MAX(0,($B$13+$C$13*EF601)/(1+$D$13*EF601)*DY601/(EA601+273)*$E$13)</f>
        <v>0</v>
      </c>
      <c r="AX601" t="s">
        <v>437</v>
      </c>
      <c r="AY601" t="s">
        <v>437</v>
      </c>
      <c r="AZ601">
        <v>0</v>
      </c>
      <c r="BA601">
        <v>0</v>
      </c>
      <c r="BB601">
        <f>1-AZ601/BA601</f>
        <v>0</v>
      </c>
      <c r="BC601">
        <v>0</v>
      </c>
      <c r="BD601" t="s">
        <v>437</v>
      </c>
      <c r="BE601" t="s">
        <v>437</v>
      </c>
      <c r="BF601">
        <v>0</v>
      </c>
      <c r="BG601">
        <v>0</v>
      </c>
      <c r="BH601">
        <f>1-BF601/BG601</f>
        <v>0</v>
      </c>
      <c r="BI601">
        <v>0.5</v>
      </c>
      <c r="BJ601">
        <f>DI601</f>
        <v>0</v>
      </c>
      <c r="BK601">
        <f>L601</f>
        <v>0</v>
      </c>
      <c r="BL601">
        <f>BH601*BI601*BJ601</f>
        <v>0</v>
      </c>
      <c r="BM601">
        <f>(BK601-BC601)/BJ601</f>
        <v>0</v>
      </c>
      <c r="BN601">
        <f>(BA601-BG601)/BG601</f>
        <v>0</v>
      </c>
      <c r="BO601">
        <f>AZ601/(BB601+AZ601/BG601)</f>
        <v>0</v>
      </c>
      <c r="BP601" t="s">
        <v>437</v>
      </c>
      <c r="BQ601">
        <v>0</v>
      </c>
      <c r="BR601">
        <f>IF(BQ601&lt;&gt;0, BQ601, BO601)</f>
        <v>0</v>
      </c>
      <c r="BS601">
        <f>1-BR601/BG601</f>
        <v>0</v>
      </c>
      <c r="BT601">
        <f>(BG601-BF601)/(BG601-BR601)</f>
        <v>0</v>
      </c>
      <c r="BU601">
        <f>(BA601-BG601)/(BA601-BR601)</f>
        <v>0</v>
      </c>
      <c r="BV601">
        <f>(BG601-BF601)/(BG601-AZ601)</f>
        <v>0</v>
      </c>
      <c r="BW601">
        <f>(BA601-BG601)/(BA601-AZ601)</f>
        <v>0</v>
      </c>
      <c r="BX601">
        <f>(BT601*BR601/BF601)</f>
        <v>0</v>
      </c>
      <c r="BY601">
        <f>(1-BX601)</f>
        <v>0</v>
      </c>
      <c r="BZ601">
        <v>2020</v>
      </c>
      <c r="CA601">
        <v>290.0000000000001</v>
      </c>
      <c r="CB601">
        <v>1590.42</v>
      </c>
      <c r="CC601">
        <v>295</v>
      </c>
      <c r="CD601">
        <v>5220.67</v>
      </c>
      <c r="CE601">
        <v>1591.29</v>
      </c>
      <c r="CF601">
        <v>-0.87</v>
      </c>
      <c r="CG601">
        <v>300.0000000000001</v>
      </c>
      <c r="CH601">
        <v>23.8</v>
      </c>
      <c r="CI601">
        <v>1650.734719841875</v>
      </c>
      <c r="CJ601">
        <v>2.032994541366527</v>
      </c>
      <c r="CK601">
        <v>-31.03478562282126</v>
      </c>
      <c r="CL601">
        <v>0.9198548094063967</v>
      </c>
      <c r="CM601">
        <v>0.9759925733019913</v>
      </c>
      <c r="CN601">
        <v>-0.00431141668520578</v>
      </c>
      <c r="CO601">
        <v>289.9999999999999</v>
      </c>
      <c r="CP601">
        <v>1590.91</v>
      </c>
      <c r="CQ601">
        <v>765</v>
      </c>
      <c r="CR601">
        <v>5219.32</v>
      </c>
      <c r="CS601">
        <v>1591.27</v>
      </c>
      <c r="CT601">
        <v>-0.36</v>
      </c>
      <c r="DH601">
        <f>$B$11*EG601+$C$11*EH601+$F$11*ES601*(1-EV601)</f>
        <v>0</v>
      </c>
      <c r="DI601">
        <f>DH601*DJ601</f>
        <v>0</v>
      </c>
      <c r="DJ601">
        <f>($B$11*$D$9+$C$11*$D$9+$F$11*((FF601+EX601)/MAX(FF601+EX601+FG601, 0.1)*$I$9+FG601/MAX(FF601+EX601+FG601, 0.1)*$J$9))/($B$11+$C$11+$F$11)</f>
        <v>0</v>
      </c>
      <c r="DK601">
        <f>($B$11*$K$9+$C$11*$K$9+$F$11*((FF601+EX601)/MAX(FF601+EX601+FG601, 0.1)*$P$9+FG601/MAX(FF601+EX601+FG601, 0.1)*$Q$9))/($B$11+$C$11+$F$11)</f>
        <v>0</v>
      </c>
      <c r="DL601">
        <v>6</v>
      </c>
      <c r="DM601">
        <v>0.5</v>
      </c>
      <c r="DN601" t="s">
        <v>438</v>
      </c>
      <c r="DO601">
        <v>2</v>
      </c>
      <c r="DP601" t="b">
        <v>1</v>
      </c>
      <c r="DQ601">
        <v>1761514523.3</v>
      </c>
      <c r="DR601">
        <v>328.0017</v>
      </c>
      <c r="DS601">
        <v>314.2245</v>
      </c>
      <c r="DT601">
        <v>16.23971</v>
      </c>
      <c r="DU601">
        <v>14.51528</v>
      </c>
      <c r="DV601">
        <v>330.1241000000001</v>
      </c>
      <c r="DW601">
        <v>16.16849</v>
      </c>
      <c r="DX601">
        <v>500.0336</v>
      </c>
      <c r="DY601">
        <v>90.25572</v>
      </c>
      <c r="DZ601">
        <v>0.10003284</v>
      </c>
      <c r="EA601">
        <v>23.70339</v>
      </c>
      <c r="EB601">
        <v>24.00574</v>
      </c>
      <c r="EC601">
        <v>999.9</v>
      </c>
      <c r="ED601">
        <v>0</v>
      </c>
      <c r="EE601">
        <v>0</v>
      </c>
      <c r="EF601">
        <v>9994.814999999999</v>
      </c>
      <c r="EG601">
        <v>0</v>
      </c>
      <c r="EH601">
        <v>1029.317</v>
      </c>
      <c r="EI601">
        <v>13.77717</v>
      </c>
      <c r="EJ601">
        <v>333.4163</v>
      </c>
      <c r="EK601">
        <v>318.8529</v>
      </c>
      <c r="EL601">
        <v>1.724418</v>
      </c>
      <c r="EM601">
        <v>314.2245</v>
      </c>
      <c r="EN601">
        <v>14.51528</v>
      </c>
      <c r="EO601">
        <v>1.465727</v>
      </c>
      <c r="EP601">
        <v>1.310088</v>
      </c>
      <c r="EQ601">
        <v>12.61524</v>
      </c>
      <c r="ER601">
        <v>10.91506</v>
      </c>
      <c r="ES601">
        <v>2000.028</v>
      </c>
      <c r="ET601">
        <v>0.9800004000000001</v>
      </c>
      <c r="EU601">
        <v>0.01999992</v>
      </c>
      <c r="EV601">
        <v>0</v>
      </c>
      <c r="EW601">
        <v>1543.029</v>
      </c>
      <c r="EX601">
        <v>5.000970000000001</v>
      </c>
      <c r="EY601">
        <v>30990.48</v>
      </c>
      <c r="EZ601">
        <v>16707.81</v>
      </c>
      <c r="FA601">
        <v>41.187</v>
      </c>
      <c r="FB601">
        <v>42.312</v>
      </c>
      <c r="FC601">
        <v>41.3687</v>
      </c>
      <c r="FD601">
        <v>41.687</v>
      </c>
      <c r="FE601">
        <v>41.187</v>
      </c>
      <c r="FF601">
        <v>1955.128</v>
      </c>
      <c r="FG601">
        <v>39.89999999999999</v>
      </c>
      <c r="FH601">
        <v>0</v>
      </c>
      <c r="FI601">
        <v>9397.400000095367</v>
      </c>
      <c r="FJ601">
        <v>0</v>
      </c>
      <c r="FK601">
        <v>1542.671538461539</v>
      </c>
      <c r="FL601">
        <v>2.931965811557846</v>
      </c>
      <c r="FM601">
        <v>85.97948703879455</v>
      </c>
      <c r="FN601">
        <v>30982.68846153846</v>
      </c>
      <c r="FO601">
        <v>15</v>
      </c>
      <c r="FP601">
        <v>0</v>
      </c>
      <c r="FQ601" t="s">
        <v>439</v>
      </c>
      <c r="FR601">
        <v>1760210915.6</v>
      </c>
      <c r="FS601">
        <v>0</v>
      </c>
      <c r="FT601">
        <v>0</v>
      </c>
      <c r="FU601">
        <v>-0.215</v>
      </c>
      <c r="FV601">
        <v>0</v>
      </c>
      <c r="FW601">
        <v>-0.6919999999999999</v>
      </c>
      <c r="FX601">
        <v>0</v>
      </c>
      <c r="FY601">
        <v>400</v>
      </c>
      <c r="FZ601">
        <v>0</v>
      </c>
      <c r="GA601">
        <v>0.15</v>
      </c>
      <c r="GB601">
        <v>0</v>
      </c>
      <c r="GC601">
        <v>12.46860926829268</v>
      </c>
      <c r="GD601">
        <v>11.96383066202093</v>
      </c>
      <c r="GE601">
        <v>1.214448307316276</v>
      </c>
      <c r="GF601">
        <v>0</v>
      </c>
      <c r="GG601">
        <v>1542.744117647059</v>
      </c>
      <c r="GH601">
        <v>-0.4788388104957733</v>
      </c>
      <c r="GI601">
        <v>0.483304298535302</v>
      </c>
      <c r="GJ601">
        <v>1</v>
      </c>
      <c r="GK601">
        <v>1.724957073170732</v>
      </c>
      <c r="GL601">
        <v>0.004820905923342548</v>
      </c>
      <c r="GM601">
        <v>0.001925410623170213</v>
      </c>
      <c r="GN601">
        <v>1</v>
      </c>
      <c r="GO601">
        <v>2</v>
      </c>
      <c r="GP601">
        <v>3</v>
      </c>
      <c r="GQ601" t="s">
        <v>440</v>
      </c>
      <c r="GR601">
        <v>3.13382</v>
      </c>
      <c r="GS601">
        <v>2.76025</v>
      </c>
      <c r="GT601">
        <v>0.0755096</v>
      </c>
      <c r="GU601">
        <v>0.0717107</v>
      </c>
      <c r="GV601">
        <v>0.0799526</v>
      </c>
      <c r="GW601">
        <v>0.07296569999999999</v>
      </c>
      <c r="GX601">
        <v>29329.8</v>
      </c>
      <c r="GY601">
        <v>29453</v>
      </c>
      <c r="GZ601">
        <v>29506.2</v>
      </c>
      <c r="HA601">
        <v>29330.7</v>
      </c>
      <c r="HB601">
        <v>35876.1</v>
      </c>
      <c r="HC601">
        <v>36019.2</v>
      </c>
      <c r="HD601">
        <v>41517.6</v>
      </c>
      <c r="HE601">
        <v>41666.1</v>
      </c>
      <c r="HF601">
        <v>1.91083</v>
      </c>
      <c r="HG601">
        <v>1.82862</v>
      </c>
      <c r="HH601">
        <v>0.0192225</v>
      </c>
      <c r="HI601">
        <v>0</v>
      </c>
      <c r="HJ601">
        <v>23.7014</v>
      </c>
      <c r="HK601">
        <v>999.9</v>
      </c>
      <c r="HL601">
        <v>36.1</v>
      </c>
      <c r="HM601">
        <v>31.6</v>
      </c>
      <c r="HN601">
        <v>18.6697</v>
      </c>
      <c r="HO601">
        <v>62.5866</v>
      </c>
      <c r="HP601">
        <v>31.0016</v>
      </c>
      <c r="HQ601">
        <v>1</v>
      </c>
      <c r="HR601">
        <v>0.281529</v>
      </c>
      <c r="HS601">
        <v>5.29441</v>
      </c>
      <c r="HT601">
        <v>20.2616</v>
      </c>
      <c r="HU601">
        <v>5.21804</v>
      </c>
      <c r="HV601">
        <v>12.0161</v>
      </c>
      <c r="HW601">
        <v>4.98845</v>
      </c>
      <c r="HX601">
        <v>3.28765</v>
      </c>
      <c r="HY601">
        <v>9999</v>
      </c>
      <c r="HZ601">
        <v>9999</v>
      </c>
      <c r="IA601">
        <v>9999</v>
      </c>
      <c r="IB601">
        <v>999.9</v>
      </c>
      <c r="IC601">
        <v>4.97281</v>
      </c>
      <c r="ID601">
        <v>1.86661</v>
      </c>
      <c r="IE601">
        <v>1.86591</v>
      </c>
      <c r="IF601">
        <v>1.86587</v>
      </c>
      <c r="IG601">
        <v>1.86771</v>
      </c>
      <c r="IH601">
        <v>1.87017</v>
      </c>
      <c r="II601">
        <v>1.8688</v>
      </c>
      <c r="IJ601">
        <v>1.87027</v>
      </c>
      <c r="IK601">
        <v>0</v>
      </c>
      <c r="IL601">
        <v>0</v>
      </c>
      <c r="IM601">
        <v>0</v>
      </c>
      <c r="IN601">
        <v>0</v>
      </c>
      <c r="IO601" t="s">
        <v>441</v>
      </c>
      <c r="IP601" t="s">
        <v>442</v>
      </c>
      <c r="IQ601" t="s">
        <v>443</v>
      </c>
      <c r="IR601" t="s">
        <v>443</v>
      </c>
      <c r="IS601" t="s">
        <v>443</v>
      </c>
      <c r="IT601" t="s">
        <v>443</v>
      </c>
      <c r="IU601">
        <v>0</v>
      </c>
      <c r="IV601">
        <v>100</v>
      </c>
      <c r="IW601">
        <v>100</v>
      </c>
      <c r="IX601">
        <v>-2.104</v>
      </c>
      <c r="IY601">
        <v>0.0712</v>
      </c>
      <c r="IZ601">
        <v>-1.414774939843471</v>
      </c>
      <c r="JA601">
        <v>-0.002262605230658699</v>
      </c>
      <c r="JB601">
        <v>4.117972070868355E-07</v>
      </c>
      <c r="JC601">
        <v>-1.535053720392113E-10</v>
      </c>
      <c r="JD601">
        <v>-0.05773197212917025</v>
      </c>
      <c r="JE601">
        <v>-0.004387372397949352</v>
      </c>
      <c r="JF601">
        <v>0.001148265067849212</v>
      </c>
      <c r="JG601">
        <v>-2.372704636287677E-05</v>
      </c>
      <c r="JH601">
        <v>4</v>
      </c>
      <c r="JI601">
        <v>2346</v>
      </c>
      <c r="JJ601">
        <v>1</v>
      </c>
      <c r="JK601">
        <v>24</v>
      </c>
      <c r="JL601">
        <v>21726.8</v>
      </c>
      <c r="JM601">
        <v>29358575.4</v>
      </c>
      <c r="JN601">
        <v>0.776367</v>
      </c>
      <c r="JO601">
        <v>2.28394</v>
      </c>
      <c r="JP601">
        <v>1.39648</v>
      </c>
      <c r="JQ601">
        <v>2.35352</v>
      </c>
      <c r="JR601">
        <v>1.49536</v>
      </c>
      <c r="JS601">
        <v>2.71484</v>
      </c>
      <c r="JT601">
        <v>36.4578</v>
      </c>
      <c r="JU601">
        <v>24.0262</v>
      </c>
      <c r="JV601">
        <v>18</v>
      </c>
      <c r="JW601">
        <v>497.822</v>
      </c>
      <c r="JX601">
        <v>435.335</v>
      </c>
      <c r="JY601">
        <v>17.7354</v>
      </c>
      <c r="JZ601">
        <v>30.9526</v>
      </c>
      <c r="KA601">
        <v>29.9991</v>
      </c>
      <c r="KB601">
        <v>30.5888</v>
      </c>
      <c r="KC601">
        <v>30.4978</v>
      </c>
      <c r="KD601">
        <v>15.4252</v>
      </c>
      <c r="KE601">
        <v>25.8844</v>
      </c>
      <c r="KF601">
        <v>32.975</v>
      </c>
      <c r="KG601">
        <v>17.7535</v>
      </c>
      <c r="KH601">
        <v>279.689</v>
      </c>
      <c r="KI601">
        <v>14.596</v>
      </c>
      <c r="KJ601">
        <v>100.839</v>
      </c>
      <c r="KK601">
        <v>100.197</v>
      </c>
    </row>
    <row r="602" spans="1:297">
      <c r="A602">
        <v>586</v>
      </c>
      <c r="B602">
        <v>1761514531.1</v>
      </c>
      <c r="C602">
        <v>7320.599999904633</v>
      </c>
      <c r="D602" t="s">
        <v>1621</v>
      </c>
      <c r="E602" t="s">
        <v>1622</v>
      </c>
      <c r="F602">
        <v>5</v>
      </c>
      <c r="G602" t="s">
        <v>1604</v>
      </c>
      <c r="H602" t="s">
        <v>436</v>
      </c>
      <c r="I602">
        <v>1761514528.6</v>
      </c>
      <c r="J602">
        <f>(K602)/1000</f>
        <v>0</v>
      </c>
      <c r="K602">
        <f>IF(DP602, AN602, AH602)</f>
        <v>0</v>
      </c>
      <c r="L602">
        <f>IF(DP602, AI602, AG602)</f>
        <v>0</v>
      </c>
      <c r="M602">
        <f>DR602 - IF(AU602&gt;1, L602*DL602*100.0/(AW602), 0)</f>
        <v>0</v>
      </c>
      <c r="N602">
        <f>((T602-J602/2)*M602-L602)/(T602+J602/2)</f>
        <v>0</v>
      </c>
      <c r="O602">
        <f>N602*(DY602+DZ602)/1000.0</f>
        <v>0</v>
      </c>
      <c r="P602">
        <f>(DR602 - IF(AU602&gt;1, L602*DL602*100.0/(AW602), 0))*(DY602+DZ602)/1000.0</f>
        <v>0</v>
      </c>
      <c r="Q602">
        <f>2.0/((1/S602-1/R602)+SIGN(S602)*SQRT((1/S602-1/R602)*(1/S602-1/R602) + 4*DM602/((DM602+1)*(DM602+1))*(2*1/S602*1/R602-1/R602*1/R602)))</f>
        <v>0</v>
      </c>
      <c r="R602">
        <f>IF(LEFT(DN602,1)&lt;&gt;"0",IF(LEFT(DN602,1)="1",3.0,DO602),$D$5+$E$5*(EF602*DY602/($K$5*1000))+$F$5*(EF602*DY602/($K$5*1000))*MAX(MIN(DL602,$J$5),$I$5)*MAX(MIN(DL602,$J$5),$I$5)+$G$5*MAX(MIN(DL602,$J$5),$I$5)*(EF602*DY602/($K$5*1000))+$H$5*(EF602*DY602/($K$5*1000))*(EF602*DY602/($K$5*1000)))</f>
        <v>0</v>
      </c>
      <c r="S602">
        <f>J602*(1000-(1000*0.61365*exp(17.502*W602/(240.97+W602))/(DY602+DZ602)+DT602)/2)/(1000*0.61365*exp(17.502*W602/(240.97+W602))/(DY602+DZ602)-DT602)</f>
        <v>0</v>
      </c>
      <c r="T602">
        <f>1/((DM602+1)/(Q602/1.6)+1/(R602/1.37)) + DM602/((DM602+1)/(Q602/1.6) + DM602/(R602/1.37))</f>
        <v>0</v>
      </c>
      <c r="U602">
        <f>(DH602*DK602)</f>
        <v>0</v>
      </c>
      <c r="V602">
        <f>(EA602+(U602+2*0.95*5.67E-8*(((EA602+$B$7)+273)^4-(EA602+273)^4)-44100*J602)/(1.84*29.3*R602+8*0.95*5.67E-8*(EA602+273)^3))</f>
        <v>0</v>
      </c>
      <c r="W602">
        <f>($C$7*EB602+$D$7*EC602+$E$7*V602)</f>
        <v>0</v>
      </c>
      <c r="X602">
        <f>0.61365*exp(17.502*W602/(240.97+W602))</f>
        <v>0</v>
      </c>
      <c r="Y602">
        <f>(Z602/AA602*100)</f>
        <v>0</v>
      </c>
      <c r="Z602">
        <f>DT602*(DY602+DZ602)/1000</f>
        <v>0</v>
      </c>
      <c r="AA602">
        <f>0.61365*exp(17.502*EA602/(240.97+EA602))</f>
        <v>0</v>
      </c>
      <c r="AB602">
        <f>(X602-DT602*(DY602+DZ602)/1000)</f>
        <v>0</v>
      </c>
      <c r="AC602">
        <f>(-J602*44100)</f>
        <v>0</v>
      </c>
      <c r="AD602">
        <f>2*29.3*R602*0.92*(EA602-W602)</f>
        <v>0</v>
      </c>
      <c r="AE602">
        <f>2*0.95*5.67E-8*(((EA602+$B$7)+273)^4-(W602+273)^4)</f>
        <v>0</v>
      </c>
      <c r="AF602">
        <f>U602+AE602+AC602+AD602</f>
        <v>0</v>
      </c>
      <c r="AG602">
        <f>DX602*AU602*(DS602-DR602*(1000-AU602*DU602)/(1000-AU602*DT602))/(100*DL602)</f>
        <v>0</v>
      </c>
      <c r="AH602">
        <f>1000*DX602*AU602*(DT602-DU602)/(100*DL602*(1000-AU602*DT602))</f>
        <v>0</v>
      </c>
      <c r="AI602">
        <f>(AJ602 - AK602 - DY602*1E3/(8.314*(EA602+273.15)) * AM602/DX602 * AL602) * DX602/(100*DL602) * (1000 - DU602)/1000</f>
        <v>0</v>
      </c>
      <c r="AJ602">
        <v>302.7247111903948</v>
      </c>
      <c r="AK602">
        <v>309.6154969696969</v>
      </c>
      <c r="AL602">
        <v>-3.263767219272197</v>
      </c>
      <c r="AM602">
        <v>65.62289470494829</v>
      </c>
      <c r="AN602">
        <f>(AP602 - AO602 + DY602*1E3/(8.314*(EA602+273.15)) * AR602/DX602 * AQ602) * DX602/(100*DL602) * 1000/(1000 - AP602)</f>
        <v>0</v>
      </c>
      <c r="AO602">
        <v>14.54032802744836</v>
      </c>
      <c r="AP602">
        <v>16.25725515151516</v>
      </c>
      <c r="AQ602">
        <v>0.0001663122955483118</v>
      </c>
      <c r="AR602">
        <v>106.7628895152086</v>
      </c>
      <c r="AS602">
        <v>0</v>
      </c>
      <c r="AT602">
        <v>0</v>
      </c>
      <c r="AU602">
        <f>IF(AS602*$H$13&gt;=AW602,1.0,(AW602/(AW602-AS602*$H$13)))</f>
        <v>0</v>
      </c>
      <c r="AV602">
        <f>(AU602-1)*100</f>
        <v>0</v>
      </c>
      <c r="AW602">
        <f>MAX(0,($B$13+$C$13*EF602)/(1+$D$13*EF602)*DY602/(EA602+273)*$E$13)</f>
        <v>0</v>
      </c>
      <c r="AX602" t="s">
        <v>437</v>
      </c>
      <c r="AY602" t="s">
        <v>437</v>
      </c>
      <c r="AZ602">
        <v>0</v>
      </c>
      <c r="BA602">
        <v>0</v>
      </c>
      <c r="BB602">
        <f>1-AZ602/BA602</f>
        <v>0</v>
      </c>
      <c r="BC602">
        <v>0</v>
      </c>
      <c r="BD602" t="s">
        <v>437</v>
      </c>
      <c r="BE602" t="s">
        <v>437</v>
      </c>
      <c r="BF602">
        <v>0</v>
      </c>
      <c r="BG602">
        <v>0</v>
      </c>
      <c r="BH602">
        <f>1-BF602/BG602</f>
        <v>0</v>
      </c>
      <c r="BI602">
        <v>0.5</v>
      </c>
      <c r="BJ602">
        <f>DI602</f>
        <v>0</v>
      </c>
      <c r="BK602">
        <f>L602</f>
        <v>0</v>
      </c>
      <c r="BL602">
        <f>BH602*BI602*BJ602</f>
        <v>0</v>
      </c>
      <c r="BM602">
        <f>(BK602-BC602)/BJ602</f>
        <v>0</v>
      </c>
      <c r="BN602">
        <f>(BA602-BG602)/BG602</f>
        <v>0</v>
      </c>
      <c r="BO602">
        <f>AZ602/(BB602+AZ602/BG602)</f>
        <v>0</v>
      </c>
      <c r="BP602" t="s">
        <v>437</v>
      </c>
      <c r="BQ602">
        <v>0</v>
      </c>
      <c r="BR602">
        <f>IF(BQ602&lt;&gt;0, BQ602, BO602)</f>
        <v>0</v>
      </c>
      <c r="BS602">
        <f>1-BR602/BG602</f>
        <v>0</v>
      </c>
      <c r="BT602">
        <f>(BG602-BF602)/(BG602-BR602)</f>
        <v>0</v>
      </c>
      <c r="BU602">
        <f>(BA602-BG602)/(BA602-BR602)</f>
        <v>0</v>
      </c>
      <c r="BV602">
        <f>(BG602-BF602)/(BG602-AZ602)</f>
        <v>0</v>
      </c>
      <c r="BW602">
        <f>(BA602-BG602)/(BA602-AZ602)</f>
        <v>0</v>
      </c>
      <c r="BX602">
        <f>(BT602*BR602/BF602)</f>
        <v>0</v>
      </c>
      <c r="BY602">
        <f>(1-BX602)</f>
        <v>0</v>
      </c>
      <c r="BZ602">
        <v>2020</v>
      </c>
      <c r="CA602">
        <v>290.0000000000001</v>
      </c>
      <c r="CB602">
        <v>1590.42</v>
      </c>
      <c r="CC602">
        <v>295</v>
      </c>
      <c r="CD602">
        <v>5220.67</v>
      </c>
      <c r="CE602">
        <v>1591.29</v>
      </c>
      <c r="CF602">
        <v>-0.87</v>
      </c>
      <c r="CG602">
        <v>300.0000000000001</v>
      </c>
      <c r="CH602">
        <v>23.8</v>
      </c>
      <c r="CI602">
        <v>1650.734719841875</v>
      </c>
      <c r="CJ602">
        <v>2.032994541366527</v>
      </c>
      <c r="CK602">
        <v>-31.03478562282126</v>
      </c>
      <c r="CL602">
        <v>0.9198548094063967</v>
      </c>
      <c r="CM602">
        <v>0.9759925733019913</v>
      </c>
      <c r="CN602">
        <v>-0.00431141668520578</v>
      </c>
      <c r="CO602">
        <v>289.9999999999999</v>
      </c>
      <c r="CP602">
        <v>1590.91</v>
      </c>
      <c r="CQ602">
        <v>765</v>
      </c>
      <c r="CR602">
        <v>5219.32</v>
      </c>
      <c r="CS602">
        <v>1591.27</v>
      </c>
      <c r="CT602">
        <v>-0.36</v>
      </c>
      <c r="DH602">
        <f>$B$11*EG602+$C$11*EH602+$F$11*ES602*(1-EV602)</f>
        <v>0</v>
      </c>
      <c r="DI602">
        <f>DH602*DJ602</f>
        <v>0</v>
      </c>
      <c r="DJ602">
        <f>($B$11*$D$9+$C$11*$D$9+$F$11*((FF602+EX602)/MAX(FF602+EX602+FG602, 0.1)*$I$9+FG602/MAX(FF602+EX602+FG602, 0.1)*$J$9))/($B$11+$C$11+$F$11)</f>
        <v>0</v>
      </c>
      <c r="DK602">
        <f>($B$11*$K$9+$C$11*$K$9+$F$11*((FF602+EX602)/MAX(FF602+EX602+FG602, 0.1)*$P$9+FG602/MAX(FF602+EX602+FG602, 0.1)*$Q$9))/($B$11+$C$11+$F$11)</f>
        <v>0</v>
      </c>
      <c r="DL602">
        <v>6</v>
      </c>
      <c r="DM602">
        <v>0.5</v>
      </c>
      <c r="DN602" t="s">
        <v>438</v>
      </c>
      <c r="DO602">
        <v>2</v>
      </c>
      <c r="DP602" t="b">
        <v>1</v>
      </c>
      <c r="DQ602">
        <v>1761514528.6</v>
      </c>
      <c r="DR602">
        <v>311.0042222222222</v>
      </c>
      <c r="DS602">
        <v>296.6597777777777</v>
      </c>
      <c r="DT602">
        <v>16.2509</v>
      </c>
      <c r="DU602">
        <v>14.53956666666667</v>
      </c>
      <c r="DV602">
        <v>313.0916666666666</v>
      </c>
      <c r="DW602">
        <v>16.1795</v>
      </c>
      <c r="DX602">
        <v>500.0341111111111</v>
      </c>
      <c r="DY602">
        <v>90.25581111111111</v>
      </c>
      <c r="DZ602">
        <v>0.09994543333333333</v>
      </c>
      <c r="EA602">
        <v>23.69382222222222</v>
      </c>
      <c r="EB602">
        <v>24.03017777777778</v>
      </c>
      <c r="EC602">
        <v>999.9000000000001</v>
      </c>
      <c r="ED602">
        <v>0</v>
      </c>
      <c r="EE602">
        <v>0</v>
      </c>
      <c r="EF602">
        <v>9995.832222222223</v>
      </c>
      <c r="EG602">
        <v>0</v>
      </c>
      <c r="EH602">
        <v>1029.323333333333</v>
      </c>
      <c r="EI602">
        <v>14.34465555555555</v>
      </c>
      <c r="EJ602">
        <v>316.1418888888889</v>
      </c>
      <c r="EK602">
        <v>301.0365555555556</v>
      </c>
      <c r="EL602">
        <v>1.711327777777778</v>
      </c>
      <c r="EM602">
        <v>296.6597777777777</v>
      </c>
      <c r="EN602">
        <v>14.53956666666667</v>
      </c>
      <c r="EO602">
        <v>1.466738888888889</v>
      </c>
      <c r="EP602">
        <v>1.312281111111111</v>
      </c>
      <c r="EQ602">
        <v>12.62576666666667</v>
      </c>
      <c r="ER602">
        <v>10.94025555555556</v>
      </c>
      <c r="ES602">
        <v>1999.933333333333</v>
      </c>
      <c r="ET602">
        <v>0.9799996666666666</v>
      </c>
      <c r="EU602">
        <v>0.02000072222222223</v>
      </c>
      <c r="EV602">
        <v>0</v>
      </c>
      <c r="EW602">
        <v>1543.197777777778</v>
      </c>
      <c r="EX602">
        <v>5.00097</v>
      </c>
      <c r="EY602">
        <v>30994.53333333333</v>
      </c>
      <c r="EZ602">
        <v>16707.01111111111</v>
      </c>
      <c r="FA602">
        <v>41.187</v>
      </c>
      <c r="FB602">
        <v>42.319</v>
      </c>
      <c r="FC602">
        <v>41.361</v>
      </c>
      <c r="FD602">
        <v>41.687</v>
      </c>
      <c r="FE602">
        <v>41.187</v>
      </c>
      <c r="FF602">
        <v>1955.033333333333</v>
      </c>
      <c r="FG602">
        <v>39.9</v>
      </c>
      <c r="FH602">
        <v>0</v>
      </c>
      <c r="FI602">
        <v>9402.200000047684</v>
      </c>
      <c r="FJ602">
        <v>0</v>
      </c>
      <c r="FK602">
        <v>1542.909230769231</v>
      </c>
      <c r="FL602">
        <v>4.188034208771149</v>
      </c>
      <c r="FM602">
        <v>94.13675217473683</v>
      </c>
      <c r="FN602">
        <v>30988.68076923077</v>
      </c>
      <c r="FO602">
        <v>15</v>
      </c>
      <c r="FP602">
        <v>0</v>
      </c>
      <c r="FQ602" t="s">
        <v>439</v>
      </c>
      <c r="FR602">
        <v>1760210915.6</v>
      </c>
      <c r="FS602">
        <v>0</v>
      </c>
      <c r="FT602">
        <v>0</v>
      </c>
      <c r="FU602">
        <v>-0.215</v>
      </c>
      <c r="FV602">
        <v>0</v>
      </c>
      <c r="FW602">
        <v>-0.6919999999999999</v>
      </c>
      <c r="FX602">
        <v>0</v>
      </c>
      <c r="FY602">
        <v>400</v>
      </c>
      <c r="FZ602">
        <v>0</v>
      </c>
      <c r="GA602">
        <v>0.15</v>
      </c>
      <c r="GB602">
        <v>0</v>
      </c>
      <c r="GC602">
        <v>13.36121951219512</v>
      </c>
      <c r="GD602">
        <v>8.077800000000034</v>
      </c>
      <c r="GE602">
        <v>0.807594672610605</v>
      </c>
      <c r="GF602">
        <v>0</v>
      </c>
      <c r="GG602">
        <v>1542.762352941176</v>
      </c>
      <c r="GH602">
        <v>3.29411765269642</v>
      </c>
      <c r="GI602">
        <v>0.4927955000243954</v>
      </c>
      <c r="GJ602">
        <v>0</v>
      </c>
      <c r="GK602">
        <v>1.722421463414634</v>
      </c>
      <c r="GL602">
        <v>-0.05113526132403672</v>
      </c>
      <c r="GM602">
        <v>0.00625400615448759</v>
      </c>
      <c r="GN602">
        <v>1</v>
      </c>
      <c r="GO602">
        <v>1</v>
      </c>
      <c r="GP602">
        <v>3</v>
      </c>
      <c r="GQ602" t="s">
        <v>446</v>
      </c>
      <c r="GR602">
        <v>3.13377</v>
      </c>
      <c r="GS602">
        <v>2.76016</v>
      </c>
      <c r="GT602">
        <v>0.0724171</v>
      </c>
      <c r="GU602">
        <v>0.06849089999999999</v>
      </c>
      <c r="GV602">
        <v>0.080003</v>
      </c>
      <c r="GW602">
        <v>0.07305449999999999</v>
      </c>
      <c r="GX602">
        <v>29428</v>
      </c>
      <c r="GY602">
        <v>29554.8</v>
      </c>
      <c r="GZ602">
        <v>29506.3</v>
      </c>
      <c r="HA602">
        <v>29330.3</v>
      </c>
      <c r="HB602">
        <v>35874.1</v>
      </c>
      <c r="HC602">
        <v>36015.1</v>
      </c>
      <c r="HD602">
        <v>41517.7</v>
      </c>
      <c r="HE602">
        <v>41665.4</v>
      </c>
      <c r="HF602">
        <v>1.91105</v>
      </c>
      <c r="HG602">
        <v>1.82882</v>
      </c>
      <c r="HH602">
        <v>0.0208616</v>
      </c>
      <c r="HI602">
        <v>0</v>
      </c>
      <c r="HJ602">
        <v>23.7014</v>
      </c>
      <c r="HK602">
        <v>999.9</v>
      </c>
      <c r="HL602">
        <v>36.1</v>
      </c>
      <c r="HM602">
        <v>31.6</v>
      </c>
      <c r="HN602">
        <v>18.6703</v>
      </c>
      <c r="HO602">
        <v>62.5666</v>
      </c>
      <c r="HP602">
        <v>31.0657</v>
      </c>
      <c r="HQ602">
        <v>1</v>
      </c>
      <c r="HR602">
        <v>0.28189</v>
      </c>
      <c r="HS602">
        <v>5.44464</v>
      </c>
      <c r="HT602">
        <v>20.2574</v>
      </c>
      <c r="HU602">
        <v>5.21954</v>
      </c>
      <c r="HV602">
        <v>12.0159</v>
      </c>
      <c r="HW602">
        <v>4.98875</v>
      </c>
      <c r="HX602">
        <v>3.28788</v>
      </c>
      <c r="HY602">
        <v>9999</v>
      </c>
      <c r="HZ602">
        <v>9999</v>
      </c>
      <c r="IA602">
        <v>9999</v>
      </c>
      <c r="IB602">
        <v>999.9</v>
      </c>
      <c r="IC602">
        <v>4.97283</v>
      </c>
      <c r="ID602">
        <v>1.86661</v>
      </c>
      <c r="IE602">
        <v>1.86587</v>
      </c>
      <c r="IF602">
        <v>1.86585</v>
      </c>
      <c r="IG602">
        <v>1.8677</v>
      </c>
      <c r="IH602">
        <v>1.87016</v>
      </c>
      <c r="II602">
        <v>1.86876</v>
      </c>
      <c r="IJ602">
        <v>1.87027</v>
      </c>
      <c r="IK602">
        <v>0</v>
      </c>
      <c r="IL602">
        <v>0</v>
      </c>
      <c r="IM602">
        <v>0</v>
      </c>
      <c r="IN602">
        <v>0</v>
      </c>
      <c r="IO602" t="s">
        <v>441</v>
      </c>
      <c r="IP602" t="s">
        <v>442</v>
      </c>
      <c r="IQ602" t="s">
        <v>443</v>
      </c>
      <c r="IR602" t="s">
        <v>443</v>
      </c>
      <c r="IS602" t="s">
        <v>443</v>
      </c>
      <c r="IT602" t="s">
        <v>443</v>
      </c>
      <c r="IU602">
        <v>0</v>
      </c>
      <c r="IV602">
        <v>100</v>
      </c>
      <c r="IW602">
        <v>100</v>
      </c>
      <c r="IX602">
        <v>-2.071</v>
      </c>
      <c r="IY602">
        <v>0.07149999999999999</v>
      </c>
      <c r="IZ602">
        <v>-1.414774939843471</v>
      </c>
      <c r="JA602">
        <v>-0.002262605230658699</v>
      </c>
      <c r="JB602">
        <v>4.117972070868355E-07</v>
      </c>
      <c r="JC602">
        <v>-1.535053720392113E-10</v>
      </c>
      <c r="JD602">
        <v>-0.05773197212917025</v>
      </c>
      <c r="JE602">
        <v>-0.004387372397949352</v>
      </c>
      <c r="JF602">
        <v>0.001148265067849212</v>
      </c>
      <c r="JG602">
        <v>-2.372704636287677E-05</v>
      </c>
      <c r="JH602">
        <v>4</v>
      </c>
      <c r="JI602">
        <v>2346</v>
      </c>
      <c r="JJ602">
        <v>1</v>
      </c>
      <c r="JK602">
        <v>24</v>
      </c>
      <c r="JL602">
        <v>21726.9</v>
      </c>
      <c r="JM602">
        <v>29358575.5</v>
      </c>
      <c r="JN602">
        <v>0.738525</v>
      </c>
      <c r="JO602">
        <v>2.28027</v>
      </c>
      <c r="JP602">
        <v>1.39648</v>
      </c>
      <c r="JQ602">
        <v>2.35229</v>
      </c>
      <c r="JR602">
        <v>1.49536</v>
      </c>
      <c r="JS602">
        <v>2.677</v>
      </c>
      <c r="JT602">
        <v>36.4343</v>
      </c>
      <c r="JU602">
        <v>24.0262</v>
      </c>
      <c r="JV602">
        <v>18</v>
      </c>
      <c r="JW602">
        <v>498.022</v>
      </c>
      <c r="JX602">
        <v>435.507</v>
      </c>
      <c r="JY602">
        <v>17.7496</v>
      </c>
      <c r="JZ602">
        <v>30.9588</v>
      </c>
      <c r="KA602">
        <v>30.0001</v>
      </c>
      <c r="KB602">
        <v>30.5957</v>
      </c>
      <c r="KC602">
        <v>30.5046</v>
      </c>
      <c r="KD602">
        <v>14.7594</v>
      </c>
      <c r="KE602">
        <v>25.8844</v>
      </c>
      <c r="KF602">
        <v>32.975</v>
      </c>
      <c r="KG602">
        <v>17.7273</v>
      </c>
      <c r="KH602">
        <v>266.308</v>
      </c>
      <c r="KI602">
        <v>14.5916</v>
      </c>
      <c r="KJ602">
        <v>100.839</v>
      </c>
      <c r="KK602">
        <v>100.196</v>
      </c>
    </row>
    <row r="603" spans="1:297">
      <c r="A603">
        <v>587</v>
      </c>
      <c r="B603">
        <v>1761514536.1</v>
      </c>
      <c r="C603">
        <v>7325.599999904633</v>
      </c>
      <c r="D603" t="s">
        <v>1623</v>
      </c>
      <c r="E603" t="s">
        <v>1624</v>
      </c>
      <c r="F603">
        <v>5</v>
      </c>
      <c r="G603" t="s">
        <v>1604</v>
      </c>
      <c r="H603" t="s">
        <v>436</v>
      </c>
      <c r="I603">
        <v>1761514533.3</v>
      </c>
      <c r="J603">
        <f>(K603)/1000</f>
        <v>0</v>
      </c>
      <c r="K603">
        <f>IF(DP603, AN603, AH603)</f>
        <v>0</v>
      </c>
      <c r="L603">
        <f>IF(DP603, AI603, AG603)</f>
        <v>0</v>
      </c>
      <c r="M603">
        <f>DR603 - IF(AU603&gt;1, L603*DL603*100.0/(AW603), 0)</f>
        <v>0</v>
      </c>
      <c r="N603">
        <f>((T603-J603/2)*M603-L603)/(T603+J603/2)</f>
        <v>0</v>
      </c>
      <c r="O603">
        <f>N603*(DY603+DZ603)/1000.0</f>
        <v>0</v>
      </c>
      <c r="P603">
        <f>(DR603 - IF(AU603&gt;1, L603*DL603*100.0/(AW603), 0))*(DY603+DZ603)/1000.0</f>
        <v>0</v>
      </c>
      <c r="Q603">
        <f>2.0/((1/S603-1/R603)+SIGN(S603)*SQRT((1/S603-1/R603)*(1/S603-1/R603) + 4*DM603/((DM603+1)*(DM603+1))*(2*1/S603*1/R603-1/R603*1/R603)))</f>
        <v>0</v>
      </c>
      <c r="R603">
        <f>IF(LEFT(DN603,1)&lt;&gt;"0",IF(LEFT(DN603,1)="1",3.0,DO603),$D$5+$E$5*(EF603*DY603/($K$5*1000))+$F$5*(EF603*DY603/($K$5*1000))*MAX(MIN(DL603,$J$5),$I$5)*MAX(MIN(DL603,$J$5),$I$5)+$G$5*MAX(MIN(DL603,$J$5),$I$5)*(EF603*DY603/($K$5*1000))+$H$5*(EF603*DY603/($K$5*1000))*(EF603*DY603/($K$5*1000)))</f>
        <v>0</v>
      </c>
      <c r="S603">
        <f>J603*(1000-(1000*0.61365*exp(17.502*W603/(240.97+W603))/(DY603+DZ603)+DT603)/2)/(1000*0.61365*exp(17.502*W603/(240.97+W603))/(DY603+DZ603)-DT603)</f>
        <v>0</v>
      </c>
      <c r="T603">
        <f>1/((DM603+1)/(Q603/1.6)+1/(R603/1.37)) + DM603/((DM603+1)/(Q603/1.6) + DM603/(R603/1.37))</f>
        <v>0</v>
      </c>
      <c r="U603">
        <f>(DH603*DK603)</f>
        <v>0</v>
      </c>
      <c r="V603">
        <f>(EA603+(U603+2*0.95*5.67E-8*(((EA603+$B$7)+273)^4-(EA603+273)^4)-44100*J603)/(1.84*29.3*R603+8*0.95*5.67E-8*(EA603+273)^3))</f>
        <v>0</v>
      </c>
      <c r="W603">
        <f>($C$7*EB603+$D$7*EC603+$E$7*V603)</f>
        <v>0</v>
      </c>
      <c r="X603">
        <f>0.61365*exp(17.502*W603/(240.97+W603))</f>
        <v>0</v>
      </c>
      <c r="Y603">
        <f>(Z603/AA603*100)</f>
        <v>0</v>
      </c>
      <c r="Z603">
        <f>DT603*(DY603+DZ603)/1000</f>
        <v>0</v>
      </c>
      <c r="AA603">
        <f>0.61365*exp(17.502*EA603/(240.97+EA603))</f>
        <v>0</v>
      </c>
      <c r="AB603">
        <f>(X603-DT603*(DY603+DZ603)/1000)</f>
        <v>0</v>
      </c>
      <c r="AC603">
        <f>(-J603*44100)</f>
        <v>0</v>
      </c>
      <c r="AD603">
        <f>2*29.3*R603*0.92*(EA603-W603)</f>
        <v>0</v>
      </c>
      <c r="AE603">
        <f>2*0.95*5.67E-8*(((EA603+$B$7)+273)^4-(W603+273)^4)</f>
        <v>0</v>
      </c>
      <c r="AF603">
        <f>U603+AE603+AC603+AD603</f>
        <v>0</v>
      </c>
      <c r="AG603">
        <f>DX603*AU603*(DS603-DR603*(1000-AU603*DU603)/(1000-AU603*DT603))/(100*DL603)</f>
        <v>0</v>
      </c>
      <c r="AH603">
        <f>1000*DX603*AU603*(DT603-DU603)/(100*DL603*(1000-AU603*DT603))</f>
        <v>0</v>
      </c>
      <c r="AI603">
        <f>(AJ603 - AK603 - DY603*1E3/(8.314*(EA603+273.15)) * AM603/DX603 * AL603) * DX603/(100*DL603) * (1000 - DU603)/1000</f>
        <v>0</v>
      </c>
      <c r="AJ603">
        <v>285.9115716334826</v>
      </c>
      <c r="AK603">
        <v>293.2683151515152</v>
      </c>
      <c r="AL603">
        <v>-3.279906157138121</v>
      </c>
      <c r="AM603">
        <v>65.62289470494829</v>
      </c>
      <c r="AN603">
        <f>(AP603 - AO603 + DY603*1E3/(8.314*(EA603+273.15)) * AR603/DX603 * AQ603) * DX603/(100*DL603) * 1000/(1000 - AP603)</f>
        <v>0</v>
      </c>
      <c r="AO603">
        <v>14.54518880209395</v>
      </c>
      <c r="AP603">
        <v>16.26432363636364</v>
      </c>
      <c r="AQ603">
        <v>9.065446164327224E-05</v>
      </c>
      <c r="AR603">
        <v>106.7628895152086</v>
      </c>
      <c r="AS603">
        <v>0</v>
      </c>
      <c r="AT603">
        <v>0</v>
      </c>
      <c r="AU603">
        <f>IF(AS603*$H$13&gt;=AW603,1.0,(AW603/(AW603-AS603*$H$13)))</f>
        <v>0</v>
      </c>
      <c r="AV603">
        <f>(AU603-1)*100</f>
        <v>0</v>
      </c>
      <c r="AW603">
        <f>MAX(0,($B$13+$C$13*EF603)/(1+$D$13*EF603)*DY603/(EA603+273)*$E$13)</f>
        <v>0</v>
      </c>
      <c r="AX603" t="s">
        <v>437</v>
      </c>
      <c r="AY603" t="s">
        <v>437</v>
      </c>
      <c r="AZ603">
        <v>0</v>
      </c>
      <c r="BA603">
        <v>0</v>
      </c>
      <c r="BB603">
        <f>1-AZ603/BA603</f>
        <v>0</v>
      </c>
      <c r="BC603">
        <v>0</v>
      </c>
      <c r="BD603" t="s">
        <v>437</v>
      </c>
      <c r="BE603" t="s">
        <v>437</v>
      </c>
      <c r="BF603">
        <v>0</v>
      </c>
      <c r="BG603">
        <v>0</v>
      </c>
      <c r="BH603">
        <f>1-BF603/BG603</f>
        <v>0</v>
      </c>
      <c r="BI603">
        <v>0.5</v>
      </c>
      <c r="BJ603">
        <f>DI603</f>
        <v>0</v>
      </c>
      <c r="BK603">
        <f>L603</f>
        <v>0</v>
      </c>
      <c r="BL603">
        <f>BH603*BI603*BJ603</f>
        <v>0</v>
      </c>
      <c r="BM603">
        <f>(BK603-BC603)/BJ603</f>
        <v>0</v>
      </c>
      <c r="BN603">
        <f>(BA603-BG603)/BG603</f>
        <v>0</v>
      </c>
      <c r="BO603">
        <f>AZ603/(BB603+AZ603/BG603)</f>
        <v>0</v>
      </c>
      <c r="BP603" t="s">
        <v>437</v>
      </c>
      <c r="BQ603">
        <v>0</v>
      </c>
      <c r="BR603">
        <f>IF(BQ603&lt;&gt;0, BQ603, BO603)</f>
        <v>0</v>
      </c>
      <c r="BS603">
        <f>1-BR603/BG603</f>
        <v>0</v>
      </c>
      <c r="BT603">
        <f>(BG603-BF603)/(BG603-BR603)</f>
        <v>0</v>
      </c>
      <c r="BU603">
        <f>(BA603-BG603)/(BA603-BR603)</f>
        <v>0</v>
      </c>
      <c r="BV603">
        <f>(BG603-BF603)/(BG603-AZ603)</f>
        <v>0</v>
      </c>
      <c r="BW603">
        <f>(BA603-BG603)/(BA603-AZ603)</f>
        <v>0</v>
      </c>
      <c r="BX603">
        <f>(BT603*BR603/BF603)</f>
        <v>0</v>
      </c>
      <c r="BY603">
        <f>(1-BX603)</f>
        <v>0</v>
      </c>
      <c r="BZ603">
        <v>2020</v>
      </c>
      <c r="CA603">
        <v>290.0000000000001</v>
      </c>
      <c r="CB603">
        <v>1590.42</v>
      </c>
      <c r="CC603">
        <v>295</v>
      </c>
      <c r="CD603">
        <v>5220.67</v>
      </c>
      <c r="CE603">
        <v>1591.29</v>
      </c>
      <c r="CF603">
        <v>-0.87</v>
      </c>
      <c r="CG603">
        <v>300.0000000000001</v>
      </c>
      <c r="CH603">
        <v>23.8</v>
      </c>
      <c r="CI603">
        <v>1650.734719841875</v>
      </c>
      <c r="CJ603">
        <v>2.032994541366527</v>
      </c>
      <c r="CK603">
        <v>-31.03478562282126</v>
      </c>
      <c r="CL603">
        <v>0.9198548094063967</v>
      </c>
      <c r="CM603">
        <v>0.9759925733019913</v>
      </c>
      <c r="CN603">
        <v>-0.00431141668520578</v>
      </c>
      <c r="CO603">
        <v>289.9999999999999</v>
      </c>
      <c r="CP603">
        <v>1590.91</v>
      </c>
      <c r="CQ603">
        <v>765</v>
      </c>
      <c r="CR603">
        <v>5219.32</v>
      </c>
      <c r="CS603">
        <v>1591.27</v>
      </c>
      <c r="CT603">
        <v>-0.36</v>
      </c>
      <c r="DH603">
        <f>$B$11*EG603+$C$11*EH603+$F$11*ES603*(1-EV603)</f>
        <v>0</v>
      </c>
      <c r="DI603">
        <f>DH603*DJ603</f>
        <v>0</v>
      </c>
      <c r="DJ603">
        <f>($B$11*$D$9+$C$11*$D$9+$F$11*((FF603+EX603)/MAX(FF603+EX603+FG603, 0.1)*$I$9+FG603/MAX(FF603+EX603+FG603, 0.1)*$J$9))/($B$11+$C$11+$F$11)</f>
        <v>0</v>
      </c>
      <c r="DK603">
        <f>($B$11*$K$9+$C$11*$K$9+$F$11*((FF603+EX603)/MAX(FF603+EX603+FG603, 0.1)*$P$9+FG603/MAX(FF603+EX603+FG603, 0.1)*$Q$9))/($B$11+$C$11+$F$11)</f>
        <v>0</v>
      </c>
      <c r="DL603">
        <v>6</v>
      </c>
      <c r="DM603">
        <v>0.5</v>
      </c>
      <c r="DN603" t="s">
        <v>438</v>
      </c>
      <c r="DO603">
        <v>2</v>
      </c>
      <c r="DP603" t="b">
        <v>1</v>
      </c>
      <c r="DQ603">
        <v>1761514533.3</v>
      </c>
      <c r="DR603">
        <v>295.9233</v>
      </c>
      <c r="DS603">
        <v>281.0849</v>
      </c>
      <c r="DT603">
        <v>16.26239</v>
      </c>
      <c r="DU603">
        <v>14.54497</v>
      </c>
      <c r="DV603">
        <v>297.9797</v>
      </c>
      <c r="DW603">
        <v>16.19085</v>
      </c>
      <c r="DX603">
        <v>499.9844</v>
      </c>
      <c r="DY603">
        <v>90.25518</v>
      </c>
      <c r="DZ603">
        <v>0.10001295</v>
      </c>
      <c r="EA603">
        <v>23.69445</v>
      </c>
      <c r="EB603">
        <v>24.04607</v>
      </c>
      <c r="EC603">
        <v>999.9</v>
      </c>
      <c r="ED603">
        <v>0</v>
      </c>
      <c r="EE603">
        <v>0</v>
      </c>
      <c r="EF603">
        <v>9982.500999999998</v>
      </c>
      <c r="EG603">
        <v>0</v>
      </c>
      <c r="EH603">
        <v>1029.309</v>
      </c>
      <c r="EI603">
        <v>14.8384</v>
      </c>
      <c r="EJ603">
        <v>300.8152</v>
      </c>
      <c r="EK603">
        <v>285.2336999999999</v>
      </c>
      <c r="EL603">
        <v>1.717415</v>
      </c>
      <c r="EM603">
        <v>281.0849</v>
      </c>
      <c r="EN603">
        <v>14.54497</v>
      </c>
      <c r="EO603">
        <v>1.467765</v>
      </c>
      <c r="EP603">
        <v>1.31276</v>
      </c>
      <c r="EQ603">
        <v>12.63641</v>
      </c>
      <c r="ER603">
        <v>10.94573</v>
      </c>
      <c r="ES603">
        <v>1999.949</v>
      </c>
      <c r="ET603">
        <v>0.9799998999999999</v>
      </c>
      <c r="EU603">
        <v>0.02000049</v>
      </c>
      <c r="EV603">
        <v>0</v>
      </c>
      <c r="EW603">
        <v>1543.305</v>
      </c>
      <c r="EX603">
        <v>5.000970000000001</v>
      </c>
      <c r="EY603">
        <v>30995.38</v>
      </c>
      <c r="EZ603">
        <v>16707.14</v>
      </c>
      <c r="FA603">
        <v>41.187</v>
      </c>
      <c r="FB603">
        <v>42.3624</v>
      </c>
      <c r="FC603">
        <v>41.3687</v>
      </c>
      <c r="FD603">
        <v>41.687</v>
      </c>
      <c r="FE603">
        <v>41.187</v>
      </c>
      <c r="FF603">
        <v>1955.049</v>
      </c>
      <c r="FG603">
        <v>39.89999999999999</v>
      </c>
      <c r="FH603">
        <v>0</v>
      </c>
      <c r="FI603">
        <v>9407.600000143051</v>
      </c>
      <c r="FJ603">
        <v>0</v>
      </c>
      <c r="FK603">
        <v>1543.1764</v>
      </c>
      <c r="FL603">
        <v>0.894615392500577</v>
      </c>
      <c r="FM603">
        <v>14.46923074059665</v>
      </c>
      <c r="FN603">
        <v>30994.08</v>
      </c>
      <c r="FO603">
        <v>15</v>
      </c>
      <c r="FP603">
        <v>0</v>
      </c>
      <c r="FQ603" t="s">
        <v>439</v>
      </c>
      <c r="FR603">
        <v>1760210915.6</v>
      </c>
      <c r="FS603">
        <v>0</v>
      </c>
      <c r="FT603">
        <v>0</v>
      </c>
      <c r="FU603">
        <v>-0.215</v>
      </c>
      <c r="FV603">
        <v>0</v>
      </c>
      <c r="FW603">
        <v>-0.6919999999999999</v>
      </c>
      <c r="FX603">
        <v>0</v>
      </c>
      <c r="FY603">
        <v>400</v>
      </c>
      <c r="FZ603">
        <v>0</v>
      </c>
      <c r="GA603">
        <v>0.15</v>
      </c>
      <c r="GB603">
        <v>0</v>
      </c>
      <c r="GC603">
        <v>13.8874512195122</v>
      </c>
      <c r="GD603">
        <v>6.830784668989539</v>
      </c>
      <c r="GE603">
        <v>0.6747393108604713</v>
      </c>
      <c r="GF603">
        <v>0</v>
      </c>
      <c r="GG603">
        <v>1542.946470588235</v>
      </c>
      <c r="GH603">
        <v>3.877463717628527</v>
      </c>
      <c r="GI603">
        <v>0.4830106706466088</v>
      </c>
      <c r="GJ603">
        <v>0</v>
      </c>
      <c r="GK603">
        <v>1.720426097560975</v>
      </c>
      <c r="GL603">
        <v>-0.04931602787456505</v>
      </c>
      <c r="GM603">
        <v>0.006323167575322013</v>
      </c>
      <c r="GN603">
        <v>1</v>
      </c>
      <c r="GO603">
        <v>1</v>
      </c>
      <c r="GP603">
        <v>3</v>
      </c>
      <c r="GQ603" t="s">
        <v>446</v>
      </c>
      <c r="GR603">
        <v>3.13373</v>
      </c>
      <c r="GS603">
        <v>2.76011</v>
      </c>
      <c r="GT603">
        <v>0.06924619999999999</v>
      </c>
      <c r="GU603">
        <v>0.06518259999999999</v>
      </c>
      <c r="GV603">
        <v>0.08002430000000001</v>
      </c>
      <c r="GW603">
        <v>0.0730391</v>
      </c>
      <c r="GX603">
        <v>29528.7</v>
      </c>
      <c r="GY603">
        <v>29659.6</v>
      </c>
      <c r="GZ603">
        <v>29506.4</v>
      </c>
      <c r="HA603">
        <v>29330.2</v>
      </c>
      <c r="HB603">
        <v>35873.3</v>
      </c>
      <c r="HC603">
        <v>36015.5</v>
      </c>
      <c r="HD603">
        <v>41517.8</v>
      </c>
      <c r="HE603">
        <v>41665.2</v>
      </c>
      <c r="HF603">
        <v>1.9108</v>
      </c>
      <c r="HG603">
        <v>1.82857</v>
      </c>
      <c r="HH603">
        <v>0.0210106</v>
      </c>
      <c r="HI603">
        <v>0</v>
      </c>
      <c r="HJ603">
        <v>23.7014</v>
      </c>
      <c r="HK603">
        <v>999.9</v>
      </c>
      <c r="HL603">
        <v>36.1</v>
      </c>
      <c r="HM603">
        <v>31.6</v>
      </c>
      <c r="HN603">
        <v>18.6715</v>
      </c>
      <c r="HO603">
        <v>62.5766</v>
      </c>
      <c r="HP603">
        <v>30.9896</v>
      </c>
      <c r="HQ603">
        <v>1</v>
      </c>
      <c r="HR603">
        <v>0.283041</v>
      </c>
      <c r="HS603">
        <v>5.58463</v>
      </c>
      <c r="HT603">
        <v>20.2529</v>
      </c>
      <c r="HU603">
        <v>5.21954</v>
      </c>
      <c r="HV603">
        <v>12.0161</v>
      </c>
      <c r="HW603">
        <v>4.98895</v>
      </c>
      <c r="HX603">
        <v>3.28785</v>
      </c>
      <c r="HY603">
        <v>9999</v>
      </c>
      <c r="HZ603">
        <v>9999</v>
      </c>
      <c r="IA603">
        <v>9999</v>
      </c>
      <c r="IB603">
        <v>999.9</v>
      </c>
      <c r="IC603">
        <v>4.97284</v>
      </c>
      <c r="ID603">
        <v>1.86661</v>
      </c>
      <c r="IE603">
        <v>1.86586</v>
      </c>
      <c r="IF603">
        <v>1.86585</v>
      </c>
      <c r="IG603">
        <v>1.86771</v>
      </c>
      <c r="IH603">
        <v>1.87012</v>
      </c>
      <c r="II603">
        <v>1.86876</v>
      </c>
      <c r="IJ603">
        <v>1.87027</v>
      </c>
      <c r="IK603">
        <v>0</v>
      </c>
      <c r="IL603">
        <v>0</v>
      </c>
      <c r="IM603">
        <v>0</v>
      </c>
      <c r="IN603">
        <v>0</v>
      </c>
      <c r="IO603" t="s">
        <v>441</v>
      </c>
      <c r="IP603" t="s">
        <v>442</v>
      </c>
      <c r="IQ603" t="s">
        <v>443</v>
      </c>
      <c r="IR603" t="s">
        <v>443</v>
      </c>
      <c r="IS603" t="s">
        <v>443</v>
      </c>
      <c r="IT603" t="s">
        <v>443</v>
      </c>
      <c r="IU603">
        <v>0</v>
      </c>
      <c r="IV603">
        <v>100</v>
      </c>
      <c r="IW603">
        <v>100</v>
      </c>
      <c r="IX603">
        <v>-2.038</v>
      </c>
      <c r="IY603">
        <v>0.0716</v>
      </c>
      <c r="IZ603">
        <v>-1.414774939843471</v>
      </c>
      <c r="JA603">
        <v>-0.002262605230658699</v>
      </c>
      <c r="JB603">
        <v>4.117972070868355E-07</v>
      </c>
      <c r="JC603">
        <v>-1.535053720392113E-10</v>
      </c>
      <c r="JD603">
        <v>-0.05773197212917025</v>
      </c>
      <c r="JE603">
        <v>-0.004387372397949352</v>
      </c>
      <c r="JF603">
        <v>0.001148265067849212</v>
      </c>
      <c r="JG603">
        <v>-2.372704636287677E-05</v>
      </c>
      <c r="JH603">
        <v>4</v>
      </c>
      <c r="JI603">
        <v>2346</v>
      </c>
      <c r="JJ603">
        <v>1</v>
      </c>
      <c r="JK603">
        <v>24</v>
      </c>
      <c r="JL603">
        <v>21727</v>
      </c>
      <c r="JM603">
        <v>29358575.6</v>
      </c>
      <c r="JN603">
        <v>0.7067870000000001</v>
      </c>
      <c r="JO603">
        <v>2.30225</v>
      </c>
      <c r="JP603">
        <v>1.39648</v>
      </c>
      <c r="JQ603">
        <v>2.35474</v>
      </c>
      <c r="JR603">
        <v>1.49536</v>
      </c>
      <c r="JS603">
        <v>2.59033</v>
      </c>
      <c r="JT603">
        <v>36.4343</v>
      </c>
      <c r="JU603">
        <v>24.0087</v>
      </c>
      <c r="JV603">
        <v>18</v>
      </c>
      <c r="JW603">
        <v>497.911</v>
      </c>
      <c r="JX603">
        <v>435.407</v>
      </c>
      <c r="JY603">
        <v>17.7344</v>
      </c>
      <c r="JZ603">
        <v>30.964</v>
      </c>
      <c r="KA603">
        <v>30.0007</v>
      </c>
      <c r="KB603">
        <v>30.602</v>
      </c>
      <c r="KC603">
        <v>30.5122</v>
      </c>
      <c r="KD603">
        <v>14.0279</v>
      </c>
      <c r="KE603">
        <v>25.8844</v>
      </c>
      <c r="KF603">
        <v>32.6032</v>
      </c>
      <c r="KG603">
        <v>17.6815</v>
      </c>
      <c r="KH603">
        <v>246.274</v>
      </c>
      <c r="KI603">
        <v>14.5931</v>
      </c>
      <c r="KJ603">
        <v>100.839</v>
      </c>
      <c r="KK603">
        <v>100.195</v>
      </c>
    </row>
    <row r="604" spans="1:297">
      <c r="A604">
        <v>588</v>
      </c>
      <c r="B604">
        <v>1761514541.1</v>
      </c>
      <c r="C604">
        <v>7330.599999904633</v>
      </c>
      <c r="D604" t="s">
        <v>1625</v>
      </c>
      <c r="E604" t="s">
        <v>1626</v>
      </c>
      <c r="F604">
        <v>5</v>
      </c>
      <c r="G604" t="s">
        <v>1604</v>
      </c>
      <c r="H604" t="s">
        <v>436</v>
      </c>
      <c r="I604">
        <v>1761514538.6</v>
      </c>
      <c r="J604">
        <f>(K604)/1000</f>
        <v>0</v>
      </c>
      <c r="K604">
        <f>IF(DP604, AN604, AH604)</f>
        <v>0</v>
      </c>
      <c r="L604">
        <f>IF(DP604, AI604, AG604)</f>
        <v>0</v>
      </c>
      <c r="M604">
        <f>DR604 - IF(AU604&gt;1, L604*DL604*100.0/(AW604), 0)</f>
        <v>0</v>
      </c>
      <c r="N604">
        <f>((T604-J604/2)*M604-L604)/(T604+J604/2)</f>
        <v>0</v>
      </c>
      <c r="O604">
        <f>N604*(DY604+DZ604)/1000.0</f>
        <v>0</v>
      </c>
      <c r="P604">
        <f>(DR604 - IF(AU604&gt;1, L604*DL604*100.0/(AW604), 0))*(DY604+DZ604)/1000.0</f>
        <v>0</v>
      </c>
      <c r="Q604">
        <f>2.0/((1/S604-1/R604)+SIGN(S604)*SQRT((1/S604-1/R604)*(1/S604-1/R604) + 4*DM604/((DM604+1)*(DM604+1))*(2*1/S604*1/R604-1/R604*1/R604)))</f>
        <v>0</v>
      </c>
      <c r="R604">
        <f>IF(LEFT(DN604,1)&lt;&gt;"0",IF(LEFT(DN604,1)="1",3.0,DO604),$D$5+$E$5*(EF604*DY604/($K$5*1000))+$F$5*(EF604*DY604/($K$5*1000))*MAX(MIN(DL604,$J$5),$I$5)*MAX(MIN(DL604,$J$5),$I$5)+$G$5*MAX(MIN(DL604,$J$5),$I$5)*(EF604*DY604/($K$5*1000))+$H$5*(EF604*DY604/($K$5*1000))*(EF604*DY604/($K$5*1000)))</f>
        <v>0</v>
      </c>
      <c r="S604">
        <f>J604*(1000-(1000*0.61365*exp(17.502*W604/(240.97+W604))/(DY604+DZ604)+DT604)/2)/(1000*0.61365*exp(17.502*W604/(240.97+W604))/(DY604+DZ604)-DT604)</f>
        <v>0</v>
      </c>
      <c r="T604">
        <f>1/((DM604+1)/(Q604/1.6)+1/(R604/1.37)) + DM604/((DM604+1)/(Q604/1.6) + DM604/(R604/1.37))</f>
        <v>0</v>
      </c>
      <c r="U604">
        <f>(DH604*DK604)</f>
        <v>0</v>
      </c>
      <c r="V604">
        <f>(EA604+(U604+2*0.95*5.67E-8*(((EA604+$B$7)+273)^4-(EA604+273)^4)-44100*J604)/(1.84*29.3*R604+8*0.95*5.67E-8*(EA604+273)^3))</f>
        <v>0</v>
      </c>
      <c r="W604">
        <f>($C$7*EB604+$D$7*EC604+$E$7*V604)</f>
        <v>0</v>
      </c>
      <c r="X604">
        <f>0.61365*exp(17.502*W604/(240.97+W604))</f>
        <v>0</v>
      </c>
      <c r="Y604">
        <f>(Z604/AA604*100)</f>
        <v>0</v>
      </c>
      <c r="Z604">
        <f>DT604*(DY604+DZ604)/1000</f>
        <v>0</v>
      </c>
      <c r="AA604">
        <f>0.61365*exp(17.502*EA604/(240.97+EA604))</f>
        <v>0</v>
      </c>
      <c r="AB604">
        <f>(X604-DT604*(DY604+DZ604)/1000)</f>
        <v>0</v>
      </c>
      <c r="AC604">
        <f>(-J604*44100)</f>
        <v>0</v>
      </c>
      <c r="AD604">
        <f>2*29.3*R604*0.92*(EA604-W604)</f>
        <v>0</v>
      </c>
      <c r="AE604">
        <f>2*0.95*5.67E-8*(((EA604+$B$7)+273)^4-(W604+273)^4)</f>
        <v>0</v>
      </c>
      <c r="AF604">
        <f>U604+AE604+AC604+AD604</f>
        <v>0</v>
      </c>
      <c r="AG604">
        <f>DX604*AU604*(DS604-DR604*(1000-AU604*DU604)/(1000-AU604*DT604))/(100*DL604)</f>
        <v>0</v>
      </c>
      <c r="AH604">
        <f>1000*DX604*AU604*(DT604-DU604)/(100*DL604*(1000-AU604*DT604))</f>
        <v>0</v>
      </c>
      <c r="AI604">
        <f>(AJ604 - AK604 - DY604*1E3/(8.314*(EA604+273.15)) * AM604/DX604 * AL604) * DX604/(100*DL604) * (1000 - DU604)/1000</f>
        <v>0</v>
      </c>
      <c r="AJ604">
        <v>269.1181481143746</v>
      </c>
      <c r="AK604">
        <v>276.9511818181818</v>
      </c>
      <c r="AL604">
        <v>-3.269447175200462</v>
      </c>
      <c r="AM604">
        <v>65.62289470494829</v>
      </c>
      <c r="AN604">
        <f>(AP604 - AO604 + DY604*1E3/(8.314*(EA604+273.15)) * AR604/DX604 * AQ604) * DX604/(100*DL604) * 1000/(1000 - AP604)</f>
        <v>0</v>
      </c>
      <c r="AO604">
        <v>14.52677217848793</v>
      </c>
      <c r="AP604">
        <v>16.26408727272727</v>
      </c>
      <c r="AQ604">
        <v>4.263604468618295E-05</v>
      </c>
      <c r="AR604">
        <v>106.7628895152086</v>
      </c>
      <c r="AS604">
        <v>0</v>
      </c>
      <c r="AT604">
        <v>0</v>
      </c>
      <c r="AU604">
        <f>IF(AS604*$H$13&gt;=AW604,1.0,(AW604/(AW604-AS604*$H$13)))</f>
        <v>0</v>
      </c>
      <c r="AV604">
        <f>(AU604-1)*100</f>
        <v>0</v>
      </c>
      <c r="AW604">
        <f>MAX(0,($B$13+$C$13*EF604)/(1+$D$13*EF604)*DY604/(EA604+273)*$E$13)</f>
        <v>0</v>
      </c>
      <c r="AX604" t="s">
        <v>437</v>
      </c>
      <c r="AY604" t="s">
        <v>437</v>
      </c>
      <c r="AZ604">
        <v>0</v>
      </c>
      <c r="BA604">
        <v>0</v>
      </c>
      <c r="BB604">
        <f>1-AZ604/BA604</f>
        <v>0</v>
      </c>
      <c r="BC604">
        <v>0</v>
      </c>
      <c r="BD604" t="s">
        <v>437</v>
      </c>
      <c r="BE604" t="s">
        <v>437</v>
      </c>
      <c r="BF604">
        <v>0</v>
      </c>
      <c r="BG604">
        <v>0</v>
      </c>
      <c r="BH604">
        <f>1-BF604/BG604</f>
        <v>0</v>
      </c>
      <c r="BI604">
        <v>0.5</v>
      </c>
      <c r="BJ604">
        <f>DI604</f>
        <v>0</v>
      </c>
      <c r="BK604">
        <f>L604</f>
        <v>0</v>
      </c>
      <c r="BL604">
        <f>BH604*BI604*BJ604</f>
        <v>0</v>
      </c>
      <c r="BM604">
        <f>(BK604-BC604)/BJ604</f>
        <v>0</v>
      </c>
      <c r="BN604">
        <f>(BA604-BG604)/BG604</f>
        <v>0</v>
      </c>
      <c r="BO604">
        <f>AZ604/(BB604+AZ604/BG604)</f>
        <v>0</v>
      </c>
      <c r="BP604" t="s">
        <v>437</v>
      </c>
      <c r="BQ604">
        <v>0</v>
      </c>
      <c r="BR604">
        <f>IF(BQ604&lt;&gt;0, BQ604, BO604)</f>
        <v>0</v>
      </c>
      <c r="BS604">
        <f>1-BR604/BG604</f>
        <v>0</v>
      </c>
      <c r="BT604">
        <f>(BG604-BF604)/(BG604-BR604)</f>
        <v>0</v>
      </c>
      <c r="BU604">
        <f>(BA604-BG604)/(BA604-BR604)</f>
        <v>0</v>
      </c>
      <c r="BV604">
        <f>(BG604-BF604)/(BG604-AZ604)</f>
        <v>0</v>
      </c>
      <c r="BW604">
        <f>(BA604-BG604)/(BA604-AZ604)</f>
        <v>0</v>
      </c>
      <c r="BX604">
        <f>(BT604*BR604/BF604)</f>
        <v>0</v>
      </c>
      <c r="BY604">
        <f>(1-BX604)</f>
        <v>0</v>
      </c>
      <c r="BZ604">
        <v>2020</v>
      </c>
      <c r="CA604">
        <v>290.0000000000001</v>
      </c>
      <c r="CB604">
        <v>1590.42</v>
      </c>
      <c r="CC604">
        <v>295</v>
      </c>
      <c r="CD604">
        <v>5220.67</v>
      </c>
      <c r="CE604">
        <v>1591.29</v>
      </c>
      <c r="CF604">
        <v>-0.87</v>
      </c>
      <c r="CG604">
        <v>300.0000000000001</v>
      </c>
      <c r="CH604">
        <v>23.8</v>
      </c>
      <c r="CI604">
        <v>1650.734719841875</v>
      </c>
      <c r="CJ604">
        <v>2.032994541366527</v>
      </c>
      <c r="CK604">
        <v>-31.03478562282126</v>
      </c>
      <c r="CL604">
        <v>0.9198548094063967</v>
      </c>
      <c r="CM604">
        <v>0.9759925733019913</v>
      </c>
      <c r="CN604">
        <v>-0.00431141668520578</v>
      </c>
      <c r="CO604">
        <v>289.9999999999999</v>
      </c>
      <c r="CP604">
        <v>1590.91</v>
      </c>
      <c r="CQ604">
        <v>765</v>
      </c>
      <c r="CR604">
        <v>5219.32</v>
      </c>
      <c r="CS604">
        <v>1591.27</v>
      </c>
      <c r="CT604">
        <v>-0.36</v>
      </c>
      <c r="DH604">
        <f>$B$11*EG604+$C$11*EH604+$F$11*ES604*(1-EV604)</f>
        <v>0</v>
      </c>
      <c r="DI604">
        <f>DH604*DJ604</f>
        <v>0</v>
      </c>
      <c r="DJ604">
        <f>($B$11*$D$9+$C$11*$D$9+$F$11*((FF604+EX604)/MAX(FF604+EX604+FG604, 0.1)*$I$9+FG604/MAX(FF604+EX604+FG604, 0.1)*$J$9))/($B$11+$C$11+$F$11)</f>
        <v>0</v>
      </c>
      <c r="DK604">
        <f>($B$11*$K$9+$C$11*$K$9+$F$11*((FF604+EX604)/MAX(FF604+EX604+FG604, 0.1)*$P$9+FG604/MAX(FF604+EX604+FG604, 0.1)*$Q$9))/($B$11+$C$11+$F$11)</f>
        <v>0</v>
      </c>
      <c r="DL604">
        <v>6</v>
      </c>
      <c r="DM604">
        <v>0.5</v>
      </c>
      <c r="DN604" t="s">
        <v>438</v>
      </c>
      <c r="DO604">
        <v>2</v>
      </c>
      <c r="DP604" t="b">
        <v>1</v>
      </c>
      <c r="DQ604">
        <v>1761514538.6</v>
      </c>
      <c r="DR604">
        <v>278.884</v>
      </c>
      <c r="DS604">
        <v>263.5407777777778</v>
      </c>
      <c r="DT604">
        <v>16.26595555555555</v>
      </c>
      <c r="DU604">
        <v>14.51721111111111</v>
      </c>
      <c r="DV604">
        <v>280.9053333333334</v>
      </c>
      <c r="DW604">
        <v>16.19436666666667</v>
      </c>
      <c r="DX604">
        <v>500.0114444444445</v>
      </c>
      <c r="DY604">
        <v>90.25541111111112</v>
      </c>
      <c r="DZ604">
        <v>0.09998017777777778</v>
      </c>
      <c r="EA604">
        <v>23.72012222222222</v>
      </c>
      <c r="EB604">
        <v>24.01376666666667</v>
      </c>
      <c r="EC604">
        <v>999.9000000000001</v>
      </c>
      <c r="ED604">
        <v>0</v>
      </c>
      <c r="EE604">
        <v>0</v>
      </c>
      <c r="EF604">
        <v>10012.36666666667</v>
      </c>
      <c r="EG604">
        <v>0</v>
      </c>
      <c r="EH604">
        <v>1029.302222222222</v>
      </c>
      <c r="EI604">
        <v>15.34315555555556</v>
      </c>
      <c r="EJ604">
        <v>283.4954444444444</v>
      </c>
      <c r="EK604">
        <v>267.4232222222222</v>
      </c>
      <c r="EL604">
        <v>1.748743333333333</v>
      </c>
      <c r="EM604">
        <v>263.5407777777778</v>
      </c>
      <c r="EN604">
        <v>14.51721111111111</v>
      </c>
      <c r="EO604">
        <v>1.468091111111111</v>
      </c>
      <c r="EP604">
        <v>1.310258888888889</v>
      </c>
      <c r="EQ604">
        <v>12.63981111111111</v>
      </c>
      <c r="ER604">
        <v>10.91702222222222</v>
      </c>
      <c r="ES604">
        <v>1999.985555555555</v>
      </c>
      <c r="ET604">
        <v>0.9800003333333334</v>
      </c>
      <c r="EU604">
        <v>0.02000005555555556</v>
      </c>
      <c r="EV604">
        <v>0</v>
      </c>
      <c r="EW604">
        <v>1542.304444444444</v>
      </c>
      <c r="EX604">
        <v>5.00097</v>
      </c>
      <c r="EY604">
        <v>30979.16666666667</v>
      </c>
      <c r="EZ604">
        <v>16707.43333333333</v>
      </c>
      <c r="FA604">
        <v>41.187</v>
      </c>
      <c r="FB604">
        <v>42.34</v>
      </c>
      <c r="FC604">
        <v>41.375</v>
      </c>
      <c r="FD604">
        <v>41.687</v>
      </c>
      <c r="FE604">
        <v>41.187</v>
      </c>
      <c r="FF604">
        <v>1955.085555555556</v>
      </c>
      <c r="FG604">
        <v>39.9</v>
      </c>
      <c r="FH604">
        <v>0</v>
      </c>
      <c r="FI604">
        <v>9412.400000095367</v>
      </c>
      <c r="FJ604">
        <v>0</v>
      </c>
      <c r="FK604">
        <v>1542.9032</v>
      </c>
      <c r="FL604">
        <v>-5.493846126606301</v>
      </c>
      <c r="FM604">
        <v>-102.4692304708474</v>
      </c>
      <c r="FN604">
        <v>30989.524</v>
      </c>
      <c r="FO604">
        <v>15</v>
      </c>
      <c r="FP604">
        <v>0</v>
      </c>
      <c r="FQ604" t="s">
        <v>439</v>
      </c>
      <c r="FR604">
        <v>1760210915.6</v>
      </c>
      <c r="FS604">
        <v>0</v>
      </c>
      <c r="FT604">
        <v>0</v>
      </c>
      <c r="FU604">
        <v>-0.215</v>
      </c>
      <c r="FV604">
        <v>0</v>
      </c>
      <c r="FW604">
        <v>-0.6919999999999999</v>
      </c>
      <c r="FX604">
        <v>0</v>
      </c>
      <c r="FY604">
        <v>400</v>
      </c>
      <c r="FZ604">
        <v>0</v>
      </c>
      <c r="GA604">
        <v>0.15</v>
      </c>
      <c r="GB604">
        <v>0</v>
      </c>
      <c r="GC604">
        <v>14.515515</v>
      </c>
      <c r="GD604">
        <v>6.201845403377067</v>
      </c>
      <c r="GE604">
        <v>0.597240644778133</v>
      </c>
      <c r="GF604">
        <v>0</v>
      </c>
      <c r="GG604">
        <v>1542.957352941177</v>
      </c>
      <c r="GH604">
        <v>-1.366080965035029</v>
      </c>
      <c r="GI604">
        <v>0.4971939426511774</v>
      </c>
      <c r="GJ604">
        <v>0</v>
      </c>
      <c r="GK604">
        <v>1.72355825</v>
      </c>
      <c r="GL604">
        <v>0.06478570356472543</v>
      </c>
      <c r="GM604">
        <v>0.01420559130897056</v>
      </c>
      <c r="GN604">
        <v>1</v>
      </c>
      <c r="GO604">
        <v>1</v>
      </c>
      <c r="GP604">
        <v>3</v>
      </c>
      <c r="GQ604" t="s">
        <v>446</v>
      </c>
      <c r="GR604">
        <v>3.13387</v>
      </c>
      <c r="GS604">
        <v>2.76037</v>
      </c>
      <c r="GT604">
        <v>0.0660087</v>
      </c>
      <c r="GU604">
        <v>0.0618153</v>
      </c>
      <c r="GV604">
        <v>0.0800148</v>
      </c>
      <c r="GW604">
        <v>0.0727689</v>
      </c>
      <c r="GX604">
        <v>29630.2</v>
      </c>
      <c r="GY604">
        <v>29766.2</v>
      </c>
      <c r="GZ604">
        <v>29505.2</v>
      </c>
      <c r="HA604">
        <v>29330</v>
      </c>
      <c r="HB604">
        <v>35872.2</v>
      </c>
      <c r="HC604">
        <v>36025.5</v>
      </c>
      <c r="HD604">
        <v>41516.1</v>
      </c>
      <c r="HE604">
        <v>41664.7</v>
      </c>
      <c r="HF604">
        <v>1.9113</v>
      </c>
      <c r="HG604">
        <v>1.82847</v>
      </c>
      <c r="HH604">
        <v>0.0166148</v>
      </c>
      <c r="HI604">
        <v>0</v>
      </c>
      <c r="HJ604">
        <v>23.7</v>
      </c>
      <c r="HK604">
        <v>999.9</v>
      </c>
      <c r="HL604">
        <v>36.1</v>
      </c>
      <c r="HM604">
        <v>31.6</v>
      </c>
      <c r="HN604">
        <v>18.6719</v>
      </c>
      <c r="HO604">
        <v>62.7366</v>
      </c>
      <c r="HP604">
        <v>31.0697</v>
      </c>
      <c r="HQ604">
        <v>1</v>
      </c>
      <c r="HR604">
        <v>0.284477</v>
      </c>
      <c r="HS604">
        <v>5.68952</v>
      </c>
      <c r="HT604">
        <v>20.2491</v>
      </c>
      <c r="HU604">
        <v>5.21954</v>
      </c>
      <c r="HV604">
        <v>12.0161</v>
      </c>
      <c r="HW604">
        <v>4.9891</v>
      </c>
      <c r="HX604">
        <v>3.2879</v>
      </c>
      <c r="HY604">
        <v>9999</v>
      </c>
      <c r="HZ604">
        <v>9999</v>
      </c>
      <c r="IA604">
        <v>9999</v>
      </c>
      <c r="IB604">
        <v>999.9</v>
      </c>
      <c r="IC604">
        <v>4.97281</v>
      </c>
      <c r="ID604">
        <v>1.86661</v>
      </c>
      <c r="IE604">
        <v>1.86586</v>
      </c>
      <c r="IF604">
        <v>1.86584</v>
      </c>
      <c r="IG604">
        <v>1.8677</v>
      </c>
      <c r="IH604">
        <v>1.87014</v>
      </c>
      <c r="II604">
        <v>1.86876</v>
      </c>
      <c r="IJ604">
        <v>1.87027</v>
      </c>
      <c r="IK604">
        <v>0</v>
      </c>
      <c r="IL604">
        <v>0</v>
      </c>
      <c r="IM604">
        <v>0</v>
      </c>
      <c r="IN604">
        <v>0</v>
      </c>
      <c r="IO604" t="s">
        <v>441</v>
      </c>
      <c r="IP604" t="s">
        <v>442</v>
      </c>
      <c r="IQ604" t="s">
        <v>443</v>
      </c>
      <c r="IR604" t="s">
        <v>443</v>
      </c>
      <c r="IS604" t="s">
        <v>443</v>
      </c>
      <c r="IT604" t="s">
        <v>443</v>
      </c>
      <c r="IU604">
        <v>0</v>
      </c>
      <c r="IV604">
        <v>100</v>
      </c>
      <c r="IW604">
        <v>100</v>
      </c>
      <c r="IX604">
        <v>-2.004</v>
      </c>
      <c r="IY604">
        <v>0.0716</v>
      </c>
      <c r="IZ604">
        <v>-1.414774939843471</v>
      </c>
      <c r="JA604">
        <v>-0.002262605230658699</v>
      </c>
      <c r="JB604">
        <v>4.117972070868355E-07</v>
      </c>
      <c r="JC604">
        <v>-1.535053720392113E-10</v>
      </c>
      <c r="JD604">
        <v>-0.05773197212917025</v>
      </c>
      <c r="JE604">
        <v>-0.004387372397949352</v>
      </c>
      <c r="JF604">
        <v>0.001148265067849212</v>
      </c>
      <c r="JG604">
        <v>-2.372704636287677E-05</v>
      </c>
      <c r="JH604">
        <v>4</v>
      </c>
      <c r="JI604">
        <v>2346</v>
      </c>
      <c r="JJ604">
        <v>1</v>
      </c>
      <c r="JK604">
        <v>24</v>
      </c>
      <c r="JL604">
        <v>21727.1</v>
      </c>
      <c r="JM604">
        <v>29358575.7</v>
      </c>
      <c r="JN604">
        <v>0.668945</v>
      </c>
      <c r="JO604">
        <v>2.29248</v>
      </c>
      <c r="JP604">
        <v>1.39771</v>
      </c>
      <c r="JQ604">
        <v>2.35596</v>
      </c>
      <c r="JR604">
        <v>1.49536</v>
      </c>
      <c r="JS604">
        <v>2.70874</v>
      </c>
      <c r="JT604">
        <v>36.4343</v>
      </c>
      <c r="JU604">
        <v>24.0262</v>
      </c>
      <c r="JV604">
        <v>18</v>
      </c>
      <c r="JW604">
        <v>498.289</v>
      </c>
      <c r="JX604">
        <v>435.387</v>
      </c>
      <c r="JY604">
        <v>17.6936</v>
      </c>
      <c r="JZ604">
        <v>30.971</v>
      </c>
      <c r="KA604">
        <v>30.0012</v>
      </c>
      <c r="KB604">
        <v>30.6089</v>
      </c>
      <c r="KC604">
        <v>30.5179</v>
      </c>
      <c r="KD604">
        <v>13.3479</v>
      </c>
      <c r="KE604">
        <v>25.5645</v>
      </c>
      <c r="KF604">
        <v>32.6032</v>
      </c>
      <c r="KG604">
        <v>17.6577</v>
      </c>
      <c r="KH604">
        <v>232.899</v>
      </c>
      <c r="KI604">
        <v>14.6035</v>
      </c>
      <c r="KJ604">
        <v>100.835</v>
      </c>
      <c r="KK604">
        <v>100.194</v>
      </c>
    </row>
    <row r="605" spans="1:297">
      <c r="A605">
        <v>589</v>
      </c>
      <c r="B605">
        <v>1761514546.1</v>
      </c>
      <c r="C605">
        <v>7335.599999904633</v>
      </c>
      <c r="D605" t="s">
        <v>1627</v>
      </c>
      <c r="E605" t="s">
        <v>1628</v>
      </c>
      <c r="F605">
        <v>5</v>
      </c>
      <c r="G605" t="s">
        <v>1604</v>
      </c>
      <c r="H605" t="s">
        <v>436</v>
      </c>
      <c r="I605">
        <v>1761514543.3</v>
      </c>
      <c r="J605">
        <f>(K605)/1000</f>
        <v>0</v>
      </c>
      <c r="K605">
        <f>IF(DP605, AN605, AH605)</f>
        <v>0</v>
      </c>
      <c r="L605">
        <f>IF(DP605, AI605, AG605)</f>
        <v>0</v>
      </c>
      <c r="M605">
        <f>DR605 - IF(AU605&gt;1, L605*DL605*100.0/(AW605), 0)</f>
        <v>0</v>
      </c>
      <c r="N605">
        <f>((T605-J605/2)*M605-L605)/(T605+J605/2)</f>
        <v>0</v>
      </c>
      <c r="O605">
        <f>N605*(DY605+DZ605)/1000.0</f>
        <v>0</v>
      </c>
      <c r="P605">
        <f>(DR605 - IF(AU605&gt;1, L605*DL605*100.0/(AW605), 0))*(DY605+DZ605)/1000.0</f>
        <v>0</v>
      </c>
      <c r="Q605">
        <f>2.0/((1/S605-1/R605)+SIGN(S605)*SQRT((1/S605-1/R605)*(1/S605-1/R605) + 4*DM605/((DM605+1)*(DM605+1))*(2*1/S605*1/R605-1/R605*1/R605)))</f>
        <v>0</v>
      </c>
      <c r="R605">
        <f>IF(LEFT(DN605,1)&lt;&gt;"0",IF(LEFT(DN605,1)="1",3.0,DO605),$D$5+$E$5*(EF605*DY605/($K$5*1000))+$F$5*(EF605*DY605/($K$5*1000))*MAX(MIN(DL605,$J$5),$I$5)*MAX(MIN(DL605,$J$5),$I$5)+$G$5*MAX(MIN(DL605,$J$5),$I$5)*(EF605*DY605/($K$5*1000))+$H$5*(EF605*DY605/($K$5*1000))*(EF605*DY605/($K$5*1000)))</f>
        <v>0</v>
      </c>
      <c r="S605">
        <f>J605*(1000-(1000*0.61365*exp(17.502*W605/(240.97+W605))/(DY605+DZ605)+DT605)/2)/(1000*0.61365*exp(17.502*W605/(240.97+W605))/(DY605+DZ605)-DT605)</f>
        <v>0</v>
      </c>
      <c r="T605">
        <f>1/((DM605+1)/(Q605/1.6)+1/(R605/1.37)) + DM605/((DM605+1)/(Q605/1.6) + DM605/(R605/1.37))</f>
        <v>0</v>
      </c>
      <c r="U605">
        <f>(DH605*DK605)</f>
        <v>0</v>
      </c>
      <c r="V605">
        <f>(EA605+(U605+2*0.95*5.67E-8*(((EA605+$B$7)+273)^4-(EA605+273)^4)-44100*J605)/(1.84*29.3*R605+8*0.95*5.67E-8*(EA605+273)^3))</f>
        <v>0</v>
      </c>
      <c r="W605">
        <f>($C$7*EB605+$D$7*EC605+$E$7*V605)</f>
        <v>0</v>
      </c>
      <c r="X605">
        <f>0.61365*exp(17.502*W605/(240.97+W605))</f>
        <v>0</v>
      </c>
      <c r="Y605">
        <f>(Z605/AA605*100)</f>
        <v>0</v>
      </c>
      <c r="Z605">
        <f>DT605*(DY605+DZ605)/1000</f>
        <v>0</v>
      </c>
      <c r="AA605">
        <f>0.61365*exp(17.502*EA605/(240.97+EA605))</f>
        <v>0</v>
      </c>
      <c r="AB605">
        <f>(X605-DT605*(DY605+DZ605)/1000)</f>
        <v>0</v>
      </c>
      <c r="AC605">
        <f>(-J605*44100)</f>
        <v>0</v>
      </c>
      <c r="AD605">
        <f>2*29.3*R605*0.92*(EA605-W605)</f>
        <v>0</v>
      </c>
      <c r="AE605">
        <f>2*0.95*5.67E-8*(((EA605+$B$7)+273)^4-(W605+273)^4)</f>
        <v>0</v>
      </c>
      <c r="AF605">
        <f>U605+AE605+AC605+AD605</f>
        <v>0</v>
      </c>
      <c r="AG605">
        <f>DX605*AU605*(DS605-DR605*(1000-AU605*DU605)/(1000-AU605*DT605))/(100*DL605)</f>
        <v>0</v>
      </c>
      <c r="AH605">
        <f>1000*DX605*AU605*(DT605-DU605)/(100*DL605*(1000-AU605*DT605))</f>
        <v>0</v>
      </c>
      <c r="AI605">
        <f>(AJ605 - AK605 - DY605*1E3/(8.314*(EA605+273.15)) * AM605/DX605 * AL605) * DX605/(100*DL605) * (1000 - DU605)/1000</f>
        <v>0</v>
      </c>
      <c r="AJ605">
        <v>252.38109989403</v>
      </c>
      <c r="AK605">
        <v>260.5853454545453</v>
      </c>
      <c r="AL605">
        <v>-3.275630752280077</v>
      </c>
      <c r="AM605">
        <v>65.62289470494829</v>
      </c>
      <c r="AN605">
        <f>(AP605 - AO605 + DY605*1E3/(8.314*(EA605+273.15)) * AR605/DX605 * AQ605) * DX605/(100*DL605) * 1000/(1000 - AP605)</f>
        <v>0</v>
      </c>
      <c r="AO605">
        <v>14.47718715216377</v>
      </c>
      <c r="AP605">
        <v>16.24438727272727</v>
      </c>
      <c r="AQ605">
        <v>-0.005044197776499487</v>
      </c>
      <c r="AR605">
        <v>106.7628895152086</v>
      </c>
      <c r="AS605">
        <v>0</v>
      </c>
      <c r="AT605">
        <v>0</v>
      </c>
      <c r="AU605">
        <f>IF(AS605*$H$13&gt;=AW605,1.0,(AW605/(AW605-AS605*$H$13)))</f>
        <v>0</v>
      </c>
      <c r="AV605">
        <f>(AU605-1)*100</f>
        <v>0</v>
      </c>
      <c r="AW605">
        <f>MAX(0,($B$13+$C$13*EF605)/(1+$D$13*EF605)*DY605/(EA605+273)*$E$13)</f>
        <v>0</v>
      </c>
      <c r="AX605" t="s">
        <v>437</v>
      </c>
      <c r="AY605" t="s">
        <v>437</v>
      </c>
      <c r="AZ605">
        <v>0</v>
      </c>
      <c r="BA605">
        <v>0</v>
      </c>
      <c r="BB605">
        <f>1-AZ605/BA605</f>
        <v>0</v>
      </c>
      <c r="BC605">
        <v>0</v>
      </c>
      <c r="BD605" t="s">
        <v>437</v>
      </c>
      <c r="BE605" t="s">
        <v>437</v>
      </c>
      <c r="BF605">
        <v>0</v>
      </c>
      <c r="BG605">
        <v>0</v>
      </c>
      <c r="BH605">
        <f>1-BF605/BG605</f>
        <v>0</v>
      </c>
      <c r="BI605">
        <v>0.5</v>
      </c>
      <c r="BJ605">
        <f>DI605</f>
        <v>0</v>
      </c>
      <c r="BK605">
        <f>L605</f>
        <v>0</v>
      </c>
      <c r="BL605">
        <f>BH605*BI605*BJ605</f>
        <v>0</v>
      </c>
      <c r="BM605">
        <f>(BK605-BC605)/BJ605</f>
        <v>0</v>
      </c>
      <c r="BN605">
        <f>(BA605-BG605)/BG605</f>
        <v>0</v>
      </c>
      <c r="BO605">
        <f>AZ605/(BB605+AZ605/BG605)</f>
        <v>0</v>
      </c>
      <c r="BP605" t="s">
        <v>437</v>
      </c>
      <c r="BQ605">
        <v>0</v>
      </c>
      <c r="BR605">
        <f>IF(BQ605&lt;&gt;0, BQ605, BO605)</f>
        <v>0</v>
      </c>
      <c r="BS605">
        <f>1-BR605/BG605</f>
        <v>0</v>
      </c>
      <c r="BT605">
        <f>(BG605-BF605)/(BG605-BR605)</f>
        <v>0</v>
      </c>
      <c r="BU605">
        <f>(BA605-BG605)/(BA605-BR605)</f>
        <v>0</v>
      </c>
      <c r="BV605">
        <f>(BG605-BF605)/(BG605-AZ605)</f>
        <v>0</v>
      </c>
      <c r="BW605">
        <f>(BA605-BG605)/(BA605-AZ605)</f>
        <v>0</v>
      </c>
      <c r="BX605">
        <f>(BT605*BR605/BF605)</f>
        <v>0</v>
      </c>
      <c r="BY605">
        <f>(1-BX605)</f>
        <v>0</v>
      </c>
      <c r="BZ605">
        <v>2020</v>
      </c>
      <c r="CA605">
        <v>290.0000000000001</v>
      </c>
      <c r="CB605">
        <v>1590.42</v>
      </c>
      <c r="CC605">
        <v>295</v>
      </c>
      <c r="CD605">
        <v>5220.67</v>
      </c>
      <c r="CE605">
        <v>1591.29</v>
      </c>
      <c r="CF605">
        <v>-0.87</v>
      </c>
      <c r="CG605">
        <v>300.0000000000001</v>
      </c>
      <c r="CH605">
        <v>23.8</v>
      </c>
      <c r="CI605">
        <v>1650.734719841875</v>
      </c>
      <c r="CJ605">
        <v>2.032994541366527</v>
      </c>
      <c r="CK605">
        <v>-31.03478562282126</v>
      </c>
      <c r="CL605">
        <v>0.9198548094063967</v>
      </c>
      <c r="CM605">
        <v>0.9759925733019913</v>
      </c>
      <c r="CN605">
        <v>-0.00431141668520578</v>
      </c>
      <c r="CO605">
        <v>289.9999999999999</v>
      </c>
      <c r="CP605">
        <v>1590.91</v>
      </c>
      <c r="CQ605">
        <v>765</v>
      </c>
      <c r="CR605">
        <v>5219.32</v>
      </c>
      <c r="CS605">
        <v>1591.27</v>
      </c>
      <c r="CT605">
        <v>-0.36</v>
      </c>
      <c r="DH605">
        <f>$B$11*EG605+$C$11*EH605+$F$11*ES605*(1-EV605)</f>
        <v>0</v>
      </c>
      <c r="DI605">
        <f>DH605*DJ605</f>
        <v>0</v>
      </c>
      <c r="DJ605">
        <f>($B$11*$D$9+$C$11*$D$9+$F$11*((FF605+EX605)/MAX(FF605+EX605+FG605, 0.1)*$I$9+FG605/MAX(FF605+EX605+FG605, 0.1)*$J$9))/($B$11+$C$11+$F$11)</f>
        <v>0</v>
      </c>
      <c r="DK605">
        <f>($B$11*$K$9+$C$11*$K$9+$F$11*((FF605+EX605)/MAX(FF605+EX605+FG605, 0.1)*$P$9+FG605/MAX(FF605+EX605+FG605, 0.1)*$Q$9))/($B$11+$C$11+$F$11)</f>
        <v>0</v>
      </c>
      <c r="DL605">
        <v>6</v>
      </c>
      <c r="DM605">
        <v>0.5</v>
      </c>
      <c r="DN605" t="s">
        <v>438</v>
      </c>
      <c r="DO605">
        <v>2</v>
      </c>
      <c r="DP605" t="b">
        <v>1</v>
      </c>
      <c r="DQ605">
        <v>1761514543.3</v>
      </c>
      <c r="DR605">
        <v>263.7628</v>
      </c>
      <c r="DS605">
        <v>248.0206</v>
      </c>
      <c r="DT605">
        <v>16.2517</v>
      </c>
      <c r="DU605">
        <v>14.48376</v>
      </c>
      <c r="DV605">
        <v>265.7524999999999</v>
      </c>
      <c r="DW605">
        <v>16.18032</v>
      </c>
      <c r="DX605">
        <v>500.0095</v>
      </c>
      <c r="DY605">
        <v>90.25506</v>
      </c>
      <c r="DZ605">
        <v>0.10000531</v>
      </c>
      <c r="EA605">
        <v>23.73844</v>
      </c>
      <c r="EB605">
        <v>23.95335</v>
      </c>
      <c r="EC605">
        <v>999.9</v>
      </c>
      <c r="ED605">
        <v>0</v>
      </c>
      <c r="EE605">
        <v>0</v>
      </c>
      <c r="EF605">
        <v>9996.992000000002</v>
      </c>
      <c r="EG605">
        <v>0</v>
      </c>
      <c r="EH605">
        <v>1029.329</v>
      </c>
      <c r="EI605">
        <v>15.74204</v>
      </c>
      <c r="EJ605">
        <v>268.1202</v>
      </c>
      <c r="EK605">
        <v>251.6658</v>
      </c>
      <c r="EL605">
        <v>1.767948</v>
      </c>
      <c r="EM605">
        <v>248.0206</v>
      </c>
      <c r="EN605">
        <v>14.48376</v>
      </c>
      <c r="EO605">
        <v>1.466799</v>
      </c>
      <c r="EP605">
        <v>1.307231</v>
      </c>
      <c r="EQ605">
        <v>12.62639</v>
      </c>
      <c r="ER605">
        <v>10.88224</v>
      </c>
      <c r="ES605">
        <v>2000.049</v>
      </c>
      <c r="ET605">
        <v>0.980001</v>
      </c>
      <c r="EU605">
        <v>0.01999931</v>
      </c>
      <c r="EV605">
        <v>0</v>
      </c>
      <c r="EW605">
        <v>1542.017</v>
      </c>
      <c r="EX605">
        <v>5.000970000000001</v>
      </c>
      <c r="EY605">
        <v>30968.38</v>
      </c>
      <c r="EZ605">
        <v>16708</v>
      </c>
      <c r="FA605">
        <v>41.187</v>
      </c>
      <c r="FB605">
        <v>42.3687</v>
      </c>
      <c r="FC605">
        <v>41.375</v>
      </c>
      <c r="FD605">
        <v>41.687</v>
      </c>
      <c r="FE605">
        <v>41.187</v>
      </c>
      <c r="FF605">
        <v>1955.149</v>
      </c>
      <c r="FG605">
        <v>39.89999999999999</v>
      </c>
      <c r="FH605">
        <v>0</v>
      </c>
      <c r="FI605">
        <v>9417.200000047684</v>
      </c>
      <c r="FJ605">
        <v>0</v>
      </c>
      <c r="FK605">
        <v>1542.4808</v>
      </c>
      <c r="FL605">
        <v>-7.963846153001693</v>
      </c>
      <c r="FM605">
        <v>-167.1230770011897</v>
      </c>
      <c r="FN605">
        <v>30980.128</v>
      </c>
      <c r="FO605">
        <v>15</v>
      </c>
      <c r="FP605">
        <v>0</v>
      </c>
      <c r="FQ605" t="s">
        <v>439</v>
      </c>
      <c r="FR605">
        <v>1760210915.6</v>
      </c>
      <c r="FS605">
        <v>0</v>
      </c>
      <c r="FT605">
        <v>0</v>
      </c>
      <c r="FU605">
        <v>-0.215</v>
      </c>
      <c r="FV605">
        <v>0</v>
      </c>
      <c r="FW605">
        <v>-0.6919999999999999</v>
      </c>
      <c r="FX605">
        <v>0</v>
      </c>
      <c r="FY605">
        <v>400</v>
      </c>
      <c r="FZ605">
        <v>0</v>
      </c>
      <c r="GA605">
        <v>0.15</v>
      </c>
      <c r="GB605">
        <v>0</v>
      </c>
      <c r="GC605">
        <v>15.03230975609756</v>
      </c>
      <c r="GD605">
        <v>5.730100348432055</v>
      </c>
      <c r="GE605">
        <v>0.5659757000751449</v>
      </c>
      <c r="GF605">
        <v>0</v>
      </c>
      <c r="GG605">
        <v>1542.711176470588</v>
      </c>
      <c r="GH605">
        <v>-5.121161187023181</v>
      </c>
      <c r="GI605">
        <v>0.6373186695093905</v>
      </c>
      <c r="GJ605">
        <v>0</v>
      </c>
      <c r="GK605">
        <v>1.735820975609756</v>
      </c>
      <c r="GL605">
        <v>0.2117224390243963</v>
      </c>
      <c r="GM605">
        <v>0.02747179740582552</v>
      </c>
      <c r="GN605">
        <v>0</v>
      </c>
      <c r="GO605">
        <v>0</v>
      </c>
      <c r="GP605">
        <v>3</v>
      </c>
      <c r="GQ605" t="s">
        <v>455</v>
      </c>
      <c r="GR605">
        <v>3.13387</v>
      </c>
      <c r="GS605">
        <v>2.76024</v>
      </c>
      <c r="GT605">
        <v>0.0626925</v>
      </c>
      <c r="GU605">
        <v>0.0583479</v>
      </c>
      <c r="GV605">
        <v>0.07995339999999999</v>
      </c>
      <c r="GW605">
        <v>0.072954</v>
      </c>
      <c r="GX605">
        <v>29735.2</v>
      </c>
      <c r="GY605">
        <v>29875.9</v>
      </c>
      <c r="GZ605">
        <v>29505</v>
      </c>
      <c r="HA605">
        <v>29329.7</v>
      </c>
      <c r="HB605">
        <v>35874.2</v>
      </c>
      <c r="HC605">
        <v>36017.7</v>
      </c>
      <c r="HD605">
        <v>41515.8</v>
      </c>
      <c r="HE605">
        <v>41664.1</v>
      </c>
      <c r="HF605">
        <v>1.9111</v>
      </c>
      <c r="HG605">
        <v>1.82865</v>
      </c>
      <c r="HH605">
        <v>0.0139475</v>
      </c>
      <c r="HI605">
        <v>0</v>
      </c>
      <c r="HJ605">
        <v>23.6994</v>
      </c>
      <c r="HK605">
        <v>999.9</v>
      </c>
      <c r="HL605">
        <v>36</v>
      </c>
      <c r="HM605">
        <v>31.6</v>
      </c>
      <c r="HN605">
        <v>18.6203</v>
      </c>
      <c r="HO605">
        <v>62.3866</v>
      </c>
      <c r="HP605">
        <v>30.9776</v>
      </c>
      <c r="HQ605">
        <v>1</v>
      </c>
      <c r="HR605">
        <v>0.285119</v>
      </c>
      <c r="HS605">
        <v>5.61797</v>
      </c>
      <c r="HT605">
        <v>20.2514</v>
      </c>
      <c r="HU605">
        <v>5.21969</v>
      </c>
      <c r="HV605">
        <v>12.0159</v>
      </c>
      <c r="HW605">
        <v>4.9889</v>
      </c>
      <c r="HX605">
        <v>3.28785</v>
      </c>
      <c r="HY605">
        <v>9999</v>
      </c>
      <c r="HZ605">
        <v>9999</v>
      </c>
      <c r="IA605">
        <v>9999</v>
      </c>
      <c r="IB605">
        <v>999.9</v>
      </c>
      <c r="IC605">
        <v>4.9728</v>
      </c>
      <c r="ID605">
        <v>1.86661</v>
      </c>
      <c r="IE605">
        <v>1.86589</v>
      </c>
      <c r="IF605">
        <v>1.86585</v>
      </c>
      <c r="IG605">
        <v>1.8677</v>
      </c>
      <c r="IH605">
        <v>1.87015</v>
      </c>
      <c r="II605">
        <v>1.86877</v>
      </c>
      <c r="IJ605">
        <v>1.87027</v>
      </c>
      <c r="IK605">
        <v>0</v>
      </c>
      <c r="IL605">
        <v>0</v>
      </c>
      <c r="IM605">
        <v>0</v>
      </c>
      <c r="IN605">
        <v>0</v>
      </c>
      <c r="IO605" t="s">
        <v>441</v>
      </c>
      <c r="IP605" t="s">
        <v>442</v>
      </c>
      <c r="IQ605" t="s">
        <v>443</v>
      </c>
      <c r="IR605" t="s">
        <v>443</v>
      </c>
      <c r="IS605" t="s">
        <v>443</v>
      </c>
      <c r="IT605" t="s">
        <v>443</v>
      </c>
      <c r="IU605">
        <v>0</v>
      </c>
      <c r="IV605">
        <v>100</v>
      </c>
      <c r="IW605">
        <v>100</v>
      </c>
      <c r="IX605">
        <v>-1.971</v>
      </c>
      <c r="IY605">
        <v>0.0713</v>
      </c>
      <c r="IZ605">
        <v>-1.414774939843471</v>
      </c>
      <c r="JA605">
        <v>-0.002262605230658699</v>
      </c>
      <c r="JB605">
        <v>4.117972070868355E-07</v>
      </c>
      <c r="JC605">
        <v>-1.535053720392113E-10</v>
      </c>
      <c r="JD605">
        <v>-0.05773197212917025</v>
      </c>
      <c r="JE605">
        <v>-0.004387372397949352</v>
      </c>
      <c r="JF605">
        <v>0.001148265067849212</v>
      </c>
      <c r="JG605">
        <v>-2.372704636287677E-05</v>
      </c>
      <c r="JH605">
        <v>4</v>
      </c>
      <c r="JI605">
        <v>2346</v>
      </c>
      <c r="JJ605">
        <v>1</v>
      </c>
      <c r="JK605">
        <v>24</v>
      </c>
      <c r="JL605">
        <v>21727.2</v>
      </c>
      <c r="JM605">
        <v>29358575.8</v>
      </c>
      <c r="JN605">
        <v>0.6359860000000001</v>
      </c>
      <c r="JO605">
        <v>2.28271</v>
      </c>
      <c r="JP605">
        <v>1.39648</v>
      </c>
      <c r="JQ605">
        <v>2.35229</v>
      </c>
      <c r="JR605">
        <v>1.49536</v>
      </c>
      <c r="JS605">
        <v>2.65869</v>
      </c>
      <c r="JT605">
        <v>36.4343</v>
      </c>
      <c r="JU605">
        <v>24.0262</v>
      </c>
      <c r="JV605">
        <v>18</v>
      </c>
      <c r="JW605">
        <v>498.209</v>
      </c>
      <c r="JX605">
        <v>435.542</v>
      </c>
      <c r="JY605">
        <v>17.6598</v>
      </c>
      <c r="JZ605">
        <v>30.9761</v>
      </c>
      <c r="KA605">
        <v>30.0009</v>
      </c>
      <c r="KB605">
        <v>30.6152</v>
      </c>
      <c r="KC605">
        <v>30.5247</v>
      </c>
      <c r="KD605">
        <v>12.6046</v>
      </c>
      <c r="KE605">
        <v>25.2857</v>
      </c>
      <c r="KF605">
        <v>32.6032</v>
      </c>
      <c r="KG605">
        <v>17.7092</v>
      </c>
      <c r="KH605">
        <v>212.86</v>
      </c>
      <c r="KI605">
        <v>14.6159</v>
      </c>
      <c r="KJ605">
        <v>100.835</v>
      </c>
      <c r="KK605">
        <v>100.193</v>
      </c>
    </row>
    <row r="606" spans="1:297">
      <c r="A606">
        <v>590</v>
      </c>
      <c r="B606">
        <v>1761514551.1</v>
      </c>
      <c r="C606">
        <v>7340.599999904633</v>
      </c>
      <c r="D606" t="s">
        <v>1629</v>
      </c>
      <c r="E606" t="s">
        <v>1630</v>
      </c>
      <c r="F606">
        <v>5</v>
      </c>
      <c r="G606" t="s">
        <v>1604</v>
      </c>
      <c r="H606" t="s">
        <v>436</v>
      </c>
      <c r="I606">
        <v>1761514548.6</v>
      </c>
      <c r="J606">
        <f>(K606)/1000</f>
        <v>0</v>
      </c>
      <c r="K606">
        <f>IF(DP606, AN606, AH606)</f>
        <v>0</v>
      </c>
      <c r="L606">
        <f>IF(DP606, AI606, AG606)</f>
        <v>0</v>
      </c>
      <c r="M606">
        <f>DR606 - IF(AU606&gt;1, L606*DL606*100.0/(AW606), 0)</f>
        <v>0</v>
      </c>
      <c r="N606">
        <f>((T606-J606/2)*M606-L606)/(T606+J606/2)</f>
        <v>0</v>
      </c>
      <c r="O606">
        <f>N606*(DY606+DZ606)/1000.0</f>
        <v>0</v>
      </c>
      <c r="P606">
        <f>(DR606 - IF(AU606&gt;1, L606*DL606*100.0/(AW606), 0))*(DY606+DZ606)/1000.0</f>
        <v>0</v>
      </c>
      <c r="Q606">
        <f>2.0/((1/S606-1/R606)+SIGN(S606)*SQRT((1/S606-1/R606)*(1/S606-1/R606) + 4*DM606/((DM606+1)*(DM606+1))*(2*1/S606*1/R606-1/R606*1/R606)))</f>
        <v>0</v>
      </c>
      <c r="R606">
        <f>IF(LEFT(DN606,1)&lt;&gt;"0",IF(LEFT(DN606,1)="1",3.0,DO606),$D$5+$E$5*(EF606*DY606/($K$5*1000))+$F$5*(EF606*DY606/($K$5*1000))*MAX(MIN(DL606,$J$5),$I$5)*MAX(MIN(DL606,$J$5),$I$5)+$G$5*MAX(MIN(DL606,$J$5),$I$5)*(EF606*DY606/($K$5*1000))+$H$5*(EF606*DY606/($K$5*1000))*(EF606*DY606/($K$5*1000)))</f>
        <v>0</v>
      </c>
      <c r="S606">
        <f>J606*(1000-(1000*0.61365*exp(17.502*W606/(240.97+W606))/(DY606+DZ606)+DT606)/2)/(1000*0.61365*exp(17.502*W606/(240.97+W606))/(DY606+DZ606)-DT606)</f>
        <v>0</v>
      </c>
      <c r="T606">
        <f>1/((DM606+1)/(Q606/1.6)+1/(R606/1.37)) + DM606/((DM606+1)/(Q606/1.6) + DM606/(R606/1.37))</f>
        <v>0</v>
      </c>
      <c r="U606">
        <f>(DH606*DK606)</f>
        <v>0</v>
      </c>
      <c r="V606">
        <f>(EA606+(U606+2*0.95*5.67E-8*(((EA606+$B$7)+273)^4-(EA606+273)^4)-44100*J606)/(1.84*29.3*R606+8*0.95*5.67E-8*(EA606+273)^3))</f>
        <v>0</v>
      </c>
      <c r="W606">
        <f>($C$7*EB606+$D$7*EC606+$E$7*V606)</f>
        <v>0</v>
      </c>
      <c r="X606">
        <f>0.61365*exp(17.502*W606/(240.97+W606))</f>
        <v>0</v>
      </c>
      <c r="Y606">
        <f>(Z606/AA606*100)</f>
        <v>0</v>
      </c>
      <c r="Z606">
        <f>DT606*(DY606+DZ606)/1000</f>
        <v>0</v>
      </c>
      <c r="AA606">
        <f>0.61365*exp(17.502*EA606/(240.97+EA606))</f>
        <v>0</v>
      </c>
      <c r="AB606">
        <f>(X606-DT606*(DY606+DZ606)/1000)</f>
        <v>0</v>
      </c>
      <c r="AC606">
        <f>(-J606*44100)</f>
        <v>0</v>
      </c>
      <c r="AD606">
        <f>2*29.3*R606*0.92*(EA606-W606)</f>
        <v>0</v>
      </c>
      <c r="AE606">
        <f>2*0.95*5.67E-8*(((EA606+$B$7)+273)^4-(W606+273)^4)</f>
        <v>0</v>
      </c>
      <c r="AF606">
        <f>U606+AE606+AC606+AD606</f>
        <v>0</v>
      </c>
      <c r="AG606">
        <f>DX606*AU606*(DS606-DR606*(1000-AU606*DU606)/(1000-AU606*DT606))/(100*DL606)</f>
        <v>0</v>
      </c>
      <c r="AH606">
        <f>1000*DX606*AU606*(DT606-DU606)/(100*DL606*(1000-AU606*DT606))</f>
        <v>0</v>
      </c>
      <c r="AI606">
        <f>(AJ606 - AK606 - DY606*1E3/(8.314*(EA606+273.15)) * AM606/DX606 * AL606) * DX606/(100*DL606) * (1000 - DU606)/1000</f>
        <v>0</v>
      </c>
      <c r="AJ606">
        <v>235.5177474542417</v>
      </c>
      <c r="AK606">
        <v>244.2206181818181</v>
      </c>
      <c r="AL606">
        <v>-3.277467564028973</v>
      </c>
      <c r="AM606">
        <v>65.62289470494829</v>
      </c>
      <c r="AN606">
        <f>(AP606 - AO606 + DY606*1E3/(8.314*(EA606+273.15)) * AR606/DX606 * AQ606) * DX606/(100*DL606) * 1000/(1000 - AP606)</f>
        <v>0</v>
      </c>
      <c r="AO606">
        <v>14.5416492113405</v>
      </c>
      <c r="AP606">
        <v>16.25806242424242</v>
      </c>
      <c r="AQ606">
        <v>0.0007931391401793155</v>
      </c>
      <c r="AR606">
        <v>106.7628895152086</v>
      </c>
      <c r="AS606">
        <v>0</v>
      </c>
      <c r="AT606">
        <v>0</v>
      </c>
      <c r="AU606">
        <f>IF(AS606*$H$13&gt;=AW606,1.0,(AW606/(AW606-AS606*$H$13)))</f>
        <v>0</v>
      </c>
      <c r="AV606">
        <f>(AU606-1)*100</f>
        <v>0</v>
      </c>
      <c r="AW606">
        <f>MAX(0,($B$13+$C$13*EF606)/(1+$D$13*EF606)*DY606/(EA606+273)*$E$13)</f>
        <v>0</v>
      </c>
      <c r="AX606" t="s">
        <v>437</v>
      </c>
      <c r="AY606" t="s">
        <v>437</v>
      </c>
      <c r="AZ606">
        <v>0</v>
      </c>
      <c r="BA606">
        <v>0</v>
      </c>
      <c r="BB606">
        <f>1-AZ606/BA606</f>
        <v>0</v>
      </c>
      <c r="BC606">
        <v>0</v>
      </c>
      <c r="BD606" t="s">
        <v>437</v>
      </c>
      <c r="BE606" t="s">
        <v>437</v>
      </c>
      <c r="BF606">
        <v>0</v>
      </c>
      <c r="BG606">
        <v>0</v>
      </c>
      <c r="BH606">
        <f>1-BF606/BG606</f>
        <v>0</v>
      </c>
      <c r="BI606">
        <v>0.5</v>
      </c>
      <c r="BJ606">
        <f>DI606</f>
        <v>0</v>
      </c>
      <c r="BK606">
        <f>L606</f>
        <v>0</v>
      </c>
      <c r="BL606">
        <f>BH606*BI606*BJ606</f>
        <v>0</v>
      </c>
      <c r="BM606">
        <f>(BK606-BC606)/BJ606</f>
        <v>0</v>
      </c>
      <c r="BN606">
        <f>(BA606-BG606)/BG606</f>
        <v>0</v>
      </c>
      <c r="BO606">
        <f>AZ606/(BB606+AZ606/BG606)</f>
        <v>0</v>
      </c>
      <c r="BP606" t="s">
        <v>437</v>
      </c>
      <c r="BQ606">
        <v>0</v>
      </c>
      <c r="BR606">
        <f>IF(BQ606&lt;&gt;0, BQ606, BO606)</f>
        <v>0</v>
      </c>
      <c r="BS606">
        <f>1-BR606/BG606</f>
        <v>0</v>
      </c>
      <c r="BT606">
        <f>(BG606-BF606)/(BG606-BR606)</f>
        <v>0</v>
      </c>
      <c r="BU606">
        <f>(BA606-BG606)/(BA606-BR606)</f>
        <v>0</v>
      </c>
      <c r="BV606">
        <f>(BG606-BF606)/(BG606-AZ606)</f>
        <v>0</v>
      </c>
      <c r="BW606">
        <f>(BA606-BG606)/(BA606-AZ606)</f>
        <v>0</v>
      </c>
      <c r="BX606">
        <f>(BT606*BR606/BF606)</f>
        <v>0</v>
      </c>
      <c r="BY606">
        <f>(1-BX606)</f>
        <v>0</v>
      </c>
      <c r="BZ606">
        <v>2020</v>
      </c>
      <c r="CA606">
        <v>290.0000000000001</v>
      </c>
      <c r="CB606">
        <v>1590.42</v>
      </c>
      <c r="CC606">
        <v>295</v>
      </c>
      <c r="CD606">
        <v>5220.67</v>
      </c>
      <c r="CE606">
        <v>1591.29</v>
      </c>
      <c r="CF606">
        <v>-0.87</v>
      </c>
      <c r="CG606">
        <v>300.0000000000001</v>
      </c>
      <c r="CH606">
        <v>23.8</v>
      </c>
      <c r="CI606">
        <v>1650.734719841875</v>
      </c>
      <c r="CJ606">
        <v>2.032994541366527</v>
      </c>
      <c r="CK606">
        <v>-31.03478562282126</v>
      </c>
      <c r="CL606">
        <v>0.9198548094063967</v>
      </c>
      <c r="CM606">
        <v>0.9759925733019913</v>
      </c>
      <c r="CN606">
        <v>-0.00431141668520578</v>
      </c>
      <c r="CO606">
        <v>289.9999999999999</v>
      </c>
      <c r="CP606">
        <v>1590.91</v>
      </c>
      <c r="CQ606">
        <v>765</v>
      </c>
      <c r="CR606">
        <v>5219.32</v>
      </c>
      <c r="CS606">
        <v>1591.27</v>
      </c>
      <c r="CT606">
        <v>-0.36</v>
      </c>
      <c r="DH606">
        <f>$B$11*EG606+$C$11*EH606+$F$11*ES606*(1-EV606)</f>
        <v>0</v>
      </c>
      <c r="DI606">
        <f>DH606*DJ606</f>
        <v>0</v>
      </c>
      <c r="DJ606">
        <f>($B$11*$D$9+$C$11*$D$9+$F$11*((FF606+EX606)/MAX(FF606+EX606+FG606, 0.1)*$I$9+FG606/MAX(FF606+EX606+FG606, 0.1)*$J$9))/($B$11+$C$11+$F$11)</f>
        <v>0</v>
      </c>
      <c r="DK606">
        <f>($B$11*$K$9+$C$11*$K$9+$F$11*((FF606+EX606)/MAX(FF606+EX606+FG606, 0.1)*$P$9+FG606/MAX(FF606+EX606+FG606, 0.1)*$Q$9))/($B$11+$C$11+$F$11)</f>
        <v>0</v>
      </c>
      <c r="DL606">
        <v>6</v>
      </c>
      <c r="DM606">
        <v>0.5</v>
      </c>
      <c r="DN606" t="s">
        <v>438</v>
      </c>
      <c r="DO606">
        <v>2</v>
      </c>
      <c r="DP606" t="b">
        <v>1</v>
      </c>
      <c r="DQ606">
        <v>1761514548.6</v>
      </c>
      <c r="DR606">
        <v>246.7071111111111</v>
      </c>
      <c r="DS606">
        <v>230.406</v>
      </c>
      <c r="DT606">
        <v>16.25143333333333</v>
      </c>
      <c r="DU606">
        <v>14.54058888888889</v>
      </c>
      <c r="DV606">
        <v>248.6613333333333</v>
      </c>
      <c r="DW606">
        <v>16.18004444444445</v>
      </c>
      <c r="DX606">
        <v>499.965</v>
      </c>
      <c r="DY606">
        <v>90.2552</v>
      </c>
      <c r="DZ606">
        <v>0.1000234222222222</v>
      </c>
      <c r="EA606">
        <v>23.7411</v>
      </c>
      <c r="EB606">
        <v>23.91072222222222</v>
      </c>
      <c r="EC606">
        <v>999.9000000000001</v>
      </c>
      <c r="ED606">
        <v>0</v>
      </c>
      <c r="EE606">
        <v>0</v>
      </c>
      <c r="EF606">
        <v>9986.803333333333</v>
      </c>
      <c r="EG606">
        <v>0</v>
      </c>
      <c r="EH606">
        <v>1029.308888888889</v>
      </c>
      <c r="EI606">
        <v>16.30107777777778</v>
      </c>
      <c r="EJ606">
        <v>250.7826666666666</v>
      </c>
      <c r="EK606">
        <v>233.8056666666667</v>
      </c>
      <c r="EL606">
        <v>1.710871111111111</v>
      </c>
      <c r="EM606">
        <v>230.406</v>
      </c>
      <c r="EN606">
        <v>14.54058888888889</v>
      </c>
      <c r="EO606">
        <v>1.466777777777778</v>
      </c>
      <c r="EP606">
        <v>1.312363333333333</v>
      </c>
      <c r="EQ606">
        <v>12.62614444444444</v>
      </c>
      <c r="ER606">
        <v>10.94117777777778</v>
      </c>
      <c r="ES606">
        <v>1999.997777777778</v>
      </c>
      <c r="ET606">
        <v>0.9800006666666667</v>
      </c>
      <c r="EU606">
        <v>0.01999975555555556</v>
      </c>
      <c r="EV606">
        <v>0</v>
      </c>
      <c r="EW606">
        <v>1541.573333333333</v>
      </c>
      <c r="EX606">
        <v>5.00097</v>
      </c>
      <c r="EY606">
        <v>30961</v>
      </c>
      <c r="EZ606">
        <v>16707.58888888889</v>
      </c>
      <c r="FA606">
        <v>41.20099999999999</v>
      </c>
      <c r="FB606">
        <v>42.375</v>
      </c>
      <c r="FC606">
        <v>41.375</v>
      </c>
      <c r="FD606">
        <v>41.687</v>
      </c>
      <c r="FE606">
        <v>41.187</v>
      </c>
      <c r="FF606">
        <v>1955.097777777778</v>
      </c>
      <c r="FG606">
        <v>39.9</v>
      </c>
      <c r="FH606">
        <v>0</v>
      </c>
      <c r="FI606">
        <v>9422</v>
      </c>
      <c r="FJ606">
        <v>0</v>
      </c>
      <c r="FK606">
        <v>1541.9268</v>
      </c>
      <c r="FL606">
        <v>-4.561538455672647</v>
      </c>
      <c r="FM606">
        <v>-107.7307692598472</v>
      </c>
      <c r="FN606">
        <v>30968.892</v>
      </c>
      <c r="FO606">
        <v>15</v>
      </c>
      <c r="FP606">
        <v>0</v>
      </c>
      <c r="FQ606" t="s">
        <v>439</v>
      </c>
      <c r="FR606">
        <v>1760210915.6</v>
      </c>
      <c r="FS606">
        <v>0</v>
      </c>
      <c r="FT606">
        <v>0</v>
      </c>
      <c r="FU606">
        <v>-0.215</v>
      </c>
      <c r="FV606">
        <v>0</v>
      </c>
      <c r="FW606">
        <v>-0.6919999999999999</v>
      </c>
      <c r="FX606">
        <v>0</v>
      </c>
      <c r="FY606">
        <v>400</v>
      </c>
      <c r="FZ606">
        <v>0</v>
      </c>
      <c r="GA606">
        <v>0.15</v>
      </c>
      <c r="GB606">
        <v>0</v>
      </c>
      <c r="GC606">
        <v>15.42250975609756</v>
      </c>
      <c r="GD606">
        <v>5.726107317073176</v>
      </c>
      <c r="GE606">
        <v>0.5654687090197197</v>
      </c>
      <c r="GF606">
        <v>0</v>
      </c>
      <c r="GG606">
        <v>1542.411176470588</v>
      </c>
      <c r="GH606">
        <v>-6.854087076876354</v>
      </c>
      <c r="GI606">
        <v>0.7389012697953684</v>
      </c>
      <c r="GJ606">
        <v>0</v>
      </c>
      <c r="GK606">
        <v>1.735488536585366</v>
      </c>
      <c r="GL606">
        <v>0.06222480836237261</v>
      </c>
      <c r="GM606">
        <v>0.0277750355149803</v>
      </c>
      <c r="GN606">
        <v>1</v>
      </c>
      <c r="GO606">
        <v>1</v>
      </c>
      <c r="GP606">
        <v>3</v>
      </c>
      <c r="GQ606" t="s">
        <v>446</v>
      </c>
      <c r="GR606">
        <v>3.13386</v>
      </c>
      <c r="GS606">
        <v>2.76019</v>
      </c>
      <c r="GT606">
        <v>0.0592947</v>
      </c>
      <c r="GU606">
        <v>0.0547955</v>
      </c>
      <c r="GV606">
        <v>0.08000649999999999</v>
      </c>
      <c r="GW606">
        <v>0.0730557</v>
      </c>
      <c r="GX606">
        <v>29843</v>
      </c>
      <c r="GY606">
        <v>29988.4</v>
      </c>
      <c r="GZ606">
        <v>29505.1</v>
      </c>
      <c r="HA606">
        <v>29329.5</v>
      </c>
      <c r="HB606">
        <v>35872</v>
      </c>
      <c r="HC606">
        <v>36013.6</v>
      </c>
      <c r="HD606">
        <v>41515.6</v>
      </c>
      <c r="HE606">
        <v>41664</v>
      </c>
      <c r="HF606">
        <v>1.91098</v>
      </c>
      <c r="HG606">
        <v>1.8283</v>
      </c>
      <c r="HH606">
        <v>0.0124425</v>
      </c>
      <c r="HI606">
        <v>0</v>
      </c>
      <c r="HJ606">
        <v>23.6975</v>
      </c>
      <c r="HK606">
        <v>999.9</v>
      </c>
      <c r="HL606">
        <v>36</v>
      </c>
      <c r="HM606">
        <v>31.6</v>
      </c>
      <c r="HN606">
        <v>18.6191</v>
      </c>
      <c r="HO606">
        <v>62.6066</v>
      </c>
      <c r="HP606">
        <v>31.0016</v>
      </c>
      <c r="HQ606">
        <v>1</v>
      </c>
      <c r="HR606">
        <v>0.284141</v>
      </c>
      <c r="HS606">
        <v>5.33796</v>
      </c>
      <c r="HT606">
        <v>20.2607</v>
      </c>
      <c r="HU606">
        <v>5.21879</v>
      </c>
      <c r="HV606">
        <v>12.0159</v>
      </c>
      <c r="HW606">
        <v>4.98885</v>
      </c>
      <c r="HX606">
        <v>3.28768</v>
      </c>
      <c r="HY606">
        <v>9999</v>
      </c>
      <c r="HZ606">
        <v>9999</v>
      </c>
      <c r="IA606">
        <v>9999</v>
      </c>
      <c r="IB606">
        <v>999.9</v>
      </c>
      <c r="IC606">
        <v>4.97283</v>
      </c>
      <c r="ID606">
        <v>1.86661</v>
      </c>
      <c r="IE606">
        <v>1.86588</v>
      </c>
      <c r="IF606">
        <v>1.86586</v>
      </c>
      <c r="IG606">
        <v>1.86768</v>
      </c>
      <c r="IH606">
        <v>1.87015</v>
      </c>
      <c r="II606">
        <v>1.86878</v>
      </c>
      <c r="IJ606">
        <v>1.87027</v>
      </c>
      <c r="IK606">
        <v>0</v>
      </c>
      <c r="IL606">
        <v>0</v>
      </c>
      <c r="IM606">
        <v>0</v>
      </c>
      <c r="IN606">
        <v>0</v>
      </c>
      <c r="IO606" t="s">
        <v>441</v>
      </c>
      <c r="IP606" t="s">
        <v>442</v>
      </c>
      <c r="IQ606" t="s">
        <v>443</v>
      </c>
      <c r="IR606" t="s">
        <v>443</v>
      </c>
      <c r="IS606" t="s">
        <v>443</v>
      </c>
      <c r="IT606" t="s">
        <v>443</v>
      </c>
      <c r="IU606">
        <v>0</v>
      </c>
      <c r="IV606">
        <v>100</v>
      </c>
      <c r="IW606">
        <v>100</v>
      </c>
      <c r="IX606">
        <v>-1.937</v>
      </c>
      <c r="IY606">
        <v>0.07149999999999999</v>
      </c>
      <c r="IZ606">
        <v>-1.414774939843471</v>
      </c>
      <c r="JA606">
        <v>-0.002262605230658699</v>
      </c>
      <c r="JB606">
        <v>4.117972070868355E-07</v>
      </c>
      <c r="JC606">
        <v>-1.535053720392113E-10</v>
      </c>
      <c r="JD606">
        <v>-0.05773197212917025</v>
      </c>
      <c r="JE606">
        <v>-0.004387372397949352</v>
      </c>
      <c r="JF606">
        <v>0.001148265067849212</v>
      </c>
      <c r="JG606">
        <v>-2.372704636287677E-05</v>
      </c>
      <c r="JH606">
        <v>4</v>
      </c>
      <c r="JI606">
        <v>2346</v>
      </c>
      <c r="JJ606">
        <v>1</v>
      </c>
      <c r="JK606">
        <v>24</v>
      </c>
      <c r="JL606">
        <v>21727.3</v>
      </c>
      <c r="JM606">
        <v>29358575.9</v>
      </c>
      <c r="JN606">
        <v>0.598145</v>
      </c>
      <c r="JO606">
        <v>2.30835</v>
      </c>
      <c r="JP606">
        <v>1.39648</v>
      </c>
      <c r="JQ606">
        <v>2.35107</v>
      </c>
      <c r="JR606">
        <v>1.49536</v>
      </c>
      <c r="JS606">
        <v>2.63062</v>
      </c>
      <c r="JT606">
        <v>36.4343</v>
      </c>
      <c r="JU606">
        <v>24.0175</v>
      </c>
      <c r="JV606">
        <v>18</v>
      </c>
      <c r="JW606">
        <v>498.179</v>
      </c>
      <c r="JX606">
        <v>435.378</v>
      </c>
      <c r="JY606">
        <v>17.6855</v>
      </c>
      <c r="JZ606">
        <v>30.9818</v>
      </c>
      <c r="KA606">
        <v>29.9999</v>
      </c>
      <c r="KB606">
        <v>30.6215</v>
      </c>
      <c r="KC606">
        <v>30.5317</v>
      </c>
      <c r="KD606">
        <v>11.9185</v>
      </c>
      <c r="KE606">
        <v>25.2857</v>
      </c>
      <c r="KF606">
        <v>32.6032</v>
      </c>
      <c r="KG606">
        <v>17.7685</v>
      </c>
      <c r="KH606">
        <v>199.485</v>
      </c>
      <c r="KI606">
        <v>14.6054</v>
      </c>
      <c r="KJ606">
        <v>100.834</v>
      </c>
      <c r="KK606">
        <v>100.193</v>
      </c>
    </row>
    <row r="607" spans="1:297">
      <c r="A607">
        <v>591</v>
      </c>
      <c r="B607">
        <v>1761514556.1</v>
      </c>
      <c r="C607">
        <v>7345.599999904633</v>
      </c>
      <c r="D607" t="s">
        <v>1631</v>
      </c>
      <c r="E607" t="s">
        <v>1632</v>
      </c>
      <c r="F607">
        <v>5</v>
      </c>
      <c r="G607" t="s">
        <v>1604</v>
      </c>
      <c r="H607" t="s">
        <v>436</v>
      </c>
      <c r="I607">
        <v>1761514553.3</v>
      </c>
      <c r="J607">
        <f>(K607)/1000</f>
        <v>0</v>
      </c>
      <c r="K607">
        <f>IF(DP607, AN607, AH607)</f>
        <v>0</v>
      </c>
      <c r="L607">
        <f>IF(DP607, AI607, AG607)</f>
        <v>0</v>
      </c>
      <c r="M607">
        <f>DR607 - IF(AU607&gt;1, L607*DL607*100.0/(AW607), 0)</f>
        <v>0</v>
      </c>
      <c r="N607">
        <f>((T607-J607/2)*M607-L607)/(T607+J607/2)</f>
        <v>0</v>
      </c>
      <c r="O607">
        <f>N607*(DY607+DZ607)/1000.0</f>
        <v>0</v>
      </c>
      <c r="P607">
        <f>(DR607 - IF(AU607&gt;1, L607*DL607*100.0/(AW607), 0))*(DY607+DZ607)/1000.0</f>
        <v>0</v>
      </c>
      <c r="Q607">
        <f>2.0/((1/S607-1/R607)+SIGN(S607)*SQRT((1/S607-1/R607)*(1/S607-1/R607) + 4*DM607/((DM607+1)*(DM607+1))*(2*1/S607*1/R607-1/R607*1/R607)))</f>
        <v>0</v>
      </c>
      <c r="R607">
        <f>IF(LEFT(DN607,1)&lt;&gt;"0",IF(LEFT(DN607,1)="1",3.0,DO607),$D$5+$E$5*(EF607*DY607/($K$5*1000))+$F$5*(EF607*DY607/($K$5*1000))*MAX(MIN(DL607,$J$5),$I$5)*MAX(MIN(DL607,$J$5),$I$5)+$G$5*MAX(MIN(DL607,$J$5),$I$5)*(EF607*DY607/($K$5*1000))+$H$5*(EF607*DY607/($K$5*1000))*(EF607*DY607/($K$5*1000)))</f>
        <v>0</v>
      </c>
      <c r="S607">
        <f>J607*(1000-(1000*0.61365*exp(17.502*W607/(240.97+W607))/(DY607+DZ607)+DT607)/2)/(1000*0.61365*exp(17.502*W607/(240.97+W607))/(DY607+DZ607)-DT607)</f>
        <v>0</v>
      </c>
      <c r="T607">
        <f>1/((DM607+1)/(Q607/1.6)+1/(R607/1.37)) + DM607/((DM607+1)/(Q607/1.6) + DM607/(R607/1.37))</f>
        <v>0</v>
      </c>
      <c r="U607">
        <f>(DH607*DK607)</f>
        <v>0</v>
      </c>
      <c r="V607">
        <f>(EA607+(U607+2*0.95*5.67E-8*(((EA607+$B$7)+273)^4-(EA607+273)^4)-44100*J607)/(1.84*29.3*R607+8*0.95*5.67E-8*(EA607+273)^3))</f>
        <v>0</v>
      </c>
      <c r="W607">
        <f>($C$7*EB607+$D$7*EC607+$E$7*V607)</f>
        <v>0</v>
      </c>
      <c r="X607">
        <f>0.61365*exp(17.502*W607/(240.97+W607))</f>
        <v>0</v>
      </c>
      <c r="Y607">
        <f>(Z607/AA607*100)</f>
        <v>0</v>
      </c>
      <c r="Z607">
        <f>DT607*(DY607+DZ607)/1000</f>
        <v>0</v>
      </c>
      <c r="AA607">
        <f>0.61365*exp(17.502*EA607/(240.97+EA607))</f>
        <v>0</v>
      </c>
      <c r="AB607">
        <f>(X607-DT607*(DY607+DZ607)/1000)</f>
        <v>0</v>
      </c>
      <c r="AC607">
        <f>(-J607*44100)</f>
        <v>0</v>
      </c>
      <c r="AD607">
        <f>2*29.3*R607*0.92*(EA607-W607)</f>
        <v>0</v>
      </c>
      <c r="AE607">
        <f>2*0.95*5.67E-8*(((EA607+$B$7)+273)^4-(W607+273)^4)</f>
        <v>0</v>
      </c>
      <c r="AF607">
        <f>U607+AE607+AC607+AD607</f>
        <v>0</v>
      </c>
      <c r="AG607">
        <f>DX607*AU607*(DS607-DR607*(1000-AU607*DU607)/(1000-AU607*DT607))/(100*DL607)</f>
        <v>0</v>
      </c>
      <c r="AH607">
        <f>1000*DX607*AU607*(DT607-DU607)/(100*DL607*(1000-AU607*DT607))</f>
        <v>0</v>
      </c>
      <c r="AI607">
        <f>(AJ607 - AK607 - DY607*1E3/(8.314*(EA607+273.15)) * AM607/DX607 * AL607) * DX607/(100*DL607) * (1000 - DU607)/1000</f>
        <v>0</v>
      </c>
      <c r="AJ607">
        <v>218.636903650035</v>
      </c>
      <c r="AK607">
        <v>227.7775515151513</v>
      </c>
      <c r="AL607">
        <v>-3.285402886571466</v>
      </c>
      <c r="AM607">
        <v>65.62289470494829</v>
      </c>
      <c r="AN607">
        <f>(AP607 - AO607 + DY607*1E3/(8.314*(EA607+273.15)) * AR607/DX607 * AQ607) * DX607/(100*DL607) * 1000/(1000 - AP607)</f>
        <v>0</v>
      </c>
      <c r="AO607">
        <v>14.54724773451385</v>
      </c>
      <c r="AP607">
        <v>16.2821496969697</v>
      </c>
      <c r="AQ607">
        <v>0.0007894109162545588</v>
      </c>
      <c r="AR607">
        <v>106.7628895152086</v>
      </c>
      <c r="AS607">
        <v>0</v>
      </c>
      <c r="AT607">
        <v>0</v>
      </c>
      <c r="AU607">
        <f>IF(AS607*$H$13&gt;=AW607,1.0,(AW607/(AW607-AS607*$H$13)))</f>
        <v>0</v>
      </c>
      <c r="AV607">
        <f>(AU607-1)*100</f>
        <v>0</v>
      </c>
      <c r="AW607">
        <f>MAX(0,($B$13+$C$13*EF607)/(1+$D$13*EF607)*DY607/(EA607+273)*$E$13)</f>
        <v>0</v>
      </c>
      <c r="AX607" t="s">
        <v>437</v>
      </c>
      <c r="AY607" t="s">
        <v>437</v>
      </c>
      <c r="AZ607">
        <v>0</v>
      </c>
      <c r="BA607">
        <v>0</v>
      </c>
      <c r="BB607">
        <f>1-AZ607/BA607</f>
        <v>0</v>
      </c>
      <c r="BC607">
        <v>0</v>
      </c>
      <c r="BD607" t="s">
        <v>437</v>
      </c>
      <c r="BE607" t="s">
        <v>437</v>
      </c>
      <c r="BF607">
        <v>0</v>
      </c>
      <c r="BG607">
        <v>0</v>
      </c>
      <c r="BH607">
        <f>1-BF607/BG607</f>
        <v>0</v>
      </c>
      <c r="BI607">
        <v>0.5</v>
      </c>
      <c r="BJ607">
        <f>DI607</f>
        <v>0</v>
      </c>
      <c r="BK607">
        <f>L607</f>
        <v>0</v>
      </c>
      <c r="BL607">
        <f>BH607*BI607*BJ607</f>
        <v>0</v>
      </c>
      <c r="BM607">
        <f>(BK607-BC607)/BJ607</f>
        <v>0</v>
      </c>
      <c r="BN607">
        <f>(BA607-BG607)/BG607</f>
        <v>0</v>
      </c>
      <c r="BO607">
        <f>AZ607/(BB607+AZ607/BG607)</f>
        <v>0</v>
      </c>
      <c r="BP607" t="s">
        <v>437</v>
      </c>
      <c r="BQ607">
        <v>0</v>
      </c>
      <c r="BR607">
        <f>IF(BQ607&lt;&gt;0, BQ607, BO607)</f>
        <v>0</v>
      </c>
      <c r="BS607">
        <f>1-BR607/BG607</f>
        <v>0</v>
      </c>
      <c r="BT607">
        <f>(BG607-BF607)/(BG607-BR607)</f>
        <v>0</v>
      </c>
      <c r="BU607">
        <f>(BA607-BG607)/(BA607-BR607)</f>
        <v>0</v>
      </c>
      <c r="BV607">
        <f>(BG607-BF607)/(BG607-AZ607)</f>
        <v>0</v>
      </c>
      <c r="BW607">
        <f>(BA607-BG607)/(BA607-AZ607)</f>
        <v>0</v>
      </c>
      <c r="BX607">
        <f>(BT607*BR607/BF607)</f>
        <v>0</v>
      </c>
      <c r="BY607">
        <f>(1-BX607)</f>
        <v>0</v>
      </c>
      <c r="BZ607">
        <v>2020</v>
      </c>
      <c r="CA607">
        <v>290.0000000000001</v>
      </c>
      <c r="CB607">
        <v>1590.42</v>
      </c>
      <c r="CC607">
        <v>295</v>
      </c>
      <c r="CD607">
        <v>5220.67</v>
      </c>
      <c r="CE607">
        <v>1591.29</v>
      </c>
      <c r="CF607">
        <v>-0.87</v>
      </c>
      <c r="CG607">
        <v>300.0000000000001</v>
      </c>
      <c r="CH607">
        <v>23.8</v>
      </c>
      <c r="CI607">
        <v>1650.734719841875</v>
      </c>
      <c r="CJ607">
        <v>2.032994541366527</v>
      </c>
      <c r="CK607">
        <v>-31.03478562282126</v>
      </c>
      <c r="CL607">
        <v>0.9198548094063967</v>
      </c>
      <c r="CM607">
        <v>0.9759925733019913</v>
      </c>
      <c r="CN607">
        <v>-0.00431141668520578</v>
      </c>
      <c r="CO607">
        <v>289.9999999999999</v>
      </c>
      <c r="CP607">
        <v>1590.91</v>
      </c>
      <c r="CQ607">
        <v>765</v>
      </c>
      <c r="CR607">
        <v>5219.32</v>
      </c>
      <c r="CS607">
        <v>1591.27</v>
      </c>
      <c r="CT607">
        <v>-0.36</v>
      </c>
      <c r="DH607">
        <f>$B$11*EG607+$C$11*EH607+$F$11*ES607*(1-EV607)</f>
        <v>0</v>
      </c>
      <c r="DI607">
        <f>DH607*DJ607</f>
        <v>0</v>
      </c>
      <c r="DJ607">
        <f>($B$11*$D$9+$C$11*$D$9+$F$11*((FF607+EX607)/MAX(FF607+EX607+FG607, 0.1)*$I$9+FG607/MAX(FF607+EX607+FG607, 0.1)*$J$9))/($B$11+$C$11+$F$11)</f>
        <v>0</v>
      </c>
      <c r="DK607">
        <f>($B$11*$K$9+$C$11*$K$9+$F$11*((FF607+EX607)/MAX(FF607+EX607+FG607, 0.1)*$P$9+FG607/MAX(FF607+EX607+FG607, 0.1)*$Q$9))/($B$11+$C$11+$F$11)</f>
        <v>0</v>
      </c>
      <c r="DL607">
        <v>6</v>
      </c>
      <c r="DM607">
        <v>0.5</v>
      </c>
      <c r="DN607" t="s">
        <v>438</v>
      </c>
      <c r="DO607">
        <v>2</v>
      </c>
      <c r="DP607" t="b">
        <v>1</v>
      </c>
      <c r="DQ607">
        <v>1761514553.3</v>
      </c>
      <c r="DR607">
        <v>231.5018</v>
      </c>
      <c r="DS607">
        <v>214.7909</v>
      </c>
      <c r="DT607">
        <v>16.27058</v>
      </c>
      <c r="DU607">
        <v>14.54714</v>
      </c>
      <c r="DV607">
        <v>233.4243</v>
      </c>
      <c r="DW607">
        <v>16.19891</v>
      </c>
      <c r="DX607">
        <v>499.9987</v>
      </c>
      <c r="DY607">
        <v>90.25694</v>
      </c>
      <c r="DZ607">
        <v>0.10003131</v>
      </c>
      <c r="EA607">
        <v>23.74034</v>
      </c>
      <c r="EB607">
        <v>23.89085</v>
      </c>
      <c r="EC607">
        <v>999.9</v>
      </c>
      <c r="ED607">
        <v>0</v>
      </c>
      <c r="EE607">
        <v>0</v>
      </c>
      <c r="EF607">
        <v>9970.251999999999</v>
      </c>
      <c r="EG607">
        <v>0</v>
      </c>
      <c r="EH607">
        <v>1029.287</v>
      </c>
      <c r="EI607">
        <v>16.71117</v>
      </c>
      <c r="EJ607">
        <v>235.3309</v>
      </c>
      <c r="EK607">
        <v>217.9615</v>
      </c>
      <c r="EL607">
        <v>1.723424</v>
      </c>
      <c r="EM607">
        <v>214.7909</v>
      </c>
      <c r="EN607">
        <v>14.54714</v>
      </c>
      <c r="EO607">
        <v>1.468532</v>
      </c>
      <c r="EP607">
        <v>1.312981</v>
      </c>
      <c r="EQ607">
        <v>12.64439</v>
      </c>
      <c r="ER607">
        <v>10.94828</v>
      </c>
      <c r="ES607">
        <v>2000.044</v>
      </c>
      <c r="ET607">
        <v>0.9800011</v>
      </c>
      <c r="EU607">
        <v>0.01999931</v>
      </c>
      <c r="EV607">
        <v>0</v>
      </c>
      <c r="EW607">
        <v>1541.298</v>
      </c>
      <c r="EX607">
        <v>5.000970000000001</v>
      </c>
      <c r="EY607">
        <v>30959.3</v>
      </c>
      <c r="EZ607">
        <v>16707.95</v>
      </c>
      <c r="FA607">
        <v>41.187</v>
      </c>
      <c r="FB607">
        <v>42.375</v>
      </c>
      <c r="FC607">
        <v>41.375</v>
      </c>
      <c r="FD607">
        <v>41.687</v>
      </c>
      <c r="FE607">
        <v>41.187</v>
      </c>
      <c r="FF607">
        <v>1955.144</v>
      </c>
      <c r="FG607">
        <v>39.89999999999999</v>
      </c>
      <c r="FH607">
        <v>0</v>
      </c>
      <c r="FI607">
        <v>9427.400000095367</v>
      </c>
      <c r="FJ607">
        <v>0</v>
      </c>
      <c r="FK607">
        <v>1541.600769230769</v>
      </c>
      <c r="FL607">
        <v>-3.475555547138339</v>
      </c>
      <c r="FM607">
        <v>-39.78461523992764</v>
      </c>
      <c r="FN607">
        <v>30962.39615384616</v>
      </c>
      <c r="FO607">
        <v>15</v>
      </c>
      <c r="FP607">
        <v>0</v>
      </c>
      <c r="FQ607" t="s">
        <v>439</v>
      </c>
      <c r="FR607">
        <v>1760210915.6</v>
      </c>
      <c r="FS607">
        <v>0</v>
      </c>
      <c r="FT607">
        <v>0</v>
      </c>
      <c r="FU607">
        <v>-0.215</v>
      </c>
      <c r="FV607">
        <v>0</v>
      </c>
      <c r="FW607">
        <v>-0.6919999999999999</v>
      </c>
      <c r="FX607">
        <v>0</v>
      </c>
      <c r="FY607">
        <v>400</v>
      </c>
      <c r="FZ607">
        <v>0</v>
      </c>
      <c r="GA607">
        <v>0.15</v>
      </c>
      <c r="GB607">
        <v>0</v>
      </c>
      <c r="GC607">
        <v>15.99056829268293</v>
      </c>
      <c r="GD607">
        <v>5.654738675958171</v>
      </c>
      <c r="GE607">
        <v>0.5587232651710743</v>
      </c>
      <c r="GF607">
        <v>0</v>
      </c>
      <c r="GG607">
        <v>1541.817058823529</v>
      </c>
      <c r="GH607">
        <v>-4.635905265092345</v>
      </c>
      <c r="GI607">
        <v>0.5251191988590456</v>
      </c>
      <c r="GJ607">
        <v>0</v>
      </c>
      <c r="GK607">
        <v>1.737285365853658</v>
      </c>
      <c r="GL607">
        <v>-0.1211019512195094</v>
      </c>
      <c r="GM607">
        <v>0.02689052857987689</v>
      </c>
      <c r="GN607">
        <v>0</v>
      </c>
      <c r="GO607">
        <v>0</v>
      </c>
      <c r="GP607">
        <v>3</v>
      </c>
      <c r="GQ607" t="s">
        <v>455</v>
      </c>
      <c r="GR607">
        <v>3.13386</v>
      </c>
      <c r="GS607">
        <v>2.76011</v>
      </c>
      <c r="GT607">
        <v>0.0558129</v>
      </c>
      <c r="GU607">
        <v>0.0511866</v>
      </c>
      <c r="GV607">
        <v>0.0800949</v>
      </c>
      <c r="GW607">
        <v>0.0730479</v>
      </c>
      <c r="GX607">
        <v>29953.5</v>
      </c>
      <c r="GY607">
        <v>30102.8</v>
      </c>
      <c r="GZ607">
        <v>29505.1</v>
      </c>
      <c r="HA607">
        <v>29329.4</v>
      </c>
      <c r="HB607">
        <v>35868.4</v>
      </c>
      <c r="HC607">
        <v>36013.7</v>
      </c>
      <c r="HD607">
        <v>41515.6</v>
      </c>
      <c r="HE607">
        <v>41663.9</v>
      </c>
      <c r="HF607">
        <v>1.91065</v>
      </c>
      <c r="HG607">
        <v>1.82827</v>
      </c>
      <c r="HH607">
        <v>0.0112802</v>
      </c>
      <c r="HI607">
        <v>0</v>
      </c>
      <c r="HJ607">
        <v>23.6974</v>
      </c>
      <c r="HK607">
        <v>999.9</v>
      </c>
      <c r="HL607">
        <v>36</v>
      </c>
      <c r="HM607">
        <v>31.6</v>
      </c>
      <c r="HN607">
        <v>18.6188</v>
      </c>
      <c r="HO607">
        <v>62.4366</v>
      </c>
      <c r="HP607">
        <v>30.8694</v>
      </c>
      <c r="HQ607">
        <v>1</v>
      </c>
      <c r="HR607">
        <v>0.28328</v>
      </c>
      <c r="HS607">
        <v>5.11298</v>
      </c>
      <c r="HT607">
        <v>20.2676</v>
      </c>
      <c r="HU607">
        <v>5.21834</v>
      </c>
      <c r="HV607">
        <v>12.0159</v>
      </c>
      <c r="HW607">
        <v>4.98875</v>
      </c>
      <c r="HX607">
        <v>3.28763</v>
      </c>
      <c r="HY607">
        <v>9999</v>
      </c>
      <c r="HZ607">
        <v>9999</v>
      </c>
      <c r="IA607">
        <v>9999</v>
      </c>
      <c r="IB607">
        <v>999.9</v>
      </c>
      <c r="IC607">
        <v>4.97285</v>
      </c>
      <c r="ID607">
        <v>1.86661</v>
      </c>
      <c r="IE607">
        <v>1.86587</v>
      </c>
      <c r="IF607">
        <v>1.86585</v>
      </c>
      <c r="IG607">
        <v>1.8677</v>
      </c>
      <c r="IH607">
        <v>1.87013</v>
      </c>
      <c r="II607">
        <v>1.86877</v>
      </c>
      <c r="IJ607">
        <v>1.87027</v>
      </c>
      <c r="IK607">
        <v>0</v>
      </c>
      <c r="IL607">
        <v>0</v>
      </c>
      <c r="IM607">
        <v>0</v>
      </c>
      <c r="IN607">
        <v>0</v>
      </c>
      <c r="IO607" t="s">
        <v>441</v>
      </c>
      <c r="IP607" t="s">
        <v>442</v>
      </c>
      <c r="IQ607" t="s">
        <v>443</v>
      </c>
      <c r="IR607" t="s">
        <v>443</v>
      </c>
      <c r="IS607" t="s">
        <v>443</v>
      </c>
      <c r="IT607" t="s">
        <v>443</v>
      </c>
      <c r="IU607">
        <v>0</v>
      </c>
      <c r="IV607">
        <v>100</v>
      </c>
      <c r="IW607">
        <v>100</v>
      </c>
      <c r="IX607">
        <v>-1.903</v>
      </c>
      <c r="IY607">
        <v>0.07190000000000001</v>
      </c>
      <c r="IZ607">
        <v>-1.414774939843471</v>
      </c>
      <c r="JA607">
        <v>-0.002262605230658699</v>
      </c>
      <c r="JB607">
        <v>4.117972070868355E-07</v>
      </c>
      <c r="JC607">
        <v>-1.535053720392113E-10</v>
      </c>
      <c r="JD607">
        <v>-0.05773197212917025</v>
      </c>
      <c r="JE607">
        <v>-0.004387372397949352</v>
      </c>
      <c r="JF607">
        <v>0.001148265067849212</v>
      </c>
      <c r="JG607">
        <v>-2.372704636287677E-05</v>
      </c>
      <c r="JH607">
        <v>4</v>
      </c>
      <c r="JI607">
        <v>2346</v>
      </c>
      <c r="JJ607">
        <v>1</v>
      </c>
      <c r="JK607">
        <v>24</v>
      </c>
      <c r="JL607">
        <v>21727.3</v>
      </c>
      <c r="JM607">
        <v>29358575.9</v>
      </c>
      <c r="JN607">
        <v>0.563965</v>
      </c>
      <c r="JO607">
        <v>2.30225</v>
      </c>
      <c r="JP607">
        <v>1.39648</v>
      </c>
      <c r="JQ607">
        <v>2.35596</v>
      </c>
      <c r="JR607">
        <v>1.49536</v>
      </c>
      <c r="JS607">
        <v>2.5769</v>
      </c>
      <c r="JT607">
        <v>36.4343</v>
      </c>
      <c r="JU607">
        <v>24.0262</v>
      </c>
      <c r="JV607">
        <v>18</v>
      </c>
      <c r="JW607">
        <v>498.015</v>
      </c>
      <c r="JX607">
        <v>435.402</v>
      </c>
      <c r="JY607">
        <v>17.7437</v>
      </c>
      <c r="JZ607">
        <v>30.9884</v>
      </c>
      <c r="KA607">
        <v>29.9995</v>
      </c>
      <c r="KB607">
        <v>30.6274</v>
      </c>
      <c r="KC607">
        <v>30.5373</v>
      </c>
      <c r="KD607">
        <v>11.1642</v>
      </c>
      <c r="KE607">
        <v>25.2857</v>
      </c>
      <c r="KF607">
        <v>32.6032</v>
      </c>
      <c r="KG607">
        <v>17.8435</v>
      </c>
      <c r="KH607">
        <v>179.448</v>
      </c>
      <c r="KI607">
        <v>14.6044</v>
      </c>
      <c r="KJ607">
        <v>100.834</v>
      </c>
      <c r="KK607">
        <v>100.192</v>
      </c>
    </row>
    <row r="608" spans="1:297">
      <c r="A608">
        <v>592</v>
      </c>
      <c r="B608">
        <v>1761514561.1</v>
      </c>
      <c r="C608">
        <v>7350.599999904633</v>
      </c>
      <c r="D608" t="s">
        <v>1633</v>
      </c>
      <c r="E608" t="s">
        <v>1634</v>
      </c>
      <c r="F608">
        <v>5</v>
      </c>
      <c r="G608" t="s">
        <v>1604</v>
      </c>
      <c r="H608" t="s">
        <v>436</v>
      </c>
      <c r="I608">
        <v>1761514558.6</v>
      </c>
      <c r="J608">
        <f>(K608)/1000</f>
        <v>0</v>
      </c>
      <c r="K608">
        <f>IF(DP608, AN608, AH608)</f>
        <v>0</v>
      </c>
      <c r="L608">
        <f>IF(DP608, AI608, AG608)</f>
        <v>0</v>
      </c>
      <c r="M608">
        <f>DR608 - IF(AU608&gt;1, L608*DL608*100.0/(AW608), 0)</f>
        <v>0</v>
      </c>
      <c r="N608">
        <f>((T608-J608/2)*M608-L608)/(T608+J608/2)</f>
        <v>0</v>
      </c>
      <c r="O608">
        <f>N608*(DY608+DZ608)/1000.0</f>
        <v>0</v>
      </c>
      <c r="P608">
        <f>(DR608 - IF(AU608&gt;1, L608*DL608*100.0/(AW608), 0))*(DY608+DZ608)/1000.0</f>
        <v>0</v>
      </c>
      <c r="Q608">
        <f>2.0/((1/S608-1/R608)+SIGN(S608)*SQRT((1/S608-1/R608)*(1/S608-1/R608) + 4*DM608/((DM608+1)*(DM608+1))*(2*1/S608*1/R608-1/R608*1/R608)))</f>
        <v>0</v>
      </c>
      <c r="R608">
        <f>IF(LEFT(DN608,1)&lt;&gt;"0",IF(LEFT(DN608,1)="1",3.0,DO608),$D$5+$E$5*(EF608*DY608/($K$5*1000))+$F$5*(EF608*DY608/($K$5*1000))*MAX(MIN(DL608,$J$5),$I$5)*MAX(MIN(DL608,$J$5),$I$5)+$G$5*MAX(MIN(DL608,$J$5),$I$5)*(EF608*DY608/($K$5*1000))+$H$5*(EF608*DY608/($K$5*1000))*(EF608*DY608/($K$5*1000)))</f>
        <v>0</v>
      </c>
      <c r="S608">
        <f>J608*(1000-(1000*0.61365*exp(17.502*W608/(240.97+W608))/(DY608+DZ608)+DT608)/2)/(1000*0.61365*exp(17.502*W608/(240.97+W608))/(DY608+DZ608)-DT608)</f>
        <v>0</v>
      </c>
      <c r="T608">
        <f>1/((DM608+1)/(Q608/1.6)+1/(R608/1.37)) + DM608/((DM608+1)/(Q608/1.6) + DM608/(R608/1.37))</f>
        <v>0</v>
      </c>
      <c r="U608">
        <f>(DH608*DK608)</f>
        <v>0</v>
      </c>
      <c r="V608">
        <f>(EA608+(U608+2*0.95*5.67E-8*(((EA608+$B$7)+273)^4-(EA608+273)^4)-44100*J608)/(1.84*29.3*R608+8*0.95*5.67E-8*(EA608+273)^3))</f>
        <v>0</v>
      </c>
      <c r="W608">
        <f>($C$7*EB608+$D$7*EC608+$E$7*V608)</f>
        <v>0</v>
      </c>
      <c r="X608">
        <f>0.61365*exp(17.502*W608/(240.97+W608))</f>
        <v>0</v>
      </c>
      <c r="Y608">
        <f>(Z608/AA608*100)</f>
        <v>0</v>
      </c>
      <c r="Z608">
        <f>DT608*(DY608+DZ608)/1000</f>
        <v>0</v>
      </c>
      <c r="AA608">
        <f>0.61365*exp(17.502*EA608/(240.97+EA608))</f>
        <v>0</v>
      </c>
      <c r="AB608">
        <f>(X608-DT608*(DY608+DZ608)/1000)</f>
        <v>0</v>
      </c>
      <c r="AC608">
        <f>(-J608*44100)</f>
        <v>0</v>
      </c>
      <c r="AD608">
        <f>2*29.3*R608*0.92*(EA608-W608)</f>
        <v>0</v>
      </c>
      <c r="AE608">
        <f>2*0.95*5.67E-8*(((EA608+$B$7)+273)^4-(W608+273)^4)</f>
        <v>0</v>
      </c>
      <c r="AF608">
        <f>U608+AE608+AC608+AD608</f>
        <v>0</v>
      </c>
      <c r="AG608">
        <f>DX608*AU608*(DS608-DR608*(1000-AU608*DU608)/(1000-AU608*DT608))/(100*DL608)</f>
        <v>0</v>
      </c>
      <c r="AH608">
        <f>1000*DX608*AU608*(DT608-DU608)/(100*DL608*(1000-AU608*DT608))</f>
        <v>0</v>
      </c>
      <c r="AI608">
        <f>(AJ608 - AK608 - DY608*1E3/(8.314*(EA608+273.15)) * AM608/DX608 * AL608) * DX608/(100*DL608) * (1000 - DU608)/1000</f>
        <v>0</v>
      </c>
      <c r="AJ608">
        <v>201.8662963417956</v>
      </c>
      <c r="AK608">
        <v>211.395993939394</v>
      </c>
      <c r="AL608">
        <v>-3.277764917862779</v>
      </c>
      <c r="AM608">
        <v>65.62289470494829</v>
      </c>
      <c r="AN608">
        <f>(AP608 - AO608 + DY608*1E3/(8.314*(EA608+273.15)) * AR608/DX608 * AQ608) * DX608/(100*DL608) * 1000/(1000 - AP608)</f>
        <v>0</v>
      </c>
      <c r="AO608">
        <v>14.54393145075811</v>
      </c>
      <c r="AP608">
        <v>16.30059818181818</v>
      </c>
      <c r="AQ608">
        <v>0.002568398232348439</v>
      </c>
      <c r="AR608">
        <v>106.7628895152086</v>
      </c>
      <c r="AS608">
        <v>0</v>
      </c>
      <c r="AT608">
        <v>0</v>
      </c>
      <c r="AU608">
        <f>IF(AS608*$H$13&gt;=AW608,1.0,(AW608/(AW608-AS608*$H$13)))</f>
        <v>0</v>
      </c>
      <c r="AV608">
        <f>(AU608-1)*100</f>
        <v>0</v>
      </c>
      <c r="AW608">
        <f>MAX(0,($B$13+$C$13*EF608)/(1+$D$13*EF608)*DY608/(EA608+273)*$E$13)</f>
        <v>0</v>
      </c>
      <c r="AX608" t="s">
        <v>437</v>
      </c>
      <c r="AY608" t="s">
        <v>437</v>
      </c>
      <c r="AZ608">
        <v>0</v>
      </c>
      <c r="BA608">
        <v>0</v>
      </c>
      <c r="BB608">
        <f>1-AZ608/BA608</f>
        <v>0</v>
      </c>
      <c r="BC608">
        <v>0</v>
      </c>
      <c r="BD608" t="s">
        <v>437</v>
      </c>
      <c r="BE608" t="s">
        <v>437</v>
      </c>
      <c r="BF608">
        <v>0</v>
      </c>
      <c r="BG608">
        <v>0</v>
      </c>
      <c r="BH608">
        <f>1-BF608/BG608</f>
        <v>0</v>
      </c>
      <c r="BI608">
        <v>0.5</v>
      </c>
      <c r="BJ608">
        <f>DI608</f>
        <v>0</v>
      </c>
      <c r="BK608">
        <f>L608</f>
        <v>0</v>
      </c>
      <c r="BL608">
        <f>BH608*BI608*BJ608</f>
        <v>0</v>
      </c>
      <c r="BM608">
        <f>(BK608-BC608)/BJ608</f>
        <v>0</v>
      </c>
      <c r="BN608">
        <f>(BA608-BG608)/BG608</f>
        <v>0</v>
      </c>
      <c r="BO608">
        <f>AZ608/(BB608+AZ608/BG608)</f>
        <v>0</v>
      </c>
      <c r="BP608" t="s">
        <v>437</v>
      </c>
      <c r="BQ608">
        <v>0</v>
      </c>
      <c r="BR608">
        <f>IF(BQ608&lt;&gt;0, BQ608, BO608)</f>
        <v>0</v>
      </c>
      <c r="BS608">
        <f>1-BR608/BG608</f>
        <v>0</v>
      </c>
      <c r="BT608">
        <f>(BG608-BF608)/(BG608-BR608)</f>
        <v>0</v>
      </c>
      <c r="BU608">
        <f>(BA608-BG608)/(BA608-BR608)</f>
        <v>0</v>
      </c>
      <c r="BV608">
        <f>(BG608-BF608)/(BG608-AZ608)</f>
        <v>0</v>
      </c>
      <c r="BW608">
        <f>(BA608-BG608)/(BA608-AZ608)</f>
        <v>0</v>
      </c>
      <c r="BX608">
        <f>(BT608*BR608/BF608)</f>
        <v>0</v>
      </c>
      <c r="BY608">
        <f>(1-BX608)</f>
        <v>0</v>
      </c>
      <c r="BZ608">
        <v>2020</v>
      </c>
      <c r="CA608">
        <v>290.0000000000001</v>
      </c>
      <c r="CB608">
        <v>1590.42</v>
      </c>
      <c r="CC608">
        <v>295</v>
      </c>
      <c r="CD608">
        <v>5220.67</v>
      </c>
      <c r="CE608">
        <v>1591.29</v>
      </c>
      <c r="CF608">
        <v>-0.87</v>
      </c>
      <c r="CG608">
        <v>300.0000000000001</v>
      </c>
      <c r="CH608">
        <v>23.8</v>
      </c>
      <c r="CI608">
        <v>1650.734719841875</v>
      </c>
      <c r="CJ608">
        <v>2.032994541366527</v>
      </c>
      <c r="CK608">
        <v>-31.03478562282126</v>
      </c>
      <c r="CL608">
        <v>0.9198548094063967</v>
      </c>
      <c r="CM608">
        <v>0.9759925733019913</v>
      </c>
      <c r="CN608">
        <v>-0.00431141668520578</v>
      </c>
      <c r="CO608">
        <v>289.9999999999999</v>
      </c>
      <c r="CP608">
        <v>1590.91</v>
      </c>
      <c r="CQ608">
        <v>765</v>
      </c>
      <c r="CR608">
        <v>5219.32</v>
      </c>
      <c r="CS608">
        <v>1591.27</v>
      </c>
      <c r="CT608">
        <v>-0.36</v>
      </c>
      <c r="DH608">
        <f>$B$11*EG608+$C$11*EH608+$F$11*ES608*(1-EV608)</f>
        <v>0</v>
      </c>
      <c r="DI608">
        <f>DH608*DJ608</f>
        <v>0</v>
      </c>
      <c r="DJ608">
        <f>($B$11*$D$9+$C$11*$D$9+$F$11*((FF608+EX608)/MAX(FF608+EX608+FG608, 0.1)*$I$9+FG608/MAX(FF608+EX608+FG608, 0.1)*$J$9))/($B$11+$C$11+$F$11)</f>
        <v>0</v>
      </c>
      <c r="DK608">
        <f>($B$11*$K$9+$C$11*$K$9+$F$11*((FF608+EX608)/MAX(FF608+EX608+FG608, 0.1)*$P$9+FG608/MAX(FF608+EX608+FG608, 0.1)*$Q$9))/($B$11+$C$11+$F$11)</f>
        <v>0</v>
      </c>
      <c r="DL608">
        <v>6</v>
      </c>
      <c r="DM608">
        <v>0.5</v>
      </c>
      <c r="DN608" t="s">
        <v>438</v>
      </c>
      <c r="DO608">
        <v>2</v>
      </c>
      <c r="DP608" t="b">
        <v>1</v>
      </c>
      <c r="DQ608">
        <v>1761514558.6</v>
      </c>
      <c r="DR608">
        <v>214.4048888888889</v>
      </c>
      <c r="DS608">
        <v>197.2497777777778</v>
      </c>
      <c r="DT608">
        <v>16.29492222222223</v>
      </c>
      <c r="DU608">
        <v>14.54376666666666</v>
      </c>
      <c r="DV608">
        <v>216.2914444444444</v>
      </c>
      <c r="DW608">
        <v>16.22293333333333</v>
      </c>
      <c r="DX608">
        <v>500.0496666666667</v>
      </c>
      <c r="DY608">
        <v>90.25852222222221</v>
      </c>
      <c r="DZ608">
        <v>0.1000684444444444</v>
      </c>
      <c r="EA608">
        <v>23.71738888888889</v>
      </c>
      <c r="EB608">
        <v>23.91808888888889</v>
      </c>
      <c r="EC608">
        <v>999.9000000000001</v>
      </c>
      <c r="ED608">
        <v>0</v>
      </c>
      <c r="EE608">
        <v>0</v>
      </c>
      <c r="EF608">
        <v>9988.058888888889</v>
      </c>
      <c r="EG608">
        <v>0</v>
      </c>
      <c r="EH608">
        <v>1029.278888888889</v>
      </c>
      <c r="EI608">
        <v>17.15503333333333</v>
      </c>
      <c r="EJ608">
        <v>217.9565555555556</v>
      </c>
      <c r="EK608">
        <v>200.161</v>
      </c>
      <c r="EL608">
        <v>1.751137777777778</v>
      </c>
      <c r="EM608">
        <v>197.2497777777778</v>
      </c>
      <c r="EN608">
        <v>14.54376666666666</v>
      </c>
      <c r="EO608">
        <v>1.470755555555555</v>
      </c>
      <c r="EP608">
        <v>1.312698888888889</v>
      </c>
      <c r="EQ608">
        <v>12.66745555555556</v>
      </c>
      <c r="ER608">
        <v>10.94507777777778</v>
      </c>
      <c r="ES608">
        <v>2000.003333333333</v>
      </c>
      <c r="ET608">
        <v>0.9800005555555555</v>
      </c>
      <c r="EU608">
        <v>0.01999974444444445</v>
      </c>
      <c r="EV608">
        <v>0</v>
      </c>
      <c r="EW608">
        <v>1542.163333333333</v>
      </c>
      <c r="EX608">
        <v>5.00097</v>
      </c>
      <c r="EY608">
        <v>30973.73333333333</v>
      </c>
      <c r="EZ608">
        <v>16707.58888888889</v>
      </c>
      <c r="FA608">
        <v>41.187</v>
      </c>
      <c r="FB608">
        <v>42.375</v>
      </c>
      <c r="FC608">
        <v>41.375</v>
      </c>
      <c r="FD608">
        <v>41.687</v>
      </c>
      <c r="FE608">
        <v>41.187</v>
      </c>
      <c r="FF608">
        <v>1955.103333333333</v>
      </c>
      <c r="FG608">
        <v>39.9</v>
      </c>
      <c r="FH608">
        <v>0</v>
      </c>
      <c r="FI608">
        <v>9432.200000047684</v>
      </c>
      <c r="FJ608">
        <v>0</v>
      </c>
      <c r="FK608">
        <v>1541.705769230769</v>
      </c>
      <c r="FL608">
        <v>3.730940161746305</v>
      </c>
      <c r="FM608">
        <v>72.15042735572669</v>
      </c>
      <c r="FN608">
        <v>30964.74615384615</v>
      </c>
      <c r="FO608">
        <v>15</v>
      </c>
      <c r="FP608">
        <v>0</v>
      </c>
      <c r="FQ608" t="s">
        <v>439</v>
      </c>
      <c r="FR608">
        <v>1760210915.6</v>
      </c>
      <c r="FS608">
        <v>0</v>
      </c>
      <c r="FT608">
        <v>0</v>
      </c>
      <c r="FU608">
        <v>-0.215</v>
      </c>
      <c r="FV608">
        <v>0</v>
      </c>
      <c r="FW608">
        <v>-0.6919999999999999</v>
      </c>
      <c r="FX608">
        <v>0</v>
      </c>
      <c r="FY608">
        <v>400</v>
      </c>
      <c r="FZ608">
        <v>0</v>
      </c>
      <c r="GA608">
        <v>0.15</v>
      </c>
      <c r="GB608">
        <v>0</v>
      </c>
      <c r="GC608">
        <v>16.44367073170732</v>
      </c>
      <c r="GD608">
        <v>5.514932404181206</v>
      </c>
      <c r="GE608">
        <v>0.5453186359855338</v>
      </c>
      <c r="GF608">
        <v>0</v>
      </c>
      <c r="GG608">
        <v>1541.752941176471</v>
      </c>
      <c r="GH608">
        <v>0.0745607344612948</v>
      </c>
      <c r="GI608">
        <v>0.4398230219729548</v>
      </c>
      <c r="GJ608">
        <v>1</v>
      </c>
      <c r="GK608">
        <v>1.739783414634146</v>
      </c>
      <c r="GL608">
        <v>-0.07421121951219098</v>
      </c>
      <c r="GM608">
        <v>0.02603568326306072</v>
      </c>
      <c r="GN608">
        <v>1</v>
      </c>
      <c r="GO608">
        <v>2</v>
      </c>
      <c r="GP608">
        <v>3</v>
      </c>
      <c r="GQ608" t="s">
        <v>440</v>
      </c>
      <c r="GR608">
        <v>3.13375</v>
      </c>
      <c r="GS608">
        <v>2.76017</v>
      </c>
      <c r="GT608">
        <v>0.0522565</v>
      </c>
      <c r="GU608">
        <v>0.0474611</v>
      </c>
      <c r="GV608">
        <v>0.0801557</v>
      </c>
      <c r="GW608">
        <v>0.07303460000000001</v>
      </c>
      <c r="GX608">
        <v>30066.4</v>
      </c>
      <c r="GY608">
        <v>30221.6</v>
      </c>
      <c r="GZ608">
        <v>29505.2</v>
      </c>
      <c r="HA608">
        <v>29330</v>
      </c>
      <c r="HB608">
        <v>35865.9</v>
      </c>
      <c r="HC608">
        <v>36014.8</v>
      </c>
      <c r="HD608">
        <v>41515.6</v>
      </c>
      <c r="HE608">
        <v>41664.7</v>
      </c>
      <c r="HF608">
        <v>1.91072</v>
      </c>
      <c r="HG608">
        <v>1.82838</v>
      </c>
      <c r="HH608">
        <v>0.016205</v>
      </c>
      <c r="HI608">
        <v>0</v>
      </c>
      <c r="HJ608">
        <v>23.6974</v>
      </c>
      <c r="HK608">
        <v>999.9</v>
      </c>
      <c r="HL608">
        <v>35.9</v>
      </c>
      <c r="HM608">
        <v>31.6</v>
      </c>
      <c r="HN608">
        <v>18.5668</v>
      </c>
      <c r="HO608">
        <v>62.5966</v>
      </c>
      <c r="HP608">
        <v>31.0256</v>
      </c>
      <c r="HQ608">
        <v>1</v>
      </c>
      <c r="HR608">
        <v>0.282348</v>
      </c>
      <c r="HS608">
        <v>4.96271</v>
      </c>
      <c r="HT608">
        <v>20.272</v>
      </c>
      <c r="HU608">
        <v>5.21909</v>
      </c>
      <c r="HV608">
        <v>12.0159</v>
      </c>
      <c r="HW608">
        <v>4.98885</v>
      </c>
      <c r="HX608">
        <v>3.28763</v>
      </c>
      <c r="HY608">
        <v>9999</v>
      </c>
      <c r="HZ608">
        <v>9999</v>
      </c>
      <c r="IA608">
        <v>9999</v>
      </c>
      <c r="IB608">
        <v>999.9</v>
      </c>
      <c r="IC608">
        <v>4.97282</v>
      </c>
      <c r="ID608">
        <v>1.86661</v>
      </c>
      <c r="IE608">
        <v>1.86588</v>
      </c>
      <c r="IF608">
        <v>1.86584</v>
      </c>
      <c r="IG608">
        <v>1.8677</v>
      </c>
      <c r="IH608">
        <v>1.87014</v>
      </c>
      <c r="II608">
        <v>1.86878</v>
      </c>
      <c r="IJ608">
        <v>1.87027</v>
      </c>
      <c r="IK608">
        <v>0</v>
      </c>
      <c r="IL608">
        <v>0</v>
      </c>
      <c r="IM608">
        <v>0</v>
      </c>
      <c r="IN608">
        <v>0</v>
      </c>
      <c r="IO608" t="s">
        <v>441</v>
      </c>
      <c r="IP608" t="s">
        <v>442</v>
      </c>
      <c r="IQ608" t="s">
        <v>443</v>
      </c>
      <c r="IR608" t="s">
        <v>443</v>
      </c>
      <c r="IS608" t="s">
        <v>443</v>
      </c>
      <c r="IT608" t="s">
        <v>443</v>
      </c>
      <c r="IU608">
        <v>0</v>
      </c>
      <c r="IV608">
        <v>100</v>
      </c>
      <c r="IW608">
        <v>100</v>
      </c>
      <c r="IX608">
        <v>-1.87</v>
      </c>
      <c r="IY608">
        <v>0.0721</v>
      </c>
      <c r="IZ608">
        <v>-1.414774939843471</v>
      </c>
      <c r="JA608">
        <v>-0.002262605230658699</v>
      </c>
      <c r="JB608">
        <v>4.117972070868355E-07</v>
      </c>
      <c r="JC608">
        <v>-1.535053720392113E-10</v>
      </c>
      <c r="JD608">
        <v>-0.05773197212917025</v>
      </c>
      <c r="JE608">
        <v>-0.004387372397949352</v>
      </c>
      <c r="JF608">
        <v>0.001148265067849212</v>
      </c>
      <c r="JG608">
        <v>-2.372704636287677E-05</v>
      </c>
      <c r="JH608">
        <v>4</v>
      </c>
      <c r="JI608">
        <v>2346</v>
      </c>
      <c r="JJ608">
        <v>1</v>
      </c>
      <c r="JK608">
        <v>24</v>
      </c>
      <c r="JL608">
        <v>21727.4</v>
      </c>
      <c r="JM608">
        <v>29358576</v>
      </c>
      <c r="JN608">
        <v>0.526123</v>
      </c>
      <c r="JO608">
        <v>2.30225</v>
      </c>
      <c r="JP608">
        <v>1.39648</v>
      </c>
      <c r="JQ608">
        <v>2.34741</v>
      </c>
      <c r="JR608">
        <v>1.49536</v>
      </c>
      <c r="JS608">
        <v>2.67456</v>
      </c>
      <c r="JT608">
        <v>36.4343</v>
      </c>
      <c r="JU608">
        <v>24.0262</v>
      </c>
      <c r="JV608">
        <v>18</v>
      </c>
      <c r="JW608">
        <v>498.116</v>
      </c>
      <c r="JX608">
        <v>435.511</v>
      </c>
      <c r="JY608">
        <v>17.8277</v>
      </c>
      <c r="JZ608">
        <v>30.994</v>
      </c>
      <c r="KA608">
        <v>29.9993</v>
      </c>
      <c r="KB608">
        <v>30.6341</v>
      </c>
      <c r="KC608">
        <v>30.544</v>
      </c>
      <c r="KD608">
        <v>10.4676</v>
      </c>
      <c r="KE608">
        <v>25.2857</v>
      </c>
      <c r="KF608">
        <v>32.6032</v>
      </c>
      <c r="KG608">
        <v>17.9084</v>
      </c>
      <c r="KH608">
        <v>166.091</v>
      </c>
      <c r="KI608">
        <v>14.6044</v>
      </c>
      <c r="KJ608">
        <v>100.835</v>
      </c>
      <c r="KK608">
        <v>100.194</v>
      </c>
    </row>
    <row r="609" spans="1:297">
      <c r="A609">
        <v>593</v>
      </c>
      <c r="B609">
        <v>1761514566.1</v>
      </c>
      <c r="C609">
        <v>7355.599999904633</v>
      </c>
      <c r="D609" t="s">
        <v>1635</v>
      </c>
      <c r="E609" t="s">
        <v>1636</v>
      </c>
      <c r="F609">
        <v>5</v>
      </c>
      <c r="G609" t="s">
        <v>1604</v>
      </c>
      <c r="H609" t="s">
        <v>436</v>
      </c>
      <c r="I609">
        <v>1761514563.3</v>
      </c>
      <c r="J609">
        <f>(K609)/1000</f>
        <v>0</v>
      </c>
      <c r="K609">
        <f>IF(DP609, AN609, AH609)</f>
        <v>0</v>
      </c>
      <c r="L609">
        <f>IF(DP609, AI609, AG609)</f>
        <v>0</v>
      </c>
      <c r="M609">
        <f>DR609 - IF(AU609&gt;1, L609*DL609*100.0/(AW609), 0)</f>
        <v>0</v>
      </c>
      <c r="N609">
        <f>((T609-J609/2)*M609-L609)/(T609+J609/2)</f>
        <v>0</v>
      </c>
      <c r="O609">
        <f>N609*(DY609+DZ609)/1000.0</f>
        <v>0</v>
      </c>
      <c r="P609">
        <f>(DR609 - IF(AU609&gt;1, L609*DL609*100.0/(AW609), 0))*(DY609+DZ609)/1000.0</f>
        <v>0</v>
      </c>
      <c r="Q609">
        <f>2.0/((1/S609-1/R609)+SIGN(S609)*SQRT((1/S609-1/R609)*(1/S609-1/R609) + 4*DM609/((DM609+1)*(DM609+1))*(2*1/S609*1/R609-1/R609*1/R609)))</f>
        <v>0</v>
      </c>
      <c r="R609">
        <f>IF(LEFT(DN609,1)&lt;&gt;"0",IF(LEFT(DN609,1)="1",3.0,DO609),$D$5+$E$5*(EF609*DY609/($K$5*1000))+$F$5*(EF609*DY609/($K$5*1000))*MAX(MIN(DL609,$J$5),$I$5)*MAX(MIN(DL609,$J$5),$I$5)+$G$5*MAX(MIN(DL609,$J$5),$I$5)*(EF609*DY609/($K$5*1000))+$H$5*(EF609*DY609/($K$5*1000))*(EF609*DY609/($K$5*1000)))</f>
        <v>0</v>
      </c>
      <c r="S609">
        <f>J609*(1000-(1000*0.61365*exp(17.502*W609/(240.97+W609))/(DY609+DZ609)+DT609)/2)/(1000*0.61365*exp(17.502*W609/(240.97+W609))/(DY609+DZ609)-DT609)</f>
        <v>0</v>
      </c>
      <c r="T609">
        <f>1/((DM609+1)/(Q609/1.6)+1/(R609/1.37)) + DM609/((DM609+1)/(Q609/1.6) + DM609/(R609/1.37))</f>
        <v>0</v>
      </c>
      <c r="U609">
        <f>(DH609*DK609)</f>
        <v>0</v>
      </c>
      <c r="V609">
        <f>(EA609+(U609+2*0.95*5.67E-8*(((EA609+$B$7)+273)^4-(EA609+273)^4)-44100*J609)/(1.84*29.3*R609+8*0.95*5.67E-8*(EA609+273)^3))</f>
        <v>0</v>
      </c>
      <c r="W609">
        <f>($C$7*EB609+$D$7*EC609+$E$7*V609)</f>
        <v>0</v>
      </c>
      <c r="X609">
        <f>0.61365*exp(17.502*W609/(240.97+W609))</f>
        <v>0</v>
      </c>
      <c r="Y609">
        <f>(Z609/AA609*100)</f>
        <v>0</v>
      </c>
      <c r="Z609">
        <f>DT609*(DY609+DZ609)/1000</f>
        <v>0</v>
      </c>
      <c r="AA609">
        <f>0.61365*exp(17.502*EA609/(240.97+EA609))</f>
        <v>0</v>
      </c>
      <c r="AB609">
        <f>(X609-DT609*(DY609+DZ609)/1000)</f>
        <v>0</v>
      </c>
      <c r="AC609">
        <f>(-J609*44100)</f>
        <v>0</v>
      </c>
      <c r="AD609">
        <f>2*29.3*R609*0.92*(EA609-W609)</f>
        <v>0</v>
      </c>
      <c r="AE609">
        <f>2*0.95*5.67E-8*(((EA609+$B$7)+273)^4-(W609+273)^4)</f>
        <v>0</v>
      </c>
      <c r="AF609">
        <f>U609+AE609+AC609+AD609</f>
        <v>0</v>
      </c>
      <c r="AG609">
        <f>DX609*AU609*(DS609-DR609*(1000-AU609*DU609)/(1000-AU609*DT609))/(100*DL609)</f>
        <v>0</v>
      </c>
      <c r="AH609">
        <f>1000*DX609*AU609*(DT609-DU609)/(100*DL609*(1000-AU609*DT609))</f>
        <v>0</v>
      </c>
      <c r="AI609">
        <f>(AJ609 - AK609 - DY609*1E3/(8.314*(EA609+273.15)) * AM609/DX609 * AL609) * DX609/(100*DL609) * (1000 - DU609)/1000</f>
        <v>0</v>
      </c>
      <c r="AJ609">
        <v>184.9814687834417</v>
      </c>
      <c r="AK609">
        <v>194.9597636363636</v>
      </c>
      <c r="AL609">
        <v>-3.288967219272247</v>
      </c>
      <c r="AM609">
        <v>65.62289470494829</v>
      </c>
      <c r="AN609">
        <f>(AP609 - AO609 + DY609*1E3/(8.314*(EA609+273.15)) * AR609/DX609 * AQ609) * DX609/(100*DL609) * 1000/(1000 - AP609)</f>
        <v>0</v>
      </c>
      <c r="AO609">
        <v>14.54017185958971</v>
      </c>
      <c r="AP609">
        <v>16.31532242424242</v>
      </c>
      <c r="AQ609">
        <v>0.0007686414656102913</v>
      </c>
      <c r="AR609">
        <v>106.7628895152086</v>
      </c>
      <c r="AS609">
        <v>0</v>
      </c>
      <c r="AT609">
        <v>0</v>
      </c>
      <c r="AU609">
        <f>IF(AS609*$H$13&gt;=AW609,1.0,(AW609/(AW609-AS609*$H$13)))</f>
        <v>0</v>
      </c>
      <c r="AV609">
        <f>(AU609-1)*100</f>
        <v>0</v>
      </c>
      <c r="AW609">
        <f>MAX(0,($B$13+$C$13*EF609)/(1+$D$13*EF609)*DY609/(EA609+273)*$E$13)</f>
        <v>0</v>
      </c>
      <c r="AX609" t="s">
        <v>437</v>
      </c>
      <c r="AY609" t="s">
        <v>437</v>
      </c>
      <c r="AZ609">
        <v>0</v>
      </c>
      <c r="BA609">
        <v>0</v>
      </c>
      <c r="BB609">
        <f>1-AZ609/BA609</f>
        <v>0</v>
      </c>
      <c r="BC609">
        <v>0</v>
      </c>
      <c r="BD609" t="s">
        <v>437</v>
      </c>
      <c r="BE609" t="s">
        <v>437</v>
      </c>
      <c r="BF609">
        <v>0</v>
      </c>
      <c r="BG609">
        <v>0</v>
      </c>
      <c r="BH609">
        <f>1-BF609/BG609</f>
        <v>0</v>
      </c>
      <c r="BI609">
        <v>0.5</v>
      </c>
      <c r="BJ609">
        <f>DI609</f>
        <v>0</v>
      </c>
      <c r="BK609">
        <f>L609</f>
        <v>0</v>
      </c>
      <c r="BL609">
        <f>BH609*BI609*BJ609</f>
        <v>0</v>
      </c>
      <c r="BM609">
        <f>(BK609-BC609)/BJ609</f>
        <v>0</v>
      </c>
      <c r="BN609">
        <f>(BA609-BG609)/BG609</f>
        <v>0</v>
      </c>
      <c r="BO609">
        <f>AZ609/(BB609+AZ609/BG609)</f>
        <v>0</v>
      </c>
      <c r="BP609" t="s">
        <v>437</v>
      </c>
      <c r="BQ609">
        <v>0</v>
      </c>
      <c r="BR609">
        <f>IF(BQ609&lt;&gt;0, BQ609, BO609)</f>
        <v>0</v>
      </c>
      <c r="BS609">
        <f>1-BR609/BG609</f>
        <v>0</v>
      </c>
      <c r="BT609">
        <f>(BG609-BF609)/(BG609-BR609)</f>
        <v>0</v>
      </c>
      <c r="BU609">
        <f>(BA609-BG609)/(BA609-BR609)</f>
        <v>0</v>
      </c>
      <c r="BV609">
        <f>(BG609-BF609)/(BG609-AZ609)</f>
        <v>0</v>
      </c>
      <c r="BW609">
        <f>(BA609-BG609)/(BA609-AZ609)</f>
        <v>0</v>
      </c>
      <c r="BX609">
        <f>(BT609*BR609/BF609)</f>
        <v>0</v>
      </c>
      <c r="BY609">
        <f>(1-BX609)</f>
        <v>0</v>
      </c>
      <c r="BZ609">
        <v>2020</v>
      </c>
      <c r="CA609">
        <v>290.0000000000001</v>
      </c>
      <c r="CB609">
        <v>1590.42</v>
      </c>
      <c r="CC609">
        <v>295</v>
      </c>
      <c r="CD609">
        <v>5220.67</v>
      </c>
      <c r="CE609">
        <v>1591.29</v>
      </c>
      <c r="CF609">
        <v>-0.87</v>
      </c>
      <c r="CG609">
        <v>300.0000000000001</v>
      </c>
      <c r="CH609">
        <v>23.8</v>
      </c>
      <c r="CI609">
        <v>1650.734719841875</v>
      </c>
      <c r="CJ609">
        <v>2.032994541366527</v>
      </c>
      <c r="CK609">
        <v>-31.03478562282126</v>
      </c>
      <c r="CL609">
        <v>0.9198548094063967</v>
      </c>
      <c r="CM609">
        <v>0.9759925733019913</v>
      </c>
      <c r="CN609">
        <v>-0.00431141668520578</v>
      </c>
      <c r="CO609">
        <v>289.9999999999999</v>
      </c>
      <c r="CP609">
        <v>1590.91</v>
      </c>
      <c r="CQ609">
        <v>765</v>
      </c>
      <c r="CR609">
        <v>5219.32</v>
      </c>
      <c r="CS609">
        <v>1591.27</v>
      </c>
      <c r="CT609">
        <v>-0.36</v>
      </c>
      <c r="DH609">
        <f>$B$11*EG609+$C$11*EH609+$F$11*ES609*(1-EV609)</f>
        <v>0</v>
      </c>
      <c r="DI609">
        <f>DH609*DJ609</f>
        <v>0</v>
      </c>
      <c r="DJ609">
        <f>($B$11*$D$9+$C$11*$D$9+$F$11*((FF609+EX609)/MAX(FF609+EX609+FG609, 0.1)*$I$9+FG609/MAX(FF609+EX609+FG609, 0.1)*$J$9))/($B$11+$C$11+$F$11)</f>
        <v>0</v>
      </c>
      <c r="DK609">
        <f>($B$11*$K$9+$C$11*$K$9+$F$11*((FF609+EX609)/MAX(FF609+EX609+FG609, 0.1)*$P$9+FG609/MAX(FF609+EX609+FG609, 0.1)*$Q$9))/($B$11+$C$11+$F$11)</f>
        <v>0</v>
      </c>
      <c r="DL609">
        <v>6</v>
      </c>
      <c r="DM609">
        <v>0.5</v>
      </c>
      <c r="DN609" t="s">
        <v>438</v>
      </c>
      <c r="DO609">
        <v>2</v>
      </c>
      <c r="DP609" t="b">
        <v>1</v>
      </c>
      <c r="DQ609">
        <v>1761514563.3</v>
      </c>
      <c r="DR609">
        <v>199.2207</v>
      </c>
      <c r="DS609">
        <v>181.6872</v>
      </c>
      <c r="DT609">
        <v>16.30893</v>
      </c>
      <c r="DU609">
        <v>14.5428</v>
      </c>
      <c r="DV609">
        <v>201.075</v>
      </c>
      <c r="DW609">
        <v>16.23675</v>
      </c>
      <c r="DX609">
        <v>500.0102</v>
      </c>
      <c r="DY609">
        <v>90.25730000000001</v>
      </c>
      <c r="DZ609">
        <v>0.09994577000000002</v>
      </c>
      <c r="EA609">
        <v>23.69363</v>
      </c>
      <c r="EB609">
        <v>23.98878</v>
      </c>
      <c r="EC609">
        <v>999.9</v>
      </c>
      <c r="ED609">
        <v>0</v>
      </c>
      <c r="EE609">
        <v>0</v>
      </c>
      <c r="EF609">
        <v>10006.003</v>
      </c>
      <c r="EG609">
        <v>0</v>
      </c>
      <c r="EH609">
        <v>1029.279</v>
      </c>
      <c r="EI609">
        <v>17.53342</v>
      </c>
      <c r="EJ609">
        <v>202.5235</v>
      </c>
      <c r="EK609">
        <v>184.3684</v>
      </c>
      <c r="EL609">
        <v>1.76614</v>
      </c>
      <c r="EM609">
        <v>181.6872</v>
      </c>
      <c r="EN609">
        <v>14.5428</v>
      </c>
      <c r="EO609">
        <v>1.471999</v>
      </c>
      <c r="EP609">
        <v>1.312592</v>
      </c>
      <c r="EQ609">
        <v>12.68038</v>
      </c>
      <c r="ER609">
        <v>10.94383</v>
      </c>
      <c r="ES609">
        <v>1999.978</v>
      </c>
      <c r="ET609">
        <v>0.9800005000000001</v>
      </c>
      <c r="EU609">
        <v>0.01999989</v>
      </c>
      <c r="EV609">
        <v>0</v>
      </c>
      <c r="EW609">
        <v>1542.726</v>
      </c>
      <c r="EX609">
        <v>5.000970000000001</v>
      </c>
      <c r="EY609">
        <v>30981.77</v>
      </c>
      <c r="EZ609">
        <v>16707.39</v>
      </c>
      <c r="FA609">
        <v>41.187</v>
      </c>
      <c r="FB609">
        <v>42.3624</v>
      </c>
      <c r="FC609">
        <v>41.375</v>
      </c>
      <c r="FD609">
        <v>41.6996</v>
      </c>
      <c r="FE609">
        <v>41.187</v>
      </c>
      <c r="FF609">
        <v>1955.078</v>
      </c>
      <c r="FG609">
        <v>39.89999999999999</v>
      </c>
      <c r="FH609">
        <v>0</v>
      </c>
      <c r="FI609">
        <v>9437.600000143051</v>
      </c>
      <c r="FJ609">
        <v>0</v>
      </c>
      <c r="FK609">
        <v>1542.1464</v>
      </c>
      <c r="FL609">
        <v>8.726153840470039</v>
      </c>
      <c r="FM609">
        <v>135.0615386045555</v>
      </c>
      <c r="FN609">
        <v>30972.628</v>
      </c>
      <c r="FO609">
        <v>15</v>
      </c>
      <c r="FP609">
        <v>0</v>
      </c>
      <c r="FQ609" t="s">
        <v>439</v>
      </c>
      <c r="FR609">
        <v>1760210915.6</v>
      </c>
      <c r="FS609">
        <v>0</v>
      </c>
      <c r="FT609">
        <v>0</v>
      </c>
      <c r="FU609">
        <v>-0.215</v>
      </c>
      <c r="FV609">
        <v>0</v>
      </c>
      <c r="FW609">
        <v>-0.6919999999999999</v>
      </c>
      <c r="FX609">
        <v>0</v>
      </c>
      <c r="FY609">
        <v>400</v>
      </c>
      <c r="FZ609">
        <v>0</v>
      </c>
      <c r="GA609">
        <v>0.15</v>
      </c>
      <c r="GB609">
        <v>0</v>
      </c>
      <c r="GC609">
        <v>16.8773525</v>
      </c>
      <c r="GD609">
        <v>5.113320450281408</v>
      </c>
      <c r="GE609">
        <v>0.494025120812444</v>
      </c>
      <c r="GF609">
        <v>0</v>
      </c>
      <c r="GG609">
        <v>1541.921176470588</v>
      </c>
      <c r="GH609">
        <v>4.625515659176357</v>
      </c>
      <c r="GI609">
        <v>0.6022348804337682</v>
      </c>
      <c r="GJ609">
        <v>0</v>
      </c>
      <c r="GK609">
        <v>1.73720225</v>
      </c>
      <c r="GL609">
        <v>0.209839136960596</v>
      </c>
      <c r="GM609">
        <v>0.02170014613862082</v>
      </c>
      <c r="GN609">
        <v>0</v>
      </c>
      <c r="GO609">
        <v>0</v>
      </c>
      <c r="GP609">
        <v>3</v>
      </c>
      <c r="GQ609" t="s">
        <v>455</v>
      </c>
      <c r="GR609">
        <v>3.1339</v>
      </c>
      <c r="GS609">
        <v>2.7602</v>
      </c>
      <c r="GT609">
        <v>0.0486117</v>
      </c>
      <c r="GU609">
        <v>0.0437359</v>
      </c>
      <c r="GV609">
        <v>0.0802052</v>
      </c>
      <c r="GW609">
        <v>0.07308779999999999</v>
      </c>
      <c r="GX609">
        <v>30181.7</v>
      </c>
      <c r="GY609">
        <v>30339.2</v>
      </c>
      <c r="GZ609">
        <v>29505</v>
      </c>
      <c r="HA609">
        <v>29329.5</v>
      </c>
      <c r="HB609">
        <v>35863.6</v>
      </c>
      <c r="HC609">
        <v>36012.4</v>
      </c>
      <c r="HD609">
        <v>41515.2</v>
      </c>
      <c r="HE609">
        <v>41664.3</v>
      </c>
      <c r="HF609">
        <v>1.91085</v>
      </c>
      <c r="HG609">
        <v>1.82817</v>
      </c>
      <c r="HH609">
        <v>0.0189394</v>
      </c>
      <c r="HI609">
        <v>0</v>
      </c>
      <c r="HJ609">
        <v>23.6974</v>
      </c>
      <c r="HK609">
        <v>999.9</v>
      </c>
      <c r="HL609">
        <v>35.9</v>
      </c>
      <c r="HM609">
        <v>31.6</v>
      </c>
      <c r="HN609">
        <v>18.5672</v>
      </c>
      <c r="HO609">
        <v>62.5466</v>
      </c>
      <c r="HP609">
        <v>30.9415</v>
      </c>
      <c r="HQ609">
        <v>1</v>
      </c>
      <c r="HR609">
        <v>0.282104</v>
      </c>
      <c r="HS609">
        <v>4.9528</v>
      </c>
      <c r="HT609">
        <v>20.272</v>
      </c>
      <c r="HU609">
        <v>5.21879</v>
      </c>
      <c r="HV609">
        <v>12.0159</v>
      </c>
      <c r="HW609">
        <v>4.9887</v>
      </c>
      <c r="HX609">
        <v>3.28778</v>
      </c>
      <c r="HY609">
        <v>9999</v>
      </c>
      <c r="HZ609">
        <v>9999</v>
      </c>
      <c r="IA609">
        <v>9999</v>
      </c>
      <c r="IB609">
        <v>999.9</v>
      </c>
      <c r="IC609">
        <v>4.97284</v>
      </c>
      <c r="ID609">
        <v>1.86661</v>
      </c>
      <c r="IE609">
        <v>1.86585</v>
      </c>
      <c r="IF609">
        <v>1.86585</v>
      </c>
      <c r="IG609">
        <v>1.8677</v>
      </c>
      <c r="IH609">
        <v>1.87012</v>
      </c>
      <c r="II609">
        <v>1.86878</v>
      </c>
      <c r="IJ609">
        <v>1.87027</v>
      </c>
      <c r="IK609">
        <v>0</v>
      </c>
      <c r="IL609">
        <v>0</v>
      </c>
      <c r="IM609">
        <v>0</v>
      </c>
      <c r="IN609">
        <v>0</v>
      </c>
      <c r="IO609" t="s">
        <v>441</v>
      </c>
      <c r="IP609" t="s">
        <v>442</v>
      </c>
      <c r="IQ609" t="s">
        <v>443</v>
      </c>
      <c r="IR609" t="s">
        <v>443</v>
      </c>
      <c r="IS609" t="s">
        <v>443</v>
      </c>
      <c r="IT609" t="s">
        <v>443</v>
      </c>
      <c r="IU609">
        <v>0</v>
      </c>
      <c r="IV609">
        <v>100</v>
      </c>
      <c r="IW609">
        <v>100</v>
      </c>
      <c r="IX609">
        <v>-1.835</v>
      </c>
      <c r="IY609">
        <v>0.0723</v>
      </c>
      <c r="IZ609">
        <v>-1.414774939843471</v>
      </c>
      <c r="JA609">
        <v>-0.002262605230658699</v>
      </c>
      <c r="JB609">
        <v>4.117972070868355E-07</v>
      </c>
      <c r="JC609">
        <v>-1.535053720392113E-10</v>
      </c>
      <c r="JD609">
        <v>-0.05773197212917025</v>
      </c>
      <c r="JE609">
        <v>-0.004387372397949352</v>
      </c>
      <c r="JF609">
        <v>0.001148265067849212</v>
      </c>
      <c r="JG609">
        <v>-2.372704636287677E-05</v>
      </c>
      <c r="JH609">
        <v>4</v>
      </c>
      <c r="JI609">
        <v>2346</v>
      </c>
      <c r="JJ609">
        <v>1</v>
      </c>
      <c r="JK609">
        <v>24</v>
      </c>
      <c r="JL609">
        <v>21727.5</v>
      </c>
      <c r="JM609">
        <v>29358576.1</v>
      </c>
      <c r="JN609">
        <v>0.491943</v>
      </c>
      <c r="JO609">
        <v>2.31323</v>
      </c>
      <c r="JP609">
        <v>1.39648</v>
      </c>
      <c r="JQ609">
        <v>2.35352</v>
      </c>
      <c r="JR609">
        <v>1.49536</v>
      </c>
      <c r="JS609">
        <v>2.68555</v>
      </c>
      <c r="JT609">
        <v>36.4343</v>
      </c>
      <c r="JU609">
        <v>24.035</v>
      </c>
      <c r="JV609">
        <v>18</v>
      </c>
      <c r="JW609">
        <v>498.249</v>
      </c>
      <c r="JX609">
        <v>435.434</v>
      </c>
      <c r="JY609">
        <v>17.907</v>
      </c>
      <c r="JZ609">
        <v>30.9999</v>
      </c>
      <c r="KA609">
        <v>29.9997</v>
      </c>
      <c r="KB609">
        <v>30.6405</v>
      </c>
      <c r="KC609">
        <v>30.5504</v>
      </c>
      <c r="KD609">
        <v>9.825049999999999</v>
      </c>
      <c r="KE609">
        <v>25.0092</v>
      </c>
      <c r="KF609">
        <v>32.6032</v>
      </c>
      <c r="KG609">
        <v>17.9193</v>
      </c>
      <c r="KH609">
        <v>146.057</v>
      </c>
      <c r="KI609">
        <v>14.6044</v>
      </c>
      <c r="KJ609">
        <v>100.834</v>
      </c>
      <c r="KK609">
        <v>100.193</v>
      </c>
    </row>
    <row r="610" spans="1:297">
      <c r="A610">
        <v>594</v>
      </c>
      <c r="B610">
        <v>1761514571.1</v>
      </c>
      <c r="C610">
        <v>7360.599999904633</v>
      </c>
      <c r="D610" t="s">
        <v>1637</v>
      </c>
      <c r="E610" t="s">
        <v>1638</v>
      </c>
      <c r="F610">
        <v>5</v>
      </c>
      <c r="G610" t="s">
        <v>1604</v>
      </c>
      <c r="H610" t="s">
        <v>436</v>
      </c>
      <c r="I610">
        <v>1761514568.6</v>
      </c>
      <c r="J610">
        <f>(K610)/1000</f>
        <v>0</v>
      </c>
      <c r="K610">
        <f>IF(DP610, AN610, AH610)</f>
        <v>0</v>
      </c>
      <c r="L610">
        <f>IF(DP610, AI610, AG610)</f>
        <v>0</v>
      </c>
      <c r="M610">
        <f>DR610 - IF(AU610&gt;1, L610*DL610*100.0/(AW610), 0)</f>
        <v>0</v>
      </c>
      <c r="N610">
        <f>((T610-J610/2)*M610-L610)/(T610+J610/2)</f>
        <v>0</v>
      </c>
      <c r="O610">
        <f>N610*(DY610+DZ610)/1000.0</f>
        <v>0</v>
      </c>
      <c r="P610">
        <f>(DR610 - IF(AU610&gt;1, L610*DL610*100.0/(AW610), 0))*(DY610+DZ610)/1000.0</f>
        <v>0</v>
      </c>
      <c r="Q610">
        <f>2.0/((1/S610-1/R610)+SIGN(S610)*SQRT((1/S610-1/R610)*(1/S610-1/R610) + 4*DM610/((DM610+1)*(DM610+1))*(2*1/S610*1/R610-1/R610*1/R610)))</f>
        <v>0</v>
      </c>
      <c r="R610">
        <f>IF(LEFT(DN610,1)&lt;&gt;"0",IF(LEFT(DN610,1)="1",3.0,DO610),$D$5+$E$5*(EF610*DY610/($K$5*1000))+$F$5*(EF610*DY610/($K$5*1000))*MAX(MIN(DL610,$J$5),$I$5)*MAX(MIN(DL610,$J$5),$I$5)+$G$5*MAX(MIN(DL610,$J$5),$I$5)*(EF610*DY610/($K$5*1000))+$H$5*(EF610*DY610/($K$5*1000))*(EF610*DY610/($K$5*1000)))</f>
        <v>0</v>
      </c>
      <c r="S610">
        <f>J610*(1000-(1000*0.61365*exp(17.502*W610/(240.97+W610))/(DY610+DZ610)+DT610)/2)/(1000*0.61365*exp(17.502*W610/(240.97+W610))/(DY610+DZ610)-DT610)</f>
        <v>0</v>
      </c>
      <c r="T610">
        <f>1/((DM610+1)/(Q610/1.6)+1/(R610/1.37)) + DM610/((DM610+1)/(Q610/1.6) + DM610/(R610/1.37))</f>
        <v>0</v>
      </c>
      <c r="U610">
        <f>(DH610*DK610)</f>
        <v>0</v>
      </c>
      <c r="V610">
        <f>(EA610+(U610+2*0.95*5.67E-8*(((EA610+$B$7)+273)^4-(EA610+273)^4)-44100*J610)/(1.84*29.3*R610+8*0.95*5.67E-8*(EA610+273)^3))</f>
        <v>0</v>
      </c>
      <c r="W610">
        <f>($C$7*EB610+$D$7*EC610+$E$7*V610)</f>
        <v>0</v>
      </c>
      <c r="X610">
        <f>0.61365*exp(17.502*W610/(240.97+W610))</f>
        <v>0</v>
      </c>
      <c r="Y610">
        <f>(Z610/AA610*100)</f>
        <v>0</v>
      </c>
      <c r="Z610">
        <f>DT610*(DY610+DZ610)/1000</f>
        <v>0</v>
      </c>
      <c r="AA610">
        <f>0.61365*exp(17.502*EA610/(240.97+EA610))</f>
        <v>0</v>
      </c>
      <c r="AB610">
        <f>(X610-DT610*(DY610+DZ610)/1000)</f>
        <v>0</v>
      </c>
      <c r="AC610">
        <f>(-J610*44100)</f>
        <v>0</v>
      </c>
      <c r="AD610">
        <f>2*29.3*R610*0.92*(EA610-W610)</f>
        <v>0</v>
      </c>
      <c r="AE610">
        <f>2*0.95*5.67E-8*(((EA610+$B$7)+273)^4-(W610+273)^4)</f>
        <v>0</v>
      </c>
      <c r="AF610">
        <f>U610+AE610+AC610+AD610</f>
        <v>0</v>
      </c>
      <c r="AG610">
        <f>DX610*AU610*(DS610-DR610*(1000-AU610*DU610)/(1000-AU610*DT610))/(100*DL610)</f>
        <v>0</v>
      </c>
      <c r="AH610">
        <f>1000*DX610*AU610*(DT610-DU610)/(100*DL610*(1000-AU610*DT610))</f>
        <v>0</v>
      </c>
      <c r="AI610">
        <f>(AJ610 - AK610 - DY610*1E3/(8.314*(EA610+273.15)) * AM610/DX610 * AL610) * DX610/(100*DL610) * (1000 - DU610)/1000</f>
        <v>0</v>
      </c>
      <c r="AJ610">
        <v>168.957502164636</v>
      </c>
      <c r="AK610">
        <v>178.9024727272727</v>
      </c>
      <c r="AL610">
        <v>-3.203024926534501</v>
      </c>
      <c r="AM610">
        <v>65.62289470494829</v>
      </c>
      <c r="AN610">
        <f>(AP610 - AO610 + DY610*1E3/(8.314*(EA610+273.15)) * AR610/DX610 * AQ610) * DX610/(100*DL610) * 1000/(1000 - AP610)</f>
        <v>0</v>
      </c>
      <c r="AO610">
        <v>14.58969657329903</v>
      </c>
      <c r="AP610">
        <v>16.33267696969697</v>
      </c>
      <c r="AQ610">
        <v>0.0004938101867522456</v>
      </c>
      <c r="AR610">
        <v>106.7628895152086</v>
      </c>
      <c r="AS610">
        <v>0</v>
      </c>
      <c r="AT610">
        <v>0</v>
      </c>
      <c r="AU610">
        <f>IF(AS610*$H$13&gt;=AW610,1.0,(AW610/(AW610-AS610*$H$13)))</f>
        <v>0</v>
      </c>
      <c r="AV610">
        <f>(AU610-1)*100</f>
        <v>0</v>
      </c>
      <c r="AW610">
        <f>MAX(0,($B$13+$C$13*EF610)/(1+$D$13*EF610)*DY610/(EA610+273)*$E$13)</f>
        <v>0</v>
      </c>
      <c r="AX610" t="s">
        <v>437</v>
      </c>
      <c r="AY610" t="s">
        <v>437</v>
      </c>
      <c r="AZ610">
        <v>0</v>
      </c>
      <c r="BA610">
        <v>0</v>
      </c>
      <c r="BB610">
        <f>1-AZ610/BA610</f>
        <v>0</v>
      </c>
      <c r="BC610">
        <v>0</v>
      </c>
      <c r="BD610" t="s">
        <v>437</v>
      </c>
      <c r="BE610" t="s">
        <v>437</v>
      </c>
      <c r="BF610">
        <v>0</v>
      </c>
      <c r="BG610">
        <v>0</v>
      </c>
      <c r="BH610">
        <f>1-BF610/BG610</f>
        <v>0</v>
      </c>
      <c r="BI610">
        <v>0.5</v>
      </c>
      <c r="BJ610">
        <f>DI610</f>
        <v>0</v>
      </c>
      <c r="BK610">
        <f>L610</f>
        <v>0</v>
      </c>
      <c r="BL610">
        <f>BH610*BI610*BJ610</f>
        <v>0</v>
      </c>
      <c r="BM610">
        <f>(BK610-BC610)/BJ610</f>
        <v>0</v>
      </c>
      <c r="BN610">
        <f>(BA610-BG610)/BG610</f>
        <v>0</v>
      </c>
      <c r="BO610">
        <f>AZ610/(BB610+AZ610/BG610)</f>
        <v>0</v>
      </c>
      <c r="BP610" t="s">
        <v>437</v>
      </c>
      <c r="BQ610">
        <v>0</v>
      </c>
      <c r="BR610">
        <f>IF(BQ610&lt;&gt;0, BQ610, BO610)</f>
        <v>0</v>
      </c>
      <c r="BS610">
        <f>1-BR610/BG610</f>
        <v>0</v>
      </c>
      <c r="BT610">
        <f>(BG610-BF610)/(BG610-BR610)</f>
        <v>0</v>
      </c>
      <c r="BU610">
        <f>(BA610-BG610)/(BA610-BR610)</f>
        <v>0</v>
      </c>
      <c r="BV610">
        <f>(BG610-BF610)/(BG610-AZ610)</f>
        <v>0</v>
      </c>
      <c r="BW610">
        <f>(BA610-BG610)/(BA610-AZ610)</f>
        <v>0</v>
      </c>
      <c r="BX610">
        <f>(BT610*BR610/BF610)</f>
        <v>0</v>
      </c>
      <c r="BY610">
        <f>(1-BX610)</f>
        <v>0</v>
      </c>
      <c r="BZ610">
        <v>2020</v>
      </c>
      <c r="CA610">
        <v>290.0000000000001</v>
      </c>
      <c r="CB610">
        <v>1590.42</v>
      </c>
      <c r="CC610">
        <v>295</v>
      </c>
      <c r="CD610">
        <v>5220.67</v>
      </c>
      <c r="CE610">
        <v>1591.29</v>
      </c>
      <c r="CF610">
        <v>-0.87</v>
      </c>
      <c r="CG610">
        <v>300.0000000000001</v>
      </c>
      <c r="CH610">
        <v>23.8</v>
      </c>
      <c r="CI610">
        <v>1650.734719841875</v>
      </c>
      <c r="CJ610">
        <v>2.032994541366527</v>
      </c>
      <c r="CK610">
        <v>-31.03478562282126</v>
      </c>
      <c r="CL610">
        <v>0.9198548094063967</v>
      </c>
      <c r="CM610">
        <v>0.9759925733019913</v>
      </c>
      <c r="CN610">
        <v>-0.00431141668520578</v>
      </c>
      <c r="CO610">
        <v>289.9999999999999</v>
      </c>
      <c r="CP610">
        <v>1590.91</v>
      </c>
      <c r="CQ610">
        <v>765</v>
      </c>
      <c r="CR610">
        <v>5219.32</v>
      </c>
      <c r="CS610">
        <v>1591.27</v>
      </c>
      <c r="CT610">
        <v>-0.36</v>
      </c>
      <c r="DH610">
        <f>$B$11*EG610+$C$11*EH610+$F$11*ES610*(1-EV610)</f>
        <v>0</v>
      </c>
      <c r="DI610">
        <f>DH610*DJ610</f>
        <v>0</v>
      </c>
      <c r="DJ610">
        <f>($B$11*$D$9+$C$11*$D$9+$F$11*((FF610+EX610)/MAX(FF610+EX610+FG610, 0.1)*$I$9+FG610/MAX(FF610+EX610+FG610, 0.1)*$J$9))/($B$11+$C$11+$F$11)</f>
        <v>0</v>
      </c>
      <c r="DK610">
        <f>($B$11*$K$9+$C$11*$K$9+$F$11*((FF610+EX610)/MAX(FF610+EX610+FG610, 0.1)*$P$9+FG610/MAX(FF610+EX610+FG610, 0.1)*$Q$9))/($B$11+$C$11+$F$11)</f>
        <v>0</v>
      </c>
      <c r="DL610">
        <v>6</v>
      </c>
      <c r="DM610">
        <v>0.5</v>
      </c>
      <c r="DN610" t="s">
        <v>438</v>
      </c>
      <c r="DO610">
        <v>2</v>
      </c>
      <c r="DP610" t="b">
        <v>1</v>
      </c>
      <c r="DQ610">
        <v>1761514568.6</v>
      </c>
      <c r="DR610">
        <v>182.2683333333333</v>
      </c>
      <c r="DS610">
        <v>164.8807777777778</v>
      </c>
      <c r="DT610">
        <v>16.3253</v>
      </c>
      <c r="DU610">
        <v>14.58857777777778</v>
      </c>
      <c r="DV610">
        <v>184.0867777777778</v>
      </c>
      <c r="DW610">
        <v>16.2529</v>
      </c>
      <c r="DX610">
        <v>499.9825555555556</v>
      </c>
      <c r="DY610">
        <v>90.25716666666666</v>
      </c>
      <c r="DZ610">
        <v>0.09995948888888889</v>
      </c>
      <c r="EA610">
        <v>23.69456666666667</v>
      </c>
      <c r="EB610">
        <v>24.0256</v>
      </c>
      <c r="EC610">
        <v>999.9000000000001</v>
      </c>
      <c r="ED610">
        <v>0</v>
      </c>
      <c r="EE610">
        <v>0</v>
      </c>
      <c r="EF610">
        <v>9997.915555555555</v>
      </c>
      <c r="EG610">
        <v>0</v>
      </c>
      <c r="EH610">
        <v>1029.266666666667</v>
      </c>
      <c r="EI610">
        <v>17.38768888888889</v>
      </c>
      <c r="EJ610">
        <v>185.2933333333334</v>
      </c>
      <c r="EK610">
        <v>167.3216666666667</v>
      </c>
      <c r="EL610">
        <v>1.736758888888889</v>
      </c>
      <c r="EM610">
        <v>164.8807777777778</v>
      </c>
      <c r="EN610">
        <v>14.58857777777778</v>
      </c>
      <c r="EO610">
        <v>1.473475555555556</v>
      </c>
      <c r="EP610">
        <v>1.31672</v>
      </c>
      <c r="EQ610">
        <v>12.69568888888889</v>
      </c>
      <c r="ER610">
        <v>10.99108888888889</v>
      </c>
      <c r="ES610">
        <v>1999.961111111111</v>
      </c>
      <c r="ET610">
        <v>0.9800003333333334</v>
      </c>
      <c r="EU610">
        <v>0.02000006666666667</v>
      </c>
      <c r="EV610">
        <v>0</v>
      </c>
      <c r="EW610">
        <v>1542.976666666666</v>
      </c>
      <c r="EX610">
        <v>5.00097</v>
      </c>
      <c r="EY610">
        <v>30982.3</v>
      </c>
      <c r="EZ610">
        <v>16707.25555555556</v>
      </c>
      <c r="FA610">
        <v>41.187</v>
      </c>
      <c r="FB610">
        <v>42.375</v>
      </c>
      <c r="FC610">
        <v>41.375</v>
      </c>
      <c r="FD610">
        <v>41.694</v>
      </c>
      <c r="FE610">
        <v>41.187</v>
      </c>
      <c r="FF610">
        <v>1955.061111111111</v>
      </c>
      <c r="FG610">
        <v>39.9</v>
      </c>
      <c r="FH610">
        <v>0</v>
      </c>
      <c r="FI610">
        <v>9442.400000095367</v>
      </c>
      <c r="FJ610">
        <v>0</v>
      </c>
      <c r="FK610">
        <v>1542.6816</v>
      </c>
      <c r="FL610">
        <v>3.809999996603883</v>
      </c>
      <c r="FM610">
        <v>49.05384617744152</v>
      </c>
      <c r="FN610">
        <v>30980.188</v>
      </c>
      <c r="FO610">
        <v>15</v>
      </c>
      <c r="FP610">
        <v>0</v>
      </c>
      <c r="FQ610" t="s">
        <v>439</v>
      </c>
      <c r="FR610">
        <v>1760210915.6</v>
      </c>
      <c r="FS610">
        <v>0</v>
      </c>
      <c r="FT610">
        <v>0</v>
      </c>
      <c r="FU610">
        <v>-0.215</v>
      </c>
      <c r="FV610">
        <v>0</v>
      </c>
      <c r="FW610">
        <v>-0.6919999999999999</v>
      </c>
      <c r="FX610">
        <v>0</v>
      </c>
      <c r="FY610">
        <v>400</v>
      </c>
      <c r="FZ610">
        <v>0</v>
      </c>
      <c r="GA610">
        <v>0.15</v>
      </c>
      <c r="GB610">
        <v>0</v>
      </c>
      <c r="GC610">
        <v>17.1734325</v>
      </c>
      <c r="GD610">
        <v>3.120291557223277</v>
      </c>
      <c r="GE610">
        <v>0.3424095058460702</v>
      </c>
      <c r="GF610">
        <v>0</v>
      </c>
      <c r="GG610">
        <v>1542.237352941176</v>
      </c>
      <c r="GH610">
        <v>6.460656990587985</v>
      </c>
      <c r="GI610">
        <v>0.7073659042471322</v>
      </c>
      <c r="GJ610">
        <v>0</v>
      </c>
      <c r="GK610">
        <v>1.74421375</v>
      </c>
      <c r="GL610">
        <v>0.09612641651031774</v>
      </c>
      <c r="GM610">
        <v>0.01798353923557596</v>
      </c>
      <c r="GN610">
        <v>1</v>
      </c>
      <c r="GO610">
        <v>1</v>
      </c>
      <c r="GP610">
        <v>3</v>
      </c>
      <c r="GQ610" t="s">
        <v>446</v>
      </c>
      <c r="GR610">
        <v>3.13374</v>
      </c>
      <c r="GS610">
        <v>2.76023</v>
      </c>
      <c r="GT610">
        <v>0.04497</v>
      </c>
      <c r="GU610">
        <v>0.0400485</v>
      </c>
      <c r="GV610">
        <v>0.0802684</v>
      </c>
      <c r="GW610">
        <v>0.0732532</v>
      </c>
      <c r="GX610">
        <v>30296.8</v>
      </c>
      <c r="GY610">
        <v>30456</v>
      </c>
      <c r="GZ610">
        <v>29504.5</v>
      </c>
      <c r="HA610">
        <v>29329.3</v>
      </c>
      <c r="HB610">
        <v>35860.6</v>
      </c>
      <c r="HC610">
        <v>36005.6</v>
      </c>
      <c r="HD610">
        <v>41514.7</v>
      </c>
      <c r="HE610">
        <v>41664.1</v>
      </c>
      <c r="HF610">
        <v>1.9106</v>
      </c>
      <c r="HG610">
        <v>1.82815</v>
      </c>
      <c r="HH610">
        <v>0.0210851</v>
      </c>
      <c r="HI610">
        <v>0</v>
      </c>
      <c r="HJ610">
        <v>23.6974</v>
      </c>
      <c r="HK610">
        <v>999.9</v>
      </c>
      <c r="HL610">
        <v>35.9</v>
      </c>
      <c r="HM610">
        <v>31.6</v>
      </c>
      <c r="HN610">
        <v>18.5688</v>
      </c>
      <c r="HO610">
        <v>62.6166</v>
      </c>
      <c r="HP610">
        <v>31.0857</v>
      </c>
      <c r="HQ610">
        <v>1</v>
      </c>
      <c r="HR610">
        <v>0.283117</v>
      </c>
      <c r="HS610">
        <v>5.2084</v>
      </c>
      <c r="HT610">
        <v>20.2642</v>
      </c>
      <c r="HU610">
        <v>5.21879</v>
      </c>
      <c r="HV610">
        <v>12.0159</v>
      </c>
      <c r="HW610">
        <v>4.9886</v>
      </c>
      <c r="HX610">
        <v>3.28785</v>
      </c>
      <c r="HY610">
        <v>9999</v>
      </c>
      <c r="HZ610">
        <v>9999</v>
      </c>
      <c r="IA610">
        <v>9999</v>
      </c>
      <c r="IB610">
        <v>999.9</v>
      </c>
      <c r="IC610">
        <v>4.97284</v>
      </c>
      <c r="ID610">
        <v>1.86661</v>
      </c>
      <c r="IE610">
        <v>1.86584</v>
      </c>
      <c r="IF610">
        <v>1.86584</v>
      </c>
      <c r="IG610">
        <v>1.86768</v>
      </c>
      <c r="IH610">
        <v>1.87014</v>
      </c>
      <c r="II610">
        <v>1.86876</v>
      </c>
      <c r="IJ610">
        <v>1.87027</v>
      </c>
      <c r="IK610">
        <v>0</v>
      </c>
      <c r="IL610">
        <v>0</v>
      </c>
      <c r="IM610">
        <v>0</v>
      </c>
      <c r="IN610">
        <v>0</v>
      </c>
      <c r="IO610" t="s">
        <v>441</v>
      </c>
      <c r="IP610" t="s">
        <v>442</v>
      </c>
      <c r="IQ610" t="s">
        <v>443</v>
      </c>
      <c r="IR610" t="s">
        <v>443</v>
      </c>
      <c r="IS610" t="s">
        <v>443</v>
      </c>
      <c r="IT610" t="s">
        <v>443</v>
      </c>
      <c r="IU610">
        <v>0</v>
      </c>
      <c r="IV610">
        <v>100</v>
      </c>
      <c r="IW610">
        <v>100</v>
      </c>
      <c r="IX610">
        <v>-1.801</v>
      </c>
      <c r="IY610">
        <v>0.0725</v>
      </c>
      <c r="IZ610">
        <v>-1.414774939843471</v>
      </c>
      <c r="JA610">
        <v>-0.002262605230658699</v>
      </c>
      <c r="JB610">
        <v>4.117972070868355E-07</v>
      </c>
      <c r="JC610">
        <v>-1.535053720392113E-10</v>
      </c>
      <c r="JD610">
        <v>-0.05773197212917025</v>
      </c>
      <c r="JE610">
        <v>-0.004387372397949352</v>
      </c>
      <c r="JF610">
        <v>0.001148265067849212</v>
      </c>
      <c r="JG610">
        <v>-2.372704636287677E-05</v>
      </c>
      <c r="JH610">
        <v>4</v>
      </c>
      <c r="JI610">
        <v>2346</v>
      </c>
      <c r="JJ610">
        <v>1</v>
      </c>
      <c r="JK610">
        <v>24</v>
      </c>
      <c r="JL610">
        <v>21727.6</v>
      </c>
      <c r="JM610">
        <v>29358576.2</v>
      </c>
      <c r="JN610">
        <v>0.456543</v>
      </c>
      <c r="JO610">
        <v>2.31323</v>
      </c>
      <c r="JP610">
        <v>1.39648</v>
      </c>
      <c r="JQ610">
        <v>2.35107</v>
      </c>
      <c r="JR610">
        <v>1.49536</v>
      </c>
      <c r="JS610">
        <v>2.68555</v>
      </c>
      <c r="JT610">
        <v>36.4107</v>
      </c>
      <c r="JU610">
        <v>24.0262</v>
      </c>
      <c r="JV610">
        <v>18</v>
      </c>
      <c r="JW610">
        <v>498.14</v>
      </c>
      <c r="JX610">
        <v>435.467</v>
      </c>
      <c r="JY610">
        <v>17.9385</v>
      </c>
      <c r="JZ610">
        <v>31.0055</v>
      </c>
      <c r="KA610">
        <v>30.0006</v>
      </c>
      <c r="KB610">
        <v>30.6473</v>
      </c>
      <c r="KC610">
        <v>30.5571</v>
      </c>
      <c r="KD610">
        <v>9.067270000000001</v>
      </c>
      <c r="KE610">
        <v>25.0092</v>
      </c>
      <c r="KF610">
        <v>32.6032</v>
      </c>
      <c r="KG610">
        <v>17.8219</v>
      </c>
      <c r="KH610">
        <v>132.698</v>
      </c>
      <c r="KI610">
        <v>14.5982</v>
      </c>
      <c r="KJ610">
        <v>100.832</v>
      </c>
      <c r="KK610">
        <v>100.192</v>
      </c>
    </row>
    <row r="611" spans="1:297">
      <c r="A611">
        <v>595</v>
      </c>
      <c r="B611">
        <v>1761514576.1</v>
      </c>
      <c r="C611">
        <v>7365.599999904633</v>
      </c>
      <c r="D611" t="s">
        <v>1639</v>
      </c>
      <c r="E611" t="s">
        <v>1640</v>
      </c>
      <c r="F611">
        <v>5</v>
      </c>
      <c r="G611" t="s">
        <v>1604</v>
      </c>
      <c r="H611" t="s">
        <v>436</v>
      </c>
      <c r="I611">
        <v>1761514573.3</v>
      </c>
      <c r="J611">
        <f>(K611)/1000</f>
        <v>0</v>
      </c>
      <c r="K611">
        <f>IF(DP611, AN611, AH611)</f>
        <v>0</v>
      </c>
      <c r="L611">
        <f>IF(DP611, AI611, AG611)</f>
        <v>0</v>
      </c>
      <c r="M611">
        <f>DR611 - IF(AU611&gt;1, L611*DL611*100.0/(AW611), 0)</f>
        <v>0</v>
      </c>
      <c r="N611">
        <f>((T611-J611/2)*M611-L611)/(T611+J611/2)</f>
        <v>0</v>
      </c>
      <c r="O611">
        <f>N611*(DY611+DZ611)/1000.0</f>
        <v>0</v>
      </c>
      <c r="P611">
        <f>(DR611 - IF(AU611&gt;1, L611*DL611*100.0/(AW611), 0))*(DY611+DZ611)/1000.0</f>
        <v>0</v>
      </c>
      <c r="Q611">
        <f>2.0/((1/S611-1/R611)+SIGN(S611)*SQRT((1/S611-1/R611)*(1/S611-1/R611) + 4*DM611/((DM611+1)*(DM611+1))*(2*1/S611*1/R611-1/R611*1/R611)))</f>
        <v>0</v>
      </c>
      <c r="R611">
        <f>IF(LEFT(DN611,1)&lt;&gt;"0",IF(LEFT(DN611,1)="1",3.0,DO611),$D$5+$E$5*(EF611*DY611/($K$5*1000))+$F$5*(EF611*DY611/($K$5*1000))*MAX(MIN(DL611,$J$5),$I$5)*MAX(MIN(DL611,$J$5),$I$5)+$G$5*MAX(MIN(DL611,$J$5),$I$5)*(EF611*DY611/($K$5*1000))+$H$5*(EF611*DY611/($K$5*1000))*(EF611*DY611/($K$5*1000)))</f>
        <v>0</v>
      </c>
      <c r="S611">
        <f>J611*(1000-(1000*0.61365*exp(17.502*W611/(240.97+W611))/(DY611+DZ611)+DT611)/2)/(1000*0.61365*exp(17.502*W611/(240.97+W611))/(DY611+DZ611)-DT611)</f>
        <v>0</v>
      </c>
      <c r="T611">
        <f>1/((DM611+1)/(Q611/1.6)+1/(R611/1.37)) + DM611/((DM611+1)/(Q611/1.6) + DM611/(R611/1.37))</f>
        <v>0</v>
      </c>
      <c r="U611">
        <f>(DH611*DK611)</f>
        <v>0</v>
      </c>
      <c r="V611">
        <f>(EA611+(U611+2*0.95*5.67E-8*(((EA611+$B$7)+273)^4-(EA611+273)^4)-44100*J611)/(1.84*29.3*R611+8*0.95*5.67E-8*(EA611+273)^3))</f>
        <v>0</v>
      </c>
      <c r="W611">
        <f>($C$7*EB611+$D$7*EC611+$E$7*V611)</f>
        <v>0</v>
      </c>
      <c r="X611">
        <f>0.61365*exp(17.502*W611/(240.97+W611))</f>
        <v>0</v>
      </c>
      <c r="Y611">
        <f>(Z611/AA611*100)</f>
        <v>0</v>
      </c>
      <c r="Z611">
        <f>DT611*(DY611+DZ611)/1000</f>
        <v>0</v>
      </c>
      <c r="AA611">
        <f>0.61365*exp(17.502*EA611/(240.97+EA611))</f>
        <v>0</v>
      </c>
      <c r="AB611">
        <f>(X611-DT611*(DY611+DZ611)/1000)</f>
        <v>0</v>
      </c>
      <c r="AC611">
        <f>(-J611*44100)</f>
        <v>0</v>
      </c>
      <c r="AD611">
        <f>2*29.3*R611*0.92*(EA611-W611)</f>
        <v>0</v>
      </c>
      <c r="AE611">
        <f>2*0.95*5.67E-8*(((EA611+$B$7)+273)^4-(W611+273)^4)</f>
        <v>0</v>
      </c>
      <c r="AF611">
        <f>U611+AE611+AC611+AD611</f>
        <v>0</v>
      </c>
      <c r="AG611">
        <f>DX611*AU611*(DS611-DR611*(1000-AU611*DU611)/(1000-AU611*DT611))/(100*DL611)</f>
        <v>0</v>
      </c>
      <c r="AH611">
        <f>1000*DX611*AU611*(DT611-DU611)/(100*DL611*(1000-AU611*DT611))</f>
        <v>0</v>
      </c>
      <c r="AI611">
        <f>(AJ611 - AK611 - DY611*1E3/(8.314*(EA611+273.15)) * AM611/DX611 * AL611) * DX611/(100*DL611) * (1000 - DU611)/1000</f>
        <v>0</v>
      </c>
      <c r="AJ611">
        <v>152.7336680883159</v>
      </c>
      <c r="AK611">
        <v>163.1358424242423</v>
      </c>
      <c r="AL611">
        <v>-3.15605794183951</v>
      </c>
      <c r="AM611">
        <v>65.62289470494829</v>
      </c>
      <c r="AN611">
        <f>(AP611 - AO611 + DY611*1E3/(8.314*(EA611+273.15)) * AR611/DX611 * AQ611) * DX611/(100*DL611) * 1000/(1000 - AP611)</f>
        <v>0</v>
      </c>
      <c r="AO611">
        <v>14.6042351387522</v>
      </c>
      <c r="AP611">
        <v>16.34061333333333</v>
      </c>
      <c r="AQ611">
        <v>0.000289446336959706</v>
      </c>
      <c r="AR611">
        <v>106.7628895152086</v>
      </c>
      <c r="AS611">
        <v>0</v>
      </c>
      <c r="AT611">
        <v>0</v>
      </c>
      <c r="AU611">
        <f>IF(AS611*$H$13&gt;=AW611,1.0,(AW611/(AW611-AS611*$H$13)))</f>
        <v>0</v>
      </c>
      <c r="AV611">
        <f>(AU611-1)*100</f>
        <v>0</v>
      </c>
      <c r="AW611">
        <f>MAX(0,($B$13+$C$13*EF611)/(1+$D$13*EF611)*DY611/(EA611+273)*$E$13)</f>
        <v>0</v>
      </c>
      <c r="AX611" t="s">
        <v>437</v>
      </c>
      <c r="AY611" t="s">
        <v>437</v>
      </c>
      <c r="AZ611">
        <v>0</v>
      </c>
      <c r="BA611">
        <v>0</v>
      </c>
      <c r="BB611">
        <f>1-AZ611/BA611</f>
        <v>0</v>
      </c>
      <c r="BC611">
        <v>0</v>
      </c>
      <c r="BD611" t="s">
        <v>437</v>
      </c>
      <c r="BE611" t="s">
        <v>437</v>
      </c>
      <c r="BF611">
        <v>0</v>
      </c>
      <c r="BG611">
        <v>0</v>
      </c>
      <c r="BH611">
        <f>1-BF611/BG611</f>
        <v>0</v>
      </c>
      <c r="BI611">
        <v>0.5</v>
      </c>
      <c r="BJ611">
        <f>DI611</f>
        <v>0</v>
      </c>
      <c r="BK611">
        <f>L611</f>
        <v>0</v>
      </c>
      <c r="BL611">
        <f>BH611*BI611*BJ611</f>
        <v>0</v>
      </c>
      <c r="BM611">
        <f>(BK611-BC611)/BJ611</f>
        <v>0</v>
      </c>
      <c r="BN611">
        <f>(BA611-BG611)/BG611</f>
        <v>0</v>
      </c>
      <c r="BO611">
        <f>AZ611/(BB611+AZ611/BG611)</f>
        <v>0</v>
      </c>
      <c r="BP611" t="s">
        <v>437</v>
      </c>
      <c r="BQ611">
        <v>0</v>
      </c>
      <c r="BR611">
        <f>IF(BQ611&lt;&gt;0, BQ611, BO611)</f>
        <v>0</v>
      </c>
      <c r="BS611">
        <f>1-BR611/BG611</f>
        <v>0</v>
      </c>
      <c r="BT611">
        <f>(BG611-BF611)/(BG611-BR611)</f>
        <v>0</v>
      </c>
      <c r="BU611">
        <f>(BA611-BG611)/(BA611-BR611)</f>
        <v>0</v>
      </c>
      <c r="BV611">
        <f>(BG611-BF611)/(BG611-AZ611)</f>
        <v>0</v>
      </c>
      <c r="BW611">
        <f>(BA611-BG611)/(BA611-AZ611)</f>
        <v>0</v>
      </c>
      <c r="BX611">
        <f>(BT611*BR611/BF611)</f>
        <v>0</v>
      </c>
      <c r="BY611">
        <f>(1-BX611)</f>
        <v>0</v>
      </c>
      <c r="BZ611">
        <v>2020</v>
      </c>
      <c r="CA611">
        <v>290.0000000000001</v>
      </c>
      <c r="CB611">
        <v>1590.42</v>
      </c>
      <c r="CC611">
        <v>295</v>
      </c>
      <c r="CD611">
        <v>5220.67</v>
      </c>
      <c r="CE611">
        <v>1591.29</v>
      </c>
      <c r="CF611">
        <v>-0.87</v>
      </c>
      <c r="CG611">
        <v>300.0000000000001</v>
      </c>
      <c r="CH611">
        <v>23.8</v>
      </c>
      <c r="CI611">
        <v>1650.734719841875</v>
      </c>
      <c r="CJ611">
        <v>2.032994541366527</v>
      </c>
      <c r="CK611">
        <v>-31.03478562282126</v>
      </c>
      <c r="CL611">
        <v>0.9198548094063967</v>
      </c>
      <c r="CM611">
        <v>0.9759925733019913</v>
      </c>
      <c r="CN611">
        <v>-0.00431141668520578</v>
      </c>
      <c r="CO611">
        <v>289.9999999999999</v>
      </c>
      <c r="CP611">
        <v>1590.91</v>
      </c>
      <c r="CQ611">
        <v>765</v>
      </c>
      <c r="CR611">
        <v>5219.32</v>
      </c>
      <c r="CS611">
        <v>1591.27</v>
      </c>
      <c r="CT611">
        <v>-0.36</v>
      </c>
      <c r="DH611">
        <f>$B$11*EG611+$C$11*EH611+$F$11*ES611*(1-EV611)</f>
        <v>0</v>
      </c>
      <c r="DI611">
        <f>DH611*DJ611</f>
        <v>0</v>
      </c>
      <c r="DJ611">
        <f>($B$11*$D$9+$C$11*$D$9+$F$11*((FF611+EX611)/MAX(FF611+EX611+FG611, 0.1)*$I$9+FG611/MAX(FF611+EX611+FG611, 0.1)*$J$9))/($B$11+$C$11+$F$11)</f>
        <v>0</v>
      </c>
      <c r="DK611">
        <f>($B$11*$K$9+$C$11*$K$9+$F$11*((FF611+EX611)/MAX(FF611+EX611+FG611, 0.1)*$P$9+FG611/MAX(FF611+EX611+FG611, 0.1)*$Q$9))/($B$11+$C$11+$F$11)</f>
        <v>0</v>
      </c>
      <c r="DL611">
        <v>6</v>
      </c>
      <c r="DM611">
        <v>0.5</v>
      </c>
      <c r="DN611" t="s">
        <v>438</v>
      </c>
      <c r="DO611">
        <v>2</v>
      </c>
      <c r="DP611" t="b">
        <v>1</v>
      </c>
      <c r="DQ611">
        <v>1761514573.3</v>
      </c>
      <c r="DR611">
        <v>167.6191</v>
      </c>
      <c r="DS611">
        <v>149.8375</v>
      </c>
      <c r="DT611">
        <v>16.33951</v>
      </c>
      <c r="DU611">
        <v>14.60363</v>
      </c>
      <c r="DV611">
        <v>169.4061</v>
      </c>
      <c r="DW611">
        <v>16.26688</v>
      </c>
      <c r="DX611">
        <v>500.0005</v>
      </c>
      <c r="DY611">
        <v>90.25724</v>
      </c>
      <c r="DZ611">
        <v>0.10002706</v>
      </c>
      <c r="EA611">
        <v>23.70032</v>
      </c>
      <c r="EB611">
        <v>24.05307</v>
      </c>
      <c r="EC611">
        <v>999.9</v>
      </c>
      <c r="ED611">
        <v>0</v>
      </c>
      <c r="EE611">
        <v>0</v>
      </c>
      <c r="EF611">
        <v>9987.438</v>
      </c>
      <c r="EG611">
        <v>0</v>
      </c>
      <c r="EH611">
        <v>1029.27</v>
      </c>
      <c r="EI611">
        <v>17.7814</v>
      </c>
      <c r="EJ611">
        <v>170.4031</v>
      </c>
      <c r="EK611">
        <v>152.0582</v>
      </c>
      <c r="EL611">
        <v>1.735882</v>
      </c>
      <c r="EM611">
        <v>149.8375</v>
      </c>
      <c r="EN611">
        <v>14.60363</v>
      </c>
      <c r="EO611">
        <v>1.47476</v>
      </c>
      <c r="EP611">
        <v>1.318083</v>
      </c>
      <c r="EQ611">
        <v>12.70894</v>
      </c>
      <c r="ER611">
        <v>11.00664</v>
      </c>
      <c r="ES611">
        <v>2000.03</v>
      </c>
      <c r="ET611">
        <v>0.9800011000000002</v>
      </c>
      <c r="EU611">
        <v>0.01999932</v>
      </c>
      <c r="EV611">
        <v>0</v>
      </c>
      <c r="EW611">
        <v>1542.776</v>
      </c>
      <c r="EX611">
        <v>5.000970000000001</v>
      </c>
      <c r="EY611">
        <v>30980.63</v>
      </c>
      <c r="EZ611">
        <v>16707.84</v>
      </c>
      <c r="FA611">
        <v>41.187</v>
      </c>
      <c r="FB611">
        <v>42.375</v>
      </c>
      <c r="FC611">
        <v>41.375</v>
      </c>
      <c r="FD611">
        <v>41.7122</v>
      </c>
      <c r="FE611">
        <v>41.187</v>
      </c>
      <c r="FF611">
        <v>1955.13</v>
      </c>
      <c r="FG611">
        <v>39.89999999999999</v>
      </c>
      <c r="FH611">
        <v>0</v>
      </c>
      <c r="FI611">
        <v>9447.200000047684</v>
      </c>
      <c r="FJ611">
        <v>0</v>
      </c>
      <c r="FK611">
        <v>1542.8144</v>
      </c>
      <c r="FL611">
        <v>-0.3638461580790695</v>
      </c>
      <c r="FM611">
        <v>-17.79999997867228</v>
      </c>
      <c r="FN611">
        <v>30981.568</v>
      </c>
      <c r="FO611">
        <v>15</v>
      </c>
      <c r="FP611">
        <v>0</v>
      </c>
      <c r="FQ611" t="s">
        <v>439</v>
      </c>
      <c r="FR611">
        <v>1760210915.6</v>
      </c>
      <c r="FS611">
        <v>0</v>
      </c>
      <c r="FT611">
        <v>0</v>
      </c>
      <c r="FU611">
        <v>-0.215</v>
      </c>
      <c r="FV611">
        <v>0</v>
      </c>
      <c r="FW611">
        <v>-0.6919999999999999</v>
      </c>
      <c r="FX611">
        <v>0</v>
      </c>
      <c r="FY611">
        <v>400</v>
      </c>
      <c r="FZ611">
        <v>0</v>
      </c>
      <c r="GA611">
        <v>0.15</v>
      </c>
      <c r="GB611">
        <v>0</v>
      </c>
      <c r="GC611">
        <v>17.4336575</v>
      </c>
      <c r="GD611">
        <v>2.267834521575957</v>
      </c>
      <c r="GE611">
        <v>0.266680111638926</v>
      </c>
      <c r="GF611">
        <v>0</v>
      </c>
      <c r="GG611">
        <v>1542.579117647059</v>
      </c>
      <c r="GH611">
        <v>3.443086323918867</v>
      </c>
      <c r="GI611">
        <v>0.4996608711508002</v>
      </c>
      <c r="GJ611">
        <v>0</v>
      </c>
      <c r="GK611">
        <v>1.7477845</v>
      </c>
      <c r="GL611">
        <v>-0.06711669793621428</v>
      </c>
      <c r="GM611">
        <v>0.01357848628345589</v>
      </c>
      <c r="GN611">
        <v>1</v>
      </c>
      <c r="GO611">
        <v>1</v>
      </c>
      <c r="GP611">
        <v>3</v>
      </c>
      <c r="GQ611" t="s">
        <v>446</v>
      </c>
      <c r="GR611">
        <v>3.13381</v>
      </c>
      <c r="GS611">
        <v>2.76024</v>
      </c>
      <c r="GT611">
        <v>0.0413023</v>
      </c>
      <c r="GU611">
        <v>0.0361707</v>
      </c>
      <c r="GV611">
        <v>0.080285</v>
      </c>
      <c r="GW611">
        <v>0.0732512</v>
      </c>
      <c r="GX611">
        <v>30412.7</v>
      </c>
      <c r="GY611">
        <v>30578.5</v>
      </c>
      <c r="GZ611">
        <v>29504.2</v>
      </c>
      <c r="HA611">
        <v>29328.9</v>
      </c>
      <c r="HB611">
        <v>35859.4</v>
      </c>
      <c r="HC611">
        <v>36005</v>
      </c>
      <c r="HD611">
        <v>41514.1</v>
      </c>
      <c r="HE611">
        <v>41663.3</v>
      </c>
      <c r="HF611">
        <v>1.91063</v>
      </c>
      <c r="HG611">
        <v>1.8278</v>
      </c>
      <c r="HH611">
        <v>0.0217929</v>
      </c>
      <c r="HI611">
        <v>0</v>
      </c>
      <c r="HJ611">
        <v>23.6974</v>
      </c>
      <c r="HK611">
        <v>999.9</v>
      </c>
      <c r="HL611">
        <v>35.9</v>
      </c>
      <c r="HM611">
        <v>31.6</v>
      </c>
      <c r="HN611">
        <v>18.5665</v>
      </c>
      <c r="HO611">
        <v>62.7466</v>
      </c>
      <c r="HP611">
        <v>31.0176</v>
      </c>
      <c r="HQ611">
        <v>1</v>
      </c>
      <c r="HR611">
        <v>0.286667</v>
      </c>
      <c r="HS611">
        <v>5.66601</v>
      </c>
      <c r="HT611">
        <v>20.2497</v>
      </c>
      <c r="HU611">
        <v>5.21849</v>
      </c>
      <c r="HV611">
        <v>12.0164</v>
      </c>
      <c r="HW611">
        <v>4.98875</v>
      </c>
      <c r="HX611">
        <v>3.28785</v>
      </c>
      <c r="HY611">
        <v>9999</v>
      </c>
      <c r="HZ611">
        <v>9999</v>
      </c>
      <c r="IA611">
        <v>9999</v>
      </c>
      <c r="IB611">
        <v>999.9</v>
      </c>
      <c r="IC611">
        <v>4.97283</v>
      </c>
      <c r="ID611">
        <v>1.86661</v>
      </c>
      <c r="IE611">
        <v>1.86585</v>
      </c>
      <c r="IF611">
        <v>1.86584</v>
      </c>
      <c r="IG611">
        <v>1.86768</v>
      </c>
      <c r="IH611">
        <v>1.87014</v>
      </c>
      <c r="II611">
        <v>1.86877</v>
      </c>
      <c r="IJ611">
        <v>1.87027</v>
      </c>
      <c r="IK611">
        <v>0</v>
      </c>
      <c r="IL611">
        <v>0</v>
      </c>
      <c r="IM611">
        <v>0</v>
      </c>
      <c r="IN611">
        <v>0</v>
      </c>
      <c r="IO611" t="s">
        <v>441</v>
      </c>
      <c r="IP611" t="s">
        <v>442</v>
      </c>
      <c r="IQ611" t="s">
        <v>443</v>
      </c>
      <c r="IR611" t="s">
        <v>443</v>
      </c>
      <c r="IS611" t="s">
        <v>443</v>
      </c>
      <c r="IT611" t="s">
        <v>443</v>
      </c>
      <c r="IU611">
        <v>0</v>
      </c>
      <c r="IV611">
        <v>100</v>
      </c>
      <c r="IW611">
        <v>100</v>
      </c>
      <c r="IX611">
        <v>-1.768</v>
      </c>
      <c r="IY611">
        <v>0.0726</v>
      </c>
      <c r="IZ611">
        <v>-1.414774939843471</v>
      </c>
      <c r="JA611">
        <v>-0.002262605230658699</v>
      </c>
      <c r="JB611">
        <v>4.117972070868355E-07</v>
      </c>
      <c r="JC611">
        <v>-1.535053720392113E-10</v>
      </c>
      <c r="JD611">
        <v>-0.05773197212917025</v>
      </c>
      <c r="JE611">
        <v>-0.004387372397949352</v>
      </c>
      <c r="JF611">
        <v>0.001148265067849212</v>
      </c>
      <c r="JG611">
        <v>-2.372704636287677E-05</v>
      </c>
      <c r="JH611">
        <v>4</v>
      </c>
      <c r="JI611">
        <v>2346</v>
      </c>
      <c r="JJ611">
        <v>1</v>
      </c>
      <c r="JK611">
        <v>24</v>
      </c>
      <c r="JL611">
        <v>21727.7</v>
      </c>
      <c r="JM611">
        <v>29358576.3</v>
      </c>
      <c r="JN611">
        <v>0.418701</v>
      </c>
      <c r="JO611">
        <v>2.32788</v>
      </c>
      <c r="JP611">
        <v>1.39771</v>
      </c>
      <c r="JQ611">
        <v>2.35229</v>
      </c>
      <c r="JR611">
        <v>1.49536</v>
      </c>
      <c r="JS611">
        <v>2.55615</v>
      </c>
      <c r="JT611">
        <v>36.4107</v>
      </c>
      <c r="JU611">
        <v>24.0175</v>
      </c>
      <c r="JV611">
        <v>18</v>
      </c>
      <c r="JW611">
        <v>498.203</v>
      </c>
      <c r="JX611">
        <v>435.295</v>
      </c>
      <c r="JY611">
        <v>17.8697</v>
      </c>
      <c r="JZ611">
        <v>31.0114</v>
      </c>
      <c r="KA611">
        <v>30.0024</v>
      </c>
      <c r="KB611">
        <v>30.6532</v>
      </c>
      <c r="KC611">
        <v>30.5631</v>
      </c>
      <c r="KD611">
        <v>8.36849</v>
      </c>
      <c r="KE611">
        <v>25.0092</v>
      </c>
      <c r="KF611">
        <v>32.6032</v>
      </c>
      <c r="KG611">
        <v>17.77</v>
      </c>
      <c r="KH611">
        <v>112.662</v>
      </c>
      <c r="KI611">
        <v>14.598</v>
      </c>
      <c r="KJ611">
        <v>100.831</v>
      </c>
      <c r="KK611">
        <v>100.191</v>
      </c>
    </row>
    <row r="612" spans="1:297">
      <c r="A612">
        <v>596</v>
      </c>
      <c r="B612">
        <v>1761514581.1</v>
      </c>
      <c r="C612">
        <v>7370.599999904633</v>
      </c>
      <c r="D612" t="s">
        <v>1641</v>
      </c>
      <c r="E612" t="s">
        <v>1642</v>
      </c>
      <c r="F612">
        <v>5</v>
      </c>
      <c r="G612" t="s">
        <v>1604</v>
      </c>
      <c r="H612" t="s">
        <v>436</v>
      </c>
      <c r="I612">
        <v>1761514578.6</v>
      </c>
      <c r="J612">
        <f>(K612)/1000</f>
        <v>0</v>
      </c>
      <c r="K612">
        <f>IF(DP612, AN612, AH612)</f>
        <v>0</v>
      </c>
      <c r="L612">
        <f>IF(DP612, AI612, AG612)</f>
        <v>0</v>
      </c>
      <c r="M612">
        <f>DR612 - IF(AU612&gt;1, L612*DL612*100.0/(AW612), 0)</f>
        <v>0</v>
      </c>
      <c r="N612">
        <f>((T612-J612/2)*M612-L612)/(T612+J612/2)</f>
        <v>0</v>
      </c>
      <c r="O612">
        <f>N612*(DY612+DZ612)/1000.0</f>
        <v>0</v>
      </c>
      <c r="P612">
        <f>(DR612 - IF(AU612&gt;1, L612*DL612*100.0/(AW612), 0))*(DY612+DZ612)/1000.0</f>
        <v>0</v>
      </c>
      <c r="Q612">
        <f>2.0/((1/S612-1/R612)+SIGN(S612)*SQRT((1/S612-1/R612)*(1/S612-1/R612) + 4*DM612/((DM612+1)*(DM612+1))*(2*1/S612*1/R612-1/R612*1/R612)))</f>
        <v>0</v>
      </c>
      <c r="R612">
        <f>IF(LEFT(DN612,1)&lt;&gt;"0",IF(LEFT(DN612,1)="1",3.0,DO612),$D$5+$E$5*(EF612*DY612/($K$5*1000))+$F$5*(EF612*DY612/($K$5*1000))*MAX(MIN(DL612,$J$5),$I$5)*MAX(MIN(DL612,$J$5),$I$5)+$G$5*MAX(MIN(DL612,$J$5),$I$5)*(EF612*DY612/($K$5*1000))+$H$5*(EF612*DY612/($K$5*1000))*(EF612*DY612/($K$5*1000)))</f>
        <v>0</v>
      </c>
      <c r="S612">
        <f>J612*(1000-(1000*0.61365*exp(17.502*W612/(240.97+W612))/(DY612+DZ612)+DT612)/2)/(1000*0.61365*exp(17.502*W612/(240.97+W612))/(DY612+DZ612)-DT612)</f>
        <v>0</v>
      </c>
      <c r="T612">
        <f>1/((DM612+1)/(Q612/1.6)+1/(R612/1.37)) + DM612/((DM612+1)/(Q612/1.6) + DM612/(R612/1.37))</f>
        <v>0</v>
      </c>
      <c r="U612">
        <f>(DH612*DK612)</f>
        <v>0</v>
      </c>
      <c r="V612">
        <f>(EA612+(U612+2*0.95*5.67E-8*(((EA612+$B$7)+273)^4-(EA612+273)^4)-44100*J612)/(1.84*29.3*R612+8*0.95*5.67E-8*(EA612+273)^3))</f>
        <v>0</v>
      </c>
      <c r="W612">
        <f>($C$7*EB612+$D$7*EC612+$E$7*V612)</f>
        <v>0</v>
      </c>
      <c r="X612">
        <f>0.61365*exp(17.502*W612/(240.97+W612))</f>
        <v>0</v>
      </c>
      <c r="Y612">
        <f>(Z612/AA612*100)</f>
        <v>0</v>
      </c>
      <c r="Z612">
        <f>DT612*(DY612+DZ612)/1000</f>
        <v>0</v>
      </c>
      <c r="AA612">
        <f>0.61365*exp(17.502*EA612/(240.97+EA612))</f>
        <v>0</v>
      </c>
      <c r="AB612">
        <f>(X612-DT612*(DY612+DZ612)/1000)</f>
        <v>0</v>
      </c>
      <c r="AC612">
        <f>(-J612*44100)</f>
        <v>0</v>
      </c>
      <c r="AD612">
        <f>2*29.3*R612*0.92*(EA612-W612)</f>
        <v>0</v>
      </c>
      <c r="AE612">
        <f>2*0.95*5.67E-8*(((EA612+$B$7)+273)^4-(W612+273)^4)</f>
        <v>0</v>
      </c>
      <c r="AF612">
        <f>U612+AE612+AC612+AD612</f>
        <v>0</v>
      </c>
      <c r="AG612">
        <f>DX612*AU612*(DS612-DR612*(1000-AU612*DU612)/(1000-AU612*DT612))/(100*DL612)</f>
        <v>0</v>
      </c>
      <c r="AH612">
        <f>1000*DX612*AU612*(DT612-DU612)/(100*DL612*(1000-AU612*DT612))</f>
        <v>0</v>
      </c>
      <c r="AI612">
        <f>(AJ612 - AK612 - DY612*1E3/(8.314*(EA612+273.15)) * AM612/DX612 * AL612) * DX612/(100*DL612) * (1000 - DU612)/1000</f>
        <v>0</v>
      </c>
      <c r="AJ612">
        <v>136.1463433065916</v>
      </c>
      <c r="AK612">
        <v>147.0818484848485</v>
      </c>
      <c r="AL612">
        <v>-3.219034783301146</v>
      </c>
      <c r="AM612">
        <v>65.62289470494829</v>
      </c>
      <c r="AN612">
        <f>(AP612 - AO612 + DY612*1E3/(8.314*(EA612+273.15)) * AR612/DX612 * AQ612) * DX612/(100*DL612) * 1000/(1000 - AP612)</f>
        <v>0</v>
      </c>
      <c r="AO612">
        <v>14.60063243858631</v>
      </c>
      <c r="AP612">
        <v>16.32997878787878</v>
      </c>
      <c r="AQ612">
        <v>-0.0001716544144784216</v>
      </c>
      <c r="AR612">
        <v>106.7628895152086</v>
      </c>
      <c r="AS612">
        <v>0</v>
      </c>
      <c r="AT612">
        <v>0</v>
      </c>
      <c r="AU612">
        <f>IF(AS612*$H$13&gt;=AW612,1.0,(AW612/(AW612-AS612*$H$13)))</f>
        <v>0</v>
      </c>
      <c r="AV612">
        <f>(AU612-1)*100</f>
        <v>0</v>
      </c>
      <c r="AW612">
        <f>MAX(0,($B$13+$C$13*EF612)/(1+$D$13*EF612)*DY612/(EA612+273)*$E$13)</f>
        <v>0</v>
      </c>
      <c r="AX612" t="s">
        <v>437</v>
      </c>
      <c r="AY612" t="s">
        <v>437</v>
      </c>
      <c r="AZ612">
        <v>0</v>
      </c>
      <c r="BA612">
        <v>0</v>
      </c>
      <c r="BB612">
        <f>1-AZ612/BA612</f>
        <v>0</v>
      </c>
      <c r="BC612">
        <v>0</v>
      </c>
      <c r="BD612" t="s">
        <v>437</v>
      </c>
      <c r="BE612" t="s">
        <v>437</v>
      </c>
      <c r="BF612">
        <v>0</v>
      </c>
      <c r="BG612">
        <v>0</v>
      </c>
      <c r="BH612">
        <f>1-BF612/BG612</f>
        <v>0</v>
      </c>
      <c r="BI612">
        <v>0.5</v>
      </c>
      <c r="BJ612">
        <f>DI612</f>
        <v>0</v>
      </c>
      <c r="BK612">
        <f>L612</f>
        <v>0</v>
      </c>
      <c r="BL612">
        <f>BH612*BI612*BJ612</f>
        <v>0</v>
      </c>
      <c r="BM612">
        <f>(BK612-BC612)/BJ612</f>
        <v>0</v>
      </c>
      <c r="BN612">
        <f>(BA612-BG612)/BG612</f>
        <v>0</v>
      </c>
      <c r="BO612">
        <f>AZ612/(BB612+AZ612/BG612)</f>
        <v>0</v>
      </c>
      <c r="BP612" t="s">
        <v>437</v>
      </c>
      <c r="BQ612">
        <v>0</v>
      </c>
      <c r="BR612">
        <f>IF(BQ612&lt;&gt;0, BQ612, BO612)</f>
        <v>0</v>
      </c>
      <c r="BS612">
        <f>1-BR612/BG612</f>
        <v>0</v>
      </c>
      <c r="BT612">
        <f>(BG612-BF612)/(BG612-BR612)</f>
        <v>0</v>
      </c>
      <c r="BU612">
        <f>(BA612-BG612)/(BA612-BR612)</f>
        <v>0</v>
      </c>
      <c r="BV612">
        <f>(BG612-BF612)/(BG612-AZ612)</f>
        <v>0</v>
      </c>
      <c r="BW612">
        <f>(BA612-BG612)/(BA612-AZ612)</f>
        <v>0</v>
      </c>
      <c r="BX612">
        <f>(BT612*BR612/BF612)</f>
        <v>0</v>
      </c>
      <c r="BY612">
        <f>(1-BX612)</f>
        <v>0</v>
      </c>
      <c r="BZ612">
        <v>2020</v>
      </c>
      <c r="CA612">
        <v>290.0000000000001</v>
      </c>
      <c r="CB612">
        <v>1590.42</v>
      </c>
      <c r="CC612">
        <v>295</v>
      </c>
      <c r="CD612">
        <v>5220.67</v>
      </c>
      <c r="CE612">
        <v>1591.29</v>
      </c>
      <c r="CF612">
        <v>-0.87</v>
      </c>
      <c r="CG612">
        <v>300.0000000000001</v>
      </c>
      <c r="CH612">
        <v>23.8</v>
      </c>
      <c r="CI612">
        <v>1650.734719841875</v>
      </c>
      <c r="CJ612">
        <v>2.032994541366527</v>
      </c>
      <c r="CK612">
        <v>-31.03478562282126</v>
      </c>
      <c r="CL612">
        <v>0.9198548094063967</v>
      </c>
      <c r="CM612">
        <v>0.9759925733019913</v>
      </c>
      <c r="CN612">
        <v>-0.00431141668520578</v>
      </c>
      <c r="CO612">
        <v>289.9999999999999</v>
      </c>
      <c r="CP612">
        <v>1590.91</v>
      </c>
      <c r="CQ612">
        <v>765</v>
      </c>
      <c r="CR612">
        <v>5219.32</v>
      </c>
      <c r="CS612">
        <v>1591.27</v>
      </c>
      <c r="CT612">
        <v>-0.36</v>
      </c>
      <c r="DH612">
        <f>$B$11*EG612+$C$11*EH612+$F$11*ES612*(1-EV612)</f>
        <v>0</v>
      </c>
      <c r="DI612">
        <f>DH612*DJ612</f>
        <v>0</v>
      </c>
      <c r="DJ612">
        <f>($B$11*$D$9+$C$11*$D$9+$F$11*((FF612+EX612)/MAX(FF612+EX612+FG612, 0.1)*$I$9+FG612/MAX(FF612+EX612+FG612, 0.1)*$J$9))/($B$11+$C$11+$F$11)</f>
        <v>0</v>
      </c>
      <c r="DK612">
        <f>($B$11*$K$9+$C$11*$K$9+$F$11*((FF612+EX612)/MAX(FF612+EX612+FG612, 0.1)*$P$9+FG612/MAX(FF612+EX612+FG612, 0.1)*$Q$9))/($B$11+$C$11+$F$11)</f>
        <v>0</v>
      </c>
      <c r="DL612">
        <v>6</v>
      </c>
      <c r="DM612">
        <v>0.5</v>
      </c>
      <c r="DN612" t="s">
        <v>438</v>
      </c>
      <c r="DO612">
        <v>2</v>
      </c>
      <c r="DP612" t="b">
        <v>1</v>
      </c>
      <c r="DQ612">
        <v>1761514578.6</v>
      </c>
      <c r="DR612">
        <v>151.0181111111111</v>
      </c>
      <c r="DS612">
        <v>132.4804444444445</v>
      </c>
      <c r="DT612">
        <v>16.33465555555556</v>
      </c>
      <c r="DU612">
        <v>14.60022222222222</v>
      </c>
      <c r="DV612">
        <v>152.7697777777778</v>
      </c>
      <c r="DW612">
        <v>16.26211111111111</v>
      </c>
      <c r="DX612">
        <v>500.0383333333334</v>
      </c>
      <c r="DY612">
        <v>90.25712222222222</v>
      </c>
      <c r="DZ612">
        <v>0.09999166666666666</v>
      </c>
      <c r="EA612">
        <v>23.69842222222222</v>
      </c>
      <c r="EB612">
        <v>24.05978888888889</v>
      </c>
      <c r="EC612">
        <v>999.9000000000001</v>
      </c>
      <c r="ED612">
        <v>0</v>
      </c>
      <c r="EE612">
        <v>0</v>
      </c>
      <c r="EF612">
        <v>9997.923333333332</v>
      </c>
      <c r="EG612">
        <v>0</v>
      </c>
      <c r="EH612">
        <v>1029.268888888889</v>
      </c>
      <c r="EI612">
        <v>18.53758888888889</v>
      </c>
      <c r="EJ612">
        <v>153.5258888888889</v>
      </c>
      <c r="EK612">
        <v>134.4435555555555</v>
      </c>
      <c r="EL612">
        <v>1.734427777777778</v>
      </c>
      <c r="EM612">
        <v>132.4804444444445</v>
      </c>
      <c r="EN612">
        <v>14.60022222222222</v>
      </c>
      <c r="EO612">
        <v>1.474317777777778</v>
      </c>
      <c r="EP612">
        <v>1.317772222222222</v>
      </c>
      <c r="EQ612">
        <v>12.70437777777778</v>
      </c>
      <c r="ER612">
        <v>11.00313333333333</v>
      </c>
      <c r="ES612">
        <v>2000.057777777778</v>
      </c>
      <c r="ET612">
        <v>0.9800013333333334</v>
      </c>
      <c r="EU612">
        <v>0.01999906666666667</v>
      </c>
      <c r="EV612">
        <v>0</v>
      </c>
      <c r="EW612">
        <v>1542.31</v>
      </c>
      <c r="EX612">
        <v>5.00097</v>
      </c>
      <c r="EY612">
        <v>30976.21111111112</v>
      </c>
      <c r="EZ612">
        <v>16708.03333333333</v>
      </c>
      <c r="FA612">
        <v>41.187</v>
      </c>
      <c r="FB612">
        <v>42.375</v>
      </c>
      <c r="FC612">
        <v>41.375</v>
      </c>
      <c r="FD612">
        <v>41.70099999999999</v>
      </c>
      <c r="FE612">
        <v>41.187</v>
      </c>
      <c r="FF612">
        <v>1955.157777777777</v>
      </c>
      <c r="FG612">
        <v>39.9</v>
      </c>
      <c r="FH612">
        <v>0</v>
      </c>
      <c r="FI612">
        <v>9452</v>
      </c>
      <c r="FJ612">
        <v>0</v>
      </c>
      <c r="FK612">
        <v>1542.6952</v>
      </c>
      <c r="FL612">
        <v>-3.038461547994964</v>
      </c>
      <c r="FM612">
        <v>-42.32307697726396</v>
      </c>
      <c r="FN612">
        <v>30979.148</v>
      </c>
      <c r="FO612">
        <v>15</v>
      </c>
      <c r="FP612">
        <v>0</v>
      </c>
      <c r="FQ612" t="s">
        <v>439</v>
      </c>
      <c r="FR612">
        <v>1760210915.6</v>
      </c>
      <c r="FS612">
        <v>0</v>
      </c>
      <c r="FT612">
        <v>0</v>
      </c>
      <c r="FU612">
        <v>-0.215</v>
      </c>
      <c r="FV612">
        <v>0</v>
      </c>
      <c r="FW612">
        <v>-0.6919999999999999</v>
      </c>
      <c r="FX612">
        <v>0</v>
      </c>
      <c r="FY612">
        <v>400</v>
      </c>
      <c r="FZ612">
        <v>0</v>
      </c>
      <c r="GA612">
        <v>0.15</v>
      </c>
      <c r="GB612">
        <v>0</v>
      </c>
      <c r="GC612">
        <v>17.7689175</v>
      </c>
      <c r="GD612">
        <v>3.660982739211995</v>
      </c>
      <c r="GE612">
        <v>0.4227842256325915</v>
      </c>
      <c r="GF612">
        <v>0</v>
      </c>
      <c r="GG612">
        <v>1542.709411764706</v>
      </c>
      <c r="GH612">
        <v>-1.319174943474529</v>
      </c>
      <c r="GI612">
        <v>0.2905870445319595</v>
      </c>
      <c r="GJ612">
        <v>0</v>
      </c>
      <c r="GK612">
        <v>1.74468575</v>
      </c>
      <c r="GL612">
        <v>-0.1154034146341483</v>
      </c>
      <c r="GM612">
        <v>0.01425997087786297</v>
      </c>
      <c r="GN612">
        <v>0</v>
      </c>
      <c r="GO612">
        <v>0</v>
      </c>
      <c r="GP612">
        <v>3</v>
      </c>
      <c r="GQ612" t="s">
        <v>455</v>
      </c>
      <c r="GR612">
        <v>3.13378</v>
      </c>
      <c r="GS612">
        <v>2.76021</v>
      </c>
      <c r="GT612">
        <v>0.0374878</v>
      </c>
      <c r="GU612">
        <v>0.0321141</v>
      </c>
      <c r="GV612">
        <v>0.0802407</v>
      </c>
      <c r="GW612">
        <v>0.0732332</v>
      </c>
      <c r="GX612">
        <v>30532.9</v>
      </c>
      <c r="GY612">
        <v>30706.1</v>
      </c>
      <c r="GZ612">
        <v>29503.4</v>
      </c>
      <c r="HA612">
        <v>29327.8</v>
      </c>
      <c r="HB612">
        <v>35860.3</v>
      </c>
      <c r="HC612">
        <v>36004.4</v>
      </c>
      <c r="HD612">
        <v>41513.2</v>
      </c>
      <c r="HE612">
        <v>41661.9</v>
      </c>
      <c r="HF612">
        <v>1.91052</v>
      </c>
      <c r="HG612">
        <v>1.8278</v>
      </c>
      <c r="HH612">
        <v>0.0222027</v>
      </c>
      <c r="HI612">
        <v>0</v>
      </c>
      <c r="HJ612">
        <v>23.6954</v>
      </c>
      <c r="HK612">
        <v>999.9</v>
      </c>
      <c r="HL612">
        <v>35.9</v>
      </c>
      <c r="HM612">
        <v>31.6</v>
      </c>
      <c r="HN612">
        <v>18.5677</v>
      </c>
      <c r="HO612">
        <v>62.5766</v>
      </c>
      <c r="HP612">
        <v>31.1058</v>
      </c>
      <c r="HQ612">
        <v>1</v>
      </c>
      <c r="HR612">
        <v>0.28829</v>
      </c>
      <c r="HS612">
        <v>5.76188</v>
      </c>
      <c r="HT612">
        <v>20.2463</v>
      </c>
      <c r="HU612">
        <v>5.22014</v>
      </c>
      <c r="HV612">
        <v>12.0159</v>
      </c>
      <c r="HW612">
        <v>4.98925</v>
      </c>
      <c r="HX612">
        <v>3.28808</v>
      </c>
      <c r="HY612">
        <v>9999</v>
      </c>
      <c r="HZ612">
        <v>9999</v>
      </c>
      <c r="IA612">
        <v>9999</v>
      </c>
      <c r="IB612">
        <v>999.9</v>
      </c>
      <c r="IC612">
        <v>4.97278</v>
      </c>
      <c r="ID612">
        <v>1.86661</v>
      </c>
      <c r="IE612">
        <v>1.86587</v>
      </c>
      <c r="IF612">
        <v>1.86585</v>
      </c>
      <c r="IG612">
        <v>1.86772</v>
      </c>
      <c r="IH612">
        <v>1.87017</v>
      </c>
      <c r="II612">
        <v>1.86877</v>
      </c>
      <c r="IJ612">
        <v>1.87027</v>
      </c>
      <c r="IK612">
        <v>0</v>
      </c>
      <c r="IL612">
        <v>0</v>
      </c>
      <c r="IM612">
        <v>0</v>
      </c>
      <c r="IN612">
        <v>0</v>
      </c>
      <c r="IO612" t="s">
        <v>441</v>
      </c>
      <c r="IP612" t="s">
        <v>442</v>
      </c>
      <c r="IQ612" t="s">
        <v>443</v>
      </c>
      <c r="IR612" t="s">
        <v>443</v>
      </c>
      <c r="IS612" t="s">
        <v>443</v>
      </c>
      <c r="IT612" t="s">
        <v>443</v>
      </c>
      <c r="IU612">
        <v>0</v>
      </c>
      <c r="IV612">
        <v>100</v>
      </c>
      <c r="IW612">
        <v>100</v>
      </c>
      <c r="IX612">
        <v>-1.734</v>
      </c>
      <c r="IY612">
        <v>0.07240000000000001</v>
      </c>
      <c r="IZ612">
        <v>-1.414774939843471</v>
      </c>
      <c r="JA612">
        <v>-0.002262605230658699</v>
      </c>
      <c r="JB612">
        <v>4.117972070868355E-07</v>
      </c>
      <c r="JC612">
        <v>-1.535053720392113E-10</v>
      </c>
      <c r="JD612">
        <v>-0.05773197212917025</v>
      </c>
      <c r="JE612">
        <v>-0.004387372397949352</v>
      </c>
      <c r="JF612">
        <v>0.001148265067849212</v>
      </c>
      <c r="JG612">
        <v>-2.372704636287677E-05</v>
      </c>
      <c r="JH612">
        <v>4</v>
      </c>
      <c r="JI612">
        <v>2346</v>
      </c>
      <c r="JJ612">
        <v>1</v>
      </c>
      <c r="JK612">
        <v>24</v>
      </c>
      <c r="JL612">
        <v>21727.8</v>
      </c>
      <c r="JM612">
        <v>29358576.4</v>
      </c>
      <c r="JN612">
        <v>0.38208</v>
      </c>
      <c r="JO612">
        <v>2.3291</v>
      </c>
      <c r="JP612">
        <v>1.39771</v>
      </c>
      <c r="JQ612">
        <v>2.35229</v>
      </c>
      <c r="JR612">
        <v>1.49536</v>
      </c>
      <c r="JS612">
        <v>2.70386</v>
      </c>
      <c r="JT612">
        <v>36.4107</v>
      </c>
      <c r="JU612">
        <v>24.0175</v>
      </c>
      <c r="JV612">
        <v>18</v>
      </c>
      <c r="JW612">
        <v>498.186</v>
      </c>
      <c r="JX612">
        <v>435.336</v>
      </c>
      <c r="JY612">
        <v>17.7928</v>
      </c>
      <c r="JZ612">
        <v>31.017</v>
      </c>
      <c r="KA612">
        <v>30.0019</v>
      </c>
      <c r="KB612">
        <v>30.6593</v>
      </c>
      <c r="KC612">
        <v>30.569</v>
      </c>
      <c r="KD612">
        <v>7.58859</v>
      </c>
      <c r="KE612">
        <v>25.0092</v>
      </c>
      <c r="KF612">
        <v>32.6032</v>
      </c>
      <c r="KG612">
        <v>17.711</v>
      </c>
      <c r="KH612">
        <v>99.28919999999999</v>
      </c>
      <c r="KI612">
        <v>14.6003</v>
      </c>
      <c r="KJ612">
        <v>100.829</v>
      </c>
      <c r="KK612">
        <v>100.187</v>
      </c>
    </row>
    <row r="613" spans="1:297">
      <c r="A613">
        <v>597</v>
      </c>
      <c r="B613">
        <v>1761514586.1</v>
      </c>
      <c r="C613">
        <v>7375.599999904633</v>
      </c>
      <c r="D613" t="s">
        <v>1643</v>
      </c>
      <c r="E613" t="s">
        <v>1644</v>
      </c>
      <c r="F613">
        <v>5</v>
      </c>
      <c r="G613" t="s">
        <v>1604</v>
      </c>
      <c r="H613" t="s">
        <v>436</v>
      </c>
      <c r="I613">
        <v>1761514583.3</v>
      </c>
      <c r="J613">
        <f>(K613)/1000</f>
        <v>0</v>
      </c>
      <c r="K613">
        <f>IF(DP613, AN613, AH613)</f>
        <v>0</v>
      </c>
      <c r="L613">
        <f>IF(DP613, AI613, AG613)</f>
        <v>0</v>
      </c>
      <c r="M613">
        <f>DR613 - IF(AU613&gt;1, L613*DL613*100.0/(AW613), 0)</f>
        <v>0</v>
      </c>
      <c r="N613">
        <f>((T613-J613/2)*M613-L613)/(T613+J613/2)</f>
        <v>0</v>
      </c>
      <c r="O613">
        <f>N613*(DY613+DZ613)/1000.0</f>
        <v>0</v>
      </c>
      <c r="P613">
        <f>(DR613 - IF(AU613&gt;1, L613*DL613*100.0/(AW613), 0))*(DY613+DZ613)/1000.0</f>
        <v>0</v>
      </c>
      <c r="Q613">
        <f>2.0/((1/S613-1/R613)+SIGN(S613)*SQRT((1/S613-1/R613)*(1/S613-1/R613) + 4*DM613/((DM613+1)*(DM613+1))*(2*1/S613*1/R613-1/R613*1/R613)))</f>
        <v>0</v>
      </c>
      <c r="R613">
        <f>IF(LEFT(DN613,1)&lt;&gt;"0",IF(LEFT(DN613,1)="1",3.0,DO613),$D$5+$E$5*(EF613*DY613/($K$5*1000))+$F$5*(EF613*DY613/($K$5*1000))*MAX(MIN(DL613,$J$5),$I$5)*MAX(MIN(DL613,$J$5),$I$5)+$G$5*MAX(MIN(DL613,$J$5),$I$5)*(EF613*DY613/($K$5*1000))+$H$5*(EF613*DY613/($K$5*1000))*(EF613*DY613/($K$5*1000)))</f>
        <v>0</v>
      </c>
      <c r="S613">
        <f>J613*(1000-(1000*0.61365*exp(17.502*W613/(240.97+W613))/(DY613+DZ613)+DT613)/2)/(1000*0.61365*exp(17.502*W613/(240.97+W613))/(DY613+DZ613)-DT613)</f>
        <v>0</v>
      </c>
      <c r="T613">
        <f>1/((DM613+1)/(Q613/1.6)+1/(R613/1.37)) + DM613/((DM613+1)/(Q613/1.6) + DM613/(R613/1.37))</f>
        <v>0</v>
      </c>
      <c r="U613">
        <f>(DH613*DK613)</f>
        <v>0</v>
      </c>
      <c r="V613">
        <f>(EA613+(U613+2*0.95*5.67E-8*(((EA613+$B$7)+273)^4-(EA613+273)^4)-44100*J613)/(1.84*29.3*R613+8*0.95*5.67E-8*(EA613+273)^3))</f>
        <v>0</v>
      </c>
      <c r="W613">
        <f>($C$7*EB613+$D$7*EC613+$E$7*V613)</f>
        <v>0</v>
      </c>
      <c r="X613">
        <f>0.61365*exp(17.502*W613/(240.97+W613))</f>
        <v>0</v>
      </c>
      <c r="Y613">
        <f>(Z613/AA613*100)</f>
        <v>0</v>
      </c>
      <c r="Z613">
        <f>DT613*(DY613+DZ613)/1000</f>
        <v>0</v>
      </c>
      <c r="AA613">
        <f>0.61365*exp(17.502*EA613/(240.97+EA613))</f>
        <v>0</v>
      </c>
      <c r="AB613">
        <f>(X613-DT613*(DY613+DZ613)/1000)</f>
        <v>0</v>
      </c>
      <c r="AC613">
        <f>(-J613*44100)</f>
        <v>0</v>
      </c>
      <c r="AD613">
        <f>2*29.3*R613*0.92*(EA613-W613)</f>
        <v>0</v>
      </c>
      <c r="AE613">
        <f>2*0.95*5.67E-8*(((EA613+$B$7)+273)^4-(W613+273)^4)</f>
        <v>0</v>
      </c>
      <c r="AF613">
        <f>U613+AE613+AC613+AD613</f>
        <v>0</v>
      </c>
      <c r="AG613">
        <f>DX613*AU613*(DS613-DR613*(1000-AU613*DU613)/(1000-AU613*DT613))/(100*DL613)</f>
        <v>0</v>
      </c>
      <c r="AH613">
        <f>1000*DX613*AU613*(DT613-DU613)/(100*DL613*(1000-AU613*DT613))</f>
        <v>0</v>
      </c>
      <c r="AI613">
        <f>(AJ613 - AK613 - DY613*1E3/(8.314*(EA613+273.15)) * AM613/DX613 * AL613) * DX613/(100*DL613) * (1000 - DU613)/1000</f>
        <v>0</v>
      </c>
      <c r="AJ613">
        <v>119.249272722013</v>
      </c>
      <c r="AK613">
        <v>130.8507212121212</v>
      </c>
      <c r="AL613">
        <v>-3.244582875056093</v>
      </c>
      <c r="AM613">
        <v>65.62289470494829</v>
      </c>
      <c r="AN613">
        <f>(AP613 - AO613 + DY613*1E3/(8.314*(EA613+273.15)) * AR613/DX613 * AQ613) * DX613/(100*DL613) * 1000/(1000 - AP613)</f>
        <v>0</v>
      </c>
      <c r="AO613">
        <v>14.59702354305903</v>
      </c>
      <c r="AP613">
        <v>16.31891696969696</v>
      </c>
      <c r="AQ613">
        <v>-0.0001401276574722242</v>
      </c>
      <c r="AR613">
        <v>106.7628895152086</v>
      </c>
      <c r="AS613">
        <v>0</v>
      </c>
      <c r="AT613">
        <v>0</v>
      </c>
      <c r="AU613">
        <f>IF(AS613*$H$13&gt;=AW613,1.0,(AW613/(AW613-AS613*$H$13)))</f>
        <v>0</v>
      </c>
      <c r="AV613">
        <f>(AU613-1)*100</f>
        <v>0</v>
      </c>
      <c r="AW613">
        <f>MAX(0,($B$13+$C$13*EF613)/(1+$D$13*EF613)*DY613/(EA613+273)*$E$13)</f>
        <v>0</v>
      </c>
      <c r="AX613" t="s">
        <v>437</v>
      </c>
      <c r="AY613" t="s">
        <v>437</v>
      </c>
      <c r="AZ613">
        <v>0</v>
      </c>
      <c r="BA613">
        <v>0</v>
      </c>
      <c r="BB613">
        <f>1-AZ613/BA613</f>
        <v>0</v>
      </c>
      <c r="BC613">
        <v>0</v>
      </c>
      <c r="BD613" t="s">
        <v>437</v>
      </c>
      <c r="BE613" t="s">
        <v>437</v>
      </c>
      <c r="BF613">
        <v>0</v>
      </c>
      <c r="BG613">
        <v>0</v>
      </c>
      <c r="BH613">
        <f>1-BF613/BG613</f>
        <v>0</v>
      </c>
      <c r="BI613">
        <v>0.5</v>
      </c>
      <c r="BJ613">
        <f>DI613</f>
        <v>0</v>
      </c>
      <c r="BK613">
        <f>L613</f>
        <v>0</v>
      </c>
      <c r="BL613">
        <f>BH613*BI613*BJ613</f>
        <v>0</v>
      </c>
      <c r="BM613">
        <f>(BK613-BC613)/BJ613</f>
        <v>0</v>
      </c>
      <c r="BN613">
        <f>(BA613-BG613)/BG613</f>
        <v>0</v>
      </c>
      <c r="BO613">
        <f>AZ613/(BB613+AZ613/BG613)</f>
        <v>0</v>
      </c>
      <c r="BP613" t="s">
        <v>437</v>
      </c>
      <c r="BQ613">
        <v>0</v>
      </c>
      <c r="BR613">
        <f>IF(BQ613&lt;&gt;0, BQ613, BO613)</f>
        <v>0</v>
      </c>
      <c r="BS613">
        <f>1-BR613/BG613</f>
        <v>0</v>
      </c>
      <c r="BT613">
        <f>(BG613-BF613)/(BG613-BR613)</f>
        <v>0</v>
      </c>
      <c r="BU613">
        <f>(BA613-BG613)/(BA613-BR613)</f>
        <v>0</v>
      </c>
      <c r="BV613">
        <f>(BG613-BF613)/(BG613-AZ613)</f>
        <v>0</v>
      </c>
      <c r="BW613">
        <f>(BA613-BG613)/(BA613-AZ613)</f>
        <v>0</v>
      </c>
      <c r="BX613">
        <f>(BT613*BR613/BF613)</f>
        <v>0</v>
      </c>
      <c r="BY613">
        <f>(1-BX613)</f>
        <v>0</v>
      </c>
      <c r="BZ613">
        <v>2020</v>
      </c>
      <c r="CA613">
        <v>290.0000000000001</v>
      </c>
      <c r="CB613">
        <v>1590.42</v>
      </c>
      <c r="CC613">
        <v>295</v>
      </c>
      <c r="CD613">
        <v>5220.67</v>
      </c>
      <c r="CE613">
        <v>1591.29</v>
      </c>
      <c r="CF613">
        <v>-0.87</v>
      </c>
      <c r="CG613">
        <v>300.0000000000001</v>
      </c>
      <c r="CH613">
        <v>23.8</v>
      </c>
      <c r="CI613">
        <v>1650.734719841875</v>
      </c>
      <c r="CJ613">
        <v>2.032994541366527</v>
      </c>
      <c r="CK613">
        <v>-31.03478562282126</v>
      </c>
      <c r="CL613">
        <v>0.9198548094063967</v>
      </c>
      <c r="CM613">
        <v>0.9759925733019913</v>
      </c>
      <c r="CN613">
        <v>-0.00431141668520578</v>
      </c>
      <c r="CO613">
        <v>289.9999999999999</v>
      </c>
      <c r="CP613">
        <v>1590.91</v>
      </c>
      <c r="CQ613">
        <v>765</v>
      </c>
      <c r="CR613">
        <v>5219.32</v>
      </c>
      <c r="CS613">
        <v>1591.27</v>
      </c>
      <c r="CT613">
        <v>-0.36</v>
      </c>
      <c r="DH613">
        <f>$B$11*EG613+$C$11*EH613+$F$11*ES613*(1-EV613)</f>
        <v>0</v>
      </c>
      <c r="DI613">
        <f>DH613*DJ613</f>
        <v>0</v>
      </c>
      <c r="DJ613">
        <f>($B$11*$D$9+$C$11*$D$9+$F$11*((FF613+EX613)/MAX(FF613+EX613+FG613, 0.1)*$I$9+FG613/MAX(FF613+EX613+FG613, 0.1)*$J$9))/($B$11+$C$11+$F$11)</f>
        <v>0</v>
      </c>
      <c r="DK613">
        <f>($B$11*$K$9+$C$11*$K$9+$F$11*((FF613+EX613)/MAX(FF613+EX613+FG613, 0.1)*$P$9+FG613/MAX(FF613+EX613+FG613, 0.1)*$Q$9))/($B$11+$C$11+$F$11)</f>
        <v>0</v>
      </c>
      <c r="DL613">
        <v>6</v>
      </c>
      <c r="DM613">
        <v>0.5</v>
      </c>
      <c r="DN613" t="s">
        <v>438</v>
      </c>
      <c r="DO613">
        <v>2</v>
      </c>
      <c r="DP613" t="b">
        <v>1</v>
      </c>
      <c r="DQ613">
        <v>1761514583.3</v>
      </c>
      <c r="DR613">
        <v>136.0598</v>
      </c>
      <c r="DS613">
        <v>116.8204</v>
      </c>
      <c r="DT613">
        <v>16.3236</v>
      </c>
      <c r="DU613">
        <v>14.59673</v>
      </c>
      <c r="DV613">
        <v>137.779</v>
      </c>
      <c r="DW613">
        <v>16.25119</v>
      </c>
      <c r="DX613">
        <v>500.0084</v>
      </c>
      <c r="DY613">
        <v>90.25717</v>
      </c>
      <c r="DZ613">
        <v>0.09998125999999999</v>
      </c>
      <c r="EA613">
        <v>23.69388</v>
      </c>
      <c r="EB613">
        <v>24.06124</v>
      </c>
      <c r="EC613">
        <v>999.9</v>
      </c>
      <c r="ED613">
        <v>0</v>
      </c>
      <c r="EE613">
        <v>0</v>
      </c>
      <c r="EF613">
        <v>10001.867</v>
      </c>
      <c r="EG613">
        <v>0</v>
      </c>
      <c r="EH613">
        <v>1029.254</v>
      </c>
      <c r="EI613">
        <v>19.23961</v>
      </c>
      <c r="EJ613">
        <v>138.3178</v>
      </c>
      <c r="EK613">
        <v>118.5508</v>
      </c>
      <c r="EL613">
        <v>1.726869</v>
      </c>
      <c r="EM613">
        <v>116.8204</v>
      </c>
      <c r="EN613">
        <v>14.59673</v>
      </c>
      <c r="EO613">
        <v>1.473322</v>
      </c>
      <c r="EP613">
        <v>1.317459</v>
      </c>
      <c r="EQ613">
        <v>12.69408</v>
      </c>
      <c r="ER613">
        <v>10.99952</v>
      </c>
      <c r="ES613">
        <v>1999.992</v>
      </c>
      <c r="ET613">
        <v>0.9800008000000002</v>
      </c>
      <c r="EU613">
        <v>0.01999959</v>
      </c>
      <c r="EV613">
        <v>0</v>
      </c>
      <c r="EW613">
        <v>1542.185</v>
      </c>
      <c r="EX613">
        <v>5.000970000000001</v>
      </c>
      <c r="EY613">
        <v>30970.98</v>
      </c>
      <c r="EZ613">
        <v>16707.51</v>
      </c>
      <c r="FA613">
        <v>41.187</v>
      </c>
      <c r="FB613">
        <v>42.375</v>
      </c>
      <c r="FC613">
        <v>41.375</v>
      </c>
      <c r="FD613">
        <v>41.7311</v>
      </c>
      <c r="FE613">
        <v>41.187</v>
      </c>
      <c r="FF613">
        <v>1955.092</v>
      </c>
      <c r="FG613">
        <v>39.89999999999999</v>
      </c>
      <c r="FH613">
        <v>0</v>
      </c>
      <c r="FI613">
        <v>9457.400000095367</v>
      </c>
      <c r="FJ613">
        <v>0</v>
      </c>
      <c r="FK613">
        <v>1542.433461538462</v>
      </c>
      <c r="FL613">
        <v>-2.499487194647688</v>
      </c>
      <c r="FM613">
        <v>-56.09572634979878</v>
      </c>
      <c r="FN613">
        <v>30974.84615384615</v>
      </c>
      <c r="FO613">
        <v>15</v>
      </c>
      <c r="FP613">
        <v>0</v>
      </c>
      <c r="FQ613" t="s">
        <v>439</v>
      </c>
      <c r="FR613">
        <v>1760210915.6</v>
      </c>
      <c r="FS613">
        <v>0</v>
      </c>
      <c r="FT613">
        <v>0</v>
      </c>
      <c r="FU613">
        <v>-0.215</v>
      </c>
      <c r="FV613">
        <v>0</v>
      </c>
      <c r="FW613">
        <v>-0.6919999999999999</v>
      </c>
      <c r="FX613">
        <v>0</v>
      </c>
      <c r="FY613">
        <v>400</v>
      </c>
      <c r="FZ613">
        <v>0</v>
      </c>
      <c r="GA613">
        <v>0.15</v>
      </c>
      <c r="GB613">
        <v>0</v>
      </c>
      <c r="GC613">
        <v>18.21538048780488</v>
      </c>
      <c r="GD613">
        <v>7.192756097560968</v>
      </c>
      <c r="GE613">
        <v>0.7286785253304854</v>
      </c>
      <c r="GF613">
        <v>0</v>
      </c>
      <c r="GG613">
        <v>1542.577941176471</v>
      </c>
      <c r="GH613">
        <v>-3.017723456482508</v>
      </c>
      <c r="GI613">
        <v>0.3861330113084789</v>
      </c>
      <c r="GJ613">
        <v>0</v>
      </c>
      <c r="GK613">
        <v>1.734867073170732</v>
      </c>
      <c r="GL613">
        <v>-0.0600060627177699</v>
      </c>
      <c r="GM613">
        <v>0.008606689469755038</v>
      </c>
      <c r="GN613">
        <v>1</v>
      </c>
      <c r="GO613">
        <v>1</v>
      </c>
      <c r="GP613">
        <v>3</v>
      </c>
      <c r="GQ613" t="s">
        <v>446</v>
      </c>
      <c r="GR613">
        <v>3.13369</v>
      </c>
      <c r="GS613">
        <v>2.76033</v>
      </c>
      <c r="GT613">
        <v>0.0335633</v>
      </c>
      <c r="GU613">
        <v>0.027949</v>
      </c>
      <c r="GV613">
        <v>0.0802045</v>
      </c>
      <c r="GW613">
        <v>0.0732199</v>
      </c>
      <c r="GX613">
        <v>30656.8</v>
      </c>
      <c r="GY613">
        <v>30837.8</v>
      </c>
      <c r="GZ613">
        <v>29502.9</v>
      </c>
      <c r="HA613">
        <v>29327.5</v>
      </c>
      <c r="HB613">
        <v>35861.2</v>
      </c>
      <c r="HC613">
        <v>36004.2</v>
      </c>
      <c r="HD613">
        <v>41512.7</v>
      </c>
      <c r="HE613">
        <v>41661.1</v>
      </c>
      <c r="HF613">
        <v>1.91045</v>
      </c>
      <c r="HG613">
        <v>1.8277</v>
      </c>
      <c r="HH613">
        <v>0.0220984</v>
      </c>
      <c r="HI613">
        <v>0</v>
      </c>
      <c r="HJ613">
        <v>23.6954</v>
      </c>
      <c r="HK613">
        <v>999.9</v>
      </c>
      <c r="HL613">
        <v>35.9</v>
      </c>
      <c r="HM613">
        <v>31.6</v>
      </c>
      <c r="HN613">
        <v>18.5664</v>
      </c>
      <c r="HO613">
        <v>62.3466</v>
      </c>
      <c r="HP613">
        <v>30.9014</v>
      </c>
      <c r="HQ613">
        <v>1</v>
      </c>
      <c r="HR613">
        <v>0.289538</v>
      </c>
      <c r="HS613">
        <v>5.86346</v>
      </c>
      <c r="HT613">
        <v>20.2424</v>
      </c>
      <c r="HU613">
        <v>5.21969</v>
      </c>
      <c r="HV613">
        <v>12.0164</v>
      </c>
      <c r="HW613">
        <v>4.98895</v>
      </c>
      <c r="HX613">
        <v>3.288</v>
      </c>
      <c r="HY613">
        <v>9999</v>
      </c>
      <c r="HZ613">
        <v>9999</v>
      </c>
      <c r="IA613">
        <v>9999</v>
      </c>
      <c r="IB613">
        <v>999.9</v>
      </c>
      <c r="IC613">
        <v>4.97284</v>
      </c>
      <c r="ID613">
        <v>1.86661</v>
      </c>
      <c r="IE613">
        <v>1.86588</v>
      </c>
      <c r="IF613">
        <v>1.86584</v>
      </c>
      <c r="IG613">
        <v>1.86768</v>
      </c>
      <c r="IH613">
        <v>1.87016</v>
      </c>
      <c r="II613">
        <v>1.86876</v>
      </c>
      <c r="IJ613">
        <v>1.87027</v>
      </c>
      <c r="IK613">
        <v>0</v>
      </c>
      <c r="IL613">
        <v>0</v>
      </c>
      <c r="IM613">
        <v>0</v>
      </c>
      <c r="IN613">
        <v>0</v>
      </c>
      <c r="IO613" t="s">
        <v>441</v>
      </c>
      <c r="IP613" t="s">
        <v>442</v>
      </c>
      <c r="IQ613" t="s">
        <v>443</v>
      </c>
      <c r="IR613" t="s">
        <v>443</v>
      </c>
      <c r="IS613" t="s">
        <v>443</v>
      </c>
      <c r="IT613" t="s">
        <v>443</v>
      </c>
      <c r="IU613">
        <v>0</v>
      </c>
      <c r="IV613">
        <v>100</v>
      </c>
      <c r="IW613">
        <v>100</v>
      </c>
      <c r="IX613">
        <v>-1.7</v>
      </c>
      <c r="IY613">
        <v>0.0723</v>
      </c>
      <c r="IZ613">
        <v>-1.414774939843471</v>
      </c>
      <c r="JA613">
        <v>-0.002262605230658699</v>
      </c>
      <c r="JB613">
        <v>4.117972070868355E-07</v>
      </c>
      <c r="JC613">
        <v>-1.535053720392113E-10</v>
      </c>
      <c r="JD613">
        <v>-0.05773197212917025</v>
      </c>
      <c r="JE613">
        <v>-0.004387372397949352</v>
      </c>
      <c r="JF613">
        <v>0.001148265067849212</v>
      </c>
      <c r="JG613">
        <v>-2.372704636287677E-05</v>
      </c>
      <c r="JH613">
        <v>4</v>
      </c>
      <c r="JI613">
        <v>2346</v>
      </c>
      <c r="JJ613">
        <v>1</v>
      </c>
      <c r="JK613">
        <v>24</v>
      </c>
      <c r="JL613">
        <v>21727.8</v>
      </c>
      <c r="JM613">
        <v>29358576.4</v>
      </c>
      <c r="JN613">
        <v>0.344238</v>
      </c>
      <c r="JO613">
        <v>2.35352</v>
      </c>
      <c r="JP613">
        <v>1.39648</v>
      </c>
      <c r="JQ613">
        <v>2.35596</v>
      </c>
      <c r="JR613">
        <v>1.49536</v>
      </c>
      <c r="JS613">
        <v>2.53296</v>
      </c>
      <c r="JT613">
        <v>36.4107</v>
      </c>
      <c r="JU613">
        <v>24.0087</v>
      </c>
      <c r="JV613">
        <v>18</v>
      </c>
      <c r="JW613">
        <v>498.188</v>
      </c>
      <c r="JX613">
        <v>435.321</v>
      </c>
      <c r="JY613">
        <v>17.7203</v>
      </c>
      <c r="JZ613">
        <v>31.0222</v>
      </c>
      <c r="KA613">
        <v>30.0016</v>
      </c>
      <c r="KB613">
        <v>30.6657</v>
      </c>
      <c r="KC613">
        <v>30.5754</v>
      </c>
      <c r="KD613">
        <v>6.88737</v>
      </c>
      <c r="KE613">
        <v>25.0092</v>
      </c>
      <c r="KF613">
        <v>32.6032</v>
      </c>
      <c r="KG613">
        <v>17.6497</v>
      </c>
      <c r="KH613">
        <v>79.2556</v>
      </c>
      <c r="KI613">
        <v>14.6003</v>
      </c>
      <c r="KJ613">
        <v>100.827</v>
      </c>
      <c r="KK613">
        <v>100.186</v>
      </c>
    </row>
    <row r="614" spans="1:297">
      <c r="A614">
        <v>598</v>
      </c>
      <c r="B614">
        <v>1761514591.1</v>
      </c>
      <c r="C614">
        <v>7380.599999904633</v>
      </c>
      <c r="D614" t="s">
        <v>1645</v>
      </c>
      <c r="E614" t="s">
        <v>1646</v>
      </c>
      <c r="F614">
        <v>5</v>
      </c>
      <c r="G614" t="s">
        <v>1604</v>
      </c>
      <c r="H614" t="s">
        <v>436</v>
      </c>
      <c r="I614">
        <v>1761514588.6</v>
      </c>
      <c r="J614">
        <f>(K614)/1000</f>
        <v>0</v>
      </c>
      <c r="K614">
        <f>IF(DP614, AN614, AH614)</f>
        <v>0</v>
      </c>
      <c r="L614">
        <f>IF(DP614, AI614, AG614)</f>
        <v>0</v>
      </c>
      <c r="M614">
        <f>DR614 - IF(AU614&gt;1, L614*DL614*100.0/(AW614), 0)</f>
        <v>0</v>
      </c>
      <c r="N614">
        <f>((T614-J614/2)*M614-L614)/(T614+J614/2)</f>
        <v>0</v>
      </c>
      <c r="O614">
        <f>N614*(DY614+DZ614)/1000.0</f>
        <v>0</v>
      </c>
      <c r="P614">
        <f>(DR614 - IF(AU614&gt;1, L614*DL614*100.0/(AW614), 0))*(DY614+DZ614)/1000.0</f>
        <v>0</v>
      </c>
      <c r="Q614">
        <f>2.0/((1/S614-1/R614)+SIGN(S614)*SQRT((1/S614-1/R614)*(1/S614-1/R614) + 4*DM614/((DM614+1)*(DM614+1))*(2*1/S614*1/R614-1/R614*1/R614)))</f>
        <v>0</v>
      </c>
      <c r="R614">
        <f>IF(LEFT(DN614,1)&lt;&gt;"0",IF(LEFT(DN614,1)="1",3.0,DO614),$D$5+$E$5*(EF614*DY614/($K$5*1000))+$F$5*(EF614*DY614/($K$5*1000))*MAX(MIN(DL614,$J$5),$I$5)*MAX(MIN(DL614,$J$5),$I$5)+$G$5*MAX(MIN(DL614,$J$5),$I$5)*(EF614*DY614/($K$5*1000))+$H$5*(EF614*DY614/($K$5*1000))*(EF614*DY614/($K$5*1000)))</f>
        <v>0</v>
      </c>
      <c r="S614">
        <f>J614*(1000-(1000*0.61365*exp(17.502*W614/(240.97+W614))/(DY614+DZ614)+DT614)/2)/(1000*0.61365*exp(17.502*W614/(240.97+W614))/(DY614+DZ614)-DT614)</f>
        <v>0</v>
      </c>
      <c r="T614">
        <f>1/((DM614+1)/(Q614/1.6)+1/(R614/1.37)) + DM614/((DM614+1)/(Q614/1.6) + DM614/(R614/1.37))</f>
        <v>0</v>
      </c>
      <c r="U614">
        <f>(DH614*DK614)</f>
        <v>0</v>
      </c>
      <c r="V614">
        <f>(EA614+(U614+2*0.95*5.67E-8*(((EA614+$B$7)+273)^4-(EA614+273)^4)-44100*J614)/(1.84*29.3*R614+8*0.95*5.67E-8*(EA614+273)^3))</f>
        <v>0</v>
      </c>
      <c r="W614">
        <f>($C$7*EB614+$D$7*EC614+$E$7*V614)</f>
        <v>0</v>
      </c>
      <c r="X614">
        <f>0.61365*exp(17.502*W614/(240.97+W614))</f>
        <v>0</v>
      </c>
      <c r="Y614">
        <f>(Z614/AA614*100)</f>
        <v>0</v>
      </c>
      <c r="Z614">
        <f>DT614*(DY614+DZ614)/1000</f>
        <v>0</v>
      </c>
      <c r="AA614">
        <f>0.61365*exp(17.502*EA614/(240.97+EA614))</f>
        <v>0</v>
      </c>
      <c r="AB614">
        <f>(X614-DT614*(DY614+DZ614)/1000)</f>
        <v>0</v>
      </c>
      <c r="AC614">
        <f>(-J614*44100)</f>
        <v>0</v>
      </c>
      <c r="AD614">
        <f>2*29.3*R614*0.92*(EA614-W614)</f>
        <v>0</v>
      </c>
      <c r="AE614">
        <f>2*0.95*5.67E-8*(((EA614+$B$7)+273)^4-(W614+273)^4)</f>
        <v>0</v>
      </c>
      <c r="AF614">
        <f>U614+AE614+AC614+AD614</f>
        <v>0</v>
      </c>
      <c r="AG614">
        <f>DX614*AU614*(DS614-DR614*(1000-AU614*DU614)/(1000-AU614*DT614))/(100*DL614)</f>
        <v>0</v>
      </c>
      <c r="AH614">
        <f>1000*DX614*AU614*(DT614-DU614)/(100*DL614*(1000-AU614*DT614))</f>
        <v>0</v>
      </c>
      <c r="AI614">
        <f>(AJ614 - AK614 - DY614*1E3/(8.314*(EA614+273.15)) * AM614/DX614 * AL614) * DX614/(100*DL614) * (1000 - DU614)/1000</f>
        <v>0</v>
      </c>
      <c r="AJ614">
        <v>102.2396231601632</v>
      </c>
      <c r="AK614">
        <v>114.5320909090908</v>
      </c>
      <c r="AL614">
        <v>-3.270003510971989</v>
      </c>
      <c r="AM614">
        <v>65.62289470494829</v>
      </c>
      <c r="AN614">
        <f>(AP614 - AO614 + DY614*1E3/(8.314*(EA614+273.15)) * AR614/DX614 * AQ614) * DX614/(100*DL614) * 1000/(1000 - AP614)</f>
        <v>0</v>
      </c>
      <c r="AO614">
        <v>14.59348611503014</v>
      </c>
      <c r="AP614">
        <v>16.31206242424242</v>
      </c>
      <c r="AQ614">
        <v>-8.395076329260911E-05</v>
      </c>
      <c r="AR614">
        <v>106.7628895152086</v>
      </c>
      <c r="AS614">
        <v>0</v>
      </c>
      <c r="AT614">
        <v>0</v>
      </c>
      <c r="AU614">
        <f>IF(AS614*$H$13&gt;=AW614,1.0,(AW614/(AW614-AS614*$H$13)))</f>
        <v>0</v>
      </c>
      <c r="AV614">
        <f>(AU614-1)*100</f>
        <v>0</v>
      </c>
      <c r="AW614">
        <f>MAX(0,($B$13+$C$13*EF614)/(1+$D$13*EF614)*DY614/(EA614+273)*$E$13)</f>
        <v>0</v>
      </c>
      <c r="AX614" t="s">
        <v>437</v>
      </c>
      <c r="AY614" t="s">
        <v>437</v>
      </c>
      <c r="AZ614">
        <v>0</v>
      </c>
      <c r="BA614">
        <v>0</v>
      </c>
      <c r="BB614">
        <f>1-AZ614/BA614</f>
        <v>0</v>
      </c>
      <c r="BC614">
        <v>0</v>
      </c>
      <c r="BD614" t="s">
        <v>437</v>
      </c>
      <c r="BE614" t="s">
        <v>437</v>
      </c>
      <c r="BF614">
        <v>0</v>
      </c>
      <c r="BG614">
        <v>0</v>
      </c>
      <c r="BH614">
        <f>1-BF614/BG614</f>
        <v>0</v>
      </c>
      <c r="BI614">
        <v>0.5</v>
      </c>
      <c r="BJ614">
        <f>DI614</f>
        <v>0</v>
      </c>
      <c r="BK614">
        <f>L614</f>
        <v>0</v>
      </c>
      <c r="BL614">
        <f>BH614*BI614*BJ614</f>
        <v>0</v>
      </c>
      <c r="BM614">
        <f>(BK614-BC614)/BJ614</f>
        <v>0</v>
      </c>
      <c r="BN614">
        <f>(BA614-BG614)/BG614</f>
        <v>0</v>
      </c>
      <c r="BO614">
        <f>AZ614/(BB614+AZ614/BG614)</f>
        <v>0</v>
      </c>
      <c r="BP614" t="s">
        <v>437</v>
      </c>
      <c r="BQ614">
        <v>0</v>
      </c>
      <c r="BR614">
        <f>IF(BQ614&lt;&gt;0, BQ614, BO614)</f>
        <v>0</v>
      </c>
      <c r="BS614">
        <f>1-BR614/BG614</f>
        <v>0</v>
      </c>
      <c r="BT614">
        <f>(BG614-BF614)/(BG614-BR614)</f>
        <v>0</v>
      </c>
      <c r="BU614">
        <f>(BA614-BG614)/(BA614-BR614)</f>
        <v>0</v>
      </c>
      <c r="BV614">
        <f>(BG614-BF614)/(BG614-AZ614)</f>
        <v>0</v>
      </c>
      <c r="BW614">
        <f>(BA614-BG614)/(BA614-AZ614)</f>
        <v>0</v>
      </c>
      <c r="BX614">
        <f>(BT614*BR614/BF614)</f>
        <v>0</v>
      </c>
      <c r="BY614">
        <f>(1-BX614)</f>
        <v>0</v>
      </c>
      <c r="BZ614">
        <v>2020</v>
      </c>
      <c r="CA614">
        <v>290.0000000000001</v>
      </c>
      <c r="CB614">
        <v>1590.42</v>
      </c>
      <c r="CC614">
        <v>295</v>
      </c>
      <c r="CD614">
        <v>5220.67</v>
      </c>
      <c r="CE614">
        <v>1591.29</v>
      </c>
      <c r="CF614">
        <v>-0.87</v>
      </c>
      <c r="CG614">
        <v>300.0000000000001</v>
      </c>
      <c r="CH614">
        <v>23.8</v>
      </c>
      <c r="CI614">
        <v>1650.734719841875</v>
      </c>
      <c r="CJ614">
        <v>2.032994541366527</v>
      </c>
      <c r="CK614">
        <v>-31.03478562282126</v>
      </c>
      <c r="CL614">
        <v>0.9198548094063967</v>
      </c>
      <c r="CM614">
        <v>0.9759925733019913</v>
      </c>
      <c r="CN614">
        <v>-0.00431141668520578</v>
      </c>
      <c r="CO614">
        <v>289.9999999999999</v>
      </c>
      <c r="CP614">
        <v>1590.91</v>
      </c>
      <c r="CQ614">
        <v>765</v>
      </c>
      <c r="CR614">
        <v>5219.32</v>
      </c>
      <c r="CS614">
        <v>1591.27</v>
      </c>
      <c r="CT614">
        <v>-0.36</v>
      </c>
      <c r="DH614">
        <f>$B$11*EG614+$C$11*EH614+$F$11*ES614*(1-EV614)</f>
        <v>0</v>
      </c>
      <c r="DI614">
        <f>DH614*DJ614</f>
        <v>0</v>
      </c>
      <c r="DJ614">
        <f>($B$11*$D$9+$C$11*$D$9+$F$11*((FF614+EX614)/MAX(FF614+EX614+FG614, 0.1)*$I$9+FG614/MAX(FF614+EX614+FG614, 0.1)*$J$9))/($B$11+$C$11+$F$11)</f>
        <v>0</v>
      </c>
      <c r="DK614">
        <f>($B$11*$K$9+$C$11*$K$9+$F$11*((FF614+EX614)/MAX(FF614+EX614+FG614, 0.1)*$P$9+FG614/MAX(FF614+EX614+FG614, 0.1)*$Q$9))/($B$11+$C$11+$F$11)</f>
        <v>0</v>
      </c>
      <c r="DL614">
        <v>6</v>
      </c>
      <c r="DM614">
        <v>0.5</v>
      </c>
      <c r="DN614" t="s">
        <v>438</v>
      </c>
      <c r="DO614">
        <v>2</v>
      </c>
      <c r="DP614" t="b">
        <v>1</v>
      </c>
      <c r="DQ614">
        <v>1761514588.6</v>
      </c>
      <c r="DR614">
        <v>119.1038888888889</v>
      </c>
      <c r="DS614">
        <v>99.05576666666667</v>
      </c>
      <c r="DT614">
        <v>16.31463333333333</v>
      </c>
      <c r="DU614">
        <v>14.59324444444444</v>
      </c>
      <c r="DV614">
        <v>120.7861111111111</v>
      </c>
      <c r="DW614">
        <v>16.24237777777778</v>
      </c>
      <c r="DX614">
        <v>499.9806666666667</v>
      </c>
      <c r="DY614">
        <v>90.25683333333333</v>
      </c>
      <c r="DZ614">
        <v>0.0999867777777778</v>
      </c>
      <c r="EA614">
        <v>23.68976666666667</v>
      </c>
      <c r="EB614">
        <v>24.05366666666667</v>
      </c>
      <c r="EC614">
        <v>999.9000000000001</v>
      </c>
      <c r="ED614">
        <v>0</v>
      </c>
      <c r="EE614">
        <v>0</v>
      </c>
      <c r="EF614">
        <v>10013.27555555556</v>
      </c>
      <c r="EG614">
        <v>0</v>
      </c>
      <c r="EH614">
        <v>1029.248888888889</v>
      </c>
      <c r="EI614">
        <v>20.048</v>
      </c>
      <c r="EJ614">
        <v>121.079</v>
      </c>
      <c r="EK614">
        <v>100.5227111111111</v>
      </c>
      <c r="EL614">
        <v>1.721392222222222</v>
      </c>
      <c r="EM614">
        <v>99.05576666666667</v>
      </c>
      <c r="EN614">
        <v>14.59324444444444</v>
      </c>
      <c r="EO614">
        <v>1.472505555555556</v>
      </c>
      <c r="EP614">
        <v>1.317141111111111</v>
      </c>
      <c r="EQ614">
        <v>12.68563333333334</v>
      </c>
      <c r="ER614">
        <v>10.99587777777778</v>
      </c>
      <c r="ES614">
        <v>1999.943333333334</v>
      </c>
      <c r="ET614">
        <v>0.9800003333333334</v>
      </c>
      <c r="EU614">
        <v>0.02000007777777778</v>
      </c>
      <c r="EV614">
        <v>0</v>
      </c>
      <c r="EW614">
        <v>1542.024444444444</v>
      </c>
      <c r="EX614">
        <v>5.00097</v>
      </c>
      <c r="EY614">
        <v>30965.71111111112</v>
      </c>
      <c r="EZ614">
        <v>16707.1</v>
      </c>
      <c r="FA614">
        <v>41.187</v>
      </c>
      <c r="FB614">
        <v>42.375</v>
      </c>
      <c r="FC614">
        <v>41.375</v>
      </c>
      <c r="FD614">
        <v>41.70099999999999</v>
      </c>
      <c r="FE614">
        <v>41.187</v>
      </c>
      <c r="FF614">
        <v>1955.043333333333</v>
      </c>
      <c r="FG614">
        <v>39.9</v>
      </c>
      <c r="FH614">
        <v>0</v>
      </c>
      <c r="FI614">
        <v>9462.200000047684</v>
      </c>
      <c r="FJ614">
        <v>0</v>
      </c>
      <c r="FK614">
        <v>1542.241538461538</v>
      </c>
      <c r="FL614">
        <v>-1.474188032220964</v>
      </c>
      <c r="FM614">
        <v>-49.70940163427761</v>
      </c>
      <c r="FN614">
        <v>30970.56923076923</v>
      </c>
      <c r="FO614">
        <v>15</v>
      </c>
      <c r="FP614">
        <v>0</v>
      </c>
      <c r="FQ614" t="s">
        <v>439</v>
      </c>
      <c r="FR614">
        <v>1760210915.6</v>
      </c>
      <c r="FS614">
        <v>0</v>
      </c>
      <c r="FT614">
        <v>0</v>
      </c>
      <c r="FU614">
        <v>-0.215</v>
      </c>
      <c r="FV614">
        <v>0</v>
      </c>
      <c r="FW614">
        <v>-0.6919999999999999</v>
      </c>
      <c r="FX614">
        <v>0</v>
      </c>
      <c r="FY614">
        <v>400</v>
      </c>
      <c r="FZ614">
        <v>0</v>
      </c>
      <c r="GA614">
        <v>0.15</v>
      </c>
      <c r="GB614">
        <v>0</v>
      </c>
      <c r="GC614">
        <v>18.84933414634147</v>
      </c>
      <c r="GD614">
        <v>8.870521254355365</v>
      </c>
      <c r="GE614">
        <v>0.8749891666534259</v>
      </c>
      <c r="GF614">
        <v>0</v>
      </c>
      <c r="GG614">
        <v>1542.377647058823</v>
      </c>
      <c r="GH614">
        <v>-2.501451490958259</v>
      </c>
      <c r="GI614">
        <v>0.3820537290789236</v>
      </c>
      <c r="GJ614">
        <v>0</v>
      </c>
      <c r="GK614">
        <v>1.729776829268293</v>
      </c>
      <c r="GL614">
        <v>-0.05579414634146075</v>
      </c>
      <c r="GM614">
        <v>0.006092440513445735</v>
      </c>
      <c r="GN614">
        <v>1</v>
      </c>
      <c r="GO614">
        <v>1</v>
      </c>
      <c r="GP614">
        <v>3</v>
      </c>
      <c r="GQ614" t="s">
        <v>446</v>
      </c>
      <c r="GR614">
        <v>3.13386</v>
      </c>
      <c r="GS614">
        <v>2.76031</v>
      </c>
      <c r="GT614">
        <v>0.029534</v>
      </c>
      <c r="GU614">
        <v>0.0236976</v>
      </c>
      <c r="GV614">
        <v>0.0801791</v>
      </c>
      <c r="GW614">
        <v>0.07320649999999999</v>
      </c>
      <c r="GX614">
        <v>30783.9</v>
      </c>
      <c r="GY614">
        <v>30972.2</v>
      </c>
      <c r="GZ614">
        <v>29502.3</v>
      </c>
      <c r="HA614">
        <v>29327.1</v>
      </c>
      <c r="HB614">
        <v>35861.1</v>
      </c>
      <c r="HC614">
        <v>36004</v>
      </c>
      <c r="HD614">
        <v>41511.5</v>
      </c>
      <c r="HE614">
        <v>41660.4</v>
      </c>
      <c r="HF614">
        <v>1.91048</v>
      </c>
      <c r="HG614">
        <v>1.82735</v>
      </c>
      <c r="HH614">
        <v>0.021942</v>
      </c>
      <c r="HI614">
        <v>0</v>
      </c>
      <c r="HJ614">
        <v>23.6954</v>
      </c>
      <c r="HK614">
        <v>999.9</v>
      </c>
      <c r="HL614">
        <v>35.9</v>
      </c>
      <c r="HM614">
        <v>31.6</v>
      </c>
      <c r="HN614">
        <v>18.5665</v>
      </c>
      <c r="HO614">
        <v>62.5066</v>
      </c>
      <c r="HP614">
        <v>31.0777</v>
      </c>
      <c r="HQ614">
        <v>1</v>
      </c>
      <c r="HR614">
        <v>0.290671</v>
      </c>
      <c r="HS614">
        <v>5.89686</v>
      </c>
      <c r="HT614">
        <v>20.2418</v>
      </c>
      <c r="HU614">
        <v>5.21984</v>
      </c>
      <c r="HV614">
        <v>12.0165</v>
      </c>
      <c r="HW614">
        <v>4.9889</v>
      </c>
      <c r="HX614">
        <v>3.28798</v>
      </c>
      <c r="HY614">
        <v>9999</v>
      </c>
      <c r="HZ614">
        <v>9999</v>
      </c>
      <c r="IA614">
        <v>9999</v>
      </c>
      <c r="IB614">
        <v>999.9</v>
      </c>
      <c r="IC614">
        <v>4.97282</v>
      </c>
      <c r="ID614">
        <v>1.86661</v>
      </c>
      <c r="IE614">
        <v>1.86587</v>
      </c>
      <c r="IF614">
        <v>1.86584</v>
      </c>
      <c r="IG614">
        <v>1.86768</v>
      </c>
      <c r="IH614">
        <v>1.87015</v>
      </c>
      <c r="II614">
        <v>1.86875</v>
      </c>
      <c r="IJ614">
        <v>1.87027</v>
      </c>
      <c r="IK614">
        <v>0</v>
      </c>
      <c r="IL614">
        <v>0</v>
      </c>
      <c r="IM614">
        <v>0</v>
      </c>
      <c r="IN614">
        <v>0</v>
      </c>
      <c r="IO614" t="s">
        <v>441</v>
      </c>
      <c r="IP614" t="s">
        <v>442</v>
      </c>
      <c r="IQ614" t="s">
        <v>443</v>
      </c>
      <c r="IR614" t="s">
        <v>443</v>
      </c>
      <c r="IS614" t="s">
        <v>443</v>
      </c>
      <c r="IT614" t="s">
        <v>443</v>
      </c>
      <c r="IU614">
        <v>0</v>
      </c>
      <c r="IV614">
        <v>100</v>
      </c>
      <c r="IW614">
        <v>100</v>
      </c>
      <c r="IX614">
        <v>-1.664</v>
      </c>
      <c r="IY614">
        <v>0.0722</v>
      </c>
      <c r="IZ614">
        <v>-1.414774939843471</v>
      </c>
      <c r="JA614">
        <v>-0.002262605230658699</v>
      </c>
      <c r="JB614">
        <v>4.117972070868355E-07</v>
      </c>
      <c r="JC614">
        <v>-1.535053720392113E-10</v>
      </c>
      <c r="JD614">
        <v>-0.05773197212917025</v>
      </c>
      <c r="JE614">
        <v>-0.004387372397949352</v>
      </c>
      <c r="JF614">
        <v>0.001148265067849212</v>
      </c>
      <c r="JG614">
        <v>-2.372704636287677E-05</v>
      </c>
      <c r="JH614">
        <v>4</v>
      </c>
      <c r="JI614">
        <v>2346</v>
      </c>
      <c r="JJ614">
        <v>1</v>
      </c>
      <c r="JK614">
        <v>24</v>
      </c>
      <c r="JL614">
        <v>21727.9</v>
      </c>
      <c r="JM614">
        <v>29358576.5</v>
      </c>
      <c r="JN614">
        <v>0.308838</v>
      </c>
      <c r="JO614">
        <v>2.34253</v>
      </c>
      <c r="JP614">
        <v>1.39771</v>
      </c>
      <c r="JQ614">
        <v>2.35229</v>
      </c>
      <c r="JR614">
        <v>1.49536</v>
      </c>
      <c r="JS614">
        <v>2.71362</v>
      </c>
      <c r="JT614">
        <v>36.4107</v>
      </c>
      <c r="JU614">
        <v>24.0175</v>
      </c>
      <c r="JV614">
        <v>18</v>
      </c>
      <c r="JW614">
        <v>498.254</v>
      </c>
      <c r="JX614">
        <v>435.151</v>
      </c>
      <c r="JY614">
        <v>17.6486</v>
      </c>
      <c r="JZ614">
        <v>31.0278</v>
      </c>
      <c r="KA614">
        <v>30.0013</v>
      </c>
      <c r="KB614">
        <v>30.6719</v>
      </c>
      <c r="KC614">
        <v>30.5816</v>
      </c>
      <c r="KD614">
        <v>6.11027</v>
      </c>
      <c r="KE614">
        <v>25.0092</v>
      </c>
      <c r="KF614">
        <v>32.6032</v>
      </c>
      <c r="KG614">
        <v>17.595</v>
      </c>
      <c r="KH614">
        <v>65.8989</v>
      </c>
      <c r="KI614">
        <v>14.6003</v>
      </c>
      <c r="KJ614">
        <v>100.825</v>
      </c>
      <c r="KK614">
        <v>100.184</v>
      </c>
    </row>
    <row r="615" spans="1:297">
      <c r="A615">
        <v>599</v>
      </c>
      <c r="B615">
        <v>1761514596.1</v>
      </c>
      <c r="C615">
        <v>7385.599999904633</v>
      </c>
      <c r="D615" t="s">
        <v>1647</v>
      </c>
      <c r="E615" t="s">
        <v>1648</v>
      </c>
      <c r="F615">
        <v>5</v>
      </c>
      <c r="G615" t="s">
        <v>1604</v>
      </c>
      <c r="H615" t="s">
        <v>436</v>
      </c>
      <c r="I615">
        <v>1761514593.3</v>
      </c>
      <c r="J615">
        <f>(K615)/1000</f>
        <v>0</v>
      </c>
      <c r="K615">
        <f>IF(DP615, AN615, AH615)</f>
        <v>0</v>
      </c>
      <c r="L615">
        <f>IF(DP615, AI615, AG615)</f>
        <v>0</v>
      </c>
      <c r="M615">
        <f>DR615 - IF(AU615&gt;1, L615*DL615*100.0/(AW615), 0)</f>
        <v>0</v>
      </c>
      <c r="N615">
        <f>((T615-J615/2)*M615-L615)/(T615+J615/2)</f>
        <v>0</v>
      </c>
      <c r="O615">
        <f>N615*(DY615+DZ615)/1000.0</f>
        <v>0</v>
      </c>
      <c r="P615">
        <f>(DR615 - IF(AU615&gt;1, L615*DL615*100.0/(AW615), 0))*(DY615+DZ615)/1000.0</f>
        <v>0</v>
      </c>
      <c r="Q615">
        <f>2.0/((1/S615-1/R615)+SIGN(S615)*SQRT((1/S615-1/R615)*(1/S615-1/R615) + 4*DM615/((DM615+1)*(DM615+1))*(2*1/S615*1/R615-1/R615*1/R615)))</f>
        <v>0</v>
      </c>
      <c r="R615">
        <f>IF(LEFT(DN615,1)&lt;&gt;"0",IF(LEFT(DN615,1)="1",3.0,DO615),$D$5+$E$5*(EF615*DY615/($K$5*1000))+$F$5*(EF615*DY615/($K$5*1000))*MAX(MIN(DL615,$J$5),$I$5)*MAX(MIN(DL615,$J$5),$I$5)+$G$5*MAX(MIN(DL615,$J$5),$I$5)*(EF615*DY615/($K$5*1000))+$H$5*(EF615*DY615/($K$5*1000))*(EF615*DY615/($K$5*1000)))</f>
        <v>0</v>
      </c>
      <c r="S615">
        <f>J615*(1000-(1000*0.61365*exp(17.502*W615/(240.97+W615))/(DY615+DZ615)+DT615)/2)/(1000*0.61365*exp(17.502*W615/(240.97+W615))/(DY615+DZ615)-DT615)</f>
        <v>0</v>
      </c>
      <c r="T615">
        <f>1/((DM615+1)/(Q615/1.6)+1/(R615/1.37)) + DM615/((DM615+1)/(Q615/1.6) + DM615/(R615/1.37))</f>
        <v>0</v>
      </c>
      <c r="U615">
        <f>(DH615*DK615)</f>
        <v>0</v>
      </c>
      <c r="V615">
        <f>(EA615+(U615+2*0.95*5.67E-8*(((EA615+$B$7)+273)^4-(EA615+273)^4)-44100*J615)/(1.84*29.3*R615+8*0.95*5.67E-8*(EA615+273)^3))</f>
        <v>0</v>
      </c>
      <c r="W615">
        <f>($C$7*EB615+$D$7*EC615+$E$7*V615)</f>
        <v>0</v>
      </c>
      <c r="X615">
        <f>0.61365*exp(17.502*W615/(240.97+W615))</f>
        <v>0</v>
      </c>
      <c r="Y615">
        <f>(Z615/AA615*100)</f>
        <v>0</v>
      </c>
      <c r="Z615">
        <f>DT615*(DY615+DZ615)/1000</f>
        <v>0</v>
      </c>
      <c r="AA615">
        <f>0.61365*exp(17.502*EA615/(240.97+EA615))</f>
        <v>0</v>
      </c>
      <c r="AB615">
        <f>(X615-DT615*(DY615+DZ615)/1000)</f>
        <v>0</v>
      </c>
      <c r="AC615">
        <f>(-J615*44100)</f>
        <v>0</v>
      </c>
      <c r="AD615">
        <f>2*29.3*R615*0.92*(EA615-W615)</f>
        <v>0</v>
      </c>
      <c r="AE615">
        <f>2*0.95*5.67E-8*(((EA615+$B$7)+273)^4-(W615+273)^4)</f>
        <v>0</v>
      </c>
      <c r="AF615">
        <f>U615+AE615+AC615+AD615</f>
        <v>0</v>
      </c>
      <c r="AG615">
        <f>DX615*AU615*(DS615-DR615*(1000-AU615*DU615)/(1000-AU615*DT615))/(100*DL615)</f>
        <v>0</v>
      </c>
      <c r="AH615">
        <f>1000*DX615*AU615*(DT615-DU615)/(100*DL615*(1000-AU615*DT615))</f>
        <v>0</v>
      </c>
      <c r="AI615">
        <f>(AJ615 - AK615 - DY615*1E3/(8.314*(EA615+273.15)) * AM615/DX615 * AL615) * DX615/(100*DL615) * (1000 - DU615)/1000</f>
        <v>0</v>
      </c>
      <c r="AJ615">
        <v>85.26789280887714</v>
      </c>
      <c r="AK615">
        <v>98.11160969696965</v>
      </c>
      <c r="AL615">
        <v>-3.284765020621589</v>
      </c>
      <c r="AM615">
        <v>65.62289470494829</v>
      </c>
      <c r="AN615">
        <f>(AP615 - AO615 + DY615*1E3/(8.314*(EA615+273.15)) * AR615/DX615 * AQ615) * DX615/(100*DL615) * 1000/(1000 - AP615)</f>
        <v>0</v>
      </c>
      <c r="AO615">
        <v>14.58956761621129</v>
      </c>
      <c r="AP615">
        <v>16.30500424242424</v>
      </c>
      <c r="AQ615">
        <v>-6.546960253951858E-05</v>
      </c>
      <c r="AR615">
        <v>106.7628895152086</v>
      </c>
      <c r="AS615">
        <v>0</v>
      </c>
      <c r="AT615">
        <v>0</v>
      </c>
      <c r="AU615">
        <f>IF(AS615*$H$13&gt;=AW615,1.0,(AW615/(AW615-AS615*$H$13)))</f>
        <v>0</v>
      </c>
      <c r="AV615">
        <f>(AU615-1)*100</f>
        <v>0</v>
      </c>
      <c r="AW615">
        <f>MAX(0,($B$13+$C$13*EF615)/(1+$D$13*EF615)*DY615/(EA615+273)*$E$13)</f>
        <v>0</v>
      </c>
      <c r="AX615" t="s">
        <v>437</v>
      </c>
      <c r="AY615" t="s">
        <v>437</v>
      </c>
      <c r="AZ615">
        <v>0</v>
      </c>
      <c r="BA615">
        <v>0</v>
      </c>
      <c r="BB615">
        <f>1-AZ615/BA615</f>
        <v>0</v>
      </c>
      <c r="BC615">
        <v>0</v>
      </c>
      <c r="BD615" t="s">
        <v>437</v>
      </c>
      <c r="BE615" t="s">
        <v>437</v>
      </c>
      <c r="BF615">
        <v>0</v>
      </c>
      <c r="BG615">
        <v>0</v>
      </c>
      <c r="BH615">
        <f>1-BF615/BG615</f>
        <v>0</v>
      </c>
      <c r="BI615">
        <v>0.5</v>
      </c>
      <c r="BJ615">
        <f>DI615</f>
        <v>0</v>
      </c>
      <c r="BK615">
        <f>L615</f>
        <v>0</v>
      </c>
      <c r="BL615">
        <f>BH615*BI615*BJ615</f>
        <v>0</v>
      </c>
      <c r="BM615">
        <f>(BK615-BC615)/BJ615</f>
        <v>0</v>
      </c>
      <c r="BN615">
        <f>(BA615-BG615)/BG615</f>
        <v>0</v>
      </c>
      <c r="BO615">
        <f>AZ615/(BB615+AZ615/BG615)</f>
        <v>0</v>
      </c>
      <c r="BP615" t="s">
        <v>437</v>
      </c>
      <c r="BQ615">
        <v>0</v>
      </c>
      <c r="BR615">
        <f>IF(BQ615&lt;&gt;0, BQ615, BO615)</f>
        <v>0</v>
      </c>
      <c r="BS615">
        <f>1-BR615/BG615</f>
        <v>0</v>
      </c>
      <c r="BT615">
        <f>(BG615-BF615)/(BG615-BR615)</f>
        <v>0</v>
      </c>
      <c r="BU615">
        <f>(BA615-BG615)/(BA615-BR615)</f>
        <v>0</v>
      </c>
      <c r="BV615">
        <f>(BG615-BF615)/(BG615-AZ615)</f>
        <v>0</v>
      </c>
      <c r="BW615">
        <f>(BA615-BG615)/(BA615-AZ615)</f>
        <v>0</v>
      </c>
      <c r="BX615">
        <f>(BT615*BR615/BF615)</f>
        <v>0</v>
      </c>
      <c r="BY615">
        <f>(1-BX615)</f>
        <v>0</v>
      </c>
      <c r="BZ615">
        <v>2020</v>
      </c>
      <c r="CA615">
        <v>290.0000000000001</v>
      </c>
      <c r="CB615">
        <v>1590.42</v>
      </c>
      <c r="CC615">
        <v>295</v>
      </c>
      <c r="CD615">
        <v>5220.67</v>
      </c>
      <c r="CE615">
        <v>1591.29</v>
      </c>
      <c r="CF615">
        <v>-0.87</v>
      </c>
      <c r="CG615">
        <v>300.0000000000001</v>
      </c>
      <c r="CH615">
        <v>23.8</v>
      </c>
      <c r="CI615">
        <v>1650.734719841875</v>
      </c>
      <c r="CJ615">
        <v>2.032994541366527</v>
      </c>
      <c r="CK615">
        <v>-31.03478562282126</v>
      </c>
      <c r="CL615">
        <v>0.9198548094063967</v>
      </c>
      <c r="CM615">
        <v>0.9759925733019913</v>
      </c>
      <c r="CN615">
        <v>-0.00431141668520578</v>
      </c>
      <c r="CO615">
        <v>289.9999999999999</v>
      </c>
      <c r="CP615">
        <v>1590.91</v>
      </c>
      <c r="CQ615">
        <v>765</v>
      </c>
      <c r="CR615">
        <v>5219.32</v>
      </c>
      <c r="CS615">
        <v>1591.27</v>
      </c>
      <c r="CT615">
        <v>-0.36</v>
      </c>
      <c r="DH615">
        <f>$B$11*EG615+$C$11*EH615+$F$11*ES615*(1-EV615)</f>
        <v>0</v>
      </c>
      <c r="DI615">
        <f>DH615*DJ615</f>
        <v>0</v>
      </c>
      <c r="DJ615">
        <f>($B$11*$D$9+$C$11*$D$9+$F$11*((FF615+EX615)/MAX(FF615+EX615+FG615, 0.1)*$I$9+FG615/MAX(FF615+EX615+FG615, 0.1)*$J$9))/($B$11+$C$11+$F$11)</f>
        <v>0</v>
      </c>
      <c r="DK615">
        <f>($B$11*$K$9+$C$11*$K$9+$F$11*((FF615+EX615)/MAX(FF615+EX615+FG615, 0.1)*$P$9+FG615/MAX(FF615+EX615+FG615, 0.1)*$Q$9))/($B$11+$C$11+$F$11)</f>
        <v>0</v>
      </c>
      <c r="DL615">
        <v>6</v>
      </c>
      <c r="DM615">
        <v>0.5</v>
      </c>
      <c r="DN615" t="s">
        <v>438</v>
      </c>
      <c r="DO615">
        <v>2</v>
      </c>
      <c r="DP615" t="b">
        <v>1</v>
      </c>
      <c r="DQ615">
        <v>1761514593.3</v>
      </c>
      <c r="DR615">
        <v>103.94903</v>
      </c>
      <c r="DS615">
        <v>83.31180999999999</v>
      </c>
      <c r="DT615">
        <v>16.30858</v>
      </c>
      <c r="DU615">
        <v>14.58969</v>
      </c>
      <c r="DV615">
        <v>105.59834</v>
      </c>
      <c r="DW615">
        <v>16.23639</v>
      </c>
      <c r="DX615">
        <v>499.9817</v>
      </c>
      <c r="DY615">
        <v>90.25752999999999</v>
      </c>
      <c r="DZ615">
        <v>0.10005169</v>
      </c>
      <c r="EA615">
        <v>23.68001</v>
      </c>
      <c r="EB615">
        <v>24.05231</v>
      </c>
      <c r="EC615">
        <v>999.9</v>
      </c>
      <c r="ED615">
        <v>0</v>
      </c>
      <c r="EE615">
        <v>0</v>
      </c>
      <c r="EF615">
        <v>9989.813</v>
      </c>
      <c r="EG615">
        <v>0</v>
      </c>
      <c r="EH615">
        <v>1029.259</v>
      </c>
      <c r="EI615">
        <v>20.63718</v>
      </c>
      <c r="EJ615">
        <v>105.67222</v>
      </c>
      <c r="EK615">
        <v>84.54531</v>
      </c>
      <c r="EL615">
        <v>1.718871</v>
      </c>
      <c r="EM615">
        <v>83.31180999999999</v>
      </c>
      <c r="EN615">
        <v>14.58969</v>
      </c>
      <c r="EO615">
        <v>1.471971</v>
      </c>
      <c r="EP615">
        <v>1.316829</v>
      </c>
      <c r="EQ615">
        <v>12.68008</v>
      </c>
      <c r="ER615">
        <v>10.99231</v>
      </c>
      <c r="ES615">
        <v>1999.987</v>
      </c>
      <c r="ET615">
        <v>0.9800006999999999</v>
      </c>
      <c r="EU615">
        <v>0.01999961</v>
      </c>
      <c r="EV615">
        <v>0</v>
      </c>
      <c r="EW615">
        <v>1541.828</v>
      </c>
      <c r="EX615">
        <v>5.000970000000001</v>
      </c>
      <c r="EY615">
        <v>30962.82</v>
      </c>
      <c r="EZ615">
        <v>16707.49</v>
      </c>
      <c r="FA615">
        <v>41.1996</v>
      </c>
      <c r="FB615">
        <v>42.375</v>
      </c>
      <c r="FC615">
        <v>41.375</v>
      </c>
      <c r="FD615">
        <v>41.7059</v>
      </c>
      <c r="FE615">
        <v>41.187</v>
      </c>
      <c r="FF615">
        <v>1955.087</v>
      </c>
      <c r="FG615">
        <v>39.89999999999999</v>
      </c>
      <c r="FH615">
        <v>0</v>
      </c>
      <c r="FI615">
        <v>9467.600000143051</v>
      </c>
      <c r="FJ615">
        <v>0</v>
      </c>
      <c r="FK615">
        <v>1542.02</v>
      </c>
      <c r="FL615">
        <v>-2.62230768539885</v>
      </c>
      <c r="FM615">
        <v>-40.41538444839308</v>
      </c>
      <c r="FN615">
        <v>30966.2</v>
      </c>
      <c r="FO615">
        <v>15</v>
      </c>
      <c r="FP615">
        <v>0</v>
      </c>
      <c r="FQ615" t="s">
        <v>439</v>
      </c>
      <c r="FR615">
        <v>1760210915.6</v>
      </c>
      <c r="FS615">
        <v>0</v>
      </c>
      <c r="FT615">
        <v>0</v>
      </c>
      <c r="FU615">
        <v>-0.215</v>
      </c>
      <c r="FV615">
        <v>0</v>
      </c>
      <c r="FW615">
        <v>-0.6919999999999999</v>
      </c>
      <c r="FX615">
        <v>0</v>
      </c>
      <c r="FY615">
        <v>400</v>
      </c>
      <c r="FZ615">
        <v>0</v>
      </c>
      <c r="GA615">
        <v>0.15</v>
      </c>
      <c r="GB615">
        <v>0</v>
      </c>
      <c r="GC615">
        <v>19.5260975</v>
      </c>
      <c r="GD615">
        <v>8.693183864915563</v>
      </c>
      <c r="GE615">
        <v>0.8371038070297793</v>
      </c>
      <c r="GF615">
        <v>0</v>
      </c>
      <c r="GG615">
        <v>1542.175882352941</v>
      </c>
      <c r="GH615">
        <v>-2.145760119731418</v>
      </c>
      <c r="GI615">
        <v>0.3599274244414422</v>
      </c>
      <c r="GJ615">
        <v>0</v>
      </c>
      <c r="GK615">
        <v>1.7259715</v>
      </c>
      <c r="GL615">
        <v>-0.06408517823639567</v>
      </c>
      <c r="GM615">
        <v>0.006322718778342115</v>
      </c>
      <c r="GN615">
        <v>1</v>
      </c>
      <c r="GO615">
        <v>1</v>
      </c>
      <c r="GP615">
        <v>3</v>
      </c>
      <c r="GQ615" t="s">
        <v>446</v>
      </c>
      <c r="GR615">
        <v>3.13383</v>
      </c>
      <c r="GS615">
        <v>2.76021</v>
      </c>
      <c r="GT615">
        <v>0.0254132</v>
      </c>
      <c r="GU615">
        <v>0.0193682</v>
      </c>
      <c r="GV615">
        <v>0.0801521</v>
      </c>
      <c r="GW615">
        <v>0.07319340000000001</v>
      </c>
      <c r="GX615">
        <v>30914.4</v>
      </c>
      <c r="GY615">
        <v>31109.4</v>
      </c>
      <c r="GZ615">
        <v>29502.1</v>
      </c>
      <c r="HA615">
        <v>29327</v>
      </c>
      <c r="HB615">
        <v>35862.1</v>
      </c>
      <c r="HC615">
        <v>36004.7</v>
      </c>
      <c r="HD615">
        <v>41511.4</v>
      </c>
      <c r="HE615">
        <v>41660.7</v>
      </c>
      <c r="HF615">
        <v>1.91055</v>
      </c>
      <c r="HG615">
        <v>1.82712</v>
      </c>
      <c r="HH615">
        <v>0.0212565</v>
      </c>
      <c r="HI615">
        <v>0</v>
      </c>
      <c r="HJ615">
        <v>23.6951</v>
      </c>
      <c r="HK615">
        <v>999.9</v>
      </c>
      <c r="HL615">
        <v>35.9</v>
      </c>
      <c r="HM615">
        <v>31.6</v>
      </c>
      <c r="HN615">
        <v>18.5661</v>
      </c>
      <c r="HO615">
        <v>62.6966</v>
      </c>
      <c r="HP615">
        <v>30.9135</v>
      </c>
      <c r="HQ615">
        <v>1</v>
      </c>
      <c r="HR615">
        <v>0.291075</v>
      </c>
      <c r="HS615">
        <v>5.93079</v>
      </c>
      <c r="HT615">
        <v>20.2408</v>
      </c>
      <c r="HU615">
        <v>5.21984</v>
      </c>
      <c r="HV615">
        <v>12.0168</v>
      </c>
      <c r="HW615">
        <v>4.98905</v>
      </c>
      <c r="HX615">
        <v>3.28783</v>
      </c>
      <c r="HY615">
        <v>9999</v>
      </c>
      <c r="HZ615">
        <v>9999</v>
      </c>
      <c r="IA615">
        <v>9999</v>
      </c>
      <c r="IB615">
        <v>999.9</v>
      </c>
      <c r="IC615">
        <v>4.97281</v>
      </c>
      <c r="ID615">
        <v>1.86661</v>
      </c>
      <c r="IE615">
        <v>1.86588</v>
      </c>
      <c r="IF615">
        <v>1.86584</v>
      </c>
      <c r="IG615">
        <v>1.86769</v>
      </c>
      <c r="IH615">
        <v>1.87016</v>
      </c>
      <c r="II615">
        <v>1.86874</v>
      </c>
      <c r="IJ615">
        <v>1.87027</v>
      </c>
      <c r="IK615">
        <v>0</v>
      </c>
      <c r="IL615">
        <v>0</v>
      </c>
      <c r="IM615">
        <v>0</v>
      </c>
      <c r="IN615">
        <v>0</v>
      </c>
      <c r="IO615" t="s">
        <v>441</v>
      </c>
      <c r="IP615" t="s">
        <v>442</v>
      </c>
      <c r="IQ615" t="s">
        <v>443</v>
      </c>
      <c r="IR615" t="s">
        <v>443</v>
      </c>
      <c r="IS615" t="s">
        <v>443</v>
      </c>
      <c r="IT615" t="s">
        <v>443</v>
      </c>
      <c r="IU615">
        <v>0</v>
      </c>
      <c r="IV615">
        <v>100</v>
      </c>
      <c r="IW615">
        <v>100</v>
      </c>
      <c r="IX615">
        <v>-1.629</v>
      </c>
      <c r="IY615">
        <v>0.0721</v>
      </c>
      <c r="IZ615">
        <v>-1.414774939843471</v>
      </c>
      <c r="JA615">
        <v>-0.002262605230658699</v>
      </c>
      <c r="JB615">
        <v>4.117972070868355E-07</v>
      </c>
      <c r="JC615">
        <v>-1.535053720392113E-10</v>
      </c>
      <c r="JD615">
        <v>-0.05773197212917025</v>
      </c>
      <c r="JE615">
        <v>-0.004387372397949352</v>
      </c>
      <c r="JF615">
        <v>0.001148265067849212</v>
      </c>
      <c r="JG615">
        <v>-2.372704636287677E-05</v>
      </c>
      <c r="JH615">
        <v>4</v>
      </c>
      <c r="JI615">
        <v>2346</v>
      </c>
      <c r="JJ615">
        <v>1</v>
      </c>
      <c r="JK615">
        <v>24</v>
      </c>
      <c r="JL615">
        <v>21728</v>
      </c>
      <c r="JM615">
        <v>29358576.6</v>
      </c>
      <c r="JN615">
        <v>0.269775</v>
      </c>
      <c r="JO615">
        <v>2.36938</v>
      </c>
      <c r="JP615">
        <v>1.39648</v>
      </c>
      <c r="JQ615">
        <v>2.35474</v>
      </c>
      <c r="JR615">
        <v>1.49536</v>
      </c>
      <c r="JS615">
        <v>2.55127</v>
      </c>
      <c r="JT615">
        <v>36.4107</v>
      </c>
      <c r="JU615">
        <v>24.0175</v>
      </c>
      <c r="JV615">
        <v>18</v>
      </c>
      <c r="JW615">
        <v>498.348</v>
      </c>
      <c r="JX615">
        <v>435.053</v>
      </c>
      <c r="JY615">
        <v>17.588</v>
      </c>
      <c r="JZ615">
        <v>31.0331</v>
      </c>
      <c r="KA615">
        <v>30.0008</v>
      </c>
      <c r="KB615">
        <v>30.6777</v>
      </c>
      <c r="KC615">
        <v>30.5873</v>
      </c>
      <c r="KD615">
        <v>5.416</v>
      </c>
      <c r="KE615">
        <v>25.0092</v>
      </c>
      <c r="KF615">
        <v>32.6032</v>
      </c>
      <c r="KG615">
        <v>17.5417</v>
      </c>
      <c r="KH615">
        <v>45.8616</v>
      </c>
      <c r="KI615">
        <v>14.6003</v>
      </c>
      <c r="KJ615">
        <v>100.824</v>
      </c>
      <c r="KK615">
        <v>100.185</v>
      </c>
    </row>
    <row r="616" spans="1:297">
      <c r="A616">
        <v>600</v>
      </c>
      <c r="B616">
        <v>1761514601.1</v>
      </c>
      <c r="C616">
        <v>7390.599999904633</v>
      </c>
      <c r="D616" t="s">
        <v>1649</v>
      </c>
      <c r="E616" t="s">
        <v>1650</v>
      </c>
      <c r="F616">
        <v>5</v>
      </c>
      <c r="G616" t="s">
        <v>1604</v>
      </c>
      <c r="H616" t="s">
        <v>436</v>
      </c>
      <c r="I616">
        <v>1761514598.6</v>
      </c>
      <c r="J616">
        <f>(K616)/1000</f>
        <v>0</v>
      </c>
      <c r="K616">
        <f>IF(DP616, AN616, AH616)</f>
        <v>0</v>
      </c>
      <c r="L616">
        <f>IF(DP616, AI616, AG616)</f>
        <v>0</v>
      </c>
      <c r="M616">
        <f>DR616 - IF(AU616&gt;1, L616*DL616*100.0/(AW616), 0)</f>
        <v>0</v>
      </c>
      <c r="N616">
        <f>((T616-J616/2)*M616-L616)/(T616+J616/2)</f>
        <v>0</v>
      </c>
      <c r="O616">
        <f>N616*(DY616+DZ616)/1000.0</f>
        <v>0</v>
      </c>
      <c r="P616">
        <f>(DR616 - IF(AU616&gt;1, L616*DL616*100.0/(AW616), 0))*(DY616+DZ616)/1000.0</f>
        <v>0</v>
      </c>
      <c r="Q616">
        <f>2.0/((1/S616-1/R616)+SIGN(S616)*SQRT((1/S616-1/R616)*(1/S616-1/R616) + 4*DM616/((DM616+1)*(DM616+1))*(2*1/S616*1/R616-1/R616*1/R616)))</f>
        <v>0</v>
      </c>
      <c r="R616">
        <f>IF(LEFT(DN616,1)&lt;&gt;"0",IF(LEFT(DN616,1)="1",3.0,DO616),$D$5+$E$5*(EF616*DY616/($K$5*1000))+$F$5*(EF616*DY616/($K$5*1000))*MAX(MIN(DL616,$J$5),$I$5)*MAX(MIN(DL616,$J$5),$I$5)+$G$5*MAX(MIN(DL616,$J$5),$I$5)*(EF616*DY616/($K$5*1000))+$H$5*(EF616*DY616/($K$5*1000))*(EF616*DY616/($K$5*1000)))</f>
        <v>0</v>
      </c>
      <c r="S616">
        <f>J616*(1000-(1000*0.61365*exp(17.502*W616/(240.97+W616))/(DY616+DZ616)+DT616)/2)/(1000*0.61365*exp(17.502*W616/(240.97+W616))/(DY616+DZ616)-DT616)</f>
        <v>0</v>
      </c>
      <c r="T616">
        <f>1/((DM616+1)/(Q616/1.6)+1/(R616/1.37)) + DM616/((DM616+1)/(Q616/1.6) + DM616/(R616/1.37))</f>
        <v>0</v>
      </c>
      <c r="U616">
        <f>(DH616*DK616)</f>
        <v>0</v>
      </c>
      <c r="V616">
        <f>(EA616+(U616+2*0.95*5.67E-8*(((EA616+$B$7)+273)^4-(EA616+273)^4)-44100*J616)/(1.84*29.3*R616+8*0.95*5.67E-8*(EA616+273)^3))</f>
        <v>0</v>
      </c>
      <c r="W616">
        <f>($C$7*EB616+$D$7*EC616+$E$7*V616)</f>
        <v>0</v>
      </c>
      <c r="X616">
        <f>0.61365*exp(17.502*W616/(240.97+W616))</f>
        <v>0</v>
      </c>
      <c r="Y616">
        <f>(Z616/AA616*100)</f>
        <v>0</v>
      </c>
      <c r="Z616">
        <f>DT616*(DY616+DZ616)/1000</f>
        <v>0</v>
      </c>
      <c r="AA616">
        <f>0.61365*exp(17.502*EA616/(240.97+EA616))</f>
        <v>0</v>
      </c>
      <c r="AB616">
        <f>(X616-DT616*(DY616+DZ616)/1000)</f>
        <v>0</v>
      </c>
      <c r="AC616">
        <f>(-J616*44100)</f>
        <v>0</v>
      </c>
      <c r="AD616">
        <f>2*29.3*R616*0.92*(EA616-W616)</f>
        <v>0</v>
      </c>
      <c r="AE616">
        <f>2*0.95*5.67E-8*(((EA616+$B$7)+273)^4-(W616+273)^4)</f>
        <v>0</v>
      </c>
      <c r="AF616">
        <f>U616+AE616+AC616+AD616</f>
        <v>0</v>
      </c>
      <c r="AG616">
        <f>DX616*AU616*(DS616-DR616*(1000-AU616*DU616)/(1000-AU616*DT616))/(100*DL616)</f>
        <v>0</v>
      </c>
      <c r="AH616">
        <f>1000*DX616*AU616*(DT616-DU616)/(100*DL616*(1000-AU616*DT616))</f>
        <v>0</v>
      </c>
      <c r="AI616">
        <f>(AJ616 - AK616 - DY616*1E3/(8.314*(EA616+273.15)) * AM616/DX616 * AL616) * DX616/(100*DL616) * (1000 - DU616)/1000</f>
        <v>0</v>
      </c>
      <c r="AJ616">
        <v>68.16120490223214</v>
      </c>
      <c r="AK616">
        <v>81.66438363636361</v>
      </c>
      <c r="AL616">
        <v>-3.288433661058216</v>
      </c>
      <c r="AM616">
        <v>65.62289470494829</v>
      </c>
      <c r="AN616">
        <f>(AP616 - AO616 + DY616*1E3/(8.314*(EA616+273.15)) * AR616/DX616 * AQ616) * DX616/(100*DL616) * 1000/(1000 - AP616)</f>
        <v>0</v>
      </c>
      <c r="AO616">
        <v>14.5869296410736</v>
      </c>
      <c r="AP616">
        <v>16.30072363636362</v>
      </c>
      <c r="AQ616">
        <v>-2.941892034465502E-05</v>
      </c>
      <c r="AR616">
        <v>106.7628895152086</v>
      </c>
      <c r="AS616">
        <v>0</v>
      </c>
      <c r="AT616">
        <v>0</v>
      </c>
      <c r="AU616">
        <f>IF(AS616*$H$13&gt;=AW616,1.0,(AW616/(AW616-AS616*$H$13)))</f>
        <v>0</v>
      </c>
      <c r="AV616">
        <f>(AU616-1)*100</f>
        <v>0</v>
      </c>
      <c r="AW616">
        <f>MAX(0,($B$13+$C$13*EF616)/(1+$D$13*EF616)*DY616/(EA616+273)*$E$13)</f>
        <v>0</v>
      </c>
      <c r="AX616" t="s">
        <v>437</v>
      </c>
      <c r="AY616" t="s">
        <v>437</v>
      </c>
      <c r="AZ616">
        <v>0</v>
      </c>
      <c r="BA616">
        <v>0</v>
      </c>
      <c r="BB616">
        <f>1-AZ616/BA616</f>
        <v>0</v>
      </c>
      <c r="BC616">
        <v>0</v>
      </c>
      <c r="BD616" t="s">
        <v>437</v>
      </c>
      <c r="BE616" t="s">
        <v>437</v>
      </c>
      <c r="BF616">
        <v>0</v>
      </c>
      <c r="BG616">
        <v>0</v>
      </c>
      <c r="BH616">
        <f>1-BF616/BG616</f>
        <v>0</v>
      </c>
      <c r="BI616">
        <v>0.5</v>
      </c>
      <c r="BJ616">
        <f>DI616</f>
        <v>0</v>
      </c>
      <c r="BK616">
        <f>L616</f>
        <v>0</v>
      </c>
      <c r="BL616">
        <f>BH616*BI616*BJ616</f>
        <v>0</v>
      </c>
      <c r="BM616">
        <f>(BK616-BC616)/BJ616</f>
        <v>0</v>
      </c>
      <c r="BN616">
        <f>(BA616-BG616)/BG616</f>
        <v>0</v>
      </c>
      <c r="BO616">
        <f>AZ616/(BB616+AZ616/BG616)</f>
        <v>0</v>
      </c>
      <c r="BP616" t="s">
        <v>437</v>
      </c>
      <c r="BQ616">
        <v>0</v>
      </c>
      <c r="BR616">
        <f>IF(BQ616&lt;&gt;0, BQ616, BO616)</f>
        <v>0</v>
      </c>
      <c r="BS616">
        <f>1-BR616/BG616</f>
        <v>0</v>
      </c>
      <c r="BT616">
        <f>(BG616-BF616)/(BG616-BR616)</f>
        <v>0</v>
      </c>
      <c r="BU616">
        <f>(BA616-BG616)/(BA616-BR616)</f>
        <v>0</v>
      </c>
      <c r="BV616">
        <f>(BG616-BF616)/(BG616-AZ616)</f>
        <v>0</v>
      </c>
      <c r="BW616">
        <f>(BA616-BG616)/(BA616-AZ616)</f>
        <v>0</v>
      </c>
      <c r="BX616">
        <f>(BT616*BR616/BF616)</f>
        <v>0</v>
      </c>
      <c r="BY616">
        <f>(1-BX616)</f>
        <v>0</v>
      </c>
      <c r="BZ616">
        <v>2020</v>
      </c>
      <c r="CA616">
        <v>290.0000000000001</v>
      </c>
      <c r="CB616">
        <v>1590.42</v>
      </c>
      <c r="CC616">
        <v>295</v>
      </c>
      <c r="CD616">
        <v>5220.67</v>
      </c>
      <c r="CE616">
        <v>1591.29</v>
      </c>
      <c r="CF616">
        <v>-0.87</v>
      </c>
      <c r="CG616">
        <v>300.0000000000001</v>
      </c>
      <c r="CH616">
        <v>23.8</v>
      </c>
      <c r="CI616">
        <v>1650.734719841875</v>
      </c>
      <c r="CJ616">
        <v>2.032994541366527</v>
      </c>
      <c r="CK616">
        <v>-31.03478562282126</v>
      </c>
      <c r="CL616">
        <v>0.9198548094063967</v>
      </c>
      <c r="CM616">
        <v>0.9759925733019913</v>
      </c>
      <c r="CN616">
        <v>-0.00431141668520578</v>
      </c>
      <c r="CO616">
        <v>289.9999999999999</v>
      </c>
      <c r="CP616">
        <v>1590.91</v>
      </c>
      <c r="CQ616">
        <v>765</v>
      </c>
      <c r="CR616">
        <v>5219.32</v>
      </c>
      <c r="CS616">
        <v>1591.27</v>
      </c>
      <c r="CT616">
        <v>-0.36</v>
      </c>
      <c r="DH616">
        <f>$B$11*EG616+$C$11*EH616+$F$11*ES616*(1-EV616)</f>
        <v>0</v>
      </c>
      <c r="DI616">
        <f>DH616*DJ616</f>
        <v>0</v>
      </c>
      <c r="DJ616">
        <f>($B$11*$D$9+$C$11*$D$9+$F$11*((FF616+EX616)/MAX(FF616+EX616+FG616, 0.1)*$I$9+FG616/MAX(FF616+EX616+FG616, 0.1)*$J$9))/($B$11+$C$11+$F$11)</f>
        <v>0</v>
      </c>
      <c r="DK616">
        <f>($B$11*$K$9+$C$11*$K$9+$F$11*((FF616+EX616)/MAX(FF616+EX616+FG616, 0.1)*$P$9+FG616/MAX(FF616+EX616+FG616, 0.1)*$Q$9))/($B$11+$C$11+$F$11)</f>
        <v>0</v>
      </c>
      <c r="DL616">
        <v>6</v>
      </c>
      <c r="DM616">
        <v>0.5</v>
      </c>
      <c r="DN616" t="s">
        <v>438</v>
      </c>
      <c r="DO616">
        <v>2</v>
      </c>
      <c r="DP616" t="b">
        <v>1</v>
      </c>
      <c r="DQ616">
        <v>1761514598.6</v>
      </c>
      <c r="DR616">
        <v>86.80498888888889</v>
      </c>
      <c r="DS616">
        <v>65.47007777777777</v>
      </c>
      <c r="DT616">
        <v>16.30173333333333</v>
      </c>
      <c r="DU616">
        <v>14.58212222222222</v>
      </c>
      <c r="DV616">
        <v>88.4167111111111</v>
      </c>
      <c r="DW616">
        <v>16.22963333333333</v>
      </c>
      <c r="DX616">
        <v>500.0223333333333</v>
      </c>
      <c r="DY616">
        <v>90.25695555555555</v>
      </c>
      <c r="DZ616">
        <v>0.09990393333333333</v>
      </c>
      <c r="EA616">
        <v>23.67318888888889</v>
      </c>
      <c r="EB616">
        <v>24.04218888888889</v>
      </c>
      <c r="EC616">
        <v>999.9000000000001</v>
      </c>
      <c r="ED616">
        <v>0</v>
      </c>
      <c r="EE616">
        <v>0</v>
      </c>
      <c r="EF616">
        <v>10015.62222222222</v>
      </c>
      <c r="EG616">
        <v>0</v>
      </c>
      <c r="EH616">
        <v>1029.26</v>
      </c>
      <c r="EI616">
        <v>21.3349</v>
      </c>
      <c r="EJ616">
        <v>88.2435</v>
      </c>
      <c r="EK616">
        <v>66.43894444444445</v>
      </c>
      <c r="EL616">
        <v>1.719588888888889</v>
      </c>
      <c r="EM616">
        <v>65.47007777777777</v>
      </c>
      <c r="EN616">
        <v>14.58212222222222</v>
      </c>
      <c r="EO616">
        <v>1.471343333333333</v>
      </c>
      <c r="EP616">
        <v>1.31614</v>
      </c>
      <c r="EQ616">
        <v>12.67357777777778</v>
      </c>
      <c r="ER616">
        <v>10.98443333333333</v>
      </c>
      <c r="ES616">
        <v>2000.032222222222</v>
      </c>
      <c r="ET616">
        <v>0.9800013333333334</v>
      </c>
      <c r="EU616">
        <v>0.01999906666666667</v>
      </c>
      <c r="EV616">
        <v>0</v>
      </c>
      <c r="EW616">
        <v>1541.727777777778</v>
      </c>
      <c r="EX616">
        <v>5.00097</v>
      </c>
      <c r="EY616">
        <v>30959.5</v>
      </c>
      <c r="EZ616">
        <v>16707.85555555556</v>
      </c>
      <c r="FA616">
        <v>41.22900000000001</v>
      </c>
      <c r="FB616">
        <v>42.375</v>
      </c>
      <c r="FC616">
        <v>41.375</v>
      </c>
      <c r="FD616">
        <v>41.729</v>
      </c>
      <c r="FE616">
        <v>41.187</v>
      </c>
      <c r="FF616">
        <v>1955.132222222222</v>
      </c>
      <c r="FG616">
        <v>39.9</v>
      </c>
      <c r="FH616">
        <v>0</v>
      </c>
      <c r="FI616">
        <v>9472.400000095367</v>
      </c>
      <c r="FJ616">
        <v>0</v>
      </c>
      <c r="FK616">
        <v>1541.8756</v>
      </c>
      <c r="FL616">
        <v>-2.270769207022276</v>
      </c>
      <c r="FM616">
        <v>-43.58461523067488</v>
      </c>
      <c r="FN616">
        <v>30962.652</v>
      </c>
      <c r="FO616">
        <v>15</v>
      </c>
      <c r="FP616">
        <v>0</v>
      </c>
      <c r="FQ616" t="s">
        <v>439</v>
      </c>
      <c r="FR616">
        <v>1760210915.6</v>
      </c>
      <c r="FS616">
        <v>0</v>
      </c>
      <c r="FT616">
        <v>0</v>
      </c>
      <c r="FU616">
        <v>-0.215</v>
      </c>
      <c r="FV616">
        <v>0</v>
      </c>
      <c r="FW616">
        <v>-0.6919999999999999</v>
      </c>
      <c r="FX616">
        <v>0</v>
      </c>
      <c r="FY616">
        <v>400</v>
      </c>
      <c r="FZ616">
        <v>0</v>
      </c>
      <c r="GA616">
        <v>0.15</v>
      </c>
      <c r="GB616">
        <v>0</v>
      </c>
      <c r="GC616">
        <v>20.2316375</v>
      </c>
      <c r="GD616">
        <v>8.230082926829231</v>
      </c>
      <c r="GE616">
        <v>0.7925790066887654</v>
      </c>
      <c r="GF616">
        <v>0</v>
      </c>
      <c r="GG616">
        <v>1542.003823529411</v>
      </c>
      <c r="GH616">
        <v>-2.157830402714238</v>
      </c>
      <c r="GI616">
        <v>0.3661084274130183</v>
      </c>
      <c r="GJ616">
        <v>0</v>
      </c>
      <c r="GK616">
        <v>1.72153275</v>
      </c>
      <c r="GL616">
        <v>-0.03784288930581494</v>
      </c>
      <c r="GM616">
        <v>0.004339348446195588</v>
      </c>
      <c r="GN616">
        <v>1</v>
      </c>
      <c r="GO616">
        <v>1</v>
      </c>
      <c r="GP616">
        <v>3</v>
      </c>
      <c r="GQ616" t="s">
        <v>446</v>
      </c>
      <c r="GR616">
        <v>3.1337</v>
      </c>
      <c r="GS616">
        <v>2.7603</v>
      </c>
      <c r="GT616">
        <v>0.0212224</v>
      </c>
      <c r="GU616">
        <v>0.0149939</v>
      </c>
      <c r="GV616">
        <v>0.0801347</v>
      </c>
      <c r="GW616">
        <v>0.07308439999999999</v>
      </c>
      <c r="GX616">
        <v>31047.1</v>
      </c>
      <c r="GY616">
        <v>31247.9</v>
      </c>
      <c r="GZ616">
        <v>29502.1</v>
      </c>
      <c r="HA616">
        <v>29326.9</v>
      </c>
      <c r="HB616">
        <v>35862.4</v>
      </c>
      <c r="HC616">
        <v>36008.5</v>
      </c>
      <c r="HD616">
        <v>41511.1</v>
      </c>
      <c r="HE616">
        <v>41660.3</v>
      </c>
      <c r="HF616">
        <v>1.9103</v>
      </c>
      <c r="HG616">
        <v>1.82722</v>
      </c>
      <c r="HH616">
        <v>0.0213087</v>
      </c>
      <c r="HI616">
        <v>0</v>
      </c>
      <c r="HJ616">
        <v>23.6935</v>
      </c>
      <c r="HK616">
        <v>999.9</v>
      </c>
      <c r="HL616">
        <v>35.9</v>
      </c>
      <c r="HM616">
        <v>31.6</v>
      </c>
      <c r="HN616">
        <v>18.5687</v>
      </c>
      <c r="HO616">
        <v>62.2866</v>
      </c>
      <c r="HP616">
        <v>30.9495</v>
      </c>
      <c r="HQ616">
        <v>1</v>
      </c>
      <c r="HR616">
        <v>0.291603</v>
      </c>
      <c r="HS616">
        <v>5.92868</v>
      </c>
      <c r="HT616">
        <v>20.241</v>
      </c>
      <c r="HU616">
        <v>5.22043</v>
      </c>
      <c r="HV616">
        <v>12.0164</v>
      </c>
      <c r="HW616">
        <v>4.9892</v>
      </c>
      <c r="HX616">
        <v>3.28798</v>
      </c>
      <c r="HY616">
        <v>9999</v>
      </c>
      <c r="HZ616">
        <v>9999</v>
      </c>
      <c r="IA616">
        <v>9999</v>
      </c>
      <c r="IB616">
        <v>999.9</v>
      </c>
      <c r="IC616">
        <v>4.97284</v>
      </c>
      <c r="ID616">
        <v>1.86661</v>
      </c>
      <c r="IE616">
        <v>1.86586</v>
      </c>
      <c r="IF616">
        <v>1.86584</v>
      </c>
      <c r="IG616">
        <v>1.86769</v>
      </c>
      <c r="IH616">
        <v>1.87014</v>
      </c>
      <c r="II616">
        <v>1.86877</v>
      </c>
      <c r="IJ616">
        <v>1.87026</v>
      </c>
      <c r="IK616">
        <v>0</v>
      </c>
      <c r="IL616">
        <v>0</v>
      </c>
      <c r="IM616">
        <v>0</v>
      </c>
      <c r="IN616">
        <v>0</v>
      </c>
      <c r="IO616" t="s">
        <v>441</v>
      </c>
      <c r="IP616" t="s">
        <v>442</v>
      </c>
      <c r="IQ616" t="s">
        <v>443</v>
      </c>
      <c r="IR616" t="s">
        <v>443</v>
      </c>
      <c r="IS616" t="s">
        <v>443</v>
      </c>
      <c r="IT616" t="s">
        <v>443</v>
      </c>
      <c r="IU616">
        <v>0</v>
      </c>
      <c r="IV616">
        <v>100</v>
      </c>
      <c r="IW616">
        <v>100</v>
      </c>
      <c r="IX616">
        <v>-1.594</v>
      </c>
      <c r="IY616">
        <v>0.0721</v>
      </c>
      <c r="IZ616">
        <v>-1.414774939843471</v>
      </c>
      <c r="JA616">
        <v>-0.002262605230658699</v>
      </c>
      <c r="JB616">
        <v>4.117972070868355E-07</v>
      </c>
      <c r="JC616">
        <v>-1.535053720392113E-10</v>
      </c>
      <c r="JD616">
        <v>-0.05773197212917025</v>
      </c>
      <c r="JE616">
        <v>-0.004387372397949352</v>
      </c>
      <c r="JF616">
        <v>0.001148265067849212</v>
      </c>
      <c r="JG616">
        <v>-2.372704636287677E-05</v>
      </c>
      <c r="JH616">
        <v>4</v>
      </c>
      <c r="JI616">
        <v>2346</v>
      </c>
      <c r="JJ616">
        <v>1</v>
      </c>
      <c r="JK616">
        <v>24</v>
      </c>
      <c r="JL616">
        <v>21728.1</v>
      </c>
      <c r="JM616">
        <v>29358576.7</v>
      </c>
      <c r="JN616">
        <v>0.234375</v>
      </c>
      <c r="JO616">
        <v>2.38159</v>
      </c>
      <c r="JP616">
        <v>1.39648</v>
      </c>
      <c r="JQ616">
        <v>2.35352</v>
      </c>
      <c r="JR616">
        <v>1.49536</v>
      </c>
      <c r="JS616">
        <v>2.56592</v>
      </c>
      <c r="JT616">
        <v>36.4107</v>
      </c>
      <c r="JU616">
        <v>24.0087</v>
      </c>
      <c r="JV616">
        <v>18</v>
      </c>
      <c r="JW616">
        <v>498.229</v>
      </c>
      <c r="JX616">
        <v>435.156</v>
      </c>
      <c r="JY616">
        <v>17.5323</v>
      </c>
      <c r="JZ616">
        <v>31.0386</v>
      </c>
      <c r="KA616">
        <v>30.0006</v>
      </c>
      <c r="KB616">
        <v>30.6831</v>
      </c>
      <c r="KC616">
        <v>30.5933</v>
      </c>
      <c r="KD616">
        <v>4.64914</v>
      </c>
      <c r="KE616">
        <v>25.0092</v>
      </c>
      <c r="KF616">
        <v>32.2329</v>
      </c>
      <c r="KG616">
        <v>17.499</v>
      </c>
      <c r="KH616">
        <v>32.5009</v>
      </c>
      <c r="KI616">
        <v>14.6003</v>
      </c>
      <c r="KJ616">
        <v>100.824</v>
      </c>
      <c r="KK616">
        <v>100.184</v>
      </c>
    </row>
    <row r="617" spans="1:297">
      <c r="A617">
        <v>601</v>
      </c>
      <c r="B617">
        <v>1761514698.1</v>
      </c>
      <c r="C617">
        <v>7487.599999904633</v>
      </c>
      <c r="D617" t="s">
        <v>1651</v>
      </c>
      <c r="E617" t="s">
        <v>1652</v>
      </c>
      <c r="F617">
        <v>5</v>
      </c>
      <c r="G617" t="s">
        <v>1604</v>
      </c>
      <c r="H617" t="s">
        <v>436</v>
      </c>
      <c r="I617">
        <v>1761514695.1</v>
      </c>
      <c r="J617">
        <f>(K617)/1000</f>
        <v>0</v>
      </c>
      <c r="K617">
        <f>IF(DP617, AN617, AH617)</f>
        <v>0</v>
      </c>
      <c r="L617">
        <f>IF(DP617, AI617, AG617)</f>
        <v>0</v>
      </c>
      <c r="M617">
        <f>DR617 - IF(AU617&gt;1, L617*DL617*100.0/(AW617), 0)</f>
        <v>0</v>
      </c>
      <c r="N617">
        <f>((T617-J617/2)*M617-L617)/(T617+J617/2)</f>
        <v>0</v>
      </c>
      <c r="O617">
        <f>N617*(DY617+DZ617)/1000.0</f>
        <v>0</v>
      </c>
      <c r="P617">
        <f>(DR617 - IF(AU617&gt;1, L617*DL617*100.0/(AW617), 0))*(DY617+DZ617)/1000.0</f>
        <v>0</v>
      </c>
      <c r="Q617">
        <f>2.0/((1/S617-1/R617)+SIGN(S617)*SQRT((1/S617-1/R617)*(1/S617-1/R617) + 4*DM617/((DM617+1)*(DM617+1))*(2*1/S617*1/R617-1/R617*1/R617)))</f>
        <v>0</v>
      </c>
      <c r="R617">
        <f>IF(LEFT(DN617,1)&lt;&gt;"0",IF(LEFT(DN617,1)="1",3.0,DO617),$D$5+$E$5*(EF617*DY617/($K$5*1000))+$F$5*(EF617*DY617/($K$5*1000))*MAX(MIN(DL617,$J$5),$I$5)*MAX(MIN(DL617,$J$5),$I$5)+$G$5*MAX(MIN(DL617,$J$5),$I$5)*(EF617*DY617/($K$5*1000))+$H$5*(EF617*DY617/($K$5*1000))*(EF617*DY617/($K$5*1000)))</f>
        <v>0</v>
      </c>
      <c r="S617">
        <f>J617*(1000-(1000*0.61365*exp(17.502*W617/(240.97+W617))/(DY617+DZ617)+DT617)/2)/(1000*0.61365*exp(17.502*W617/(240.97+W617))/(DY617+DZ617)-DT617)</f>
        <v>0</v>
      </c>
      <c r="T617">
        <f>1/((DM617+1)/(Q617/1.6)+1/(R617/1.37)) + DM617/((DM617+1)/(Q617/1.6) + DM617/(R617/1.37))</f>
        <v>0</v>
      </c>
      <c r="U617">
        <f>(DH617*DK617)</f>
        <v>0</v>
      </c>
      <c r="V617">
        <f>(EA617+(U617+2*0.95*5.67E-8*(((EA617+$B$7)+273)^4-(EA617+273)^4)-44100*J617)/(1.84*29.3*R617+8*0.95*5.67E-8*(EA617+273)^3))</f>
        <v>0</v>
      </c>
      <c r="W617">
        <f>($C$7*EB617+$D$7*EC617+$E$7*V617)</f>
        <v>0</v>
      </c>
      <c r="X617">
        <f>0.61365*exp(17.502*W617/(240.97+W617))</f>
        <v>0</v>
      </c>
      <c r="Y617">
        <f>(Z617/AA617*100)</f>
        <v>0</v>
      </c>
      <c r="Z617">
        <f>DT617*(DY617+DZ617)/1000</f>
        <v>0</v>
      </c>
      <c r="AA617">
        <f>0.61365*exp(17.502*EA617/(240.97+EA617))</f>
        <v>0</v>
      </c>
      <c r="AB617">
        <f>(X617-DT617*(DY617+DZ617)/1000)</f>
        <v>0</v>
      </c>
      <c r="AC617">
        <f>(-J617*44100)</f>
        <v>0</v>
      </c>
      <c r="AD617">
        <f>2*29.3*R617*0.92*(EA617-W617)</f>
        <v>0</v>
      </c>
      <c r="AE617">
        <f>2*0.95*5.67E-8*(((EA617+$B$7)+273)^4-(W617+273)^4)</f>
        <v>0</v>
      </c>
      <c r="AF617">
        <f>U617+AE617+AC617+AD617</f>
        <v>0</v>
      </c>
      <c r="AG617">
        <f>DX617*AU617*(DS617-DR617*(1000-AU617*DU617)/(1000-AU617*DT617))/(100*DL617)</f>
        <v>0</v>
      </c>
      <c r="AH617">
        <f>1000*DX617*AU617*(DT617-DU617)/(100*DL617*(1000-AU617*DT617))</f>
        <v>0</v>
      </c>
      <c r="AI617">
        <f>(AJ617 - AK617 - DY617*1E3/(8.314*(EA617+273.15)) * AM617/DX617 * AL617) * DX617/(100*DL617) * (1000 - DU617)/1000</f>
        <v>0</v>
      </c>
      <c r="AJ617">
        <v>426.1147317389546</v>
      </c>
      <c r="AK617">
        <v>414.5989636363639</v>
      </c>
      <c r="AL617">
        <v>0.00065099001640003</v>
      </c>
      <c r="AM617">
        <v>65.62289470494829</v>
      </c>
      <c r="AN617">
        <f>(AP617 - AO617 + DY617*1E3/(8.314*(EA617+273.15)) * AR617/DX617 * AQ617) * DX617/(100*DL617) * 1000/(1000 - AP617)</f>
        <v>0</v>
      </c>
      <c r="AO617">
        <v>14.36694535647494</v>
      </c>
      <c r="AP617">
        <v>16.36910121212122</v>
      </c>
      <c r="AQ617">
        <v>8.049560979181709E-05</v>
      </c>
      <c r="AR617">
        <v>106.7628895152086</v>
      </c>
      <c r="AS617">
        <v>0</v>
      </c>
      <c r="AT617">
        <v>0</v>
      </c>
      <c r="AU617">
        <f>IF(AS617*$H$13&gt;=AW617,1.0,(AW617/(AW617-AS617*$H$13)))</f>
        <v>0</v>
      </c>
      <c r="AV617">
        <f>(AU617-1)*100</f>
        <v>0</v>
      </c>
      <c r="AW617">
        <f>MAX(0,($B$13+$C$13*EF617)/(1+$D$13*EF617)*DY617/(EA617+273)*$E$13)</f>
        <v>0</v>
      </c>
      <c r="AX617" t="s">
        <v>437</v>
      </c>
      <c r="AY617" t="s">
        <v>437</v>
      </c>
      <c r="AZ617">
        <v>0</v>
      </c>
      <c r="BA617">
        <v>0</v>
      </c>
      <c r="BB617">
        <f>1-AZ617/BA617</f>
        <v>0</v>
      </c>
      <c r="BC617">
        <v>0</v>
      </c>
      <c r="BD617" t="s">
        <v>437</v>
      </c>
      <c r="BE617" t="s">
        <v>437</v>
      </c>
      <c r="BF617">
        <v>0</v>
      </c>
      <c r="BG617">
        <v>0</v>
      </c>
      <c r="BH617">
        <f>1-BF617/BG617</f>
        <v>0</v>
      </c>
      <c r="BI617">
        <v>0.5</v>
      </c>
      <c r="BJ617">
        <f>DI617</f>
        <v>0</v>
      </c>
      <c r="BK617">
        <f>L617</f>
        <v>0</v>
      </c>
      <c r="BL617">
        <f>BH617*BI617*BJ617</f>
        <v>0</v>
      </c>
      <c r="BM617">
        <f>(BK617-BC617)/BJ617</f>
        <v>0</v>
      </c>
      <c r="BN617">
        <f>(BA617-BG617)/BG617</f>
        <v>0</v>
      </c>
      <c r="BO617">
        <f>AZ617/(BB617+AZ617/BG617)</f>
        <v>0</v>
      </c>
      <c r="BP617" t="s">
        <v>437</v>
      </c>
      <c r="BQ617">
        <v>0</v>
      </c>
      <c r="BR617">
        <f>IF(BQ617&lt;&gt;0, BQ617, BO617)</f>
        <v>0</v>
      </c>
      <c r="BS617">
        <f>1-BR617/BG617</f>
        <v>0</v>
      </c>
      <c r="BT617">
        <f>(BG617-BF617)/(BG617-BR617)</f>
        <v>0</v>
      </c>
      <c r="BU617">
        <f>(BA617-BG617)/(BA617-BR617)</f>
        <v>0</v>
      </c>
      <c r="BV617">
        <f>(BG617-BF617)/(BG617-AZ617)</f>
        <v>0</v>
      </c>
      <c r="BW617">
        <f>(BA617-BG617)/(BA617-AZ617)</f>
        <v>0</v>
      </c>
      <c r="BX617">
        <f>(BT617*BR617/BF617)</f>
        <v>0</v>
      </c>
      <c r="BY617">
        <f>(1-BX617)</f>
        <v>0</v>
      </c>
      <c r="BZ617">
        <v>2020</v>
      </c>
      <c r="CA617">
        <v>290.0000000000001</v>
      </c>
      <c r="CB617">
        <v>1590.42</v>
      </c>
      <c r="CC617">
        <v>295</v>
      </c>
      <c r="CD617">
        <v>5220.67</v>
      </c>
      <c r="CE617">
        <v>1591.29</v>
      </c>
      <c r="CF617">
        <v>-0.87</v>
      </c>
      <c r="CG617">
        <v>300.0000000000001</v>
      </c>
      <c r="CH617">
        <v>23.8</v>
      </c>
      <c r="CI617">
        <v>1650.734719841875</v>
      </c>
      <c r="CJ617">
        <v>2.032994541366527</v>
      </c>
      <c r="CK617">
        <v>-31.03478562282126</v>
      </c>
      <c r="CL617">
        <v>0.9198548094063967</v>
      </c>
      <c r="CM617">
        <v>0.9759925733019913</v>
      </c>
      <c r="CN617">
        <v>-0.00431141668520578</v>
      </c>
      <c r="CO617">
        <v>289.9999999999999</v>
      </c>
      <c r="CP617">
        <v>1590.91</v>
      </c>
      <c r="CQ617">
        <v>765</v>
      </c>
      <c r="CR617">
        <v>5219.32</v>
      </c>
      <c r="CS617">
        <v>1591.27</v>
      </c>
      <c r="CT617">
        <v>-0.36</v>
      </c>
      <c r="DH617">
        <f>$B$11*EG617+$C$11*EH617+$F$11*ES617*(1-EV617)</f>
        <v>0</v>
      </c>
      <c r="DI617">
        <f>DH617*DJ617</f>
        <v>0</v>
      </c>
      <c r="DJ617">
        <f>($B$11*$D$9+$C$11*$D$9+$F$11*((FF617+EX617)/MAX(FF617+EX617+FG617, 0.1)*$I$9+FG617/MAX(FF617+EX617+FG617, 0.1)*$J$9))/($B$11+$C$11+$F$11)</f>
        <v>0</v>
      </c>
      <c r="DK617">
        <f>($B$11*$K$9+$C$11*$K$9+$F$11*((FF617+EX617)/MAX(FF617+EX617+FG617, 0.1)*$P$9+FG617/MAX(FF617+EX617+FG617, 0.1)*$Q$9))/($B$11+$C$11+$F$11)</f>
        <v>0</v>
      </c>
      <c r="DL617">
        <v>6</v>
      </c>
      <c r="DM617">
        <v>0.5</v>
      </c>
      <c r="DN617" t="s">
        <v>438</v>
      </c>
      <c r="DO617">
        <v>2</v>
      </c>
      <c r="DP617" t="b">
        <v>1</v>
      </c>
      <c r="DQ617">
        <v>1761514695.1</v>
      </c>
      <c r="DR617">
        <v>407.8012727272728</v>
      </c>
      <c r="DS617">
        <v>420.0027272727273</v>
      </c>
      <c r="DT617">
        <v>16.36567272727273</v>
      </c>
      <c r="DU617">
        <v>14.36699090909091</v>
      </c>
      <c r="DV617">
        <v>410.0852727272726</v>
      </c>
      <c r="DW617">
        <v>16.29269090909091</v>
      </c>
      <c r="DX617">
        <v>499.9458181818182</v>
      </c>
      <c r="DY617">
        <v>90.25616363636362</v>
      </c>
      <c r="DZ617">
        <v>0.09987766363636363</v>
      </c>
      <c r="EA617">
        <v>23.78840909090909</v>
      </c>
      <c r="EB617">
        <v>23.89952727272727</v>
      </c>
      <c r="EC617">
        <v>999.9</v>
      </c>
      <c r="ED617">
        <v>0</v>
      </c>
      <c r="EE617">
        <v>0</v>
      </c>
      <c r="EF617">
        <v>10005.28909090909</v>
      </c>
      <c r="EG617">
        <v>0</v>
      </c>
      <c r="EH617">
        <v>1029.157272727273</v>
      </c>
      <c r="EI617">
        <v>-12.2014</v>
      </c>
      <c r="EJ617">
        <v>414.5863636363636</v>
      </c>
      <c r="EK617">
        <v>426.1248181818182</v>
      </c>
      <c r="EL617">
        <v>1.998682727272727</v>
      </c>
      <c r="EM617">
        <v>420.0027272727273</v>
      </c>
      <c r="EN617">
        <v>14.36699090909091</v>
      </c>
      <c r="EO617">
        <v>1.477103636363636</v>
      </c>
      <c r="EP617">
        <v>1.296710909090909</v>
      </c>
      <c r="EQ617">
        <v>12.73319090909091</v>
      </c>
      <c r="ER617">
        <v>10.76076363636364</v>
      </c>
      <c r="ES617">
        <v>1999.974545454545</v>
      </c>
      <c r="ET617">
        <v>0.9800020000000003</v>
      </c>
      <c r="EU617">
        <v>0.0199984</v>
      </c>
      <c r="EV617">
        <v>0</v>
      </c>
      <c r="EW617">
        <v>1519.997272727273</v>
      </c>
      <c r="EX617">
        <v>5.000970000000001</v>
      </c>
      <c r="EY617">
        <v>30555.93636363636</v>
      </c>
      <c r="EZ617">
        <v>16707.39090909091</v>
      </c>
      <c r="FA617">
        <v>41.25</v>
      </c>
      <c r="FB617">
        <v>42.39754545454546</v>
      </c>
      <c r="FC617">
        <v>41.39754545454545</v>
      </c>
      <c r="FD617">
        <v>41.75</v>
      </c>
      <c r="FE617">
        <v>41.25</v>
      </c>
      <c r="FF617">
        <v>1955.074545454545</v>
      </c>
      <c r="FG617">
        <v>39.89999999999999</v>
      </c>
      <c r="FH617">
        <v>0</v>
      </c>
      <c r="FI617">
        <v>9569</v>
      </c>
      <c r="FJ617">
        <v>0</v>
      </c>
      <c r="FK617">
        <v>1520.811538461539</v>
      </c>
      <c r="FL617">
        <v>-11.47965813621938</v>
      </c>
      <c r="FM617">
        <v>-225.6478632428387</v>
      </c>
      <c r="FN617">
        <v>30573.51538461538</v>
      </c>
      <c r="FO617">
        <v>15</v>
      </c>
      <c r="FP617">
        <v>0</v>
      </c>
      <c r="FQ617" t="s">
        <v>439</v>
      </c>
      <c r="FR617">
        <v>1760210915.6</v>
      </c>
      <c r="FS617">
        <v>0</v>
      </c>
      <c r="FT617">
        <v>0</v>
      </c>
      <c r="FU617">
        <v>-0.215</v>
      </c>
      <c r="FV617">
        <v>0</v>
      </c>
      <c r="FW617">
        <v>-0.6919999999999999</v>
      </c>
      <c r="FX617">
        <v>0</v>
      </c>
      <c r="FY617">
        <v>400</v>
      </c>
      <c r="FZ617">
        <v>0</v>
      </c>
      <c r="GA617">
        <v>0.15</v>
      </c>
      <c r="GB617">
        <v>0</v>
      </c>
      <c r="GC617">
        <v>-12.27761707317073</v>
      </c>
      <c r="GD617">
        <v>0.5683902439024293</v>
      </c>
      <c r="GE617">
        <v>0.06589538975856848</v>
      </c>
      <c r="GF617">
        <v>0</v>
      </c>
      <c r="GG617">
        <v>1521.555294117647</v>
      </c>
      <c r="GH617">
        <v>-12.32391137842156</v>
      </c>
      <c r="GI617">
        <v>1.252179829441242</v>
      </c>
      <c r="GJ617">
        <v>0</v>
      </c>
      <c r="GK617">
        <v>1.983970731707317</v>
      </c>
      <c r="GL617">
        <v>0.1066751916376372</v>
      </c>
      <c r="GM617">
        <v>0.01055224063369641</v>
      </c>
      <c r="GN617">
        <v>0</v>
      </c>
      <c r="GO617">
        <v>0</v>
      </c>
      <c r="GP617">
        <v>3</v>
      </c>
      <c r="GQ617" t="s">
        <v>455</v>
      </c>
      <c r="GR617">
        <v>3.13366</v>
      </c>
      <c r="GS617">
        <v>2.76013</v>
      </c>
      <c r="GT617">
        <v>0.0915005</v>
      </c>
      <c r="GU617">
        <v>0.0922834</v>
      </c>
      <c r="GV617">
        <v>0.0803627</v>
      </c>
      <c r="GW617">
        <v>0.072352</v>
      </c>
      <c r="GX617">
        <v>28814.1</v>
      </c>
      <c r="GY617">
        <v>28793.1</v>
      </c>
      <c r="GZ617">
        <v>29498.9</v>
      </c>
      <c r="HA617">
        <v>29324.4</v>
      </c>
      <c r="HB617">
        <v>35851.3</v>
      </c>
      <c r="HC617">
        <v>36035.9</v>
      </c>
      <c r="HD617">
        <v>41507</v>
      </c>
      <c r="HE617">
        <v>41657.4</v>
      </c>
      <c r="HF617">
        <v>1.91028</v>
      </c>
      <c r="HG617">
        <v>1.8271</v>
      </c>
      <c r="HH617">
        <v>0.013113</v>
      </c>
      <c r="HI617">
        <v>0</v>
      </c>
      <c r="HJ617">
        <v>23.6883</v>
      </c>
      <c r="HK617">
        <v>999.9</v>
      </c>
      <c r="HL617">
        <v>35.5</v>
      </c>
      <c r="HM617">
        <v>31.6</v>
      </c>
      <c r="HN617">
        <v>18.3605</v>
      </c>
      <c r="HO617">
        <v>62.6067</v>
      </c>
      <c r="HP617">
        <v>30.8093</v>
      </c>
      <c r="HQ617">
        <v>1</v>
      </c>
      <c r="HR617">
        <v>0.290478</v>
      </c>
      <c r="HS617">
        <v>4.52802</v>
      </c>
      <c r="HT617">
        <v>20.2837</v>
      </c>
      <c r="HU617">
        <v>5.21894</v>
      </c>
      <c r="HV617">
        <v>12.0159</v>
      </c>
      <c r="HW617">
        <v>4.9897</v>
      </c>
      <c r="HX617">
        <v>3.28835</v>
      </c>
      <c r="HY617">
        <v>9999</v>
      </c>
      <c r="HZ617">
        <v>9999</v>
      </c>
      <c r="IA617">
        <v>9999</v>
      </c>
      <c r="IB617">
        <v>999.9</v>
      </c>
      <c r="IC617">
        <v>4.97284</v>
      </c>
      <c r="ID617">
        <v>1.86661</v>
      </c>
      <c r="IE617">
        <v>1.86589</v>
      </c>
      <c r="IF617">
        <v>1.86584</v>
      </c>
      <c r="IG617">
        <v>1.86771</v>
      </c>
      <c r="IH617">
        <v>1.87017</v>
      </c>
      <c r="II617">
        <v>1.86874</v>
      </c>
      <c r="IJ617">
        <v>1.87027</v>
      </c>
      <c r="IK617">
        <v>0</v>
      </c>
      <c r="IL617">
        <v>0</v>
      </c>
      <c r="IM617">
        <v>0</v>
      </c>
      <c r="IN617">
        <v>0</v>
      </c>
      <c r="IO617" t="s">
        <v>441</v>
      </c>
      <c r="IP617" t="s">
        <v>442</v>
      </c>
      <c r="IQ617" t="s">
        <v>443</v>
      </c>
      <c r="IR617" t="s">
        <v>443</v>
      </c>
      <c r="IS617" t="s">
        <v>443</v>
      </c>
      <c r="IT617" t="s">
        <v>443</v>
      </c>
      <c r="IU617">
        <v>0</v>
      </c>
      <c r="IV617">
        <v>100</v>
      </c>
      <c r="IW617">
        <v>100</v>
      </c>
      <c r="IX617">
        <v>-2.284</v>
      </c>
      <c r="IY617">
        <v>0.073</v>
      </c>
      <c r="IZ617">
        <v>-1.414774939843471</v>
      </c>
      <c r="JA617">
        <v>-0.002262605230658699</v>
      </c>
      <c r="JB617">
        <v>4.117972070868355E-07</v>
      </c>
      <c r="JC617">
        <v>-1.535053720392113E-10</v>
      </c>
      <c r="JD617">
        <v>-0.05773197212917025</v>
      </c>
      <c r="JE617">
        <v>-0.004387372397949352</v>
      </c>
      <c r="JF617">
        <v>0.001148265067849212</v>
      </c>
      <c r="JG617">
        <v>-2.372704636287677E-05</v>
      </c>
      <c r="JH617">
        <v>4</v>
      </c>
      <c r="JI617">
        <v>2346</v>
      </c>
      <c r="JJ617">
        <v>1</v>
      </c>
      <c r="JK617">
        <v>24</v>
      </c>
      <c r="JL617">
        <v>21729.7</v>
      </c>
      <c r="JM617">
        <v>29358578.3</v>
      </c>
      <c r="JN617">
        <v>1.03516</v>
      </c>
      <c r="JO617">
        <v>2.29492</v>
      </c>
      <c r="JP617">
        <v>1.39771</v>
      </c>
      <c r="JQ617">
        <v>2.35474</v>
      </c>
      <c r="JR617">
        <v>1.49536</v>
      </c>
      <c r="JS617">
        <v>2.60742</v>
      </c>
      <c r="JT617">
        <v>36.3635</v>
      </c>
      <c r="JU617">
        <v>24.0262</v>
      </c>
      <c r="JV617">
        <v>18</v>
      </c>
      <c r="JW617">
        <v>499.062</v>
      </c>
      <c r="JX617">
        <v>435.849</v>
      </c>
      <c r="JY617">
        <v>18.322</v>
      </c>
      <c r="JZ617">
        <v>31.1295</v>
      </c>
      <c r="KA617">
        <v>30.0002</v>
      </c>
      <c r="KB617">
        <v>30.7902</v>
      </c>
      <c r="KC617">
        <v>30.7015</v>
      </c>
      <c r="KD617">
        <v>20.7958</v>
      </c>
      <c r="KE617">
        <v>25.0344</v>
      </c>
      <c r="KF617">
        <v>31.8617</v>
      </c>
      <c r="KG617">
        <v>18.3599</v>
      </c>
      <c r="KH617">
        <v>426.715</v>
      </c>
      <c r="KI617">
        <v>14.3676</v>
      </c>
      <c r="KJ617">
        <v>100.813</v>
      </c>
      <c r="KK617">
        <v>100.176</v>
      </c>
    </row>
    <row r="618" spans="1:297">
      <c r="A618">
        <v>602</v>
      </c>
      <c r="B618">
        <v>1761514703.1</v>
      </c>
      <c r="C618">
        <v>7492.599999904633</v>
      </c>
      <c r="D618" t="s">
        <v>1653</v>
      </c>
      <c r="E618" t="s">
        <v>1654</v>
      </c>
      <c r="F618">
        <v>5</v>
      </c>
      <c r="G618" t="s">
        <v>1604</v>
      </c>
      <c r="H618" t="s">
        <v>436</v>
      </c>
      <c r="I618">
        <v>1761514700.6</v>
      </c>
      <c r="J618">
        <f>(K618)/1000</f>
        <v>0</v>
      </c>
      <c r="K618">
        <f>IF(DP618, AN618, AH618)</f>
        <v>0</v>
      </c>
      <c r="L618">
        <f>IF(DP618, AI618, AG618)</f>
        <v>0</v>
      </c>
      <c r="M618">
        <f>DR618 - IF(AU618&gt;1, L618*DL618*100.0/(AW618), 0)</f>
        <v>0</v>
      </c>
      <c r="N618">
        <f>((T618-J618/2)*M618-L618)/(T618+J618/2)</f>
        <v>0</v>
      </c>
      <c r="O618">
        <f>N618*(DY618+DZ618)/1000.0</f>
        <v>0</v>
      </c>
      <c r="P618">
        <f>(DR618 - IF(AU618&gt;1, L618*DL618*100.0/(AW618), 0))*(DY618+DZ618)/1000.0</f>
        <v>0</v>
      </c>
      <c r="Q618">
        <f>2.0/((1/S618-1/R618)+SIGN(S618)*SQRT((1/S618-1/R618)*(1/S618-1/R618) + 4*DM618/((DM618+1)*(DM618+1))*(2*1/S618*1/R618-1/R618*1/R618)))</f>
        <v>0</v>
      </c>
      <c r="R618">
        <f>IF(LEFT(DN618,1)&lt;&gt;"0",IF(LEFT(DN618,1)="1",3.0,DO618),$D$5+$E$5*(EF618*DY618/($K$5*1000))+$F$5*(EF618*DY618/($K$5*1000))*MAX(MIN(DL618,$J$5),$I$5)*MAX(MIN(DL618,$J$5),$I$5)+$G$5*MAX(MIN(DL618,$J$5),$I$5)*(EF618*DY618/($K$5*1000))+$H$5*(EF618*DY618/($K$5*1000))*(EF618*DY618/($K$5*1000)))</f>
        <v>0</v>
      </c>
      <c r="S618">
        <f>J618*(1000-(1000*0.61365*exp(17.502*W618/(240.97+W618))/(DY618+DZ618)+DT618)/2)/(1000*0.61365*exp(17.502*W618/(240.97+W618))/(DY618+DZ618)-DT618)</f>
        <v>0</v>
      </c>
      <c r="T618">
        <f>1/((DM618+1)/(Q618/1.6)+1/(R618/1.37)) + DM618/((DM618+1)/(Q618/1.6) + DM618/(R618/1.37))</f>
        <v>0</v>
      </c>
      <c r="U618">
        <f>(DH618*DK618)</f>
        <v>0</v>
      </c>
      <c r="V618">
        <f>(EA618+(U618+2*0.95*5.67E-8*(((EA618+$B$7)+273)^4-(EA618+273)^4)-44100*J618)/(1.84*29.3*R618+8*0.95*5.67E-8*(EA618+273)^3))</f>
        <v>0</v>
      </c>
      <c r="W618">
        <f>($C$7*EB618+$D$7*EC618+$E$7*V618)</f>
        <v>0</v>
      </c>
      <c r="X618">
        <f>0.61365*exp(17.502*W618/(240.97+W618))</f>
        <v>0</v>
      </c>
      <c r="Y618">
        <f>(Z618/AA618*100)</f>
        <v>0</v>
      </c>
      <c r="Z618">
        <f>DT618*(DY618+DZ618)/1000</f>
        <v>0</v>
      </c>
      <c r="AA618">
        <f>0.61365*exp(17.502*EA618/(240.97+EA618))</f>
        <v>0</v>
      </c>
      <c r="AB618">
        <f>(X618-DT618*(DY618+DZ618)/1000)</f>
        <v>0</v>
      </c>
      <c r="AC618">
        <f>(-J618*44100)</f>
        <v>0</v>
      </c>
      <c r="AD618">
        <f>2*29.3*R618*0.92*(EA618-W618)</f>
        <v>0</v>
      </c>
      <c r="AE618">
        <f>2*0.95*5.67E-8*(((EA618+$B$7)+273)^4-(W618+273)^4)</f>
        <v>0</v>
      </c>
      <c r="AF618">
        <f>U618+AE618+AC618+AD618</f>
        <v>0</v>
      </c>
      <c r="AG618">
        <f>DX618*AU618*(DS618-DR618*(1000-AU618*DU618)/(1000-AU618*DT618))/(100*DL618)</f>
        <v>0</v>
      </c>
      <c r="AH618">
        <f>1000*DX618*AU618*(DT618-DU618)/(100*DL618*(1000-AU618*DT618))</f>
        <v>0</v>
      </c>
      <c r="AI618">
        <f>(AJ618 - AK618 - DY618*1E3/(8.314*(EA618+273.15)) * AM618/DX618 * AL618) * DX618/(100*DL618) * (1000 - DU618)/1000</f>
        <v>0</v>
      </c>
      <c r="AJ618">
        <v>426.1481976438895</v>
      </c>
      <c r="AK618">
        <v>414.6898727272726</v>
      </c>
      <c r="AL618">
        <v>0.02296812999865545</v>
      </c>
      <c r="AM618">
        <v>65.62289470494829</v>
      </c>
      <c r="AN618">
        <f>(AP618 - AO618 + DY618*1E3/(8.314*(EA618+273.15)) * AR618/DX618 * AQ618) * DX618/(100*DL618) * 1000/(1000 - AP618)</f>
        <v>0</v>
      </c>
      <c r="AO618">
        <v>14.36352595809136</v>
      </c>
      <c r="AP618">
        <v>16.37812666666667</v>
      </c>
      <c r="AQ618">
        <v>9.132977654526995E-05</v>
      </c>
      <c r="AR618">
        <v>106.7628895152086</v>
      </c>
      <c r="AS618">
        <v>0</v>
      </c>
      <c r="AT618">
        <v>0</v>
      </c>
      <c r="AU618">
        <f>IF(AS618*$H$13&gt;=AW618,1.0,(AW618/(AW618-AS618*$H$13)))</f>
        <v>0</v>
      </c>
      <c r="AV618">
        <f>(AU618-1)*100</f>
        <v>0</v>
      </c>
      <c r="AW618">
        <f>MAX(0,($B$13+$C$13*EF618)/(1+$D$13*EF618)*DY618/(EA618+273)*$E$13)</f>
        <v>0</v>
      </c>
      <c r="AX618" t="s">
        <v>437</v>
      </c>
      <c r="AY618" t="s">
        <v>437</v>
      </c>
      <c r="AZ618">
        <v>0</v>
      </c>
      <c r="BA618">
        <v>0</v>
      </c>
      <c r="BB618">
        <f>1-AZ618/BA618</f>
        <v>0</v>
      </c>
      <c r="BC618">
        <v>0</v>
      </c>
      <c r="BD618" t="s">
        <v>437</v>
      </c>
      <c r="BE618" t="s">
        <v>437</v>
      </c>
      <c r="BF618">
        <v>0</v>
      </c>
      <c r="BG618">
        <v>0</v>
      </c>
      <c r="BH618">
        <f>1-BF618/BG618</f>
        <v>0</v>
      </c>
      <c r="BI618">
        <v>0.5</v>
      </c>
      <c r="BJ618">
        <f>DI618</f>
        <v>0</v>
      </c>
      <c r="BK618">
        <f>L618</f>
        <v>0</v>
      </c>
      <c r="BL618">
        <f>BH618*BI618*BJ618</f>
        <v>0</v>
      </c>
      <c r="BM618">
        <f>(BK618-BC618)/BJ618</f>
        <v>0</v>
      </c>
      <c r="BN618">
        <f>(BA618-BG618)/BG618</f>
        <v>0</v>
      </c>
      <c r="BO618">
        <f>AZ618/(BB618+AZ618/BG618)</f>
        <v>0</v>
      </c>
      <c r="BP618" t="s">
        <v>437</v>
      </c>
      <c r="BQ618">
        <v>0</v>
      </c>
      <c r="BR618">
        <f>IF(BQ618&lt;&gt;0, BQ618, BO618)</f>
        <v>0</v>
      </c>
      <c r="BS618">
        <f>1-BR618/BG618</f>
        <v>0</v>
      </c>
      <c r="BT618">
        <f>(BG618-BF618)/(BG618-BR618)</f>
        <v>0</v>
      </c>
      <c r="BU618">
        <f>(BA618-BG618)/(BA618-BR618)</f>
        <v>0</v>
      </c>
      <c r="BV618">
        <f>(BG618-BF618)/(BG618-AZ618)</f>
        <v>0</v>
      </c>
      <c r="BW618">
        <f>(BA618-BG618)/(BA618-AZ618)</f>
        <v>0</v>
      </c>
      <c r="BX618">
        <f>(BT618*BR618/BF618)</f>
        <v>0</v>
      </c>
      <c r="BY618">
        <f>(1-BX618)</f>
        <v>0</v>
      </c>
      <c r="BZ618">
        <v>2020</v>
      </c>
      <c r="CA618">
        <v>290.0000000000001</v>
      </c>
      <c r="CB618">
        <v>1590.42</v>
      </c>
      <c r="CC618">
        <v>295</v>
      </c>
      <c r="CD618">
        <v>5220.67</v>
      </c>
      <c r="CE618">
        <v>1591.29</v>
      </c>
      <c r="CF618">
        <v>-0.87</v>
      </c>
      <c r="CG618">
        <v>300.0000000000001</v>
      </c>
      <c r="CH618">
        <v>23.8</v>
      </c>
      <c r="CI618">
        <v>1650.734719841875</v>
      </c>
      <c r="CJ618">
        <v>2.032994541366527</v>
      </c>
      <c r="CK618">
        <v>-31.03478562282126</v>
      </c>
      <c r="CL618">
        <v>0.9198548094063967</v>
      </c>
      <c r="CM618">
        <v>0.9759925733019913</v>
      </c>
      <c r="CN618">
        <v>-0.00431141668520578</v>
      </c>
      <c r="CO618">
        <v>289.9999999999999</v>
      </c>
      <c r="CP618">
        <v>1590.91</v>
      </c>
      <c r="CQ618">
        <v>765</v>
      </c>
      <c r="CR618">
        <v>5219.32</v>
      </c>
      <c r="CS618">
        <v>1591.27</v>
      </c>
      <c r="CT618">
        <v>-0.36</v>
      </c>
      <c r="DH618">
        <f>$B$11*EG618+$C$11*EH618+$F$11*ES618*(1-EV618)</f>
        <v>0</v>
      </c>
      <c r="DI618">
        <f>DH618*DJ618</f>
        <v>0</v>
      </c>
      <c r="DJ618">
        <f>($B$11*$D$9+$C$11*$D$9+$F$11*((FF618+EX618)/MAX(FF618+EX618+FG618, 0.1)*$I$9+FG618/MAX(FF618+EX618+FG618, 0.1)*$J$9))/($B$11+$C$11+$F$11)</f>
        <v>0</v>
      </c>
      <c r="DK618">
        <f>($B$11*$K$9+$C$11*$K$9+$F$11*((FF618+EX618)/MAX(FF618+EX618+FG618, 0.1)*$P$9+FG618/MAX(FF618+EX618+FG618, 0.1)*$Q$9))/($B$11+$C$11+$F$11)</f>
        <v>0</v>
      </c>
      <c r="DL618">
        <v>6</v>
      </c>
      <c r="DM618">
        <v>0.5</v>
      </c>
      <c r="DN618" t="s">
        <v>438</v>
      </c>
      <c r="DO618">
        <v>2</v>
      </c>
      <c r="DP618" t="b">
        <v>1</v>
      </c>
      <c r="DQ618">
        <v>1761514700.6</v>
      </c>
      <c r="DR618">
        <v>407.8316666666667</v>
      </c>
      <c r="DS618">
        <v>420.5937777777778</v>
      </c>
      <c r="DT618">
        <v>16.37447777777778</v>
      </c>
      <c r="DU618">
        <v>14.36322222222222</v>
      </c>
      <c r="DV618">
        <v>410.1157777777778</v>
      </c>
      <c r="DW618">
        <v>16.30137777777777</v>
      </c>
      <c r="DX618">
        <v>499.8885555555556</v>
      </c>
      <c r="DY618">
        <v>90.25528888888888</v>
      </c>
      <c r="DZ618">
        <v>0.09988017777777777</v>
      </c>
      <c r="EA618">
        <v>23.80021111111111</v>
      </c>
      <c r="EB618">
        <v>23.9156</v>
      </c>
      <c r="EC618">
        <v>999.9000000000001</v>
      </c>
      <c r="ED618">
        <v>0</v>
      </c>
      <c r="EE618">
        <v>0</v>
      </c>
      <c r="EF618">
        <v>10005.00555555556</v>
      </c>
      <c r="EG618">
        <v>0</v>
      </c>
      <c r="EH618">
        <v>1029.124444444445</v>
      </c>
      <c r="EI618">
        <v>-12.76185555555556</v>
      </c>
      <c r="EJ618">
        <v>414.621</v>
      </c>
      <c r="EK618">
        <v>426.7226666666667</v>
      </c>
      <c r="EL618">
        <v>2.011254444444444</v>
      </c>
      <c r="EM618">
        <v>420.5937777777778</v>
      </c>
      <c r="EN618">
        <v>14.36322222222222</v>
      </c>
      <c r="EO618">
        <v>1.477881111111111</v>
      </c>
      <c r="EP618">
        <v>1.296357777777778</v>
      </c>
      <c r="EQ618">
        <v>12.74124444444444</v>
      </c>
      <c r="ER618">
        <v>10.75667777777778</v>
      </c>
      <c r="ES618">
        <v>2000.028888888889</v>
      </c>
      <c r="ET618">
        <v>0.9800025555555556</v>
      </c>
      <c r="EU618">
        <v>0.01999774444444444</v>
      </c>
      <c r="EV618">
        <v>0</v>
      </c>
      <c r="EW618">
        <v>1518.963333333333</v>
      </c>
      <c r="EX618">
        <v>5.00097</v>
      </c>
      <c r="EY618">
        <v>30536.62222222222</v>
      </c>
      <c r="EZ618">
        <v>16707.84444444445</v>
      </c>
      <c r="FA618">
        <v>41.25</v>
      </c>
      <c r="FB618">
        <v>42.39566666666666</v>
      </c>
      <c r="FC618">
        <v>41.375</v>
      </c>
      <c r="FD618">
        <v>41.75</v>
      </c>
      <c r="FE618">
        <v>41.25</v>
      </c>
      <c r="FF618">
        <v>1955.128888888889</v>
      </c>
      <c r="FG618">
        <v>39.9</v>
      </c>
      <c r="FH618">
        <v>0</v>
      </c>
      <c r="FI618">
        <v>9574.400000095367</v>
      </c>
      <c r="FJ618">
        <v>0</v>
      </c>
      <c r="FK618">
        <v>1519.71</v>
      </c>
      <c r="FL618">
        <v>-10.24923076798714</v>
      </c>
      <c r="FM618">
        <v>-218.8923073253358</v>
      </c>
      <c r="FN618">
        <v>30552.604</v>
      </c>
      <c r="FO618">
        <v>15</v>
      </c>
      <c r="FP618">
        <v>0</v>
      </c>
      <c r="FQ618" t="s">
        <v>439</v>
      </c>
      <c r="FR618">
        <v>1760210915.6</v>
      </c>
      <c r="FS618">
        <v>0</v>
      </c>
      <c r="FT618">
        <v>0</v>
      </c>
      <c r="FU618">
        <v>-0.215</v>
      </c>
      <c r="FV618">
        <v>0</v>
      </c>
      <c r="FW618">
        <v>-0.6919999999999999</v>
      </c>
      <c r="FX618">
        <v>0</v>
      </c>
      <c r="FY618">
        <v>400</v>
      </c>
      <c r="FZ618">
        <v>0</v>
      </c>
      <c r="GA618">
        <v>0.15</v>
      </c>
      <c r="GB618">
        <v>0</v>
      </c>
      <c r="GC618">
        <v>-12.34986585365854</v>
      </c>
      <c r="GD618">
        <v>-1.692750522648099</v>
      </c>
      <c r="GE618">
        <v>0.4092175160222167</v>
      </c>
      <c r="GF618">
        <v>0</v>
      </c>
      <c r="GG618">
        <v>1520.372352941177</v>
      </c>
      <c r="GH618">
        <v>-11.21008403058178</v>
      </c>
      <c r="GI618">
        <v>1.134037707702593</v>
      </c>
      <c r="GJ618">
        <v>0</v>
      </c>
      <c r="GK618">
        <v>1.995339268292683</v>
      </c>
      <c r="GL618">
        <v>0.111145087108015</v>
      </c>
      <c r="GM618">
        <v>0.01102544206076728</v>
      </c>
      <c r="GN618">
        <v>0</v>
      </c>
      <c r="GO618">
        <v>0</v>
      </c>
      <c r="GP618">
        <v>3</v>
      </c>
      <c r="GQ618" t="s">
        <v>455</v>
      </c>
      <c r="GR618">
        <v>3.13372</v>
      </c>
      <c r="GS618">
        <v>2.76025</v>
      </c>
      <c r="GT618">
        <v>0.0915318</v>
      </c>
      <c r="GU618">
        <v>0.0928109</v>
      </c>
      <c r="GV618">
        <v>0.08039019999999999</v>
      </c>
      <c r="GW618">
        <v>0.0723375</v>
      </c>
      <c r="GX618">
        <v>28812.5</v>
      </c>
      <c r="GY618">
        <v>28776</v>
      </c>
      <c r="GZ618">
        <v>29498.2</v>
      </c>
      <c r="HA618">
        <v>29324</v>
      </c>
      <c r="HB618">
        <v>35849.5</v>
      </c>
      <c r="HC618">
        <v>36035.8</v>
      </c>
      <c r="HD618">
        <v>41506.2</v>
      </c>
      <c r="HE618">
        <v>41656.7</v>
      </c>
      <c r="HF618">
        <v>1.9103</v>
      </c>
      <c r="HG618">
        <v>1.82703</v>
      </c>
      <c r="HH618">
        <v>0.0141189</v>
      </c>
      <c r="HI618">
        <v>0</v>
      </c>
      <c r="HJ618">
        <v>23.6917</v>
      </c>
      <c r="HK618">
        <v>999.9</v>
      </c>
      <c r="HL618">
        <v>35.5</v>
      </c>
      <c r="HM618">
        <v>31.6</v>
      </c>
      <c r="HN618">
        <v>18.36</v>
      </c>
      <c r="HO618">
        <v>62.6767</v>
      </c>
      <c r="HP618">
        <v>30.8894</v>
      </c>
      <c r="HQ618">
        <v>1</v>
      </c>
      <c r="HR618">
        <v>0.290363</v>
      </c>
      <c r="HS618">
        <v>4.45309</v>
      </c>
      <c r="HT618">
        <v>20.2851</v>
      </c>
      <c r="HU618">
        <v>5.21819</v>
      </c>
      <c r="HV618">
        <v>12.0159</v>
      </c>
      <c r="HW618">
        <v>4.9889</v>
      </c>
      <c r="HX618">
        <v>3.28793</v>
      </c>
      <c r="HY618">
        <v>9999</v>
      </c>
      <c r="HZ618">
        <v>9999</v>
      </c>
      <c r="IA618">
        <v>9999</v>
      </c>
      <c r="IB618">
        <v>999.9</v>
      </c>
      <c r="IC618">
        <v>4.97283</v>
      </c>
      <c r="ID618">
        <v>1.86661</v>
      </c>
      <c r="IE618">
        <v>1.8659</v>
      </c>
      <c r="IF618">
        <v>1.86585</v>
      </c>
      <c r="IG618">
        <v>1.8677</v>
      </c>
      <c r="IH618">
        <v>1.87015</v>
      </c>
      <c r="II618">
        <v>1.86876</v>
      </c>
      <c r="IJ618">
        <v>1.87027</v>
      </c>
      <c r="IK618">
        <v>0</v>
      </c>
      <c r="IL618">
        <v>0</v>
      </c>
      <c r="IM618">
        <v>0</v>
      </c>
      <c r="IN618">
        <v>0</v>
      </c>
      <c r="IO618" t="s">
        <v>441</v>
      </c>
      <c r="IP618" t="s">
        <v>442</v>
      </c>
      <c r="IQ618" t="s">
        <v>443</v>
      </c>
      <c r="IR618" t="s">
        <v>443</v>
      </c>
      <c r="IS618" t="s">
        <v>443</v>
      </c>
      <c r="IT618" t="s">
        <v>443</v>
      </c>
      <c r="IU618">
        <v>0</v>
      </c>
      <c r="IV618">
        <v>100</v>
      </c>
      <c r="IW618">
        <v>100</v>
      </c>
      <c r="IX618">
        <v>-2.284</v>
      </c>
      <c r="IY618">
        <v>0.0732</v>
      </c>
      <c r="IZ618">
        <v>-1.414774939843471</v>
      </c>
      <c r="JA618">
        <v>-0.002262605230658699</v>
      </c>
      <c r="JB618">
        <v>4.117972070868355E-07</v>
      </c>
      <c r="JC618">
        <v>-1.535053720392113E-10</v>
      </c>
      <c r="JD618">
        <v>-0.05773197212917025</v>
      </c>
      <c r="JE618">
        <v>-0.004387372397949352</v>
      </c>
      <c r="JF618">
        <v>0.001148265067849212</v>
      </c>
      <c r="JG618">
        <v>-2.372704636287677E-05</v>
      </c>
      <c r="JH618">
        <v>4</v>
      </c>
      <c r="JI618">
        <v>2346</v>
      </c>
      <c r="JJ618">
        <v>1</v>
      </c>
      <c r="JK618">
        <v>24</v>
      </c>
      <c r="JL618">
        <v>21729.8</v>
      </c>
      <c r="JM618">
        <v>29358578.4</v>
      </c>
      <c r="JN618">
        <v>1.06201</v>
      </c>
      <c r="JO618">
        <v>2.29248</v>
      </c>
      <c r="JP618">
        <v>1.39771</v>
      </c>
      <c r="JQ618">
        <v>2.35229</v>
      </c>
      <c r="JR618">
        <v>1.49536</v>
      </c>
      <c r="JS618">
        <v>2.64404</v>
      </c>
      <c r="JT618">
        <v>36.3871</v>
      </c>
      <c r="JU618">
        <v>24.0262</v>
      </c>
      <c r="JV618">
        <v>18</v>
      </c>
      <c r="JW618">
        <v>499.12</v>
      </c>
      <c r="JX618">
        <v>435.836</v>
      </c>
      <c r="JY618">
        <v>18.3903</v>
      </c>
      <c r="JZ618">
        <v>31.1328</v>
      </c>
      <c r="KA618">
        <v>30.0001</v>
      </c>
      <c r="KB618">
        <v>30.7956</v>
      </c>
      <c r="KC618">
        <v>30.7061</v>
      </c>
      <c r="KD618">
        <v>21.293</v>
      </c>
      <c r="KE618">
        <v>25.0344</v>
      </c>
      <c r="KF618">
        <v>31.8617</v>
      </c>
      <c r="KG618">
        <v>18.4269</v>
      </c>
      <c r="KH618">
        <v>440.202</v>
      </c>
      <c r="KI618">
        <v>14.3461</v>
      </c>
      <c r="KJ618">
        <v>100.811</v>
      </c>
      <c r="KK618">
        <v>100.175</v>
      </c>
    </row>
    <row r="619" spans="1:297">
      <c r="A619">
        <v>603</v>
      </c>
      <c r="B619">
        <v>1761514708.1</v>
      </c>
      <c r="C619">
        <v>7497.599999904633</v>
      </c>
      <c r="D619" t="s">
        <v>1655</v>
      </c>
      <c r="E619" t="s">
        <v>1656</v>
      </c>
      <c r="F619">
        <v>5</v>
      </c>
      <c r="G619" t="s">
        <v>1604</v>
      </c>
      <c r="H619" t="s">
        <v>436</v>
      </c>
      <c r="I619">
        <v>1761514705.3</v>
      </c>
      <c r="J619">
        <f>(K619)/1000</f>
        <v>0</v>
      </c>
      <c r="K619">
        <f>IF(DP619, AN619, AH619)</f>
        <v>0</v>
      </c>
      <c r="L619">
        <f>IF(DP619, AI619, AG619)</f>
        <v>0</v>
      </c>
      <c r="M619">
        <f>DR619 - IF(AU619&gt;1, L619*DL619*100.0/(AW619), 0)</f>
        <v>0</v>
      </c>
      <c r="N619">
        <f>((T619-J619/2)*M619-L619)/(T619+J619/2)</f>
        <v>0</v>
      </c>
      <c r="O619">
        <f>N619*(DY619+DZ619)/1000.0</f>
        <v>0</v>
      </c>
      <c r="P619">
        <f>(DR619 - IF(AU619&gt;1, L619*DL619*100.0/(AW619), 0))*(DY619+DZ619)/1000.0</f>
        <v>0</v>
      </c>
      <c r="Q619">
        <f>2.0/((1/S619-1/R619)+SIGN(S619)*SQRT((1/S619-1/R619)*(1/S619-1/R619) + 4*DM619/((DM619+1)*(DM619+1))*(2*1/S619*1/R619-1/R619*1/R619)))</f>
        <v>0</v>
      </c>
      <c r="R619">
        <f>IF(LEFT(DN619,1)&lt;&gt;"0",IF(LEFT(DN619,1)="1",3.0,DO619),$D$5+$E$5*(EF619*DY619/($K$5*1000))+$F$5*(EF619*DY619/($K$5*1000))*MAX(MIN(DL619,$J$5),$I$5)*MAX(MIN(DL619,$J$5),$I$5)+$G$5*MAX(MIN(DL619,$J$5),$I$5)*(EF619*DY619/($K$5*1000))+$H$5*(EF619*DY619/($K$5*1000))*(EF619*DY619/($K$5*1000)))</f>
        <v>0</v>
      </c>
      <c r="S619">
        <f>J619*(1000-(1000*0.61365*exp(17.502*W619/(240.97+W619))/(DY619+DZ619)+DT619)/2)/(1000*0.61365*exp(17.502*W619/(240.97+W619))/(DY619+DZ619)-DT619)</f>
        <v>0</v>
      </c>
      <c r="T619">
        <f>1/((DM619+1)/(Q619/1.6)+1/(R619/1.37)) + DM619/((DM619+1)/(Q619/1.6) + DM619/(R619/1.37))</f>
        <v>0</v>
      </c>
      <c r="U619">
        <f>(DH619*DK619)</f>
        <v>0</v>
      </c>
      <c r="V619">
        <f>(EA619+(U619+2*0.95*5.67E-8*(((EA619+$B$7)+273)^4-(EA619+273)^4)-44100*J619)/(1.84*29.3*R619+8*0.95*5.67E-8*(EA619+273)^3))</f>
        <v>0</v>
      </c>
      <c r="W619">
        <f>($C$7*EB619+$D$7*EC619+$E$7*V619)</f>
        <v>0</v>
      </c>
      <c r="X619">
        <f>0.61365*exp(17.502*W619/(240.97+W619))</f>
        <v>0</v>
      </c>
      <c r="Y619">
        <f>(Z619/AA619*100)</f>
        <v>0</v>
      </c>
      <c r="Z619">
        <f>DT619*(DY619+DZ619)/1000</f>
        <v>0</v>
      </c>
      <c r="AA619">
        <f>0.61365*exp(17.502*EA619/(240.97+EA619))</f>
        <v>0</v>
      </c>
      <c r="AB619">
        <f>(X619-DT619*(DY619+DZ619)/1000)</f>
        <v>0</v>
      </c>
      <c r="AC619">
        <f>(-J619*44100)</f>
        <v>0</v>
      </c>
      <c r="AD619">
        <f>2*29.3*R619*0.92*(EA619-W619)</f>
        <v>0</v>
      </c>
      <c r="AE619">
        <f>2*0.95*5.67E-8*(((EA619+$B$7)+273)^4-(W619+273)^4)</f>
        <v>0</v>
      </c>
      <c r="AF619">
        <f>U619+AE619+AC619+AD619</f>
        <v>0</v>
      </c>
      <c r="AG619">
        <f>DX619*AU619*(DS619-DR619*(1000-AU619*DU619)/(1000-AU619*DT619))/(100*DL619)</f>
        <v>0</v>
      </c>
      <c r="AH619">
        <f>1000*DX619*AU619*(DT619-DU619)/(100*DL619*(1000-AU619*DT619))</f>
        <v>0</v>
      </c>
      <c r="AI619">
        <f>(AJ619 - AK619 - DY619*1E3/(8.314*(EA619+273.15)) * AM619/DX619 * AL619) * DX619/(100*DL619) * (1000 - DU619)/1000</f>
        <v>0</v>
      </c>
      <c r="AJ619">
        <v>434.0611218687617</v>
      </c>
      <c r="AK619">
        <v>418.3364484848484</v>
      </c>
      <c r="AL619">
        <v>0.8904235668503039</v>
      </c>
      <c r="AM619">
        <v>65.62289470494829</v>
      </c>
      <c r="AN619">
        <f>(AP619 - AO619 + DY619*1E3/(8.314*(EA619+273.15)) * AR619/DX619 * AQ619) * DX619/(100*DL619) * 1000/(1000 - AP619)</f>
        <v>0</v>
      </c>
      <c r="AO619">
        <v>14.35863301342365</v>
      </c>
      <c r="AP619">
        <v>16.38731939393939</v>
      </c>
      <c r="AQ619">
        <v>6.489856710472966E-05</v>
      </c>
      <c r="AR619">
        <v>106.7628895152086</v>
      </c>
      <c r="AS619">
        <v>0</v>
      </c>
      <c r="AT619">
        <v>0</v>
      </c>
      <c r="AU619">
        <f>IF(AS619*$H$13&gt;=AW619,1.0,(AW619/(AW619-AS619*$H$13)))</f>
        <v>0</v>
      </c>
      <c r="AV619">
        <f>(AU619-1)*100</f>
        <v>0</v>
      </c>
      <c r="AW619">
        <f>MAX(0,($B$13+$C$13*EF619)/(1+$D$13*EF619)*DY619/(EA619+273)*$E$13)</f>
        <v>0</v>
      </c>
      <c r="AX619" t="s">
        <v>437</v>
      </c>
      <c r="AY619" t="s">
        <v>437</v>
      </c>
      <c r="AZ619">
        <v>0</v>
      </c>
      <c r="BA619">
        <v>0</v>
      </c>
      <c r="BB619">
        <f>1-AZ619/BA619</f>
        <v>0</v>
      </c>
      <c r="BC619">
        <v>0</v>
      </c>
      <c r="BD619" t="s">
        <v>437</v>
      </c>
      <c r="BE619" t="s">
        <v>437</v>
      </c>
      <c r="BF619">
        <v>0</v>
      </c>
      <c r="BG619">
        <v>0</v>
      </c>
      <c r="BH619">
        <f>1-BF619/BG619</f>
        <v>0</v>
      </c>
      <c r="BI619">
        <v>0.5</v>
      </c>
      <c r="BJ619">
        <f>DI619</f>
        <v>0</v>
      </c>
      <c r="BK619">
        <f>L619</f>
        <v>0</v>
      </c>
      <c r="BL619">
        <f>BH619*BI619*BJ619</f>
        <v>0</v>
      </c>
      <c r="BM619">
        <f>(BK619-BC619)/BJ619</f>
        <v>0</v>
      </c>
      <c r="BN619">
        <f>(BA619-BG619)/BG619</f>
        <v>0</v>
      </c>
      <c r="BO619">
        <f>AZ619/(BB619+AZ619/BG619)</f>
        <v>0</v>
      </c>
      <c r="BP619" t="s">
        <v>437</v>
      </c>
      <c r="BQ619">
        <v>0</v>
      </c>
      <c r="BR619">
        <f>IF(BQ619&lt;&gt;0, BQ619, BO619)</f>
        <v>0</v>
      </c>
      <c r="BS619">
        <f>1-BR619/BG619</f>
        <v>0</v>
      </c>
      <c r="BT619">
        <f>(BG619-BF619)/(BG619-BR619)</f>
        <v>0</v>
      </c>
      <c r="BU619">
        <f>(BA619-BG619)/(BA619-BR619)</f>
        <v>0</v>
      </c>
      <c r="BV619">
        <f>(BG619-BF619)/(BG619-AZ619)</f>
        <v>0</v>
      </c>
      <c r="BW619">
        <f>(BA619-BG619)/(BA619-AZ619)</f>
        <v>0</v>
      </c>
      <c r="BX619">
        <f>(BT619*BR619/BF619)</f>
        <v>0</v>
      </c>
      <c r="BY619">
        <f>(1-BX619)</f>
        <v>0</v>
      </c>
      <c r="BZ619">
        <v>2020</v>
      </c>
      <c r="CA619">
        <v>290.0000000000001</v>
      </c>
      <c r="CB619">
        <v>1590.42</v>
      </c>
      <c r="CC619">
        <v>295</v>
      </c>
      <c r="CD619">
        <v>5220.67</v>
      </c>
      <c r="CE619">
        <v>1591.29</v>
      </c>
      <c r="CF619">
        <v>-0.87</v>
      </c>
      <c r="CG619">
        <v>300.0000000000001</v>
      </c>
      <c r="CH619">
        <v>23.8</v>
      </c>
      <c r="CI619">
        <v>1650.734719841875</v>
      </c>
      <c r="CJ619">
        <v>2.032994541366527</v>
      </c>
      <c r="CK619">
        <v>-31.03478562282126</v>
      </c>
      <c r="CL619">
        <v>0.9198548094063967</v>
      </c>
      <c r="CM619">
        <v>0.9759925733019913</v>
      </c>
      <c r="CN619">
        <v>-0.00431141668520578</v>
      </c>
      <c r="CO619">
        <v>289.9999999999999</v>
      </c>
      <c r="CP619">
        <v>1590.91</v>
      </c>
      <c r="CQ619">
        <v>765</v>
      </c>
      <c r="CR619">
        <v>5219.32</v>
      </c>
      <c r="CS619">
        <v>1591.27</v>
      </c>
      <c r="CT619">
        <v>-0.36</v>
      </c>
      <c r="DH619">
        <f>$B$11*EG619+$C$11*EH619+$F$11*ES619*(1-EV619)</f>
        <v>0</v>
      </c>
      <c r="DI619">
        <f>DH619*DJ619</f>
        <v>0</v>
      </c>
      <c r="DJ619">
        <f>($B$11*$D$9+$C$11*$D$9+$F$11*((FF619+EX619)/MAX(FF619+EX619+FG619, 0.1)*$I$9+FG619/MAX(FF619+EX619+FG619, 0.1)*$J$9))/($B$11+$C$11+$F$11)</f>
        <v>0</v>
      </c>
      <c r="DK619">
        <f>($B$11*$K$9+$C$11*$K$9+$F$11*((FF619+EX619)/MAX(FF619+EX619+FG619, 0.1)*$P$9+FG619/MAX(FF619+EX619+FG619, 0.1)*$Q$9))/($B$11+$C$11+$F$11)</f>
        <v>0</v>
      </c>
      <c r="DL619">
        <v>6</v>
      </c>
      <c r="DM619">
        <v>0.5</v>
      </c>
      <c r="DN619" t="s">
        <v>438</v>
      </c>
      <c r="DO619">
        <v>2</v>
      </c>
      <c r="DP619" t="b">
        <v>1</v>
      </c>
      <c r="DQ619">
        <v>1761514705.3</v>
      </c>
      <c r="DR619">
        <v>409.328</v>
      </c>
      <c r="DS619">
        <v>428.5637</v>
      </c>
      <c r="DT619">
        <v>16.38222</v>
      </c>
      <c r="DU619">
        <v>14.35901</v>
      </c>
      <c r="DV619">
        <v>411.6151000000001</v>
      </c>
      <c r="DW619">
        <v>16.30901</v>
      </c>
      <c r="DX619">
        <v>499.9526</v>
      </c>
      <c r="DY619">
        <v>90.25579999999999</v>
      </c>
      <c r="DZ619">
        <v>0.09995446999999999</v>
      </c>
      <c r="EA619">
        <v>23.81266</v>
      </c>
      <c r="EB619">
        <v>23.92477</v>
      </c>
      <c r="EC619">
        <v>999.9</v>
      </c>
      <c r="ED619">
        <v>0</v>
      </c>
      <c r="EE619">
        <v>0</v>
      </c>
      <c r="EF619">
        <v>9996.635</v>
      </c>
      <c r="EG619">
        <v>0</v>
      </c>
      <c r="EH619">
        <v>1029.105</v>
      </c>
      <c r="EI619">
        <v>-19.23574</v>
      </c>
      <c r="EJ619">
        <v>416.1455</v>
      </c>
      <c r="EK619">
        <v>434.8072</v>
      </c>
      <c r="EL619">
        <v>2.023207</v>
      </c>
      <c r="EM619">
        <v>428.5637</v>
      </c>
      <c r="EN619">
        <v>14.35901</v>
      </c>
      <c r="EO619">
        <v>1.478591</v>
      </c>
      <c r="EP619">
        <v>1.295984</v>
      </c>
      <c r="EQ619">
        <v>12.74855</v>
      </c>
      <c r="ER619">
        <v>10.75237</v>
      </c>
      <c r="ES619">
        <v>1999.976</v>
      </c>
      <c r="ET619">
        <v>0.9800023000000001</v>
      </c>
      <c r="EU619">
        <v>0.0199981</v>
      </c>
      <c r="EV619">
        <v>0</v>
      </c>
      <c r="EW619">
        <v>1517.847</v>
      </c>
      <c r="EX619">
        <v>5.000970000000001</v>
      </c>
      <c r="EY619">
        <v>30518.94</v>
      </c>
      <c r="EZ619">
        <v>16707.4</v>
      </c>
      <c r="FA619">
        <v>41.25</v>
      </c>
      <c r="FB619">
        <v>42.375</v>
      </c>
      <c r="FC619">
        <v>41.39360000000001</v>
      </c>
      <c r="FD619">
        <v>41.75</v>
      </c>
      <c r="FE619">
        <v>41.25</v>
      </c>
      <c r="FF619">
        <v>1955.076</v>
      </c>
      <c r="FG619">
        <v>39.89999999999999</v>
      </c>
      <c r="FH619">
        <v>0</v>
      </c>
      <c r="FI619">
        <v>9579.200000047684</v>
      </c>
      <c r="FJ619">
        <v>0</v>
      </c>
      <c r="FK619">
        <v>1518.8048</v>
      </c>
      <c r="FL619">
        <v>-12.55538464611867</v>
      </c>
      <c r="FM619">
        <v>-222.0000003270445</v>
      </c>
      <c r="FN619">
        <v>30534.91999999999</v>
      </c>
      <c r="FO619">
        <v>15</v>
      </c>
      <c r="FP619">
        <v>0</v>
      </c>
      <c r="FQ619" t="s">
        <v>439</v>
      </c>
      <c r="FR619">
        <v>1760210915.6</v>
      </c>
      <c r="FS619">
        <v>0</v>
      </c>
      <c r="FT619">
        <v>0</v>
      </c>
      <c r="FU619">
        <v>-0.215</v>
      </c>
      <c r="FV619">
        <v>0</v>
      </c>
      <c r="FW619">
        <v>-0.6919999999999999</v>
      </c>
      <c r="FX619">
        <v>0</v>
      </c>
      <c r="FY619">
        <v>400</v>
      </c>
      <c r="FZ619">
        <v>0</v>
      </c>
      <c r="GA619">
        <v>0.15</v>
      </c>
      <c r="GB619">
        <v>0</v>
      </c>
      <c r="GC619">
        <v>-13.8383625</v>
      </c>
      <c r="GD619">
        <v>-23.13827054409002</v>
      </c>
      <c r="GE619">
        <v>2.975638906074416</v>
      </c>
      <c r="GF619">
        <v>0</v>
      </c>
      <c r="GG619">
        <v>1519.548823529412</v>
      </c>
      <c r="GH619">
        <v>-11.8444614317845</v>
      </c>
      <c r="GI619">
        <v>1.192004650370621</v>
      </c>
      <c r="GJ619">
        <v>0</v>
      </c>
      <c r="GK619">
        <v>2.0048525</v>
      </c>
      <c r="GL619">
        <v>0.1296733958724226</v>
      </c>
      <c r="GM619">
        <v>0.0125485554447514</v>
      </c>
      <c r="GN619">
        <v>0</v>
      </c>
      <c r="GO619">
        <v>0</v>
      </c>
      <c r="GP619">
        <v>3</v>
      </c>
      <c r="GQ619" t="s">
        <v>455</v>
      </c>
      <c r="GR619">
        <v>3.13373</v>
      </c>
      <c r="GS619">
        <v>2.76042</v>
      </c>
      <c r="GT619">
        <v>0.0922417</v>
      </c>
      <c r="GU619">
        <v>0.09497709999999999</v>
      </c>
      <c r="GV619">
        <v>0.0804271</v>
      </c>
      <c r="GW619">
        <v>0.07232429999999999</v>
      </c>
      <c r="GX619">
        <v>28790.3</v>
      </c>
      <c r="GY619">
        <v>28706.6</v>
      </c>
      <c r="GZ619">
        <v>29498.6</v>
      </c>
      <c r="HA619">
        <v>29323.4</v>
      </c>
      <c r="HB619">
        <v>35848.8</v>
      </c>
      <c r="HC619">
        <v>36035.7</v>
      </c>
      <c r="HD619">
        <v>41507.1</v>
      </c>
      <c r="HE619">
        <v>41655.9</v>
      </c>
      <c r="HF619">
        <v>1.91025</v>
      </c>
      <c r="HG619">
        <v>1.82663</v>
      </c>
      <c r="HH619">
        <v>0.0142306</v>
      </c>
      <c r="HI619">
        <v>0</v>
      </c>
      <c r="HJ619">
        <v>23.6952</v>
      </c>
      <c r="HK619">
        <v>999.9</v>
      </c>
      <c r="HL619">
        <v>35.5</v>
      </c>
      <c r="HM619">
        <v>31.6</v>
      </c>
      <c r="HN619">
        <v>18.3595</v>
      </c>
      <c r="HO619">
        <v>62.7167</v>
      </c>
      <c r="HP619">
        <v>30.8454</v>
      </c>
      <c r="HQ619">
        <v>1</v>
      </c>
      <c r="HR619">
        <v>0.290315</v>
      </c>
      <c r="HS619">
        <v>4.43763</v>
      </c>
      <c r="HT619">
        <v>20.2852</v>
      </c>
      <c r="HU619">
        <v>5.21549</v>
      </c>
      <c r="HV619">
        <v>12.0159</v>
      </c>
      <c r="HW619">
        <v>4.9879</v>
      </c>
      <c r="HX619">
        <v>3.2875</v>
      </c>
      <c r="HY619">
        <v>9999</v>
      </c>
      <c r="HZ619">
        <v>9999</v>
      </c>
      <c r="IA619">
        <v>9999</v>
      </c>
      <c r="IB619">
        <v>999.9</v>
      </c>
      <c r="IC619">
        <v>4.97284</v>
      </c>
      <c r="ID619">
        <v>1.86661</v>
      </c>
      <c r="IE619">
        <v>1.86591</v>
      </c>
      <c r="IF619">
        <v>1.86584</v>
      </c>
      <c r="IG619">
        <v>1.8677</v>
      </c>
      <c r="IH619">
        <v>1.87014</v>
      </c>
      <c r="II619">
        <v>1.86875</v>
      </c>
      <c r="IJ619">
        <v>1.87027</v>
      </c>
      <c r="IK619">
        <v>0</v>
      </c>
      <c r="IL619">
        <v>0</v>
      </c>
      <c r="IM619">
        <v>0</v>
      </c>
      <c r="IN619">
        <v>0</v>
      </c>
      <c r="IO619" t="s">
        <v>441</v>
      </c>
      <c r="IP619" t="s">
        <v>442</v>
      </c>
      <c r="IQ619" t="s">
        <v>443</v>
      </c>
      <c r="IR619" t="s">
        <v>443</v>
      </c>
      <c r="IS619" t="s">
        <v>443</v>
      </c>
      <c r="IT619" t="s">
        <v>443</v>
      </c>
      <c r="IU619">
        <v>0</v>
      </c>
      <c r="IV619">
        <v>100</v>
      </c>
      <c r="IW619">
        <v>100</v>
      </c>
      <c r="IX619">
        <v>-2.293</v>
      </c>
      <c r="IY619">
        <v>0.0733</v>
      </c>
      <c r="IZ619">
        <v>-1.414774939843471</v>
      </c>
      <c r="JA619">
        <v>-0.002262605230658699</v>
      </c>
      <c r="JB619">
        <v>4.117972070868355E-07</v>
      </c>
      <c r="JC619">
        <v>-1.535053720392113E-10</v>
      </c>
      <c r="JD619">
        <v>-0.05773197212917025</v>
      </c>
      <c r="JE619">
        <v>-0.004387372397949352</v>
      </c>
      <c r="JF619">
        <v>0.001148265067849212</v>
      </c>
      <c r="JG619">
        <v>-2.372704636287677E-05</v>
      </c>
      <c r="JH619">
        <v>4</v>
      </c>
      <c r="JI619">
        <v>2346</v>
      </c>
      <c r="JJ619">
        <v>1</v>
      </c>
      <c r="JK619">
        <v>24</v>
      </c>
      <c r="JL619">
        <v>21729.9</v>
      </c>
      <c r="JM619">
        <v>29358578.5</v>
      </c>
      <c r="JN619">
        <v>1.09009</v>
      </c>
      <c r="JO619">
        <v>2.2876</v>
      </c>
      <c r="JP619">
        <v>1.39648</v>
      </c>
      <c r="JQ619">
        <v>2.35474</v>
      </c>
      <c r="JR619">
        <v>1.49536</v>
      </c>
      <c r="JS619">
        <v>2.54883</v>
      </c>
      <c r="JT619">
        <v>36.3635</v>
      </c>
      <c r="JU619">
        <v>24.035</v>
      </c>
      <c r="JV619">
        <v>18</v>
      </c>
      <c r="JW619">
        <v>499.124</v>
      </c>
      <c r="JX619">
        <v>435.625</v>
      </c>
      <c r="JY619">
        <v>18.4561</v>
      </c>
      <c r="JZ619">
        <v>31.1362</v>
      </c>
      <c r="KA619">
        <v>30</v>
      </c>
      <c r="KB619">
        <v>30.8003</v>
      </c>
      <c r="KC619">
        <v>30.7109</v>
      </c>
      <c r="KD619">
        <v>21.9473</v>
      </c>
      <c r="KE619">
        <v>25.0344</v>
      </c>
      <c r="KF619">
        <v>31.8617</v>
      </c>
      <c r="KG619">
        <v>18.4812</v>
      </c>
      <c r="KH619">
        <v>460.319</v>
      </c>
      <c r="KI619">
        <v>14.378</v>
      </c>
      <c r="KJ619">
        <v>100.813</v>
      </c>
      <c r="KK619">
        <v>100.173</v>
      </c>
    </row>
    <row r="620" spans="1:297">
      <c r="A620">
        <v>604</v>
      </c>
      <c r="B620">
        <v>1761514713.1</v>
      </c>
      <c r="C620">
        <v>7502.599999904633</v>
      </c>
      <c r="D620" t="s">
        <v>1657</v>
      </c>
      <c r="E620" t="s">
        <v>1658</v>
      </c>
      <c r="F620">
        <v>5</v>
      </c>
      <c r="G620" t="s">
        <v>1604</v>
      </c>
      <c r="H620" t="s">
        <v>436</v>
      </c>
      <c r="I620">
        <v>1761514710.6</v>
      </c>
      <c r="J620">
        <f>(K620)/1000</f>
        <v>0</v>
      </c>
      <c r="K620">
        <f>IF(DP620, AN620, AH620)</f>
        <v>0</v>
      </c>
      <c r="L620">
        <f>IF(DP620, AI620, AG620)</f>
        <v>0</v>
      </c>
      <c r="M620">
        <f>DR620 - IF(AU620&gt;1, L620*DL620*100.0/(AW620), 0)</f>
        <v>0</v>
      </c>
      <c r="N620">
        <f>((T620-J620/2)*M620-L620)/(T620+J620/2)</f>
        <v>0</v>
      </c>
      <c r="O620">
        <f>N620*(DY620+DZ620)/1000.0</f>
        <v>0</v>
      </c>
      <c r="P620">
        <f>(DR620 - IF(AU620&gt;1, L620*DL620*100.0/(AW620), 0))*(DY620+DZ620)/1000.0</f>
        <v>0</v>
      </c>
      <c r="Q620">
        <f>2.0/((1/S620-1/R620)+SIGN(S620)*SQRT((1/S620-1/R620)*(1/S620-1/R620) + 4*DM620/((DM620+1)*(DM620+1))*(2*1/S620*1/R620-1/R620*1/R620)))</f>
        <v>0</v>
      </c>
      <c r="R620">
        <f>IF(LEFT(DN620,1)&lt;&gt;"0",IF(LEFT(DN620,1)="1",3.0,DO620),$D$5+$E$5*(EF620*DY620/($K$5*1000))+$F$5*(EF620*DY620/($K$5*1000))*MAX(MIN(DL620,$J$5),$I$5)*MAX(MIN(DL620,$J$5),$I$5)+$G$5*MAX(MIN(DL620,$J$5),$I$5)*(EF620*DY620/($K$5*1000))+$H$5*(EF620*DY620/($K$5*1000))*(EF620*DY620/($K$5*1000)))</f>
        <v>0</v>
      </c>
      <c r="S620">
        <f>J620*(1000-(1000*0.61365*exp(17.502*W620/(240.97+W620))/(DY620+DZ620)+DT620)/2)/(1000*0.61365*exp(17.502*W620/(240.97+W620))/(DY620+DZ620)-DT620)</f>
        <v>0</v>
      </c>
      <c r="T620">
        <f>1/((DM620+1)/(Q620/1.6)+1/(R620/1.37)) + DM620/((DM620+1)/(Q620/1.6) + DM620/(R620/1.37))</f>
        <v>0</v>
      </c>
      <c r="U620">
        <f>(DH620*DK620)</f>
        <v>0</v>
      </c>
      <c r="V620">
        <f>(EA620+(U620+2*0.95*5.67E-8*(((EA620+$B$7)+273)^4-(EA620+273)^4)-44100*J620)/(1.84*29.3*R620+8*0.95*5.67E-8*(EA620+273)^3))</f>
        <v>0</v>
      </c>
      <c r="W620">
        <f>($C$7*EB620+$D$7*EC620+$E$7*V620)</f>
        <v>0</v>
      </c>
      <c r="X620">
        <f>0.61365*exp(17.502*W620/(240.97+W620))</f>
        <v>0</v>
      </c>
      <c r="Y620">
        <f>(Z620/AA620*100)</f>
        <v>0</v>
      </c>
      <c r="Z620">
        <f>DT620*(DY620+DZ620)/1000</f>
        <v>0</v>
      </c>
      <c r="AA620">
        <f>0.61365*exp(17.502*EA620/(240.97+EA620))</f>
        <v>0</v>
      </c>
      <c r="AB620">
        <f>(X620-DT620*(DY620+DZ620)/1000)</f>
        <v>0</v>
      </c>
      <c r="AC620">
        <f>(-J620*44100)</f>
        <v>0</v>
      </c>
      <c r="AD620">
        <f>2*29.3*R620*0.92*(EA620-W620)</f>
        <v>0</v>
      </c>
      <c r="AE620">
        <f>2*0.95*5.67E-8*(((EA620+$B$7)+273)^4-(W620+273)^4)</f>
        <v>0</v>
      </c>
      <c r="AF620">
        <f>U620+AE620+AC620+AD620</f>
        <v>0</v>
      </c>
      <c r="AG620">
        <f>DX620*AU620*(DS620-DR620*(1000-AU620*DU620)/(1000-AU620*DT620))/(100*DL620)</f>
        <v>0</v>
      </c>
      <c r="AH620">
        <f>1000*DX620*AU620*(DT620-DU620)/(100*DL620*(1000-AU620*DT620))</f>
        <v>0</v>
      </c>
      <c r="AI620">
        <f>(AJ620 - AK620 - DY620*1E3/(8.314*(EA620+273.15)) * AM620/DX620 * AL620) * DX620/(100*DL620) * (1000 - DU620)/1000</f>
        <v>0</v>
      </c>
      <c r="AJ620">
        <v>448.9111180595376</v>
      </c>
      <c r="AK620">
        <v>427.5969878787878</v>
      </c>
      <c r="AL620">
        <v>1.984919619280305</v>
      </c>
      <c r="AM620">
        <v>65.62289470494829</v>
      </c>
      <c r="AN620">
        <f>(AP620 - AO620 + DY620*1E3/(8.314*(EA620+273.15)) * AR620/DX620 * AQ620) * DX620/(100*DL620) * 1000/(1000 - AP620)</f>
        <v>0</v>
      </c>
      <c r="AO620">
        <v>14.35521546765688</v>
      </c>
      <c r="AP620">
        <v>16.39422787878788</v>
      </c>
      <c r="AQ620">
        <v>4.028212625675796E-05</v>
      </c>
      <c r="AR620">
        <v>106.7628895152086</v>
      </c>
      <c r="AS620">
        <v>0</v>
      </c>
      <c r="AT620">
        <v>0</v>
      </c>
      <c r="AU620">
        <f>IF(AS620*$H$13&gt;=AW620,1.0,(AW620/(AW620-AS620*$H$13)))</f>
        <v>0</v>
      </c>
      <c r="AV620">
        <f>(AU620-1)*100</f>
        <v>0</v>
      </c>
      <c r="AW620">
        <f>MAX(0,($B$13+$C$13*EF620)/(1+$D$13*EF620)*DY620/(EA620+273)*$E$13)</f>
        <v>0</v>
      </c>
      <c r="AX620" t="s">
        <v>437</v>
      </c>
      <c r="AY620" t="s">
        <v>437</v>
      </c>
      <c r="AZ620">
        <v>0</v>
      </c>
      <c r="BA620">
        <v>0</v>
      </c>
      <c r="BB620">
        <f>1-AZ620/BA620</f>
        <v>0</v>
      </c>
      <c r="BC620">
        <v>0</v>
      </c>
      <c r="BD620" t="s">
        <v>437</v>
      </c>
      <c r="BE620" t="s">
        <v>437</v>
      </c>
      <c r="BF620">
        <v>0</v>
      </c>
      <c r="BG620">
        <v>0</v>
      </c>
      <c r="BH620">
        <f>1-BF620/BG620</f>
        <v>0</v>
      </c>
      <c r="BI620">
        <v>0.5</v>
      </c>
      <c r="BJ620">
        <f>DI620</f>
        <v>0</v>
      </c>
      <c r="BK620">
        <f>L620</f>
        <v>0</v>
      </c>
      <c r="BL620">
        <f>BH620*BI620*BJ620</f>
        <v>0</v>
      </c>
      <c r="BM620">
        <f>(BK620-BC620)/BJ620</f>
        <v>0</v>
      </c>
      <c r="BN620">
        <f>(BA620-BG620)/BG620</f>
        <v>0</v>
      </c>
      <c r="BO620">
        <f>AZ620/(BB620+AZ620/BG620)</f>
        <v>0</v>
      </c>
      <c r="BP620" t="s">
        <v>437</v>
      </c>
      <c r="BQ620">
        <v>0</v>
      </c>
      <c r="BR620">
        <f>IF(BQ620&lt;&gt;0, BQ620, BO620)</f>
        <v>0</v>
      </c>
      <c r="BS620">
        <f>1-BR620/BG620</f>
        <v>0</v>
      </c>
      <c r="BT620">
        <f>(BG620-BF620)/(BG620-BR620)</f>
        <v>0</v>
      </c>
      <c r="BU620">
        <f>(BA620-BG620)/(BA620-BR620)</f>
        <v>0</v>
      </c>
      <c r="BV620">
        <f>(BG620-BF620)/(BG620-AZ620)</f>
        <v>0</v>
      </c>
      <c r="BW620">
        <f>(BA620-BG620)/(BA620-AZ620)</f>
        <v>0</v>
      </c>
      <c r="BX620">
        <f>(BT620*BR620/BF620)</f>
        <v>0</v>
      </c>
      <c r="BY620">
        <f>(1-BX620)</f>
        <v>0</v>
      </c>
      <c r="BZ620">
        <v>2020</v>
      </c>
      <c r="CA620">
        <v>290.0000000000001</v>
      </c>
      <c r="CB620">
        <v>1590.42</v>
      </c>
      <c r="CC620">
        <v>295</v>
      </c>
      <c r="CD620">
        <v>5220.67</v>
      </c>
      <c r="CE620">
        <v>1591.29</v>
      </c>
      <c r="CF620">
        <v>-0.87</v>
      </c>
      <c r="CG620">
        <v>300.0000000000001</v>
      </c>
      <c r="CH620">
        <v>23.8</v>
      </c>
      <c r="CI620">
        <v>1650.734719841875</v>
      </c>
      <c r="CJ620">
        <v>2.032994541366527</v>
      </c>
      <c r="CK620">
        <v>-31.03478562282126</v>
      </c>
      <c r="CL620">
        <v>0.9198548094063967</v>
      </c>
      <c r="CM620">
        <v>0.9759925733019913</v>
      </c>
      <c r="CN620">
        <v>-0.00431141668520578</v>
      </c>
      <c r="CO620">
        <v>289.9999999999999</v>
      </c>
      <c r="CP620">
        <v>1590.91</v>
      </c>
      <c r="CQ620">
        <v>765</v>
      </c>
      <c r="CR620">
        <v>5219.32</v>
      </c>
      <c r="CS620">
        <v>1591.27</v>
      </c>
      <c r="CT620">
        <v>-0.36</v>
      </c>
      <c r="DH620">
        <f>$B$11*EG620+$C$11*EH620+$F$11*ES620*(1-EV620)</f>
        <v>0</v>
      </c>
      <c r="DI620">
        <f>DH620*DJ620</f>
        <v>0</v>
      </c>
      <c r="DJ620">
        <f>($B$11*$D$9+$C$11*$D$9+$F$11*((FF620+EX620)/MAX(FF620+EX620+FG620, 0.1)*$I$9+FG620/MAX(FF620+EX620+FG620, 0.1)*$J$9))/($B$11+$C$11+$F$11)</f>
        <v>0</v>
      </c>
      <c r="DK620">
        <f>($B$11*$K$9+$C$11*$K$9+$F$11*((FF620+EX620)/MAX(FF620+EX620+FG620, 0.1)*$P$9+FG620/MAX(FF620+EX620+FG620, 0.1)*$Q$9))/($B$11+$C$11+$F$11)</f>
        <v>0</v>
      </c>
      <c r="DL620">
        <v>6</v>
      </c>
      <c r="DM620">
        <v>0.5</v>
      </c>
      <c r="DN620" t="s">
        <v>438</v>
      </c>
      <c r="DO620">
        <v>2</v>
      </c>
      <c r="DP620" t="b">
        <v>1</v>
      </c>
      <c r="DQ620">
        <v>1761514710.6</v>
      </c>
      <c r="DR620">
        <v>416.4904444444444</v>
      </c>
      <c r="DS620">
        <v>444.2178888888889</v>
      </c>
      <c r="DT620">
        <v>16.39202222222222</v>
      </c>
      <c r="DU620">
        <v>14.35506666666667</v>
      </c>
      <c r="DV620">
        <v>418.7917777777778</v>
      </c>
      <c r="DW620">
        <v>16.31868888888889</v>
      </c>
      <c r="DX620">
        <v>500.0893333333333</v>
      </c>
      <c r="DY620">
        <v>90.25579999999999</v>
      </c>
      <c r="DZ620">
        <v>0.1000602888888889</v>
      </c>
      <c r="EA620">
        <v>23.82932222222222</v>
      </c>
      <c r="EB620">
        <v>23.93903333333333</v>
      </c>
      <c r="EC620">
        <v>999.9000000000001</v>
      </c>
      <c r="ED620">
        <v>0</v>
      </c>
      <c r="EE620">
        <v>0</v>
      </c>
      <c r="EF620">
        <v>10014.16666666666</v>
      </c>
      <c r="EG620">
        <v>0</v>
      </c>
      <c r="EH620">
        <v>1029.112222222222</v>
      </c>
      <c r="EI620">
        <v>-27.7275</v>
      </c>
      <c r="EJ620">
        <v>423.4312222222222</v>
      </c>
      <c r="EK620">
        <v>450.6875555555555</v>
      </c>
      <c r="EL620">
        <v>2.036967777777777</v>
      </c>
      <c r="EM620">
        <v>444.2178888888889</v>
      </c>
      <c r="EN620">
        <v>14.35506666666667</v>
      </c>
      <c r="EO620">
        <v>1.479476666666667</v>
      </c>
      <c r="EP620">
        <v>1.295626666666666</v>
      </c>
      <c r="EQ620">
        <v>12.75768888888889</v>
      </c>
      <c r="ER620">
        <v>10.74823333333333</v>
      </c>
      <c r="ES620">
        <v>2000.035555555555</v>
      </c>
      <c r="ET620">
        <v>0.980002888888889</v>
      </c>
      <c r="EU620">
        <v>0.01999741111111111</v>
      </c>
      <c r="EV620">
        <v>0</v>
      </c>
      <c r="EW620">
        <v>1516.947777777778</v>
      </c>
      <c r="EX620">
        <v>5.00097</v>
      </c>
      <c r="EY620">
        <v>30497.28888888888</v>
      </c>
      <c r="EZ620">
        <v>16707.88888888889</v>
      </c>
      <c r="FA620">
        <v>41.25</v>
      </c>
      <c r="FB620">
        <v>42.38877777777778</v>
      </c>
      <c r="FC620">
        <v>41.38188888888889</v>
      </c>
      <c r="FD620">
        <v>41.75</v>
      </c>
      <c r="FE620">
        <v>41.25</v>
      </c>
      <c r="FF620">
        <v>1955.135555555556</v>
      </c>
      <c r="FG620">
        <v>39.9</v>
      </c>
      <c r="FH620">
        <v>0</v>
      </c>
      <c r="FI620">
        <v>9584</v>
      </c>
      <c r="FJ620">
        <v>0</v>
      </c>
      <c r="FK620">
        <v>1517.8416</v>
      </c>
      <c r="FL620">
        <v>-12.58923078050675</v>
      </c>
      <c r="FM620">
        <v>-240.1923080548215</v>
      </c>
      <c r="FN620">
        <v>30516.736</v>
      </c>
      <c r="FO620">
        <v>15</v>
      </c>
      <c r="FP620">
        <v>0</v>
      </c>
      <c r="FQ620" t="s">
        <v>439</v>
      </c>
      <c r="FR620">
        <v>1760210915.6</v>
      </c>
      <c r="FS620">
        <v>0</v>
      </c>
      <c r="FT620">
        <v>0</v>
      </c>
      <c r="FU620">
        <v>-0.215</v>
      </c>
      <c r="FV620">
        <v>0</v>
      </c>
      <c r="FW620">
        <v>-0.6919999999999999</v>
      </c>
      <c r="FX620">
        <v>0</v>
      </c>
      <c r="FY620">
        <v>400</v>
      </c>
      <c r="FZ620">
        <v>0</v>
      </c>
      <c r="GA620">
        <v>0.15</v>
      </c>
      <c r="GB620">
        <v>0</v>
      </c>
      <c r="GC620">
        <v>-17.75533170731707</v>
      </c>
      <c r="GD620">
        <v>-59.99279581881532</v>
      </c>
      <c r="GE620">
        <v>6.361144778603966</v>
      </c>
      <c r="GF620">
        <v>0</v>
      </c>
      <c r="GG620">
        <v>1518.526470588235</v>
      </c>
      <c r="GH620">
        <v>-12.18976318086914</v>
      </c>
      <c r="GI620">
        <v>1.209569399202821</v>
      </c>
      <c r="GJ620">
        <v>0</v>
      </c>
      <c r="GK620">
        <v>2.016796097560976</v>
      </c>
      <c r="GL620">
        <v>0.1481287108013932</v>
      </c>
      <c r="GM620">
        <v>0.01462290166361151</v>
      </c>
      <c r="GN620">
        <v>0</v>
      </c>
      <c r="GO620">
        <v>0</v>
      </c>
      <c r="GP620">
        <v>3</v>
      </c>
      <c r="GQ620" t="s">
        <v>455</v>
      </c>
      <c r="GR620">
        <v>3.13376</v>
      </c>
      <c r="GS620">
        <v>2.76021</v>
      </c>
      <c r="GT620">
        <v>0.0938663</v>
      </c>
      <c r="GU620">
        <v>0.0976543</v>
      </c>
      <c r="GV620">
        <v>0.08044519999999999</v>
      </c>
      <c r="GW620">
        <v>0.07230839999999999</v>
      </c>
      <c r="GX620">
        <v>28739.2</v>
      </c>
      <c r="GY620">
        <v>28621.8</v>
      </c>
      <c r="GZ620">
        <v>29499.2</v>
      </c>
      <c r="HA620">
        <v>29323.6</v>
      </c>
      <c r="HB620">
        <v>35848.6</v>
      </c>
      <c r="HC620">
        <v>36036.5</v>
      </c>
      <c r="HD620">
        <v>41507.6</v>
      </c>
      <c r="HE620">
        <v>41656</v>
      </c>
      <c r="HF620">
        <v>1.9102</v>
      </c>
      <c r="HG620">
        <v>1.82682</v>
      </c>
      <c r="HH620">
        <v>0.0150874</v>
      </c>
      <c r="HI620">
        <v>0</v>
      </c>
      <c r="HJ620">
        <v>23.7002</v>
      </c>
      <c r="HK620">
        <v>999.9</v>
      </c>
      <c r="HL620">
        <v>35.4</v>
      </c>
      <c r="HM620">
        <v>31.6</v>
      </c>
      <c r="HN620">
        <v>18.3096</v>
      </c>
      <c r="HO620">
        <v>62.5167</v>
      </c>
      <c r="HP620">
        <v>30.8093</v>
      </c>
      <c r="HQ620">
        <v>1</v>
      </c>
      <c r="HR620">
        <v>0.29061</v>
      </c>
      <c r="HS620">
        <v>4.43349</v>
      </c>
      <c r="HT620">
        <v>20.2856</v>
      </c>
      <c r="HU620">
        <v>5.21729</v>
      </c>
      <c r="HV620">
        <v>12.0159</v>
      </c>
      <c r="HW620">
        <v>4.98805</v>
      </c>
      <c r="HX620">
        <v>3.28788</v>
      </c>
      <c r="HY620">
        <v>9999</v>
      </c>
      <c r="HZ620">
        <v>9999</v>
      </c>
      <c r="IA620">
        <v>9999</v>
      </c>
      <c r="IB620">
        <v>999.9</v>
      </c>
      <c r="IC620">
        <v>4.97284</v>
      </c>
      <c r="ID620">
        <v>1.86661</v>
      </c>
      <c r="IE620">
        <v>1.8659</v>
      </c>
      <c r="IF620">
        <v>1.86586</v>
      </c>
      <c r="IG620">
        <v>1.8677</v>
      </c>
      <c r="IH620">
        <v>1.87013</v>
      </c>
      <c r="II620">
        <v>1.86876</v>
      </c>
      <c r="IJ620">
        <v>1.87027</v>
      </c>
      <c r="IK620">
        <v>0</v>
      </c>
      <c r="IL620">
        <v>0</v>
      </c>
      <c r="IM620">
        <v>0</v>
      </c>
      <c r="IN620">
        <v>0</v>
      </c>
      <c r="IO620" t="s">
        <v>441</v>
      </c>
      <c r="IP620" t="s">
        <v>442</v>
      </c>
      <c r="IQ620" t="s">
        <v>443</v>
      </c>
      <c r="IR620" t="s">
        <v>443</v>
      </c>
      <c r="IS620" t="s">
        <v>443</v>
      </c>
      <c r="IT620" t="s">
        <v>443</v>
      </c>
      <c r="IU620">
        <v>0</v>
      </c>
      <c r="IV620">
        <v>100</v>
      </c>
      <c r="IW620">
        <v>100</v>
      </c>
      <c r="IX620">
        <v>-2.312</v>
      </c>
      <c r="IY620">
        <v>0.07340000000000001</v>
      </c>
      <c r="IZ620">
        <v>-1.414774939843471</v>
      </c>
      <c r="JA620">
        <v>-0.002262605230658699</v>
      </c>
      <c r="JB620">
        <v>4.117972070868355E-07</v>
      </c>
      <c r="JC620">
        <v>-1.535053720392113E-10</v>
      </c>
      <c r="JD620">
        <v>-0.05773197212917025</v>
      </c>
      <c r="JE620">
        <v>-0.004387372397949352</v>
      </c>
      <c r="JF620">
        <v>0.001148265067849212</v>
      </c>
      <c r="JG620">
        <v>-2.372704636287677E-05</v>
      </c>
      <c r="JH620">
        <v>4</v>
      </c>
      <c r="JI620">
        <v>2346</v>
      </c>
      <c r="JJ620">
        <v>1</v>
      </c>
      <c r="JK620">
        <v>24</v>
      </c>
      <c r="JL620">
        <v>21730</v>
      </c>
      <c r="JM620">
        <v>29358578.6</v>
      </c>
      <c r="JN620">
        <v>1.12427</v>
      </c>
      <c r="JO620">
        <v>2.28882</v>
      </c>
      <c r="JP620">
        <v>1.39771</v>
      </c>
      <c r="JQ620">
        <v>2.35474</v>
      </c>
      <c r="JR620">
        <v>1.49536</v>
      </c>
      <c r="JS620">
        <v>2.5647</v>
      </c>
      <c r="JT620">
        <v>36.3635</v>
      </c>
      <c r="JU620">
        <v>24.035</v>
      </c>
      <c r="JV620">
        <v>18</v>
      </c>
      <c r="JW620">
        <v>499.134</v>
      </c>
      <c r="JX620">
        <v>435.785</v>
      </c>
      <c r="JY620">
        <v>18.5113</v>
      </c>
      <c r="JZ620">
        <v>31.1397</v>
      </c>
      <c r="KA620">
        <v>30.0003</v>
      </c>
      <c r="KB620">
        <v>30.8056</v>
      </c>
      <c r="KC620">
        <v>30.7162</v>
      </c>
      <c r="KD620">
        <v>22.5687</v>
      </c>
      <c r="KE620">
        <v>25.0344</v>
      </c>
      <c r="KF620">
        <v>31.8617</v>
      </c>
      <c r="KG620">
        <v>18.5306</v>
      </c>
      <c r="KH620">
        <v>473.682</v>
      </c>
      <c r="KI620">
        <v>14.378</v>
      </c>
      <c r="KJ620">
        <v>100.815</v>
      </c>
      <c r="KK620">
        <v>100.173</v>
      </c>
    </row>
    <row r="621" spans="1:297">
      <c r="A621">
        <v>605</v>
      </c>
      <c r="B621">
        <v>1761514718.1</v>
      </c>
      <c r="C621">
        <v>7507.599999904633</v>
      </c>
      <c r="D621" t="s">
        <v>1659</v>
      </c>
      <c r="E621" t="s">
        <v>1660</v>
      </c>
      <c r="F621">
        <v>5</v>
      </c>
      <c r="G621" t="s">
        <v>1604</v>
      </c>
      <c r="H621" t="s">
        <v>436</v>
      </c>
      <c r="I621">
        <v>1761514715.3</v>
      </c>
      <c r="J621">
        <f>(K621)/1000</f>
        <v>0</v>
      </c>
      <c r="K621">
        <f>IF(DP621, AN621, AH621)</f>
        <v>0</v>
      </c>
      <c r="L621">
        <f>IF(DP621, AI621, AG621)</f>
        <v>0</v>
      </c>
      <c r="M621">
        <f>DR621 - IF(AU621&gt;1, L621*DL621*100.0/(AW621), 0)</f>
        <v>0</v>
      </c>
      <c r="N621">
        <f>((T621-J621/2)*M621-L621)/(T621+J621/2)</f>
        <v>0</v>
      </c>
      <c r="O621">
        <f>N621*(DY621+DZ621)/1000.0</f>
        <v>0</v>
      </c>
      <c r="P621">
        <f>(DR621 - IF(AU621&gt;1, L621*DL621*100.0/(AW621), 0))*(DY621+DZ621)/1000.0</f>
        <v>0</v>
      </c>
      <c r="Q621">
        <f>2.0/((1/S621-1/R621)+SIGN(S621)*SQRT((1/S621-1/R621)*(1/S621-1/R621) + 4*DM621/((DM621+1)*(DM621+1))*(2*1/S621*1/R621-1/R621*1/R621)))</f>
        <v>0</v>
      </c>
      <c r="R621">
        <f>IF(LEFT(DN621,1)&lt;&gt;"0",IF(LEFT(DN621,1)="1",3.0,DO621),$D$5+$E$5*(EF621*DY621/($K$5*1000))+$F$5*(EF621*DY621/($K$5*1000))*MAX(MIN(DL621,$J$5),$I$5)*MAX(MIN(DL621,$J$5),$I$5)+$G$5*MAX(MIN(DL621,$J$5),$I$5)*(EF621*DY621/($K$5*1000))+$H$5*(EF621*DY621/($K$5*1000))*(EF621*DY621/($K$5*1000)))</f>
        <v>0</v>
      </c>
      <c r="S621">
        <f>J621*(1000-(1000*0.61365*exp(17.502*W621/(240.97+W621))/(DY621+DZ621)+DT621)/2)/(1000*0.61365*exp(17.502*W621/(240.97+W621))/(DY621+DZ621)-DT621)</f>
        <v>0</v>
      </c>
      <c r="T621">
        <f>1/((DM621+1)/(Q621/1.6)+1/(R621/1.37)) + DM621/((DM621+1)/(Q621/1.6) + DM621/(R621/1.37))</f>
        <v>0</v>
      </c>
      <c r="U621">
        <f>(DH621*DK621)</f>
        <v>0</v>
      </c>
      <c r="V621">
        <f>(EA621+(U621+2*0.95*5.67E-8*(((EA621+$B$7)+273)^4-(EA621+273)^4)-44100*J621)/(1.84*29.3*R621+8*0.95*5.67E-8*(EA621+273)^3))</f>
        <v>0</v>
      </c>
      <c r="W621">
        <f>($C$7*EB621+$D$7*EC621+$E$7*V621)</f>
        <v>0</v>
      </c>
      <c r="X621">
        <f>0.61365*exp(17.502*W621/(240.97+W621))</f>
        <v>0</v>
      </c>
      <c r="Y621">
        <f>(Z621/AA621*100)</f>
        <v>0</v>
      </c>
      <c r="Z621">
        <f>DT621*(DY621+DZ621)/1000</f>
        <v>0</v>
      </c>
      <c r="AA621">
        <f>0.61365*exp(17.502*EA621/(240.97+EA621))</f>
        <v>0</v>
      </c>
      <c r="AB621">
        <f>(X621-DT621*(DY621+DZ621)/1000)</f>
        <v>0</v>
      </c>
      <c r="AC621">
        <f>(-J621*44100)</f>
        <v>0</v>
      </c>
      <c r="AD621">
        <f>2*29.3*R621*0.92*(EA621-W621)</f>
        <v>0</v>
      </c>
      <c r="AE621">
        <f>2*0.95*5.67E-8*(((EA621+$B$7)+273)^4-(W621+273)^4)</f>
        <v>0</v>
      </c>
      <c r="AF621">
        <f>U621+AE621+AC621+AD621</f>
        <v>0</v>
      </c>
      <c r="AG621">
        <f>DX621*AU621*(DS621-DR621*(1000-AU621*DU621)/(1000-AU621*DT621))/(100*DL621)</f>
        <v>0</v>
      </c>
      <c r="AH621">
        <f>1000*DX621*AU621*(DT621-DU621)/(100*DL621*(1000-AU621*DT621))</f>
        <v>0</v>
      </c>
      <c r="AI621">
        <f>(AJ621 - AK621 - DY621*1E3/(8.314*(EA621+273.15)) * AM621/DX621 * AL621) * DX621/(100*DL621) * (1000 - DU621)/1000</f>
        <v>0</v>
      </c>
      <c r="AJ621">
        <v>466.1121491963774</v>
      </c>
      <c r="AK621">
        <v>440.8590242424241</v>
      </c>
      <c r="AL621">
        <v>2.717608336712007</v>
      </c>
      <c r="AM621">
        <v>65.62289470494829</v>
      </c>
      <c r="AN621">
        <f>(AP621 - AO621 + DY621*1E3/(8.314*(EA621+273.15)) * AR621/DX621 * AQ621) * DX621/(100*DL621) * 1000/(1000 - AP621)</f>
        <v>0</v>
      </c>
      <c r="AO621">
        <v>14.3512577409542</v>
      </c>
      <c r="AP621">
        <v>16.39818969696969</v>
      </c>
      <c r="AQ621">
        <v>3.297736543478103E-05</v>
      </c>
      <c r="AR621">
        <v>106.7628895152086</v>
      </c>
      <c r="AS621">
        <v>0</v>
      </c>
      <c r="AT621">
        <v>0</v>
      </c>
      <c r="AU621">
        <f>IF(AS621*$H$13&gt;=AW621,1.0,(AW621/(AW621-AS621*$H$13)))</f>
        <v>0</v>
      </c>
      <c r="AV621">
        <f>(AU621-1)*100</f>
        <v>0</v>
      </c>
      <c r="AW621">
        <f>MAX(0,($B$13+$C$13*EF621)/(1+$D$13*EF621)*DY621/(EA621+273)*$E$13)</f>
        <v>0</v>
      </c>
      <c r="AX621" t="s">
        <v>437</v>
      </c>
      <c r="AY621" t="s">
        <v>437</v>
      </c>
      <c r="AZ621">
        <v>0</v>
      </c>
      <c r="BA621">
        <v>0</v>
      </c>
      <c r="BB621">
        <f>1-AZ621/BA621</f>
        <v>0</v>
      </c>
      <c r="BC621">
        <v>0</v>
      </c>
      <c r="BD621" t="s">
        <v>437</v>
      </c>
      <c r="BE621" t="s">
        <v>437</v>
      </c>
      <c r="BF621">
        <v>0</v>
      </c>
      <c r="BG621">
        <v>0</v>
      </c>
      <c r="BH621">
        <f>1-BF621/BG621</f>
        <v>0</v>
      </c>
      <c r="BI621">
        <v>0.5</v>
      </c>
      <c r="BJ621">
        <f>DI621</f>
        <v>0</v>
      </c>
      <c r="BK621">
        <f>L621</f>
        <v>0</v>
      </c>
      <c r="BL621">
        <f>BH621*BI621*BJ621</f>
        <v>0</v>
      </c>
      <c r="BM621">
        <f>(BK621-BC621)/BJ621</f>
        <v>0</v>
      </c>
      <c r="BN621">
        <f>(BA621-BG621)/BG621</f>
        <v>0</v>
      </c>
      <c r="BO621">
        <f>AZ621/(BB621+AZ621/BG621)</f>
        <v>0</v>
      </c>
      <c r="BP621" t="s">
        <v>437</v>
      </c>
      <c r="BQ621">
        <v>0</v>
      </c>
      <c r="BR621">
        <f>IF(BQ621&lt;&gt;0, BQ621, BO621)</f>
        <v>0</v>
      </c>
      <c r="BS621">
        <f>1-BR621/BG621</f>
        <v>0</v>
      </c>
      <c r="BT621">
        <f>(BG621-BF621)/(BG621-BR621)</f>
        <v>0</v>
      </c>
      <c r="BU621">
        <f>(BA621-BG621)/(BA621-BR621)</f>
        <v>0</v>
      </c>
      <c r="BV621">
        <f>(BG621-BF621)/(BG621-AZ621)</f>
        <v>0</v>
      </c>
      <c r="BW621">
        <f>(BA621-BG621)/(BA621-AZ621)</f>
        <v>0</v>
      </c>
      <c r="BX621">
        <f>(BT621*BR621/BF621)</f>
        <v>0</v>
      </c>
      <c r="BY621">
        <f>(1-BX621)</f>
        <v>0</v>
      </c>
      <c r="BZ621">
        <v>2020</v>
      </c>
      <c r="CA621">
        <v>290.0000000000001</v>
      </c>
      <c r="CB621">
        <v>1590.42</v>
      </c>
      <c r="CC621">
        <v>295</v>
      </c>
      <c r="CD621">
        <v>5220.67</v>
      </c>
      <c r="CE621">
        <v>1591.29</v>
      </c>
      <c r="CF621">
        <v>-0.87</v>
      </c>
      <c r="CG621">
        <v>300.0000000000001</v>
      </c>
      <c r="CH621">
        <v>23.8</v>
      </c>
      <c r="CI621">
        <v>1650.734719841875</v>
      </c>
      <c r="CJ621">
        <v>2.032994541366527</v>
      </c>
      <c r="CK621">
        <v>-31.03478562282126</v>
      </c>
      <c r="CL621">
        <v>0.9198548094063967</v>
      </c>
      <c r="CM621">
        <v>0.9759925733019913</v>
      </c>
      <c r="CN621">
        <v>-0.00431141668520578</v>
      </c>
      <c r="CO621">
        <v>289.9999999999999</v>
      </c>
      <c r="CP621">
        <v>1590.91</v>
      </c>
      <c r="CQ621">
        <v>765</v>
      </c>
      <c r="CR621">
        <v>5219.32</v>
      </c>
      <c r="CS621">
        <v>1591.27</v>
      </c>
      <c r="CT621">
        <v>-0.36</v>
      </c>
      <c r="DH621">
        <f>$B$11*EG621+$C$11*EH621+$F$11*ES621*(1-EV621)</f>
        <v>0</v>
      </c>
      <c r="DI621">
        <f>DH621*DJ621</f>
        <v>0</v>
      </c>
      <c r="DJ621">
        <f>($B$11*$D$9+$C$11*$D$9+$F$11*((FF621+EX621)/MAX(FF621+EX621+FG621, 0.1)*$I$9+FG621/MAX(FF621+EX621+FG621, 0.1)*$J$9))/($B$11+$C$11+$F$11)</f>
        <v>0</v>
      </c>
      <c r="DK621">
        <f>($B$11*$K$9+$C$11*$K$9+$F$11*((FF621+EX621)/MAX(FF621+EX621+FG621, 0.1)*$P$9+FG621/MAX(FF621+EX621+FG621, 0.1)*$Q$9))/($B$11+$C$11+$F$11)</f>
        <v>0</v>
      </c>
      <c r="DL621">
        <v>6</v>
      </c>
      <c r="DM621">
        <v>0.5</v>
      </c>
      <c r="DN621" t="s">
        <v>438</v>
      </c>
      <c r="DO621">
        <v>2</v>
      </c>
      <c r="DP621" t="b">
        <v>1</v>
      </c>
      <c r="DQ621">
        <v>1761514715.3</v>
      </c>
      <c r="DR621">
        <v>427.4426</v>
      </c>
      <c r="DS621">
        <v>460.0968000000001</v>
      </c>
      <c r="DT621">
        <v>16.39647</v>
      </c>
      <c r="DU621">
        <v>14.3511</v>
      </c>
      <c r="DV621">
        <v>429.766</v>
      </c>
      <c r="DW621">
        <v>16.32305</v>
      </c>
      <c r="DX621">
        <v>500.0121</v>
      </c>
      <c r="DY621">
        <v>90.25555</v>
      </c>
      <c r="DZ621">
        <v>0.10003138</v>
      </c>
      <c r="EA621">
        <v>23.84399</v>
      </c>
      <c r="EB621">
        <v>23.95275</v>
      </c>
      <c r="EC621">
        <v>999.9</v>
      </c>
      <c r="ED621">
        <v>0</v>
      </c>
      <c r="EE621">
        <v>0</v>
      </c>
      <c r="EF621">
        <v>9993.119000000001</v>
      </c>
      <c r="EG621">
        <v>0</v>
      </c>
      <c r="EH621">
        <v>1029.105</v>
      </c>
      <c r="EI621">
        <v>-32.65429</v>
      </c>
      <c r="EJ621">
        <v>434.5679</v>
      </c>
      <c r="EK621">
        <v>466.7958</v>
      </c>
      <c r="EL621">
        <v>2.045366</v>
      </c>
      <c r="EM621">
        <v>460.0968000000001</v>
      </c>
      <c r="EN621">
        <v>14.3511</v>
      </c>
      <c r="EO621">
        <v>1.479874</v>
      </c>
      <c r="EP621">
        <v>1.295266</v>
      </c>
      <c r="EQ621">
        <v>12.76178</v>
      </c>
      <c r="ER621">
        <v>10.74404</v>
      </c>
      <c r="ES621">
        <v>1999.976</v>
      </c>
      <c r="ET621">
        <v>0.9800023000000001</v>
      </c>
      <c r="EU621">
        <v>0.01999809</v>
      </c>
      <c r="EV621">
        <v>0</v>
      </c>
      <c r="EW621">
        <v>1515.627</v>
      </c>
      <c r="EX621">
        <v>5.000970000000001</v>
      </c>
      <c r="EY621">
        <v>30474.28</v>
      </c>
      <c r="EZ621">
        <v>16707.38</v>
      </c>
      <c r="FA621">
        <v>41.25</v>
      </c>
      <c r="FB621">
        <v>42.3874</v>
      </c>
      <c r="FC621">
        <v>41.39980000000001</v>
      </c>
      <c r="FD621">
        <v>41.75</v>
      </c>
      <c r="FE621">
        <v>41.25</v>
      </c>
      <c r="FF621">
        <v>1955.076</v>
      </c>
      <c r="FG621">
        <v>39.89999999999999</v>
      </c>
      <c r="FH621">
        <v>0</v>
      </c>
      <c r="FI621">
        <v>9589.400000095367</v>
      </c>
      <c r="FJ621">
        <v>0</v>
      </c>
      <c r="FK621">
        <v>1516.686538461539</v>
      </c>
      <c r="FL621">
        <v>-13.45401706789166</v>
      </c>
      <c r="FM621">
        <v>-270.1777773793892</v>
      </c>
      <c r="FN621">
        <v>30494.78846153846</v>
      </c>
      <c r="FO621">
        <v>15</v>
      </c>
      <c r="FP621">
        <v>0</v>
      </c>
      <c r="FQ621" t="s">
        <v>439</v>
      </c>
      <c r="FR621">
        <v>1760210915.6</v>
      </c>
      <c r="FS621">
        <v>0</v>
      </c>
      <c r="FT621">
        <v>0</v>
      </c>
      <c r="FU621">
        <v>-0.215</v>
      </c>
      <c r="FV621">
        <v>0</v>
      </c>
      <c r="FW621">
        <v>-0.6919999999999999</v>
      </c>
      <c r="FX621">
        <v>0</v>
      </c>
      <c r="FY621">
        <v>400</v>
      </c>
      <c r="FZ621">
        <v>0</v>
      </c>
      <c r="GA621">
        <v>0.15</v>
      </c>
      <c r="GB621">
        <v>0</v>
      </c>
      <c r="GC621">
        <v>-22.46906</v>
      </c>
      <c r="GD621">
        <v>-80.37672720450281</v>
      </c>
      <c r="GE621">
        <v>7.808779263873451</v>
      </c>
      <c r="GF621">
        <v>0</v>
      </c>
      <c r="GG621">
        <v>1517.491764705882</v>
      </c>
      <c r="GH621">
        <v>-13.00748662588487</v>
      </c>
      <c r="GI621">
        <v>1.296612034560116</v>
      </c>
      <c r="GJ621">
        <v>0</v>
      </c>
      <c r="GK621">
        <v>2.02776975</v>
      </c>
      <c r="GL621">
        <v>0.1419740712945516</v>
      </c>
      <c r="GM621">
        <v>0.01370421732305422</v>
      </c>
      <c r="GN621">
        <v>0</v>
      </c>
      <c r="GO621">
        <v>0</v>
      </c>
      <c r="GP621">
        <v>3</v>
      </c>
      <c r="GQ621" t="s">
        <v>455</v>
      </c>
      <c r="GR621">
        <v>3.13382</v>
      </c>
      <c r="GS621">
        <v>2.76031</v>
      </c>
      <c r="GT621">
        <v>0.09608940000000001</v>
      </c>
      <c r="GU621">
        <v>0.100349</v>
      </c>
      <c r="GV621">
        <v>0.0804632</v>
      </c>
      <c r="GW621">
        <v>0.0722877</v>
      </c>
      <c r="GX621">
        <v>28668.3</v>
      </c>
      <c r="GY621">
        <v>28536.1</v>
      </c>
      <c r="GZ621">
        <v>29498.7</v>
      </c>
      <c r="HA621">
        <v>29323.3</v>
      </c>
      <c r="HB621">
        <v>35847.6</v>
      </c>
      <c r="HC621">
        <v>36037</v>
      </c>
      <c r="HD621">
        <v>41507.2</v>
      </c>
      <c r="HE621">
        <v>41655.6</v>
      </c>
      <c r="HF621">
        <v>1.91033</v>
      </c>
      <c r="HG621">
        <v>1.82682</v>
      </c>
      <c r="HH621">
        <v>0.0153147</v>
      </c>
      <c r="HI621">
        <v>0</v>
      </c>
      <c r="HJ621">
        <v>23.7049</v>
      </c>
      <c r="HK621">
        <v>999.9</v>
      </c>
      <c r="HL621">
        <v>35.4</v>
      </c>
      <c r="HM621">
        <v>31.6</v>
      </c>
      <c r="HN621">
        <v>18.3091</v>
      </c>
      <c r="HO621">
        <v>62.6467</v>
      </c>
      <c r="HP621">
        <v>30.7652</v>
      </c>
      <c r="HQ621">
        <v>1</v>
      </c>
      <c r="HR621">
        <v>0.291186</v>
      </c>
      <c r="HS621">
        <v>4.45882</v>
      </c>
      <c r="HT621">
        <v>20.2849</v>
      </c>
      <c r="HU621">
        <v>5.21849</v>
      </c>
      <c r="HV621">
        <v>12.0159</v>
      </c>
      <c r="HW621">
        <v>4.98825</v>
      </c>
      <c r="HX621">
        <v>3.28798</v>
      </c>
      <c r="HY621">
        <v>9999</v>
      </c>
      <c r="HZ621">
        <v>9999</v>
      </c>
      <c r="IA621">
        <v>9999</v>
      </c>
      <c r="IB621">
        <v>999.9</v>
      </c>
      <c r="IC621">
        <v>4.97283</v>
      </c>
      <c r="ID621">
        <v>1.86661</v>
      </c>
      <c r="IE621">
        <v>1.8659</v>
      </c>
      <c r="IF621">
        <v>1.86584</v>
      </c>
      <c r="IG621">
        <v>1.86769</v>
      </c>
      <c r="IH621">
        <v>1.87013</v>
      </c>
      <c r="II621">
        <v>1.86874</v>
      </c>
      <c r="IJ621">
        <v>1.87027</v>
      </c>
      <c r="IK621">
        <v>0</v>
      </c>
      <c r="IL621">
        <v>0</v>
      </c>
      <c r="IM621">
        <v>0</v>
      </c>
      <c r="IN621">
        <v>0</v>
      </c>
      <c r="IO621" t="s">
        <v>441</v>
      </c>
      <c r="IP621" t="s">
        <v>442</v>
      </c>
      <c r="IQ621" t="s">
        <v>443</v>
      </c>
      <c r="IR621" t="s">
        <v>443</v>
      </c>
      <c r="IS621" t="s">
        <v>443</v>
      </c>
      <c r="IT621" t="s">
        <v>443</v>
      </c>
      <c r="IU621">
        <v>0</v>
      </c>
      <c r="IV621">
        <v>100</v>
      </c>
      <c r="IW621">
        <v>100</v>
      </c>
      <c r="IX621">
        <v>-2.338</v>
      </c>
      <c r="IY621">
        <v>0.07340000000000001</v>
      </c>
      <c r="IZ621">
        <v>-1.414774939843471</v>
      </c>
      <c r="JA621">
        <v>-0.002262605230658699</v>
      </c>
      <c r="JB621">
        <v>4.117972070868355E-07</v>
      </c>
      <c r="JC621">
        <v>-1.535053720392113E-10</v>
      </c>
      <c r="JD621">
        <v>-0.05773197212917025</v>
      </c>
      <c r="JE621">
        <v>-0.004387372397949352</v>
      </c>
      <c r="JF621">
        <v>0.001148265067849212</v>
      </c>
      <c r="JG621">
        <v>-2.372704636287677E-05</v>
      </c>
      <c r="JH621">
        <v>4</v>
      </c>
      <c r="JI621">
        <v>2346</v>
      </c>
      <c r="JJ621">
        <v>1</v>
      </c>
      <c r="JK621">
        <v>24</v>
      </c>
      <c r="JL621">
        <v>21730</v>
      </c>
      <c r="JM621">
        <v>29358578.6</v>
      </c>
      <c r="JN621">
        <v>1.15479</v>
      </c>
      <c r="JO621">
        <v>2.29004</v>
      </c>
      <c r="JP621">
        <v>1.39771</v>
      </c>
      <c r="JQ621">
        <v>2.35107</v>
      </c>
      <c r="JR621">
        <v>1.49536</v>
      </c>
      <c r="JS621">
        <v>2.5415</v>
      </c>
      <c r="JT621">
        <v>36.3871</v>
      </c>
      <c r="JU621">
        <v>24.035</v>
      </c>
      <c r="JV621">
        <v>18</v>
      </c>
      <c r="JW621">
        <v>499.251</v>
      </c>
      <c r="JX621">
        <v>435.817</v>
      </c>
      <c r="JY621">
        <v>18.558</v>
      </c>
      <c r="JZ621">
        <v>31.143</v>
      </c>
      <c r="KA621">
        <v>30.0006</v>
      </c>
      <c r="KB621">
        <v>30.8101</v>
      </c>
      <c r="KC621">
        <v>30.7207</v>
      </c>
      <c r="KD621">
        <v>23.2466</v>
      </c>
      <c r="KE621">
        <v>25.0344</v>
      </c>
      <c r="KF621">
        <v>31.8617</v>
      </c>
      <c r="KG621">
        <v>18.5679</v>
      </c>
      <c r="KH621">
        <v>493.72</v>
      </c>
      <c r="KI621">
        <v>14.378</v>
      </c>
      <c r="KJ621">
        <v>100.813</v>
      </c>
      <c r="KK621">
        <v>100.172</v>
      </c>
    </row>
    <row r="622" spans="1:297">
      <c r="A622">
        <v>606</v>
      </c>
      <c r="B622">
        <v>1761514723.1</v>
      </c>
      <c r="C622">
        <v>7512.599999904633</v>
      </c>
      <c r="D622" t="s">
        <v>1661</v>
      </c>
      <c r="E622" t="s">
        <v>1662</v>
      </c>
      <c r="F622">
        <v>5</v>
      </c>
      <c r="G622" t="s">
        <v>1604</v>
      </c>
      <c r="H622" t="s">
        <v>436</v>
      </c>
      <c r="I622">
        <v>1761514720.6</v>
      </c>
      <c r="J622">
        <f>(K622)/1000</f>
        <v>0</v>
      </c>
      <c r="K622">
        <f>IF(DP622, AN622, AH622)</f>
        <v>0</v>
      </c>
      <c r="L622">
        <f>IF(DP622, AI622, AG622)</f>
        <v>0</v>
      </c>
      <c r="M622">
        <f>DR622 - IF(AU622&gt;1, L622*DL622*100.0/(AW622), 0)</f>
        <v>0</v>
      </c>
      <c r="N622">
        <f>((T622-J622/2)*M622-L622)/(T622+J622/2)</f>
        <v>0</v>
      </c>
      <c r="O622">
        <f>N622*(DY622+DZ622)/1000.0</f>
        <v>0</v>
      </c>
      <c r="P622">
        <f>(DR622 - IF(AU622&gt;1, L622*DL622*100.0/(AW622), 0))*(DY622+DZ622)/1000.0</f>
        <v>0</v>
      </c>
      <c r="Q622">
        <f>2.0/((1/S622-1/R622)+SIGN(S622)*SQRT((1/S622-1/R622)*(1/S622-1/R622) + 4*DM622/((DM622+1)*(DM622+1))*(2*1/S622*1/R622-1/R622*1/R622)))</f>
        <v>0</v>
      </c>
      <c r="R622">
        <f>IF(LEFT(DN622,1)&lt;&gt;"0",IF(LEFT(DN622,1)="1",3.0,DO622),$D$5+$E$5*(EF622*DY622/($K$5*1000))+$F$5*(EF622*DY622/($K$5*1000))*MAX(MIN(DL622,$J$5),$I$5)*MAX(MIN(DL622,$J$5),$I$5)+$G$5*MAX(MIN(DL622,$J$5),$I$5)*(EF622*DY622/($K$5*1000))+$H$5*(EF622*DY622/($K$5*1000))*(EF622*DY622/($K$5*1000)))</f>
        <v>0</v>
      </c>
      <c r="S622">
        <f>J622*(1000-(1000*0.61365*exp(17.502*W622/(240.97+W622))/(DY622+DZ622)+DT622)/2)/(1000*0.61365*exp(17.502*W622/(240.97+W622))/(DY622+DZ622)-DT622)</f>
        <v>0</v>
      </c>
      <c r="T622">
        <f>1/((DM622+1)/(Q622/1.6)+1/(R622/1.37)) + DM622/((DM622+1)/(Q622/1.6) + DM622/(R622/1.37))</f>
        <v>0</v>
      </c>
      <c r="U622">
        <f>(DH622*DK622)</f>
        <v>0</v>
      </c>
      <c r="V622">
        <f>(EA622+(U622+2*0.95*5.67E-8*(((EA622+$B$7)+273)^4-(EA622+273)^4)-44100*J622)/(1.84*29.3*R622+8*0.95*5.67E-8*(EA622+273)^3))</f>
        <v>0</v>
      </c>
      <c r="W622">
        <f>($C$7*EB622+$D$7*EC622+$E$7*V622)</f>
        <v>0</v>
      </c>
      <c r="X622">
        <f>0.61365*exp(17.502*W622/(240.97+W622))</f>
        <v>0</v>
      </c>
      <c r="Y622">
        <f>(Z622/AA622*100)</f>
        <v>0</v>
      </c>
      <c r="Z622">
        <f>DT622*(DY622+DZ622)/1000</f>
        <v>0</v>
      </c>
      <c r="AA622">
        <f>0.61365*exp(17.502*EA622/(240.97+EA622))</f>
        <v>0</v>
      </c>
      <c r="AB622">
        <f>(X622-DT622*(DY622+DZ622)/1000)</f>
        <v>0</v>
      </c>
      <c r="AC622">
        <f>(-J622*44100)</f>
        <v>0</v>
      </c>
      <c r="AD622">
        <f>2*29.3*R622*0.92*(EA622-W622)</f>
        <v>0</v>
      </c>
      <c r="AE622">
        <f>2*0.95*5.67E-8*(((EA622+$B$7)+273)^4-(W622+273)^4)</f>
        <v>0</v>
      </c>
      <c r="AF622">
        <f>U622+AE622+AC622+AD622</f>
        <v>0</v>
      </c>
      <c r="AG622">
        <f>DX622*AU622*(DS622-DR622*(1000-AU622*DU622)/(1000-AU622*DT622))/(100*DL622)</f>
        <v>0</v>
      </c>
      <c r="AH622">
        <f>1000*DX622*AU622*(DT622-DU622)/(100*DL622*(1000-AU622*DT622))</f>
        <v>0</v>
      </c>
      <c r="AI622">
        <f>(AJ622 - AK622 - DY622*1E3/(8.314*(EA622+273.15)) * AM622/DX622 * AL622) * DX622/(100*DL622) * (1000 - DU622)/1000</f>
        <v>0</v>
      </c>
      <c r="AJ622">
        <v>483.1476586846782</v>
      </c>
      <c r="AK622">
        <v>456.0159818181816</v>
      </c>
      <c r="AL622">
        <v>3.066808557070862</v>
      </c>
      <c r="AM622">
        <v>65.62289470494829</v>
      </c>
      <c r="AN622">
        <f>(AP622 - AO622 + DY622*1E3/(8.314*(EA622+273.15)) * AR622/DX622 * AQ622) * DX622/(100*DL622) * 1000/(1000 - AP622)</f>
        <v>0</v>
      </c>
      <c r="AO622">
        <v>14.34577632552655</v>
      </c>
      <c r="AP622">
        <v>16.40297454545455</v>
      </c>
      <c r="AQ622">
        <v>3.68116994265317E-05</v>
      </c>
      <c r="AR622">
        <v>106.7628895152086</v>
      </c>
      <c r="AS622">
        <v>0</v>
      </c>
      <c r="AT622">
        <v>0</v>
      </c>
      <c r="AU622">
        <f>IF(AS622*$H$13&gt;=AW622,1.0,(AW622/(AW622-AS622*$H$13)))</f>
        <v>0</v>
      </c>
      <c r="AV622">
        <f>(AU622-1)*100</f>
        <v>0</v>
      </c>
      <c r="AW622">
        <f>MAX(0,($B$13+$C$13*EF622)/(1+$D$13*EF622)*DY622/(EA622+273)*$E$13)</f>
        <v>0</v>
      </c>
      <c r="AX622" t="s">
        <v>437</v>
      </c>
      <c r="AY622" t="s">
        <v>437</v>
      </c>
      <c r="AZ622">
        <v>0</v>
      </c>
      <c r="BA622">
        <v>0</v>
      </c>
      <c r="BB622">
        <f>1-AZ622/BA622</f>
        <v>0</v>
      </c>
      <c r="BC622">
        <v>0</v>
      </c>
      <c r="BD622" t="s">
        <v>437</v>
      </c>
      <c r="BE622" t="s">
        <v>437</v>
      </c>
      <c r="BF622">
        <v>0</v>
      </c>
      <c r="BG622">
        <v>0</v>
      </c>
      <c r="BH622">
        <f>1-BF622/BG622</f>
        <v>0</v>
      </c>
      <c r="BI622">
        <v>0.5</v>
      </c>
      <c r="BJ622">
        <f>DI622</f>
        <v>0</v>
      </c>
      <c r="BK622">
        <f>L622</f>
        <v>0</v>
      </c>
      <c r="BL622">
        <f>BH622*BI622*BJ622</f>
        <v>0</v>
      </c>
      <c r="BM622">
        <f>(BK622-BC622)/BJ622</f>
        <v>0</v>
      </c>
      <c r="BN622">
        <f>(BA622-BG622)/BG622</f>
        <v>0</v>
      </c>
      <c r="BO622">
        <f>AZ622/(BB622+AZ622/BG622)</f>
        <v>0</v>
      </c>
      <c r="BP622" t="s">
        <v>437</v>
      </c>
      <c r="BQ622">
        <v>0</v>
      </c>
      <c r="BR622">
        <f>IF(BQ622&lt;&gt;0, BQ622, BO622)</f>
        <v>0</v>
      </c>
      <c r="BS622">
        <f>1-BR622/BG622</f>
        <v>0</v>
      </c>
      <c r="BT622">
        <f>(BG622-BF622)/(BG622-BR622)</f>
        <v>0</v>
      </c>
      <c r="BU622">
        <f>(BA622-BG622)/(BA622-BR622)</f>
        <v>0</v>
      </c>
      <c r="BV622">
        <f>(BG622-BF622)/(BG622-AZ622)</f>
        <v>0</v>
      </c>
      <c r="BW622">
        <f>(BA622-BG622)/(BA622-AZ622)</f>
        <v>0</v>
      </c>
      <c r="BX622">
        <f>(BT622*BR622/BF622)</f>
        <v>0</v>
      </c>
      <c r="BY622">
        <f>(1-BX622)</f>
        <v>0</v>
      </c>
      <c r="BZ622">
        <v>2020</v>
      </c>
      <c r="CA622">
        <v>290.0000000000001</v>
      </c>
      <c r="CB622">
        <v>1590.42</v>
      </c>
      <c r="CC622">
        <v>295</v>
      </c>
      <c r="CD622">
        <v>5220.67</v>
      </c>
      <c r="CE622">
        <v>1591.29</v>
      </c>
      <c r="CF622">
        <v>-0.87</v>
      </c>
      <c r="CG622">
        <v>300.0000000000001</v>
      </c>
      <c r="CH622">
        <v>23.8</v>
      </c>
      <c r="CI622">
        <v>1650.734719841875</v>
      </c>
      <c r="CJ622">
        <v>2.032994541366527</v>
      </c>
      <c r="CK622">
        <v>-31.03478562282126</v>
      </c>
      <c r="CL622">
        <v>0.9198548094063967</v>
      </c>
      <c r="CM622">
        <v>0.9759925733019913</v>
      </c>
      <c r="CN622">
        <v>-0.00431141668520578</v>
      </c>
      <c r="CO622">
        <v>289.9999999999999</v>
      </c>
      <c r="CP622">
        <v>1590.91</v>
      </c>
      <c r="CQ622">
        <v>765</v>
      </c>
      <c r="CR622">
        <v>5219.32</v>
      </c>
      <c r="CS622">
        <v>1591.27</v>
      </c>
      <c r="CT622">
        <v>-0.36</v>
      </c>
      <c r="DH622">
        <f>$B$11*EG622+$C$11*EH622+$F$11*ES622*(1-EV622)</f>
        <v>0</v>
      </c>
      <c r="DI622">
        <f>DH622*DJ622</f>
        <v>0</v>
      </c>
      <c r="DJ622">
        <f>($B$11*$D$9+$C$11*$D$9+$F$11*((FF622+EX622)/MAX(FF622+EX622+FG622, 0.1)*$I$9+FG622/MAX(FF622+EX622+FG622, 0.1)*$J$9))/($B$11+$C$11+$F$11)</f>
        <v>0</v>
      </c>
      <c r="DK622">
        <f>($B$11*$K$9+$C$11*$K$9+$F$11*((FF622+EX622)/MAX(FF622+EX622+FG622, 0.1)*$P$9+FG622/MAX(FF622+EX622+FG622, 0.1)*$Q$9))/($B$11+$C$11+$F$11)</f>
        <v>0</v>
      </c>
      <c r="DL622">
        <v>6</v>
      </c>
      <c r="DM622">
        <v>0.5</v>
      </c>
      <c r="DN622" t="s">
        <v>438</v>
      </c>
      <c r="DO622">
        <v>2</v>
      </c>
      <c r="DP622" t="b">
        <v>1</v>
      </c>
      <c r="DQ622">
        <v>1761514720.6</v>
      </c>
      <c r="DR622">
        <v>442.4546666666667</v>
      </c>
      <c r="DS622">
        <v>477.9187777777778</v>
      </c>
      <c r="DT622">
        <v>16.40106666666667</v>
      </c>
      <c r="DU622">
        <v>14.34562222222222</v>
      </c>
      <c r="DV622">
        <v>444.808</v>
      </c>
      <c r="DW622">
        <v>16.32758888888889</v>
      </c>
      <c r="DX622">
        <v>499.9965555555556</v>
      </c>
      <c r="DY622">
        <v>90.25583333333333</v>
      </c>
      <c r="DZ622">
        <v>0.09998954444444445</v>
      </c>
      <c r="EA622">
        <v>23.86191111111111</v>
      </c>
      <c r="EB622">
        <v>23.96447777777778</v>
      </c>
      <c r="EC622">
        <v>999.9000000000001</v>
      </c>
      <c r="ED622">
        <v>0</v>
      </c>
      <c r="EE622">
        <v>0</v>
      </c>
      <c r="EF622">
        <v>9999.313333333334</v>
      </c>
      <c r="EG622">
        <v>0</v>
      </c>
      <c r="EH622">
        <v>1029.112222222222</v>
      </c>
      <c r="EI622">
        <v>-35.46394444444444</v>
      </c>
      <c r="EJ622">
        <v>449.8325555555556</v>
      </c>
      <c r="EK622">
        <v>484.8744444444444</v>
      </c>
      <c r="EL622">
        <v>2.055439999999999</v>
      </c>
      <c r="EM622">
        <v>477.9187777777778</v>
      </c>
      <c r="EN622">
        <v>14.34562222222222</v>
      </c>
      <c r="EO622">
        <v>1.480292222222222</v>
      </c>
      <c r="EP622">
        <v>1.294776666666667</v>
      </c>
      <c r="EQ622">
        <v>12.7661</v>
      </c>
      <c r="ER622">
        <v>10.73835555555556</v>
      </c>
      <c r="ES622">
        <v>1999.968888888889</v>
      </c>
      <c r="ET622">
        <v>0.9800023333333334</v>
      </c>
      <c r="EU622">
        <v>0.01999805555555555</v>
      </c>
      <c r="EV622">
        <v>0</v>
      </c>
      <c r="EW622">
        <v>1514.434444444444</v>
      </c>
      <c r="EX622">
        <v>5.00097</v>
      </c>
      <c r="EY622">
        <v>30447.63333333334</v>
      </c>
      <c r="EZ622">
        <v>16707.33333333333</v>
      </c>
      <c r="FA622">
        <v>41.25</v>
      </c>
      <c r="FB622">
        <v>42.375</v>
      </c>
      <c r="FC622">
        <v>41.42322222222222</v>
      </c>
      <c r="FD622">
        <v>41.75</v>
      </c>
      <c r="FE622">
        <v>41.25</v>
      </c>
      <c r="FF622">
        <v>1955.068888888889</v>
      </c>
      <c r="FG622">
        <v>39.9</v>
      </c>
      <c r="FH622">
        <v>0</v>
      </c>
      <c r="FI622">
        <v>9594.200000047684</v>
      </c>
      <c r="FJ622">
        <v>0</v>
      </c>
      <c r="FK622">
        <v>1515.631153846154</v>
      </c>
      <c r="FL622">
        <v>-14.73059828512454</v>
      </c>
      <c r="FM622">
        <v>-296.5606839605982</v>
      </c>
      <c r="FN622">
        <v>30472.26153846154</v>
      </c>
      <c r="FO622">
        <v>15</v>
      </c>
      <c r="FP622">
        <v>0</v>
      </c>
      <c r="FQ622" t="s">
        <v>439</v>
      </c>
      <c r="FR622">
        <v>1760210915.6</v>
      </c>
      <c r="FS622">
        <v>0</v>
      </c>
      <c r="FT622">
        <v>0</v>
      </c>
      <c r="FU622">
        <v>-0.215</v>
      </c>
      <c r="FV622">
        <v>0</v>
      </c>
      <c r="FW622">
        <v>-0.6919999999999999</v>
      </c>
      <c r="FX622">
        <v>0</v>
      </c>
      <c r="FY622">
        <v>400</v>
      </c>
      <c r="FZ622">
        <v>0</v>
      </c>
      <c r="GA622">
        <v>0.15</v>
      </c>
      <c r="GB622">
        <v>0</v>
      </c>
      <c r="GC622">
        <v>-28.33621219512195</v>
      </c>
      <c r="GD622">
        <v>-65.68419930313591</v>
      </c>
      <c r="GE622">
        <v>6.682038923029084</v>
      </c>
      <c r="GF622">
        <v>0</v>
      </c>
      <c r="GG622">
        <v>1516.274705882353</v>
      </c>
      <c r="GH622">
        <v>-13.59419404048585</v>
      </c>
      <c r="GI622">
        <v>1.358611391640326</v>
      </c>
      <c r="GJ622">
        <v>0</v>
      </c>
      <c r="GK622">
        <v>2.039426829268293</v>
      </c>
      <c r="GL622">
        <v>0.1265496167247384</v>
      </c>
      <c r="GM622">
        <v>0.01253903610856217</v>
      </c>
      <c r="GN622">
        <v>0</v>
      </c>
      <c r="GO622">
        <v>0</v>
      </c>
      <c r="GP622">
        <v>3</v>
      </c>
      <c r="GQ622" t="s">
        <v>455</v>
      </c>
      <c r="GR622">
        <v>3.13371</v>
      </c>
      <c r="GS622">
        <v>2.76022</v>
      </c>
      <c r="GT622">
        <v>0.0985607</v>
      </c>
      <c r="GU622">
        <v>0.10299</v>
      </c>
      <c r="GV622">
        <v>0.0804748</v>
      </c>
      <c r="GW622">
        <v>0.07226970000000001</v>
      </c>
      <c r="GX622">
        <v>28589.1</v>
      </c>
      <c r="GY622">
        <v>28451.7</v>
      </c>
      <c r="GZ622">
        <v>29498</v>
      </c>
      <c r="HA622">
        <v>29322.8</v>
      </c>
      <c r="HB622">
        <v>35846.3</v>
      </c>
      <c r="HC622">
        <v>36037.2</v>
      </c>
      <c r="HD622">
        <v>41506.2</v>
      </c>
      <c r="HE622">
        <v>41655</v>
      </c>
      <c r="HF622">
        <v>1.91013</v>
      </c>
      <c r="HG622">
        <v>1.82693</v>
      </c>
      <c r="HH622">
        <v>0.0159815</v>
      </c>
      <c r="HI622">
        <v>0</v>
      </c>
      <c r="HJ622">
        <v>23.7102</v>
      </c>
      <c r="HK622">
        <v>999.9</v>
      </c>
      <c r="HL622">
        <v>35.4</v>
      </c>
      <c r="HM622">
        <v>31.6</v>
      </c>
      <c r="HN622">
        <v>18.3086</v>
      </c>
      <c r="HO622">
        <v>62.6867</v>
      </c>
      <c r="HP622">
        <v>30.9135</v>
      </c>
      <c r="HQ622">
        <v>1</v>
      </c>
      <c r="HR622">
        <v>0.291463</v>
      </c>
      <c r="HS622">
        <v>4.48707</v>
      </c>
      <c r="HT622">
        <v>20.284</v>
      </c>
      <c r="HU622">
        <v>5.21864</v>
      </c>
      <c r="HV622">
        <v>12.0159</v>
      </c>
      <c r="HW622">
        <v>4.988</v>
      </c>
      <c r="HX622">
        <v>3.28795</v>
      </c>
      <c r="HY622">
        <v>9999</v>
      </c>
      <c r="HZ622">
        <v>9999</v>
      </c>
      <c r="IA622">
        <v>9999</v>
      </c>
      <c r="IB622">
        <v>999.9</v>
      </c>
      <c r="IC622">
        <v>4.97283</v>
      </c>
      <c r="ID622">
        <v>1.86661</v>
      </c>
      <c r="IE622">
        <v>1.86589</v>
      </c>
      <c r="IF622">
        <v>1.86584</v>
      </c>
      <c r="IG622">
        <v>1.8677</v>
      </c>
      <c r="IH622">
        <v>1.87014</v>
      </c>
      <c r="II622">
        <v>1.86874</v>
      </c>
      <c r="IJ622">
        <v>1.87027</v>
      </c>
      <c r="IK622">
        <v>0</v>
      </c>
      <c r="IL622">
        <v>0</v>
      </c>
      <c r="IM622">
        <v>0</v>
      </c>
      <c r="IN622">
        <v>0</v>
      </c>
      <c r="IO622" t="s">
        <v>441</v>
      </c>
      <c r="IP622" t="s">
        <v>442</v>
      </c>
      <c r="IQ622" t="s">
        <v>443</v>
      </c>
      <c r="IR622" t="s">
        <v>443</v>
      </c>
      <c r="IS622" t="s">
        <v>443</v>
      </c>
      <c r="IT622" t="s">
        <v>443</v>
      </c>
      <c r="IU622">
        <v>0</v>
      </c>
      <c r="IV622">
        <v>100</v>
      </c>
      <c r="IW622">
        <v>100</v>
      </c>
      <c r="IX622">
        <v>-2.368</v>
      </c>
      <c r="IY622">
        <v>0.0735</v>
      </c>
      <c r="IZ622">
        <v>-1.414774939843471</v>
      </c>
      <c r="JA622">
        <v>-0.002262605230658699</v>
      </c>
      <c r="JB622">
        <v>4.117972070868355E-07</v>
      </c>
      <c r="JC622">
        <v>-1.535053720392113E-10</v>
      </c>
      <c r="JD622">
        <v>-0.05773197212917025</v>
      </c>
      <c r="JE622">
        <v>-0.004387372397949352</v>
      </c>
      <c r="JF622">
        <v>0.001148265067849212</v>
      </c>
      <c r="JG622">
        <v>-2.372704636287677E-05</v>
      </c>
      <c r="JH622">
        <v>4</v>
      </c>
      <c r="JI622">
        <v>2346</v>
      </c>
      <c r="JJ622">
        <v>1</v>
      </c>
      <c r="JK622">
        <v>24</v>
      </c>
      <c r="JL622">
        <v>21730.1</v>
      </c>
      <c r="JM622">
        <v>29358578.7</v>
      </c>
      <c r="JN622">
        <v>1.18896</v>
      </c>
      <c r="JO622">
        <v>2.2876</v>
      </c>
      <c r="JP622">
        <v>1.39648</v>
      </c>
      <c r="JQ622">
        <v>2.35229</v>
      </c>
      <c r="JR622">
        <v>1.49536</v>
      </c>
      <c r="JS622">
        <v>2.66602</v>
      </c>
      <c r="JT622">
        <v>36.3635</v>
      </c>
      <c r="JU622">
        <v>24.035</v>
      </c>
      <c r="JV622">
        <v>18</v>
      </c>
      <c r="JW622">
        <v>499.155</v>
      </c>
      <c r="JX622">
        <v>435.917</v>
      </c>
      <c r="JY622">
        <v>18.5926</v>
      </c>
      <c r="JZ622">
        <v>31.1465</v>
      </c>
      <c r="KA622">
        <v>30.0005</v>
      </c>
      <c r="KB622">
        <v>30.8143</v>
      </c>
      <c r="KC622">
        <v>30.7261</v>
      </c>
      <c r="KD622">
        <v>23.8582</v>
      </c>
      <c r="KE622">
        <v>25.0344</v>
      </c>
      <c r="KF622">
        <v>31.4898</v>
      </c>
      <c r="KG622">
        <v>18.5978</v>
      </c>
      <c r="KH622">
        <v>507.079</v>
      </c>
      <c r="KI622">
        <v>14.378</v>
      </c>
      <c r="KJ622">
        <v>100.811</v>
      </c>
      <c r="KK622">
        <v>100.17</v>
      </c>
    </row>
    <row r="623" spans="1:297">
      <c r="A623">
        <v>607</v>
      </c>
      <c r="B623">
        <v>1761514728.1</v>
      </c>
      <c r="C623">
        <v>7517.599999904633</v>
      </c>
      <c r="D623" t="s">
        <v>1663</v>
      </c>
      <c r="E623" t="s">
        <v>1664</v>
      </c>
      <c r="F623">
        <v>5</v>
      </c>
      <c r="G623" t="s">
        <v>1604</v>
      </c>
      <c r="H623" t="s">
        <v>436</v>
      </c>
      <c r="I623">
        <v>1761514725.3</v>
      </c>
      <c r="J623">
        <f>(K623)/1000</f>
        <v>0</v>
      </c>
      <c r="K623">
        <f>IF(DP623, AN623, AH623)</f>
        <v>0</v>
      </c>
      <c r="L623">
        <f>IF(DP623, AI623, AG623)</f>
        <v>0</v>
      </c>
      <c r="M623">
        <f>DR623 - IF(AU623&gt;1, L623*DL623*100.0/(AW623), 0)</f>
        <v>0</v>
      </c>
      <c r="N623">
        <f>((T623-J623/2)*M623-L623)/(T623+J623/2)</f>
        <v>0</v>
      </c>
      <c r="O623">
        <f>N623*(DY623+DZ623)/1000.0</f>
        <v>0</v>
      </c>
      <c r="P623">
        <f>(DR623 - IF(AU623&gt;1, L623*DL623*100.0/(AW623), 0))*(DY623+DZ623)/1000.0</f>
        <v>0</v>
      </c>
      <c r="Q623">
        <f>2.0/((1/S623-1/R623)+SIGN(S623)*SQRT((1/S623-1/R623)*(1/S623-1/R623) + 4*DM623/((DM623+1)*(DM623+1))*(2*1/S623*1/R623-1/R623*1/R623)))</f>
        <v>0</v>
      </c>
      <c r="R623">
        <f>IF(LEFT(DN623,1)&lt;&gt;"0",IF(LEFT(DN623,1)="1",3.0,DO623),$D$5+$E$5*(EF623*DY623/($K$5*1000))+$F$5*(EF623*DY623/($K$5*1000))*MAX(MIN(DL623,$J$5),$I$5)*MAX(MIN(DL623,$J$5),$I$5)+$G$5*MAX(MIN(DL623,$J$5),$I$5)*(EF623*DY623/($K$5*1000))+$H$5*(EF623*DY623/($K$5*1000))*(EF623*DY623/($K$5*1000)))</f>
        <v>0</v>
      </c>
      <c r="S623">
        <f>J623*(1000-(1000*0.61365*exp(17.502*W623/(240.97+W623))/(DY623+DZ623)+DT623)/2)/(1000*0.61365*exp(17.502*W623/(240.97+W623))/(DY623+DZ623)-DT623)</f>
        <v>0</v>
      </c>
      <c r="T623">
        <f>1/((DM623+1)/(Q623/1.6)+1/(R623/1.37)) + DM623/((DM623+1)/(Q623/1.6) + DM623/(R623/1.37))</f>
        <v>0</v>
      </c>
      <c r="U623">
        <f>(DH623*DK623)</f>
        <v>0</v>
      </c>
      <c r="V623">
        <f>(EA623+(U623+2*0.95*5.67E-8*(((EA623+$B$7)+273)^4-(EA623+273)^4)-44100*J623)/(1.84*29.3*R623+8*0.95*5.67E-8*(EA623+273)^3))</f>
        <v>0</v>
      </c>
      <c r="W623">
        <f>($C$7*EB623+$D$7*EC623+$E$7*V623)</f>
        <v>0</v>
      </c>
      <c r="X623">
        <f>0.61365*exp(17.502*W623/(240.97+W623))</f>
        <v>0</v>
      </c>
      <c r="Y623">
        <f>(Z623/AA623*100)</f>
        <v>0</v>
      </c>
      <c r="Z623">
        <f>DT623*(DY623+DZ623)/1000</f>
        <v>0</v>
      </c>
      <c r="AA623">
        <f>0.61365*exp(17.502*EA623/(240.97+EA623))</f>
        <v>0</v>
      </c>
      <c r="AB623">
        <f>(X623-DT623*(DY623+DZ623)/1000)</f>
        <v>0</v>
      </c>
      <c r="AC623">
        <f>(-J623*44100)</f>
        <v>0</v>
      </c>
      <c r="AD623">
        <f>2*29.3*R623*0.92*(EA623-W623)</f>
        <v>0</v>
      </c>
      <c r="AE623">
        <f>2*0.95*5.67E-8*(((EA623+$B$7)+273)^4-(W623+273)^4)</f>
        <v>0</v>
      </c>
      <c r="AF623">
        <f>U623+AE623+AC623+AD623</f>
        <v>0</v>
      </c>
      <c r="AG623">
        <f>DX623*AU623*(DS623-DR623*(1000-AU623*DU623)/(1000-AU623*DT623))/(100*DL623)</f>
        <v>0</v>
      </c>
      <c r="AH623">
        <f>1000*DX623*AU623*(DT623-DU623)/(100*DL623*(1000-AU623*DT623))</f>
        <v>0</v>
      </c>
      <c r="AI623">
        <f>(AJ623 - AK623 - DY623*1E3/(8.314*(EA623+273.15)) * AM623/DX623 * AL623) * DX623/(100*DL623) * (1000 - DU623)/1000</f>
        <v>0</v>
      </c>
      <c r="AJ623">
        <v>500.2680146364328</v>
      </c>
      <c r="AK623">
        <v>472.0225393939393</v>
      </c>
      <c r="AL623">
        <v>3.221641233447295</v>
      </c>
      <c r="AM623">
        <v>65.62289470494829</v>
      </c>
      <c r="AN623">
        <f>(AP623 - AO623 + DY623*1E3/(8.314*(EA623+273.15)) * AR623/DX623 * AQ623) * DX623/(100*DL623) * 1000/(1000 - AP623)</f>
        <v>0</v>
      </c>
      <c r="AO623">
        <v>14.31915004254938</v>
      </c>
      <c r="AP623">
        <v>16.39953636363636</v>
      </c>
      <c r="AQ623">
        <v>-5.993093946308595E-06</v>
      </c>
      <c r="AR623">
        <v>106.7628895152086</v>
      </c>
      <c r="AS623">
        <v>0</v>
      </c>
      <c r="AT623">
        <v>0</v>
      </c>
      <c r="AU623">
        <f>IF(AS623*$H$13&gt;=AW623,1.0,(AW623/(AW623-AS623*$H$13)))</f>
        <v>0</v>
      </c>
      <c r="AV623">
        <f>(AU623-1)*100</f>
        <v>0</v>
      </c>
      <c r="AW623">
        <f>MAX(0,($B$13+$C$13*EF623)/(1+$D$13*EF623)*DY623/(EA623+273)*$E$13)</f>
        <v>0</v>
      </c>
      <c r="AX623" t="s">
        <v>437</v>
      </c>
      <c r="AY623" t="s">
        <v>437</v>
      </c>
      <c r="AZ623">
        <v>0</v>
      </c>
      <c r="BA623">
        <v>0</v>
      </c>
      <c r="BB623">
        <f>1-AZ623/BA623</f>
        <v>0</v>
      </c>
      <c r="BC623">
        <v>0</v>
      </c>
      <c r="BD623" t="s">
        <v>437</v>
      </c>
      <c r="BE623" t="s">
        <v>437</v>
      </c>
      <c r="BF623">
        <v>0</v>
      </c>
      <c r="BG623">
        <v>0</v>
      </c>
      <c r="BH623">
        <f>1-BF623/BG623</f>
        <v>0</v>
      </c>
      <c r="BI623">
        <v>0.5</v>
      </c>
      <c r="BJ623">
        <f>DI623</f>
        <v>0</v>
      </c>
      <c r="BK623">
        <f>L623</f>
        <v>0</v>
      </c>
      <c r="BL623">
        <f>BH623*BI623*BJ623</f>
        <v>0</v>
      </c>
      <c r="BM623">
        <f>(BK623-BC623)/BJ623</f>
        <v>0</v>
      </c>
      <c r="BN623">
        <f>(BA623-BG623)/BG623</f>
        <v>0</v>
      </c>
      <c r="BO623">
        <f>AZ623/(BB623+AZ623/BG623)</f>
        <v>0</v>
      </c>
      <c r="BP623" t="s">
        <v>437</v>
      </c>
      <c r="BQ623">
        <v>0</v>
      </c>
      <c r="BR623">
        <f>IF(BQ623&lt;&gt;0, BQ623, BO623)</f>
        <v>0</v>
      </c>
      <c r="BS623">
        <f>1-BR623/BG623</f>
        <v>0</v>
      </c>
      <c r="BT623">
        <f>(BG623-BF623)/(BG623-BR623)</f>
        <v>0</v>
      </c>
      <c r="BU623">
        <f>(BA623-BG623)/(BA623-BR623)</f>
        <v>0</v>
      </c>
      <c r="BV623">
        <f>(BG623-BF623)/(BG623-AZ623)</f>
        <v>0</v>
      </c>
      <c r="BW623">
        <f>(BA623-BG623)/(BA623-AZ623)</f>
        <v>0</v>
      </c>
      <c r="BX623">
        <f>(BT623*BR623/BF623)</f>
        <v>0</v>
      </c>
      <c r="BY623">
        <f>(1-BX623)</f>
        <v>0</v>
      </c>
      <c r="BZ623">
        <v>2020</v>
      </c>
      <c r="CA623">
        <v>290.0000000000001</v>
      </c>
      <c r="CB623">
        <v>1590.42</v>
      </c>
      <c r="CC623">
        <v>295</v>
      </c>
      <c r="CD623">
        <v>5220.67</v>
      </c>
      <c r="CE623">
        <v>1591.29</v>
      </c>
      <c r="CF623">
        <v>-0.87</v>
      </c>
      <c r="CG623">
        <v>300.0000000000001</v>
      </c>
      <c r="CH623">
        <v>23.8</v>
      </c>
      <c r="CI623">
        <v>1650.734719841875</v>
      </c>
      <c r="CJ623">
        <v>2.032994541366527</v>
      </c>
      <c r="CK623">
        <v>-31.03478562282126</v>
      </c>
      <c r="CL623">
        <v>0.9198548094063967</v>
      </c>
      <c r="CM623">
        <v>0.9759925733019913</v>
      </c>
      <c r="CN623">
        <v>-0.00431141668520578</v>
      </c>
      <c r="CO623">
        <v>289.9999999999999</v>
      </c>
      <c r="CP623">
        <v>1590.91</v>
      </c>
      <c r="CQ623">
        <v>765</v>
      </c>
      <c r="CR623">
        <v>5219.32</v>
      </c>
      <c r="CS623">
        <v>1591.27</v>
      </c>
      <c r="CT623">
        <v>-0.36</v>
      </c>
      <c r="DH623">
        <f>$B$11*EG623+$C$11*EH623+$F$11*ES623*(1-EV623)</f>
        <v>0</v>
      </c>
      <c r="DI623">
        <f>DH623*DJ623</f>
        <v>0</v>
      </c>
      <c r="DJ623">
        <f>($B$11*$D$9+$C$11*$D$9+$F$11*((FF623+EX623)/MAX(FF623+EX623+FG623, 0.1)*$I$9+FG623/MAX(FF623+EX623+FG623, 0.1)*$J$9))/($B$11+$C$11+$F$11)</f>
        <v>0</v>
      </c>
      <c r="DK623">
        <f>($B$11*$K$9+$C$11*$K$9+$F$11*((FF623+EX623)/MAX(FF623+EX623+FG623, 0.1)*$P$9+FG623/MAX(FF623+EX623+FG623, 0.1)*$Q$9))/($B$11+$C$11+$F$11)</f>
        <v>0</v>
      </c>
      <c r="DL623">
        <v>6</v>
      </c>
      <c r="DM623">
        <v>0.5</v>
      </c>
      <c r="DN623" t="s">
        <v>438</v>
      </c>
      <c r="DO623">
        <v>2</v>
      </c>
      <c r="DP623" t="b">
        <v>1</v>
      </c>
      <c r="DQ623">
        <v>1761514725.3</v>
      </c>
      <c r="DR623">
        <v>456.9699000000001</v>
      </c>
      <c r="DS623">
        <v>493.7896</v>
      </c>
      <c r="DT623">
        <v>16.40183</v>
      </c>
      <c r="DU623">
        <v>14.31741</v>
      </c>
      <c r="DV623">
        <v>459.3521</v>
      </c>
      <c r="DW623">
        <v>16.32834</v>
      </c>
      <c r="DX623">
        <v>499.9796</v>
      </c>
      <c r="DY623">
        <v>90.25528999999999</v>
      </c>
      <c r="DZ623">
        <v>0.09998135</v>
      </c>
      <c r="EA623">
        <v>23.87688</v>
      </c>
      <c r="EB623">
        <v>23.97552</v>
      </c>
      <c r="EC623">
        <v>999.9</v>
      </c>
      <c r="ED623">
        <v>0</v>
      </c>
      <c r="EE623">
        <v>0</v>
      </c>
      <c r="EF623">
        <v>9987.004000000001</v>
      </c>
      <c r="EG623">
        <v>0</v>
      </c>
      <c r="EH623">
        <v>1029.1</v>
      </c>
      <c r="EI623">
        <v>-36.81955000000001</v>
      </c>
      <c r="EJ623">
        <v>464.5902</v>
      </c>
      <c r="EK623">
        <v>500.9621</v>
      </c>
      <c r="EL623">
        <v>2.084407</v>
      </c>
      <c r="EM623">
        <v>493.7896</v>
      </c>
      <c r="EN623">
        <v>14.31741</v>
      </c>
      <c r="EO623">
        <v>1.480349</v>
      </c>
      <c r="EP623">
        <v>1.292222</v>
      </c>
      <c r="EQ623">
        <v>12.76671</v>
      </c>
      <c r="ER623">
        <v>10.70868</v>
      </c>
      <c r="ES623">
        <v>1999.959</v>
      </c>
      <c r="ET623">
        <v>0.9800023000000001</v>
      </c>
      <c r="EU623">
        <v>0.01999809</v>
      </c>
      <c r="EV623">
        <v>0</v>
      </c>
      <c r="EW623">
        <v>1513.311</v>
      </c>
      <c r="EX623">
        <v>5.000970000000001</v>
      </c>
      <c r="EY623">
        <v>30424.35</v>
      </c>
      <c r="EZ623">
        <v>16707.23</v>
      </c>
      <c r="FA623">
        <v>41.25</v>
      </c>
      <c r="FB623">
        <v>42.39360000000001</v>
      </c>
      <c r="FC623">
        <v>41.4122</v>
      </c>
      <c r="FD623">
        <v>41.75</v>
      </c>
      <c r="FE623">
        <v>41.25</v>
      </c>
      <c r="FF623">
        <v>1955.059</v>
      </c>
      <c r="FG623">
        <v>39.89999999999999</v>
      </c>
      <c r="FH623">
        <v>0</v>
      </c>
      <c r="FI623">
        <v>9599</v>
      </c>
      <c r="FJ623">
        <v>0</v>
      </c>
      <c r="FK623">
        <v>1514.423461538462</v>
      </c>
      <c r="FL623">
        <v>-14.19247860527219</v>
      </c>
      <c r="FM623">
        <v>-295.7504275064419</v>
      </c>
      <c r="FN623">
        <v>30448.88846153846</v>
      </c>
      <c r="FO623">
        <v>15</v>
      </c>
      <c r="FP623">
        <v>0</v>
      </c>
      <c r="FQ623" t="s">
        <v>439</v>
      </c>
      <c r="FR623">
        <v>1760210915.6</v>
      </c>
      <c r="FS623">
        <v>0</v>
      </c>
      <c r="FT623">
        <v>0</v>
      </c>
      <c r="FU623">
        <v>-0.215</v>
      </c>
      <c r="FV623">
        <v>0</v>
      </c>
      <c r="FW623">
        <v>-0.6919999999999999</v>
      </c>
      <c r="FX623">
        <v>0</v>
      </c>
      <c r="FY623">
        <v>400</v>
      </c>
      <c r="FZ623">
        <v>0</v>
      </c>
      <c r="GA623">
        <v>0.15</v>
      </c>
      <c r="GB623">
        <v>0</v>
      </c>
      <c r="GC623">
        <v>-32.82716585365853</v>
      </c>
      <c r="GD623">
        <v>-38.95140418118467</v>
      </c>
      <c r="GE623">
        <v>4.048844768669854</v>
      </c>
      <c r="GF623">
        <v>0</v>
      </c>
      <c r="GG623">
        <v>1515.189411764706</v>
      </c>
      <c r="GH623">
        <v>-14.30129869167713</v>
      </c>
      <c r="GI623">
        <v>1.429757159916382</v>
      </c>
      <c r="GJ623">
        <v>0</v>
      </c>
      <c r="GK623">
        <v>2.054675365853659</v>
      </c>
      <c r="GL623">
        <v>0.1881556097560942</v>
      </c>
      <c r="GM623">
        <v>0.02056552147762462</v>
      </c>
      <c r="GN623">
        <v>0</v>
      </c>
      <c r="GO623">
        <v>0</v>
      </c>
      <c r="GP623">
        <v>3</v>
      </c>
      <c r="GQ623" t="s">
        <v>455</v>
      </c>
      <c r="GR623">
        <v>3.13374</v>
      </c>
      <c r="GS623">
        <v>2.76019</v>
      </c>
      <c r="GT623">
        <v>0.101125</v>
      </c>
      <c r="GU623">
        <v>0.105606</v>
      </c>
      <c r="GV623">
        <v>0.0804593</v>
      </c>
      <c r="GW623">
        <v>0.0720517</v>
      </c>
      <c r="GX623">
        <v>28508.3</v>
      </c>
      <c r="GY623">
        <v>28368.7</v>
      </c>
      <c r="GZ623">
        <v>29498.6</v>
      </c>
      <c r="HA623">
        <v>29322.9</v>
      </c>
      <c r="HB623">
        <v>35847.4</v>
      </c>
      <c r="HC623">
        <v>36045.7</v>
      </c>
      <c r="HD623">
        <v>41506.8</v>
      </c>
      <c r="HE623">
        <v>41654.9</v>
      </c>
      <c r="HF623">
        <v>1.9101</v>
      </c>
      <c r="HG623">
        <v>1.82665</v>
      </c>
      <c r="HH623">
        <v>0.0162162</v>
      </c>
      <c r="HI623">
        <v>0</v>
      </c>
      <c r="HJ623">
        <v>23.7149</v>
      </c>
      <c r="HK623">
        <v>999.9</v>
      </c>
      <c r="HL623">
        <v>35.4</v>
      </c>
      <c r="HM623">
        <v>31.6</v>
      </c>
      <c r="HN623">
        <v>18.3102</v>
      </c>
      <c r="HO623">
        <v>61.9467</v>
      </c>
      <c r="HP623">
        <v>30.7652</v>
      </c>
      <c r="HQ623">
        <v>1</v>
      </c>
      <c r="HR623">
        <v>0.292139</v>
      </c>
      <c r="HS623">
        <v>4.52525</v>
      </c>
      <c r="HT623">
        <v>20.2829</v>
      </c>
      <c r="HU623">
        <v>5.21879</v>
      </c>
      <c r="HV623">
        <v>12.0159</v>
      </c>
      <c r="HW623">
        <v>4.98805</v>
      </c>
      <c r="HX623">
        <v>3.2878</v>
      </c>
      <c r="HY623">
        <v>9999</v>
      </c>
      <c r="HZ623">
        <v>9999</v>
      </c>
      <c r="IA623">
        <v>9999</v>
      </c>
      <c r="IB623">
        <v>999.9</v>
      </c>
      <c r="IC623">
        <v>4.97284</v>
      </c>
      <c r="ID623">
        <v>1.8666</v>
      </c>
      <c r="IE623">
        <v>1.86589</v>
      </c>
      <c r="IF623">
        <v>1.86584</v>
      </c>
      <c r="IG623">
        <v>1.86769</v>
      </c>
      <c r="IH623">
        <v>1.87014</v>
      </c>
      <c r="II623">
        <v>1.86874</v>
      </c>
      <c r="IJ623">
        <v>1.87026</v>
      </c>
      <c r="IK623">
        <v>0</v>
      </c>
      <c r="IL623">
        <v>0</v>
      </c>
      <c r="IM623">
        <v>0</v>
      </c>
      <c r="IN623">
        <v>0</v>
      </c>
      <c r="IO623" t="s">
        <v>441</v>
      </c>
      <c r="IP623" t="s">
        <v>442</v>
      </c>
      <c r="IQ623" t="s">
        <v>443</v>
      </c>
      <c r="IR623" t="s">
        <v>443</v>
      </c>
      <c r="IS623" t="s">
        <v>443</v>
      </c>
      <c r="IT623" t="s">
        <v>443</v>
      </c>
      <c r="IU623">
        <v>0</v>
      </c>
      <c r="IV623">
        <v>100</v>
      </c>
      <c r="IW623">
        <v>100</v>
      </c>
      <c r="IX623">
        <v>-2.4</v>
      </c>
      <c r="IY623">
        <v>0.07340000000000001</v>
      </c>
      <c r="IZ623">
        <v>-1.414774939843471</v>
      </c>
      <c r="JA623">
        <v>-0.002262605230658699</v>
      </c>
      <c r="JB623">
        <v>4.117972070868355E-07</v>
      </c>
      <c r="JC623">
        <v>-1.535053720392113E-10</v>
      </c>
      <c r="JD623">
        <v>-0.05773197212917025</v>
      </c>
      <c r="JE623">
        <v>-0.004387372397949352</v>
      </c>
      <c r="JF623">
        <v>0.001148265067849212</v>
      </c>
      <c r="JG623">
        <v>-2.372704636287677E-05</v>
      </c>
      <c r="JH623">
        <v>4</v>
      </c>
      <c r="JI623">
        <v>2346</v>
      </c>
      <c r="JJ623">
        <v>1</v>
      </c>
      <c r="JK623">
        <v>24</v>
      </c>
      <c r="JL623">
        <v>21730.2</v>
      </c>
      <c r="JM623">
        <v>29358578.8</v>
      </c>
      <c r="JN623">
        <v>1.21948</v>
      </c>
      <c r="JO623">
        <v>2.27905</v>
      </c>
      <c r="JP623">
        <v>1.39648</v>
      </c>
      <c r="JQ623">
        <v>2.35229</v>
      </c>
      <c r="JR623">
        <v>1.49536</v>
      </c>
      <c r="JS623">
        <v>2.69897</v>
      </c>
      <c r="JT623">
        <v>36.3635</v>
      </c>
      <c r="JU623">
        <v>24.035</v>
      </c>
      <c r="JV623">
        <v>18</v>
      </c>
      <c r="JW623">
        <v>499.179</v>
      </c>
      <c r="JX623">
        <v>435.777</v>
      </c>
      <c r="JY623">
        <v>18.617</v>
      </c>
      <c r="JZ623">
        <v>31.1497</v>
      </c>
      <c r="KA623">
        <v>30.0006</v>
      </c>
      <c r="KB623">
        <v>30.8194</v>
      </c>
      <c r="KC623">
        <v>30.7302</v>
      </c>
      <c r="KD623">
        <v>24.5255</v>
      </c>
      <c r="KE623">
        <v>25.0344</v>
      </c>
      <c r="KF623">
        <v>31.4898</v>
      </c>
      <c r="KG623">
        <v>18.6183</v>
      </c>
      <c r="KH623">
        <v>527.175</v>
      </c>
      <c r="KI623">
        <v>14.378</v>
      </c>
      <c r="KJ623">
        <v>100.813</v>
      </c>
      <c r="KK623">
        <v>100.17</v>
      </c>
    </row>
    <row r="624" spans="1:297">
      <c r="A624">
        <v>608</v>
      </c>
      <c r="B624">
        <v>1761514733.1</v>
      </c>
      <c r="C624">
        <v>7522.599999904633</v>
      </c>
      <c r="D624" t="s">
        <v>1665</v>
      </c>
      <c r="E624" t="s">
        <v>1666</v>
      </c>
      <c r="F624">
        <v>5</v>
      </c>
      <c r="G624" t="s">
        <v>1604</v>
      </c>
      <c r="H624" t="s">
        <v>436</v>
      </c>
      <c r="I624">
        <v>1761514730.6</v>
      </c>
      <c r="J624">
        <f>(K624)/1000</f>
        <v>0</v>
      </c>
      <c r="K624">
        <f>IF(DP624, AN624, AH624)</f>
        <v>0</v>
      </c>
      <c r="L624">
        <f>IF(DP624, AI624, AG624)</f>
        <v>0</v>
      </c>
      <c r="M624">
        <f>DR624 - IF(AU624&gt;1, L624*DL624*100.0/(AW624), 0)</f>
        <v>0</v>
      </c>
      <c r="N624">
        <f>((T624-J624/2)*M624-L624)/(T624+J624/2)</f>
        <v>0</v>
      </c>
      <c r="O624">
        <f>N624*(DY624+DZ624)/1000.0</f>
        <v>0</v>
      </c>
      <c r="P624">
        <f>(DR624 - IF(AU624&gt;1, L624*DL624*100.0/(AW624), 0))*(DY624+DZ624)/1000.0</f>
        <v>0</v>
      </c>
      <c r="Q624">
        <f>2.0/((1/S624-1/R624)+SIGN(S624)*SQRT((1/S624-1/R624)*(1/S624-1/R624) + 4*DM624/((DM624+1)*(DM624+1))*(2*1/S624*1/R624-1/R624*1/R624)))</f>
        <v>0</v>
      </c>
      <c r="R624">
        <f>IF(LEFT(DN624,1)&lt;&gt;"0",IF(LEFT(DN624,1)="1",3.0,DO624),$D$5+$E$5*(EF624*DY624/($K$5*1000))+$F$5*(EF624*DY624/($K$5*1000))*MAX(MIN(DL624,$J$5),$I$5)*MAX(MIN(DL624,$J$5),$I$5)+$G$5*MAX(MIN(DL624,$J$5),$I$5)*(EF624*DY624/($K$5*1000))+$H$5*(EF624*DY624/($K$5*1000))*(EF624*DY624/($K$5*1000)))</f>
        <v>0</v>
      </c>
      <c r="S624">
        <f>J624*(1000-(1000*0.61365*exp(17.502*W624/(240.97+W624))/(DY624+DZ624)+DT624)/2)/(1000*0.61365*exp(17.502*W624/(240.97+W624))/(DY624+DZ624)-DT624)</f>
        <v>0</v>
      </c>
      <c r="T624">
        <f>1/((DM624+1)/(Q624/1.6)+1/(R624/1.37)) + DM624/((DM624+1)/(Q624/1.6) + DM624/(R624/1.37))</f>
        <v>0</v>
      </c>
      <c r="U624">
        <f>(DH624*DK624)</f>
        <v>0</v>
      </c>
      <c r="V624">
        <f>(EA624+(U624+2*0.95*5.67E-8*(((EA624+$B$7)+273)^4-(EA624+273)^4)-44100*J624)/(1.84*29.3*R624+8*0.95*5.67E-8*(EA624+273)^3))</f>
        <v>0</v>
      </c>
      <c r="W624">
        <f>($C$7*EB624+$D$7*EC624+$E$7*V624)</f>
        <v>0</v>
      </c>
      <c r="X624">
        <f>0.61365*exp(17.502*W624/(240.97+W624))</f>
        <v>0</v>
      </c>
      <c r="Y624">
        <f>(Z624/AA624*100)</f>
        <v>0</v>
      </c>
      <c r="Z624">
        <f>DT624*(DY624+DZ624)/1000</f>
        <v>0</v>
      </c>
      <c r="AA624">
        <f>0.61365*exp(17.502*EA624/(240.97+EA624))</f>
        <v>0</v>
      </c>
      <c r="AB624">
        <f>(X624-DT624*(DY624+DZ624)/1000)</f>
        <v>0</v>
      </c>
      <c r="AC624">
        <f>(-J624*44100)</f>
        <v>0</v>
      </c>
      <c r="AD624">
        <f>2*29.3*R624*0.92*(EA624-W624)</f>
        <v>0</v>
      </c>
      <c r="AE624">
        <f>2*0.95*5.67E-8*(((EA624+$B$7)+273)^4-(W624+273)^4)</f>
        <v>0</v>
      </c>
      <c r="AF624">
        <f>U624+AE624+AC624+AD624</f>
        <v>0</v>
      </c>
      <c r="AG624">
        <f>DX624*AU624*(DS624-DR624*(1000-AU624*DU624)/(1000-AU624*DT624))/(100*DL624)</f>
        <v>0</v>
      </c>
      <c r="AH624">
        <f>1000*DX624*AU624*(DT624-DU624)/(100*DL624*(1000-AU624*DT624))</f>
        <v>0</v>
      </c>
      <c r="AI624">
        <f>(AJ624 - AK624 - DY624*1E3/(8.314*(EA624+273.15)) * AM624/DX624 * AL624) * DX624/(100*DL624) * (1000 - DU624)/1000</f>
        <v>0</v>
      </c>
      <c r="AJ624">
        <v>517.3020117760808</v>
      </c>
      <c r="AK624">
        <v>488.3251939393941</v>
      </c>
      <c r="AL624">
        <v>3.252157753182918</v>
      </c>
      <c r="AM624">
        <v>65.62289470494829</v>
      </c>
      <c r="AN624">
        <f>(AP624 - AO624 + DY624*1E3/(8.314*(EA624+273.15)) * AR624/DX624 * AQ624) * DX624/(100*DL624) * 1000/(1000 - AP624)</f>
        <v>0</v>
      </c>
      <c r="AO624">
        <v>14.27833023320828</v>
      </c>
      <c r="AP624">
        <v>16.38353757575758</v>
      </c>
      <c r="AQ624">
        <v>-8.49483882159671E-05</v>
      </c>
      <c r="AR624">
        <v>106.7628895152086</v>
      </c>
      <c r="AS624">
        <v>0</v>
      </c>
      <c r="AT624">
        <v>0</v>
      </c>
      <c r="AU624">
        <f>IF(AS624*$H$13&gt;=AW624,1.0,(AW624/(AW624-AS624*$H$13)))</f>
        <v>0</v>
      </c>
      <c r="AV624">
        <f>(AU624-1)*100</f>
        <v>0</v>
      </c>
      <c r="AW624">
        <f>MAX(0,($B$13+$C$13*EF624)/(1+$D$13*EF624)*DY624/(EA624+273)*$E$13)</f>
        <v>0</v>
      </c>
      <c r="AX624" t="s">
        <v>437</v>
      </c>
      <c r="AY624" t="s">
        <v>437</v>
      </c>
      <c r="AZ624">
        <v>0</v>
      </c>
      <c r="BA624">
        <v>0</v>
      </c>
      <c r="BB624">
        <f>1-AZ624/BA624</f>
        <v>0</v>
      </c>
      <c r="BC624">
        <v>0</v>
      </c>
      <c r="BD624" t="s">
        <v>437</v>
      </c>
      <c r="BE624" t="s">
        <v>437</v>
      </c>
      <c r="BF624">
        <v>0</v>
      </c>
      <c r="BG624">
        <v>0</v>
      </c>
      <c r="BH624">
        <f>1-BF624/BG624</f>
        <v>0</v>
      </c>
      <c r="BI624">
        <v>0.5</v>
      </c>
      <c r="BJ624">
        <f>DI624</f>
        <v>0</v>
      </c>
      <c r="BK624">
        <f>L624</f>
        <v>0</v>
      </c>
      <c r="BL624">
        <f>BH624*BI624*BJ624</f>
        <v>0</v>
      </c>
      <c r="BM624">
        <f>(BK624-BC624)/BJ624</f>
        <v>0</v>
      </c>
      <c r="BN624">
        <f>(BA624-BG624)/BG624</f>
        <v>0</v>
      </c>
      <c r="BO624">
        <f>AZ624/(BB624+AZ624/BG624)</f>
        <v>0</v>
      </c>
      <c r="BP624" t="s">
        <v>437</v>
      </c>
      <c r="BQ624">
        <v>0</v>
      </c>
      <c r="BR624">
        <f>IF(BQ624&lt;&gt;0, BQ624, BO624)</f>
        <v>0</v>
      </c>
      <c r="BS624">
        <f>1-BR624/BG624</f>
        <v>0</v>
      </c>
      <c r="BT624">
        <f>(BG624-BF624)/(BG624-BR624)</f>
        <v>0</v>
      </c>
      <c r="BU624">
        <f>(BA624-BG624)/(BA624-BR624)</f>
        <v>0</v>
      </c>
      <c r="BV624">
        <f>(BG624-BF624)/(BG624-AZ624)</f>
        <v>0</v>
      </c>
      <c r="BW624">
        <f>(BA624-BG624)/(BA624-AZ624)</f>
        <v>0</v>
      </c>
      <c r="BX624">
        <f>(BT624*BR624/BF624)</f>
        <v>0</v>
      </c>
      <c r="BY624">
        <f>(1-BX624)</f>
        <v>0</v>
      </c>
      <c r="BZ624">
        <v>2020</v>
      </c>
      <c r="CA624">
        <v>290.0000000000001</v>
      </c>
      <c r="CB624">
        <v>1590.42</v>
      </c>
      <c r="CC624">
        <v>295</v>
      </c>
      <c r="CD624">
        <v>5220.67</v>
      </c>
      <c r="CE624">
        <v>1591.29</v>
      </c>
      <c r="CF624">
        <v>-0.87</v>
      </c>
      <c r="CG624">
        <v>300.0000000000001</v>
      </c>
      <c r="CH624">
        <v>23.8</v>
      </c>
      <c r="CI624">
        <v>1650.734719841875</v>
      </c>
      <c r="CJ624">
        <v>2.032994541366527</v>
      </c>
      <c r="CK624">
        <v>-31.03478562282126</v>
      </c>
      <c r="CL624">
        <v>0.9198548094063967</v>
      </c>
      <c r="CM624">
        <v>0.9759925733019913</v>
      </c>
      <c r="CN624">
        <v>-0.00431141668520578</v>
      </c>
      <c r="CO624">
        <v>289.9999999999999</v>
      </c>
      <c r="CP624">
        <v>1590.91</v>
      </c>
      <c r="CQ624">
        <v>765</v>
      </c>
      <c r="CR624">
        <v>5219.32</v>
      </c>
      <c r="CS624">
        <v>1591.27</v>
      </c>
      <c r="CT624">
        <v>-0.36</v>
      </c>
      <c r="DH624">
        <f>$B$11*EG624+$C$11*EH624+$F$11*ES624*(1-EV624)</f>
        <v>0</v>
      </c>
      <c r="DI624">
        <f>DH624*DJ624</f>
        <v>0</v>
      </c>
      <c r="DJ624">
        <f>($B$11*$D$9+$C$11*$D$9+$F$11*((FF624+EX624)/MAX(FF624+EX624+FG624, 0.1)*$I$9+FG624/MAX(FF624+EX624+FG624, 0.1)*$J$9))/($B$11+$C$11+$F$11)</f>
        <v>0</v>
      </c>
      <c r="DK624">
        <f>($B$11*$K$9+$C$11*$K$9+$F$11*((FF624+EX624)/MAX(FF624+EX624+FG624, 0.1)*$P$9+FG624/MAX(FF624+EX624+FG624, 0.1)*$Q$9))/($B$11+$C$11+$F$11)</f>
        <v>0</v>
      </c>
      <c r="DL624">
        <v>6</v>
      </c>
      <c r="DM624">
        <v>0.5</v>
      </c>
      <c r="DN624" t="s">
        <v>438</v>
      </c>
      <c r="DO624">
        <v>2</v>
      </c>
      <c r="DP624" t="b">
        <v>1</v>
      </c>
      <c r="DQ624">
        <v>1761514730.6</v>
      </c>
      <c r="DR624">
        <v>473.9186666666667</v>
      </c>
      <c r="DS624">
        <v>511.6098888888889</v>
      </c>
      <c r="DT624">
        <v>16.38972222222222</v>
      </c>
      <c r="DU624">
        <v>14.27892222222222</v>
      </c>
      <c r="DV624">
        <v>476.3344444444444</v>
      </c>
      <c r="DW624">
        <v>16.31642222222222</v>
      </c>
      <c r="DX624">
        <v>499.9807777777778</v>
      </c>
      <c r="DY624">
        <v>90.25515555555555</v>
      </c>
      <c r="DZ624">
        <v>0.09995567777777778</v>
      </c>
      <c r="EA624">
        <v>23.89301111111111</v>
      </c>
      <c r="EB624">
        <v>23.99234444444444</v>
      </c>
      <c r="EC624">
        <v>999.9000000000001</v>
      </c>
      <c r="ED624">
        <v>0</v>
      </c>
      <c r="EE624">
        <v>0</v>
      </c>
      <c r="EF624">
        <v>9992.352222222222</v>
      </c>
      <c r="EG624">
        <v>0</v>
      </c>
      <c r="EH624">
        <v>1029.1</v>
      </c>
      <c r="EI624">
        <v>-37.69104444444444</v>
      </c>
      <c r="EJ624">
        <v>481.8156666666667</v>
      </c>
      <c r="EK624">
        <v>519.0207777777778</v>
      </c>
      <c r="EL624">
        <v>2.110818888888889</v>
      </c>
      <c r="EM624">
        <v>511.6098888888889</v>
      </c>
      <c r="EN624">
        <v>14.27892222222222</v>
      </c>
      <c r="EO624">
        <v>1.479256666666667</v>
      </c>
      <c r="EP624">
        <v>1.288744444444444</v>
      </c>
      <c r="EQ624">
        <v>12.75543333333333</v>
      </c>
      <c r="ER624">
        <v>10.66823333333333</v>
      </c>
      <c r="ES624">
        <v>1999.988888888889</v>
      </c>
      <c r="ET624">
        <v>0.9800026666666667</v>
      </c>
      <c r="EU624">
        <v>0.01999773333333333</v>
      </c>
      <c r="EV624">
        <v>0</v>
      </c>
      <c r="EW624">
        <v>1511.781111111111</v>
      </c>
      <c r="EX624">
        <v>5.00097</v>
      </c>
      <c r="EY624">
        <v>30398.68888888889</v>
      </c>
      <c r="EZ624">
        <v>16707.5</v>
      </c>
      <c r="FA624">
        <v>41.25</v>
      </c>
      <c r="FB624">
        <v>42.38877777777778</v>
      </c>
      <c r="FC624">
        <v>41.43011111111111</v>
      </c>
      <c r="FD624">
        <v>41.75</v>
      </c>
      <c r="FE624">
        <v>41.25</v>
      </c>
      <c r="FF624">
        <v>1955.088888888889</v>
      </c>
      <c r="FG624">
        <v>39.89888888888888</v>
      </c>
      <c r="FH624">
        <v>0</v>
      </c>
      <c r="FI624">
        <v>9604.400000095367</v>
      </c>
      <c r="FJ624">
        <v>0</v>
      </c>
      <c r="FK624">
        <v>1512.994</v>
      </c>
      <c r="FL624">
        <v>-16.13769226949543</v>
      </c>
      <c r="FM624">
        <v>-292.3846150674777</v>
      </c>
      <c r="FN624">
        <v>30420.612</v>
      </c>
      <c r="FO624">
        <v>15</v>
      </c>
      <c r="FP624">
        <v>0</v>
      </c>
      <c r="FQ624" t="s">
        <v>439</v>
      </c>
      <c r="FR624">
        <v>1760210915.6</v>
      </c>
      <c r="FS624">
        <v>0</v>
      </c>
      <c r="FT624">
        <v>0</v>
      </c>
      <c r="FU624">
        <v>-0.215</v>
      </c>
      <c r="FV624">
        <v>0</v>
      </c>
      <c r="FW624">
        <v>-0.6919999999999999</v>
      </c>
      <c r="FX624">
        <v>0</v>
      </c>
      <c r="FY624">
        <v>400</v>
      </c>
      <c r="FZ624">
        <v>0</v>
      </c>
      <c r="GA624">
        <v>0.15</v>
      </c>
      <c r="GB624">
        <v>0</v>
      </c>
      <c r="GC624">
        <v>-35.09959024390244</v>
      </c>
      <c r="GD624">
        <v>-23.23304947735192</v>
      </c>
      <c r="GE624">
        <v>2.406629007027421</v>
      </c>
      <c r="GF624">
        <v>0</v>
      </c>
      <c r="GG624">
        <v>1514.116176470588</v>
      </c>
      <c r="GH624">
        <v>-14.70572956291098</v>
      </c>
      <c r="GI624">
        <v>1.473930349351823</v>
      </c>
      <c r="GJ624">
        <v>0</v>
      </c>
      <c r="GK624">
        <v>2.069943170731707</v>
      </c>
      <c r="GL624">
        <v>0.2613144250871092</v>
      </c>
      <c r="GM624">
        <v>0.02747007253482252</v>
      </c>
      <c r="GN624">
        <v>0</v>
      </c>
      <c r="GO624">
        <v>0</v>
      </c>
      <c r="GP624">
        <v>3</v>
      </c>
      <c r="GQ624" t="s">
        <v>455</v>
      </c>
      <c r="GR624">
        <v>3.13355</v>
      </c>
      <c r="GS624">
        <v>2.76013</v>
      </c>
      <c r="GT624">
        <v>0.10368</v>
      </c>
      <c r="GU624">
        <v>0.108155</v>
      </c>
      <c r="GV624">
        <v>0.0804001</v>
      </c>
      <c r="GW624">
        <v>0.0720326</v>
      </c>
      <c r="GX624">
        <v>28427</v>
      </c>
      <c r="GY624">
        <v>28287.8</v>
      </c>
      <c r="GZ624">
        <v>29498.4</v>
      </c>
      <c r="HA624">
        <v>29322.9</v>
      </c>
      <c r="HB624">
        <v>35849.7</v>
      </c>
      <c r="HC624">
        <v>36046.6</v>
      </c>
      <c r="HD624">
        <v>41506.6</v>
      </c>
      <c r="HE624">
        <v>41655.1</v>
      </c>
      <c r="HF624">
        <v>1.90982</v>
      </c>
      <c r="HG624">
        <v>1.82717</v>
      </c>
      <c r="HH624">
        <v>0.0163913</v>
      </c>
      <c r="HI624">
        <v>0</v>
      </c>
      <c r="HJ624">
        <v>23.7211</v>
      </c>
      <c r="HK624">
        <v>999.9</v>
      </c>
      <c r="HL624">
        <v>35.3</v>
      </c>
      <c r="HM624">
        <v>31.6</v>
      </c>
      <c r="HN624">
        <v>18.2575</v>
      </c>
      <c r="HO624">
        <v>62.3767</v>
      </c>
      <c r="HP624">
        <v>30.9095</v>
      </c>
      <c r="HQ624">
        <v>1</v>
      </c>
      <c r="HR624">
        <v>0.292586</v>
      </c>
      <c r="HS624">
        <v>4.56962</v>
      </c>
      <c r="HT624">
        <v>20.2812</v>
      </c>
      <c r="HU624">
        <v>5.21489</v>
      </c>
      <c r="HV624">
        <v>12.0159</v>
      </c>
      <c r="HW624">
        <v>4.987</v>
      </c>
      <c r="HX624">
        <v>3.28728</v>
      </c>
      <c r="HY624">
        <v>9999</v>
      </c>
      <c r="HZ624">
        <v>9999</v>
      </c>
      <c r="IA624">
        <v>9999</v>
      </c>
      <c r="IB624">
        <v>999.9</v>
      </c>
      <c r="IC624">
        <v>4.97286</v>
      </c>
      <c r="ID624">
        <v>1.86661</v>
      </c>
      <c r="IE624">
        <v>1.8659</v>
      </c>
      <c r="IF624">
        <v>1.86586</v>
      </c>
      <c r="IG624">
        <v>1.86769</v>
      </c>
      <c r="IH624">
        <v>1.87014</v>
      </c>
      <c r="II624">
        <v>1.86874</v>
      </c>
      <c r="IJ624">
        <v>1.87027</v>
      </c>
      <c r="IK624">
        <v>0</v>
      </c>
      <c r="IL624">
        <v>0</v>
      </c>
      <c r="IM624">
        <v>0</v>
      </c>
      <c r="IN624">
        <v>0</v>
      </c>
      <c r="IO624" t="s">
        <v>441</v>
      </c>
      <c r="IP624" t="s">
        <v>442</v>
      </c>
      <c r="IQ624" t="s">
        <v>443</v>
      </c>
      <c r="IR624" t="s">
        <v>443</v>
      </c>
      <c r="IS624" t="s">
        <v>443</v>
      </c>
      <c r="IT624" t="s">
        <v>443</v>
      </c>
      <c r="IU624">
        <v>0</v>
      </c>
      <c r="IV624">
        <v>100</v>
      </c>
      <c r="IW624">
        <v>100</v>
      </c>
      <c r="IX624">
        <v>-2.431</v>
      </c>
      <c r="IY624">
        <v>0.0732</v>
      </c>
      <c r="IZ624">
        <v>-1.414774939843471</v>
      </c>
      <c r="JA624">
        <v>-0.002262605230658699</v>
      </c>
      <c r="JB624">
        <v>4.117972070868355E-07</v>
      </c>
      <c r="JC624">
        <v>-1.535053720392113E-10</v>
      </c>
      <c r="JD624">
        <v>-0.05773197212917025</v>
      </c>
      <c r="JE624">
        <v>-0.004387372397949352</v>
      </c>
      <c r="JF624">
        <v>0.001148265067849212</v>
      </c>
      <c r="JG624">
        <v>-2.372704636287677E-05</v>
      </c>
      <c r="JH624">
        <v>4</v>
      </c>
      <c r="JI624">
        <v>2346</v>
      </c>
      <c r="JJ624">
        <v>1</v>
      </c>
      <c r="JK624">
        <v>24</v>
      </c>
      <c r="JL624">
        <v>21730.3</v>
      </c>
      <c r="JM624">
        <v>29358578.9</v>
      </c>
      <c r="JN624">
        <v>1.25244</v>
      </c>
      <c r="JO624">
        <v>2.2876</v>
      </c>
      <c r="JP624">
        <v>1.39771</v>
      </c>
      <c r="JQ624">
        <v>2.35352</v>
      </c>
      <c r="JR624">
        <v>1.49536</v>
      </c>
      <c r="JS624">
        <v>2.66479</v>
      </c>
      <c r="JT624">
        <v>36.3635</v>
      </c>
      <c r="JU624">
        <v>24.0262</v>
      </c>
      <c r="JV624">
        <v>18</v>
      </c>
      <c r="JW624">
        <v>499.039</v>
      </c>
      <c r="JX624">
        <v>436.14</v>
      </c>
      <c r="JY624">
        <v>18.6345</v>
      </c>
      <c r="JZ624">
        <v>31.1533</v>
      </c>
      <c r="KA624">
        <v>30.0006</v>
      </c>
      <c r="KB624">
        <v>30.8243</v>
      </c>
      <c r="KC624">
        <v>30.7359</v>
      </c>
      <c r="KD624">
        <v>25.129</v>
      </c>
      <c r="KE624">
        <v>24.4426</v>
      </c>
      <c r="KF624">
        <v>31.4898</v>
      </c>
      <c r="KG624">
        <v>18.6303</v>
      </c>
      <c r="KH624">
        <v>540.557</v>
      </c>
      <c r="KI624">
        <v>14.4319</v>
      </c>
      <c r="KJ624">
        <v>100.812</v>
      </c>
      <c r="KK624">
        <v>100.171</v>
      </c>
    </row>
    <row r="625" spans="1:297">
      <c r="A625">
        <v>609</v>
      </c>
      <c r="B625">
        <v>1761514738.1</v>
      </c>
      <c r="C625">
        <v>7527.599999904633</v>
      </c>
      <c r="D625" t="s">
        <v>1667</v>
      </c>
      <c r="E625" t="s">
        <v>1668</v>
      </c>
      <c r="F625">
        <v>5</v>
      </c>
      <c r="G625" t="s">
        <v>1604</v>
      </c>
      <c r="H625" t="s">
        <v>436</v>
      </c>
      <c r="I625">
        <v>1761514735.3</v>
      </c>
      <c r="J625">
        <f>(K625)/1000</f>
        <v>0</v>
      </c>
      <c r="K625">
        <f>IF(DP625, AN625, AH625)</f>
        <v>0</v>
      </c>
      <c r="L625">
        <f>IF(DP625, AI625, AG625)</f>
        <v>0</v>
      </c>
      <c r="M625">
        <f>DR625 - IF(AU625&gt;1, L625*DL625*100.0/(AW625), 0)</f>
        <v>0</v>
      </c>
      <c r="N625">
        <f>((T625-J625/2)*M625-L625)/(T625+J625/2)</f>
        <v>0</v>
      </c>
      <c r="O625">
        <f>N625*(DY625+DZ625)/1000.0</f>
        <v>0</v>
      </c>
      <c r="P625">
        <f>(DR625 - IF(AU625&gt;1, L625*DL625*100.0/(AW625), 0))*(DY625+DZ625)/1000.0</f>
        <v>0</v>
      </c>
      <c r="Q625">
        <f>2.0/((1/S625-1/R625)+SIGN(S625)*SQRT((1/S625-1/R625)*(1/S625-1/R625) + 4*DM625/((DM625+1)*(DM625+1))*(2*1/S625*1/R625-1/R625*1/R625)))</f>
        <v>0</v>
      </c>
      <c r="R625">
        <f>IF(LEFT(DN625,1)&lt;&gt;"0",IF(LEFT(DN625,1)="1",3.0,DO625),$D$5+$E$5*(EF625*DY625/($K$5*1000))+$F$5*(EF625*DY625/($K$5*1000))*MAX(MIN(DL625,$J$5),$I$5)*MAX(MIN(DL625,$J$5),$I$5)+$G$5*MAX(MIN(DL625,$J$5),$I$5)*(EF625*DY625/($K$5*1000))+$H$5*(EF625*DY625/($K$5*1000))*(EF625*DY625/($K$5*1000)))</f>
        <v>0</v>
      </c>
      <c r="S625">
        <f>J625*(1000-(1000*0.61365*exp(17.502*W625/(240.97+W625))/(DY625+DZ625)+DT625)/2)/(1000*0.61365*exp(17.502*W625/(240.97+W625))/(DY625+DZ625)-DT625)</f>
        <v>0</v>
      </c>
      <c r="T625">
        <f>1/((DM625+1)/(Q625/1.6)+1/(R625/1.37)) + DM625/((DM625+1)/(Q625/1.6) + DM625/(R625/1.37))</f>
        <v>0</v>
      </c>
      <c r="U625">
        <f>(DH625*DK625)</f>
        <v>0</v>
      </c>
      <c r="V625">
        <f>(EA625+(U625+2*0.95*5.67E-8*(((EA625+$B$7)+273)^4-(EA625+273)^4)-44100*J625)/(1.84*29.3*R625+8*0.95*5.67E-8*(EA625+273)^3))</f>
        <v>0</v>
      </c>
      <c r="W625">
        <f>($C$7*EB625+$D$7*EC625+$E$7*V625)</f>
        <v>0</v>
      </c>
      <c r="X625">
        <f>0.61365*exp(17.502*W625/(240.97+W625))</f>
        <v>0</v>
      </c>
      <c r="Y625">
        <f>(Z625/AA625*100)</f>
        <v>0</v>
      </c>
      <c r="Z625">
        <f>DT625*(DY625+DZ625)/1000</f>
        <v>0</v>
      </c>
      <c r="AA625">
        <f>0.61365*exp(17.502*EA625/(240.97+EA625))</f>
        <v>0</v>
      </c>
      <c r="AB625">
        <f>(X625-DT625*(DY625+DZ625)/1000)</f>
        <v>0</v>
      </c>
      <c r="AC625">
        <f>(-J625*44100)</f>
        <v>0</v>
      </c>
      <c r="AD625">
        <f>2*29.3*R625*0.92*(EA625-W625)</f>
        <v>0</v>
      </c>
      <c r="AE625">
        <f>2*0.95*5.67E-8*(((EA625+$B$7)+273)^4-(W625+273)^4)</f>
        <v>0</v>
      </c>
      <c r="AF625">
        <f>U625+AE625+AC625+AD625</f>
        <v>0</v>
      </c>
      <c r="AG625">
        <f>DX625*AU625*(DS625-DR625*(1000-AU625*DU625)/(1000-AU625*DT625))/(100*DL625)</f>
        <v>0</v>
      </c>
      <c r="AH625">
        <f>1000*DX625*AU625*(DT625-DU625)/(100*DL625*(1000-AU625*DT625))</f>
        <v>0</v>
      </c>
      <c r="AI625">
        <f>(AJ625 - AK625 - DY625*1E3/(8.314*(EA625+273.15)) * AM625/DX625 * AL625) * DX625/(100*DL625) * (1000 - DU625)/1000</f>
        <v>0</v>
      </c>
      <c r="AJ625">
        <v>534.3788454110452</v>
      </c>
      <c r="AK625">
        <v>504.9254121212118</v>
      </c>
      <c r="AL625">
        <v>3.320686470333059</v>
      </c>
      <c r="AM625">
        <v>65.62289470494829</v>
      </c>
      <c r="AN625">
        <f>(AP625 - AO625 + DY625*1E3/(8.314*(EA625+273.15)) * AR625/DX625 * AQ625) * DX625/(100*DL625) * 1000/(1000 - AP625)</f>
        <v>0</v>
      </c>
      <c r="AO625">
        <v>14.29942477137944</v>
      </c>
      <c r="AP625">
        <v>16.37955151515151</v>
      </c>
      <c r="AQ625">
        <v>-3.922244450623671E-05</v>
      </c>
      <c r="AR625">
        <v>106.7628895152086</v>
      </c>
      <c r="AS625">
        <v>0</v>
      </c>
      <c r="AT625">
        <v>0</v>
      </c>
      <c r="AU625">
        <f>IF(AS625*$H$13&gt;=AW625,1.0,(AW625/(AW625-AS625*$H$13)))</f>
        <v>0</v>
      </c>
      <c r="AV625">
        <f>(AU625-1)*100</f>
        <v>0</v>
      </c>
      <c r="AW625">
        <f>MAX(0,($B$13+$C$13*EF625)/(1+$D$13*EF625)*DY625/(EA625+273)*$E$13)</f>
        <v>0</v>
      </c>
      <c r="AX625" t="s">
        <v>437</v>
      </c>
      <c r="AY625" t="s">
        <v>437</v>
      </c>
      <c r="AZ625">
        <v>0</v>
      </c>
      <c r="BA625">
        <v>0</v>
      </c>
      <c r="BB625">
        <f>1-AZ625/BA625</f>
        <v>0</v>
      </c>
      <c r="BC625">
        <v>0</v>
      </c>
      <c r="BD625" t="s">
        <v>437</v>
      </c>
      <c r="BE625" t="s">
        <v>437</v>
      </c>
      <c r="BF625">
        <v>0</v>
      </c>
      <c r="BG625">
        <v>0</v>
      </c>
      <c r="BH625">
        <f>1-BF625/BG625</f>
        <v>0</v>
      </c>
      <c r="BI625">
        <v>0.5</v>
      </c>
      <c r="BJ625">
        <f>DI625</f>
        <v>0</v>
      </c>
      <c r="BK625">
        <f>L625</f>
        <v>0</v>
      </c>
      <c r="BL625">
        <f>BH625*BI625*BJ625</f>
        <v>0</v>
      </c>
      <c r="BM625">
        <f>(BK625-BC625)/BJ625</f>
        <v>0</v>
      </c>
      <c r="BN625">
        <f>(BA625-BG625)/BG625</f>
        <v>0</v>
      </c>
      <c r="BO625">
        <f>AZ625/(BB625+AZ625/BG625)</f>
        <v>0</v>
      </c>
      <c r="BP625" t="s">
        <v>437</v>
      </c>
      <c r="BQ625">
        <v>0</v>
      </c>
      <c r="BR625">
        <f>IF(BQ625&lt;&gt;0, BQ625, BO625)</f>
        <v>0</v>
      </c>
      <c r="BS625">
        <f>1-BR625/BG625</f>
        <v>0</v>
      </c>
      <c r="BT625">
        <f>(BG625-BF625)/(BG625-BR625)</f>
        <v>0</v>
      </c>
      <c r="BU625">
        <f>(BA625-BG625)/(BA625-BR625)</f>
        <v>0</v>
      </c>
      <c r="BV625">
        <f>(BG625-BF625)/(BG625-AZ625)</f>
        <v>0</v>
      </c>
      <c r="BW625">
        <f>(BA625-BG625)/(BA625-AZ625)</f>
        <v>0</v>
      </c>
      <c r="BX625">
        <f>(BT625*BR625/BF625)</f>
        <v>0</v>
      </c>
      <c r="BY625">
        <f>(1-BX625)</f>
        <v>0</v>
      </c>
      <c r="BZ625">
        <v>2020</v>
      </c>
      <c r="CA625">
        <v>290.0000000000001</v>
      </c>
      <c r="CB625">
        <v>1590.42</v>
      </c>
      <c r="CC625">
        <v>295</v>
      </c>
      <c r="CD625">
        <v>5220.67</v>
      </c>
      <c r="CE625">
        <v>1591.29</v>
      </c>
      <c r="CF625">
        <v>-0.87</v>
      </c>
      <c r="CG625">
        <v>300.0000000000001</v>
      </c>
      <c r="CH625">
        <v>23.8</v>
      </c>
      <c r="CI625">
        <v>1650.734719841875</v>
      </c>
      <c r="CJ625">
        <v>2.032994541366527</v>
      </c>
      <c r="CK625">
        <v>-31.03478562282126</v>
      </c>
      <c r="CL625">
        <v>0.9198548094063967</v>
      </c>
      <c r="CM625">
        <v>0.9759925733019913</v>
      </c>
      <c r="CN625">
        <v>-0.00431141668520578</v>
      </c>
      <c r="CO625">
        <v>289.9999999999999</v>
      </c>
      <c r="CP625">
        <v>1590.91</v>
      </c>
      <c r="CQ625">
        <v>765</v>
      </c>
      <c r="CR625">
        <v>5219.32</v>
      </c>
      <c r="CS625">
        <v>1591.27</v>
      </c>
      <c r="CT625">
        <v>-0.36</v>
      </c>
      <c r="DH625">
        <f>$B$11*EG625+$C$11*EH625+$F$11*ES625*(1-EV625)</f>
        <v>0</v>
      </c>
      <c r="DI625">
        <f>DH625*DJ625</f>
        <v>0</v>
      </c>
      <c r="DJ625">
        <f>($B$11*$D$9+$C$11*$D$9+$F$11*((FF625+EX625)/MAX(FF625+EX625+FG625, 0.1)*$I$9+FG625/MAX(FF625+EX625+FG625, 0.1)*$J$9))/($B$11+$C$11+$F$11)</f>
        <v>0</v>
      </c>
      <c r="DK625">
        <f>($B$11*$K$9+$C$11*$K$9+$F$11*((FF625+EX625)/MAX(FF625+EX625+FG625, 0.1)*$P$9+FG625/MAX(FF625+EX625+FG625, 0.1)*$Q$9))/($B$11+$C$11+$F$11)</f>
        <v>0</v>
      </c>
      <c r="DL625">
        <v>6</v>
      </c>
      <c r="DM625">
        <v>0.5</v>
      </c>
      <c r="DN625" t="s">
        <v>438</v>
      </c>
      <c r="DO625">
        <v>2</v>
      </c>
      <c r="DP625" t="b">
        <v>1</v>
      </c>
      <c r="DQ625">
        <v>1761514735.3</v>
      </c>
      <c r="DR625">
        <v>489.1427</v>
      </c>
      <c r="DS625">
        <v>527.4028</v>
      </c>
      <c r="DT625">
        <v>16.37976</v>
      </c>
      <c r="DU625">
        <v>14.30194</v>
      </c>
      <c r="DV625">
        <v>491.5883000000001</v>
      </c>
      <c r="DW625">
        <v>16.30658</v>
      </c>
      <c r="DX625">
        <v>500.004</v>
      </c>
      <c r="DY625">
        <v>90.25428000000001</v>
      </c>
      <c r="DZ625">
        <v>0.10002961</v>
      </c>
      <c r="EA625">
        <v>23.90114</v>
      </c>
      <c r="EB625">
        <v>23.99525</v>
      </c>
      <c r="EC625">
        <v>999.9</v>
      </c>
      <c r="ED625">
        <v>0</v>
      </c>
      <c r="EE625">
        <v>0</v>
      </c>
      <c r="EF625">
        <v>9994.751</v>
      </c>
      <c r="EG625">
        <v>0</v>
      </c>
      <c r="EH625">
        <v>1029.079</v>
      </c>
      <c r="EI625">
        <v>-38.26027000000001</v>
      </c>
      <c r="EJ625">
        <v>497.2882</v>
      </c>
      <c r="EK625">
        <v>535.0550999999999</v>
      </c>
      <c r="EL625">
        <v>2.077805</v>
      </c>
      <c r="EM625">
        <v>527.4028</v>
      </c>
      <c r="EN625">
        <v>14.30194</v>
      </c>
      <c r="EO625">
        <v>1.478342</v>
      </c>
      <c r="EP625">
        <v>1.290811</v>
      </c>
      <c r="EQ625">
        <v>12.746</v>
      </c>
      <c r="ER625">
        <v>10.69229</v>
      </c>
      <c r="ES625">
        <v>2000.006</v>
      </c>
      <c r="ET625">
        <v>0.9800029</v>
      </c>
      <c r="EU625">
        <v>0.01999748</v>
      </c>
      <c r="EV625">
        <v>0</v>
      </c>
      <c r="EW625">
        <v>1510.628</v>
      </c>
      <c r="EX625">
        <v>5.000970000000001</v>
      </c>
      <c r="EY625">
        <v>30375.97</v>
      </c>
      <c r="EZ625">
        <v>16707.66</v>
      </c>
      <c r="FA625">
        <v>41.2562</v>
      </c>
      <c r="FB625">
        <v>42.4122</v>
      </c>
      <c r="FC625">
        <v>41.4122</v>
      </c>
      <c r="FD625">
        <v>41.75</v>
      </c>
      <c r="FE625">
        <v>41.25</v>
      </c>
      <c r="FF625">
        <v>1955.106</v>
      </c>
      <c r="FG625">
        <v>39.89699999999999</v>
      </c>
      <c r="FH625">
        <v>0</v>
      </c>
      <c r="FI625">
        <v>9609.200000047684</v>
      </c>
      <c r="FJ625">
        <v>0</v>
      </c>
      <c r="FK625">
        <v>1511.7572</v>
      </c>
      <c r="FL625">
        <v>-15.65461540947947</v>
      </c>
      <c r="FM625">
        <v>-295.9769236172721</v>
      </c>
      <c r="FN625">
        <v>30397.276</v>
      </c>
      <c r="FO625">
        <v>15</v>
      </c>
      <c r="FP625">
        <v>0</v>
      </c>
      <c r="FQ625" t="s">
        <v>439</v>
      </c>
      <c r="FR625">
        <v>1760210915.6</v>
      </c>
      <c r="FS625">
        <v>0</v>
      </c>
      <c r="FT625">
        <v>0</v>
      </c>
      <c r="FU625">
        <v>-0.215</v>
      </c>
      <c r="FV625">
        <v>0</v>
      </c>
      <c r="FW625">
        <v>-0.6919999999999999</v>
      </c>
      <c r="FX625">
        <v>0</v>
      </c>
      <c r="FY625">
        <v>400</v>
      </c>
      <c r="FZ625">
        <v>0</v>
      </c>
      <c r="GA625">
        <v>0.15</v>
      </c>
      <c r="GB625">
        <v>0</v>
      </c>
      <c r="GC625">
        <v>-36.96068780487805</v>
      </c>
      <c r="GD625">
        <v>-11.86498327526138</v>
      </c>
      <c r="GE625">
        <v>1.206878336098532</v>
      </c>
      <c r="GF625">
        <v>0</v>
      </c>
      <c r="GG625">
        <v>1512.602647058824</v>
      </c>
      <c r="GH625">
        <v>-15.39480519915005</v>
      </c>
      <c r="GI625">
        <v>1.534260329209303</v>
      </c>
      <c r="GJ625">
        <v>0</v>
      </c>
      <c r="GK625">
        <v>2.08128243902439</v>
      </c>
      <c r="GL625">
        <v>0.1119259233449497</v>
      </c>
      <c r="GM625">
        <v>0.02409376518687828</v>
      </c>
      <c r="GN625">
        <v>0</v>
      </c>
      <c r="GO625">
        <v>0</v>
      </c>
      <c r="GP625">
        <v>3</v>
      </c>
      <c r="GQ625" t="s">
        <v>455</v>
      </c>
      <c r="GR625">
        <v>3.13378</v>
      </c>
      <c r="GS625">
        <v>2.76023</v>
      </c>
      <c r="GT625">
        <v>0.106243</v>
      </c>
      <c r="GU625">
        <v>0.110667</v>
      </c>
      <c r="GV625">
        <v>0.08039540000000001</v>
      </c>
      <c r="GW625">
        <v>0.0722444</v>
      </c>
      <c r="GX625">
        <v>28345.5</v>
      </c>
      <c r="GY625">
        <v>28208.1</v>
      </c>
      <c r="GZ625">
        <v>29498.2</v>
      </c>
      <c r="HA625">
        <v>29322.9</v>
      </c>
      <c r="HB625">
        <v>35849.6</v>
      </c>
      <c r="HC625">
        <v>36038.2</v>
      </c>
      <c r="HD625">
        <v>41506.2</v>
      </c>
      <c r="HE625">
        <v>41654.8</v>
      </c>
      <c r="HF625">
        <v>1.9103</v>
      </c>
      <c r="HG625">
        <v>1.8266</v>
      </c>
      <c r="HH625">
        <v>0.0170544</v>
      </c>
      <c r="HI625">
        <v>0</v>
      </c>
      <c r="HJ625">
        <v>23.7263</v>
      </c>
      <c r="HK625">
        <v>999.9</v>
      </c>
      <c r="HL625">
        <v>35.3</v>
      </c>
      <c r="HM625">
        <v>31.6</v>
      </c>
      <c r="HN625">
        <v>18.2587</v>
      </c>
      <c r="HO625">
        <v>62.4767</v>
      </c>
      <c r="HP625">
        <v>30.9375</v>
      </c>
      <c r="HQ625">
        <v>1</v>
      </c>
      <c r="HR625">
        <v>0.293054</v>
      </c>
      <c r="HS625">
        <v>4.61272</v>
      </c>
      <c r="HT625">
        <v>20.2805</v>
      </c>
      <c r="HU625">
        <v>5.21924</v>
      </c>
      <c r="HV625">
        <v>12.0159</v>
      </c>
      <c r="HW625">
        <v>4.988</v>
      </c>
      <c r="HX625">
        <v>3.28803</v>
      </c>
      <c r="HY625">
        <v>9999</v>
      </c>
      <c r="HZ625">
        <v>9999</v>
      </c>
      <c r="IA625">
        <v>9999</v>
      </c>
      <c r="IB625">
        <v>999.9</v>
      </c>
      <c r="IC625">
        <v>4.97283</v>
      </c>
      <c r="ID625">
        <v>1.86661</v>
      </c>
      <c r="IE625">
        <v>1.86588</v>
      </c>
      <c r="IF625">
        <v>1.86585</v>
      </c>
      <c r="IG625">
        <v>1.86772</v>
      </c>
      <c r="IH625">
        <v>1.87014</v>
      </c>
      <c r="II625">
        <v>1.86874</v>
      </c>
      <c r="IJ625">
        <v>1.87027</v>
      </c>
      <c r="IK625">
        <v>0</v>
      </c>
      <c r="IL625">
        <v>0</v>
      </c>
      <c r="IM625">
        <v>0</v>
      </c>
      <c r="IN625">
        <v>0</v>
      </c>
      <c r="IO625" t="s">
        <v>441</v>
      </c>
      <c r="IP625" t="s">
        <v>442</v>
      </c>
      <c r="IQ625" t="s">
        <v>443</v>
      </c>
      <c r="IR625" t="s">
        <v>443</v>
      </c>
      <c r="IS625" t="s">
        <v>443</v>
      </c>
      <c r="IT625" t="s">
        <v>443</v>
      </c>
      <c r="IU625">
        <v>0</v>
      </c>
      <c r="IV625">
        <v>100</v>
      </c>
      <c r="IW625">
        <v>100</v>
      </c>
      <c r="IX625">
        <v>-2.464</v>
      </c>
      <c r="IY625">
        <v>0.0732</v>
      </c>
      <c r="IZ625">
        <v>-1.414774939843471</v>
      </c>
      <c r="JA625">
        <v>-0.002262605230658699</v>
      </c>
      <c r="JB625">
        <v>4.117972070868355E-07</v>
      </c>
      <c r="JC625">
        <v>-1.535053720392113E-10</v>
      </c>
      <c r="JD625">
        <v>-0.05773197212917025</v>
      </c>
      <c r="JE625">
        <v>-0.004387372397949352</v>
      </c>
      <c r="JF625">
        <v>0.001148265067849212</v>
      </c>
      <c r="JG625">
        <v>-2.372704636287677E-05</v>
      </c>
      <c r="JH625">
        <v>4</v>
      </c>
      <c r="JI625">
        <v>2346</v>
      </c>
      <c r="JJ625">
        <v>1</v>
      </c>
      <c r="JK625">
        <v>24</v>
      </c>
      <c r="JL625">
        <v>21730.4</v>
      </c>
      <c r="JM625">
        <v>29358579</v>
      </c>
      <c r="JN625">
        <v>1.28174</v>
      </c>
      <c r="JO625">
        <v>2.27905</v>
      </c>
      <c r="JP625">
        <v>1.39771</v>
      </c>
      <c r="JQ625">
        <v>2.35474</v>
      </c>
      <c r="JR625">
        <v>1.49536</v>
      </c>
      <c r="JS625">
        <v>2.56592</v>
      </c>
      <c r="JT625">
        <v>36.3635</v>
      </c>
      <c r="JU625">
        <v>24.035</v>
      </c>
      <c r="JV625">
        <v>18</v>
      </c>
      <c r="JW625">
        <v>499.382</v>
      </c>
      <c r="JX625">
        <v>435.822</v>
      </c>
      <c r="JY625">
        <v>18.6423</v>
      </c>
      <c r="JZ625">
        <v>31.1565</v>
      </c>
      <c r="KA625">
        <v>30.0005</v>
      </c>
      <c r="KB625">
        <v>30.8287</v>
      </c>
      <c r="KC625">
        <v>30.7409</v>
      </c>
      <c r="KD625">
        <v>25.7901</v>
      </c>
      <c r="KE625">
        <v>24.1716</v>
      </c>
      <c r="KF625">
        <v>31.4898</v>
      </c>
      <c r="KG625">
        <v>18.6354</v>
      </c>
      <c r="KH625">
        <v>560.6</v>
      </c>
      <c r="KI625">
        <v>14.4421</v>
      </c>
      <c r="KJ625">
        <v>100.811</v>
      </c>
      <c r="KK625">
        <v>100.17</v>
      </c>
    </row>
    <row r="626" spans="1:297">
      <c r="A626">
        <v>610</v>
      </c>
      <c r="B626">
        <v>1761514742.6</v>
      </c>
      <c r="C626">
        <v>7532.099999904633</v>
      </c>
      <c r="D626" t="s">
        <v>1669</v>
      </c>
      <c r="E626" t="s">
        <v>1670</v>
      </c>
      <c r="F626">
        <v>5</v>
      </c>
      <c r="G626" t="s">
        <v>1604</v>
      </c>
      <c r="H626" t="s">
        <v>436</v>
      </c>
      <c r="I626">
        <v>1761514739.75</v>
      </c>
      <c r="J626">
        <f>(K626)/1000</f>
        <v>0</v>
      </c>
      <c r="K626">
        <f>IF(DP626, AN626, AH626)</f>
        <v>0</v>
      </c>
      <c r="L626">
        <f>IF(DP626, AI626, AG626)</f>
        <v>0</v>
      </c>
      <c r="M626">
        <f>DR626 - IF(AU626&gt;1, L626*DL626*100.0/(AW626), 0)</f>
        <v>0</v>
      </c>
      <c r="N626">
        <f>((T626-J626/2)*M626-L626)/(T626+J626/2)</f>
        <v>0</v>
      </c>
      <c r="O626">
        <f>N626*(DY626+DZ626)/1000.0</f>
        <v>0</v>
      </c>
      <c r="P626">
        <f>(DR626 - IF(AU626&gt;1, L626*DL626*100.0/(AW626), 0))*(DY626+DZ626)/1000.0</f>
        <v>0</v>
      </c>
      <c r="Q626">
        <f>2.0/((1/S626-1/R626)+SIGN(S626)*SQRT((1/S626-1/R626)*(1/S626-1/R626) + 4*DM626/((DM626+1)*(DM626+1))*(2*1/S626*1/R626-1/R626*1/R626)))</f>
        <v>0</v>
      </c>
      <c r="R626">
        <f>IF(LEFT(DN626,1)&lt;&gt;"0",IF(LEFT(DN626,1)="1",3.0,DO626),$D$5+$E$5*(EF626*DY626/($K$5*1000))+$F$5*(EF626*DY626/($K$5*1000))*MAX(MIN(DL626,$J$5),$I$5)*MAX(MIN(DL626,$J$5),$I$5)+$G$5*MAX(MIN(DL626,$J$5),$I$5)*(EF626*DY626/($K$5*1000))+$H$5*(EF626*DY626/($K$5*1000))*(EF626*DY626/($K$5*1000)))</f>
        <v>0</v>
      </c>
      <c r="S626">
        <f>J626*(1000-(1000*0.61365*exp(17.502*W626/(240.97+W626))/(DY626+DZ626)+DT626)/2)/(1000*0.61365*exp(17.502*W626/(240.97+W626))/(DY626+DZ626)-DT626)</f>
        <v>0</v>
      </c>
      <c r="T626">
        <f>1/((DM626+1)/(Q626/1.6)+1/(R626/1.37)) + DM626/((DM626+1)/(Q626/1.6) + DM626/(R626/1.37))</f>
        <v>0</v>
      </c>
      <c r="U626">
        <f>(DH626*DK626)</f>
        <v>0</v>
      </c>
      <c r="V626">
        <f>(EA626+(U626+2*0.95*5.67E-8*(((EA626+$B$7)+273)^4-(EA626+273)^4)-44100*J626)/(1.84*29.3*R626+8*0.95*5.67E-8*(EA626+273)^3))</f>
        <v>0</v>
      </c>
      <c r="W626">
        <f>($C$7*EB626+$D$7*EC626+$E$7*V626)</f>
        <v>0</v>
      </c>
      <c r="X626">
        <f>0.61365*exp(17.502*W626/(240.97+W626))</f>
        <v>0</v>
      </c>
      <c r="Y626">
        <f>(Z626/AA626*100)</f>
        <v>0</v>
      </c>
      <c r="Z626">
        <f>DT626*(DY626+DZ626)/1000</f>
        <v>0</v>
      </c>
      <c r="AA626">
        <f>0.61365*exp(17.502*EA626/(240.97+EA626))</f>
        <v>0</v>
      </c>
      <c r="AB626">
        <f>(X626-DT626*(DY626+DZ626)/1000)</f>
        <v>0</v>
      </c>
      <c r="AC626">
        <f>(-J626*44100)</f>
        <v>0</v>
      </c>
      <c r="AD626">
        <f>2*29.3*R626*0.92*(EA626-W626)</f>
        <v>0</v>
      </c>
      <c r="AE626">
        <f>2*0.95*5.67E-8*(((EA626+$B$7)+273)^4-(W626+273)^4)</f>
        <v>0</v>
      </c>
      <c r="AF626">
        <f>U626+AE626+AC626+AD626</f>
        <v>0</v>
      </c>
      <c r="AG626">
        <f>DX626*AU626*(DS626-DR626*(1000-AU626*DU626)/(1000-AU626*DT626))/(100*DL626)</f>
        <v>0</v>
      </c>
      <c r="AH626">
        <f>1000*DX626*AU626*(DT626-DU626)/(100*DL626*(1000-AU626*DT626))</f>
        <v>0</v>
      </c>
      <c r="AI626">
        <f>(AJ626 - AK626 - DY626*1E3/(8.314*(EA626+273.15)) * AM626/DX626 * AL626) * DX626/(100*DL626) * (1000 - DU626)/1000</f>
        <v>0</v>
      </c>
      <c r="AJ626">
        <v>549.7668403921959</v>
      </c>
      <c r="AK626">
        <v>519.8952606060603</v>
      </c>
      <c r="AL626">
        <v>3.329249697822847</v>
      </c>
      <c r="AM626">
        <v>65.62289470494829</v>
      </c>
      <c r="AN626">
        <f>(AP626 - AO626 + DY626*1E3/(8.314*(EA626+273.15)) * AR626/DX626 * AQ626) * DX626/(100*DL626) * 1000/(1000 - AP626)</f>
        <v>0</v>
      </c>
      <c r="AO626">
        <v>14.35027651588991</v>
      </c>
      <c r="AP626">
        <v>16.39708424242424</v>
      </c>
      <c r="AQ626">
        <v>9.020928545825621E-05</v>
      </c>
      <c r="AR626">
        <v>106.7628895152086</v>
      </c>
      <c r="AS626">
        <v>0</v>
      </c>
      <c r="AT626">
        <v>0</v>
      </c>
      <c r="AU626">
        <f>IF(AS626*$H$13&gt;=AW626,1.0,(AW626/(AW626-AS626*$H$13)))</f>
        <v>0</v>
      </c>
      <c r="AV626">
        <f>(AU626-1)*100</f>
        <v>0</v>
      </c>
      <c r="AW626">
        <f>MAX(0,($B$13+$C$13*EF626)/(1+$D$13*EF626)*DY626/(EA626+273)*$E$13)</f>
        <v>0</v>
      </c>
      <c r="AX626" t="s">
        <v>437</v>
      </c>
      <c r="AY626" t="s">
        <v>437</v>
      </c>
      <c r="AZ626">
        <v>0</v>
      </c>
      <c r="BA626">
        <v>0</v>
      </c>
      <c r="BB626">
        <f>1-AZ626/BA626</f>
        <v>0</v>
      </c>
      <c r="BC626">
        <v>0</v>
      </c>
      <c r="BD626" t="s">
        <v>437</v>
      </c>
      <c r="BE626" t="s">
        <v>437</v>
      </c>
      <c r="BF626">
        <v>0</v>
      </c>
      <c r="BG626">
        <v>0</v>
      </c>
      <c r="BH626">
        <f>1-BF626/BG626</f>
        <v>0</v>
      </c>
      <c r="BI626">
        <v>0.5</v>
      </c>
      <c r="BJ626">
        <f>DI626</f>
        <v>0</v>
      </c>
      <c r="BK626">
        <f>L626</f>
        <v>0</v>
      </c>
      <c r="BL626">
        <f>BH626*BI626*BJ626</f>
        <v>0</v>
      </c>
      <c r="BM626">
        <f>(BK626-BC626)/BJ626</f>
        <v>0</v>
      </c>
      <c r="BN626">
        <f>(BA626-BG626)/BG626</f>
        <v>0</v>
      </c>
      <c r="BO626">
        <f>AZ626/(BB626+AZ626/BG626)</f>
        <v>0</v>
      </c>
      <c r="BP626" t="s">
        <v>437</v>
      </c>
      <c r="BQ626">
        <v>0</v>
      </c>
      <c r="BR626">
        <f>IF(BQ626&lt;&gt;0, BQ626, BO626)</f>
        <v>0</v>
      </c>
      <c r="BS626">
        <f>1-BR626/BG626</f>
        <v>0</v>
      </c>
      <c r="BT626">
        <f>(BG626-BF626)/(BG626-BR626)</f>
        <v>0</v>
      </c>
      <c r="BU626">
        <f>(BA626-BG626)/(BA626-BR626)</f>
        <v>0</v>
      </c>
      <c r="BV626">
        <f>(BG626-BF626)/(BG626-AZ626)</f>
        <v>0</v>
      </c>
      <c r="BW626">
        <f>(BA626-BG626)/(BA626-AZ626)</f>
        <v>0</v>
      </c>
      <c r="BX626">
        <f>(BT626*BR626/BF626)</f>
        <v>0</v>
      </c>
      <c r="BY626">
        <f>(1-BX626)</f>
        <v>0</v>
      </c>
      <c r="BZ626">
        <v>2020</v>
      </c>
      <c r="CA626">
        <v>290.0000000000001</v>
      </c>
      <c r="CB626">
        <v>1590.42</v>
      </c>
      <c r="CC626">
        <v>295</v>
      </c>
      <c r="CD626">
        <v>5220.67</v>
      </c>
      <c r="CE626">
        <v>1591.29</v>
      </c>
      <c r="CF626">
        <v>-0.87</v>
      </c>
      <c r="CG626">
        <v>300.0000000000001</v>
      </c>
      <c r="CH626">
        <v>23.8</v>
      </c>
      <c r="CI626">
        <v>1650.734719841875</v>
      </c>
      <c r="CJ626">
        <v>2.032994541366527</v>
      </c>
      <c r="CK626">
        <v>-31.03478562282126</v>
      </c>
      <c r="CL626">
        <v>0.9198548094063967</v>
      </c>
      <c r="CM626">
        <v>0.9759925733019913</v>
      </c>
      <c r="CN626">
        <v>-0.00431141668520578</v>
      </c>
      <c r="CO626">
        <v>289.9999999999999</v>
      </c>
      <c r="CP626">
        <v>1590.91</v>
      </c>
      <c r="CQ626">
        <v>765</v>
      </c>
      <c r="CR626">
        <v>5219.32</v>
      </c>
      <c r="CS626">
        <v>1591.27</v>
      </c>
      <c r="CT626">
        <v>-0.36</v>
      </c>
      <c r="DH626">
        <f>$B$11*EG626+$C$11*EH626+$F$11*ES626*(1-EV626)</f>
        <v>0</v>
      </c>
      <c r="DI626">
        <f>DH626*DJ626</f>
        <v>0</v>
      </c>
      <c r="DJ626">
        <f>($B$11*$D$9+$C$11*$D$9+$F$11*((FF626+EX626)/MAX(FF626+EX626+FG626, 0.1)*$I$9+FG626/MAX(FF626+EX626+FG626, 0.1)*$J$9))/($B$11+$C$11+$F$11)</f>
        <v>0</v>
      </c>
      <c r="DK626">
        <f>($B$11*$K$9+$C$11*$K$9+$F$11*((FF626+EX626)/MAX(FF626+EX626+FG626, 0.1)*$P$9+FG626/MAX(FF626+EX626+FG626, 0.1)*$Q$9))/($B$11+$C$11+$F$11)</f>
        <v>0</v>
      </c>
      <c r="DL626">
        <v>6</v>
      </c>
      <c r="DM626">
        <v>0.5</v>
      </c>
      <c r="DN626" t="s">
        <v>438</v>
      </c>
      <c r="DO626">
        <v>2</v>
      </c>
      <c r="DP626" t="b">
        <v>1</v>
      </c>
      <c r="DQ626">
        <v>1761514739.75</v>
      </c>
      <c r="DR626">
        <v>503.6755</v>
      </c>
      <c r="DS626">
        <v>542.4001000000001</v>
      </c>
      <c r="DT626">
        <v>16.38746</v>
      </c>
      <c r="DU626">
        <v>14.34864</v>
      </c>
      <c r="DV626">
        <v>506.1499</v>
      </c>
      <c r="DW626">
        <v>16.31418</v>
      </c>
      <c r="DX626">
        <v>500.0197</v>
      </c>
      <c r="DY626">
        <v>90.25569</v>
      </c>
      <c r="DZ626">
        <v>0.10002772</v>
      </c>
      <c r="EA626">
        <v>23.91046</v>
      </c>
      <c r="EB626">
        <v>24.01018</v>
      </c>
      <c r="EC626">
        <v>999.9</v>
      </c>
      <c r="ED626">
        <v>0</v>
      </c>
      <c r="EE626">
        <v>0</v>
      </c>
      <c r="EF626">
        <v>9998.504999999999</v>
      </c>
      <c r="EG626">
        <v>0</v>
      </c>
      <c r="EH626">
        <v>1029.073</v>
      </c>
      <c r="EI626">
        <v>-38.72454</v>
      </c>
      <c r="EJ626">
        <v>512.0671</v>
      </c>
      <c r="EK626">
        <v>550.2962</v>
      </c>
      <c r="EL626">
        <v>2.038831000000001</v>
      </c>
      <c r="EM626">
        <v>542.4001000000001</v>
      </c>
      <c r="EN626">
        <v>14.34864</v>
      </c>
      <c r="EO626">
        <v>1.479061</v>
      </c>
      <c r="EP626">
        <v>1.295046</v>
      </c>
      <c r="EQ626">
        <v>12.75341</v>
      </c>
      <c r="ER626">
        <v>10.74147</v>
      </c>
      <c r="ES626">
        <v>2000.027</v>
      </c>
      <c r="ET626">
        <v>0.980003</v>
      </c>
      <c r="EU626">
        <v>0.01999721</v>
      </c>
      <c r="EV626">
        <v>0</v>
      </c>
      <c r="EW626">
        <v>1509.58</v>
      </c>
      <c r="EX626">
        <v>5.000970000000001</v>
      </c>
      <c r="EY626">
        <v>30355.91</v>
      </c>
      <c r="EZ626">
        <v>16707.84</v>
      </c>
      <c r="FA626">
        <v>41.25</v>
      </c>
      <c r="FB626">
        <v>42.3812</v>
      </c>
      <c r="FC626">
        <v>41.406</v>
      </c>
      <c r="FD626">
        <v>41.75</v>
      </c>
      <c r="FE626">
        <v>41.25</v>
      </c>
      <c r="FF626">
        <v>1955.128</v>
      </c>
      <c r="FG626">
        <v>39.892</v>
      </c>
      <c r="FH626">
        <v>0</v>
      </c>
      <c r="FI626">
        <v>9613.400000095367</v>
      </c>
      <c r="FJ626">
        <v>0</v>
      </c>
      <c r="FK626">
        <v>1510.724615384616</v>
      </c>
      <c r="FL626">
        <v>-14.32820512649309</v>
      </c>
      <c r="FM626">
        <v>-285.5145295636473</v>
      </c>
      <c r="FN626">
        <v>30378.84230769231</v>
      </c>
      <c r="FO626">
        <v>15</v>
      </c>
      <c r="FP626">
        <v>0</v>
      </c>
      <c r="FQ626" t="s">
        <v>439</v>
      </c>
      <c r="FR626">
        <v>1760210915.6</v>
      </c>
      <c r="FS626">
        <v>0</v>
      </c>
      <c r="FT626">
        <v>0</v>
      </c>
      <c r="FU626">
        <v>-0.215</v>
      </c>
      <c r="FV626">
        <v>0</v>
      </c>
      <c r="FW626">
        <v>-0.6919999999999999</v>
      </c>
      <c r="FX626">
        <v>0</v>
      </c>
      <c r="FY626">
        <v>400</v>
      </c>
      <c r="FZ626">
        <v>0</v>
      </c>
      <c r="GA626">
        <v>0.15</v>
      </c>
      <c r="GB626">
        <v>0</v>
      </c>
      <c r="GC626">
        <v>-37.6930243902439</v>
      </c>
      <c r="GD626">
        <v>-8.580867595818802</v>
      </c>
      <c r="GE626">
        <v>0.8609354684693451</v>
      </c>
      <c r="GF626">
        <v>0</v>
      </c>
      <c r="GG626">
        <v>1511.559117647059</v>
      </c>
      <c r="GH626">
        <v>-15.44400304333018</v>
      </c>
      <c r="GI626">
        <v>1.543236415206053</v>
      </c>
      <c r="GJ626">
        <v>0</v>
      </c>
      <c r="GK626">
        <v>2.078149756097561</v>
      </c>
      <c r="GL626">
        <v>-0.1270055749128925</v>
      </c>
      <c r="GM626">
        <v>0.02825351845024897</v>
      </c>
      <c r="GN626">
        <v>0</v>
      </c>
      <c r="GO626">
        <v>0</v>
      </c>
      <c r="GP626">
        <v>3</v>
      </c>
      <c r="GQ626" t="s">
        <v>455</v>
      </c>
      <c r="GR626">
        <v>3.13372</v>
      </c>
      <c r="GS626">
        <v>2.76033</v>
      </c>
      <c r="GT626">
        <v>0.10852</v>
      </c>
      <c r="GU626">
        <v>0.112918</v>
      </c>
      <c r="GV626">
        <v>0.0804561</v>
      </c>
      <c r="GW626">
        <v>0.0723617</v>
      </c>
      <c r="GX626">
        <v>28272.7</v>
      </c>
      <c r="GY626">
        <v>28136.8</v>
      </c>
      <c r="GZ626">
        <v>29497.8</v>
      </c>
      <c r="HA626">
        <v>29323.1</v>
      </c>
      <c r="HB626">
        <v>35846.7</v>
      </c>
      <c r="HC626">
        <v>36033.7</v>
      </c>
      <c r="HD626">
        <v>41505.5</v>
      </c>
      <c r="HE626">
        <v>41654.9</v>
      </c>
      <c r="HF626">
        <v>1.91022</v>
      </c>
      <c r="HG626">
        <v>1.82673</v>
      </c>
      <c r="HH626">
        <v>0.0169575</v>
      </c>
      <c r="HI626">
        <v>0</v>
      </c>
      <c r="HJ626">
        <v>23.7316</v>
      </c>
      <c r="HK626">
        <v>999.9</v>
      </c>
      <c r="HL626">
        <v>35.3</v>
      </c>
      <c r="HM626">
        <v>31.6</v>
      </c>
      <c r="HN626">
        <v>18.2564</v>
      </c>
      <c r="HO626">
        <v>61.8667</v>
      </c>
      <c r="HP626">
        <v>30.8534</v>
      </c>
      <c r="HQ626">
        <v>1</v>
      </c>
      <c r="HR626">
        <v>0.295615</v>
      </c>
      <c r="HS626">
        <v>5.89554</v>
      </c>
      <c r="HT626">
        <v>20.2364</v>
      </c>
      <c r="HU626">
        <v>5.21939</v>
      </c>
      <c r="HV626">
        <v>12.0162</v>
      </c>
      <c r="HW626">
        <v>4.9883</v>
      </c>
      <c r="HX626">
        <v>3.28785</v>
      </c>
      <c r="HY626">
        <v>9999</v>
      </c>
      <c r="HZ626">
        <v>9999</v>
      </c>
      <c r="IA626">
        <v>9999</v>
      </c>
      <c r="IB626">
        <v>999.9</v>
      </c>
      <c r="IC626">
        <v>4.97284</v>
      </c>
      <c r="ID626">
        <v>1.86661</v>
      </c>
      <c r="IE626">
        <v>1.8659</v>
      </c>
      <c r="IF626">
        <v>1.86586</v>
      </c>
      <c r="IG626">
        <v>1.86773</v>
      </c>
      <c r="IH626">
        <v>1.87013</v>
      </c>
      <c r="II626">
        <v>1.86874</v>
      </c>
      <c r="IJ626">
        <v>1.87027</v>
      </c>
      <c r="IK626">
        <v>0</v>
      </c>
      <c r="IL626">
        <v>0</v>
      </c>
      <c r="IM626">
        <v>0</v>
      </c>
      <c r="IN626">
        <v>0</v>
      </c>
      <c r="IO626" t="s">
        <v>441</v>
      </c>
      <c r="IP626" t="s">
        <v>442</v>
      </c>
      <c r="IQ626" t="s">
        <v>443</v>
      </c>
      <c r="IR626" t="s">
        <v>443</v>
      </c>
      <c r="IS626" t="s">
        <v>443</v>
      </c>
      <c r="IT626" t="s">
        <v>443</v>
      </c>
      <c r="IU626">
        <v>0</v>
      </c>
      <c r="IV626">
        <v>100</v>
      </c>
      <c r="IW626">
        <v>100</v>
      </c>
      <c r="IX626">
        <v>-2.493</v>
      </c>
      <c r="IY626">
        <v>0.07340000000000001</v>
      </c>
      <c r="IZ626">
        <v>-1.414774939843471</v>
      </c>
      <c r="JA626">
        <v>-0.002262605230658699</v>
      </c>
      <c r="JB626">
        <v>4.117972070868355E-07</v>
      </c>
      <c r="JC626">
        <v>-1.535053720392113E-10</v>
      </c>
      <c r="JD626">
        <v>-0.05773197212917025</v>
      </c>
      <c r="JE626">
        <v>-0.004387372397949352</v>
      </c>
      <c r="JF626">
        <v>0.001148265067849212</v>
      </c>
      <c r="JG626">
        <v>-2.372704636287677E-05</v>
      </c>
      <c r="JH626">
        <v>4</v>
      </c>
      <c r="JI626">
        <v>2346</v>
      </c>
      <c r="JJ626">
        <v>1</v>
      </c>
      <c r="JK626">
        <v>24</v>
      </c>
      <c r="JL626">
        <v>21730.5</v>
      </c>
      <c r="JM626">
        <v>29358579</v>
      </c>
      <c r="JN626">
        <v>1.3147</v>
      </c>
      <c r="JO626">
        <v>2.26929</v>
      </c>
      <c r="JP626">
        <v>1.39771</v>
      </c>
      <c r="JQ626">
        <v>2.35107</v>
      </c>
      <c r="JR626">
        <v>1.49536</v>
      </c>
      <c r="JS626">
        <v>2.60864</v>
      </c>
      <c r="JT626">
        <v>36.34</v>
      </c>
      <c r="JU626">
        <v>23.9912</v>
      </c>
      <c r="JV626">
        <v>18</v>
      </c>
      <c r="JW626">
        <v>499.371</v>
      </c>
      <c r="JX626">
        <v>435.928</v>
      </c>
      <c r="JY626">
        <v>18.6012</v>
      </c>
      <c r="JZ626">
        <v>31.1597</v>
      </c>
      <c r="KA626">
        <v>30.0022</v>
      </c>
      <c r="KB626">
        <v>30.8335</v>
      </c>
      <c r="KC626">
        <v>30.7449</v>
      </c>
      <c r="KD626">
        <v>26.3393</v>
      </c>
      <c r="KE626">
        <v>24.1716</v>
      </c>
      <c r="KF626">
        <v>31.4898</v>
      </c>
      <c r="KG626">
        <v>18.228</v>
      </c>
      <c r="KH626">
        <v>573.974</v>
      </c>
      <c r="KI626">
        <v>14.4444</v>
      </c>
      <c r="KJ626">
        <v>100.81</v>
      </c>
      <c r="KK626">
        <v>100.171</v>
      </c>
    </row>
    <row r="627" spans="1:297">
      <c r="A627">
        <v>611</v>
      </c>
      <c r="B627">
        <v>1761514747.6</v>
      </c>
      <c r="C627">
        <v>7537.099999904633</v>
      </c>
      <c r="D627" t="s">
        <v>1671</v>
      </c>
      <c r="E627" t="s">
        <v>1672</v>
      </c>
      <c r="F627">
        <v>5</v>
      </c>
      <c r="G627" t="s">
        <v>1604</v>
      </c>
      <c r="H627" t="s">
        <v>436</v>
      </c>
      <c r="I627">
        <v>1761514745.1</v>
      </c>
      <c r="J627">
        <f>(K627)/1000</f>
        <v>0</v>
      </c>
      <c r="K627">
        <f>IF(DP627, AN627, AH627)</f>
        <v>0</v>
      </c>
      <c r="L627">
        <f>IF(DP627, AI627, AG627)</f>
        <v>0</v>
      </c>
      <c r="M627">
        <f>DR627 - IF(AU627&gt;1, L627*DL627*100.0/(AW627), 0)</f>
        <v>0</v>
      </c>
      <c r="N627">
        <f>((T627-J627/2)*M627-L627)/(T627+J627/2)</f>
        <v>0</v>
      </c>
      <c r="O627">
        <f>N627*(DY627+DZ627)/1000.0</f>
        <v>0</v>
      </c>
      <c r="P627">
        <f>(DR627 - IF(AU627&gt;1, L627*DL627*100.0/(AW627), 0))*(DY627+DZ627)/1000.0</f>
        <v>0</v>
      </c>
      <c r="Q627">
        <f>2.0/((1/S627-1/R627)+SIGN(S627)*SQRT((1/S627-1/R627)*(1/S627-1/R627) + 4*DM627/((DM627+1)*(DM627+1))*(2*1/S627*1/R627-1/R627*1/R627)))</f>
        <v>0</v>
      </c>
      <c r="R627">
        <f>IF(LEFT(DN627,1)&lt;&gt;"0",IF(LEFT(DN627,1)="1",3.0,DO627),$D$5+$E$5*(EF627*DY627/($K$5*1000))+$F$5*(EF627*DY627/($K$5*1000))*MAX(MIN(DL627,$J$5),$I$5)*MAX(MIN(DL627,$J$5),$I$5)+$G$5*MAX(MIN(DL627,$J$5),$I$5)*(EF627*DY627/($K$5*1000))+$H$5*(EF627*DY627/($K$5*1000))*(EF627*DY627/($K$5*1000)))</f>
        <v>0</v>
      </c>
      <c r="S627">
        <f>J627*(1000-(1000*0.61365*exp(17.502*W627/(240.97+W627))/(DY627+DZ627)+DT627)/2)/(1000*0.61365*exp(17.502*W627/(240.97+W627))/(DY627+DZ627)-DT627)</f>
        <v>0</v>
      </c>
      <c r="T627">
        <f>1/((DM627+1)/(Q627/1.6)+1/(R627/1.37)) + DM627/((DM627+1)/(Q627/1.6) + DM627/(R627/1.37))</f>
        <v>0</v>
      </c>
      <c r="U627">
        <f>(DH627*DK627)</f>
        <v>0</v>
      </c>
      <c r="V627">
        <f>(EA627+(U627+2*0.95*5.67E-8*(((EA627+$B$7)+273)^4-(EA627+273)^4)-44100*J627)/(1.84*29.3*R627+8*0.95*5.67E-8*(EA627+273)^3))</f>
        <v>0</v>
      </c>
      <c r="W627">
        <f>($C$7*EB627+$D$7*EC627+$E$7*V627)</f>
        <v>0</v>
      </c>
      <c r="X627">
        <f>0.61365*exp(17.502*W627/(240.97+W627))</f>
        <v>0</v>
      </c>
      <c r="Y627">
        <f>(Z627/AA627*100)</f>
        <v>0</v>
      </c>
      <c r="Z627">
        <f>DT627*(DY627+DZ627)/1000</f>
        <v>0</v>
      </c>
      <c r="AA627">
        <f>0.61365*exp(17.502*EA627/(240.97+EA627))</f>
        <v>0</v>
      </c>
      <c r="AB627">
        <f>(X627-DT627*(DY627+DZ627)/1000)</f>
        <v>0</v>
      </c>
      <c r="AC627">
        <f>(-J627*44100)</f>
        <v>0</v>
      </c>
      <c r="AD627">
        <f>2*29.3*R627*0.92*(EA627-W627)</f>
        <v>0</v>
      </c>
      <c r="AE627">
        <f>2*0.95*5.67E-8*(((EA627+$B$7)+273)^4-(W627+273)^4)</f>
        <v>0</v>
      </c>
      <c r="AF627">
        <f>U627+AE627+AC627+AD627</f>
        <v>0</v>
      </c>
      <c r="AG627">
        <f>DX627*AU627*(DS627-DR627*(1000-AU627*DU627)/(1000-AU627*DT627))/(100*DL627)</f>
        <v>0</v>
      </c>
      <c r="AH627">
        <f>1000*DX627*AU627*(DT627-DU627)/(100*DL627*(1000-AU627*DT627))</f>
        <v>0</v>
      </c>
      <c r="AI627">
        <f>(AJ627 - AK627 - DY627*1E3/(8.314*(EA627+273.15)) * AM627/DX627 * AL627) * DX627/(100*DL627) * (1000 - DU627)/1000</f>
        <v>0</v>
      </c>
      <c r="AJ627">
        <v>566.8590822094463</v>
      </c>
      <c r="AK627">
        <v>536.6796606060607</v>
      </c>
      <c r="AL627">
        <v>3.351563214125441</v>
      </c>
      <c r="AM627">
        <v>65.62289470494829</v>
      </c>
      <c r="AN627">
        <f>(AP627 - AO627 + DY627*1E3/(8.314*(EA627+273.15)) * AR627/DX627 * AQ627) * DX627/(100*DL627) * 1000/(1000 - AP627)</f>
        <v>0</v>
      </c>
      <c r="AO627">
        <v>14.37617303640813</v>
      </c>
      <c r="AP627">
        <v>16.3884290909091</v>
      </c>
      <c r="AQ627">
        <v>-1.801914349815331E-05</v>
      </c>
      <c r="AR627">
        <v>106.7628895152086</v>
      </c>
      <c r="AS627">
        <v>0</v>
      </c>
      <c r="AT627">
        <v>0</v>
      </c>
      <c r="AU627">
        <f>IF(AS627*$H$13&gt;=AW627,1.0,(AW627/(AW627-AS627*$H$13)))</f>
        <v>0</v>
      </c>
      <c r="AV627">
        <f>(AU627-1)*100</f>
        <v>0</v>
      </c>
      <c r="AW627">
        <f>MAX(0,($B$13+$C$13*EF627)/(1+$D$13*EF627)*DY627/(EA627+273)*$E$13)</f>
        <v>0</v>
      </c>
      <c r="AX627" t="s">
        <v>437</v>
      </c>
      <c r="AY627" t="s">
        <v>437</v>
      </c>
      <c r="AZ627">
        <v>0</v>
      </c>
      <c r="BA627">
        <v>0</v>
      </c>
      <c r="BB627">
        <f>1-AZ627/BA627</f>
        <v>0</v>
      </c>
      <c r="BC627">
        <v>0</v>
      </c>
      <c r="BD627" t="s">
        <v>437</v>
      </c>
      <c r="BE627" t="s">
        <v>437</v>
      </c>
      <c r="BF627">
        <v>0</v>
      </c>
      <c r="BG627">
        <v>0</v>
      </c>
      <c r="BH627">
        <f>1-BF627/BG627</f>
        <v>0</v>
      </c>
      <c r="BI627">
        <v>0.5</v>
      </c>
      <c r="BJ627">
        <f>DI627</f>
        <v>0</v>
      </c>
      <c r="BK627">
        <f>L627</f>
        <v>0</v>
      </c>
      <c r="BL627">
        <f>BH627*BI627*BJ627</f>
        <v>0</v>
      </c>
      <c r="BM627">
        <f>(BK627-BC627)/BJ627</f>
        <v>0</v>
      </c>
      <c r="BN627">
        <f>(BA627-BG627)/BG627</f>
        <v>0</v>
      </c>
      <c r="BO627">
        <f>AZ627/(BB627+AZ627/BG627)</f>
        <v>0</v>
      </c>
      <c r="BP627" t="s">
        <v>437</v>
      </c>
      <c r="BQ627">
        <v>0</v>
      </c>
      <c r="BR627">
        <f>IF(BQ627&lt;&gt;0, BQ627, BO627)</f>
        <v>0</v>
      </c>
      <c r="BS627">
        <f>1-BR627/BG627</f>
        <v>0</v>
      </c>
      <c r="BT627">
        <f>(BG627-BF627)/(BG627-BR627)</f>
        <v>0</v>
      </c>
      <c r="BU627">
        <f>(BA627-BG627)/(BA627-BR627)</f>
        <v>0</v>
      </c>
      <c r="BV627">
        <f>(BG627-BF627)/(BG627-AZ627)</f>
        <v>0</v>
      </c>
      <c r="BW627">
        <f>(BA627-BG627)/(BA627-AZ627)</f>
        <v>0</v>
      </c>
      <c r="BX627">
        <f>(BT627*BR627/BF627)</f>
        <v>0</v>
      </c>
      <c r="BY627">
        <f>(1-BX627)</f>
        <v>0</v>
      </c>
      <c r="BZ627">
        <v>2020</v>
      </c>
      <c r="CA627">
        <v>290.0000000000001</v>
      </c>
      <c r="CB627">
        <v>1590.42</v>
      </c>
      <c r="CC627">
        <v>295</v>
      </c>
      <c r="CD627">
        <v>5220.67</v>
      </c>
      <c r="CE627">
        <v>1591.29</v>
      </c>
      <c r="CF627">
        <v>-0.87</v>
      </c>
      <c r="CG627">
        <v>300.0000000000001</v>
      </c>
      <c r="CH627">
        <v>23.8</v>
      </c>
      <c r="CI627">
        <v>1650.734719841875</v>
      </c>
      <c r="CJ627">
        <v>2.032994541366527</v>
      </c>
      <c r="CK627">
        <v>-31.03478562282126</v>
      </c>
      <c r="CL627">
        <v>0.9198548094063967</v>
      </c>
      <c r="CM627">
        <v>0.9759925733019913</v>
      </c>
      <c r="CN627">
        <v>-0.00431141668520578</v>
      </c>
      <c r="CO627">
        <v>289.9999999999999</v>
      </c>
      <c r="CP627">
        <v>1590.91</v>
      </c>
      <c r="CQ627">
        <v>765</v>
      </c>
      <c r="CR627">
        <v>5219.32</v>
      </c>
      <c r="CS627">
        <v>1591.27</v>
      </c>
      <c r="CT627">
        <v>-0.36</v>
      </c>
      <c r="DH627">
        <f>$B$11*EG627+$C$11*EH627+$F$11*ES627*(1-EV627)</f>
        <v>0</v>
      </c>
      <c r="DI627">
        <f>DH627*DJ627</f>
        <v>0</v>
      </c>
      <c r="DJ627">
        <f>($B$11*$D$9+$C$11*$D$9+$F$11*((FF627+EX627)/MAX(FF627+EX627+FG627, 0.1)*$I$9+FG627/MAX(FF627+EX627+FG627, 0.1)*$J$9))/($B$11+$C$11+$F$11)</f>
        <v>0</v>
      </c>
      <c r="DK627">
        <f>($B$11*$K$9+$C$11*$K$9+$F$11*((FF627+EX627)/MAX(FF627+EX627+FG627, 0.1)*$P$9+FG627/MAX(FF627+EX627+FG627, 0.1)*$Q$9))/($B$11+$C$11+$F$11)</f>
        <v>0</v>
      </c>
      <c r="DL627">
        <v>6</v>
      </c>
      <c r="DM627">
        <v>0.5</v>
      </c>
      <c r="DN627" t="s">
        <v>438</v>
      </c>
      <c r="DO627">
        <v>2</v>
      </c>
      <c r="DP627" t="b">
        <v>1</v>
      </c>
      <c r="DQ627">
        <v>1761514745.1</v>
      </c>
      <c r="DR627">
        <v>521.2974444444445</v>
      </c>
      <c r="DS627">
        <v>560.3951111111112</v>
      </c>
      <c r="DT627">
        <v>16.39657777777778</v>
      </c>
      <c r="DU627">
        <v>14.37571111111111</v>
      </c>
      <c r="DV627">
        <v>523.8064444444444</v>
      </c>
      <c r="DW627">
        <v>16.32317777777778</v>
      </c>
      <c r="DX627">
        <v>500.063</v>
      </c>
      <c r="DY627">
        <v>90.25496666666666</v>
      </c>
      <c r="DZ627">
        <v>0.1000614666666667</v>
      </c>
      <c r="EA627">
        <v>23.91962222222223</v>
      </c>
      <c r="EB627">
        <v>24.01531111111111</v>
      </c>
      <c r="EC627">
        <v>999.9000000000001</v>
      </c>
      <c r="ED627">
        <v>0</v>
      </c>
      <c r="EE627">
        <v>0</v>
      </c>
      <c r="EF627">
        <v>9986.390000000001</v>
      </c>
      <c r="EG627">
        <v>0</v>
      </c>
      <c r="EH627">
        <v>1029.076666666667</v>
      </c>
      <c r="EI627">
        <v>-39.09776666666667</v>
      </c>
      <c r="EJ627">
        <v>529.9873333333333</v>
      </c>
      <c r="EK627">
        <v>568.5687777777778</v>
      </c>
      <c r="EL627">
        <v>2.020872222222222</v>
      </c>
      <c r="EM627">
        <v>560.3951111111112</v>
      </c>
      <c r="EN627">
        <v>14.37571111111111</v>
      </c>
      <c r="EO627">
        <v>1.479873333333333</v>
      </c>
      <c r="EP627">
        <v>1.297481111111111</v>
      </c>
      <c r="EQ627">
        <v>12.7618</v>
      </c>
      <c r="ER627">
        <v>10.76968888888889</v>
      </c>
      <c r="ES627">
        <v>2000.052222222222</v>
      </c>
      <c r="ET627">
        <v>0.9800034444444444</v>
      </c>
      <c r="EU627">
        <v>0.01999675555555555</v>
      </c>
      <c r="EV627">
        <v>0</v>
      </c>
      <c r="EW627">
        <v>1508.375555555555</v>
      </c>
      <c r="EX627">
        <v>5.00097</v>
      </c>
      <c r="EY627">
        <v>30332.81111111111</v>
      </c>
      <c r="EZ627">
        <v>16708.06666666667</v>
      </c>
      <c r="FA627">
        <v>41.25</v>
      </c>
      <c r="FB627">
        <v>42.42322222222222</v>
      </c>
      <c r="FC627">
        <v>41.437</v>
      </c>
      <c r="FD627">
        <v>41.75</v>
      </c>
      <c r="FE627">
        <v>41.25</v>
      </c>
      <c r="FF627">
        <v>1955.16</v>
      </c>
      <c r="FG627">
        <v>39.89</v>
      </c>
      <c r="FH627">
        <v>0</v>
      </c>
      <c r="FI627">
        <v>9618.800000190735</v>
      </c>
      <c r="FJ627">
        <v>0</v>
      </c>
      <c r="FK627">
        <v>1509.4124</v>
      </c>
      <c r="FL627">
        <v>-14.36153845058679</v>
      </c>
      <c r="FM627">
        <v>-260.4538457837544</v>
      </c>
      <c r="FN627">
        <v>30352.64</v>
      </c>
      <c r="FO627">
        <v>15</v>
      </c>
      <c r="FP627">
        <v>0</v>
      </c>
      <c r="FQ627" t="s">
        <v>439</v>
      </c>
      <c r="FR627">
        <v>1760210915.6</v>
      </c>
      <c r="FS627">
        <v>0</v>
      </c>
      <c r="FT627">
        <v>0</v>
      </c>
      <c r="FU627">
        <v>-0.215</v>
      </c>
      <c r="FV627">
        <v>0</v>
      </c>
      <c r="FW627">
        <v>-0.6919999999999999</v>
      </c>
      <c r="FX627">
        <v>0</v>
      </c>
      <c r="FY627">
        <v>400</v>
      </c>
      <c r="FZ627">
        <v>0</v>
      </c>
      <c r="GA627">
        <v>0.15</v>
      </c>
      <c r="GB627">
        <v>0</v>
      </c>
      <c r="GC627">
        <v>-38.40838</v>
      </c>
      <c r="GD627">
        <v>-6.035558724202604</v>
      </c>
      <c r="GE627">
        <v>0.5881155958653025</v>
      </c>
      <c r="GF627">
        <v>0</v>
      </c>
      <c r="GG627">
        <v>1510.173529411765</v>
      </c>
      <c r="GH627">
        <v>-14.06722689755996</v>
      </c>
      <c r="GI627">
        <v>1.403382221955117</v>
      </c>
      <c r="GJ627">
        <v>0</v>
      </c>
      <c r="GK627">
        <v>2.063615</v>
      </c>
      <c r="GL627">
        <v>-0.3741935459662304</v>
      </c>
      <c r="GM627">
        <v>0.03704468227694761</v>
      </c>
      <c r="GN627">
        <v>0</v>
      </c>
      <c r="GO627">
        <v>0</v>
      </c>
      <c r="GP627">
        <v>3</v>
      </c>
      <c r="GQ627" t="s">
        <v>455</v>
      </c>
      <c r="GR627">
        <v>3.1337</v>
      </c>
      <c r="GS627">
        <v>2.76014</v>
      </c>
      <c r="GT627">
        <v>0.111022</v>
      </c>
      <c r="GU627">
        <v>0.115351</v>
      </c>
      <c r="GV627">
        <v>0.0804079</v>
      </c>
      <c r="GW627">
        <v>0.0723866</v>
      </c>
      <c r="GX627">
        <v>28192.7</v>
      </c>
      <c r="GY627">
        <v>28059</v>
      </c>
      <c r="GZ627">
        <v>29497.2</v>
      </c>
      <c r="HA627">
        <v>29322.6</v>
      </c>
      <c r="HB627">
        <v>35848</v>
      </c>
      <c r="HC627">
        <v>36032.3</v>
      </c>
      <c r="HD627">
        <v>41504.8</v>
      </c>
      <c r="HE627">
        <v>41654.3</v>
      </c>
      <c r="HF627">
        <v>1.91</v>
      </c>
      <c r="HG627">
        <v>1.82685</v>
      </c>
      <c r="HH627">
        <v>0.0169575</v>
      </c>
      <c r="HI627">
        <v>0</v>
      </c>
      <c r="HJ627">
        <v>23.7381</v>
      </c>
      <c r="HK627">
        <v>999.9</v>
      </c>
      <c r="HL627">
        <v>35.3</v>
      </c>
      <c r="HM627">
        <v>31.6</v>
      </c>
      <c r="HN627">
        <v>18.2573</v>
      </c>
      <c r="HO627">
        <v>62.4467</v>
      </c>
      <c r="HP627">
        <v>30.8574</v>
      </c>
      <c r="HQ627">
        <v>1</v>
      </c>
      <c r="HR627">
        <v>0.302752</v>
      </c>
      <c r="HS627">
        <v>6.01996</v>
      </c>
      <c r="HT627">
        <v>20.2348</v>
      </c>
      <c r="HU627">
        <v>5.21879</v>
      </c>
      <c r="HV627">
        <v>12.0159</v>
      </c>
      <c r="HW627">
        <v>4.9885</v>
      </c>
      <c r="HX627">
        <v>3.28778</v>
      </c>
      <c r="HY627">
        <v>9999</v>
      </c>
      <c r="HZ627">
        <v>9999</v>
      </c>
      <c r="IA627">
        <v>9999</v>
      </c>
      <c r="IB627">
        <v>999.9</v>
      </c>
      <c r="IC627">
        <v>4.97284</v>
      </c>
      <c r="ID627">
        <v>1.86661</v>
      </c>
      <c r="IE627">
        <v>1.86588</v>
      </c>
      <c r="IF627">
        <v>1.86585</v>
      </c>
      <c r="IG627">
        <v>1.8677</v>
      </c>
      <c r="IH627">
        <v>1.87013</v>
      </c>
      <c r="II627">
        <v>1.86874</v>
      </c>
      <c r="IJ627">
        <v>1.87027</v>
      </c>
      <c r="IK627">
        <v>0</v>
      </c>
      <c r="IL627">
        <v>0</v>
      </c>
      <c r="IM627">
        <v>0</v>
      </c>
      <c r="IN627">
        <v>0</v>
      </c>
      <c r="IO627" t="s">
        <v>441</v>
      </c>
      <c r="IP627" t="s">
        <v>442</v>
      </c>
      <c r="IQ627" t="s">
        <v>443</v>
      </c>
      <c r="IR627" t="s">
        <v>443</v>
      </c>
      <c r="IS627" t="s">
        <v>443</v>
      </c>
      <c r="IT627" t="s">
        <v>443</v>
      </c>
      <c r="IU627">
        <v>0</v>
      </c>
      <c r="IV627">
        <v>100</v>
      </c>
      <c r="IW627">
        <v>100</v>
      </c>
      <c r="IX627">
        <v>-2.525</v>
      </c>
      <c r="IY627">
        <v>0.0732</v>
      </c>
      <c r="IZ627">
        <v>-1.414774939843471</v>
      </c>
      <c r="JA627">
        <v>-0.002262605230658699</v>
      </c>
      <c r="JB627">
        <v>4.117972070868355E-07</v>
      </c>
      <c r="JC627">
        <v>-1.535053720392113E-10</v>
      </c>
      <c r="JD627">
        <v>-0.05773197212917025</v>
      </c>
      <c r="JE627">
        <v>-0.004387372397949352</v>
      </c>
      <c r="JF627">
        <v>0.001148265067849212</v>
      </c>
      <c r="JG627">
        <v>-2.372704636287677E-05</v>
      </c>
      <c r="JH627">
        <v>4</v>
      </c>
      <c r="JI627">
        <v>2346</v>
      </c>
      <c r="JJ627">
        <v>1</v>
      </c>
      <c r="JK627">
        <v>24</v>
      </c>
      <c r="JL627">
        <v>21730.5</v>
      </c>
      <c r="JM627">
        <v>29358579.1</v>
      </c>
      <c r="JN627">
        <v>1.34277</v>
      </c>
      <c r="JO627">
        <v>2.28027</v>
      </c>
      <c r="JP627">
        <v>1.39648</v>
      </c>
      <c r="JQ627">
        <v>2.35474</v>
      </c>
      <c r="JR627">
        <v>1.49536</v>
      </c>
      <c r="JS627">
        <v>2.65259</v>
      </c>
      <c r="JT627">
        <v>36.3635</v>
      </c>
      <c r="JU627">
        <v>24.0087</v>
      </c>
      <c r="JV627">
        <v>18</v>
      </c>
      <c r="JW627">
        <v>499.26</v>
      </c>
      <c r="JX627">
        <v>436.038</v>
      </c>
      <c r="JY627">
        <v>18.2802</v>
      </c>
      <c r="JZ627">
        <v>31.1624</v>
      </c>
      <c r="KA627">
        <v>30.0044</v>
      </c>
      <c r="KB627">
        <v>30.8379</v>
      </c>
      <c r="KC627">
        <v>30.7495</v>
      </c>
      <c r="KD627">
        <v>26.9187</v>
      </c>
      <c r="KE627">
        <v>23.8969</v>
      </c>
      <c r="KF627">
        <v>31.4898</v>
      </c>
      <c r="KG627">
        <v>18.2158</v>
      </c>
      <c r="KH627">
        <v>587.336</v>
      </c>
      <c r="KI627">
        <v>14.4802</v>
      </c>
      <c r="KJ627">
        <v>100.808</v>
      </c>
      <c r="KK627">
        <v>100.169</v>
      </c>
    </row>
    <row r="628" spans="1:297">
      <c r="A628">
        <v>612</v>
      </c>
      <c r="B628">
        <v>1761514752.6</v>
      </c>
      <c r="C628">
        <v>7542.099999904633</v>
      </c>
      <c r="D628" t="s">
        <v>1673</v>
      </c>
      <c r="E628" t="s">
        <v>1674</v>
      </c>
      <c r="F628">
        <v>5</v>
      </c>
      <c r="G628" t="s">
        <v>1604</v>
      </c>
      <c r="H628" t="s">
        <v>436</v>
      </c>
      <c r="I628">
        <v>1761514749.8</v>
      </c>
      <c r="J628">
        <f>(K628)/1000</f>
        <v>0</v>
      </c>
      <c r="K628">
        <f>IF(DP628, AN628, AH628)</f>
        <v>0</v>
      </c>
      <c r="L628">
        <f>IF(DP628, AI628, AG628)</f>
        <v>0</v>
      </c>
      <c r="M628">
        <f>DR628 - IF(AU628&gt;1, L628*DL628*100.0/(AW628), 0)</f>
        <v>0</v>
      </c>
      <c r="N628">
        <f>((T628-J628/2)*M628-L628)/(T628+J628/2)</f>
        <v>0</v>
      </c>
      <c r="O628">
        <f>N628*(DY628+DZ628)/1000.0</f>
        <v>0</v>
      </c>
      <c r="P628">
        <f>(DR628 - IF(AU628&gt;1, L628*DL628*100.0/(AW628), 0))*(DY628+DZ628)/1000.0</f>
        <v>0</v>
      </c>
      <c r="Q628">
        <f>2.0/((1/S628-1/R628)+SIGN(S628)*SQRT((1/S628-1/R628)*(1/S628-1/R628) + 4*DM628/((DM628+1)*(DM628+1))*(2*1/S628*1/R628-1/R628*1/R628)))</f>
        <v>0</v>
      </c>
      <c r="R628">
        <f>IF(LEFT(DN628,1)&lt;&gt;"0",IF(LEFT(DN628,1)="1",3.0,DO628),$D$5+$E$5*(EF628*DY628/($K$5*1000))+$F$5*(EF628*DY628/($K$5*1000))*MAX(MIN(DL628,$J$5),$I$5)*MAX(MIN(DL628,$J$5),$I$5)+$G$5*MAX(MIN(DL628,$J$5),$I$5)*(EF628*DY628/($K$5*1000))+$H$5*(EF628*DY628/($K$5*1000))*(EF628*DY628/($K$5*1000)))</f>
        <v>0</v>
      </c>
      <c r="S628">
        <f>J628*(1000-(1000*0.61365*exp(17.502*W628/(240.97+W628))/(DY628+DZ628)+DT628)/2)/(1000*0.61365*exp(17.502*W628/(240.97+W628))/(DY628+DZ628)-DT628)</f>
        <v>0</v>
      </c>
      <c r="T628">
        <f>1/((DM628+1)/(Q628/1.6)+1/(R628/1.37)) + DM628/((DM628+1)/(Q628/1.6) + DM628/(R628/1.37))</f>
        <v>0</v>
      </c>
      <c r="U628">
        <f>(DH628*DK628)</f>
        <v>0</v>
      </c>
      <c r="V628">
        <f>(EA628+(U628+2*0.95*5.67E-8*(((EA628+$B$7)+273)^4-(EA628+273)^4)-44100*J628)/(1.84*29.3*R628+8*0.95*5.67E-8*(EA628+273)^3))</f>
        <v>0</v>
      </c>
      <c r="W628">
        <f>($C$7*EB628+$D$7*EC628+$E$7*V628)</f>
        <v>0</v>
      </c>
      <c r="X628">
        <f>0.61365*exp(17.502*W628/(240.97+W628))</f>
        <v>0</v>
      </c>
      <c r="Y628">
        <f>(Z628/AA628*100)</f>
        <v>0</v>
      </c>
      <c r="Z628">
        <f>DT628*(DY628+DZ628)/1000</f>
        <v>0</v>
      </c>
      <c r="AA628">
        <f>0.61365*exp(17.502*EA628/(240.97+EA628))</f>
        <v>0</v>
      </c>
      <c r="AB628">
        <f>(X628-DT628*(DY628+DZ628)/1000)</f>
        <v>0</v>
      </c>
      <c r="AC628">
        <f>(-J628*44100)</f>
        <v>0</v>
      </c>
      <c r="AD628">
        <f>2*29.3*R628*0.92*(EA628-W628)</f>
        <v>0</v>
      </c>
      <c r="AE628">
        <f>2*0.95*5.67E-8*(((EA628+$B$7)+273)^4-(W628+273)^4)</f>
        <v>0</v>
      </c>
      <c r="AF628">
        <f>U628+AE628+AC628+AD628</f>
        <v>0</v>
      </c>
      <c r="AG628">
        <f>DX628*AU628*(DS628-DR628*(1000-AU628*DU628)/(1000-AU628*DT628))/(100*DL628)</f>
        <v>0</v>
      </c>
      <c r="AH628">
        <f>1000*DX628*AU628*(DT628-DU628)/(100*DL628*(1000-AU628*DT628))</f>
        <v>0</v>
      </c>
      <c r="AI628">
        <f>(AJ628 - AK628 - DY628*1E3/(8.314*(EA628+273.15)) * AM628/DX628 * AL628) * DX628/(100*DL628) * (1000 - DU628)/1000</f>
        <v>0</v>
      </c>
      <c r="AJ628">
        <v>583.9207563144124</v>
      </c>
      <c r="AK628">
        <v>553.396327272727</v>
      </c>
      <c r="AL628">
        <v>3.359286119748332</v>
      </c>
      <c r="AM628">
        <v>65.62289470494829</v>
      </c>
      <c r="AN628">
        <f>(AP628 - AO628 + DY628*1E3/(8.314*(EA628+273.15)) * AR628/DX628 * AQ628) * DX628/(100*DL628) * 1000/(1000 - AP628)</f>
        <v>0</v>
      </c>
      <c r="AO628">
        <v>14.3895158752171</v>
      </c>
      <c r="AP628">
        <v>16.37642424242424</v>
      </c>
      <c r="AQ628">
        <v>-0.002627297261361497</v>
      </c>
      <c r="AR628">
        <v>106.7628895152086</v>
      </c>
      <c r="AS628">
        <v>0</v>
      </c>
      <c r="AT628">
        <v>0</v>
      </c>
      <c r="AU628">
        <f>IF(AS628*$H$13&gt;=AW628,1.0,(AW628/(AW628-AS628*$H$13)))</f>
        <v>0</v>
      </c>
      <c r="AV628">
        <f>(AU628-1)*100</f>
        <v>0</v>
      </c>
      <c r="AW628">
        <f>MAX(0,($B$13+$C$13*EF628)/(1+$D$13*EF628)*DY628/(EA628+273)*$E$13)</f>
        <v>0</v>
      </c>
      <c r="AX628" t="s">
        <v>437</v>
      </c>
      <c r="AY628" t="s">
        <v>437</v>
      </c>
      <c r="AZ628">
        <v>0</v>
      </c>
      <c r="BA628">
        <v>0</v>
      </c>
      <c r="BB628">
        <f>1-AZ628/BA628</f>
        <v>0</v>
      </c>
      <c r="BC628">
        <v>0</v>
      </c>
      <c r="BD628" t="s">
        <v>437</v>
      </c>
      <c r="BE628" t="s">
        <v>437</v>
      </c>
      <c r="BF628">
        <v>0</v>
      </c>
      <c r="BG628">
        <v>0</v>
      </c>
      <c r="BH628">
        <f>1-BF628/BG628</f>
        <v>0</v>
      </c>
      <c r="BI628">
        <v>0.5</v>
      </c>
      <c r="BJ628">
        <f>DI628</f>
        <v>0</v>
      </c>
      <c r="BK628">
        <f>L628</f>
        <v>0</v>
      </c>
      <c r="BL628">
        <f>BH628*BI628*BJ628</f>
        <v>0</v>
      </c>
      <c r="BM628">
        <f>(BK628-BC628)/BJ628</f>
        <v>0</v>
      </c>
      <c r="BN628">
        <f>(BA628-BG628)/BG628</f>
        <v>0</v>
      </c>
      <c r="BO628">
        <f>AZ628/(BB628+AZ628/BG628)</f>
        <v>0</v>
      </c>
      <c r="BP628" t="s">
        <v>437</v>
      </c>
      <c r="BQ628">
        <v>0</v>
      </c>
      <c r="BR628">
        <f>IF(BQ628&lt;&gt;0, BQ628, BO628)</f>
        <v>0</v>
      </c>
      <c r="BS628">
        <f>1-BR628/BG628</f>
        <v>0</v>
      </c>
      <c r="BT628">
        <f>(BG628-BF628)/(BG628-BR628)</f>
        <v>0</v>
      </c>
      <c r="BU628">
        <f>(BA628-BG628)/(BA628-BR628)</f>
        <v>0</v>
      </c>
      <c r="BV628">
        <f>(BG628-BF628)/(BG628-AZ628)</f>
        <v>0</v>
      </c>
      <c r="BW628">
        <f>(BA628-BG628)/(BA628-AZ628)</f>
        <v>0</v>
      </c>
      <c r="BX628">
        <f>(BT628*BR628/BF628)</f>
        <v>0</v>
      </c>
      <c r="BY628">
        <f>(1-BX628)</f>
        <v>0</v>
      </c>
      <c r="BZ628">
        <v>2020</v>
      </c>
      <c r="CA628">
        <v>290.0000000000001</v>
      </c>
      <c r="CB628">
        <v>1590.42</v>
      </c>
      <c r="CC628">
        <v>295</v>
      </c>
      <c r="CD628">
        <v>5220.67</v>
      </c>
      <c r="CE628">
        <v>1591.29</v>
      </c>
      <c r="CF628">
        <v>-0.87</v>
      </c>
      <c r="CG628">
        <v>300.0000000000001</v>
      </c>
      <c r="CH628">
        <v>23.8</v>
      </c>
      <c r="CI628">
        <v>1650.734719841875</v>
      </c>
      <c r="CJ628">
        <v>2.032994541366527</v>
      </c>
      <c r="CK628">
        <v>-31.03478562282126</v>
      </c>
      <c r="CL628">
        <v>0.9198548094063967</v>
      </c>
      <c r="CM628">
        <v>0.9759925733019913</v>
      </c>
      <c r="CN628">
        <v>-0.00431141668520578</v>
      </c>
      <c r="CO628">
        <v>289.9999999999999</v>
      </c>
      <c r="CP628">
        <v>1590.91</v>
      </c>
      <c r="CQ628">
        <v>765</v>
      </c>
      <c r="CR628">
        <v>5219.32</v>
      </c>
      <c r="CS628">
        <v>1591.27</v>
      </c>
      <c r="CT628">
        <v>-0.36</v>
      </c>
      <c r="DH628">
        <f>$B$11*EG628+$C$11*EH628+$F$11*ES628*(1-EV628)</f>
        <v>0</v>
      </c>
      <c r="DI628">
        <f>DH628*DJ628</f>
        <v>0</v>
      </c>
      <c r="DJ628">
        <f>($B$11*$D$9+$C$11*$D$9+$F$11*((FF628+EX628)/MAX(FF628+EX628+FG628, 0.1)*$I$9+FG628/MAX(FF628+EX628+FG628, 0.1)*$J$9))/($B$11+$C$11+$F$11)</f>
        <v>0</v>
      </c>
      <c r="DK628">
        <f>($B$11*$K$9+$C$11*$K$9+$F$11*((FF628+EX628)/MAX(FF628+EX628+FG628, 0.1)*$P$9+FG628/MAX(FF628+EX628+FG628, 0.1)*$Q$9))/($B$11+$C$11+$F$11)</f>
        <v>0</v>
      </c>
      <c r="DL628">
        <v>6</v>
      </c>
      <c r="DM628">
        <v>0.5</v>
      </c>
      <c r="DN628" t="s">
        <v>438</v>
      </c>
      <c r="DO628">
        <v>2</v>
      </c>
      <c r="DP628" t="b">
        <v>1</v>
      </c>
      <c r="DQ628">
        <v>1761514749.8</v>
      </c>
      <c r="DR628">
        <v>536.7189999999999</v>
      </c>
      <c r="DS628">
        <v>576.1805999999999</v>
      </c>
      <c r="DT628">
        <v>16.37831</v>
      </c>
      <c r="DU628">
        <v>14.39304</v>
      </c>
      <c r="DV628">
        <v>539.2581</v>
      </c>
      <c r="DW628">
        <v>16.30517</v>
      </c>
      <c r="DX628">
        <v>500.0200000000001</v>
      </c>
      <c r="DY628">
        <v>90.25507999999999</v>
      </c>
      <c r="DZ628">
        <v>0.10005205</v>
      </c>
      <c r="EA628">
        <v>23.91517</v>
      </c>
      <c r="EB628">
        <v>24.00957</v>
      </c>
      <c r="EC628">
        <v>999.9</v>
      </c>
      <c r="ED628">
        <v>0</v>
      </c>
      <c r="EE628">
        <v>0</v>
      </c>
      <c r="EF628">
        <v>9981.876</v>
      </c>
      <c r="EG628">
        <v>0</v>
      </c>
      <c r="EH628">
        <v>1029.054</v>
      </c>
      <c r="EI628">
        <v>-39.46163</v>
      </c>
      <c r="EJ628">
        <v>545.6559999999999</v>
      </c>
      <c r="EK628">
        <v>584.5948999999999</v>
      </c>
      <c r="EL628">
        <v>1.985284</v>
      </c>
      <c r="EM628">
        <v>576.1805999999999</v>
      </c>
      <c r="EN628">
        <v>14.39304</v>
      </c>
      <c r="EO628">
        <v>1.478226</v>
      </c>
      <c r="EP628">
        <v>1.299044</v>
      </c>
      <c r="EQ628">
        <v>12.7448</v>
      </c>
      <c r="ER628">
        <v>10.7878</v>
      </c>
      <c r="ES628">
        <v>2000.04</v>
      </c>
      <c r="ET628">
        <v>0.9800033000000001</v>
      </c>
      <c r="EU628">
        <v>0.01999691</v>
      </c>
      <c r="EV628">
        <v>0</v>
      </c>
      <c r="EW628">
        <v>1507.46</v>
      </c>
      <c r="EX628">
        <v>5.000970000000001</v>
      </c>
      <c r="EY628">
        <v>30314.33</v>
      </c>
      <c r="EZ628">
        <v>16707.92000000001</v>
      </c>
      <c r="FA628">
        <v>41.25</v>
      </c>
      <c r="FB628">
        <v>42.4246</v>
      </c>
      <c r="FC628">
        <v>41.437</v>
      </c>
      <c r="FD628">
        <v>41.75</v>
      </c>
      <c r="FE628">
        <v>41.25</v>
      </c>
      <c r="FF628">
        <v>1955.148</v>
      </c>
      <c r="FG628">
        <v>39.89</v>
      </c>
      <c r="FH628">
        <v>0</v>
      </c>
      <c r="FI628">
        <v>9623.600000143051</v>
      </c>
      <c r="FJ628">
        <v>0</v>
      </c>
      <c r="FK628">
        <v>1508.3876</v>
      </c>
      <c r="FL628">
        <v>-12.00461538938173</v>
      </c>
      <c r="FM628">
        <v>-247.7230769243167</v>
      </c>
      <c r="FN628">
        <v>30332.216</v>
      </c>
      <c r="FO628">
        <v>15</v>
      </c>
      <c r="FP628">
        <v>0</v>
      </c>
      <c r="FQ628" t="s">
        <v>439</v>
      </c>
      <c r="FR628">
        <v>1760210915.6</v>
      </c>
      <c r="FS628">
        <v>0</v>
      </c>
      <c r="FT628">
        <v>0</v>
      </c>
      <c r="FU628">
        <v>-0.215</v>
      </c>
      <c r="FV628">
        <v>0</v>
      </c>
      <c r="FW628">
        <v>-0.6919999999999999</v>
      </c>
      <c r="FX628">
        <v>0</v>
      </c>
      <c r="FY628">
        <v>400</v>
      </c>
      <c r="FZ628">
        <v>0</v>
      </c>
      <c r="GA628">
        <v>0.15</v>
      </c>
      <c r="GB628">
        <v>0</v>
      </c>
      <c r="GC628">
        <v>-38.8797375</v>
      </c>
      <c r="GD628">
        <v>-4.901643151969938</v>
      </c>
      <c r="GE628">
        <v>0.476574119989483</v>
      </c>
      <c r="GF628">
        <v>0</v>
      </c>
      <c r="GG628">
        <v>1509.105</v>
      </c>
      <c r="GH628">
        <v>-13.0039725096679</v>
      </c>
      <c r="GI628">
        <v>1.29666824184591</v>
      </c>
      <c r="GJ628">
        <v>0</v>
      </c>
      <c r="GK628">
        <v>2.0319</v>
      </c>
      <c r="GL628">
        <v>-0.3786094559099444</v>
      </c>
      <c r="GM628">
        <v>0.03749975659921007</v>
      </c>
      <c r="GN628">
        <v>0</v>
      </c>
      <c r="GO628">
        <v>0</v>
      </c>
      <c r="GP628">
        <v>3</v>
      </c>
      <c r="GQ628" t="s">
        <v>455</v>
      </c>
      <c r="GR628">
        <v>3.13378</v>
      </c>
      <c r="GS628">
        <v>2.76009</v>
      </c>
      <c r="GT628">
        <v>0.113495</v>
      </c>
      <c r="GU628">
        <v>0.117749</v>
      </c>
      <c r="GV628">
        <v>0.08038190000000001</v>
      </c>
      <c r="GW628">
        <v>0.0725595</v>
      </c>
      <c r="GX628">
        <v>28113.9</v>
      </c>
      <c r="GY628">
        <v>27982.1</v>
      </c>
      <c r="GZ628">
        <v>29496.8</v>
      </c>
      <c r="HA628">
        <v>29321.7</v>
      </c>
      <c r="HB628">
        <v>35848.4</v>
      </c>
      <c r="HC628">
        <v>36024.6</v>
      </c>
      <c r="HD628">
        <v>41504</v>
      </c>
      <c r="HE628">
        <v>41653.3</v>
      </c>
      <c r="HF628">
        <v>1.90998</v>
      </c>
      <c r="HG628">
        <v>1.827</v>
      </c>
      <c r="HH628">
        <v>0.0162944</v>
      </c>
      <c r="HI628">
        <v>0</v>
      </c>
      <c r="HJ628">
        <v>23.745</v>
      </c>
      <c r="HK628">
        <v>999.9</v>
      </c>
      <c r="HL628">
        <v>35.3</v>
      </c>
      <c r="HM628">
        <v>31.6</v>
      </c>
      <c r="HN628">
        <v>18.2568</v>
      </c>
      <c r="HO628">
        <v>62.4867</v>
      </c>
      <c r="HP628">
        <v>30.9095</v>
      </c>
      <c r="HQ628">
        <v>1</v>
      </c>
      <c r="HR628">
        <v>0.301408</v>
      </c>
      <c r="HS628">
        <v>5.5951</v>
      </c>
      <c r="HT628">
        <v>20.2504</v>
      </c>
      <c r="HU628">
        <v>5.21894</v>
      </c>
      <c r="HV628">
        <v>12.0159</v>
      </c>
      <c r="HW628">
        <v>4.98845</v>
      </c>
      <c r="HX628">
        <v>3.28805</v>
      </c>
      <c r="HY628">
        <v>9999</v>
      </c>
      <c r="HZ628">
        <v>9999</v>
      </c>
      <c r="IA628">
        <v>9999</v>
      </c>
      <c r="IB628">
        <v>999.9</v>
      </c>
      <c r="IC628">
        <v>4.97282</v>
      </c>
      <c r="ID628">
        <v>1.86661</v>
      </c>
      <c r="IE628">
        <v>1.8659</v>
      </c>
      <c r="IF628">
        <v>1.86586</v>
      </c>
      <c r="IG628">
        <v>1.86769</v>
      </c>
      <c r="IH628">
        <v>1.87012</v>
      </c>
      <c r="II628">
        <v>1.86877</v>
      </c>
      <c r="IJ628">
        <v>1.87027</v>
      </c>
      <c r="IK628">
        <v>0</v>
      </c>
      <c r="IL628">
        <v>0</v>
      </c>
      <c r="IM628">
        <v>0</v>
      </c>
      <c r="IN628">
        <v>0</v>
      </c>
      <c r="IO628" t="s">
        <v>441</v>
      </c>
      <c r="IP628" t="s">
        <v>442</v>
      </c>
      <c r="IQ628" t="s">
        <v>443</v>
      </c>
      <c r="IR628" t="s">
        <v>443</v>
      </c>
      <c r="IS628" t="s">
        <v>443</v>
      </c>
      <c r="IT628" t="s">
        <v>443</v>
      </c>
      <c r="IU628">
        <v>0</v>
      </c>
      <c r="IV628">
        <v>100</v>
      </c>
      <c r="IW628">
        <v>100</v>
      </c>
      <c r="IX628">
        <v>-2.557</v>
      </c>
      <c r="IY628">
        <v>0.0732</v>
      </c>
      <c r="IZ628">
        <v>-1.414774939843471</v>
      </c>
      <c r="JA628">
        <v>-0.002262605230658699</v>
      </c>
      <c r="JB628">
        <v>4.117972070868355E-07</v>
      </c>
      <c r="JC628">
        <v>-1.535053720392113E-10</v>
      </c>
      <c r="JD628">
        <v>-0.05773197212917025</v>
      </c>
      <c r="JE628">
        <v>-0.004387372397949352</v>
      </c>
      <c r="JF628">
        <v>0.001148265067849212</v>
      </c>
      <c r="JG628">
        <v>-2.372704636287677E-05</v>
      </c>
      <c r="JH628">
        <v>4</v>
      </c>
      <c r="JI628">
        <v>2346</v>
      </c>
      <c r="JJ628">
        <v>1</v>
      </c>
      <c r="JK628">
        <v>24</v>
      </c>
      <c r="JL628">
        <v>21730.6</v>
      </c>
      <c r="JM628">
        <v>29358579.2</v>
      </c>
      <c r="JN628">
        <v>1.37573</v>
      </c>
      <c r="JO628">
        <v>2.22778</v>
      </c>
      <c r="JP628">
        <v>1.39648</v>
      </c>
      <c r="JQ628">
        <v>2.34619</v>
      </c>
      <c r="JR628">
        <v>1.49536</v>
      </c>
      <c r="JS628">
        <v>2.61597</v>
      </c>
      <c r="JT628">
        <v>36.3635</v>
      </c>
      <c r="JU628">
        <v>24.0175</v>
      </c>
      <c r="JV628">
        <v>18</v>
      </c>
      <c r="JW628">
        <v>499.281</v>
      </c>
      <c r="JX628">
        <v>436.167</v>
      </c>
      <c r="JY628">
        <v>18.1758</v>
      </c>
      <c r="JZ628">
        <v>31.1658</v>
      </c>
      <c r="KA628">
        <v>30.0009</v>
      </c>
      <c r="KB628">
        <v>30.8426</v>
      </c>
      <c r="KC628">
        <v>30.7548</v>
      </c>
      <c r="KD628">
        <v>27.5819</v>
      </c>
      <c r="KE628">
        <v>23.8969</v>
      </c>
      <c r="KF628">
        <v>31.4898</v>
      </c>
      <c r="KG628">
        <v>18.2025</v>
      </c>
      <c r="KH628">
        <v>607.373</v>
      </c>
      <c r="KI628">
        <v>14.492</v>
      </c>
      <c r="KJ628">
        <v>100.806</v>
      </c>
      <c r="KK628">
        <v>100.167</v>
      </c>
    </row>
    <row r="629" spans="1:297">
      <c r="A629">
        <v>613</v>
      </c>
      <c r="B629">
        <v>1761514757.6</v>
      </c>
      <c r="C629">
        <v>7547.099999904633</v>
      </c>
      <c r="D629" t="s">
        <v>1675</v>
      </c>
      <c r="E629" t="s">
        <v>1676</v>
      </c>
      <c r="F629">
        <v>5</v>
      </c>
      <c r="G629" t="s">
        <v>1604</v>
      </c>
      <c r="H629" t="s">
        <v>436</v>
      </c>
      <c r="I629">
        <v>1761514755.1</v>
      </c>
      <c r="J629">
        <f>(K629)/1000</f>
        <v>0</v>
      </c>
      <c r="K629">
        <f>IF(DP629, AN629, AH629)</f>
        <v>0</v>
      </c>
      <c r="L629">
        <f>IF(DP629, AI629, AG629)</f>
        <v>0</v>
      </c>
      <c r="M629">
        <f>DR629 - IF(AU629&gt;1, L629*DL629*100.0/(AW629), 0)</f>
        <v>0</v>
      </c>
      <c r="N629">
        <f>((T629-J629/2)*M629-L629)/(T629+J629/2)</f>
        <v>0</v>
      </c>
      <c r="O629">
        <f>N629*(DY629+DZ629)/1000.0</f>
        <v>0</v>
      </c>
      <c r="P629">
        <f>(DR629 - IF(AU629&gt;1, L629*DL629*100.0/(AW629), 0))*(DY629+DZ629)/1000.0</f>
        <v>0</v>
      </c>
      <c r="Q629">
        <f>2.0/((1/S629-1/R629)+SIGN(S629)*SQRT((1/S629-1/R629)*(1/S629-1/R629) + 4*DM629/((DM629+1)*(DM629+1))*(2*1/S629*1/R629-1/R629*1/R629)))</f>
        <v>0</v>
      </c>
      <c r="R629">
        <f>IF(LEFT(DN629,1)&lt;&gt;"0",IF(LEFT(DN629,1)="1",3.0,DO629),$D$5+$E$5*(EF629*DY629/($K$5*1000))+$F$5*(EF629*DY629/($K$5*1000))*MAX(MIN(DL629,$J$5),$I$5)*MAX(MIN(DL629,$J$5),$I$5)+$G$5*MAX(MIN(DL629,$J$5),$I$5)*(EF629*DY629/($K$5*1000))+$H$5*(EF629*DY629/($K$5*1000))*(EF629*DY629/($K$5*1000)))</f>
        <v>0</v>
      </c>
      <c r="S629">
        <f>J629*(1000-(1000*0.61365*exp(17.502*W629/(240.97+W629))/(DY629+DZ629)+DT629)/2)/(1000*0.61365*exp(17.502*W629/(240.97+W629))/(DY629+DZ629)-DT629)</f>
        <v>0</v>
      </c>
      <c r="T629">
        <f>1/((DM629+1)/(Q629/1.6)+1/(R629/1.37)) + DM629/((DM629+1)/(Q629/1.6) + DM629/(R629/1.37))</f>
        <v>0</v>
      </c>
      <c r="U629">
        <f>(DH629*DK629)</f>
        <v>0</v>
      </c>
      <c r="V629">
        <f>(EA629+(U629+2*0.95*5.67E-8*(((EA629+$B$7)+273)^4-(EA629+273)^4)-44100*J629)/(1.84*29.3*R629+8*0.95*5.67E-8*(EA629+273)^3))</f>
        <v>0</v>
      </c>
      <c r="W629">
        <f>($C$7*EB629+$D$7*EC629+$E$7*V629)</f>
        <v>0</v>
      </c>
      <c r="X629">
        <f>0.61365*exp(17.502*W629/(240.97+W629))</f>
        <v>0</v>
      </c>
      <c r="Y629">
        <f>(Z629/AA629*100)</f>
        <v>0</v>
      </c>
      <c r="Z629">
        <f>DT629*(DY629+DZ629)/1000</f>
        <v>0</v>
      </c>
      <c r="AA629">
        <f>0.61365*exp(17.502*EA629/(240.97+EA629))</f>
        <v>0</v>
      </c>
      <c r="AB629">
        <f>(X629-DT629*(DY629+DZ629)/1000)</f>
        <v>0</v>
      </c>
      <c r="AC629">
        <f>(-J629*44100)</f>
        <v>0</v>
      </c>
      <c r="AD629">
        <f>2*29.3*R629*0.92*(EA629-W629)</f>
        <v>0</v>
      </c>
      <c r="AE629">
        <f>2*0.95*5.67E-8*(((EA629+$B$7)+273)^4-(W629+273)^4)</f>
        <v>0</v>
      </c>
      <c r="AF629">
        <f>U629+AE629+AC629+AD629</f>
        <v>0</v>
      </c>
      <c r="AG629">
        <f>DX629*AU629*(DS629-DR629*(1000-AU629*DU629)/(1000-AU629*DT629))/(100*DL629)</f>
        <v>0</v>
      </c>
      <c r="AH629">
        <f>1000*DX629*AU629*(DT629-DU629)/(100*DL629*(1000-AU629*DT629))</f>
        <v>0</v>
      </c>
      <c r="AI629">
        <f>(AJ629 - AK629 - DY629*1E3/(8.314*(EA629+273.15)) * AM629/DX629 * AL629) * DX629/(100*DL629) * (1000 - DU629)/1000</f>
        <v>0</v>
      </c>
      <c r="AJ629">
        <v>600.877650328673</v>
      </c>
      <c r="AK629">
        <v>570.1659030303027</v>
      </c>
      <c r="AL629">
        <v>3.348802405760794</v>
      </c>
      <c r="AM629">
        <v>65.62289470494829</v>
      </c>
      <c r="AN629">
        <f>(AP629 - AO629 + DY629*1E3/(8.314*(EA629+273.15)) * AR629/DX629 * AQ629) * DX629/(100*DL629) * 1000/(1000 - AP629)</f>
        <v>0</v>
      </c>
      <c r="AO629">
        <v>14.42978504212869</v>
      </c>
      <c r="AP629">
        <v>16.39859636363636</v>
      </c>
      <c r="AQ629">
        <v>0.001195067967603401</v>
      </c>
      <c r="AR629">
        <v>106.7628895152086</v>
      </c>
      <c r="AS629">
        <v>0</v>
      </c>
      <c r="AT629">
        <v>0</v>
      </c>
      <c r="AU629">
        <f>IF(AS629*$H$13&gt;=AW629,1.0,(AW629/(AW629-AS629*$H$13)))</f>
        <v>0</v>
      </c>
      <c r="AV629">
        <f>(AU629-1)*100</f>
        <v>0</v>
      </c>
      <c r="AW629">
        <f>MAX(0,($B$13+$C$13*EF629)/(1+$D$13*EF629)*DY629/(EA629+273)*$E$13)</f>
        <v>0</v>
      </c>
      <c r="AX629" t="s">
        <v>437</v>
      </c>
      <c r="AY629" t="s">
        <v>437</v>
      </c>
      <c r="AZ629">
        <v>0</v>
      </c>
      <c r="BA629">
        <v>0</v>
      </c>
      <c r="BB629">
        <f>1-AZ629/BA629</f>
        <v>0</v>
      </c>
      <c r="BC629">
        <v>0</v>
      </c>
      <c r="BD629" t="s">
        <v>437</v>
      </c>
      <c r="BE629" t="s">
        <v>437</v>
      </c>
      <c r="BF629">
        <v>0</v>
      </c>
      <c r="BG629">
        <v>0</v>
      </c>
      <c r="BH629">
        <f>1-BF629/BG629</f>
        <v>0</v>
      </c>
      <c r="BI629">
        <v>0.5</v>
      </c>
      <c r="BJ629">
        <f>DI629</f>
        <v>0</v>
      </c>
      <c r="BK629">
        <f>L629</f>
        <v>0</v>
      </c>
      <c r="BL629">
        <f>BH629*BI629*BJ629</f>
        <v>0</v>
      </c>
      <c r="BM629">
        <f>(BK629-BC629)/BJ629</f>
        <v>0</v>
      </c>
      <c r="BN629">
        <f>(BA629-BG629)/BG629</f>
        <v>0</v>
      </c>
      <c r="BO629">
        <f>AZ629/(BB629+AZ629/BG629)</f>
        <v>0</v>
      </c>
      <c r="BP629" t="s">
        <v>437</v>
      </c>
      <c r="BQ629">
        <v>0</v>
      </c>
      <c r="BR629">
        <f>IF(BQ629&lt;&gt;0, BQ629, BO629)</f>
        <v>0</v>
      </c>
      <c r="BS629">
        <f>1-BR629/BG629</f>
        <v>0</v>
      </c>
      <c r="BT629">
        <f>(BG629-BF629)/(BG629-BR629)</f>
        <v>0</v>
      </c>
      <c r="BU629">
        <f>(BA629-BG629)/(BA629-BR629)</f>
        <v>0</v>
      </c>
      <c r="BV629">
        <f>(BG629-BF629)/(BG629-AZ629)</f>
        <v>0</v>
      </c>
      <c r="BW629">
        <f>(BA629-BG629)/(BA629-AZ629)</f>
        <v>0</v>
      </c>
      <c r="BX629">
        <f>(BT629*BR629/BF629)</f>
        <v>0</v>
      </c>
      <c r="BY629">
        <f>(1-BX629)</f>
        <v>0</v>
      </c>
      <c r="BZ629">
        <v>2020</v>
      </c>
      <c r="CA629">
        <v>290.0000000000001</v>
      </c>
      <c r="CB629">
        <v>1590.42</v>
      </c>
      <c r="CC629">
        <v>295</v>
      </c>
      <c r="CD629">
        <v>5220.67</v>
      </c>
      <c r="CE629">
        <v>1591.29</v>
      </c>
      <c r="CF629">
        <v>-0.87</v>
      </c>
      <c r="CG629">
        <v>300.0000000000001</v>
      </c>
      <c r="CH629">
        <v>23.8</v>
      </c>
      <c r="CI629">
        <v>1650.734719841875</v>
      </c>
      <c r="CJ629">
        <v>2.032994541366527</v>
      </c>
      <c r="CK629">
        <v>-31.03478562282126</v>
      </c>
      <c r="CL629">
        <v>0.9198548094063967</v>
      </c>
      <c r="CM629">
        <v>0.9759925733019913</v>
      </c>
      <c r="CN629">
        <v>-0.00431141668520578</v>
      </c>
      <c r="CO629">
        <v>289.9999999999999</v>
      </c>
      <c r="CP629">
        <v>1590.91</v>
      </c>
      <c r="CQ629">
        <v>765</v>
      </c>
      <c r="CR629">
        <v>5219.32</v>
      </c>
      <c r="CS629">
        <v>1591.27</v>
      </c>
      <c r="CT629">
        <v>-0.36</v>
      </c>
      <c r="DH629">
        <f>$B$11*EG629+$C$11*EH629+$F$11*ES629*(1-EV629)</f>
        <v>0</v>
      </c>
      <c r="DI629">
        <f>DH629*DJ629</f>
        <v>0</v>
      </c>
      <c r="DJ629">
        <f>($B$11*$D$9+$C$11*$D$9+$F$11*((FF629+EX629)/MAX(FF629+EX629+FG629, 0.1)*$I$9+FG629/MAX(FF629+EX629+FG629, 0.1)*$J$9))/($B$11+$C$11+$F$11)</f>
        <v>0</v>
      </c>
      <c r="DK629">
        <f>($B$11*$K$9+$C$11*$K$9+$F$11*((FF629+EX629)/MAX(FF629+EX629+FG629, 0.1)*$P$9+FG629/MAX(FF629+EX629+FG629, 0.1)*$Q$9))/($B$11+$C$11+$F$11)</f>
        <v>0</v>
      </c>
      <c r="DL629">
        <v>6</v>
      </c>
      <c r="DM629">
        <v>0.5</v>
      </c>
      <c r="DN629" t="s">
        <v>438</v>
      </c>
      <c r="DO629">
        <v>2</v>
      </c>
      <c r="DP629" t="b">
        <v>1</v>
      </c>
      <c r="DQ629">
        <v>1761514755.1</v>
      </c>
      <c r="DR629">
        <v>554.2243333333333</v>
      </c>
      <c r="DS629">
        <v>593.931</v>
      </c>
      <c r="DT629">
        <v>16.38946666666666</v>
      </c>
      <c r="DU629">
        <v>14.42943333333333</v>
      </c>
      <c r="DV629">
        <v>556.7978888888888</v>
      </c>
      <c r="DW629">
        <v>16.31616666666667</v>
      </c>
      <c r="DX629">
        <v>499.9747777777778</v>
      </c>
      <c r="DY629">
        <v>90.25621111111111</v>
      </c>
      <c r="DZ629">
        <v>0.09989124444444444</v>
      </c>
      <c r="EA629">
        <v>23.89557777777778</v>
      </c>
      <c r="EB629">
        <v>24.01227777777778</v>
      </c>
      <c r="EC629">
        <v>999.9000000000001</v>
      </c>
      <c r="ED629">
        <v>0</v>
      </c>
      <c r="EE629">
        <v>0</v>
      </c>
      <c r="EF629">
        <v>9999.225555555555</v>
      </c>
      <c r="EG629">
        <v>0</v>
      </c>
      <c r="EH629">
        <v>1029.066666666667</v>
      </c>
      <c r="EI629">
        <v>-39.70658888888889</v>
      </c>
      <c r="EJ629">
        <v>563.4591111111112</v>
      </c>
      <c r="EK629">
        <v>602.6266666666667</v>
      </c>
      <c r="EL629">
        <v>1.96003</v>
      </c>
      <c r="EM629">
        <v>593.931</v>
      </c>
      <c r="EN629">
        <v>14.42943333333333</v>
      </c>
      <c r="EO629">
        <v>1.479253333333333</v>
      </c>
      <c r="EP629">
        <v>1.302345555555555</v>
      </c>
      <c r="EQ629">
        <v>12.75535555555556</v>
      </c>
      <c r="ER629">
        <v>10.82596666666667</v>
      </c>
      <c r="ES629">
        <v>1999.964444444445</v>
      </c>
      <c r="ET629">
        <v>0.9800026666666667</v>
      </c>
      <c r="EU629">
        <v>0.0199977</v>
      </c>
      <c r="EV629">
        <v>0</v>
      </c>
      <c r="EW629">
        <v>1506.94</v>
      </c>
      <c r="EX629">
        <v>5.00097</v>
      </c>
      <c r="EY629">
        <v>30303.35555555556</v>
      </c>
      <c r="EZ629">
        <v>16707.3</v>
      </c>
      <c r="FA629">
        <v>41.25</v>
      </c>
      <c r="FB629">
        <v>42.437</v>
      </c>
      <c r="FC629">
        <v>41.437</v>
      </c>
      <c r="FD629">
        <v>41.75</v>
      </c>
      <c r="FE629">
        <v>41.25</v>
      </c>
      <c r="FF629">
        <v>1955.071111111111</v>
      </c>
      <c r="FG629">
        <v>39.89</v>
      </c>
      <c r="FH629">
        <v>0</v>
      </c>
      <c r="FI629">
        <v>9628.400000095367</v>
      </c>
      <c r="FJ629">
        <v>0</v>
      </c>
      <c r="FK629">
        <v>1507.6128</v>
      </c>
      <c r="FL629">
        <v>-7.989999973936628</v>
      </c>
      <c r="FM629">
        <v>-170.2384612230627</v>
      </c>
      <c r="FN629">
        <v>30316.168</v>
      </c>
      <c r="FO629">
        <v>15</v>
      </c>
      <c r="FP629">
        <v>0</v>
      </c>
      <c r="FQ629" t="s">
        <v>439</v>
      </c>
      <c r="FR629">
        <v>1760210915.6</v>
      </c>
      <c r="FS629">
        <v>0</v>
      </c>
      <c r="FT629">
        <v>0</v>
      </c>
      <c r="FU629">
        <v>-0.215</v>
      </c>
      <c r="FV629">
        <v>0</v>
      </c>
      <c r="FW629">
        <v>-0.6919999999999999</v>
      </c>
      <c r="FX629">
        <v>0</v>
      </c>
      <c r="FY629">
        <v>400</v>
      </c>
      <c r="FZ629">
        <v>0</v>
      </c>
      <c r="GA629">
        <v>0.15</v>
      </c>
      <c r="GB629">
        <v>0</v>
      </c>
      <c r="GC629">
        <v>-39.16851</v>
      </c>
      <c r="GD629">
        <v>-4.070987617260706</v>
      </c>
      <c r="GE629">
        <v>0.4011775322721849</v>
      </c>
      <c r="GF629">
        <v>0</v>
      </c>
      <c r="GG629">
        <v>1508.30705882353</v>
      </c>
      <c r="GH629">
        <v>-11.18441558584191</v>
      </c>
      <c r="GI629">
        <v>1.143592197501741</v>
      </c>
      <c r="GJ629">
        <v>0</v>
      </c>
      <c r="GK629">
        <v>2.00549725</v>
      </c>
      <c r="GL629">
        <v>-0.3371766979362167</v>
      </c>
      <c r="GM629">
        <v>0.03347103232554235</v>
      </c>
      <c r="GN629">
        <v>0</v>
      </c>
      <c r="GO629">
        <v>0</v>
      </c>
      <c r="GP629">
        <v>3</v>
      </c>
      <c r="GQ629" t="s">
        <v>455</v>
      </c>
      <c r="GR629">
        <v>3.13374</v>
      </c>
      <c r="GS629">
        <v>2.76028</v>
      </c>
      <c r="GT629">
        <v>0.115927</v>
      </c>
      <c r="GU629">
        <v>0.120147</v>
      </c>
      <c r="GV629">
        <v>0.08046209999999999</v>
      </c>
      <c r="GW629">
        <v>0.07258589999999999</v>
      </c>
      <c r="GX629">
        <v>28036.2</v>
      </c>
      <c r="GY629">
        <v>27905.8</v>
      </c>
      <c r="GZ629">
        <v>29496.2</v>
      </c>
      <c r="HA629">
        <v>29321.6</v>
      </c>
      <c r="HB629">
        <v>35844.6</v>
      </c>
      <c r="HC629">
        <v>36023.5</v>
      </c>
      <c r="HD629">
        <v>41503.2</v>
      </c>
      <c r="HE629">
        <v>41653.1</v>
      </c>
      <c r="HF629">
        <v>1.90993</v>
      </c>
      <c r="HG629">
        <v>1.82685</v>
      </c>
      <c r="HH629">
        <v>0.0171065</v>
      </c>
      <c r="HI629">
        <v>0</v>
      </c>
      <c r="HJ629">
        <v>23.7505</v>
      </c>
      <c r="HK629">
        <v>999.9</v>
      </c>
      <c r="HL629">
        <v>35.3</v>
      </c>
      <c r="HM629">
        <v>31.6</v>
      </c>
      <c r="HN629">
        <v>18.2579</v>
      </c>
      <c r="HO629">
        <v>62.4067</v>
      </c>
      <c r="HP629">
        <v>30.9655</v>
      </c>
      <c r="HQ629">
        <v>1</v>
      </c>
      <c r="HR629">
        <v>0.299802</v>
      </c>
      <c r="HS629">
        <v>5.30333</v>
      </c>
      <c r="HT629">
        <v>20.2604</v>
      </c>
      <c r="HU629">
        <v>5.21864</v>
      </c>
      <c r="HV629">
        <v>12.0159</v>
      </c>
      <c r="HW629">
        <v>4.9885</v>
      </c>
      <c r="HX629">
        <v>3.28813</v>
      </c>
      <c r="HY629">
        <v>9999</v>
      </c>
      <c r="HZ629">
        <v>9999</v>
      </c>
      <c r="IA629">
        <v>9999</v>
      </c>
      <c r="IB629">
        <v>999.9</v>
      </c>
      <c r="IC629">
        <v>4.97283</v>
      </c>
      <c r="ID629">
        <v>1.86661</v>
      </c>
      <c r="IE629">
        <v>1.8659</v>
      </c>
      <c r="IF629">
        <v>1.86586</v>
      </c>
      <c r="IG629">
        <v>1.86771</v>
      </c>
      <c r="IH629">
        <v>1.87013</v>
      </c>
      <c r="II629">
        <v>1.86874</v>
      </c>
      <c r="IJ629">
        <v>1.87027</v>
      </c>
      <c r="IK629">
        <v>0</v>
      </c>
      <c r="IL629">
        <v>0</v>
      </c>
      <c r="IM629">
        <v>0</v>
      </c>
      <c r="IN629">
        <v>0</v>
      </c>
      <c r="IO629" t="s">
        <v>441</v>
      </c>
      <c r="IP629" t="s">
        <v>442</v>
      </c>
      <c r="IQ629" t="s">
        <v>443</v>
      </c>
      <c r="IR629" t="s">
        <v>443</v>
      </c>
      <c r="IS629" t="s">
        <v>443</v>
      </c>
      <c r="IT629" t="s">
        <v>443</v>
      </c>
      <c r="IU629">
        <v>0</v>
      </c>
      <c r="IV629">
        <v>100</v>
      </c>
      <c r="IW629">
        <v>100</v>
      </c>
      <c r="IX629">
        <v>-2.59</v>
      </c>
      <c r="IY629">
        <v>0.07340000000000001</v>
      </c>
      <c r="IZ629">
        <v>-1.414774939843471</v>
      </c>
      <c r="JA629">
        <v>-0.002262605230658699</v>
      </c>
      <c r="JB629">
        <v>4.117972070868355E-07</v>
      </c>
      <c r="JC629">
        <v>-1.535053720392113E-10</v>
      </c>
      <c r="JD629">
        <v>-0.05773197212917025</v>
      </c>
      <c r="JE629">
        <v>-0.004387372397949352</v>
      </c>
      <c r="JF629">
        <v>0.001148265067849212</v>
      </c>
      <c r="JG629">
        <v>-2.372704636287677E-05</v>
      </c>
      <c r="JH629">
        <v>4</v>
      </c>
      <c r="JI629">
        <v>2346</v>
      </c>
      <c r="JJ629">
        <v>1</v>
      </c>
      <c r="JK629">
        <v>24</v>
      </c>
      <c r="JL629">
        <v>21730.7</v>
      </c>
      <c r="JM629">
        <v>29358579.3</v>
      </c>
      <c r="JN629">
        <v>1.40503</v>
      </c>
      <c r="JO629">
        <v>2.2644</v>
      </c>
      <c r="JP629">
        <v>1.39771</v>
      </c>
      <c r="JQ629">
        <v>2.35352</v>
      </c>
      <c r="JR629">
        <v>1.49536</v>
      </c>
      <c r="JS629">
        <v>2.7002</v>
      </c>
      <c r="JT629">
        <v>36.3635</v>
      </c>
      <c r="JU629">
        <v>24.0262</v>
      </c>
      <c r="JV629">
        <v>18</v>
      </c>
      <c r="JW629">
        <v>499.282</v>
      </c>
      <c r="JX629">
        <v>436.104</v>
      </c>
      <c r="JY629">
        <v>18.1479</v>
      </c>
      <c r="JZ629">
        <v>31.1692</v>
      </c>
      <c r="KA629">
        <v>29.9993</v>
      </c>
      <c r="KB629">
        <v>30.8469</v>
      </c>
      <c r="KC629">
        <v>30.7589</v>
      </c>
      <c r="KD629">
        <v>28.1504</v>
      </c>
      <c r="KE629">
        <v>23.8969</v>
      </c>
      <c r="KF629">
        <v>31.4898</v>
      </c>
      <c r="KG629">
        <v>18.1932</v>
      </c>
      <c r="KH629">
        <v>620.73</v>
      </c>
      <c r="KI629">
        <v>14.4924</v>
      </c>
      <c r="KJ629">
        <v>100.804</v>
      </c>
      <c r="KK629">
        <v>100.166</v>
      </c>
    </row>
    <row r="630" spans="1:297">
      <c r="A630">
        <v>614</v>
      </c>
      <c r="B630">
        <v>1761514762.6</v>
      </c>
      <c r="C630">
        <v>7552.099999904633</v>
      </c>
      <c r="D630" t="s">
        <v>1677</v>
      </c>
      <c r="E630" t="s">
        <v>1678</v>
      </c>
      <c r="F630">
        <v>5</v>
      </c>
      <c r="G630" t="s">
        <v>1604</v>
      </c>
      <c r="H630" t="s">
        <v>436</v>
      </c>
      <c r="I630">
        <v>1761514759.8</v>
      </c>
      <c r="J630">
        <f>(K630)/1000</f>
        <v>0</v>
      </c>
      <c r="K630">
        <f>IF(DP630, AN630, AH630)</f>
        <v>0</v>
      </c>
      <c r="L630">
        <f>IF(DP630, AI630, AG630)</f>
        <v>0</v>
      </c>
      <c r="M630">
        <f>DR630 - IF(AU630&gt;1, L630*DL630*100.0/(AW630), 0)</f>
        <v>0</v>
      </c>
      <c r="N630">
        <f>((T630-J630/2)*M630-L630)/(T630+J630/2)</f>
        <v>0</v>
      </c>
      <c r="O630">
        <f>N630*(DY630+DZ630)/1000.0</f>
        <v>0</v>
      </c>
      <c r="P630">
        <f>(DR630 - IF(AU630&gt;1, L630*DL630*100.0/(AW630), 0))*(DY630+DZ630)/1000.0</f>
        <v>0</v>
      </c>
      <c r="Q630">
        <f>2.0/((1/S630-1/R630)+SIGN(S630)*SQRT((1/S630-1/R630)*(1/S630-1/R630) + 4*DM630/((DM630+1)*(DM630+1))*(2*1/S630*1/R630-1/R630*1/R630)))</f>
        <v>0</v>
      </c>
      <c r="R630">
        <f>IF(LEFT(DN630,1)&lt;&gt;"0",IF(LEFT(DN630,1)="1",3.0,DO630),$D$5+$E$5*(EF630*DY630/($K$5*1000))+$F$5*(EF630*DY630/($K$5*1000))*MAX(MIN(DL630,$J$5),$I$5)*MAX(MIN(DL630,$J$5),$I$5)+$G$5*MAX(MIN(DL630,$J$5),$I$5)*(EF630*DY630/($K$5*1000))+$H$5*(EF630*DY630/($K$5*1000))*(EF630*DY630/($K$5*1000)))</f>
        <v>0</v>
      </c>
      <c r="S630">
        <f>J630*(1000-(1000*0.61365*exp(17.502*W630/(240.97+W630))/(DY630+DZ630)+DT630)/2)/(1000*0.61365*exp(17.502*W630/(240.97+W630))/(DY630+DZ630)-DT630)</f>
        <v>0</v>
      </c>
      <c r="T630">
        <f>1/((DM630+1)/(Q630/1.6)+1/(R630/1.37)) + DM630/((DM630+1)/(Q630/1.6) + DM630/(R630/1.37))</f>
        <v>0</v>
      </c>
      <c r="U630">
        <f>(DH630*DK630)</f>
        <v>0</v>
      </c>
      <c r="V630">
        <f>(EA630+(U630+2*0.95*5.67E-8*(((EA630+$B$7)+273)^4-(EA630+273)^4)-44100*J630)/(1.84*29.3*R630+8*0.95*5.67E-8*(EA630+273)^3))</f>
        <v>0</v>
      </c>
      <c r="W630">
        <f>($C$7*EB630+$D$7*EC630+$E$7*V630)</f>
        <v>0</v>
      </c>
      <c r="X630">
        <f>0.61365*exp(17.502*W630/(240.97+W630))</f>
        <v>0</v>
      </c>
      <c r="Y630">
        <f>(Z630/AA630*100)</f>
        <v>0</v>
      </c>
      <c r="Z630">
        <f>DT630*(DY630+DZ630)/1000</f>
        <v>0</v>
      </c>
      <c r="AA630">
        <f>0.61365*exp(17.502*EA630/(240.97+EA630))</f>
        <v>0</v>
      </c>
      <c r="AB630">
        <f>(X630-DT630*(DY630+DZ630)/1000)</f>
        <v>0</v>
      </c>
      <c r="AC630">
        <f>(-J630*44100)</f>
        <v>0</v>
      </c>
      <c r="AD630">
        <f>2*29.3*R630*0.92*(EA630-W630)</f>
        <v>0</v>
      </c>
      <c r="AE630">
        <f>2*0.95*5.67E-8*(((EA630+$B$7)+273)^4-(W630+273)^4)</f>
        <v>0</v>
      </c>
      <c r="AF630">
        <f>U630+AE630+AC630+AD630</f>
        <v>0</v>
      </c>
      <c r="AG630">
        <f>DX630*AU630*(DS630-DR630*(1000-AU630*DU630)/(1000-AU630*DT630))/(100*DL630)</f>
        <v>0</v>
      </c>
      <c r="AH630">
        <f>1000*DX630*AU630*(DT630-DU630)/(100*DL630*(1000-AU630*DT630))</f>
        <v>0</v>
      </c>
      <c r="AI630">
        <f>(AJ630 - AK630 - DY630*1E3/(8.314*(EA630+273.15)) * AM630/DX630 * AL630) * DX630/(100*DL630) * (1000 - DU630)/1000</f>
        <v>0</v>
      </c>
      <c r="AJ630">
        <v>618.0765236292601</v>
      </c>
      <c r="AK630">
        <v>587.0092969696971</v>
      </c>
      <c r="AL630">
        <v>3.367371809580982</v>
      </c>
      <c r="AM630">
        <v>65.62289470494829</v>
      </c>
      <c r="AN630">
        <f>(AP630 - AO630 + DY630*1E3/(8.314*(EA630+273.15)) * AR630/DX630 * AQ630) * DX630/(100*DL630) * 1000/(1000 - AP630)</f>
        <v>0</v>
      </c>
      <c r="AO630">
        <v>14.43118112076984</v>
      </c>
      <c r="AP630">
        <v>16.41911515151515</v>
      </c>
      <c r="AQ630">
        <v>0.0005976743241446547</v>
      </c>
      <c r="AR630">
        <v>106.7628895152086</v>
      </c>
      <c r="AS630">
        <v>0</v>
      </c>
      <c r="AT630">
        <v>0</v>
      </c>
      <c r="AU630">
        <f>IF(AS630*$H$13&gt;=AW630,1.0,(AW630/(AW630-AS630*$H$13)))</f>
        <v>0</v>
      </c>
      <c r="AV630">
        <f>(AU630-1)*100</f>
        <v>0</v>
      </c>
      <c r="AW630">
        <f>MAX(0,($B$13+$C$13*EF630)/(1+$D$13*EF630)*DY630/(EA630+273)*$E$13)</f>
        <v>0</v>
      </c>
      <c r="AX630" t="s">
        <v>437</v>
      </c>
      <c r="AY630" t="s">
        <v>437</v>
      </c>
      <c r="AZ630">
        <v>0</v>
      </c>
      <c r="BA630">
        <v>0</v>
      </c>
      <c r="BB630">
        <f>1-AZ630/BA630</f>
        <v>0</v>
      </c>
      <c r="BC630">
        <v>0</v>
      </c>
      <c r="BD630" t="s">
        <v>437</v>
      </c>
      <c r="BE630" t="s">
        <v>437</v>
      </c>
      <c r="BF630">
        <v>0</v>
      </c>
      <c r="BG630">
        <v>0</v>
      </c>
      <c r="BH630">
        <f>1-BF630/BG630</f>
        <v>0</v>
      </c>
      <c r="BI630">
        <v>0.5</v>
      </c>
      <c r="BJ630">
        <f>DI630</f>
        <v>0</v>
      </c>
      <c r="BK630">
        <f>L630</f>
        <v>0</v>
      </c>
      <c r="BL630">
        <f>BH630*BI630*BJ630</f>
        <v>0</v>
      </c>
      <c r="BM630">
        <f>(BK630-BC630)/BJ630</f>
        <v>0</v>
      </c>
      <c r="BN630">
        <f>(BA630-BG630)/BG630</f>
        <v>0</v>
      </c>
      <c r="BO630">
        <f>AZ630/(BB630+AZ630/BG630)</f>
        <v>0</v>
      </c>
      <c r="BP630" t="s">
        <v>437</v>
      </c>
      <c r="BQ630">
        <v>0</v>
      </c>
      <c r="BR630">
        <f>IF(BQ630&lt;&gt;0, BQ630, BO630)</f>
        <v>0</v>
      </c>
      <c r="BS630">
        <f>1-BR630/BG630</f>
        <v>0</v>
      </c>
      <c r="BT630">
        <f>(BG630-BF630)/(BG630-BR630)</f>
        <v>0</v>
      </c>
      <c r="BU630">
        <f>(BA630-BG630)/(BA630-BR630)</f>
        <v>0</v>
      </c>
      <c r="BV630">
        <f>(BG630-BF630)/(BG630-AZ630)</f>
        <v>0</v>
      </c>
      <c r="BW630">
        <f>(BA630-BG630)/(BA630-AZ630)</f>
        <v>0</v>
      </c>
      <c r="BX630">
        <f>(BT630*BR630/BF630)</f>
        <v>0</v>
      </c>
      <c r="BY630">
        <f>(1-BX630)</f>
        <v>0</v>
      </c>
      <c r="BZ630">
        <v>2020</v>
      </c>
      <c r="CA630">
        <v>290.0000000000001</v>
      </c>
      <c r="CB630">
        <v>1590.42</v>
      </c>
      <c r="CC630">
        <v>295</v>
      </c>
      <c r="CD630">
        <v>5220.67</v>
      </c>
      <c r="CE630">
        <v>1591.29</v>
      </c>
      <c r="CF630">
        <v>-0.87</v>
      </c>
      <c r="CG630">
        <v>300.0000000000001</v>
      </c>
      <c r="CH630">
        <v>23.8</v>
      </c>
      <c r="CI630">
        <v>1650.734719841875</v>
      </c>
      <c r="CJ630">
        <v>2.032994541366527</v>
      </c>
      <c r="CK630">
        <v>-31.03478562282126</v>
      </c>
      <c r="CL630">
        <v>0.9198548094063967</v>
      </c>
      <c r="CM630">
        <v>0.9759925733019913</v>
      </c>
      <c r="CN630">
        <v>-0.00431141668520578</v>
      </c>
      <c r="CO630">
        <v>289.9999999999999</v>
      </c>
      <c r="CP630">
        <v>1590.91</v>
      </c>
      <c r="CQ630">
        <v>765</v>
      </c>
      <c r="CR630">
        <v>5219.32</v>
      </c>
      <c r="CS630">
        <v>1591.27</v>
      </c>
      <c r="CT630">
        <v>-0.36</v>
      </c>
      <c r="DH630">
        <f>$B$11*EG630+$C$11*EH630+$F$11*ES630*(1-EV630)</f>
        <v>0</v>
      </c>
      <c r="DI630">
        <f>DH630*DJ630</f>
        <v>0</v>
      </c>
      <c r="DJ630">
        <f>($B$11*$D$9+$C$11*$D$9+$F$11*((FF630+EX630)/MAX(FF630+EX630+FG630, 0.1)*$I$9+FG630/MAX(FF630+EX630+FG630, 0.1)*$J$9))/($B$11+$C$11+$F$11)</f>
        <v>0</v>
      </c>
      <c r="DK630">
        <f>($B$11*$K$9+$C$11*$K$9+$F$11*((FF630+EX630)/MAX(FF630+EX630+FG630, 0.1)*$P$9+FG630/MAX(FF630+EX630+FG630, 0.1)*$Q$9))/($B$11+$C$11+$F$11)</f>
        <v>0</v>
      </c>
      <c r="DL630">
        <v>6</v>
      </c>
      <c r="DM630">
        <v>0.5</v>
      </c>
      <c r="DN630" t="s">
        <v>438</v>
      </c>
      <c r="DO630">
        <v>2</v>
      </c>
      <c r="DP630" t="b">
        <v>1</v>
      </c>
      <c r="DQ630">
        <v>1761514759.8</v>
      </c>
      <c r="DR630">
        <v>569.7501</v>
      </c>
      <c r="DS630">
        <v>609.817</v>
      </c>
      <c r="DT630">
        <v>16.40967</v>
      </c>
      <c r="DU630">
        <v>14.43096</v>
      </c>
      <c r="DV630">
        <v>572.3538</v>
      </c>
      <c r="DW630">
        <v>16.33608</v>
      </c>
      <c r="DX630">
        <v>500.0263</v>
      </c>
      <c r="DY630">
        <v>90.25514000000001</v>
      </c>
      <c r="DZ630">
        <v>0.10004102</v>
      </c>
      <c r="EA630">
        <v>23.86157</v>
      </c>
      <c r="EB630">
        <v>24.06147</v>
      </c>
      <c r="EC630">
        <v>999.9</v>
      </c>
      <c r="ED630">
        <v>0</v>
      </c>
      <c r="EE630">
        <v>0</v>
      </c>
      <c r="EF630">
        <v>9995.177</v>
      </c>
      <c r="EG630">
        <v>0</v>
      </c>
      <c r="EH630">
        <v>1029.057</v>
      </c>
      <c r="EI630">
        <v>-40.06684</v>
      </c>
      <c r="EJ630">
        <v>579.2553999999999</v>
      </c>
      <c r="EK630">
        <v>618.7461</v>
      </c>
      <c r="EL630">
        <v>1.978705</v>
      </c>
      <c r="EM630">
        <v>609.817</v>
      </c>
      <c r="EN630">
        <v>14.43096</v>
      </c>
      <c r="EO630">
        <v>1.481057</v>
      </c>
      <c r="EP630">
        <v>1.302468</v>
      </c>
      <c r="EQ630">
        <v>12.774</v>
      </c>
      <c r="ER630">
        <v>10.82737</v>
      </c>
      <c r="ES630">
        <v>1999.987</v>
      </c>
      <c r="ET630">
        <v>0.9800029000000002</v>
      </c>
      <c r="EU630">
        <v>0.01999748</v>
      </c>
      <c r="EV630">
        <v>0</v>
      </c>
      <c r="EW630">
        <v>1506.733</v>
      </c>
      <c r="EX630">
        <v>5.000970000000001</v>
      </c>
      <c r="EY630">
        <v>30302.05</v>
      </c>
      <c r="EZ630">
        <v>16707.47</v>
      </c>
      <c r="FA630">
        <v>41.25</v>
      </c>
      <c r="FB630">
        <v>42.4122</v>
      </c>
      <c r="FC630">
        <v>41.4246</v>
      </c>
      <c r="FD630">
        <v>41.75</v>
      </c>
      <c r="FE630">
        <v>41.25</v>
      </c>
      <c r="FF630">
        <v>1955.096</v>
      </c>
      <c r="FG630">
        <v>39.89</v>
      </c>
      <c r="FH630">
        <v>0</v>
      </c>
      <c r="FI630">
        <v>9633.800000190735</v>
      </c>
      <c r="FJ630">
        <v>0</v>
      </c>
      <c r="FK630">
        <v>1507.034615384615</v>
      </c>
      <c r="FL630">
        <v>-5.203418801355152</v>
      </c>
      <c r="FM630">
        <v>-86.40683763433923</v>
      </c>
      <c r="FN630">
        <v>30305.33076923077</v>
      </c>
      <c r="FO630">
        <v>15</v>
      </c>
      <c r="FP630">
        <v>0</v>
      </c>
      <c r="FQ630" t="s">
        <v>439</v>
      </c>
      <c r="FR630">
        <v>1760210915.6</v>
      </c>
      <c r="FS630">
        <v>0</v>
      </c>
      <c r="FT630">
        <v>0</v>
      </c>
      <c r="FU630">
        <v>-0.215</v>
      </c>
      <c r="FV630">
        <v>0</v>
      </c>
      <c r="FW630">
        <v>-0.6919999999999999</v>
      </c>
      <c r="FX630">
        <v>0</v>
      </c>
      <c r="FY630">
        <v>400</v>
      </c>
      <c r="FZ630">
        <v>0</v>
      </c>
      <c r="GA630">
        <v>0.15</v>
      </c>
      <c r="GB630">
        <v>0</v>
      </c>
      <c r="GC630">
        <v>-39.53776097560976</v>
      </c>
      <c r="GD630">
        <v>-3.774192334494865</v>
      </c>
      <c r="GE630">
        <v>0.3783021020670069</v>
      </c>
      <c r="GF630">
        <v>0</v>
      </c>
      <c r="GG630">
        <v>1507.504117647059</v>
      </c>
      <c r="GH630">
        <v>-6.402139037104522</v>
      </c>
      <c r="GI630">
        <v>0.7061291235322025</v>
      </c>
      <c r="GJ630">
        <v>0</v>
      </c>
      <c r="GK630">
        <v>1.988428780487805</v>
      </c>
      <c r="GL630">
        <v>-0.2064016724738674</v>
      </c>
      <c r="GM630">
        <v>0.02621863712436503</v>
      </c>
      <c r="GN630">
        <v>0</v>
      </c>
      <c r="GO630">
        <v>0</v>
      </c>
      <c r="GP630">
        <v>3</v>
      </c>
      <c r="GQ630" t="s">
        <v>455</v>
      </c>
      <c r="GR630">
        <v>3.13376</v>
      </c>
      <c r="GS630">
        <v>2.76021</v>
      </c>
      <c r="GT630">
        <v>0.118334</v>
      </c>
      <c r="GU630">
        <v>0.12246</v>
      </c>
      <c r="GV630">
        <v>0.08053299999999999</v>
      </c>
      <c r="GW630">
        <v>0.0725828</v>
      </c>
      <c r="GX630">
        <v>27959.9</v>
      </c>
      <c r="GY630">
        <v>27833.1</v>
      </c>
      <c r="GZ630">
        <v>29496.5</v>
      </c>
      <c r="HA630">
        <v>29322.3</v>
      </c>
      <c r="HB630">
        <v>35842.1</v>
      </c>
      <c r="HC630">
        <v>36024.6</v>
      </c>
      <c r="HD630">
        <v>41503.5</v>
      </c>
      <c r="HE630">
        <v>41654.1</v>
      </c>
      <c r="HF630">
        <v>1.91005</v>
      </c>
      <c r="HG630">
        <v>1.82682</v>
      </c>
      <c r="HH630">
        <v>0.0202954</v>
      </c>
      <c r="HI630">
        <v>0</v>
      </c>
      <c r="HJ630">
        <v>23.755</v>
      </c>
      <c r="HK630">
        <v>999.9</v>
      </c>
      <c r="HL630">
        <v>35.3</v>
      </c>
      <c r="HM630">
        <v>31.6</v>
      </c>
      <c r="HN630">
        <v>18.2569</v>
      </c>
      <c r="HO630">
        <v>62.6867</v>
      </c>
      <c r="HP630">
        <v>30.9335</v>
      </c>
      <c r="HQ630">
        <v>1</v>
      </c>
      <c r="HR630">
        <v>0.29859</v>
      </c>
      <c r="HS630">
        <v>5.24361</v>
      </c>
      <c r="HT630">
        <v>20.2624</v>
      </c>
      <c r="HU630">
        <v>5.21879</v>
      </c>
      <c r="HV630">
        <v>12.0159</v>
      </c>
      <c r="HW630">
        <v>4.98865</v>
      </c>
      <c r="HX630">
        <v>3.288</v>
      </c>
      <c r="HY630">
        <v>9999</v>
      </c>
      <c r="HZ630">
        <v>9999</v>
      </c>
      <c r="IA630">
        <v>9999</v>
      </c>
      <c r="IB630">
        <v>999.9</v>
      </c>
      <c r="IC630">
        <v>4.97284</v>
      </c>
      <c r="ID630">
        <v>1.86661</v>
      </c>
      <c r="IE630">
        <v>1.8659</v>
      </c>
      <c r="IF630">
        <v>1.86585</v>
      </c>
      <c r="IG630">
        <v>1.86771</v>
      </c>
      <c r="IH630">
        <v>1.87013</v>
      </c>
      <c r="II630">
        <v>1.86874</v>
      </c>
      <c r="IJ630">
        <v>1.87027</v>
      </c>
      <c r="IK630">
        <v>0</v>
      </c>
      <c r="IL630">
        <v>0</v>
      </c>
      <c r="IM630">
        <v>0</v>
      </c>
      <c r="IN630">
        <v>0</v>
      </c>
      <c r="IO630" t="s">
        <v>441</v>
      </c>
      <c r="IP630" t="s">
        <v>442</v>
      </c>
      <c r="IQ630" t="s">
        <v>443</v>
      </c>
      <c r="IR630" t="s">
        <v>443</v>
      </c>
      <c r="IS630" t="s">
        <v>443</v>
      </c>
      <c r="IT630" t="s">
        <v>443</v>
      </c>
      <c r="IU630">
        <v>0</v>
      </c>
      <c r="IV630">
        <v>100</v>
      </c>
      <c r="IW630">
        <v>100</v>
      </c>
      <c r="IX630">
        <v>-2.621</v>
      </c>
      <c r="IY630">
        <v>0.0738</v>
      </c>
      <c r="IZ630">
        <v>-1.414774939843471</v>
      </c>
      <c r="JA630">
        <v>-0.002262605230658699</v>
      </c>
      <c r="JB630">
        <v>4.117972070868355E-07</v>
      </c>
      <c r="JC630">
        <v>-1.535053720392113E-10</v>
      </c>
      <c r="JD630">
        <v>-0.05773197212917025</v>
      </c>
      <c r="JE630">
        <v>-0.004387372397949352</v>
      </c>
      <c r="JF630">
        <v>0.001148265067849212</v>
      </c>
      <c r="JG630">
        <v>-2.372704636287677E-05</v>
      </c>
      <c r="JH630">
        <v>4</v>
      </c>
      <c r="JI630">
        <v>2346</v>
      </c>
      <c r="JJ630">
        <v>1</v>
      </c>
      <c r="JK630">
        <v>24</v>
      </c>
      <c r="JL630">
        <v>21730.8</v>
      </c>
      <c r="JM630">
        <v>29358579.4</v>
      </c>
      <c r="JN630">
        <v>1.43066</v>
      </c>
      <c r="JO630">
        <v>2.26318</v>
      </c>
      <c r="JP630">
        <v>1.39648</v>
      </c>
      <c r="JQ630">
        <v>2.34985</v>
      </c>
      <c r="JR630">
        <v>1.49536</v>
      </c>
      <c r="JS630">
        <v>2.63916</v>
      </c>
      <c r="JT630">
        <v>36.34</v>
      </c>
      <c r="JU630">
        <v>24.0262</v>
      </c>
      <c r="JV630">
        <v>18</v>
      </c>
      <c r="JW630">
        <v>499.399</v>
      </c>
      <c r="JX630">
        <v>436.122</v>
      </c>
      <c r="JY630">
        <v>18.1499</v>
      </c>
      <c r="JZ630">
        <v>31.1726</v>
      </c>
      <c r="KA630">
        <v>29.9992</v>
      </c>
      <c r="KB630">
        <v>30.8513</v>
      </c>
      <c r="KC630">
        <v>30.7636</v>
      </c>
      <c r="KD630">
        <v>28.8081</v>
      </c>
      <c r="KE630">
        <v>23.8969</v>
      </c>
      <c r="KF630">
        <v>31.4898</v>
      </c>
      <c r="KG630">
        <v>18.1565</v>
      </c>
      <c r="KH630">
        <v>640.765</v>
      </c>
      <c r="KI630">
        <v>14.4833</v>
      </c>
      <c r="KJ630">
        <v>100.805</v>
      </c>
      <c r="KK630">
        <v>100.169</v>
      </c>
    </row>
    <row r="631" spans="1:297">
      <c r="A631">
        <v>615</v>
      </c>
      <c r="B631">
        <v>1761514767.6</v>
      </c>
      <c r="C631">
        <v>7557.099999904633</v>
      </c>
      <c r="D631" t="s">
        <v>1679</v>
      </c>
      <c r="E631" t="s">
        <v>1680</v>
      </c>
      <c r="F631">
        <v>5</v>
      </c>
      <c r="G631" t="s">
        <v>1604</v>
      </c>
      <c r="H631" t="s">
        <v>436</v>
      </c>
      <c r="I631">
        <v>1761514765.1</v>
      </c>
      <c r="J631">
        <f>(K631)/1000</f>
        <v>0</v>
      </c>
      <c r="K631">
        <f>IF(DP631, AN631, AH631)</f>
        <v>0</v>
      </c>
      <c r="L631">
        <f>IF(DP631, AI631, AG631)</f>
        <v>0</v>
      </c>
      <c r="M631">
        <f>DR631 - IF(AU631&gt;1, L631*DL631*100.0/(AW631), 0)</f>
        <v>0</v>
      </c>
      <c r="N631">
        <f>((T631-J631/2)*M631-L631)/(T631+J631/2)</f>
        <v>0</v>
      </c>
      <c r="O631">
        <f>N631*(DY631+DZ631)/1000.0</f>
        <v>0</v>
      </c>
      <c r="P631">
        <f>(DR631 - IF(AU631&gt;1, L631*DL631*100.0/(AW631), 0))*(DY631+DZ631)/1000.0</f>
        <v>0</v>
      </c>
      <c r="Q631">
        <f>2.0/((1/S631-1/R631)+SIGN(S631)*SQRT((1/S631-1/R631)*(1/S631-1/R631) + 4*DM631/((DM631+1)*(DM631+1))*(2*1/S631*1/R631-1/R631*1/R631)))</f>
        <v>0</v>
      </c>
      <c r="R631">
        <f>IF(LEFT(DN631,1)&lt;&gt;"0",IF(LEFT(DN631,1)="1",3.0,DO631),$D$5+$E$5*(EF631*DY631/($K$5*1000))+$F$5*(EF631*DY631/($K$5*1000))*MAX(MIN(DL631,$J$5),$I$5)*MAX(MIN(DL631,$J$5),$I$5)+$G$5*MAX(MIN(DL631,$J$5),$I$5)*(EF631*DY631/($K$5*1000))+$H$5*(EF631*DY631/($K$5*1000))*(EF631*DY631/($K$5*1000)))</f>
        <v>0</v>
      </c>
      <c r="S631">
        <f>J631*(1000-(1000*0.61365*exp(17.502*W631/(240.97+W631))/(DY631+DZ631)+DT631)/2)/(1000*0.61365*exp(17.502*W631/(240.97+W631))/(DY631+DZ631)-DT631)</f>
        <v>0</v>
      </c>
      <c r="T631">
        <f>1/((DM631+1)/(Q631/1.6)+1/(R631/1.37)) + DM631/((DM631+1)/(Q631/1.6) + DM631/(R631/1.37))</f>
        <v>0</v>
      </c>
      <c r="U631">
        <f>(DH631*DK631)</f>
        <v>0</v>
      </c>
      <c r="V631">
        <f>(EA631+(U631+2*0.95*5.67E-8*(((EA631+$B$7)+273)^4-(EA631+273)^4)-44100*J631)/(1.84*29.3*R631+8*0.95*5.67E-8*(EA631+273)^3))</f>
        <v>0</v>
      </c>
      <c r="W631">
        <f>($C$7*EB631+$D$7*EC631+$E$7*V631)</f>
        <v>0</v>
      </c>
      <c r="X631">
        <f>0.61365*exp(17.502*W631/(240.97+W631))</f>
        <v>0</v>
      </c>
      <c r="Y631">
        <f>(Z631/AA631*100)</f>
        <v>0</v>
      </c>
      <c r="Z631">
        <f>DT631*(DY631+DZ631)/1000</f>
        <v>0</v>
      </c>
      <c r="AA631">
        <f>0.61365*exp(17.502*EA631/(240.97+EA631))</f>
        <v>0</v>
      </c>
      <c r="AB631">
        <f>(X631-DT631*(DY631+DZ631)/1000)</f>
        <v>0</v>
      </c>
      <c r="AC631">
        <f>(-J631*44100)</f>
        <v>0</v>
      </c>
      <c r="AD631">
        <f>2*29.3*R631*0.92*(EA631-W631)</f>
        <v>0</v>
      </c>
      <c r="AE631">
        <f>2*0.95*5.67E-8*(((EA631+$B$7)+273)^4-(W631+273)^4)</f>
        <v>0</v>
      </c>
      <c r="AF631">
        <f>U631+AE631+AC631+AD631</f>
        <v>0</v>
      </c>
      <c r="AG631">
        <f>DX631*AU631*(DS631-DR631*(1000-AU631*DU631)/(1000-AU631*DT631))/(100*DL631)</f>
        <v>0</v>
      </c>
      <c r="AH631">
        <f>1000*DX631*AU631*(DT631-DU631)/(100*DL631*(1000-AU631*DT631))</f>
        <v>0</v>
      </c>
      <c r="AI631">
        <f>(AJ631 - AK631 - DY631*1E3/(8.314*(EA631+273.15)) * AM631/DX631 * AL631) * DX631/(100*DL631) * (1000 - DU631)/1000</f>
        <v>0</v>
      </c>
      <c r="AJ631">
        <v>634.8668633056546</v>
      </c>
      <c r="AK631">
        <v>603.7342545454542</v>
      </c>
      <c r="AL631">
        <v>3.340117248487491</v>
      </c>
      <c r="AM631">
        <v>65.62289470494829</v>
      </c>
      <c r="AN631">
        <f>(AP631 - AO631 + DY631*1E3/(8.314*(EA631+273.15)) * AR631/DX631 * AQ631) * DX631/(100*DL631) * 1000/(1000 - AP631)</f>
        <v>0</v>
      </c>
      <c r="AO631">
        <v>14.43005955757505</v>
      </c>
      <c r="AP631">
        <v>16.43442545454546</v>
      </c>
      <c r="AQ631">
        <v>0.0003506027805918732</v>
      </c>
      <c r="AR631">
        <v>106.7628895152086</v>
      </c>
      <c r="AS631">
        <v>0</v>
      </c>
      <c r="AT631">
        <v>0</v>
      </c>
      <c r="AU631">
        <f>IF(AS631*$H$13&gt;=AW631,1.0,(AW631/(AW631-AS631*$H$13)))</f>
        <v>0</v>
      </c>
      <c r="AV631">
        <f>(AU631-1)*100</f>
        <v>0</v>
      </c>
      <c r="AW631">
        <f>MAX(0,($B$13+$C$13*EF631)/(1+$D$13*EF631)*DY631/(EA631+273)*$E$13)</f>
        <v>0</v>
      </c>
      <c r="AX631" t="s">
        <v>437</v>
      </c>
      <c r="AY631" t="s">
        <v>437</v>
      </c>
      <c r="AZ631">
        <v>0</v>
      </c>
      <c r="BA631">
        <v>0</v>
      </c>
      <c r="BB631">
        <f>1-AZ631/BA631</f>
        <v>0</v>
      </c>
      <c r="BC631">
        <v>0</v>
      </c>
      <c r="BD631" t="s">
        <v>437</v>
      </c>
      <c r="BE631" t="s">
        <v>437</v>
      </c>
      <c r="BF631">
        <v>0</v>
      </c>
      <c r="BG631">
        <v>0</v>
      </c>
      <c r="BH631">
        <f>1-BF631/BG631</f>
        <v>0</v>
      </c>
      <c r="BI631">
        <v>0.5</v>
      </c>
      <c r="BJ631">
        <f>DI631</f>
        <v>0</v>
      </c>
      <c r="BK631">
        <f>L631</f>
        <v>0</v>
      </c>
      <c r="BL631">
        <f>BH631*BI631*BJ631</f>
        <v>0</v>
      </c>
      <c r="BM631">
        <f>(BK631-BC631)/BJ631</f>
        <v>0</v>
      </c>
      <c r="BN631">
        <f>(BA631-BG631)/BG631</f>
        <v>0</v>
      </c>
      <c r="BO631">
        <f>AZ631/(BB631+AZ631/BG631)</f>
        <v>0</v>
      </c>
      <c r="BP631" t="s">
        <v>437</v>
      </c>
      <c r="BQ631">
        <v>0</v>
      </c>
      <c r="BR631">
        <f>IF(BQ631&lt;&gt;0, BQ631, BO631)</f>
        <v>0</v>
      </c>
      <c r="BS631">
        <f>1-BR631/BG631</f>
        <v>0</v>
      </c>
      <c r="BT631">
        <f>(BG631-BF631)/(BG631-BR631)</f>
        <v>0</v>
      </c>
      <c r="BU631">
        <f>(BA631-BG631)/(BA631-BR631)</f>
        <v>0</v>
      </c>
      <c r="BV631">
        <f>(BG631-BF631)/(BG631-AZ631)</f>
        <v>0</v>
      </c>
      <c r="BW631">
        <f>(BA631-BG631)/(BA631-AZ631)</f>
        <v>0</v>
      </c>
      <c r="BX631">
        <f>(BT631*BR631/BF631)</f>
        <v>0</v>
      </c>
      <c r="BY631">
        <f>(1-BX631)</f>
        <v>0</v>
      </c>
      <c r="BZ631">
        <v>2020</v>
      </c>
      <c r="CA631">
        <v>290.0000000000001</v>
      </c>
      <c r="CB631">
        <v>1590.42</v>
      </c>
      <c r="CC631">
        <v>295</v>
      </c>
      <c r="CD631">
        <v>5220.67</v>
      </c>
      <c r="CE631">
        <v>1591.29</v>
      </c>
      <c r="CF631">
        <v>-0.87</v>
      </c>
      <c r="CG631">
        <v>300.0000000000001</v>
      </c>
      <c r="CH631">
        <v>23.8</v>
      </c>
      <c r="CI631">
        <v>1650.734719841875</v>
      </c>
      <c r="CJ631">
        <v>2.032994541366527</v>
      </c>
      <c r="CK631">
        <v>-31.03478562282126</v>
      </c>
      <c r="CL631">
        <v>0.9198548094063967</v>
      </c>
      <c r="CM631">
        <v>0.9759925733019913</v>
      </c>
      <c r="CN631">
        <v>-0.00431141668520578</v>
      </c>
      <c r="CO631">
        <v>289.9999999999999</v>
      </c>
      <c r="CP631">
        <v>1590.91</v>
      </c>
      <c r="CQ631">
        <v>765</v>
      </c>
      <c r="CR631">
        <v>5219.32</v>
      </c>
      <c r="CS631">
        <v>1591.27</v>
      </c>
      <c r="CT631">
        <v>-0.36</v>
      </c>
      <c r="DH631">
        <f>$B$11*EG631+$C$11*EH631+$F$11*ES631*(1-EV631)</f>
        <v>0</v>
      </c>
      <c r="DI631">
        <f>DH631*DJ631</f>
        <v>0</v>
      </c>
      <c r="DJ631">
        <f>($B$11*$D$9+$C$11*$D$9+$F$11*((FF631+EX631)/MAX(FF631+EX631+FG631, 0.1)*$I$9+FG631/MAX(FF631+EX631+FG631, 0.1)*$J$9))/($B$11+$C$11+$F$11)</f>
        <v>0</v>
      </c>
      <c r="DK631">
        <f>($B$11*$K$9+$C$11*$K$9+$F$11*((FF631+EX631)/MAX(FF631+EX631+FG631, 0.1)*$P$9+FG631/MAX(FF631+EX631+FG631, 0.1)*$Q$9))/($B$11+$C$11+$F$11)</f>
        <v>0</v>
      </c>
      <c r="DL631">
        <v>6</v>
      </c>
      <c r="DM631">
        <v>0.5</v>
      </c>
      <c r="DN631" t="s">
        <v>438</v>
      </c>
      <c r="DO631">
        <v>2</v>
      </c>
      <c r="DP631" t="b">
        <v>1</v>
      </c>
      <c r="DQ631">
        <v>1761514765.1</v>
      </c>
      <c r="DR631">
        <v>587.2483333333334</v>
      </c>
      <c r="DS631">
        <v>627.4345555555556</v>
      </c>
      <c r="DT631">
        <v>16.42875555555555</v>
      </c>
      <c r="DU631">
        <v>14.42991111111111</v>
      </c>
      <c r="DV631">
        <v>589.8862222222222</v>
      </c>
      <c r="DW631">
        <v>16.35491111111111</v>
      </c>
      <c r="DX631">
        <v>499.9834444444444</v>
      </c>
      <c r="DY631">
        <v>90.2558777777778</v>
      </c>
      <c r="DZ631">
        <v>0.09995058888888887</v>
      </c>
      <c r="EA631">
        <v>23.87714444444445</v>
      </c>
      <c r="EB631">
        <v>24.07272222222222</v>
      </c>
      <c r="EC631">
        <v>999.9000000000001</v>
      </c>
      <c r="ED631">
        <v>0</v>
      </c>
      <c r="EE631">
        <v>0</v>
      </c>
      <c r="EF631">
        <v>10006.93333333333</v>
      </c>
      <c r="EG631">
        <v>0</v>
      </c>
      <c r="EH631">
        <v>1029.06</v>
      </c>
      <c r="EI631">
        <v>-40.18613333333334</v>
      </c>
      <c r="EJ631">
        <v>597.0571111111111</v>
      </c>
      <c r="EK631">
        <v>636.6206666666667</v>
      </c>
      <c r="EL631">
        <v>1.998852222222222</v>
      </c>
      <c r="EM631">
        <v>627.4345555555556</v>
      </c>
      <c r="EN631">
        <v>14.42991111111111</v>
      </c>
      <c r="EO631">
        <v>1.482793333333333</v>
      </c>
      <c r="EP631">
        <v>1.302384444444445</v>
      </c>
      <c r="EQ631">
        <v>12.79186666666667</v>
      </c>
      <c r="ER631">
        <v>10.82637777777778</v>
      </c>
      <c r="ES631">
        <v>1999.972222222222</v>
      </c>
      <c r="ET631">
        <v>0.9800030000000002</v>
      </c>
      <c r="EU631">
        <v>0.01999738888888889</v>
      </c>
      <c r="EV631">
        <v>0</v>
      </c>
      <c r="EW631">
        <v>1505.427777777778</v>
      </c>
      <c r="EX631">
        <v>5.00097</v>
      </c>
      <c r="EY631">
        <v>30273.51111111111</v>
      </c>
      <c r="EZ631">
        <v>16707.34444444444</v>
      </c>
      <c r="FA631">
        <v>41.25</v>
      </c>
      <c r="FB631">
        <v>42.41633333333333</v>
      </c>
      <c r="FC631">
        <v>41.437</v>
      </c>
      <c r="FD631">
        <v>41.75</v>
      </c>
      <c r="FE631">
        <v>41.25</v>
      </c>
      <c r="FF631">
        <v>1955.082222222222</v>
      </c>
      <c r="FG631">
        <v>39.89</v>
      </c>
      <c r="FH631">
        <v>0</v>
      </c>
      <c r="FI631">
        <v>9638.600000143051</v>
      </c>
      <c r="FJ631">
        <v>0</v>
      </c>
      <c r="FK631">
        <v>1506.36</v>
      </c>
      <c r="FL631">
        <v>-9.736752135851637</v>
      </c>
      <c r="FM631">
        <v>-174.8512822755897</v>
      </c>
      <c r="FN631">
        <v>30292.26153846153</v>
      </c>
      <c r="FO631">
        <v>15</v>
      </c>
      <c r="FP631">
        <v>0</v>
      </c>
      <c r="FQ631" t="s">
        <v>439</v>
      </c>
      <c r="FR631">
        <v>1760210915.6</v>
      </c>
      <c r="FS631">
        <v>0</v>
      </c>
      <c r="FT631">
        <v>0</v>
      </c>
      <c r="FU631">
        <v>-0.215</v>
      </c>
      <c r="FV631">
        <v>0</v>
      </c>
      <c r="FW631">
        <v>-0.6919999999999999</v>
      </c>
      <c r="FX631">
        <v>0</v>
      </c>
      <c r="FY631">
        <v>400</v>
      </c>
      <c r="FZ631">
        <v>0</v>
      </c>
      <c r="GA631">
        <v>0.15</v>
      </c>
      <c r="GB631">
        <v>0</v>
      </c>
      <c r="GC631">
        <v>-39.8502925</v>
      </c>
      <c r="GD631">
        <v>-3.055804502814228</v>
      </c>
      <c r="GE631">
        <v>0.3068268260660237</v>
      </c>
      <c r="GF631">
        <v>0</v>
      </c>
      <c r="GG631">
        <v>1506.717941176471</v>
      </c>
      <c r="GH631">
        <v>-7.499618025502739</v>
      </c>
      <c r="GI631">
        <v>0.8315109543042808</v>
      </c>
      <c r="GJ631">
        <v>0</v>
      </c>
      <c r="GK631">
        <v>1.98034275</v>
      </c>
      <c r="GL631">
        <v>0.06471388367728804</v>
      </c>
      <c r="GM631">
        <v>0.01699878421939346</v>
      </c>
      <c r="GN631">
        <v>1</v>
      </c>
      <c r="GO631">
        <v>1</v>
      </c>
      <c r="GP631">
        <v>3</v>
      </c>
      <c r="GQ631" t="s">
        <v>446</v>
      </c>
      <c r="GR631">
        <v>3.1337</v>
      </c>
      <c r="GS631">
        <v>2.76028</v>
      </c>
      <c r="GT631">
        <v>0.120694</v>
      </c>
      <c r="GU631">
        <v>0.12478</v>
      </c>
      <c r="GV631">
        <v>0.0805869</v>
      </c>
      <c r="GW631">
        <v>0.07257570000000001</v>
      </c>
      <c r="GX631">
        <v>27885.7</v>
      </c>
      <c r="GY631">
        <v>27759.5</v>
      </c>
      <c r="GZ631">
        <v>29497.2</v>
      </c>
      <c r="HA631">
        <v>29322.4</v>
      </c>
      <c r="HB631">
        <v>35840.9</v>
      </c>
      <c r="HC631">
        <v>36025</v>
      </c>
      <c r="HD631">
        <v>41504.6</v>
      </c>
      <c r="HE631">
        <v>41654.3</v>
      </c>
      <c r="HF631">
        <v>1.9101</v>
      </c>
      <c r="HG631">
        <v>1.8268</v>
      </c>
      <c r="HH631">
        <v>0.0174046</v>
      </c>
      <c r="HI631">
        <v>0</v>
      </c>
      <c r="HJ631">
        <v>23.7584</v>
      </c>
      <c r="HK631">
        <v>999.9</v>
      </c>
      <c r="HL631">
        <v>35.3</v>
      </c>
      <c r="HM631">
        <v>31.6</v>
      </c>
      <c r="HN631">
        <v>18.2584</v>
      </c>
      <c r="HO631">
        <v>62.5467</v>
      </c>
      <c r="HP631">
        <v>30.9696</v>
      </c>
      <c r="HQ631">
        <v>1</v>
      </c>
      <c r="HR631">
        <v>0.298905</v>
      </c>
      <c r="HS631">
        <v>5.4395</v>
      </c>
      <c r="HT631">
        <v>20.2564</v>
      </c>
      <c r="HU631">
        <v>5.21819</v>
      </c>
      <c r="HV631">
        <v>12.0159</v>
      </c>
      <c r="HW631">
        <v>4.9885</v>
      </c>
      <c r="HX631">
        <v>3.288</v>
      </c>
      <c r="HY631">
        <v>9999</v>
      </c>
      <c r="HZ631">
        <v>9999</v>
      </c>
      <c r="IA631">
        <v>9999</v>
      </c>
      <c r="IB631">
        <v>999.9</v>
      </c>
      <c r="IC631">
        <v>4.97285</v>
      </c>
      <c r="ID631">
        <v>1.86662</v>
      </c>
      <c r="IE631">
        <v>1.86592</v>
      </c>
      <c r="IF631">
        <v>1.86585</v>
      </c>
      <c r="IG631">
        <v>1.86772</v>
      </c>
      <c r="IH631">
        <v>1.87014</v>
      </c>
      <c r="II631">
        <v>1.86875</v>
      </c>
      <c r="IJ631">
        <v>1.87027</v>
      </c>
      <c r="IK631">
        <v>0</v>
      </c>
      <c r="IL631">
        <v>0</v>
      </c>
      <c r="IM631">
        <v>0</v>
      </c>
      <c r="IN631">
        <v>0</v>
      </c>
      <c r="IO631" t="s">
        <v>441</v>
      </c>
      <c r="IP631" t="s">
        <v>442</v>
      </c>
      <c r="IQ631" t="s">
        <v>443</v>
      </c>
      <c r="IR631" t="s">
        <v>443</v>
      </c>
      <c r="IS631" t="s">
        <v>443</v>
      </c>
      <c r="IT631" t="s">
        <v>443</v>
      </c>
      <c r="IU631">
        <v>0</v>
      </c>
      <c r="IV631">
        <v>100</v>
      </c>
      <c r="IW631">
        <v>100</v>
      </c>
      <c r="IX631">
        <v>-2.654</v>
      </c>
      <c r="IY631">
        <v>0.07389999999999999</v>
      </c>
      <c r="IZ631">
        <v>-1.414774939843471</v>
      </c>
      <c r="JA631">
        <v>-0.002262605230658699</v>
      </c>
      <c r="JB631">
        <v>4.117972070868355E-07</v>
      </c>
      <c r="JC631">
        <v>-1.535053720392113E-10</v>
      </c>
      <c r="JD631">
        <v>-0.05773197212917025</v>
      </c>
      <c r="JE631">
        <v>-0.004387372397949352</v>
      </c>
      <c r="JF631">
        <v>0.001148265067849212</v>
      </c>
      <c r="JG631">
        <v>-2.372704636287677E-05</v>
      </c>
      <c r="JH631">
        <v>4</v>
      </c>
      <c r="JI631">
        <v>2346</v>
      </c>
      <c r="JJ631">
        <v>1</v>
      </c>
      <c r="JK631">
        <v>24</v>
      </c>
      <c r="JL631">
        <v>21730.9</v>
      </c>
      <c r="JM631">
        <v>29358579.5</v>
      </c>
      <c r="JN631">
        <v>1.46484</v>
      </c>
      <c r="JO631">
        <v>2.2583</v>
      </c>
      <c r="JP631">
        <v>1.39648</v>
      </c>
      <c r="JQ631">
        <v>2.35474</v>
      </c>
      <c r="JR631">
        <v>1.49536</v>
      </c>
      <c r="JS631">
        <v>2.67212</v>
      </c>
      <c r="JT631">
        <v>36.34</v>
      </c>
      <c r="JU631">
        <v>24.0262</v>
      </c>
      <c r="JV631">
        <v>18</v>
      </c>
      <c r="JW631">
        <v>499.468</v>
      </c>
      <c r="JX631">
        <v>436.144</v>
      </c>
      <c r="JY631">
        <v>18.129</v>
      </c>
      <c r="JZ631">
        <v>31.176</v>
      </c>
      <c r="KA631">
        <v>30</v>
      </c>
      <c r="KB631">
        <v>30.856</v>
      </c>
      <c r="KC631">
        <v>30.7688</v>
      </c>
      <c r="KD631">
        <v>29.3703</v>
      </c>
      <c r="KE631">
        <v>23.8969</v>
      </c>
      <c r="KF631">
        <v>31.4898</v>
      </c>
      <c r="KG631">
        <v>18.0739</v>
      </c>
      <c r="KH631">
        <v>654.122</v>
      </c>
      <c r="KI631">
        <v>14.4772</v>
      </c>
      <c r="KJ631">
        <v>100.808</v>
      </c>
      <c r="KK631">
        <v>100.169</v>
      </c>
    </row>
    <row r="632" spans="1:297">
      <c r="A632">
        <v>616</v>
      </c>
      <c r="B632">
        <v>1761514772.6</v>
      </c>
      <c r="C632">
        <v>7562.099999904633</v>
      </c>
      <c r="D632" t="s">
        <v>1681</v>
      </c>
      <c r="E632" t="s">
        <v>1682</v>
      </c>
      <c r="F632">
        <v>5</v>
      </c>
      <c r="G632" t="s">
        <v>1604</v>
      </c>
      <c r="H632" t="s">
        <v>436</v>
      </c>
      <c r="I632">
        <v>1761514769.8</v>
      </c>
      <c r="J632">
        <f>(K632)/1000</f>
        <v>0</v>
      </c>
      <c r="K632">
        <f>IF(DP632, AN632, AH632)</f>
        <v>0</v>
      </c>
      <c r="L632">
        <f>IF(DP632, AI632, AG632)</f>
        <v>0</v>
      </c>
      <c r="M632">
        <f>DR632 - IF(AU632&gt;1, L632*DL632*100.0/(AW632), 0)</f>
        <v>0</v>
      </c>
      <c r="N632">
        <f>((T632-J632/2)*M632-L632)/(T632+J632/2)</f>
        <v>0</v>
      </c>
      <c r="O632">
        <f>N632*(DY632+DZ632)/1000.0</f>
        <v>0</v>
      </c>
      <c r="P632">
        <f>(DR632 - IF(AU632&gt;1, L632*DL632*100.0/(AW632), 0))*(DY632+DZ632)/1000.0</f>
        <v>0</v>
      </c>
      <c r="Q632">
        <f>2.0/((1/S632-1/R632)+SIGN(S632)*SQRT((1/S632-1/R632)*(1/S632-1/R632) + 4*DM632/((DM632+1)*(DM632+1))*(2*1/S632*1/R632-1/R632*1/R632)))</f>
        <v>0</v>
      </c>
      <c r="R632">
        <f>IF(LEFT(DN632,1)&lt;&gt;"0",IF(LEFT(DN632,1)="1",3.0,DO632),$D$5+$E$5*(EF632*DY632/($K$5*1000))+$F$5*(EF632*DY632/($K$5*1000))*MAX(MIN(DL632,$J$5),$I$5)*MAX(MIN(DL632,$J$5),$I$5)+$G$5*MAX(MIN(DL632,$J$5),$I$5)*(EF632*DY632/($K$5*1000))+$H$5*(EF632*DY632/($K$5*1000))*(EF632*DY632/($K$5*1000)))</f>
        <v>0</v>
      </c>
      <c r="S632">
        <f>J632*(1000-(1000*0.61365*exp(17.502*W632/(240.97+W632))/(DY632+DZ632)+DT632)/2)/(1000*0.61365*exp(17.502*W632/(240.97+W632))/(DY632+DZ632)-DT632)</f>
        <v>0</v>
      </c>
      <c r="T632">
        <f>1/((DM632+1)/(Q632/1.6)+1/(R632/1.37)) + DM632/((DM632+1)/(Q632/1.6) + DM632/(R632/1.37))</f>
        <v>0</v>
      </c>
      <c r="U632">
        <f>(DH632*DK632)</f>
        <v>0</v>
      </c>
      <c r="V632">
        <f>(EA632+(U632+2*0.95*5.67E-8*(((EA632+$B$7)+273)^4-(EA632+273)^4)-44100*J632)/(1.84*29.3*R632+8*0.95*5.67E-8*(EA632+273)^3))</f>
        <v>0</v>
      </c>
      <c r="W632">
        <f>($C$7*EB632+$D$7*EC632+$E$7*V632)</f>
        <v>0</v>
      </c>
      <c r="X632">
        <f>0.61365*exp(17.502*W632/(240.97+W632))</f>
        <v>0</v>
      </c>
      <c r="Y632">
        <f>(Z632/AA632*100)</f>
        <v>0</v>
      </c>
      <c r="Z632">
        <f>DT632*(DY632+DZ632)/1000</f>
        <v>0</v>
      </c>
      <c r="AA632">
        <f>0.61365*exp(17.502*EA632/(240.97+EA632))</f>
        <v>0</v>
      </c>
      <c r="AB632">
        <f>(X632-DT632*(DY632+DZ632)/1000)</f>
        <v>0</v>
      </c>
      <c r="AC632">
        <f>(-J632*44100)</f>
        <v>0</v>
      </c>
      <c r="AD632">
        <f>2*29.3*R632*0.92*(EA632-W632)</f>
        <v>0</v>
      </c>
      <c r="AE632">
        <f>2*0.95*5.67E-8*(((EA632+$B$7)+273)^4-(W632+273)^4)</f>
        <v>0</v>
      </c>
      <c r="AF632">
        <f>U632+AE632+AC632+AD632</f>
        <v>0</v>
      </c>
      <c r="AG632">
        <f>DX632*AU632*(DS632-DR632*(1000-AU632*DU632)/(1000-AU632*DT632))/(100*DL632)</f>
        <v>0</v>
      </c>
      <c r="AH632">
        <f>1000*DX632*AU632*(DT632-DU632)/(100*DL632*(1000-AU632*DT632))</f>
        <v>0</v>
      </c>
      <c r="AI632">
        <f>(AJ632 - AK632 - DY632*1E3/(8.314*(EA632+273.15)) * AM632/DX632 * AL632) * DX632/(100*DL632) * (1000 - DU632)/1000</f>
        <v>0</v>
      </c>
      <c r="AJ632">
        <v>652.0007067502278</v>
      </c>
      <c r="AK632">
        <v>620.5067878787878</v>
      </c>
      <c r="AL632">
        <v>3.353141538111408</v>
      </c>
      <c r="AM632">
        <v>65.62289470494829</v>
      </c>
      <c r="AN632">
        <f>(AP632 - AO632 + DY632*1E3/(8.314*(EA632+273.15)) * AR632/DX632 * AQ632) * DX632/(100*DL632) * 1000/(1000 - AP632)</f>
        <v>0</v>
      </c>
      <c r="AO632">
        <v>14.42662439264386</v>
      </c>
      <c r="AP632">
        <v>16.44365878787879</v>
      </c>
      <c r="AQ632">
        <v>0.0001819621505703539</v>
      </c>
      <c r="AR632">
        <v>106.7628895152086</v>
      </c>
      <c r="AS632">
        <v>0</v>
      </c>
      <c r="AT632">
        <v>0</v>
      </c>
      <c r="AU632">
        <f>IF(AS632*$H$13&gt;=AW632,1.0,(AW632/(AW632-AS632*$H$13)))</f>
        <v>0</v>
      </c>
      <c r="AV632">
        <f>(AU632-1)*100</f>
        <v>0</v>
      </c>
      <c r="AW632">
        <f>MAX(0,($B$13+$C$13*EF632)/(1+$D$13*EF632)*DY632/(EA632+273)*$E$13)</f>
        <v>0</v>
      </c>
      <c r="AX632" t="s">
        <v>437</v>
      </c>
      <c r="AY632" t="s">
        <v>437</v>
      </c>
      <c r="AZ632">
        <v>0</v>
      </c>
      <c r="BA632">
        <v>0</v>
      </c>
      <c r="BB632">
        <f>1-AZ632/BA632</f>
        <v>0</v>
      </c>
      <c r="BC632">
        <v>0</v>
      </c>
      <c r="BD632" t="s">
        <v>437</v>
      </c>
      <c r="BE632" t="s">
        <v>437</v>
      </c>
      <c r="BF632">
        <v>0</v>
      </c>
      <c r="BG632">
        <v>0</v>
      </c>
      <c r="BH632">
        <f>1-BF632/BG632</f>
        <v>0</v>
      </c>
      <c r="BI632">
        <v>0.5</v>
      </c>
      <c r="BJ632">
        <f>DI632</f>
        <v>0</v>
      </c>
      <c r="BK632">
        <f>L632</f>
        <v>0</v>
      </c>
      <c r="BL632">
        <f>BH632*BI632*BJ632</f>
        <v>0</v>
      </c>
      <c r="BM632">
        <f>(BK632-BC632)/BJ632</f>
        <v>0</v>
      </c>
      <c r="BN632">
        <f>(BA632-BG632)/BG632</f>
        <v>0</v>
      </c>
      <c r="BO632">
        <f>AZ632/(BB632+AZ632/BG632)</f>
        <v>0</v>
      </c>
      <c r="BP632" t="s">
        <v>437</v>
      </c>
      <c r="BQ632">
        <v>0</v>
      </c>
      <c r="BR632">
        <f>IF(BQ632&lt;&gt;0, BQ632, BO632)</f>
        <v>0</v>
      </c>
      <c r="BS632">
        <f>1-BR632/BG632</f>
        <v>0</v>
      </c>
      <c r="BT632">
        <f>(BG632-BF632)/(BG632-BR632)</f>
        <v>0</v>
      </c>
      <c r="BU632">
        <f>(BA632-BG632)/(BA632-BR632)</f>
        <v>0</v>
      </c>
      <c r="BV632">
        <f>(BG632-BF632)/(BG632-AZ632)</f>
        <v>0</v>
      </c>
      <c r="BW632">
        <f>(BA632-BG632)/(BA632-AZ632)</f>
        <v>0</v>
      </c>
      <c r="BX632">
        <f>(BT632*BR632/BF632)</f>
        <v>0</v>
      </c>
      <c r="BY632">
        <f>(1-BX632)</f>
        <v>0</v>
      </c>
      <c r="BZ632">
        <v>2020</v>
      </c>
      <c r="CA632">
        <v>290.0000000000001</v>
      </c>
      <c r="CB632">
        <v>1590.42</v>
      </c>
      <c r="CC632">
        <v>295</v>
      </c>
      <c r="CD632">
        <v>5220.67</v>
      </c>
      <c r="CE632">
        <v>1591.29</v>
      </c>
      <c r="CF632">
        <v>-0.87</v>
      </c>
      <c r="CG632">
        <v>300.0000000000001</v>
      </c>
      <c r="CH632">
        <v>23.8</v>
      </c>
      <c r="CI632">
        <v>1650.734719841875</v>
      </c>
      <c r="CJ632">
        <v>2.032994541366527</v>
      </c>
      <c r="CK632">
        <v>-31.03478562282126</v>
      </c>
      <c r="CL632">
        <v>0.9198548094063967</v>
      </c>
      <c r="CM632">
        <v>0.9759925733019913</v>
      </c>
      <c r="CN632">
        <v>-0.00431141668520578</v>
      </c>
      <c r="CO632">
        <v>289.9999999999999</v>
      </c>
      <c r="CP632">
        <v>1590.91</v>
      </c>
      <c r="CQ632">
        <v>765</v>
      </c>
      <c r="CR632">
        <v>5219.32</v>
      </c>
      <c r="CS632">
        <v>1591.27</v>
      </c>
      <c r="CT632">
        <v>-0.36</v>
      </c>
      <c r="DH632">
        <f>$B$11*EG632+$C$11*EH632+$F$11*ES632*(1-EV632)</f>
        <v>0</v>
      </c>
      <c r="DI632">
        <f>DH632*DJ632</f>
        <v>0</v>
      </c>
      <c r="DJ632">
        <f>($B$11*$D$9+$C$11*$D$9+$F$11*((FF632+EX632)/MAX(FF632+EX632+FG632, 0.1)*$I$9+FG632/MAX(FF632+EX632+FG632, 0.1)*$J$9))/($B$11+$C$11+$F$11)</f>
        <v>0</v>
      </c>
      <c r="DK632">
        <f>($B$11*$K$9+$C$11*$K$9+$F$11*((FF632+EX632)/MAX(FF632+EX632+FG632, 0.1)*$P$9+FG632/MAX(FF632+EX632+FG632, 0.1)*$Q$9))/($B$11+$C$11+$F$11)</f>
        <v>0</v>
      </c>
      <c r="DL632">
        <v>6</v>
      </c>
      <c r="DM632">
        <v>0.5</v>
      </c>
      <c r="DN632" t="s">
        <v>438</v>
      </c>
      <c r="DO632">
        <v>2</v>
      </c>
      <c r="DP632" t="b">
        <v>1</v>
      </c>
      <c r="DQ632">
        <v>1761514769.8</v>
      </c>
      <c r="DR632">
        <v>602.7271000000001</v>
      </c>
      <c r="DS632">
        <v>643.2668</v>
      </c>
      <c r="DT632">
        <v>16.44061</v>
      </c>
      <c r="DU632">
        <v>14.42685</v>
      </c>
      <c r="DV632">
        <v>605.3951000000001</v>
      </c>
      <c r="DW632">
        <v>16.36658</v>
      </c>
      <c r="DX632">
        <v>500.009</v>
      </c>
      <c r="DY632">
        <v>90.25507</v>
      </c>
      <c r="DZ632">
        <v>0.09998112000000001</v>
      </c>
      <c r="EA632">
        <v>23.89548</v>
      </c>
      <c r="EB632">
        <v>24.02853</v>
      </c>
      <c r="EC632">
        <v>999.9</v>
      </c>
      <c r="ED632">
        <v>0</v>
      </c>
      <c r="EE632">
        <v>0</v>
      </c>
      <c r="EF632">
        <v>9999.548000000001</v>
      </c>
      <c r="EG632">
        <v>0</v>
      </c>
      <c r="EH632">
        <v>1029.06</v>
      </c>
      <c r="EI632">
        <v>-40.53952</v>
      </c>
      <c r="EJ632">
        <v>612.8021</v>
      </c>
      <c r="EK632">
        <v>652.683</v>
      </c>
      <c r="EL632">
        <v>2.013739</v>
      </c>
      <c r="EM632">
        <v>643.2668</v>
      </c>
      <c r="EN632">
        <v>14.42685</v>
      </c>
      <c r="EO632">
        <v>1.483848</v>
      </c>
      <c r="EP632">
        <v>1.302098</v>
      </c>
      <c r="EQ632">
        <v>12.80272</v>
      </c>
      <c r="ER632">
        <v>10.82308</v>
      </c>
      <c r="ES632">
        <v>2000.015</v>
      </c>
      <c r="ET632">
        <v>0.9800034</v>
      </c>
      <c r="EU632">
        <v>0.0199969</v>
      </c>
      <c r="EV632">
        <v>0</v>
      </c>
      <c r="EW632">
        <v>1504.246</v>
      </c>
      <c r="EX632">
        <v>5.000970000000001</v>
      </c>
      <c r="EY632">
        <v>30249.64</v>
      </c>
      <c r="EZ632">
        <v>16707.72</v>
      </c>
      <c r="FA632">
        <v>41.25</v>
      </c>
      <c r="FB632">
        <v>42.4308</v>
      </c>
      <c r="FC632">
        <v>41.437</v>
      </c>
      <c r="FD632">
        <v>41.75</v>
      </c>
      <c r="FE632">
        <v>41.25</v>
      </c>
      <c r="FF632">
        <v>1955.124</v>
      </c>
      <c r="FG632">
        <v>39.89</v>
      </c>
      <c r="FH632">
        <v>0</v>
      </c>
      <c r="FI632">
        <v>9643.400000095367</v>
      </c>
      <c r="FJ632">
        <v>0</v>
      </c>
      <c r="FK632">
        <v>1505.487692307692</v>
      </c>
      <c r="FL632">
        <v>-14.80888886707122</v>
      </c>
      <c r="FM632">
        <v>-302.3726490939198</v>
      </c>
      <c r="FN632">
        <v>30275.16153846154</v>
      </c>
      <c r="FO632">
        <v>15</v>
      </c>
      <c r="FP632">
        <v>0</v>
      </c>
      <c r="FQ632" t="s">
        <v>439</v>
      </c>
      <c r="FR632">
        <v>1760210915.6</v>
      </c>
      <c r="FS632">
        <v>0</v>
      </c>
      <c r="FT632">
        <v>0</v>
      </c>
      <c r="FU632">
        <v>-0.215</v>
      </c>
      <c r="FV632">
        <v>0</v>
      </c>
      <c r="FW632">
        <v>-0.6919999999999999</v>
      </c>
      <c r="FX632">
        <v>0</v>
      </c>
      <c r="FY632">
        <v>400</v>
      </c>
      <c r="FZ632">
        <v>0</v>
      </c>
      <c r="GA632">
        <v>0.15</v>
      </c>
      <c r="GB632">
        <v>0</v>
      </c>
      <c r="GC632">
        <v>-40.11928999999999</v>
      </c>
      <c r="GD632">
        <v>-3.244342964352674</v>
      </c>
      <c r="GE632">
        <v>0.324705418648966</v>
      </c>
      <c r="GF632">
        <v>0</v>
      </c>
      <c r="GG632">
        <v>1505.846764705882</v>
      </c>
      <c r="GH632">
        <v>-11.4626432370294</v>
      </c>
      <c r="GI632">
        <v>1.196798967314926</v>
      </c>
      <c r="GJ632">
        <v>0</v>
      </c>
      <c r="GK632">
        <v>1.987592</v>
      </c>
      <c r="GL632">
        <v>0.217639024390237</v>
      </c>
      <c r="GM632">
        <v>0.02099561885251302</v>
      </c>
      <c r="GN632">
        <v>0</v>
      </c>
      <c r="GO632">
        <v>0</v>
      </c>
      <c r="GP632">
        <v>3</v>
      </c>
      <c r="GQ632" t="s">
        <v>455</v>
      </c>
      <c r="GR632">
        <v>3.13369</v>
      </c>
      <c r="GS632">
        <v>2.76033</v>
      </c>
      <c r="GT632">
        <v>0.123024</v>
      </c>
      <c r="GU632">
        <v>0.127036</v>
      </c>
      <c r="GV632">
        <v>0.0806115</v>
      </c>
      <c r="GW632">
        <v>0.07256310000000001</v>
      </c>
      <c r="GX632">
        <v>27811.4</v>
      </c>
      <c r="GY632">
        <v>27688</v>
      </c>
      <c r="GZ632">
        <v>29496.9</v>
      </c>
      <c r="HA632">
        <v>29322.5</v>
      </c>
      <c r="HB632">
        <v>35839.5</v>
      </c>
      <c r="HC632">
        <v>36025.9</v>
      </c>
      <c r="HD632">
        <v>41503.9</v>
      </c>
      <c r="HE632">
        <v>41654.7</v>
      </c>
      <c r="HF632">
        <v>1.90998</v>
      </c>
      <c r="HG632">
        <v>1.8269</v>
      </c>
      <c r="HH632">
        <v>0.0152513</v>
      </c>
      <c r="HI632">
        <v>0</v>
      </c>
      <c r="HJ632">
        <v>23.7614</v>
      </c>
      <c r="HK632">
        <v>999.9</v>
      </c>
      <c r="HL632">
        <v>35.3</v>
      </c>
      <c r="HM632">
        <v>31.6</v>
      </c>
      <c r="HN632">
        <v>18.2576</v>
      </c>
      <c r="HO632">
        <v>62.7067</v>
      </c>
      <c r="HP632">
        <v>30.9054</v>
      </c>
      <c r="HQ632">
        <v>1</v>
      </c>
      <c r="HR632">
        <v>0.300015</v>
      </c>
      <c r="HS632">
        <v>5.52908</v>
      </c>
      <c r="HT632">
        <v>20.2535</v>
      </c>
      <c r="HU632">
        <v>5.21864</v>
      </c>
      <c r="HV632">
        <v>12.0159</v>
      </c>
      <c r="HW632">
        <v>4.98865</v>
      </c>
      <c r="HX632">
        <v>3.28795</v>
      </c>
      <c r="HY632">
        <v>9999</v>
      </c>
      <c r="HZ632">
        <v>9999</v>
      </c>
      <c r="IA632">
        <v>9999</v>
      </c>
      <c r="IB632">
        <v>999.9</v>
      </c>
      <c r="IC632">
        <v>4.97286</v>
      </c>
      <c r="ID632">
        <v>1.86661</v>
      </c>
      <c r="IE632">
        <v>1.86592</v>
      </c>
      <c r="IF632">
        <v>1.86585</v>
      </c>
      <c r="IG632">
        <v>1.8677</v>
      </c>
      <c r="IH632">
        <v>1.87013</v>
      </c>
      <c r="II632">
        <v>1.86875</v>
      </c>
      <c r="IJ632">
        <v>1.87027</v>
      </c>
      <c r="IK632">
        <v>0</v>
      </c>
      <c r="IL632">
        <v>0</v>
      </c>
      <c r="IM632">
        <v>0</v>
      </c>
      <c r="IN632">
        <v>0</v>
      </c>
      <c r="IO632" t="s">
        <v>441</v>
      </c>
      <c r="IP632" t="s">
        <v>442</v>
      </c>
      <c r="IQ632" t="s">
        <v>443</v>
      </c>
      <c r="IR632" t="s">
        <v>443</v>
      </c>
      <c r="IS632" t="s">
        <v>443</v>
      </c>
      <c r="IT632" t="s">
        <v>443</v>
      </c>
      <c r="IU632">
        <v>0</v>
      </c>
      <c r="IV632">
        <v>100</v>
      </c>
      <c r="IW632">
        <v>100</v>
      </c>
      <c r="IX632">
        <v>-2.685</v>
      </c>
      <c r="IY632">
        <v>0.0741</v>
      </c>
      <c r="IZ632">
        <v>-1.414774939843471</v>
      </c>
      <c r="JA632">
        <v>-0.002262605230658699</v>
      </c>
      <c r="JB632">
        <v>4.117972070868355E-07</v>
      </c>
      <c r="JC632">
        <v>-1.535053720392113E-10</v>
      </c>
      <c r="JD632">
        <v>-0.05773197212917025</v>
      </c>
      <c r="JE632">
        <v>-0.004387372397949352</v>
      </c>
      <c r="JF632">
        <v>0.001148265067849212</v>
      </c>
      <c r="JG632">
        <v>-2.372704636287677E-05</v>
      </c>
      <c r="JH632">
        <v>4</v>
      </c>
      <c r="JI632">
        <v>2346</v>
      </c>
      <c r="JJ632">
        <v>1</v>
      </c>
      <c r="JK632">
        <v>24</v>
      </c>
      <c r="JL632">
        <v>21731</v>
      </c>
      <c r="JM632">
        <v>29358579.5</v>
      </c>
      <c r="JN632">
        <v>1.4917</v>
      </c>
      <c r="JO632">
        <v>2.26685</v>
      </c>
      <c r="JP632">
        <v>1.39648</v>
      </c>
      <c r="JQ632">
        <v>2.35474</v>
      </c>
      <c r="JR632">
        <v>1.49536</v>
      </c>
      <c r="JS632">
        <v>2.70142</v>
      </c>
      <c r="JT632">
        <v>36.3635</v>
      </c>
      <c r="JU632">
        <v>24.0175</v>
      </c>
      <c r="JV632">
        <v>18</v>
      </c>
      <c r="JW632">
        <v>499.42</v>
      </c>
      <c r="JX632">
        <v>436.238</v>
      </c>
      <c r="JY632">
        <v>18.066</v>
      </c>
      <c r="JZ632">
        <v>31.1794</v>
      </c>
      <c r="KA632">
        <v>30.0006</v>
      </c>
      <c r="KB632">
        <v>30.8603</v>
      </c>
      <c r="KC632">
        <v>30.7734</v>
      </c>
      <c r="KD632">
        <v>30.0238</v>
      </c>
      <c r="KE632">
        <v>23.8969</v>
      </c>
      <c r="KF632">
        <v>31.4898</v>
      </c>
      <c r="KG632">
        <v>18.0299</v>
      </c>
      <c r="KH632">
        <v>674.154</v>
      </c>
      <c r="KI632">
        <v>14.4772</v>
      </c>
      <c r="KJ632">
        <v>100.806</v>
      </c>
      <c r="KK632">
        <v>100.17</v>
      </c>
    </row>
    <row r="633" spans="1:297">
      <c r="A633">
        <v>617</v>
      </c>
      <c r="B633">
        <v>1761514777.6</v>
      </c>
      <c r="C633">
        <v>7567.099999904633</v>
      </c>
      <c r="D633" t="s">
        <v>1683</v>
      </c>
      <c r="E633" t="s">
        <v>1684</v>
      </c>
      <c r="F633">
        <v>5</v>
      </c>
      <c r="G633" t="s">
        <v>1604</v>
      </c>
      <c r="H633" t="s">
        <v>436</v>
      </c>
      <c r="I633">
        <v>1761514775.1</v>
      </c>
      <c r="J633">
        <f>(K633)/1000</f>
        <v>0</v>
      </c>
      <c r="K633">
        <f>IF(DP633, AN633, AH633)</f>
        <v>0</v>
      </c>
      <c r="L633">
        <f>IF(DP633, AI633, AG633)</f>
        <v>0</v>
      </c>
      <c r="M633">
        <f>DR633 - IF(AU633&gt;1, L633*DL633*100.0/(AW633), 0)</f>
        <v>0</v>
      </c>
      <c r="N633">
        <f>((T633-J633/2)*M633-L633)/(T633+J633/2)</f>
        <v>0</v>
      </c>
      <c r="O633">
        <f>N633*(DY633+DZ633)/1000.0</f>
        <v>0</v>
      </c>
      <c r="P633">
        <f>(DR633 - IF(AU633&gt;1, L633*DL633*100.0/(AW633), 0))*(DY633+DZ633)/1000.0</f>
        <v>0</v>
      </c>
      <c r="Q633">
        <f>2.0/((1/S633-1/R633)+SIGN(S633)*SQRT((1/S633-1/R633)*(1/S633-1/R633) + 4*DM633/((DM633+1)*(DM633+1))*(2*1/S633*1/R633-1/R633*1/R633)))</f>
        <v>0</v>
      </c>
      <c r="R633">
        <f>IF(LEFT(DN633,1)&lt;&gt;"0",IF(LEFT(DN633,1)="1",3.0,DO633),$D$5+$E$5*(EF633*DY633/($K$5*1000))+$F$5*(EF633*DY633/($K$5*1000))*MAX(MIN(DL633,$J$5),$I$5)*MAX(MIN(DL633,$J$5),$I$5)+$G$5*MAX(MIN(DL633,$J$5),$I$5)*(EF633*DY633/($K$5*1000))+$H$5*(EF633*DY633/($K$5*1000))*(EF633*DY633/($K$5*1000)))</f>
        <v>0</v>
      </c>
      <c r="S633">
        <f>J633*(1000-(1000*0.61365*exp(17.502*W633/(240.97+W633))/(DY633+DZ633)+DT633)/2)/(1000*0.61365*exp(17.502*W633/(240.97+W633))/(DY633+DZ633)-DT633)</f>
        <v>0</v>
      </c>
      <c r="T633">
        <f>1/((DM633+1)/(Q633/1.6)+1/(R633/1.37)) + DM633/((DM633+1)/(Q633/1.6) + DM633/(R633/1.37))</f>
        <v>0</v>
      </c>
      <c r="U633">
        <f>(DH633*DK633)</f>
        <v>0</v>
      </c>
      <c r="V633">
        <f>(EA633+(U633+2*0.95*5.67E-8*(((EA633+$B$7)+273)^4-(EA633+273)^4)-44100*J633)/(1.84*29.3*R633+8*0.95*5.67E-8*(EA633+273)^3))</f>
        <v>0</v>
      </c>
      <c r="W633">
        <f>($C$7*EB633+$D$7*EC633+$E$7*V633)</f>
        <v>0</v>
      </c>
      <c r="X633">
        <f>0.61365*exp(17.502*W633/(240.97+W633))</f>
        <v>0</v>
      </c>
      <c r="Y633">
        <f>(Z633/AA633*100)</f>
        <v>0</v>
      </c>
      <c r="Z633">
        <f>DT633*(DY633+DZ633)/1000</f>
        <v>0</v>
      </c>
      <c r="AA633">
        <f>0.61365*exp(17.502*EA633/(240.97+EA633))</f>
        <v>0</v>
      </c>
      <c r="AB633">
        <f>(X633-DT633*(DY633+DZ633)/1000)</f>
        <v>0</v>
      </c>
      <c r="AC633">
        <f>(-J633*44100)</f>
        <v>0</v>
      </c>
      <c r="AD633">
        <f>2*29.3*R633*0.92*(EA633-W633)</f>
        <v>0</v>
      </c>
      <c r="AE633">
        <f>2*0.95*5.67E-8*(((EA633+$B$7)+273)^4-(W633+273)^4)</f>
        <v>0</v>
      </c>
      <c r="AF633">
        <f>U633+AE633+AC633+AD633</f>
        <v>0</v>
      </c>
      <c r="AG633">
        <f>DX633*AU633*(DS633-DR633*(1000-AU633*DU633)/(1000-AU633*DT633))/(100*DL633)</f>
        <v>0</v>
      </c>
      <c r="AH633">
        <f>1000*DX633*AU633*(DT633-DU633)/(100*DL633*(1000-AU633*DT633))</f>
        <v>0</v>
      </c>
      <c r="AI633">
        <f>(AJ633 - AK633 - DY633*1E3/(8.314*(EA633+273.15)) * AM633/DX633 * AL633) * DX633/(100*DL633) * (1000 - DU633)/1000</f>
        <v>0</v>
      </c>
      <c r="AJ633">
        <v>668.9695801329178</v>
      </c>
      <c r="AK633">
        <v>637.2863696969692</v>
      </c>
      <c r="AL633">
        <v>3.35815904036832</v>
      </c>
      <c r="AM633">
        <v>65.62289470494829</v>
      </c>
      <c r="AN633">
        <f>(AP633 - AO633 + DY633*1E3/(8.314*(EA633+273.15)) * AR633/DX633 * AQ633) * DX633/(100*DL633) * 1000/(1000 - AP633)</f>
        <v>0</v>
      </c>
      <c r="AO633">
        <v>14.42381304124544</v>
      </c>
      <c r="AP633">
        <v>16.4500709090909</v>
      </c>
      <c r="AQ633">
        <v>0.0001092192954168102</v>
      </c>
      <c r="AR633">
        <v>106.7628895152086</v>
      </c>
      <c r="AS633">
        <v>0</v>
      </c>
      <c r="AT633">
        <v>0</v>
      </c>
      <c r="AU633">
        <f>IF(AS633*$H$13&gt;=AW633,1.0,(AW633/(AW633-AS633*$H$13)))</f>
        <v>0</v>
      </c>
      <c r="AV633">
        <f>(AU633-1)*100</f>
        <v>0</v>
      </c>
      <c r="AW633">
        <f>MAX(0,($B$13+$C$13*EF633)/(1+$D$13*EF633)*DY633/(EA633+273)*$E$13)</f>
        <v>0</v>
      </c>
      <c r="AX633" t="s">
        <v>437</v>
      </c>
      <c r="AY633" t="s">
        <v>437</v>
      </c>
      <c r="AZ633">
        <v>0</v>
      </c>
      <c r="BA633">
        <v>0</v>
      </c>
      <c r="BB633">
        <f>1-AZ633/BA633</f>
        <v>0</v>
      </c>
      <c r="BC633">
        <v>0</v>
      </c>
      <c r="BD633" t="s">
        <v>437</v>
      </c>
      <c r="BE633" t="s">
        <v>437</v>
      </c>
      <c r="BF633">
        <v>0</v>
      </c>
      <c r="BG633">
        <v>0</v>
      </c>
      <c r="BH633">
        <f>1-BF633/BG633</f>
        <v>0</v>
      </c>
      <c r="BI633">
        <v>0.5</v>
      </c>
      <c r="BJ633">
        <f>DI633</f>
        <v>0</v>
      </c>
      <c r="BK633">
        <f>L633</f>
        <v>0</v>
      </c>
      <c r="BL633">
        <f>BH633*BI633*BJ633</f>
        <v>0</v>
      </c>
      <c r="BM633">
        <f>(BK633-BC633)/BJ633</f>
        <v>0</v>
      </c>
      <c r="BN633">
        <f>(BA633-BG633)/BG633</f>
        <v>0</v>
      </c>
      <c r="BO633">
        <f>AZ633/(BB633+AZ633/BG633)</f>
        <v>0</v>
      </c>
      <c r="BP633" t="s">
        <v>437</v>
      </c>
      <c r="BQ633">
        <v>0</v>
      </c>
      <c r="BR633">
        <f>IF(BQ633&lt;&gt;0, BQ633, BO633)</f>
        <v>0</v>
      </c>
      <c r="BS633">
        <f>1-BR633/BG633</f>
        <v>0</v>
      </c>
      <c r="BT633">
        <f>(BG633-BF633)/(BG633-BR633)</f>
        <v>0</v>
      </c>
      <c r="BU633">
        <f>(BA633-BG633)/(BA633-BR633)</f>
        <v>0</v>
      </c>
      <c r="BV633">
        <f>(BG633-BF633)/(BG633-AZ633)</f>
        <v>0</v>
      </c>
      <c r="BW633">
        <f>(BA633-BG633)/(BA633-AZ633)</f>
        <v>0</v>
      </c>
      <c r="BX633">
        <f>(BT633*BR633/BF633)</f>
        <v>0</v>
      </c>
      <c r="BY633">
        <f>(1-BX633)</f>
        <v>0</v>
      </c>
      <c r="BZ633">
        <v>2020</v>
      </c>
      <c r="CA633">
        <v>290.0000000000001</v>
      </c>
      <c r="CB633">
        <v>1590.42</v>
      </c>
      <c r="CC633">
        <v>295</v>
      </c>
      <c r="CD633">
        <v>5220.67</v>
      </c>
      <c r="CE633">
        <v>1591.29</v>
      </c>
      <c r="CF633">
        <v>-0.87</v>
      </c>
      <c r="CG633">
        <v>300.0000000000001</v>
      </c>
      <c r="CH633">
        <v>23.8</v>
      </c>
      <c r="CI633">
        <v>1650.734719841875</v>
      </c>
      <c r="CJ633">
        <v>2.032994541366527</v>
      </c>
      <c r="CK633">
        <v>-31.03478562282126</v>
      </c>
      <c r="CL633">
        <v>0.9198548094063967</v>
      </c>
      <c r="CM633">
        <v>0.9759925733019913</v>
      </c>
      <c r="CN633">
        <v>-0.00431141668520578</v>
      </c>
      <c r="CO633">
        <v>289.9999999999999</v>
      </c>
      <c r="CP633">
        <v>1590.91</v>
      </c>
      <c r="CQ633">
        <v>765</v>
      </c>
      <c r="CR633">
        <v>5219.32</v>
      </c>
      <c r="CS633">
        <v>1591.27</v>
      </c>
      <c r="CT633">
        <v>-0.36</v>
      </c>
      <c r="DH633">
        <f>$B$11*EG633+$C$11*EH633+$F$11*ES633*(1-EV633)</f>
        <v>0</v>
      </c>
      <c r="DI633">
        <f>DH633*DJ633</f>
        <v>0</v>
      </c>
      <c r="DJ633">
        <f>($B$11*$D$9+$C$11*$D$9+$F$11*((FF633+EX633)/MAX(FF633+EX633+FG633, 0.1)*$I$9+FG633/MAX(FF633+EX633+FG633, 0.1)*$J$9))/($B$11+$C$11+$F$11)</f>
        <v>0</v>
      </c>
      <c r="DK633">
        <f>($B$11*$K$9+$C$11*$K$9+$F$11*((FF633+EX633)/MAX(FF633+EX633+FG633, 0.1)*$P$9+FG633/MAX(FF633+EX633+FG633, 0.1)*$Q$9))/($B$11+$C$11+$F$11)</f>
        <v>0</v>
      </c>
      <c r="DL633">
        <v>6</v>
      </c>
      <c r="DM633">
        <v>0.5</v>
      </c>
      <c r="DN633" t="s">
        <v>438</v>
      </c>
      <c r="DO633">
        <v>2</v>
      </c>
      <c r="DP633" t="b">
        <v>1</v>
      </c>
      <c r="DQ633">
        <v>1761514775.1</v>
      </c>
      <c r="DR633">
        <v>620.1991111111112</v>
      </c>
      <c r="DS633">
        <v>661.0037777777778</v>
      </c>
      <c r="DT633">
        <v>16.4473</v>
      </c>
      <c r="DU633">
        <v>14.4242</v>
      </c>
      <c r="DV633">
        <v>622.9006666666667</v>
      </c>
      <c r="DW633">
        <v>16.37317777777778</v>
      </c>
      <c r="DX633">
        <v>500.0207777777778</v>
      </c>
      <c r="DY633">
        <v>90.2562888888889</v>
      </c>
      <c r="DZ633">
        <v>0.0999863111111111</v>
      </c>
      <c r="EA633">
        <v>23.89758888888889</v>
      </c>
      <c r="EB633">
        <v>23.99948888888889</v>
      </c>
      <c r="EC633">
        <v>999.9000000000001</v>
      </c>
      <c r="ED633">
        <v>0</v>
      </c>
      <c r="EE633">
        <v>0</v>
      </c>
      <c r="EF633">
        <v>9997.15111111111</v>
      </c>
      <c r="EG633">
        <v>0</v>
      </c>
      <c r="EH633">
        <v>1029.055555555555</v>
      </c>
      <c r="EI633">
        <v>-40.80472222222222</v>
      </c>
      <c r="EJ633">
        <v>630.5703333333333</v>
      </c>
      <c r="EK633">
        <v>670.6776666666667</v>
      </c>
      <c r="EL633">
        <v>2.023087777777778</v>
      </c>
      <c r="EM633">
        <v>661.0037777777778</v>
      </c>
      <c r="EN633">
        <v>14.4242</v>
      </c>
      <c r="EO633">
        <v>1.484472222222222</v>
      </c>
      <c r="EP633">
        <v>1.301874444444445</v>
      </c>
      <c r="EQ633">
        <v>12.80916666666667</v>
      </c>
      <c r="ER633">
        <v>10.82052222222222</v>
      </c>
      <c r="ES633">
        <v>1999.99</v>
      </c>
      <c r="ET633">
        <v>0.9800032222222222</v>
      </c>
      <c r="EU633">
        <v>0.01999707777777777</v>
      </c>
      <c r="EV633">
        <v>0</v>
      </c>
      <c r="EW633">
        <v>1502.975555555556</v>
      </c>
      <c r="EX633">
        <v>5.00097</v>
      </c>
      <c r="EY633">
        <v>30226.31111111111</v>
      </c>
      <c r="EZ633">
        <v>16707.51111111111</v>
      </c>
      <c r="FA633">
        <v>41.25</v>
      </c>
      <c r="FB633">
        <v>42.437</v>
      </c>
      <c r="FC633">
        <v>41.437</v>
      </c>
      <c r="FD633">
        <v>41.75</v>
      </c>
      <c r="FE633">
        <v>41.25</v>
      </c>
      <c r="FF633">
        <v>1955.098888888889</v>
      </c>
      <c r="FG633">
        <v>39.89</v>
      </c>
      <c r="FH633">
        <v>0</v>
      </c>
      <c r="FI633">
        <v>9648.800000190735</v>
      </c>
      <c r="FJ633">
        <v>0</v>
      </c>
      <c r="FK633">
        <v>1504.0812</v>
      </c>
      <c r="FL633">
        <v>-14.64461535091591</v>
      </c>
      <c r="FM633">
        <v>-276.0692302499609</v>
      </c>
      <c r="FN633">
        <v>30247.524</v>
      </c>
      <c r="FO633">
        <v>15</v>
      </c>
      <c r="FP633">
        <v>0</v>
      </c>
      <c r="FQ633" t="s">
        <v>439</v>
      </c>
      <c r="FR633">
        <v>1760210915.6</v>
      </c>
      <c r="FS633">
        <v>0</v>
      </c>
      <c r="FT633">
        <v>0</v>
      </c>
      <c r="FU633">
        <v>-0.215</v>
      </c>
      <c r="FV633">
        <v>0</v>
      </c>
      <c r="FW633">
        <v>-0.6919999999999999</v>
      </c>
      <c r="FX633">
        <v>0</v>
      </c>
      <c r="FY633">
        <v>400</v>
      </c>
      <c r="FZ633">
        <v>0</v>
      </c>
      <c r="GA633">
        <v>0.15</v>
      </c>
      <c r="GB633">
        <v>0</v>
      </c>
      <c r="GC633">
        <v>-40.34601</v>
      </c>
      <c r="GD633">
        <v>-2.962779737335757</v>
      </c>
      <c r="GE633">
        <v>0.2945186214825814</v>
      </c>
      <c r="GF633">
        <v>0</v>
      </c>
      <c r="GG633">
        <v>1505.036176470588</v>
      </c>
      <c r="GH633">
        <v>-14.4954927497391</v>
      </c>
      <c r="GI633">
        <v>1.444840749836298</v>
      </c>
      <c r="GJ633">
        <v>0</v>
      </c>
      <c r="GK633">
        <v>2.00045375</v>
      </c>
      <c r="GL633">
        <v>0.1860224015009327</v>
      </c>
      <c r="GM633">
        <v>0.01811155759280521</v>
      </c>
      <c r="GN633">
        <v>0</v>
      </c>
      <c r="GO633">
        <v>0</v>
      </c>
      <c r="GP633">
        <v>3</v>
      </c>
      <c r="GQ633" t="s">
        <v>455</v>
      </c>
      <c r="GR633">
        <v>3.13376</v>
      </c>
      <c r="GS633">
        <v>2.76025</v>
      </c>
      <c r="GT633">
        <v>0.12533</v>
      </c>
      <c r="GU633">
        <v>0.12928</v>
      </c>
      <c r="GV633">
        <v>0.0806328</v>
      </c>
      <c r="GW633">
        <v>0.0725683</v>
      </c>
      <c r="GX633">
        <v>27738.3</v>
      </c>
      <c r="GY633">
        <v>27616.6</v>
      </c>
      <c r="GZ633">
        <v>29497</v>
      </c>
      <c r="HA633">
        <v>29322.4</v>
      </c>
      <c r="HB633">
        <v>35838.8</v>
      </c>
      <c r="HC633">
        <v>36025.4</v>
      </c>
      <c r="HD633">
        <v>41504.1</v>
      </c>
      <c r="HE633">
        <v>41654.3</v>
      </c>
      <c r="HF633">
        <v>1.91</v>
      </c>
      <c r="HG633">
        <v>1.82733</v>
      </c>
      <c r="HH633">
        <v>0.0136495</v>
      </c>
      <c r="HI633">
        <v>0</v>
      </c>
      <c r="HJ633">
        <v>23.7634</v>
      </c>
      <c r="HK633">
        <v>999.9</v>
      </c>
      <c r="HL633">
        <v>35.3</v>
      </c>
      <c r="HM633">
        <v>31.6</v>
      </c>
      <c r="HN633">
        <v>18.2587</v>
      </c>
      <c r="HO633">
        <v>62.6267</v>
      </c>
      <c r="HP633">
        <v>30.7933</v>
      </c>
      <c r="HQ633">
        <v>1</v>
      </c>
      <c r="HR633">
        <v>0.300328</v>
      </c>
      <c r="HS633">
        <v>5.46036</v>
      </c>
      <c r="HT633">
        <v>20.2556</v>
      </c>
      <c r="HU633">
        <v>5.21864</v>
      </c>
      <c r="HV633">
        <v>12.0159</v>
      </c>
      <c r="HW633">
        <v>4.9885</v>
      </c>
      <c r="HX633">
        <v>3.288</v>
      </c>
      <c r="HY633">
        <v>9999</v>
      </c>
      <c r="HZ633">
        <v>9999</v>
      </c>
      <c r="IA633">
        <v>9999</v>
      </c>
      <c r="IB633">
        <v>999.9</v>
      </c>
      <c r="IC633">
        <v>4.97287</v>
      </c>
      <c r="ID633">
        <v>1.86661</v>
      </c>
      <c r="IE633">
        <v>1.86592</v>
      </c>
      <c r="IF633">
        <v>1.86586</v>
      </c>
      <c r="IG633">
        <v>1.8677</v>
      </c>
      <c r="IH633">
        <v>1.87013</v>
      </c>
      <c r="II633">
        <v>1.86876</v>
      </c>
      <c r="IJ633">
        <v>1.87027</v>
      </c>
      <c r="IK633">
        <v>0</v>
      </c>
      <c r="IL633">
        <v>0</v>
      </c>
      <c r="IM633">
        <v>0</v>
      </c>
      <c r="IN633">
        <v>0</v>
      </c>
      <c r="IO633" t="s">
        <v>441</v>
      </c>
      <c r="IP633" t="s">
        <v>442</v>
      </c>
      <c r="IQ633" t="s">
        <v>443</v>
      </c>
      <c r="IR633" t="s">
        <v>443</v>
      </c>
      <c r="IS633" t="s">
        <v>443</v>
      </c>
      <c r="IT633" t="s">
        <v>443</v>
      </c>
      <c r="IU633">
        <v>0</v>
      </c>
      <c r="IV633">
        <v>100</v>
      </c>
      <c r="IW633">
        <v>100</v>
      </c>
      <c r="IX633">
        <v>-2.718</v>
      </c>
      <c r="IY633">
        <v>0.0741</v>
      </c>
      <c r="IZ633">
        <v>-1.414774939843471</v>
      </c>
      <c r="JA633">
        <v>-0.002262605230658699</v>
      </c>
      <c r="JB633">
        <v>4.117972070868355E-07</v>
      </c>
      <c r="JC633">
        <v>-1.535053720392113E-10</v>
      </c>
      <c r="JD633">
        <v>-0.05773197212917025</v>
      </c>
      <c r="JE633">
        <v>-0.004387372397949352</v>
      </c>
      <c r="JF633">
        <v>0.001148265067849212</v>
      </c>
      <c r="JG633">
        <v>-2.372704636287677E-05</v>
      </c>
      <c r="JH633">
        <v>4</v>
      </c>
      <c r="JI633">
        <v>2346</v>
      </c>
      <c r="JJ633">
        <v>1</v>
      </c>
      <c r="JK633">
        <v>24</v>
      </c>
      <c r="JL633">
        <v>21731</v>
      </c>
      <c r="JM633">
        <v>29358579.6</v>
      </c>
      <c r="JN633">
        <v>1.52588</v>
      </c>
      <c r="JO633">
        <v>2.26318</v>
      </c>
      <c r="JP633">
        <v>1.39771</v>
      </c>
      <c r="JQ633">
        <v>2.34619</v>
      </c>
      <c r="JR633">
        <v>1.49536</v>
      </c>
      <c r="JS633">
        <v>2.61475</v>
      </c>
      <c r="JT633">
        <v>36.3635</v>
      </c>
      <c r="JU633">
        <v>24.0262</v>
      </c>
      <c r="JV633">
        <v>18</v>
      </c>
      <c r="JW633">
        <v>499.472</v>
      </c>
      <c r="JX633">
        <v>436.529</v>
      </c>
      <c r="JY633">
        <v>18.0186</v>
      </c>
      <c r="JZ633">
        <v>31.1828</v>
      </c>
      <c r="KA633">
        <v>30.0003</v>
      </c>
      <c r="KB633">
        <v>30.8647</v>
      </c>
      <c r="KC633">
        <v>30.7775</v>
      </c>
      <c r="KD633">
        <v>30.585</v>
      </c>
      <c r="KE633">
        <v>23.6238</v>
      </c>
      <c r="KF633">
        <v>31.4898</v>
      </c>
      <c r="KG633">
        <v>18.0193</v>
      </c>
      <c r="KH633">
        <v>687.51</v>
      </c>
      <c r="KI633">
        <v>14.4772</v>
      </c>
      <c r="KJ633">
        <v>100.806</v>
      </c>
      <c r="KK633">
        <v>100.169</v>
      </c>
    </row>
    <row r="634" spans="1:297">
      <c r="A634">
        <v>618</v>
      </c>
      <c r="B634">
        <v>1761514782.6</v>
      </c>
      <c r="C634">
        <v>7572.099999904633</v>
      </c>
      <c r="D634" t="s">
        <v>1685</v>
      </c>
      <c r="E634" t="s">
        <v>1686</v>
      </c>
      <c r="F634">
        <v>5</v>
      </c>
      <c r="G634" t="s">
        <v>1604</v>
      </c>
      <c r="H634" t="s">
        <v>436</v>
      </c>
      <c r="I634">
        <v>1761514779.8</v>
      </c>
      <c r="J634">
        <f>(K634)/1000</f>
        <v>0</v>
      </c>
      <c r="K634">
        <f>IF(DP634, AN634, AH634)</f>
        <v>0</v>
      </c>
      <c r="L634">
        <f>IF(DP634, AI634, AG634)</f>
        <v>0</v>
      </c>
      <c r="M634">
        <f>DR634 - IF(AU634&gt;1, L634*DL634*100.0/(AW634), 0)</f>
        <v>0</v>
      </c>
      <c r="N634">
        <f>((T634-J634/2)*M634-L634)/(T634+J634/2)</f>
        <v>0</v>
      </c>
      <c r="O634">
        <f>N634*(DY634+DZ634)/1000.0</f>
        <v>0</v>
      </c>
      <c r="P634">
        <f>(DR634 - IF(AU634&gt;1, L634*DL634*100.0/(AW634), 0))*(DY634+DZ634)/1000.0</f>
        <v>0</v>
      </c>
      <c r="Q634">
        <f>2.0/((1/S634-1/R634)+SIGN(S634)*SQRT((1/S634-1/R634)*(1/S634-1/R634) + 4*DM634/((DM634+1)*(DM634+1))*(2*1/S634*1/R634-1/R634*1/R634)))</f>
        <v>0</v>
      </c>
      <c r="R634">
        <f>IF(LEFT(DN634,1)&lt;&gt;"0",IF(LEFT(DN634,1)="1",3.0,DO634),$D$5+$E$5*(EF634*DY634/($K$5*1000))+$F$5*(EF634*DY634/($K$5*1000))*MAX(MIN(DL634,$J$5),$I$5)*MAX(MIN(DL634,$J$5),$I$5)+$G$5*MAX(MIN(DL634,$J$5),$I$5)*(EF634*DY634/($K$5*1000))+$H$5*(EF634*DY634/($K$5*1000))*(EF634*DY634/($K$5*1000)))</f>
        <v>0</v>
      </c>
      <c r="S634">
        <f>J634*(1000-(1000*0.61365*exp(17.502*W634/(240.97+W634))/(DY634+DZ634)+DT634)/2)/(1000*0.61365*exp(17.502*W634/(240.97+W634))/(DY634+DZ634)-DT634)</f>
        <v>0</v>
      </c>
      <c r="T634">
        <f>1/((DM634+1)/(Q634/1.6)+1/(R634/1.37)) + DM634/((DM634+1)/(Q634/1.6) + DM634/(R634/1.37))</f>
        <v>0</v>
      </c>
      <c r="U634">
        <f>(DH634*DK634)</f>
        <v>0</v>
      </c>
      <c r="V634">
        <f>(EA634+(U634+2*0.95*5.67E-8*(((EA634+$B$7)+273)^4-(EA634+273)^4)-44100*J634)/(1.84*29.3*R634+8*0.95*5.67E-8*(EA634+273)^3))</f>
        <v>0</v>
      </c>
      <c r="W634">
        <f>($C$7*EB634+$D$7*EC634+$E$7*V634)</f>
        <v>0</v>
      </c>
      <c r="X634">
        <f>0.61365*exp(17.502*W634/(240.97+W634))</f>
        <v>0</v>
      </c>
      <c r="Y634">
        <f>(Z634/AA634*100)</f>
        <v>0</v>
      </c>
      <c r="Z634">
        <f>DT634*(DY634+DZ634)/1000</f>
        <v>0</v>
      </c>
      <c r="AA634">
        <f>0.61365*exp(17.502*EA634/(240.97+EA634))</f>
        <v>0</v>
      </c>
      <c r="AB634">
        <f>(X634-DT634*(DY634+DZ634)/1000)</f>
        <v>0</v>
      </c>
      <c r="AC634">
        <f>(-J634*44100)</f>
        <v>0</v>
      </c>
      <c r="AD634">
        <f>2*29.3*R634*0.92*(EA634-W634)</f>
        <v>0</v>
      </c>
      <c r="AE634">
        <f>2*0.95*5.67E-8*(((EA634+$B$7)+273)^4-(W634+273)^4)</f>
        <v>0</v>
      </c>
      <c r="AF634">
        <f>U634+AE634+AC634+AD634</f>
        <v>0</v>
      </c>
      <c r="AG634">
        <f>DX634*AU634*(DS634-DR634*(1000-AU634*DU634)/(1000-AU634*DT634))/(100*DL634)</f>
        <v>0</v>
      </c>
      <c r="AH634">
        <f>1000*DX634*AU634*(DT634-DU634)/(100*DL634*(1000-AU634*DT634))</f>
        <v>0</v>
      </c>
      <c r="AI634">
        <f>(AJ634 - AK634 - DY634*1E3/(8.314*(EA634+273.15)) * AM634/DX634 * AL634) * DX634/(100*DL634) * (1000 - DU634)/1000</f>
        <v>0</v>
      </c>
      <c r="AJ634">
        <v>685.8623736742054</v>
      </c>
      <c r="AK634">
        <v>654.0149696969694</v>
      </c>
      <c r="AL634">
        <v>3.340023730336055</v>
      </c>
      <c r="AM634">
        <v>65.62289470494829</v>
      </c>
      <c r="AN634">
        <f>(AP634 - AO634 + DY634*1E3/(8.314*(EA634+273.15)) * AR634/DX634 * AQ634) * DX634/(100*DL634) * 1000/(1000 - AP634)</f>
        <v>0</v>
      </c>
      <c r="AO634">
        <v>14.44126496553605</v>
      </c>
      <c r="AP634">
        <v>16.46326303030303</v>
      </c>
      <c r="AQ634">
        <v>0.000148323479850995</v>
      </c>
      <c r="AR634">
        <v>106.7628895152086</v>
      </c>
      <c r="AS634">
        <v>0</v>
      </c>
      <c r="AT634">
        <v>0</v>
      </c>
      <c r="AU634">
        <f>IF(AS634*$H$13&gt;=AW634,1.0,(AW634/(AW634-AS634*$H$13)))</f>
        <v>0</v>
      </c>
      <c r="AV634">
        <f>(AU634-1)*100</f>
        <v>0</v>
      </c>
      <c r="AW634">
        <f>MAX(0,($B$13+$C$13*EF634)/(1+$D$13*EF634)*DY634/(EA634+273)*$E$13)</f>
        <v>0</v>
      </c>
      <c r="AX634" t="s">
        <v>437</v>
      </c>
      <c r="AY634" t="s">
        <v>437</v>
      </c>
      <c r="AZ634">
        <v>0</v>
      </c>
      <c r="BA634">
        <v>0</v>
      </c>
      <c r="BB634">
        <f>1-AZ634/BA634</f>
        <v>0</v>
      </c>
      <c r="BC634">
        <v>0</v>
      </c>
      <c r="BD634" t="s">
        <v>437</v>
      </c>
      <c r="BE634" t="s">
        <v>437</v>
      </c>
      <c r="BF634">
        <v>0</v>
      </c>
      <c r="BG634">
        <v>0</v>
      </c>
      <c r="BH634">
        <f>1-BF634/BG634</f>
        <v>0</v>
      </c>
      <c r="BI634">
        <v>0.5</v>
      </c>
      <c r="BJ634">
        <f>DI634</f>
        <v>0</v>
      </c>
      <c r="BK634">
        <f>L634</f>
        <v>0</v>
      </c>
      <c r="BL634">
        <f>BH634*BI634*BJ634</f>
        <v>0</v>
      </c>
      <c r="BM634">
        <f>(BK634-BC634)/BJ634</f>
        <v>0</v>
      </c>
      <c r="BN634">
        <f>(BA634-BG634)/BG634</f>
        <v>0</v>
      </c>
      <c r="BO634">
        <f>AZ634/(BB634+AZ634/BG634)</f>
        <v>0</v>
      </c>
      <c r="BP634" t="s">
        <v>437</v>
      </c>
      <c r="BQ634">
        <v>0</v>
      </c>
      <c r="BR634">
        <f>IF(BQ634&lt;&gt;0, BQ634, BO634)</f>
        <v>0</v>
      </c>
      <c r="BS634">
        <f>1-BR634/BG634</f>
        <v>0</v>
      </c>
      <c r="BT634">
        <f>(BG634-BF634)/(BG634-BR634)</f>
        <v>0</v>
      </c>
      <c r="BU634">
        <f>(BA634-BG634)/(BA634-BR634)</f>
        <v>0</v>
      </c>
      <c r="BV634">
        <f>(BG634-BF634)/(BG634-AZ634)</f>
        <v>0</v>
      </c>
      <c r="BW634">
        <f>(BA634-BG634)/(BA634-AZ634)</f>
        <v>0</v>
      </c>
      <c r="BX634">
        <f>(BT634*BR634/BF634)</f>
        <v>0</v>
      </c>
      <c r="BY634">
        <f>(1-BX634)</f>
        <v>0</v>
      </c>
      <c r="BZ634">
        <v>2020</v>
      </c>
      <c r="CA634">
        <v>290.0000000000001</v>
      </c>
      <c r="CB634">
        <v>1590.42</v>
      </c>
      <c r="CC634">
        <v>295</v>
      </c>
      <c r="CD634">
        <v>5220.67</v>
      </c>
      <c r="CE634">
        <v>1591.29</v>
      </c>
      <c r="CF634">
        <v>-0.87</v>
      </c>
      <c r="CG634">
        <v>300.0000000000001</v>
      </c>
      <c r="CH634">
        <v>23.8</v>
      </c>
      <c r="CI634">
        <v>1650.734719841875</v>
      </c>
      <c r="CJ634">
        <v>2.032994541366527</v>
      </c>
      <c r="CK634">
        <v>-31.03478562282126</v>
      </c>
      <c r="CL634">
        <v>0.9198548094063967</v>
      </c>
      <c r="CM634">
        <v>0.9759925733019913</v>
      </c>
      <c r="CN634">
        <v>-0.00431141668520578</v>
      </c>
      <c r="CO634">
        <v>289.9999999999999</v>
      </c>
      <c r="CP634">
        <v>1590.91</v>
      </c>
      <c r="CQ634">
        <v>765</v>
      </c>
      <c r="CR634">
        <v>5219.32</v>
      </c>
      <c r="CS634">
        <v>1591.27</v>
      </c>
      <c r="CT634">
        <v>-0.36</v>
      </c>
      <c r="DH634">
        <f>$B$11*EG634+$C$11*EH634+$F$11*ES634*(1-EV634)</f>
        <v>0</v>
      </c>
      <c r="DI634">
        <f>DH634*DJ634</f>
        <v>0</v>
      </c>
      <c r="DJ634">
        <f>($B$11*$D$9+$C$11*$D$9+$F$11*((FF634+EX634)/MAX(FF634+EX634+FG634, 0.1)*$I$9+FG634/MAX(FF634+EX634+FG634, 0.1)*$J$9))/($B$11+$C$11+$F$11)</f>
        <v>0</v>
      </c>
      <c r="DK634">
        <f>($B$11*$K$9+$C$11*$K$9+$F$11*((FF634+EX634)/MAX(FF634+EX634+FG634, 0.1)*$P$9+FG634/MAX(FF634+EX634+FG634, 0.1)*$Q$9))/($B$11+$C$11+$F$11)</f>
        <v>0</v>
      </c>
      <c r="DL634">
        <v>6</v>
      </c>
      <c r="DM634">
        <v>0.5</v>
      </c>
      <c r="DN634" t="s">
        <v>438</v>
      </c>
      <c r="DO634">
        <v>2</v>
      </c>
      <c r="DP634" t="b">
        <v>1</v>
      </c>
      <c r="DQ634">
        <v>1761514779.8</v>
      </c>
      <c r="DR634">
        <v>635.7046</v>
      </c>
      <c r="DS634">
        <v>676.6870999999999</v>
      </c>
      <c r="DT634">
        <v>16.45527</v>
      </c>
      <c r="DU634">
        <v>14.43987</v>
      </c>
      <c r="DV634">
        <v>638.4362</v>
      </c>
      <c r="DW634">
        <v>16.38104</v>
      </c>
      <c r="DX634">
        <v>500.009</v>
      </c>
      <c r="DY634">
        <v>90.25550999999999</v>
      </c>
      <c r="DZ634">
        <v>0.10005409</v>
      </c>
      <c r="EA634">
        <v>23.89242</v>
      </c>
      <c r="EB634">
        <v>23.98294</v>
      </c>
      <c r="EC634">
        <v>999.9</v>
      </c>
      <c r="ED634">
        <v>0</v>
      </c>
      <c r="EE634">
        <v>0</v>
      </c>
      <c r="EF634">
        <v>9996.814999999999</v>
      </c>
      <c r="EG634">
        <v>0</v>
      </c>
      <c r="EH634">
        <v>1029.073</v>
      </c>
      <c r="EI634">
        <v>-40.98241</v>
      </c>
      <c r="EJ634">
        <v>646.3403999999999</v>
      </c>
      <c r="EK634">
        <v>686.6016</v>
      </c>
      <c r="EL634">
        <v>2.015424</v>
      </c>
      <c r="EM634">
        <v>676.6870999999999</v>
      </c>
      <c r="EN634">
        <v>14.43987</v>
      </c>
      <c r="EO634">
        <v>1.485181</v>
      </c>
      <c r="EP634">
        <v>1.303277</v>
      </c>
      <c r="EQ634">
        <v>12.81644</v>
      </c>
      <c r="ER634">
        <v>10.83669</v>
      </c>
      <c r="ES634">
        <v>2000.007</v>
      </c>
      <c r="ET634">
        <v>0.9800034</v>
      </c>
      <c r="EU634">
        <v>0.01999689</v>
      </c>
      <c r="EV634">
        <v>0</v>
      </c>
      <c r="EW634">
        <v>1502.005</v>
      </c>
      <c r="EX634">
        <v>5.000970000000001</v>
      </c>
      <c r="EY634">
        <v>30207.72</v>
      </c>
      <c r="EZ634">
        <v>16707.65</v>
      </c>
      <c r="FA634">
        <v>41.25</v>
      </c>
      <c r="FB634">
        <v>42.437</v>
      </c>
      <c r="FC634">
        <v>41.4246</v>
      </c>
      <c r="FD634">
        <v>41.75</v>
      </c>
      <c r="FE634">
        <v>41.25</v>
      </c>
      <c r="FF634">
        <v>1955.116</v>
      </c>
      <c r="FG634">
        <v>39.89</v>
      </c>
      <c r="FH634">
        <v>0</v>
      </c>
      <c r="FI634">
        <v>9653.600000143051</v>
      </c>
      <c r="FJ634">
        <v>0</v>
      </c>
      <c r="FK634">
        <v>1503.0044</v>
      </c>
      <c r="FL634">
        <v>-13.02076922655336</v>
      </c>
      <c r="FM634">
        <v>-247.1307690021324</v>
      </c>
      <c r="FN634">
        <v>30226.32</v>
      </c>
      <c r="FO634">
        <v>15</v>
      </c>
      <c r="FP634">
        <v>0</v>
      </c>
      <c r="FQ634" t="s">
        <v>439</v>
      </c>
      <c r="FR634">
        <v>1760210915.6</v>
      </c>
      <c r="FS634">
        <v>0</v>
      </c>
      <c r="FT634">
        <v>0</v>
      </c>
      <c r="FU634">
        <v>-0.215</v>
      </c>
      <c r="FV634">
        <v>0</v>
      </c>
      <c r="FW634">
        <v>-0.6919999999999999</v>
      </c>
      <c r="FX634">
        <v>0</v>
      </c>
      <c r="FY634">
        <v>400</v>
      </c>
      <c r="FZ634">
        <v>0</v>
      </c>
      <c r="GA634">
        <v>0.15</v>
      </c>
      <c r="GB634">
        <v>0</v>
      </c>
      <c r="GC634">
        <v>-40.58133658536585</v>
      </c>
      <c r="GD634">
        <v>-3.157388153310181</v>
      </c>
      <c r="GE634">
        <v>0.3178946663683006</v>
      </c>
      <c r="GF634">
        <v>0</v>
      </c>
      <c r="GG634">
        <v>1503.900882352941</v>
      </c>
      <c r="GH634">
        <v>-13.75508020975514</v>
      </c>
      <c r="GI634">
        <v>1.373090904936022</v>
      </c>
      <c r="GJ634">
        <v>0</v>
      </c>
      <c r="GK634">
        <v>2.011201463414634</v>
      </c>
      <c r="GL634">
        <v>0.0871490592334504</v>
      </c>
      <c r="GM634">
        <v>0.01102672353896475</v>
      </c>
      <c r="GN634">
        <v>1</v>
      </c>
      <c r="GO634">
        <v>1</v>
      </c>
      <c r="GP634">
        <v>3</v>
      </c>
      <c r="GQ634" t="s">
        <v>446</v>
      </c>
      <c r="GR634">
        <v>3.13369</v>
      </c>
      <c r="GS634">
        <v>2.76018</v>
      </c>
      <c r="GT634">
        <v>0.127597</v>
      </c>
      <c r="GU634">
        <v>0.131513</v>
      </c>
      <c r="GV634">
        <v>0.08068450000000001</v>
      </c>
      <c r="GW634">
        <v>0.072653</v>
      </c>
      <c r="GX634">
        <v>27666.2</v>
      </c>
      <c r="GY634">
        <v>27545.8</v>
      </c>
      <c r="GZ634">
        <v>29496.8</v>
      </c>
      <c r="HA634">
        <v>29322.5</v>
      </c>
      <c r="HB634">
        <v>35836.9</v>
      </c>
      <c r="HC634">
        <v>36022.4</v>
      </c>
      <c r="HD634">
        <v>41504.2</v>
      </c>
      <c r="HE634">
        <v>41654.6</v>
      </c>
      <c r="HF634">
        <v>1.9099</v>
      </c>
      <c r="HG634">
        <v>1.8267</v>
      </c>
      <c r="HH634">
        <v>0.0129715</v>
      </c>
      <c r="HI634">
        <v>0</v>
      </c>
      <c r="HJ634">
        <v>23.7653</v>
      </c>
      <c r="HK634">
        <v>999.9</v>
      </c>
      <c r="HL634">
        <v>35.3</v>
      </c>
      <c r="HM634">
        <v>31.6</v>
      </c>
      <c r="HN634">
        <v>18.258</v>
      </c>
      <c r="HO634">
        <v>62.6667</v>
      </c>
      <c r="HP634">
        <v>30.9215</v>
      </c>
      <c r="HQ634">
        <v>1</v>
      </c>
      <c r="HR634">
        <v>0.299665</v>
      </c>
      <c r="HS634">
        <v>5.05546</v>
      </c>
      <c r="HT634">
        <v>20.2682</v>
      </c>
      <c r="HU634">
        <v>5.21939</v>
      </c>
      <c r="HV634">
        <v>12.0159</v>
      </c>
      <c r="HW634">
        <v>4.98885</v>
      </c>
      <c r="HX634">
        <v>3.2881</v>
      </c>
      <c r="HY634">
        <v>9999</v>
      </c>
      <c r="HZ634">
        <v>9999</v>
      </c>
      <c r="IA634">
        <v>9999</v>
      </c>
      <c r="IB634">
        <v>999.9</v>
      </c>
      <c r="IC634">
        <v>4.97284</v>
      </c>
      <c r="ID634">
        <v>1.86661</v>
      </c>
      <c r="IE634">
        <v>1.86592</v>
      </c>
      <c r="IF634">
        <v>1.86584</v>
      </c>
      <c r="IG634">
        <v>1.8677</v>
      </c>
      <c r="IH634">
        <v>1.87013</v>
      </c>
      <c r="II634">
        <v>1.86878</v>
      </c>
      <c r="IJ634">
        <v>1.87027</v>
      </c>
      <c r="IK634">
        <v>0</v>
      </c>
      <c r="IL634">
        <v>0</v>
      </c>
      <c r="IM634">
        <v>0</v>
      </c>
      <c r="IN634">
        <v>0</v>
      </c>
      <c r="IO634" t="s">
        <v>441</v>
      </c>
      <c r="IP634" t="s">
        <v>442</v>
      </c>
      <c r="IQ634" t="s">
        <v>443</v>
      </c>
      <c r="IR634" t="s">
        <v>443</v>
      </c>
      <c r="IS634" t="s">
        <v>443</v>
      </c>
      <c r="IT634" t="s">
        <v>443</v>
      </c>
      <c r="IU634">
        <v>0</v>
      </c>
      <c r="IV634">
        <v>100</v>
      </c>
      <c r="IW634">
        <v>100</v>
      </c>
      <c r="IX634">
        <v>-2.749</v>
      </c>
      <c r="IY634">
        <v>0.07439999999999999</v>
      </c>
      <c r="IZ634">
        <v>-1.414774939843471</v>
      </c>
      <c r="JA634">
        <v>-0.002262605230658699</v>
      </c>
      <c r="JB634">
        <v>4.117972070868355E-07</v>
      </c>
      <c r="JC634">
        <v>-1.535053720392113E-10</v>
      </c>
      <c r="JD634">
        <v>-0.05773197212917025</v>
      </c>
      <c r="JE634">
        <v>-0.004387372397949352</v>
      </c>
      <c r="JF634">
        <v>0.001148265067849212</v>
      </c>
      <c r="JG634">
        <v>-2.372704636287677E-05</v>
      </c>
      <c r="JH634">
        <v>4</v>
      </c>
      <c r="JI634">
        <v>2346</v>
      </c>
      <c r="JJ634">
        <v>1</v>
      </c>
      <c r="JK634">
        <v>24</v>
      </c>
      <c r="JL634">
        <v>21731.1</v>
      </c>
      <c r="JM634">
        <v>29358579.7</v>
      </c>
      <c r="JN634">
        <v>1.55151</v>
      </c>
      <c r="JO634">
        <v>2.2583</v>
      </c>
      <c r="JP634">
        <v>1.39648</v>
      </c>
      <c r="JQ634">
        <v>2.35474</v>
      </c>
      <c r="JR634">
        <v>1.49536</v>
      </c>
      <c r="JS634">
        <v>2.67334</v>
      </c>
      <c r="JT634">
        <v>36.34</v>
      </c>
      <c r="JU634">
        <v>24.035</v>
      </c>
      <c r="JV634">
        <v>18</v>
      </c>
      <c r="JW634">
        <v>499.444</v>
      </c>
      <c r="JX634">
        <v>436.177</v>
      </c>
      <c r="JY634">
        <v>18.0124</v>
      </c>
      <c r="JZ634">
        <v>31.1862</v>
      </c>
      <c r="KA634">
        <v>29.9997</v>
      </c>
      <c r="KB634">
        <v>30.8693</v>
      </c>
      <c r="KC634">
        <v>30.7821</v>
      </c>
      <c r="KD634">
        <v>31.2284</v>
      </c>
      <c r="KE634">
        <v>23.6238</v>
      </c>
      <c r="KF634">
        <v>31.4898</v>
      </c>
      <c r="KG634">
        <v>18.1179</v>
      </c>
      <c r="KH634">
        <v>707.539</v>
      </c>
      <c r="KI634">
        <v>14.4772</v>
      </c>
      <c r="KJ634">
        <v>100.806</v>
      </c>
      <c r="KK634">
        <v>100.17</v>
      </c>
    </row>
    <row r="635" spans="1:297">
      <c r="A635">
        <v>619</v>
      </c>
      <c r="B635">
        <v>1761514787.6</v>
      </c>
      <c r="C635">
        <v>7577.099999904633</v>
      </c>
      <c r="D635" t="s">
        <v>1687</v>
      </c>
      <c r="E635" t="s">
        <v>1688</v>
      </c>
      <c r="F635">
        <v>5</v>
      </c>
      <c r="G635" t="s">
        <v>1604</v>
      </c>
      <c r="H635" t="s">
        <v>436</v>
      </c>
      <c r="I635">
        <v>1761514785.1</v>
      </c>
      <c r="J635">
        <f>(K635)/1000</f>
        <v>0</v>
      </c>
      <c r="K635">
        <f>IF(DP635, AN635, AH635)</f>
        <v>0</v>
      </c>
      <c r="L635">
        <f>IF(DP635, AI635, AG635)</f>
        <v>0</v>
      </c>
      <c r="M635">
        <f>DR635 - IF(AU635&gt;1, L635*DL635*100.0/(AW635), 0)</f>
        <v>0</v>
      </c>
      <c r="N635">
        <f>((T635-J635/2)*M635-L635)/(T635+J635/2)</f>
        <v>0</v>
      </c>
      <c r="O635">
        <f>N635*(DY635+DZ635)/1000.0</f>
        <v>0</v>
      </c>
      <c r="P635">
        <f>(DR635 - IF(AU635&gt;1, L635*DL635*100.0/(AW635), 0))*(DY635+DZ635)/1000.0</f>
        <v>0</v>
      </c>
      <c r="Q635">
        <f>2.0/((1/S635-1/R635)+SIGN(S635)*SQRT((1/S635-1/R635)*(1/S635-1/R635) + 4*DM635/((DM635+1)*(DM635+1))*(2*1/S635*1/R635-1/R635*1/R635)))</f>
        <v>0</v>
      </c>
      <c r="R635">
        <f>IF(LEFT(DN635,1)&lt;&gt;"0",IF(LEFT(DN635,1)="1",3.0,DO635),$D$5+$E$5*(EF635*DY635/($K$5*1000))+$F$5*(EF635*DY635/($K$5*1000))*MAX(MIN(DL635,$J$5),$I$5)*MAX(MIN(DL635,$J$5),$I$5)+$G$5*MAX(MIN(DL635,$J$5),$I$5)*(EF635*DY635/($K$5*1000))+$H$5*(EF635*DY635/($K$5*1000))*(EF635*DY635/($K$5*1000)))</f>
        <v>0</v>
      </c>
      <c r="S635">
        <f>J635*(1000-(1000*0.61365*exp(17.502*W635/(240.97+W635))/(DY635+DZ635)+DT635)/2)/(1000*0.61365*exp(17.502*W635/(240.97+W635))/(DY635+DZ635)-DT635)</f>
        <v>0</v>
      </c>
      <c r="T635">
        <f>1/((DM635+1)/(Q635/1.6)+1/(R635/1.37)) + DM635/((DM635+1)/(Q635/1.6) + DM635/(R635/1.37))</f>
        <v>0</v>
      </c>
      <c r="U635">
        <f>(DH635*DK635)</f>
        <v>0</v>
      </c>
      <c r="V635">
        <f>(EA635+(U635+2*0.95*5.67E-8*(((EA635+$B$7)+273)^4-(EA635+273)^4)-44100*J635)/(1.84*29.3*R635+8*0.95*5.67E-8*(EA635+273)^3))</f>
        <v>0</v>
      </c>
      <c r="W635">
        <f>($C$7*EB635+$D$7*EC635+$E$7*V635)</f>
        <v>0</v>
      </c>
      <c r="X635">
        <f>0.61365*exp(17.502*W635/(240.97+W635))</f>
        <v>0</v>
      </c>
      <c r="Y635">
        <f>(Z635/AA635*100)</f>
        <v>0</v>
      </c>
      <c r="Z635">
        <f>DT635*(DY635+DZ635)/1000</f>
        <v>0</v>
      </c>
      <c r="AA635">
        <f>0.61365*exp(17.502*EA635/(240.97+EA635))</f>
        <v>0</v>
      </c>
      <c r="AB635">
        <f>(X635-DT635*(DY635+DZ635)/1000)</f>
        <v>0</v>
      </c>
      <c r="AC635">
        <f>(-J635*44100)</f>
        <v>0</v>
      </c>
      <c r="AD635">
        <f>2*29.3*R635*0.92*(EA635-W635)</f>
        <v>0</v>
      </c>
      <c r="AE635">
        <f>2*0.95*5.67E-8*(((EA635+$B$7)+273)^4-(W635+273)^4)</f>
        <v>0</v>
      </c>
      <c r="AF635">
        <f>U635+AE635+AC635+AD635</f>
        <v>0</v>
      </c>
      <c r="AG635">
        <f>DX635*AU635*(DS635-DR635*(1000-AU635*DU635)/(1000-AU635*DT635))/(100*DL635)</f>
        <v>0</v>
      </c>
      <c r="AH635">
        <f>1000*DX635*AU635*(DT635-DU635)/(100*DL635*(1000-AU635*DT635))</f>
        <v>0</v>
      </c>
      <c r="AI635">
        <f>(AJ635 - AK635 - DY635*1E3/(8.314*(EA635+273.15)) * AM635/DX635 * AL635) * DX635/(100*DL635) * (1000 - DU635)/1000</f>
        <v>0</v>
      </c>
      <c r="AJ635">
        <v>703.1499212245346</v>
      </c>
      <c r="AK635">
        <v>670.8180848484848</v>
      </c>
      <c r="AL635">
        <v>3.36211681942573</v>
      </c>
      <c r="AM635">
        <v>65.62289470494829</v>
      </c>
      <c r="AN635">
        <f>(AP635 - AO635 + DY635*1E3/(8.314*(EA635+273.15)) * AR635/DX635 * AQ635) * DX635/(100*DL635) * 1000/(1000 - AP635)</f>
        <v>0</v>
      </c>
      <c r="AO635">
        <v>14.4500709718739</v>
      </c>
      <c r="AP635">
        <v>16.48911090909091</v>
      </c>
      <c r="AQ635">
        <v>0.0002580113187975529</v>
      </c>
      <c r="AR635">
        <v>106.7628895152086</v>
      </c>
      <c r="AS635">
        <v>0</v>
      </c>
      <c r="AT635">
        <v>0</v>
      </c>
      <c r="AU635">
        <f>IF(AS635*$H$13&gt;=AW635,1.0,(AW635/(AW635-AS635*$H$13)))</f>
        <v>0</v>
      </c>
      <c r="AV635">
        <f>(AU635-1)*100</f>
        <v>0</v>
      </c>
      <c r="AW635">
        <f>MAX(0,($B$13+$C$13*EF635)/(1+$D$13*EF635)*DY635/(EA635+273)*$E$13)</f>
        <v>0</v>
      </c>
      <c r="AX635" t="s">
        <v>437</v>
      </c>
      <c r="AY635" t="s">
        <v>437</v>
      </c>
      <c r="AZ635">
        <v>0</v>
      </c>
      <c r="BA635">
        <v>0</v>
      </c>
      <c r="BB635">
        <f>1-AZ635/BA635</f>
        <v>0</v>
      </c>
      <c r="BC635">
        <v>0</v>
      </c>
      <c r="BD635" t="s">
        <v>437</v>
      </c>
      <c r="BE635" t="s">
        <v>437</v>
      </c>
      <c r="BF635">
        <v>0</v>
      </c>
      <c r="BG635">
        <v>0</v>
      </c>
      <c r="BH635">
        <f>1-BF635/BG635</f>
        <v>0</v>
      </c>
      <c r="BI635">
        <v>0.5</v>
      </c>
      <c r="BJ635">
        <f>DI635</f>
        <v>0</v>
      </c>
      <c r="BK635">
        <f>L635</f>
        <v>0</v>
      </c>
      <c r="BL635">
        <f>BH635*BI635*BJ635</f>
        <v>0</v>
      </c>
      <c r="BM635">
        <f>(BK635-BC635)/BJ635</f>
        <v>0</v>
      </c>
      <c r="BN635">
        <f>(BA635-BG635)/BG635</f>
        <v>0</v>
      </c>
      <c r="BO635">
        <f>AZ635/(BB635+AZ635/BG635)</f>
        <v>0</v>
      </c>
      <c r="BP635" t="s">
        <v>437</v>
      </c>
      <c r="BQ635">
        <v>0</v>
      </c>
      <c r="BR635">
        <f>IF(BQ635&lt;&gt;0, BQ635, BO635)</f>
        <v>0</v>
      </c>
      <c r="BS635">
        <f>1-BR635/BG635</f>
        <v>0</v>
      </c>
      <c r="BT635">
        <f>(BG635-BF635)/(BG635-BR635)</f>
        <v>0</v>
      </c>
      <c r="BU635">
        <f>(BA635-BG635)/(BA635-BR635)</f>
        <v>0</v>
      </c>
      <c r="BV635">
        <f>(BG635-BF635)/(BG635-AZ635)</f>
        <v>0</v>
      </c>
      <c r="BW635">
        <f>(BA635-BG635)/(BA635-AZ635)</f>
        <v>0</v>
      </c>
      <c r="BX635">
        <f>(BT635*BR635/BF635)</f>
        <v>0</v>
      </c>
      <c r="BY635">
        <f>(1-BX635)</f>
        <v>0</v>
      </c>
      <c r="BZ635">
        <v>2020</v>
      </c>
      <c r="CA635">
        <v>290.0000000000001</v>
      </c>
      <c r="CB635">
        <v>1590.42</v>
      </c>
      <c r="CC635">
        <v>295</v>
      </c>
      <c r="CD635">
        <v>5220.67</v>
      </c>
      <c r="CE635">
        <v>1591.29</v>
      </c>
      <c r="CF635">
        <v>-0.87</v>
      </c>
      <c r="CG635">
        <v>300.0000000000001</v>
      </c>
      <c r="CH635">
        <v>23.8</v>
      </c>
      <c r="CI635">
        <v>1650.734719841875</v>
      </c>
      <c r="CJ635">
        <v>2.032994541366527</v>
      </c>
      <c r="CK635">
        <v>-31.03478562282126</v>
      </c>
      <c r="CL635">
        <v>0.9198548094063967</v>
      </c>
      <c r="CM635">
        <v>0.9759925733019913</v>
      </c>
      <c r="CN635">
        <v>-0.00431141668520578</v>
      </c>
      <c r="CO635">
        <v>289.9999999999999</v>
      </c>
      <c r="CP635">
        <v>1590.91</v>
      </c>
      <c r="CQ635">
        <v>765</v>
      </c>
      <c r="CR635">
        <v>5219.32</v>
      </c>
      <c r="CS635">
        <v>1591.27</v>
      </c>
      <c r="CT635">
        <v>-0.36</v>
      </c>
      <c r="DH635">
        <f>$B$11*EG635+$C$11*EH635+$F$11*ES635*(1-EV635)</f>
        <v>0</v>
      </c>
      <c r="DI635">
        <f>DH635*DJ635</f>
        <v>0</v>
      </c>
      <c r="DJ635">
        <f>($B$11*$D$9+$C$11*$D$9+$F$11*((FF635+EX635)/MAX(FF635+EX635+FG635, 0.1)*$I$9+FG635/MAX(FF635+EX635+FG635, 0.1)*$J$9))/($B$11+$C$11+$F$11)</f>
        <v>0</v>
      </c>
      <c r="DK635">
        <f>($B$11*$K$9+$C$11*$K$9+$F$11*((FF635+EX635)/MAX(FF635+EX635+FG635, 0.1)*$P$9+FG635/MAX(FF635+EX635+FG635, 0.1)*$Q$9))/($B$11+$C$11+$F$11)</f>
        <v>0</v>
      </c>
      <c r="DL635">
        <v>6</v>
      </c>
      <c r="DM635">
        <v>0.5</v>
      </c>
      <c r="DN635" t="s">
        <v>438</v>
      </c>
      <c r="DO635">
        <v>2</v>
      </c>
      <c r="DP635" t="b">
        <v>1</v>
      </c>
      <c r="DQ635">
        <v>1761514785.1</v>
      </c>
      <c r="DR635">
        <v>653.153</v>
      </c>
      <c r="DS635">
        <v>694.6491111111111</v>
      </c>
      <c r="DT635">
        <v>16.47707777777778</v>
      </c>
      <c r="DU635">
        <v>14.44964444444445</v>
      </c>
      <c r="DV635">
        <v>655.9180000000001</v>
      </c>
      <c r="DW635">
        <v>16.40253333333333</v>
      </c>
      <c r="DX635">
        <v>499.9832222222223</v>
      </c>
      <c r="DY635">
        <v>90.25652222222223</v>
      </c>
      <c r="DZ635">
        <v>0.09992644444444443</v>
      </c>
      <c r="EA635">
        <v>23.89712222222222</v>
      </c>
      <c r="EB635">
        <v>23.97574444444444</v>
      </c>
      <c r="EC635">
        <v>999.9000000000001</v>
      </c>
      <c r="ED635">
        <v>0</v>
      </c>
      <c r="EE635">
        <v>0</v>
      </c>
      <c r="EF635">
        <v>9999.718888888889</v>
      </c>
      <c r="EG635">
        <v>0</v>
      </c>
      <c r="EH635">
        <v>1029.066666666667</v>
      </c>
      <c r="EI635">
        <v>-41.49625555555556</v>
      </c>
      <c r="EJ635">
        <v>664.0951111111112</v>
      </c>
      <c r="EK635">
        <v>704.8336666666667</v>
      </c>
      <c r="EL635">
        <v>2.027395555555556</v>
      </c>
      <c r="EM635">
        <v>694.6491111111111</v>
      </c>
      <c r="EN635">
        <v>14.44964444444445</v>
      </c>
      <c r="EO635">
        <v>1.487162222222222</v>
      </c>
      <c r="EP635">
        <v>1.304177777777778</v>
      </c>
      <c r="EQ635">
        <v>12.83681111111111</v>
      </c>
      <c r="ER635">
        <v>10.84707777777778</v>
      </c>
      <c r="ES635">
        <v>2000.008888888889</v>
      </c>
      <c r="ET635">
        <v>0.9800035555555555</v>
      </c>
      <c r="EU635">
        <v>0.01999673333333333</v>
      </c>
      <c r="EV635">
        <v>0</v>
      </c>
      <c r="EW635">
        <v>1501.153333333333</v>
      </c>
      <c r="EX635">
        <v>5.00097</v>
      </c>
      <c r="EY635">
        <v>30188.36666666666</v>
      </c>
      <c r="EZ635">
        <v>16707.66666666667</v>
      </c>
      <c r="FA635">
        <v>41.25</v>
      </c>
      <c r="FB635">
        <v>42.437</v>
      </c>
      <c r="FC635">
        <v>41.437</v>
      </c>
      <c r="FD635">
        <v>41.75</v>
      </c>
      <c r="FE635">
        <v>41.25</v>
      </c>
      <c r="FF635">
        <v>1955.117777777778</v>
      </c>
      <c r="FG635">
        <v>39.89</v>
      </c>
      <c r="FH635">
        <v>0</v>
      </c>
      <c r="FI635">
        <v>9658.400000095367</v>
      </c>
      <c r="FJ635">
        <v>0</v>
      </c>
      <c r="FK635">
        <v>1502.0256</v>
      </c>
      <c r="FL635">
        <v>-10.98230768014294</v>
      </c>
      <c r="FM635">
        <v>-229.253845670848</v>
      </c>
      <c r="FN635">
        <v>30207.128</v>
      </c>
      <c r="FO635">
        <v>15</v>
      </c>
      <c r="FP635">
        <v>0</v>
      </c>
      <c r="FQ635" t="s">
        <v>439</v>
      </c>
      <c r="FR635">
        <v>1760210915.6</v>
      </c>
      <c r="FS635">
        <v>0</v>
      </c>
      <c r="FT635">
        <v>0</v>
      </c>
      <c r="FU635">
        <v>-0.215</v>
      </c>
      <c r="FV635">
        <v>0</v>
      </c>
      <c r="FW635">
        <v>-0.6919999999999999</v>
      </c>
      <c r="FX635">
        <v>0</v>
      </c>
      <c r="FY635">
        <v>400</v>
      </c>
      <c r="FZ635">
        <v>0</v>
      </c>
      <c r="GA635">
        <v>0.15</v>
      </c>
      <c r="GB635">
        <v>0</v>
      </c>
      <c r="GC635">
        <v>-40.9052243902439</v>
      </c>
      <c r="GD635">
        <v>-3.489031358885019</v>
      </c>
      <c r="GE635">
        <v>0.3546275124350164</v>
      </c>
      <c r="GF635">
        <v>0</v>
      </c>
      <c r="GG635">
        <v>1502.729411764706</v>
      </c>
      <c r="GH635">
        <v>-12.35049655391388</v>
      </c>
      <c r="GI635">
        <v>1.240329513088392</v>
      </c>
      <c r="GJ635">
        <v>0</v>
      </c>
      <c r="GK635">
        <v>2.018212195121951</v>
      </c>
      <c r="GL635">
        <v>0.03969261324041694</v>
      </c>
      <c r="GM635">
        <v>0.00703382992928621</v>
      </c>
      <c r="GN635">
        <v>1</v>
      </c>
      <c r="GO635">
        <v>1</v>
      </c>
      <c r="GP635">
        <v>3</v>
      </c>
      <c r="GQ635" t="s">
        <v>446</v>
      </c>
      <c r="GR635">
        <v>3.13369</v>
      </c>
      <c r="GS635">
        <v>2.76022</v>
      </c>
      <c r="GT635">
        <v>0.129842</v>
      </c>
      <c r="GU635">
        <v>0.133706</v>
      </c>
      <c r="GV635">
        <v>0.0807804</v>
      </c>
      <c r="GW635">
        <v>0.0726459</v>
      </c>
      <c r="GX635">
        <v>27595</v>
      </c>
      <c r="GY635">
        <v>27476</v>
      </c>
      <c r="GZ635">
        <v>29496.9</v>
      </c>
      <c r="HA635">
        <v>29322.3</v>
      </c>
      <c r="HB635">
        <v>35833.1</v>
      </c>
      <c r="HC635">
        <v>36022.4</v>
      </c>
      <c r="HD635">
        <v>41504.1</v>
      </c>
      <c r="HE635">
        <v>41654.3</v>
      </c>
      <c r="HF635">
        <v>1.91005</v>
      </c>
      <c r="HG635">
        <v>1.82698</v>
      </c>
      <c r="HH635">
        <v>0.0131428</v>
      </c>
      <c r="HI635">
        <v>0</v>
      </c>
      <c r="HJ635">
        <v>23.7673</v>
      </c>
      <c r="HK635">
        <v>999.9</v>
      </c>
      <c r="HL635">
        <v>35.2</v>
      </c>
      <c r="HM635">
        <v>31.6</v>
      </c>
      <c r="HN635">
        <v>18.2061</v>
      </c>
      <c r="HO635">
        <v>62.6467</v>
      </c>
      <c r="HP635">
        <v>30.8894</v>
      </c>
      <c r="HQ635">
        <v>1</v>
      </c>
      <c r="HR635">
        <v>0.297609</v>
      </c>
      <c r="HS635">
        <v>4.92135</v>
      </c>
      <c r="HT635">
        <v>20.2726</v>
      </c>
      <c r="HU635">
        <v>5.21969</v>
      </c>
      <c r="HV635">
        <v>12.0159</v>
      </c>
      <c r="HW635">
        <v>4.98895</v>
      </c>
      <c r="HX635">
        <v>3.28803</v>
      </c>
      <c r="HY635">
        <v>9999</v>
      </c>
      <c r="HZ635">
        <v>9999</v>
      </c>
      <c r="IA635">
        <v>9999</v>
      </c>
      <c r="IB635">
        <v>999.9</v>
      </c>
      <c r="IC635">
        <v>4.97285</v>
      </c>
      <c r="ID635">
        <v>1.86661</v>
      </c>
      <c r="IE635">
        <v>1.86594</v>
      </c>
      <c r="IF635">
        <v>1.86585</v>
      </c>
      <c r="IG635">
        <v>1.86771</v>
      </c>
      <c r="IH635">
        <v>1.87013</v>
      </c>
      <c r="II635">
        <v>1.86876</v>
      </c>
      <c r="IJ635">
        <v>1.87027</v>
      </c>
      <c r="IK635">
        <v>0</v>
      </c>
      <c r="IL635">
        <v>0</v>
      </c>
      <c r="IM635">
        <v>0</v>
      </c>
      <c r="IN635">
        <v>0</v>
      </c>
      <c r="IO635" t="s">
        <v>441</v>
      </c>
      <c r="IP635" t="s">
        <v>442</v>
      </c>
      <c r="IQ635" t="s">
        <v>443</v>
      </c>
      <c r="IR635" t="s">
        <v>443</v>
      </c>
      <c r="IS635" t="s">
        <v>443</v>
      </c>
      <c r="IT635" t="s">
        <v>443</v>
      </c>
      <c r="IU635">
        <v>0</v>
      </c>
      <c r="IV635">
        <v>100</v>
      </c>
      <c r="IW635">
        <v>100</v>
      </c>
      <c r="IX635">
        <v>-2.781</v>
      </c>
      <c r="IY635">
        <v>0.07480000000000001</v>
      </c>
      <c r="IZ635">
        <v>-1.414774939843471</v>
      </c>
      <c r="JA635">
        <v>-0.002262605230658699</v>
      </c>
      <c r="JB635">
        <v>4.117972070868355E-07</v>
      </c>
      <c r="JC635">
        <v>-1.535053720392113E-10</v>
      </c>
      <c r="JD635">
        <v>-0.05773197212917025</v>
      </c>
      <c r="JE635">
        <v>-0.004387372397949352</v>
      </c>
      <c r="JF635">
        <v>0.001148265067849212</v>
      </c>
      <c r="JG635">
        <v>-2.372704636287677E-05</v>
      </c>
      <c r="JH635">
        <v>4</v>
      </c>
      <c r="JI635">
        <v>2346</v>
      </c>
      <c r="JJ635">
        <v>1</v>
      </c>
      <c r="JK635">
        <v>24</v>
      </c>
      <c r="JL635">
        <v>21731.2</v>
      </c>
      <c r="JM635">
        <v>29358579.8</v>
      </c>
      <c r="JN635">
        <v>1.58569</v>
      </c>
      <c r="JO635">
        <v>2.26685</v>
      </c>
      <c r="JP635">
        <v>1.39648</v>
      </c>
      <c r="JQ635">
        <v>2.35229</v>
      </c>
      <c r="JR635">
        <v>1.49536</v>
      </c>
      <c r="JS635">
        <v>2.6001</v>
      </c>
      <c r="JT635">
        <v>36.34</v>
      </c>
      <c r="JU635">
        <v>24.035</v>
      </c>
      <c r="JV635">
        <v>18</v>
      </c>
      <c r="JW635">
        <v>499.575</v>
      </c>
      <c r="JX635">
        <v>436.378</v>
      </c>
      <c r="JY635">
        <v>18.0943</v>
      </c>
      <c r="JZ635">
        <v>31.1903</v>
      </c>
      <c r="KA635">
        <v>29.9989</v>
      </c>
      <c r="KB635">
        <v>30.8736</v>
      </c>
      <c r="KC635">
        <v>30.7866</v>
      </c>
      <c r="KD635">
        <v>31.7814</v>
      </c>
      <c r="KE635">
        <v>23.6238</v>
      </c>
      <c r="KF635">
        <v>31.4898</v>
      </c>
      <c r="KG635">
        <v>18.1345</v>
      </c>
      <c r="KH635">
        <v>720.896</v>
      </c>
      <c r="KI635">
        <v>14.4767</v>
      </c>
      <c r="KJ635">
        <v>100.806</v>
      </c>
      <c r="KK635">
        <v>100.169</v>
      </c>
    </row>
    <row r="636" spans="1:297">
      <c r="A636">
        <v>620</v>
      </c>
      <c r="B636">
        <v>1761514792.6</v>
      </c>
      <c r="C636">
        <v>7582.099999904633</v>
      </c>
      <c r="D636" t="s">
        <v>1689</v>
      </c>
      <c r="E636" t="s">
        <v>1690</v>
      </c>
      <c r="F636">
        <v>5</v>
      </c>
      <c r="G636" t="s">
        <v>1604</v>
      </c>
      <c r="H636" t="s">
        <v>436</v>
      </c>
      <c r="I636">
        <v>1761514789.8</v>
      </c>
      <c r="J636">
        <f>(K636)/1000</f>
        <v>0</v>
      </c>
      <c r="K636">
        <f>IF(DP636, AN636, AH636)</f>
        <v>0</v>
      </c>
      <c r="L636">
        <f>IF(DP636, AI636, AG636)</f>
        <v>0</v>
      </c>
      <c r="M636">
        <f>DR636 - IF(AU636&gt;1, L636*DL636*100.0/(AW636), 0)</f>
        <v>0</v>
      </c>
      <c r="N636">
        <f>((T636-J636/2)*M636-L636)/(T636+J636/2)</f>
        <v>0</v>
      </c>
      <c r="O636">
        <f>N636*(DY636+DZ636)/1000.0</f>
        <v>0</v>
      </c>
      <c r="P636">
        <f>(DR636 - IF(AU636&gt;1, L636*DL636*100.0/(AW636), 0))*(DY636+DZ636)/1000.0</f>
        <v>0</v>
      </c>
      <c r="Q636">
        <f>2.0/((1/S636-1/R636)+SIGN(S636)*SQRT((1/S636-1/R636)*(1/S636-1/R636) + 4*DM636/((DM636+1)*(DM636+1))*(2*1/S636*1/R636-1/R636*1/R636)))</f>
        <v>0</v>
      </c>
      <c r="R636">
        <f>IF(LEFT(DN636,1)&lt;&gt;"0",IF(LEFT(DN636,1)="1",3.0,DO636),$D$5+$E$5*(EF636*DY636/($K$5*1000))+$F$5*(EF636*DY636/($K$5*1000))*MAX(MIN(DL636,$J$5),$I$5)*MAX(MIN(DL636,$J$5),$I$5)+$G$5*MAX(MIN(DL636,$J$5),$I$5)*(EF636*DY636/($K$5*1000))+$H$5*(EF636*DY636/($K$5*1000))*(EF636*DY636/($K$5*1000)))</f>
        <v>0</v>
      </c>
      <c r="S636">
        <f>J636*(1000-(1000*0.61365*exp(17.502*W636/(240.97+W636))/(DY636+DZ636)+DT636)/2)/(1000*0.61365*exp(17.502*W636/(240.97+W636))/(DY636+DZ636)-DT636)</f>
        <v>0</v>
      </c>
      <c r="T636">
        <f>1/((DM636+1)/(Q636/1.6)+1/(R636/1.37)) + DM636/((DM636+1)/(Q636/1.6) + DM636/(R636/1.37))</f>
        <v>0</v>
      </c>
      <c r="U636">
        <f>(DH636*DK636)</f>
        <v>0</v>
      </c>
      <c r="V636">
        <f>(EA636+(U636+2*0.95*5.67E-8*(((EA636+$B$7)+273)^4-(EA636+273)^4)-44100*J636)/(1.84*29.3*R636+8*0.95*5.67E-8*(EA636+273)^3))</f>
        <v>0</v>
      </c>
      <c r="W636">
        <f>($C$7*EB636+$D$7*EC636+$E$7*V636)</f>
        <v>0</v>
      </c>
      <c r="X636">
        <f>0.61365*exp(17.502*W636/(240.97+W636))</f>
        <v>0</v>
      </c>
      <c r="Y636">
        <f>(Z636/AA636*100)</f>
        <v>0</v>
      </c>
      <c r="Z636">
        <f>DT636*(DY636+DZ636)/1000</f>
        <v>0</v>
      </c>
      <c r="AA636">
        <f>0.61365*exp(17.502*EA636/(240.97+EA636))</f>
        <v>0</v>
      </c>
      <c r="AB636">
        <f>(X636-DT636*(DY636+DZ636)/1000)</f>
        <v>0</v>
      </c>
      <c r="AC636">
        <f>(-J636*44100)</f>
        <v>0</v>
      </c>
      <c r="AD636">
        <f>2*29.3*R636*0.92*(EA636-W636)</f>
        <v>0</v>
      </c>
      <c r="AE636">
        <f>2*0.95*5.67E-8*(((EA636+$B$7)+273)^4-(W636+273)^4)</f>
        <v>0</v>
      </c>
      <c r="AF636">
        <f>U636+AE636+AC636+AD636</f>
        <v>0</v>
      </c>
      <c r="AG636">
        <f>DX636*AU636*(DS636-DR636*(1000-AU636*DU636)/(1000-AU636*DT636))/(100*DL636)</f>
        <v>0</v>
      </c>
      <c r="AH636">
        <f>1000*DX636*AU636*(DT636-DU636)/(100*DL636*(1000-AU636*DT636))</f>
        <v>0</v>
      </c>
      <c r="AI636">
        <f>(AJ636 - AK636 - DY636*1E3/(8.314*(EA636+273.15)) * AM636/DX636 * AL636) * DX636/(100*DL636) * (1000 - DU636)/1000</f>
        <v>0</v>
      </c>
      <c r="AJ636">
        <v>720.081536570803</v>
      </c>
      <c r="AK636">
        <v>687.6310606060601</v>
      </c>
      <c r="AL636">
        <v>3.362758988619738</v>
      </c>
      <c r="AM636">
        <v>65.62289470494829</v>
      </c>
      <c r="AN636">
        <f>(AP636 - AO636 + DY636*1E3/(8.314*(EA636+273.15)) * AR636/DX636 * AQ636) * DX636/(100*DL636) * 1000/(1000 - AP636)</f>
        <v>0</v>
      </c>
      <c r="AO636">
        <v>14.44797604080129</v>
      </c>
      <c r="AP636">
        <v>16.51115636363635</v>
      </c>
      <c r="AQ636">
        <v>0.00500881265792663</v>
      </c>
      <c r="AR636">
        <v>106.7628895152086</v>
      </c>
      <c r="AS636">
        <v>0</v>
      </c>
      <c r="AT636">
        <v>0</v>
      </c>
      <c r="AU636">
        <f>IF(AS636*$H$13&gt;=AW636,1.0,(AW636/(AW636-AS636*$H$13)))</f>
        <v>0</v>
      </c>
      <c r="AV636">
        <f>(AU636-1)*100</f>
        <v>0</v>
      </c>
      <c r="AW636">
        <f>MAX(0,($B$13+$C$13*EF636)/(1+$D$13*EF636)*DY636/(EA636+273)*$E$13)</f>
        <v>0</v>
      </c>
      <c r="AX636" t="s">
        <v>437</v>
      </c>
      <c r="AY636" t="s">
        <v>437</v>
      </c>
      <c r="AZ636">
        <v>0</v>
      </c>
      <c r="BA636">
        <v>0</v>
      </c>
      <c r="BB636">
        <f>1-AZ636/BA636</f>
        <v>0</v>
      </c>
      <c r="BC636">
        <v>0</v>
      </c>
      <c r="BD636" t="s">
        <v>437</v>
      </c>
      <c r="BE636" t="s">
        <v>437</v>
      </c>
      <c r="BF636">
        <v>0</v>
      </c>
      <c r="BG636">
        <v>0</v>
      </c>
      <c r="BH636">
        <f>1-BF636/BG636</f>
        <v>0</v>
      </c>
      <c r="BI636">
        <v>0.5</v>
      </c>
      <c r="BJ636">
        <f>DI636</f>
        <v>0</v>
      </c>
      <c r="BK636">
        <f>L636</f>
        <v>0</v>
      </c>
      <c r="BL636">
        <f>BH636*BI636*BJ636</f>
        <v>0</v>
      </c>
      <c r="BM636">
        <f>(BK636-BC636)/BJ636</f>
        <v>0</v>
      </c>
      <c r="BN636">
        <f>(BA636-BG636)/BG636</f>
        <v>0</v>
      </c>
      <c r="BO636">
        <f>AZ636/(BB636+AZ636/BG636)</f>
        <v>0</v>
      </c>
      <c r="BP636" t="s">
        <v>437</v>
      </c>
      <c r="BQ636">
        <v>0</v>
      </c>
      <c r="BR636">
        <f>IF(BQ636&lt;&gt;0, BQ636, BO636)</f>
        <v>0</v>
      </c>
      <c r="BS636">
        <f>1-BR636/BG636</f>
        <v>0</v>
      </c>
      <c r="BT636">
        <f>(BG636-BF636)/(BG636-BR636)</f>
        <v>0</v>
      </c>
      <c r="BU636">
        <f>(BA636-BG636)/(BA636-BR636)</f>
        <v>0</v>
      </c>
      <c r="BV636">
        <f>(BG636-BF636)/(BG636-AZ636)</f>
        <v>0</v>
      </c>
      <c r="BW636">
        <f>(BA636-BG636)/(BA636-AZ636)</f>
        <v>0</v>
      </c>
      <c r="BX636">
        <f>(BT636*BR636/BF636)</f>
        <v>0</v>
      </c>
      <c r="BY636">
        <f>(1-BX636)</f>
        <v>0</v>
      </c>
      <c r="BZ636">
        <v>2020</v>
      </c>
      <c r="CA636">
        <v>290.0000000000001</v>
      </c>
      <c r="CB636">
        <v>1590.42</v>
      </c>
      <c r="CC636">
        <v>295</v>
      </c>
      <c r="CD636">
        <v>5220.67</v>
      </c>
      <c r="CE636">
        <v>1591.29</v>
      </c>
      <c r="CF636">
        <v>-0.87</v>
      </c>
      <c r="CG636">
        <v>300.0000000000001</v>
      </c>
      <c r="CH636">
        <v>23.8</v>
      </c>
      <c r="CI636">
        <v>1650.734719841875</v>
      </c>
      <c r="CJ636">
        <v>2.032994541366527</v>
      </c>
      <c r="CK636">
        <v>-31.03478562282126</v>
      </c>
      <c r="CL636">
        <v>0.9198548094063967</v>
      </c>
      <c r="CM636">
        <v>0.9759925733019913</v>
      </c>
      <c r="CN636">
        <v>-0.00431141668520578</v>
      </c>
      <c r="CO636">
        <v>289.9999999999999</v>
      </c>
      <c r="CP636">
        <v>1590.91</v>
      </c>
      <c r="CQ636">
        <v>765</v>
      </c>
      <c r="CR636">
        <v>5219.32</v>
      </c>
      <c r="CS636">
        <v>1591.27</v>
      </c>
      <c r="CT636">
        <v>-0.36</v>
      </c>
      <c r="DH636">
        <f>$B$11*EG636+$C$11*EH636+$F$11*ES636*(1-EV636)</f>
        <v>0</v>
      </c>
      <c r="DI636">
        <f>DH636*DJ636</f>
        <v>0</v>
      </c>
      <c r="DJ636">
        <f>($B$11*$D$9+$C$11*$D$9+$F$11*((FF636+EX636)/MAX(FF636+EX636+FG636, 0.1)*$I$9+FG636/MAX(FF636+EX636+FG636, 0.1)*$J$9))/($B$11+$C$11+$F$11)</f>
        <v>0</v>
      </c>
      <c r="DK636">
        <f>($B$11*$K$9+$C$11*$K$9+$F$11*((FF636+EX636)/MAX(FF636+EX636+FG636, 0.1)*$P$9+FG636/MAX(FF636+EX636+FG636, 0.1)*$Q$9))/($B$11+$C$11+$F$11)</f>
        <v>0</v>
      </c>
      <c r="DL636">
        <v>6</v>
      </c>
      <c r="DM636">
        <v>0.5</v>
      </c>
      <c r="DN636" t="s">
        <v>438</v>
      </c>
      <c r="DO636">
        <v>2</v>
      </c>
      <c r="DP636" t="b">
        <v>1</v>
      </c>
      <c r="DQ636">
        <v>1761514789.8</v>
      </c>
      <c r="DR636">
        <v>668.6649</v>
      </c>
      <c r="DS636">
        <v>710.3705</v>
      </c>
      <c r="DT636">
        <v>16.50237</v>
      </c>
      <c r="DU636">
        <v>14.44779</v>
      </c>
      <c r="DV636">
        <v>671.4601</v>
      </c>
      <c r="DW636">
        <v>16.42748</v>
      </c>
      <c r="DX636">
        <v>500.0041</v>
      </c>
      <c r="DY636">
        <v>90.25611999999998</v>
      </c>
      <c r="DZ636">
        <v>0.09993460999999999</v>
      </c>
      <c r="EA636">
        <v>23.88163</v>
      </c>
      <c r="EB636">
        <v>23.9946</v>
      </c>
      <c r="EC636">
        <v>999.9</v>
      </c>
      <c r="ED636">
        <v>0</v>
      </c>
      <c r="EE636">
        <v>0</v>
      </c>
      <c r="EF636">
        <v>10004.744</v>
      </c>
      <c r="EG636">
        <v>0</v>
      </c>
      <c r="EH636">
        <v>1029.083</v>
      </c>
      <c r="EI636">
        <v>-41.70553</v>
      </c>
      <c r="EJ636">
        <v>679.885</v>
      </c>
      <c r="EK636">
        <v>720.7843</v>
      </c>
      <c r="EL636">
        <v>2.05457</v>
      </c>
      <c r="EM636">
        <v>710.3705</v>
      </c>
      <c r="EN636">
        <v>14.44779</v>
      </c>
      <c r="EO636">
        <v>1.489439</v>
      </c>
      <c r="EP636">
        <v>1.304003</v>
      </c>
      <c r="EQ636">
        <v>12.86019</v>
      </c>
      <c r="ER636">
        <v>10.84507</v>
      </c>
      <c r="ES636">
        <v>2000.025</v>
      </c>
      <c r="ET636">
        <v>0.9800036000000001</v>
      </c>
      <c r="EU636">
        <v>0.01999662</v>
      </c>
      <c r="EV636">
        <v>0</v>
      </c>
      <c r="EW636">
        <v>1500.767</v>
      </c>
      <c r="EX636">
        <v>5.000970000000001</v>
      </c>
      <c r="EY636">
        <v>30182.48</v>
      </c>
      <c r="EZ636">
        <v>16707.79</v>
      </c>
      <c r="FA636">
        <v>41.25</v>
      </c>
      <c r="FB636">
        <v>42.437</v>
      </c>
      <c r="FC636">
        <v>41.437</v>
      </c>
      <c r="FD636">
        <v>41.75</v>
      </c>
      <c r="FE636">
        <v>41.25</v>
      </c>
      <c r="FF636">
        <v>1955.133</v>
      </c>
      <c r="FG636">
        <v>39.89</v>
      </c>
      <c r="FH636">
        <v>0</v>
      </c>
      <c r="FI636">
        <v>9663.800000190735</v>
      </c>
      <c r="FJ636">
        <v>0</v>
      </c>
      <c r="FK636">
        <v>1501.246538461538</v>
      </c>
      <c r="FL636">
        <v>-8.214358967309213</v>
      </c>
      <c r="FM636">
        <v>-151.2444444008572</v>
      </c>
      <c r="FN636">
        <v>30191.94230769231</v>
      </c>
      <c r="FO636">
        <v>15</v>
      </c>
      <c r="FP636">
        <v>0</v>
      </c>
      <c r="FQ636" t="s">
        <v>439</v>
      </c>
      <c r="FR636">
        <v>1760210915.6</v>
      </c>
      <c r="FS636">
        <v>0</v>
      </c>
      <c r="FT636">
        <v>0</v>
      </c>
      <c r="FU636">
        <v>-0.215</v>
      </c>
      <c r="FV636">
        <v>0</v>
      </c>
      <c r="FW636">
        <v>-0.6919999999999999</v>
      </c>
      <c r="FX636">
        <v>0</v>
      </c>
      <c r="FY636">
        <v>400</v>
      </c>
      <c r="FZ636">
        <v>0</v>
      </c>
      <c r="GA636">
        <v>0.15</v>
      </c>
      <c r="GB636">
        <v>0</v>
      </c>
      <c r="GC636">
        <v>-41.19111463414634</v>
      </c>
      <c r="GD636">
        <v>-3.867850871080146</v>
      </c>
      <c r="GE636">
        <v>0.3885747199144249</v>
      </c>
      <c r="GF636">
        <v>0</v>
      </c>
      <c r="GG636">
        <v>1501.836470588235</v>
      </c>
      <c r="GH636">
        <v>-9.98563789008837</v>
      </c>
      <c r="GI636">
        <v>1.033722235854325</v>
      </c>
      <c r="GJ636">
        <v>0</v>
      </c>
      <c r="GK636">
        <v>2.028255365853658</v>
      </c>
      <c r="GL636">
        <v>0.1153411149825813</v>
      </c>
      <c r="GM636">
        <v>0.01516848387001588</v>
      </c>
      <c r="GN636">
        <v>0</v>
      </c>
      <c r="GO636">
        <v>0</v>
      </c>
      <c r="GP636">
        <v>3</v>
      </c>
      <c r="GQ636" t="s">
        <v>455</v>
      </c>
      <c r="GR636">
        <v>3.13365</v>
      </c>
      <c r="GS636">
        <v>2.76027</v>
      </c>
      <c r="GT636">
        <v>0.132059</v>
      </c>
      <c r="GU636">
        <v>0.135876</v>
      </c>
      <c r="GV636">
        <v>0.0808512</v>
      </c>
      <c r="GW636">
        <v>0.0726359</v>
      </c>
      <c r="GX636">
        <v>27524.9</v>
      </c>
      <c r="GY636">
        <v>27407.4</v>
      </c>
      <c r="GZ636">
        <v>29497.2</v>
      </c>
      <c r="HA636">
        <v>29322.7</v>
      </c>
      <c r="HB636">
        <v>35830.9</v>
      </c>
      <c r="HC636">
        <v>36022.8</v>
      </c>
      <c r="HD636">
        <v>41504.7</v>
      </c>
      <c r="HE636">
        <v>41654.3</v>
      </c>
      <c r="HF636">
        <v>1.91015</v>
      </c>
      <c r="HG636">
        <v>1.82705</v>
      </c>
      <c r="HH636">
        <v>0.0155419</v>
      </c>
      <c r="HI636">
        <v>0</v>
      </c>
      <c r="HJ636">
        <v>23.7689</v>
      </c>
      <c r="HK636">
        <v>999.9</v>
      </c>
      <c r="HL636">
        <v>35.2</v>
      </c>
      <c r="HM636">
        <v>31.6</v>
      </c>
      <c r="HN636">
        <v>18.2076</v>
      </c>
      <c r="HO636">
        <v>62.2367</v>
      </c>
      <c r="HP636">
        <v>30.9896</v>
      </c>
      <c r="HQ636">
        <v>1</v>
      </c>
      <c r="HR636">
        <v>0.297985</v>
      </c>
      <c r="HS636">
        <v>4.97185</v>
      </c>
      <c r="HT636">
        <v>20.2708</v>
      </c>
      <c r="HU636">
        <v>5.21969</v>
      </c>
      <c r="HV636">
        <v>12.0159</v>
      </c>
      <c r="HW636">
        <v>4.9889</v>
      </c>
      <c r="HX636">
        <v>3.288</v>
      </c>
      <c r="HY636">
        <v>9999</v>
      </c>
      <c r="HZ636">
        <v>9999</v>
      </c>
      <c r="IA636">
        <v>9999</v>
      </c>
      <c r="IB636">
        <v>999.9</v>
      </c>
      <c r="IC636">
        <v>4.97287</v>
      </c>
      <c r="ID636">
        <v>1.86661</v>
      </c>
      <c r="IE636">
        <v>1.86591</v>
      </c>
      <c r="IF636">
        <v>1.86586</v>
      </c>
      <c r="IG636">
        <v>1.86771</v>
      </c>
      <c r="IH636">
        <v>1.87014</v>
      </c>
      <c r="II636">
        <v>1.86876</v>
      </c>
      <c r="IJ636">
        <v>1.87027</v>
      </c>
      <c r="IK636">
        <v>0</v>
      </c>
      <c r="IL636">
        <v>0</v>
      </c>
      <c r="IM636">
        <v>0</v>
      </c>
      <c r="IN636">
        <v>0</v>
      </c>
      <c r="IO636" t="s">
        <v>441</v>
      </c>
      <c r="IP636" t="s">
        <v>442</v>
      </c>
      <c r="IQ636" t="s">
        <v>443</v>
      </c>
      <c r="IR636" t="s">
        <v>443</v>
      </c>
      <c r="IS636" t="s">
        <v>443</v>
      </c>
      <c r="IT636" t="s">
        <v>443</v>
      </c>
      <c r="IU636">
        <v>0</v>
      </c>
      <c r="IV636">
        <v>100</v>
      </c>
      <c r="IW636">
        <v>100</v>
      </c>
      <c r="IX636">
        <v>-2.812</v>
      </c>
      <c r="IY636">
        <v>0.075</v>
      </c>
      <c r="IZ636">
        <v>-1.414774939843471</v>
      </c>
      <c r="JA636">
        <v>-0.002262605230658699</v>
      </c>
      <c r="JB636">
        <v>4.117972070868355E-07</v>
      </c>
      <c r="JC636">
        <v>-1.535053720392113E-10</v>
      </c>
      <c r="JD636">
        <v>-0.05773197212917025</v>
      </c>
      <c r="JE636">
        <v>-0.004387372397949352</v>
      </c>
      <c r="JF636">
        <v>0.001148265067849212</v>
      </c>
      <c r="JG636">
        <v>-2.372704636287677E-05</v>
      </c>
      <c r="JH636">
        <v>4</v>
      </c>
      <c r="JI636">
        <v>2346</v>
      </c>
      <c r="JJ636">
        <v>1</v>
      </c>
      <c r="JK636">
        <v>24</v>
      </c>
      <c r="JL636">
        <v>21731.3</v>
      </c>
      <c r="JM636">
        <v>29358579.9</v>
      </c>
      <c r="JN636">
        <v>1.61133</v>
      </c>
      <c r="JO636">
        <v>2.25708</v>
      </c>
      <c r="JP636">
        <v>1.39648</v>
      </c>
      <c r="JQ636">
        <v>2.35352</v>
      </c>
      <c r="JR636">
        <v>1.49536</v>
      </c>
      <c r="JS636">
        <v>2.70508</v>
      </c>
      <c r="JT636">
        <v>36.34</v>
      </c>
      <c r="JU636">
        <v>24.035</v>
      </c>
      <c r="JV636">
        <v>18</v>
      </c>
      <c r="JW636">
        <v>499.676</v>
      </c>
      <c r="JX636">
        <v>436.458</v>
      </c>
      <c r="JY636">
        <v>18.1354</v>
      </c>
      <c r="JZ636">
        <v>31.1937</v>
      </c>
      <c r="KA636">
        <v>29.9998</v>
      </c>
      <c r="KB636">
        <v>30.8781</v>
      </c>
      <c r="KC636">
        <v>30.7913</v>
      </c>
      <c r="KD636">
        <v>32.4183</v>
      </c>
      <c r="KE636">
        <v>23.6238</v>
      </c>
      <c r="KF636">
        <v>31.4898</v>
      </c>
      <c r="KG636">
        <v>18.1461</v>
      </c>
      <c r="KH636">
        <v>740.936</v>
      </c>
      <c r="KI636">
        <v>14.459</v>
      </c>
      <c r="KJ636">
        <v>100.808</v>
      </c>
      <c r="KK636">
        <v>100.169</v>
      </c>
    </row>
    <row r="637" spans="1:297">
      <c r="A637">
        <v>621</v>
      </c>
      <c r="B637">
        <v>1761514797.6</v>
      </c>
      <c r="C637">
        <v>7587.099999904633</v>
      </c>
      <c r="D637" t="s">
        <v>1691</v>
      </c>
      <c r="E637" t="s">
        <v>1692</v>
      </c>
      <c r="F637">
        <v>5</v>
      </c>
      <c r="G637" t="s">
        <v>1604</v>
      </c>
      <c r="H637" t="s">
        <v>436</v>
      </c>
      <c r="I637">
        <v>1761514795.1</v>
      </c>
      <c r="J637">
        <f>(K637)/1000</f>
        <v>0</v>
      </c>
      <c r="K637">
        <f>IF(DP637, AN637, AH637)</f>
        <v>0</v>
      </c>
      <c r="L637">
        <f>IF(DP637, AI637, AG637)</f>
        <v>0</v>
      </c>
      <c r="M637">
        <f>DR637 - IF(AU637&gt;1, L637*DL637*100.0/(AW637), 0)</f>
        <v>0</v>
      </c>
      <c r="N637">
        <f>((T637-J637/2)*M637-L637)/(T637+J637/2)</f>
        <v>0</v>
      </c>
      <c r="O637">
        <f>N637*(DY637+DZ637)/1000.0</f>
        <v>0</v>
      </c>
      <c r="P637">
        <f>(DR637 - IF(AU637&gt;1, L637*DL637*100.0/(AW637), 0))*(DY637+DZ637)/1000.0</f>
        <v>0</v>
      </c>
      <c r="Q637">
        <f>2.0/((1/S637-1/R637)+SIGN(S637)*SQRT((1/S637-1/R637)*(1/S637-1/R637) + 4*DM637/((DM637+1)*(DM637+1))*(2*1/S637*1/R637-1/R637*1/R637)))</f>
        <v>0</v>
      </c>
      <c r="R637">
        <f>IF(LEFT(DN637,1)&lt;&gt;"0",IF(LEFT(DN637,1)="1",3.0,DO637),$D$5+$E$5*(EF637*DY637/($K$5*1000))+$F$5*(EF637*DY637/($K$5*1000))*MAX(MIN(DL637,$J$5),$I$5)*MAX(MIN(DL637,$J$5),$I$5)+$G$5*MAX(MIN(DL637,$J$5),$I$5)*(EF637*DY637/($K$5*1000))+$H$5*(EF637*DY637/($K$5*1000))*(EF637*DY637/($K$5*1000)))</f>
        <v>0</v>
      </c>
      <c r="S637">
        <f>J637*(1000-(1000*0.61365*exp(17.502*W637/(240.97+W637))/(DY637+DZ637)+DT637)/2)/(1000*0.61365*exp(17.502*W637/(240.97+W637))/(DY637+DZ637)-DT637)</f>
        <v>0</v>
      </c>
      <c r="T637">
        <f>1/((DM637+1)/(Q637/1.6)+1/(R637/1.37)) + DM637/((DM637+1)/(Q637/1.6) + DM637/(R637/1.37))</f>
        <v>0</v>
      </c>
      <c r="U637">
        <f>(DH637*DK637)</f>
        <v>0</v>
      </c>
      <c r="V637">
        <f>(EA637+(U637+2*0.95*5.67E-8*(((EA637+$B$7)+273)^4-(EA637+273)^4)-44100*J637)/(1.84*29.3*R637+8*0.95*5.67E-8*(EA637+273)^3))</f>
        <v>0</v>
      </c>
      <c r="W637">
        <f>($C$7*EB637+$D$7*EC637+$E$7*V637)</f>
        <v>0</v>
      </c>
      <c r="X637">
        <f>0.61365*exp(17.502*W637/(240.97+W637))</f>
        <v>0</v>
      </c>
      <c r="Y637">
        <f>(Z637/AA637*100)</f>
        <v>0</v>
      </c>
      <c r="Z637">
        <f>DT637*(DY637+DZ637)/1000</f>
        <v>0</v>
      </c>
      <c r="AA637">
        <f>0.61365*exp(17.502*EA637/(240.97+EA637))</f>
        <v>0</v>
      </c>
      <c r="AB637">
        <f>(X637-DT637*(DY637+DZ637)/1000)</f>
        <v>0</v>
      </c>
      <c r="AC637">
        <f>(-J637*44100)</f>
        <v>0</v>
      </c>
      <c r="AD637">
        <f>2*29.3*R637*0.92*(EA637-W637)</f>
        <v>0</v>
      </c>
      <c r="AE637">
        <f>2*0.95*5.67E-8*(((EA637+$B$7)+273)^4-(W637+273)^4)</f>
        <v>0</v>
      </c>
      <c r="AF637">
        <f>U637+AE637+AC637+AD637</f>
        <v>0</v>
      </c>
      <c r="AG637">
        <f>DX637*AU637*(DS637-DR637*(1000-AU637*DU637)/(1000-AU637*DT637))/(100*DL637)</f>
        <v>0</v>
      </c>
      <c r="AH637">
        <f>1000*DX637*AU637*(DT637-DU637)/(100*DL637*(1000-AU637*DT637))</f>
        <v>0</v>
      </c>
      <c r="AI637">
        <f>(AJ637 - AK637 - DY637*1E3/(8.314*(EA637+273.15)) * AM637/DX637 * AL637) * DX637/(100*DL637) * (1000 - DU637)/1000</f>
        <v>0</v>
      </c>
      <c r="AJ637">
        <v>736.9685551893314</v>
      </c>
      <c r="AK637">
        <v>704.3751272727271</v>
      </c>
      <c r="AL637">
        <v>3.342803601959162</v>
      </c>
      <c r="AM637">
        <v>65.62289470494829</v>
      </c>
      <c r="AN637">
        <f>(AP637 - AO637 + DY637*1E3/(8.314*(EA637+273.15)) * AR637/DX637 * AQ637) * DX637/(100*DL637) * 1000/(1000 - AP637)</f>
        <v>0</v>
      </c>
      <c r="AO637">
        <v>14.44488928285262</v>
      </c>
      <c r="AP637">
        <v>16.52186424242424</v>
      </c>
      <c r="AQ637">
        <v>0.00057751572937854</v>
      </c>
      <c r="AR637">
        <v>106.7628895152086</v>
      </c>
      <c r="AS637">
        <v>0</v>
      </c>
      <c r="AT637">
        <v>0</v>
      </c>
      <c r="AU637">
        <f>IF(AS637*$H$13&gt;=AW637,1.0,(AW637/(AW637-AS637*$H$13)))</f>
        <v>0</v>
      </c>
      <c r="AV637">
        <f>(AU637-1)*100</f>
        <v>0</v>
      </c>
      <c r="AW637">
        <f>MAX(0,($B$13+$C$13*EF637)/(1+$D$13*EF637)*DY637/(EA637+273)*$E$13)</f>
        <v>0</v>
      </c>
      <c r="AX637" t="s">
        <v>437</v>
      </c>
      <c r="AY637" t="s">
        <v>437</v>
      </c>
      <c r="AZ637">
        <v>0</v>
      </c>
      <c r="BA637">
        <v>0</v>
      </c>
      <c r="BB637">
        <f>1-AZ637/BA637</f>
        <v>0</v>
      </c>
      <c r="BC637">
        <v>0</v>
      </c>
      <c r="BD637" t="s">
        <v>437</v>
      </c>
      <c r="BE637" t="s">
        <v>437</v>
      </c>
      <c r="BF637">
        <v>0</v>
      </c>
      <c r="BG637">
        <v>0</v>
      </c>
      <c r="BH637">
        <f>1-BF637/BG637</f>
        <v>0</v>
      </c>
      <c r="BI637">
        <v>0.5</v>
      </c>
      <c r="BJ637">
        <f>DI637</f>
        <v>0</v>
      </c>
      <c r="BK637">
        <f>L637</f>
        <v>0</v>
      </c>
      <c r="BL637">
        <f>BH637*BI637*BJ637</f>
        <v>0</v>
      </c>
      <c r="BM637">
        <f>(BK637-BC637)/BJ637</f>
        <v>0</v>
      </c>
      <c r="BN637">
        <f>(BA637-BG637)/BG637</f>
        <v>0</v>
      </c>
      <c r="BO637">
        <f>AZ637/(BB637+AZ637/BG637)</f>
        <v>0</v>
      </c>
      <c r="BP637" t="s">
        <v>437</v>
      </c>
      <c r="BQ637">
        <v>0</v>
      </c>
      <c r="BR637">
        <f>IF(BQ637&lt;&gt;0, BQ637, BO637)</f>
        <v>0</v>
      </c>
      <c r="BS637">
        <f>1-BR637/BG637</f>
        <v>0</v>
      </c>
      <c r="BT637">
        <f>(BG637-BF637)/(BG637-BR637)</f>
        <v>0</v>
      </c>
      <c r="BU637">
        <f>(BA637-BG637)/(BA637-BR637)</f>
        <v>0</v>
      </c>
      <c r="BV637">
        <f>(BG637-BF637)/(BG637-AZ637)</f>
        <v>0</v>
      </c>
      <c r="BW637">
        <f>(BA637-BG637)/(BA637-AZ637)</f>
        <v>0</v>
      </c>
      <c r="BX637">
        <f>(BT637*BR637/BF637)</f>
        <v>0</v>
      </c>
      <c r="BY637">
        <f>(1-BX637)</f>
        <v>0</v>
      </c>
      <c r="BZ637">
        <v>2020</v>
      </c>
      <c r="CA637">
        <v>290.0000000000001</v>
      </c>
      <c r="CB637">
        <v>1590.42</v>
      </c>
      <c r="CC637">
        <v>295</v>
      </c>
      <c r="CD637">
        <v>5220.67</v>
      </c>
      <c r="CE637">
        <v>1591.29</v>
      </c>
      <c r="CF637">
        <v>-0.87</v>
      </c>
      <c r="CG637">
        <v>300.0000000000001</v>
      </c>
      <c r="CH637">
        <v>23.8</v>
      </c>
      <c r="CI637">
        <v>1650.734719841875</v>
      </c>
      <c r="CJ637">
        <v>2.032994541366527</v>
      </c>
      <c r="CK637">
        <v>-31.03478562282126</v>
      </c>
      <c r="CL637">
        <v>0.9198548094063967</v>
      </c>
      <c r="CM637">
        <v>0.9759925733019913</v>
      </c>
      <c r="CN637">
        <v>-0.00431141668520578</v>
      </c>
      <c r="CO637">
        <v>289.9999999999999</v>
      </c>
      <c r="CP637">
        <v>1590.91</v>
      </c>
      <c r="CQ637">
        <v>765</v>
      </c>
      <c r="CR637">
        <v>5219.32</v>
      </c>
      <c r="CS637">
        <v>1591.27</v>
      </c>
      <c r="CT637">
        <v>-0.36</v>
      </c>
      <c r="DH637">
        <f>$B$11*EG637+$C$11*EH637+$F$11*ES637*(1-EV637)</f>
        <v>0</v>
      </c>
      <c r="DI637">
        <f>DH637*DJ637</f>
        <v>0</v>
      </c>
      <c r="DJ637">
        <f>($B$11*$D$9+$C$11*$D$9+$F$11*((FF637+EX637)/MAX(FF637+EX637+FG637, 0.1)*$I$9+FG637/MAX(FF637+EX637+FG637, 0.1)*$J$9))/($B$11+$C$11+$F$11)</f>
        <v>0</v>
      </c>
      <c r="DK637">
        <f>($B$11*$K$9+$C$11*$K$9+$F$11*((FF637+EX637)/MAX(FF637+EX637+FG637, 0.1)*$P$9+FG637/MAX(FF637+EX637+FG637, 0.1)*$Q$9))/($B$11+$C$11+$F$11)</f>
        <v>0</v>
      </c>
      <c r="DL637">
        <v>6</v>
      </c>
      <c r="DM637">
        <v>0.5</v>
      </c>
      <c r="DN637" t="s">
        <v>438</v>
      </c>
      <c r="DO637">
        <v>2</v>
      </c>
      <c r="DP637" t="b">
        <v>1</v>
      </c>
      <c r="DQ637">
        <v>1761514795.1</v>
      </c>
      <c r="DR637">
        <v>686.1596666666668</v>
      </c>
      <c r="DS637">
        <v>728.0007777777778</v>
      </c>
      <c r="DT637">
        <v>16.51793333333334</v>
      </c>
      <c r="DU637">
        <v>14.44504444444445</v>
      </c>
      <c r="DV637">
        <v>688.9882222222222</v>
      </c>
      <c r="DW637">
        <v>16.44283333333333</v>
      </c>
      <c r="DX637">
        <v>500.0267777777778</v>
      </c>
      <c r="DY637">
        <v>90.25518888888888</v>
      </c>
      <c r="DZ637">
        <v>0.1001471666666666</v>
      </c>
      <c r="EA637">
        <v>23.88282222222222</v>
      </c>
      <c r="EB637">
        <v>24.0238</v>
      </c>
      <c r="EC637">
        <v>999.9000000000001</v>
      </c>
      <c r="ED637">
        <v>0</v>
      </c>
      <c r="EE637">
        <v>0</v>
      </c>
      <c r="EF637">
        <v>9997.495555555555</v>
      </c>
      <c r="EG637">
        <v>0</v>
      </c>
      <c r="EH637">
        <v>1029.061111111111</v>
      </c>
      <c r="EI637">
        <v>-41.84085555555556</v>
      </c>
      <c r="EJ637">
        <v>697.6842222222222</v>
      </c>
      <c r="EK637">
        <v>738.6706666666666</v>
      </c>
      <c r="EL637">
        <v>2.072903333333333</v>
      </c>
      <c r="EM637">
        <v>728.0007777777778</v>
      </c>
      <c r="EN637">
        <v>14.44504444444445</v>
      </c>
      <c r="EO637">
        <v>1.49083</v>
      </c>
      <c r="EP637">
        <v>1.303737777777778</v>
      </c>
      <c r="EQ637">
        <v>12.87442222222222</v>
      </c>
      <c r="ER637">
        <v>10.84203333333333</v>
      </c>
      <c r="ES637">
        <v>1999.944444444444</v>
      </c>
      <c r="ET637">
        <v>0.980002888888889</v>
      </c>
      <c r="EU637">
        <v>0.01999741111111111</v>
      </c>
      <c r="EV637">
        <v>0</v>
      </c>
      <c r="EW637">
        <v>1499.483333333333</v>
      </c>
      <c r="EX637">
        <v>5.00097</v>
      </c>
      <c r="EY637">
        <v>30160.08888888889</v>
      </c>
      <c r="EZ637">
        <v>16707.1</v>
      </c>
      <c r="FA637">
        <v>41.26377777777778</v>
      </c>
      <c r="FB637">
        <v>42.437</v>
      </c>
      <c r="FC637">
        <v>41.437</v>
      </c>
      <c r="FD637">
        <v>41.75</v>
      </c>
      <c r="FE637">
        <v>41.25</v>
      </c>
      <c r="FF637">
        <v>1955.053333333333</v>
      </c>
      <c r="FG637">
        <v>39.89</v>
      </c>
      <c r="FH637">
        <v>0</v>
      </c>
      <c r="FI637">
        <v>9668.600000143051</v>
      </c>
      <c r="FJ637">
        <v>0</v>
      </c>
      <c r="FK637">
        <v>1500.457307692308</v>
      </c>
      <c r="FL637">
        <v>-9.024615385449435</v>
      </c>
      <c r="FM637">
        <v>-167.9863250867233</v>
      </c>
      <c r="FN637">
        <v>30177.08461538461</v>
      </c>
      <c r="FO637">
        <v>15</v>
      </c>
      <c r="FP637">
        <v>0</v>
      </c>
      <c r="FQ637" t="s">
        <v>439</v>
      </c>
      <c r="FR637">
        <v>1760210915.6</v>
      </c>
      <c r="FS637">
        <v>0</v>
      </c>
      <c r="FT637">
        <v>0</v>
      </c>
      <c r="FU637">
        <v>-0.215</v>
      </c>
      <c r="FV637">
        <v>0</v>
      </c>
      <c r="FW637">
        <v>-0.6919999999999999</v>
      </c>
      <c r="FX637">
        <v>0</v>
      </c>
      <c r="FY637">
        <v>400</v>
      </c>
      <c r="FZ637">
        <v>0</v>
      </c>
      <c r="GA637">
        <v>0.15</v>
      </c>
      <c r="GB637">
        <v>0</v>
      </c>
      <c r="GC637">
        <v>-41.50168</v>
      </c>
      <c r="GD637">
        <v>-3.366565103189442</v>
      </c>
      <c r="GE637">
        <v>0.3412387398874872</v>
      </c>
      <c r="GF637">
        <v>0</v>
      </c>
      <c r="GG637">
        <v>1500.923529411765</v>
      </c>
      <c r="GH637">
        <v>-9.158441557745295</v>
      </c>
      <c r="GI637">
        <v>0.9652822883456256</v>
      </c>
      <c r="GJ637">
        <v>0</v>
      </c>
      <c r="GK637">
        <v>2.04210125</v>
      </c>
      <c r="GL637">
        <v>0.2348626266416492</v>
      </c>
      <c r="GM637">
        <v>0.02343995127847967</v>
      </c>
      <c r="GN637">
        <v>0</v>
      </c>
      <c r="GO637">
        <v>0</v>
      </c>
      <c r="GP637">
        <v>3</v>
      </c>
      <c r="GQ637" t="s">
        <v>455</v>
      </c>
      <c r="GR637">
        <v>3.13378</v>
      </c>
      <c r="GS637">
        <v>2.76018</v>
      </c>
      <c r="GT637">
        <v>0.134246</v>
      </c>
      <c r="GU637">
        <v>0.137987</v>
      </c>
      <c r="GV637">
        <v>0.08089</v>
      </c>
      <c r="GW637">
        <v>0.0726284</v>
      </c>
      <c r="GX637">
        <v>27455.8</v>
      </c>
      <c r="GY637">
        <v>27339.9</v>
      </c>
      <c r="GZ637">
        <v>29497.6</v>
      </c>
      <c r="HA637">
        <v>29322.3</v>
      </c>
      <c r="HB637">
        <v>35830.1</v>
      </c>
      <c r="HC637">
        <v>36022.8</v>
      </c>
      <c r="HD637">
        <v>41505.5</v>
      </c>
      <c r="HE637">
        <v>41653.9</v>
      </c>
      <c r="HF637">
        <v>1.91015</v>
      </c>
      <c r="HG637">
        <v>1.82685</v>
      </c>
      <c r="HH637">
        <v>0.0149384</v>
      </c>
      <c r="HI637">
        <v>0</v>
      </c>
      <c r="HJ637">
        <v>23.7704</v>
      </c>
      <c r="HK637">
        <v>999.9</v>
      </c>
      <c r="HL637">
        <v>35.2</v>
      </c>
      <c r="HM637">
        <v>31.6</v>
      </c>
      <c r="HN637">
        <v>18.2054</v>
      </c>
      <c r="HO637">
        <v>62.6067</v>
      </c>
      <c r="HP637">
        <v>30.9615</v>
      </c>
      <c r="HQ637">
        <v>1</v>
      </c>
      <c r="HR637">
        <v>0.298267</v>
      </c>
      <c r="HS637">
        <v>5.09517</v>
      </c>
      <c r="HT637">
        <v>20.2672</v>
      </c>
      <c r="HU637">
        <v>5.21924</v>
      </c>
      <c r="HV637">
        <v>12.0159</v>
      </c>
      <c r="HW637">
        <v>4.9889</v>
      </c>
      <c r="HX637">
        <v>3.28788</v>
      </c>
      <c r="HY637">
        <v>9999</v>
      </c>
      <c r="HZ637">
        <v>9999</v>
      </c>
      <c r="IA637">
        <v>9999</v>
      </c>
      <c r="IB637">
        <v>999.9</v>
      </c>
      <c r="IC637">
        <v>4.9729</v>
      </c>
      <c r="ID637">
        <v>1.86661</v>
      </c>
      <c r="IE637">
        <v>1.86592</v>
      </c>
      <c r="IF637">
        <v>1.86584</v>
      </c>
      <c r="IG637">
        <v>1.86771</v>
      </c>
      <c r="IH637">
        <v>1.87013</v>
      </c>
      <c r="II637">
        <v>1.86876</v>
      </c>
      <c r="IJ637">
        <v>1.87027</v>
      </c>
      <c r="IK637">
        <v>0</v>
      </c>
      <c r="IL637">
        <v>0</v>
      </c>
      <c r="IM637">
        <v>0</v>
      </c>
      <c r="IN637">
        <v>0</v>
      </c>
      <c r="IO637" t="s">
        <v>441</v>
      </c>
      <c r="IP637" t="s">
        <v>442</v>
      </c>
      <c r="IQ637" t="s">
        <v>443</v>
      </c>
      <c r="IR637" t="s">
        <v>443</v>
      </c>
      <c r="IS637" t="s">
        <v>443</v>
      </c>
      <c r="IT637" t="s">
        <v>443</v>
      </c>
      <c r="IU637">
        <v>0</v>
      </c>
      <c r="IV637">
        <v>100</v>
      </c>
      <c r="IW637">
        <v>100</v>
      </c>
      <c r="IX637">
        <v>-2.844</v>
      </c>
      <c r="IY637">
        <v>0.0752</v>
      </c>
      <c r="IZ637">
        <v>-1.414774939843471</v>
      </c>
      <c r="JA637">
        <v>-0.002262605230658699</v>
      </c>
      <c r="JB637">
        <v>4.117972070868355E-07</v>
      </c>
      <c r="JC637">
        <v>-1.535053720392113E-10</v>
      </c>
      <c r="JD637">
        <v>-0.05773197212917025</v>
      </c>
      <c r="JE637">
        <v>-0.004387372397949352</v>
      </c>
      <c r="JF637">
        <v>0.001148265067849212</v>
      </c>
      <c r="JG637">
        <v>-2.372704636287677E-05</v>
      </c>
      <c r="JH637">
        <v>4</v>
      </c>
      <c r="JI637">
        <v>2346</v>
      </c>
      <c r="JJ637">
        <v>1</v>
      </c>
      <c r="JK637">
        <v>24</v>
      </c>
      <c r="JL637">
        <v>21731.4</v>
      </c>
      <c r="JM637">
        <v>29358580</v>
      </c>
      <c r="JN637">
        <v>1.64551</v>
      </c>
      <c r="JO637">
        <v>2.25342</v>
      </c>
      <c r="JP637">
        <v>1.39648</v>
      </c>
      <c r="JQ637">
        <v>2.35229</v>
      </c>
      <c r="JR637">
        <v>1.49536</v>
      </c>
      <c r="JS637">
        <v>2.70264</v>
      </c>
      <c r="JT637">
        <v>36.34</v>
      </c>
      <c r="JU637">
        <v>24.035</v>
      </c>
      <c r="JV637">
        <v>18</v>
      </c>
      <c r="JW637">
        <v>499.713</v>
      </c>
      <c r="JX637">
        <v>436.363</v>
      </c>
      <c r="JY637">
        <v>18.1542</v>
      </c>
      <c r="JZ637">
        <v>31.1971</v>
      </c>
      <c r="KA637">
        <v>30.0004</v>
      </c>
      <c r="KB637">
        <v>30.8827</v>
      </c>
      <c r="KC637">
        <v>30.7953</v>
      </c>
      <c r="KD637">
        <v>32.9718</v>
      </c>
      <c r="KE637">
        <v>23.6238</v>
      </c>
      <c r="KF637">
        <v>31.4898</v>
      </c>
      <c r="KG637">
        <v>18.133</v>
      </c>
      <c r="KH637">
        <v>754.294</v>
      </c>
      <c r="KI637">
        <v>14.444</v>
      </c>
      <c r="KJ637">
        <v>100.809</v>
      </c>
      <c r="KK637">
        <v>100.168</v>
      </c>
    </row>
    <row r="638" spans="1:297">
      <c r="A638">
        <v>622</v>
      </c>
      <c r="B638">
        <v>1761514802.6</v>
      </c>
      <c r="C638">
        <v>7592.099999904633</v>
      </c>
      <c r="D638" t="s">
        <v>1693</v>
      </c>
      <c r="E638" t="s">
        <v>1694</v>
      </c>
      <c r="F638">
        <v>5</v>
      </c>
      <c r="G638" t="s">
        <v>1604</v>
      </c>
      <c r="H638" t="s">
        <v>436</v>
      </c>
      <c r="I638">
        <v>1761514799.8</v>
      </c>
      <c r="J638">
        <f>(K638)/1000</f>
        <v>0</v>
      </c>
      <c r="K638">
        <f>IF(DP638, AN638, AH638)</f>
        <v>0</v>
      </c>
      <c r="L638">
        <f>IF(DP638, AI638, AG638)</f>
        <v>0</v>
      </c>
      <c r="M638">
        <f>DR638 - IF(AU638&gt;1, L638*DL638*100.0/(AW638), 0)</f>
        <v>0</v>
      </c>
      <c r="N638">
        <f>((T638-J638/2)*M638-L638)/(T638+J638/2)</f>
        <v>0</v>
      </c>
      <c r="O638">
        <f>N638*(DY638+DZ638)/1000.0</f>
        <v>0</v>
      </c>
      <c r="P638">
        <f>(DR638 - IF(AU638&gt;1, L638*DL638*100.0/(AW638), 0))*(DY638+DZ638)/1000.0</f>
        <v>0</v>
      </c>
      <c r="Q638">
        <f>2.0/((1/S638-1/R638)+SIGN(S638)*SQRT((1/S638-1/R638)*(1/S638-1/R638) + 4*DM638/((DM638+1)*(DM638+1))*(2*1/S638*1/R638-1/R638*1/R638)))</f>
        <v>0</v>
      </c>
      <c r="R638">
        <f>IF(LEFT(DN638,1)&lt;&gt;"0",IF(LEFT(DN638,1)="1",3.0,DO638),$D$5+$E$5*(EF638*DY638/($K$5*1000))+$F$5*(EF638*DY638/($K$5*1000))*MAX(MIN(DL638,$J$5),$I$5)*MAX(MIN(DL638,$J$5),$I$5)+$G$5*MAX(MIN(DL638,$J$5),$I$5)*(EF638*DY638/($K$5*1000))+$H$5*(EF638*DY638/($K$5*1000))*(EF638*DY638/($K$5*1000)))</f>
        <v>0</v>
      </c>
      <c r="S638">
        <f>J638*(1000-(1000*0.61365*exp(17.502*W638/(240.97+W638))/(DY638+DZ638)+DT638)/2)/(1000*0.61365*exp(17.502*W638/(240.97+W638))/(DY638+DZ638)-DT638)</f>
        <v>0</v>
      </c>
      <c r="T638">
        <f>1/((DM638+1)/(Q638/1.6)+1/(R638/1.37)) + DM638/((DM638+1)/(Q638/1.6) + DM638/(R638/1.37))</f>
        <v>0</v>
      </c>
      <c r="U638">
        <f>(DH638*DK638)</f>
        <v>0</v>
      </c>
      <c r="V638">
        <f>(EA638+(U638+2*0.95*5.67E-8*(((EA638+$B$7)+273)^4-(EA638+273)^4)-44100*J638)/(1.84*29.3*R638+8*0.95*5.67E-8*(EA638+273)^3))</f>
        <v>0</v>
      </c>
      <c r="W638">
        <f>($C$7*EB638+$D$7*EC638+$E$7*V638)</f>
        <v>0</v>
      </c>
      <c r="X638">
        <f>0.61365*exp(17.502*W638/(240.97+W638))</f>
        <v>0</v>
      </c>
      <c r="Y638">
        <f>(Z638/AA638*100)</f>
        <v>0</v>
      </c>
      <c r="Z638">
        <f>DT638*(DY638+DZ638)/1000</f>
        <v>0</v>
      </c>
      <c r="AA638">
        <f>0.61365*exp(17.502*EA638/(240.97+EA638))</f>
        <v>0</v>
      </c>
      <c r="AB638">
        <f>(X638-DT638*(DY638+DZ638)/1000)</f>
        <v>0</v>
      </c>
      <c r="AC638">
        <f>(-J638*44100)</f>
        <v>0</v>
      </c>
      <c r="AD638">
        <f>2*29.3*R638*0.92*(EA638-W638)</f>
        <v>0</v>
      </c>
      <c r="AE638">
        <f>2*0.95*5.67E-8*(((EA638+$B$7)+273)^4-(W638+273)^4)</f>
        <v>0</v>
      </c>
      <c r="AF638">
        <f>U638+AE638+AC638+AD638</f>
        <v>0</v>
      </c>
      <c r="AG638">
        <f>DX638*AU638*(DS638-DR638*(1000-AU638*DU638)/(1000-AU638*DT638))/(100*DL638)</f>
        <v>0</v>
      </c>
      <c r="AH638">
        <f>1000*DX638*AU638*(DT638-DU638)/(100*DL638*(1000-AU638*DT638))</f>
        <v>0</v>
      </c>
      <c r="AI638">
        <f>(AJ638 - AK638 - DY638*1E3/(8.314*(EA638+273.15)) * AM638/DX638 * AL638) * DX638/(100*DL638) * (1000 - DU638)/1000</f>
        <v>0</v>
      </c>
      <c r="AJ638">
        <v>754.0059621792768</v>
      </c>
      <c r="AK638">
        <v>721.1772303030302</v>
      </c>
      <c r="AL638">
        <v>3.362929432538078</v>
      </c>
      <c r="AM638">
        <v>65.62289470494829</v>
      </c>
      <c r="AN638">
        <f>(AP638 - AO638 + DY638*1E3/(8.314*(EA638+273.15)) * AR638/DX638 * AQ638) * DX638/(100*DL638) * 1000/(1000 - AP638)</f>
        <v>0</v>
      </c>
      <c r="AO638">
        <v>14.44207208932763</v>
      </c>
      <c r="AP638">
        <v>16.52558303030303</v>
      </c>
      <c r="AQ638">
        <v>0.0001258407282221341</v>
      </c>
      <c r="AR638">
        <v>106.7628895152086</v>
      </c>
      <c r="AS638">
        <v>0</v>
      </c>
      <c r="AT638">
        <v>0</v>
      </c>
      <c r="AU638">
        <f>IF(AS638*$H$13&gt;=AW638,1.0,(AW638/(AW638-AS638*$H$13)))</f>
        <v>0</v>
      </c>
      <c r="AV638">
        <f>(AU638-1)*100</f>
        <v>0</v>
      </c>
      <c r="AW638">
        <f>MAX(0,($B$13+$C$13*EF638)/(1+$D$13*EF638)*DY638/(EA638+273)*$E$13)</f>
        <v>0</v>
      </c>
      <c r="AX638" t="s">
        <v>437</v>
      </c>
      <c r="AY638" t="s">
        <v>437</v>
      </c>
      <c r="AZ638">
        <v>0</v>
      </c>
      <c r="BA638">
        <v>0</v>
      </c>
      <c r="BB638">
        <f>1-AZ638/BA638</f>
        <v>0</v>
      </c>
      <c r="BC638">
        <v>0</v>
      </c>
      <c r="BD638" t="s">
        <v>437</v>
      </c>
      <c r="BE638" t="s">
        <v>437</v>
      </c>
      <c r="BF638">
        <v>0</v>
      </c>
      <c r="BG638">
        <v>0</v>
      </c>
      <c r="BH638">
        <f>1-BF638/BG638</f>
        <v>0</v>
      </c>
      <c r="BI638">
        <v>0.5</v>
      </c>
      <c r="BJ638">
        <f>DI638</f>
        <v>0</v>
      </c>
      <c r="BK638">
        <f>L638</f>
        <v>0</v>
      </c>
      <c r="BL638">
        <f>BH638*BI638*BJ638</f>
        <v>0</v>
      </c>
      <c r="BM638">
        <f>(BK638-BC638)/BJ638</f>
        <v>0</v>
      </c>
      <c r="BN638">
        <f>(BA638-BG638)/BG638</f>
        <v>0</v>
      </c>
      <c r="BO638">
        <f>AZ638/(BB638+AZ638/BG638)</f>
        <v>0</v>
      </c>
      <c r="BP638" t="s">
        <v>437</v>
      </c>
      <c r="BQ638">
        <v>0</v>
      </c>
      <c r="BR638">
        <f>IF(BQ638&lt;&gt;0, BQ638, BO638)</f>
        <v>0</v>
      </c>
      <c r="BS638">
        <f>1-BR638/BG638</f>
        <v>0</v>
      </c>
      <c r="BT638">
        <f>(BG638-BF638)/(BG638-BR638)</f>
        <v>0</v>
      </c>
      <c r="BU638">
        <f>(BA638-BG638)/(BA638-BR638)</f>
        <v>0</v>
      </c>
      <c r="BV638">
        <f>(BG638-BF638)/(BG638-AZ638)</f>
        <v>0</v>
      </c>
      <c r="BW638">
        <f>(BA638-BG638)/(BA638-AZ638)</f>
        <v>0</v>
      </c>
      <c r="BX638">
        <f>(BT638*BR638/BF638)</f>
        <v>0</v>
      </c>
      <c r="BY638">
        <f>(1-BX638)</f>
        <v>0</v>
      </c>
      <c r="BZ638">
        <v>2020</v>
      </c>
      <c r="CA638">
        <v>290.0000000000001</v>
      </c>
      <c r="CB638">
        <v>1590.42</v>
      </c>
      <c r="CC638">
        <v>295</v>
      </c>
      <c r="CD638">
        <v>5220.67</v>
      </c>
      <c r="CE638">
        <v>1591.29</v>
      </c>
      <c r="CF638">
        <v>-0.87</v>
      </c>
      <c r="CG638">
        <v>300.0000000000001</v>
      </c>
      <c r="CH638">
        <v>23.8</v>
      </c>
      <c r="CI638">
        <v>1650.734719841875</v>
      </c>
      <c r="CJ638">
        <v>2.032994541366527</v>
      </c>
      <c r="CK638">
        <v>-31.03478562282126</v>
      </c>
      <c r="CL638">
        <v>0.9198548094063967</v>
      </c>
      <c r="CM638">
        <v>0.9759925733019913</v>
      </c>
      <c r="CN638">
        <v>-0.00431141668520578</v>
      </c>
      <c r="CO638">
        <v>289.9999999999999</v>
      </c>
      <c r="CP638">
        <v>1590.91</v>
      </c>
      <c r="CQ638">
        <v>765</v>
      </c>
      <c r="CR638">
        <v>5219.32</v>
      </c>
      <c r="CS638">
        <v>1591.27</v>
      </c>
      <c r="CT638">
        <v>-0.36</v>
      </c>
      <c r="DH638">
        <f>$B$11*EG638+$C$11*EH638+$F$11*ES638*(1-EV638)</f>
        <v>0</v>
      </c>
      <c r="DI638">
        <f>DH638*DJ638</f>
        <v>0</v>
      </c>
      <c r="DJ638">
        <f>($B$11*$D$9+$C$11*$D$9+$F$11*((FF638+EX638)/MAX(FF638+EX638+FG638, 0.1)*$I$9+FG638/MAX(FF638+EX638+FG638, 0.1)*$J$9))/($B$11+$C$11+$F$11)</f>
        <v>0</v>
      </c>
      <c r="DK638">
        <f>($B$11*$K$9+$C$11*$K$9+$F$11*((FF638+EX638)/MAX(FF638+EX638+FG638, 0.1)*$P$9+FG638/MAX(FF638+EX638+FG638, 0.1)*$Q$9))/($B$11+$C$11+$F$11)</f>
        <v>0</v>
      </c>
      <c r="DL638">
        <v>6</v>
      </c>
      <c r="DM638">
        <v>0.5</v>
      </c>
      <c r="DN638" t="s">
        <v>438</v>
      </c>
      <c r="DO638">
        <v>2</v>
      </c>
      <c r="DP638" t="b">
        <v>1</v>
      </c>
      <c r="DQ638">
        <v>1761514799.8</v>
      </c>
      <c r="DR638">
        <v>701.6494</v>
      </c>
      <c r="DS638">
        <v>743.7667</v>
      </c>
      <c r="DT638">
        <v>16.52475</v>
      </c>
      <c r="DU638">
        <v>14.44222</v>
      </c>
      <c r="DV638">
        <v>704.5075000000001</v>
      </c>
      <c r="DW638">
        <v>16.44956</v>
      </c>
      <c r="DX638">
        <v>500.0085</v>
      </c>
      <c r="DY638">
        <v>90.25585999999998</v>
      </c>
      <c r="DZ638">
        <v>0.09995914000000002</v>
      </c>
      <c r="EA638">
        <v>23.8894</v>
      </c>
      <c r="EB638">
        <v>24.02599</v>
      </c>
      <c r="EC638">
        <v>999.9</v>
      </c>
      <c r="ED638">
        <v>0</v>
      </c>
      <c r="EE638">
        <v>0</v>
      </c>
      <c r="EF638">
        <v>10002.433</v>
      </c>
      <c r="EG638">
        <v>0</v>
      </c>
      <c r="EH638">
        <v>1029.07</v>
      </c>
      <c r="EI638">
        <v>-42.11728</v>
      </c>
      <c r="EJ638">
        <v>713.4386000000001</v>
      </c>
      <c r="EK638">
        <v>754.6656999999999</v>
      </c>
      <c r="EL638">
        <v>2.08251</v>
      </c>
      <c r="EM638">
        <v>743.7667</v>
      </c>
      <c r="EN638">
        <v>14.44222</v>
      </c>
      <c r="EO638">
        <v>1.491456</v>
      </c>
      <c r="EP638">
        <v>1.303496</v>
      </c>
      <c r="EQ638">
        <v>12.88085</v>
      </c>
      <c r="ER638">
        <v>10.83923</v>
      </c>
      <c r="ES638">
        <v>2000.022</v>
      </c>
      <c r="ET638">
        <v>0.9800036999999999</v>
      </c>
      <c r="EU638">
        <v>0.01999661</v>
      </c>
      <c r="EV638">
        <v>0</v>
      </c>
      <c r="EW638">
        <v>1498.923</v>
      </c>
      <c r="EX638">
        <v>5.000970000000001</v>
      </c>
      <c r="EY638">
        <v>30149.42</v>
      </c>
      <c r="EZ638">
        <v>16707.76</v>
      </c>
      <c r="FA638">
        <v>41.2624</v>
      </c>
      <c r="FB638">
        <v>42.437</v>
      </c>
      <c r="FC638">
        <v>41.437</v>
      </c>
      <c r="FD638">
        <v>41.75</v>
      </c>
      <c r="FE638">
        <v>41.25</v>
      </c>
      <c r="FF638">
        <v>1955.131</v>
      </c>
      <c r="FG638">
        <v>39.89</v>
      </c>
      <c r="FH638">
        <v>0</v>
      </c>
      <c r="FI638">
        <v>9673.400000095367</v>
      </c>
      <c r="FJ638">
        <v>0</v>
      </c>
      <c r="FK638">
        <v>1499.750384615385</v>
      </c>
      <c r="FL638">
        <v>-9.371282014890339</v>
      </c>
      <c r="FM638">
        <v>-181.9829058306906</v>
      </c>
      <c r="FN638">
        <v>30164.40769230769</v>
      </c>
      <c r="FO638">
        <v>15</v>
      </c>
      <c r="FP638">
        <v>0</v>
      </c>
      <c r="FQ638" t="s">
        <v>439</v>
      </c>
      <c r="FR638">
        <v>1760210915.6</v>
      </c>
      <c r="FS638">
        <v>0</v>
      </c>
      <c r="FT638">
        <v>0</v>
      </c>
      <c r="FU638">
        <v>-0.215</v>
      </c>
      <c r="FV638">
        <v>0</v>
      </c>
      <c r="FW638">
        <v>-0.6919999999999999</v>
      </c>
      <c r="FX638">
        <v>0</v>
      </c>
      <c r="FY638">
        <v>400</v>
      </c>
      <c r="FZ638">
        <v>0</v>
      </c>
      <c r="GA638">
        <v>0.15</v>
      </c>
      <c r="GB638">
        <v>0</v>
      </c>
      <c r="GC638">
        <v>-41.7869775</v>
      </c>
      <c r="GD638">
        <v>-2.517882551594675</v>
      </c>
      <c r="GE638">
        <v>0.2502342387519139</v>
      </c>
      <c r="GF638">
        <v>0</v>
      </c>
      <c r="GG638">
        <v>1500.088823529412</v>
      </c>
      <c r="GH638">
        <v>-8.92803666296466</v>
      </c>
      <c r="GI638">
        <v>0.9582789864736434</v>
      </c>
      <c r="GJ638">
        <v>0</v>
      </c>
      <c r="GK638">
        <v>2.05897975</v>
      </c>
      <c r="GL638">
        <v>0.2240108442776706</v>
      </c>
      <c r="GM638">
        <v>0.02219981458115137</v>
      </c>
      <c r="GN638">
        <v>0</v>
      </c>
      <c r="GO638">
        <v>0</v>
      </c>
      <c r="GP638">
        <v>3</v>
      </c>
      <c r="GQ638" t="s">
        <v>455</v>
      </c>
      <c r="GR638">
        <v>3.13377</v>
      </c>
      <c r="GS638">
        <v>2.76037</v>
      </c>
      <c r="GT638">
        <v>0.136414</v>
      </c>
      <c r="GU638">
        <v>0.140107</v>
      </c>
      <c r="GV638">
        <v>0.0808982</v>
      </c>
      <c r="GW638">
        <v>0.07261720000000001</v>
      </c>
      <c r="GX638">
        <v>27386.5</v>
      </c>
      <c r="GY638">
        <v>27272.6</v>
      </c>
      <c r="GZ638">
        <v>29497.2</v>
      </c>
      <c r="HA638">
        <v>29322.3</v>
      </c>
      <c r="HB638">
        <v>35829.3</v>
      </c>
      <c r="HC638">
        <v>36023.3</v>
      </c>
      <c r="HD638">
        <v>41504.9</v>
      </c>
      <c r="HE638">
        <v>41654</v>
      </c>
      <c r="HF638">
        <v>1.91013</v>
      </c>
      <c r="HG638">
        <v>1.82695</v>
      </c>
      <c r="HH638">
        <v>0.0165999</v>
      </c>
      <c r="HI638">
        <v>0</v>
      </c>
      <c r="HJ638">
        <v>23.7713</v>
      </c>
      <c r="HK638">
        <v>999.9</v>
      </c>
      <c r="HL638">
        <v>35.2</v>
      </c>
      <c r="HM638">
        <v>31.6</v>
      </c>
      <c r="HN638">
        <v>18.2062</v>
      </c>
      <c r="HO638">
        <v>62.3767</v>
      </c>
      <c r="HP638">
        <v>30.9535</v>
      </c>
      <c r="HQ638">
        <v>1</v>
      </c>
      <c r="HR638">
        <v>0.299472</v>
      </c>
      <c r="HS638">
        <v>5.21496</v>
      </c>
      <c r="HT638">
        <v>20.2637</v>
      </c>
      <c r="HU638">
        <v>5.21879</v>
      </c>
      <c r="HV638">
        <v>12.0159</v>
      </c>
      <c r="HW638">
        <v>4.98875</v>
      </c>
      <c r="HX638">
        <v>3.28798</v>
      </c>
      <c r="HY638">
        <v>9999</v>
      </c>
      <c r="HZ638">
        <v>9999</v>
      </c>
      <c r="IA638">
        <v>9999</v>
      </c>
      <c r="IB638">
        <v>999.9</v>
      </c>
      <c r="IC638">
        <v>4.97285</v>
      </c>
      <c r="ID638">
        <v>1.86661</v>
      </c>
      <c r="IE638">
        <v>1.86588</v>
      </c>
      <c r="IF638">
        <v>1.86585</v>
      </c>
      <c r="IG638">
        <v>1.8677</v>
      </c>
      <c r="IH638">
        <v>1.87013</v>
      </c>
      <c r="II638">
        <v>1.86874</v>
      </c>
      <c r="IJ638">
        <v>1.87027</v>
      </c>
      <c r="IK638">
        <v>0</v>
      </c>
      <c r="IL638">
        <v>0</v>
      </c>
      <c r="IM638">
        <v>0</v>
      </c>
      <c r="IN638">
        <v>0</v>
      </c>
      <c r="IO638" t="s">
        <v>441</v>
      </c>
      <c r="IP638" t="s">
        <v>442</v>
      </c>
      <c r="IQ638" t="s">
        <v>443</v>
      </c>
      <c r="IR638" t="s">
        <v>443</v>
      </c>
      <c r="IS638" t="s">
        <v>443</v>
      </c>
      <c r="IT638" t="s">
        <v>443</v>
      </c>
      <c r="IU638">
        <v>0</v>
      </c>
      <c r="IV638">
        <v>100</v>
      </c>
      <c r="IW638">
        <v>100</v>
      </c>
      <c r="IX638">
        <v>-2.875</v>
      </c>
      <c r="IY638">
        <v>0.0752</v>
      </c>
      <c r="IZ638">
        <v>-1.414774939843471</v>
      </c>
      <c r="JA638">
        <v>-0.002262605230658699</v>
      </c>
      <c r="JB638">
        <v>4.117972070868355E-07</v>
      </c>
      <c r="JC638">
        <v>-1.535053720392113E-10</v>
      </c>
      <c r="JD638">
        <v>-0.05773197212917025</v>
      </c>
      <c r="JE638">
        <v>-0.004387372397949352</v>
      </c>
      <c r="JF638">
        <v>0.001148265067849212</v>
      </c>
      <c r="JG638">
        <v>-2.372704636287677E-05</v>
      </c>
      <c r="JH638">
        <v>4</v>
      </c>
      <c r="JI638">
        <v>2346</v>
      </c>
      <c r="JJ638">
        <v>1</v>
      </c>
      <c r="JK638">
        <v>24</v>
      </c>
      <c r="JL638">
        <v>21731.5</v>
      </c>
      <c r="JM638">
        <v>29358580</v>
      </c>
      <c r="JN638">
        <v>1.67114</v>
      </c>
      <c r="JO638">
        <v>2.25464</v>
      </c>
      <c r="JP638">
        <v>1.39648</v>
      </c>
      <c r="JQ638">
        <v>2.35352</v>
      </c>
      <c r="JR638">
        <v>1.49536</v>
      </c>
      <c r="JS638">
        <v>2.7063</v>
      </c>
      <c r="JT638">
        <v>36.34</v>
      </c>
      <c r="JU638">
        <v>24.035</v>
      </c>
      <c r="JV638">
        <v>18</v>
      </c>
      <c r="JW638">
        <v>499.73</v>
      </c>
      <c r="JX638">
        <v>436.458</v>
      </c>
      <c r="JY638">
        <v>18.1437</v>
      </c>
      <c r="JZ638">
        <v>31.2005</v>
      </c>
      <c r="KA638">
        <v>30.0008</v>
      </c>
      <c r="KB638">
        <v>30.887</v>
      </c>
      <c r="KC638">
        <v>30.7999</v>
      </c>
      <c r="KD638">
        <v>33.6114</v>
      </c>
      <c r="KE638">
        <v>23.6238</v>
      </c>
      <c r="KF638">
        <v>31.4898</v>
      </c>
      <c r="KG638">
        <v>18.1131</v>
      </c>
      <c r="KH638">
        <v>774.329</v>
      </c>
      <c r="KI638">
        <v>14.4367</v>
      </c>
      <c r="KJ638">
        <v>100.808</v>
      </c>
      <c r="KK638">
        <v>100.168</v>
      </c>
    </row>
    <row r="639" spans="1:297">
      <c r="A639">
        <v>623</v>
      </c>
      <c r="B639">
        <v>1761514807.6</v>
      </c>
      <c r="C639">
        <v>7597.099999904633</v>
      </c>
      <c r="D639" t="s">
        <v>1695</v>
      </c>
      <c r="E639" t="s">
        <v>1696</v>
      </c>
      <c r="F639">
        <v>5</v>
      </c>
      <c r="G639" t="s">
        <v>1604</v>
      </c>
      <c r="H639" t="s">
        <v>436</v>
      </c>
      <c r="I639">
        <v>1761514805.1</v>
      </c>
      <c r="J639">
        <f>(K639)/1000</f>
        <v>0</v>
      </c>
      <c r="K639">
        <f>IF(DP639, AN639, AH639)</f>
        <v>0</v>
      </c>
      <c r="L639">
        <f>IF(DP639, AI639, AG639)</f>
        <v>0</v>
      </c>
      <c r="M639">
        <f>DR639 - IF(AU639&gt;1, L639*DL639*100.0/(AW639), 0)</f>
        <v>0</v>
      </c>
      <c r="N639">
        <f>((T639-J639/2)*M639-L639)/(T639+J639/2)</f>
        <v>0</v>
      </c>
      <c r="O639">
        <f>N639*(DY639+DZ639)/1000.0</f>
        <v>0</v>
      </c>
      <c r="P639">
        <f>(DR639 - IF(AU639&gt;1, L639*DL639*100.0/(AW639), 0))*(DY639+DZ639)/1000.0</f>
        <v>0</v>
      </c>
      <c r="Q639">
        <f>2.0/((1/S639-1/R639)+SIGN(S639)*SQRT((1/S639-1/R639)*(1/S639-1/R639) + 4*DM639/((DM639+1)*(DM639+1))*(2*1/S639*1/R639-1/R639*1/R639)))</f>
        <v>0</v>
      </c>
      <c r="R639">
        <f>IF(LEFT(DN639,1)&lt;&gt;"0",IF(LEFT(DN639,1)="1",3.0,DO639),$D$5+$E$5*(EF639*DY639/($K$5*1000))+$F$5*(EF639*DY639/($K$5*1000))*MAX(MIN(DL639,$J$5),$I$5)*MAX(MIN(DL639,$J$5),$I$5)+$G$5*MAX(MIN(DL639,$J$5),$I$5)*(EF639*DY639/($K$5*1000))+$H$5*(EF639*DY639/($K$5*1000))*(EF639*DY639/($K$5*1000)))</f>
        <v>0</v>
      </c>
      <c r="S639">
        <f>J639*(1000-(1000*0.61365*exp(17.502*W639/(240.97+W639))/(DY639+DZ639)+DT639)/2)/(1000*0.61365*exp(17.502*W639/(240.97+W639))/(DY639+DZ639)-DT639)</f>
        <v>0</v>
      </c>
      <c r="T639">
        <f>1/((DM639+1)/(Q639/1.6)+1/(R639/1.37)) + DM639/((DM639+1)/(Q639/1.6) + DM639/(R639/1.37))</f>
        <v>0</v>
      </c>
      <c r="U639">
        <f>(DH639*DK639)</f>
        <v>0</v>
      </c>
      <c r="V639">
        <f>(EA639+(U639+2*0.95*5.67E-8*(((EA639+$B$7)+273)^4-(EA639+273)^4)-44100*J639)/(1.84*29.3*R639+8*0.95*5.67E-8*(EA639+273)^3))</f>
        <v>0</v>
      </c>
      <c r="W639">
        <f>($C$7*EB639+$D$7*EC639+$E$7*V639)</f>
        <v>0</v>
      </c>
      <c r="X639">
        <f>0.61365*exp(17.502*W639/(240.97+W639))</f>
        <v>0</v>
      </c>
      <c r="Y639">
        <f>(Z639/AA639*100)</f>
        <v>0</v>
      </c>
      <c r="Z639">
        <f>DT639*(DY639+DZ639)/1000</f>
        <v>0</v>
      </c>
      <c r="AA639">
        <f>0.61365*exp(17.502*EA639/(240.97+EA639))</f>
        <v>0</v>
      </c>
      <c r="AB639">
        <f>(X639-DT639*(DY639+DZ639)/1000)</f>
        <v>0</v>
      </c>
      <c r="AC639">
        <f>(-J639*44100)</f>
        <v>0</v>
      </c>
      <c r="AD639">
        <f>2*29.3*R639*0.92*(EA639-W639)</f>
        <v>0</v>
      </c>
      <c r="AE639">
        <f>2*0.95*5.67E-8*(((EA639+$B$7)+273)^4-(W639+273)^4)</f>
        <v>0</v>
      </c>
      <c r="AF639">
        <f>U639+AE639+AC639+AD639</f>
        <v>0</v>
      </c>
      <c r="AG639">
        <f>DX639*AU639*(DS639-DR639*(1000-AU639*DU639)/(1000-AU639*DT639))/(100*DL639)</f>
        <v>0</v>
      </c>
      <c r="AH639">
        <f>1000*DX639*AU639*(DT639-DU639)/(100*DL639*(1000-AU639*DT639))</f>
        <v>0</v>
      </c>
      <c r="AI639">
        <f>(AJ639 - AK639 - DY639*1E3/(8.314*(EA639+273.15)) * AM639/DX639 * AL639) * DX639/(100*DL639) * (1000 - DU639)/1000</f>
        <v>0</v>
      </c>
      <c r="AJ639">
        <v>770.9932565514512</v>
      </c>
      <c r="AK639">
        <v>738.1647030303029</v>
      </c>
      <c r="AL639">
        <v>3.405704518513629</v>
      </c>
      <c r="AM639">
        <v>65.62289470494829</v>
      </c>
      <c r="AN639">
        <f>(AP639 - AO639 + DY639*1E3/(8.314*(EA639+273.15)) * AR639/DX639 * AQ639) * DX639/(100*DL639) * 1000/(1000 - AP639)</f>
        <v>0</v>
      </c>
      <c r="AO639">
        <v>14.44038387872133</v>
      </c>
      <c r="AP639">
        <v>16.52246000000001</v>
      </c>
      <c r="AQ639">
        <v>-3.759588761738602E-05</v>
      </c>
      <c r="AR639">
        <v>106.7628895152086</v>
      </c>
      <c r="AS639">
        <v>0</v>
      </c>
      <c r="AT639">
        <v>0</v>
      </c>
      <c r="AU639">
        <f>IF(AS639*$H$13&gt;=AW639,1.0,(AW639/(AW639-AS639*$H$13)))</f>
        <v>0</v>
      </c>
      <c r="AV639">
        <f>(AU639-1)*100</f>
        <v>0</v>
      </c>
      <c r="AW639">
        <f>MAX(0,($B$13+$C$13*EF639)/(1+$D$13*EF639)*DY639/(EA639+273)*$E$13)</f>
        <v>0</v>
      </c>
      <c r="AX639" t="s">
        <v>437</v>
      </c>
      <c r="AY639" t="s">
        <v>437</v>
      </c>
      <c r="AZ639">
        <v>0</v>
      </c>
      <c r="BA639">
        <v>0</v>
      </c>
      <c r="BB639">
        <f>1-AZ639/BA639</f>
        <v>0</v>
      </c>
      <c r="BC639">
        <v>0</v>
      </c>
      <c r="BD639" t="s">
        <v>437</v>
      </c>
      <c r="BE639" t="s">
        <v>437</v>
      </c>
      <c r="BF639">
        <v>0</v>
      </c>
      <c r="BG639">
        <v>0</v>
      </c>
      <c r="BH639">
        <f>1-BF639/BG639</f>
        <v>0</v>
      </c>
      <c r="BI639">
        <v>0.5</v>
      </c>
      <c r="BJ639">
        <f>DI639</f>
        <v>0</v>
      </c>
      <c r="BK639">
        <f>L639</f>
        <v>0</v>
      </c>
      <c r="BL639">
        <f>BH639*BI639*BJ639</f>
        <v>0</v>
      </c>
      <c r="BM639">
        <f>(BK639-BC639)/BJ639</f>
        <v>0</v>
      </c>
      <c r="BN639">
        <f>(BA639-BG639)/BG639</f>
        <v>0</v>
      </c>
      <c r="BO639">
        <f>AZ639/(BB639+AZ639/BG639)</f>
        <v>0</v>
      </c>
      <c r="BP639" t="s">
        <v>437</v>
      </c>
      <c r="BQ639">
        <v>0</v>
      </c>
      <c r="BR639">
        <f>IF(BQ639&lt;&gt;0, BQ639, BO639)</f>
        <v>0</v>
      </c>
      <c r="BS639">
        <f>1-BR639/BG639</f>
        <v>0</v>
      </c>
      <c r="BT639">
        <f>(BG639-BF639)/(BG639-BR639)</f>
        <v>0</v>
      </c>
      <c r="BU639">
        <f>(BA639-BG639)/(BA639-BR639)</f>
        <v>0</v>
      </c>
      <c r="BV639">
        <f>(BG639-BF639)/(BG639-AZ639)</f>
        <v>0</v>
      </c>
      <c r="BW639">
        <f>(BA639-BG639)/(BA639-AZ639)</f>
        <v>0</v>
      </c>
      <c r="BX639">
        <f>(BT639*BR639/BF639)</f>
        <v>0</v>
      </c>
      <c r="BY639">
        <f>(1-BX639)</f>
        <v>0</v>
      </c>
      <c r="BZ639">
        <v>2020</v>
      </c>
      <c r="CA639">
        <v>290.0000000000001</v>
      </c>
      <c r="CB639">
        <v>1590.42</v>
      </c>
      <c r="CC639">
        <v>295</v>
      </c>
      <c r="CD639">
        <v>5220.67</v>
      </c>
      <c r="CE639">
        <v>1591.29</v>
      </c>
      <c r="CF639">
        <v>-0.87</v>
      </c>
      <c r="CG639">
        <v>300.0000000000001</v>
      </c>
      <c r="CH639">
        <v>23.8</v>
      </c>
      <c r="CI639">
        <v>1650.734719841875</v>
      </c>
      <c r="CJ639">
        <v>2.032994541366527</v>
      </c>
      <c r="CK639">
        <v>-31.03478562282126</v>
      </c>
      <c r="CL639">
        <v>0.9198548094063967</v>
      </c>
      <c r="CM639">
        <v>0.9759925733019913</v>
      </c>
      <c r="CN639">
        <v>-0.00431141668520578</v>
      </c>
      <c r="CO639">
        <v>289.9999999999999</v>
      </c>
      <c r="CP639">
        <v>1590.91</v>
      </c>
      <c r="CQ639">
        <v>765</v>
      </c>
      <c r="CR639">
        <v>5219.32</v>
      </c>
      <c r="CS639">
        <v>1591.27</v>
      </c>
      <c r="CT639">
        <v>-0.36</v>
      </c>
      <c r="DH639">
        <f>$B$11*EG639+$C$11*EH639+$F$11*ES639*(1-EV639)</f>
        <v>0</v>
      </c>
      <c r="DI639">
        <f>DH639*DJ639</f>
        <v>0</v>
      </c>
      <c r="DJ639">
        <f>($B$11*$D$9+$C$11*$D$9+$F$11*((FF639+EX639)/MAX(FF639+EX639+FG639, 0.1)*$I$9+FG639/MAX(FF639+EX639+FG639, 0.1)*$J$9))/($B$11+$C$11+$F$11)</f>
        <v>0</v>
      </c>
      <c r="DK639">
        <f>($B$11*$K$9+$C$11*$K$9+$F$11*((FF639+EX639)/MAX(FF639+EX639+FG639, 0.1)*$P$9+FG639/MAX(FF639+EX639+FG639, 0.1)*$Q$9))/($B$11+$C$11+$F$11)</f>
        <v>0</v>
      </c>
      <c r="DL639">
        <v>6</v>
      </c>
      <c r="DM639">
        <v>0.5</v>
      </c>
      <c r="DN639" t="s">
        <v>438</v>
      </c>
      <c r="DO639">
        <v>2</v>
      </c>
      <c r="DP639" t="b">
        <v>1</v>
      </c>
      <c r="DQ639">
        <v>1761514805.1</v>
      </c>
      <c r="DR639">
        <v>719.2703333333333</v>
      </c>
      <c r="DS639">
        <v>761.6047777777778</v>
      </c>
      <c r="DT639">
        <v>16.52476666666667</v>
      </c>
      <c r="DU639">
        <v>14.44026666666667</v>
      </c>
      <c r="DV639">
        <v>722.1621111111111</v>
      </c>
      <c r="DW639">
        <v>16.44957777777778</v>
      </c>
      <c r="DX639">
        <v>500.0381111111111</v>
      </c>
      <c r="DY639">
        <v>90.2556888888889</v>
      </c>
      <c r="DZ639">
        <v>0.1000822111111111</v>
      </c>
      <c r="EA639">
        <v>23.86104444444445</v>
      </c>
      <c r="EB639">
        <v>24.06862222222222</v>
      </c>
      <c r="EC639">
        <v>999.9000000000001</v>
      </c>
      <c r="ED639">
        <v>0</v>
      </c>
      <c r="EE639">
        <v>0</v>
      </c>
      <c r="EF639">
        <v>10005.35555555556</v>
      </c>
      <c r="EG639">
        <v>0</v>
      </c>
      <c r="EH639">
        <v>1029.055555555555</v>
      </c>
      <c r="EI639">
        <v>-42.33473333333333</v>
      </c>
      <c r="EJ639">
        <v>731.3555555555555</v>
      </c>
      <c r="EK639">
        <v>772.7638888888888</v>
      </c>
      <c r="EL639">
        <v>2.084514444444445</v>
      </c>
      <c r="EM639">
        <v>761.6047777777778</v>
      </c>
      <c r="EN639">
        <v>14.44026666666667</v>
      </c>
      <c r="EO639">
        <v>1.491455555555555</v>
      </c>
      <c r="EP639">
        <v>1.303314444444445</v>
      </c>
      <c r="EQ639">
        <v>12.88084444444444</v>
      </c>
      <c r="ER639">
        <v>10.83715555555555</v>
      </c>
      <c r="ES639">
        <v>1999.936666666667</v>
      </c>
      <c r="ET639">
        <v>0.980002888888889</v>
      </c>
      <c r="EU639">
        <v>0.0199974</v>
      </c>
      <c r="EV639">
        <v>0</v>
      </c>
      <c r="EW639">
        <v>1498.638888888889</v>
      </c>
      <c r="EX639">
        <v>5.00097</v>
      </c>
      <c r="EY639">
        <v>30143.33333333333</v>
      </c>
      <c r="EZ639">
        <v>16707.05555555555</v>
      </c>
      <c r="FA639">
        <v>41.25</v>
      </c>
      <c r="FB639">
        <v>42.43011111111111</v>
      </c>
      <c r="FC639">
        <v>41.437</v>
      </c>
      <c r="FD639">
        <v>41.75</v>
      </c>
      <c r="FE639">
        <v>41.25</v>
      </c>
      <c r="FF639">
        <v>1955.045555555555</v>
      </c>
      <c r="FG639">
        <v>39.89</v>
      </c>
      <c r="FH639">
        <v>0</v>
      </c>
      <c r="FI639">
        <v>9678.800000190735</v>
      </c>
      <c r="FJ639">
        <v>0</v>
      </c>
      <c r="FK639">
        <v>1498.996</v>
      </c>
      <c r="FL639">
        <v>-5.477692290520076</v>
      </c>
      <c r="FM639">
        <v>-96.06923088512832</v>
      </c>
      <c r="FN639">
        <v>30150.428</v>
      </c>
      <c r="FO639">
        <v>15</v>
      </c>
      <c r="FP639">
        <v>0</v>
      </c>
      <c r="FQ639" t="s">
        <v>439</v>
      </c>
      <c r="FR639">
        <v>1760210915.6</v>
      </c>
      <c r="FS639">
        <v>0</v>
      </c>
      <c r="FT639">
        <v>0</v>
      </c>
      <c r="FU639">
        <v>-0.215</v>
      </c>
      <c r="FV639">
        <v>0</v>
      </c>
      <c r="FW639">
        <v>-0.6919999999999999</v>
      </c>
      <c r="FX639">
        <v>0</v>
      </c>
      <c r="FY639">
        <v>400</v>
      </c>
      <c r="FZ639">
        <v>0</v>
      </c>
      <c r="GA639">
        <v>0.15</v>
      </c>
      <c r="GB639">
        <v>0</v>
      </c>
      <c r="GC639">
        <v>-41.9515625</v>
      </c>
      <c r="GD639">
        <v>-2.513217636022358</v>
      </c>
      <c r="GE639">
        <v>0.2491436439962898</v>
      </c>
      <c r="GF639">
        <v>0</v>
      </c>
      <c r="GG639">
        <v>1499.541176470588</v>
      </c>
      <c r="GH639">
        <v>-7.694423221002616</v>
      </c>
      <c r="GI639">
        <v>0.8522660614188295</v>
      </c>
      <c r="GJ639">
        <v>0</v>
      </c>
      <c r="GK639">
        <v>2.0713945</v>
      </c>
      <c r="GL639">
        <v>0.140100562851779</v>
      </c>
      <c r="GM639">
        <v>0.01431467742388908</v>
      </c>
      <c r="GN639">
        <v>0</v>
      </c>
      <c r="GO639">
        <v>0</v>
      </c>
      <c r="GP639">
        <v>3</v>
      </c>
      <c r="GQ639" t="s">
        <v>455</v>
      </c>
      <c r="GR639">
        <v>3.13384</v>
      </c>
      <c r="GS639">
        <v>2.76024</v>
      </c>
      <c r="GT639">
        <v>0.138577</v>
      </c>
      <c r="GU639">
        <v>0.142229</v>
      </c>
      <c r="GV639">
        <v>0.0808798</v>
      </c>
      <c r="GW639">
        <v>0.0726028</v>
      </c>
      <c r="GX639">
        <v>27317.6</v>
      </c>
      <c r="GY639">
        <v>27204.8</v>
      </c>
      <c r="GZ639">
        <v>29496.9</v>
      </c>
      <c r="HA639">
        <v>29321.8</v>
      </c>
      <c r="HB639">
        <v>35829.4</v>
      </c>
      <c r="HC639">
        <v>36023.4</v>
      </c>
      <c r="HD639">
        <v>41504.2</v>
      </c>
      <c r="HE639">
        <v>41653.4</v>
      </c>
      <c r="HF639">
        <v>1.91017</v>
      </c>
      <c r="HG639">
        <v>1.827</v>
      </c>
      <c r="HH639">
        <v>0.0196099</v>
      </c>
      <c r="HI639">
        <v>0</v>
      </c>
      <c r="HJ639">
        <v>23.7729</v>
      </c>
      <c r="HK639">
        <v>999.9</v>
      </c>
      <c r="HL639">
        <v>35.2</v>
      </c>
      <c r="HM639">
        <v>31.6</v>
      </c>
      <c r="HN639">
        <v>18.2065</v>
      </c>
      <c r="HO639">
        <v>62.5067</v>
      </c>
      <c r="HP639">
        <v>30.7933</v>
      </c>
      <c r="HQ639">
        <v>1</v>
      </c>
      <c r="HR639">
        <v>0.30061</v>
      </c>
      <c r="HS639">
        <v>5.38327</v>
      </c>
      <c r="HT639">
        <v>20.2584</v>
      </c>
      <c r="HU639">
        <v>5.21849</v>
      </c>
      <c r="HV639">
        <v>12.0159</v>
      </c>
      <c r="HW639">
        <v>4.98885</v>
      </c>
      <c r="HX639">
        <v>3.28803</v>
      </c>
      <c r="HY639">
        <v>9999</v>
      </c>
      <c r="HZ639">
        <v>9999</v>
      </c>
      <c r="IA639">
        <v>9999</v>
      </c>
      <c r="IB639">
        <v>999.9</v>
      </c>
      <c r="IC639">
        <v>4.97284</v>
      </c>
      <c r="ID639">
        <v>1.86661</v>
      </c>
      <c r="IE639">
        <v>1.86588</v>
      </c>
      <c r="IF639">
        <v>1.86585</v>
      </c>
      <c r="IG639">
        <v>1.8677</v>
      </c>
      <c r="IH639">
        <v>1.87013</v>
      </c>
      <c r="II639">
        <v>1.86874</v>
      </c>
      <c r="IJ639">
        <v>1.87027</v>
      </c>
      <c r="IK639">
        <v>0</v>
      </c>
      <c r="IL639">
        <v>0</v>
      </c>
      <c r="IM639">
        <v>0</v>
      </c>
      <c r="IN639">
        <v>0</v>
      </c>
      <c r="IO639" t="s">
        <v>441</v>
      </c>
      <c r="IP639" t="s">
        <v>442</v>
      </c>
      <c r="IQ639" t="s">
        <v>443</v>
      </c>
      <c r="IR639" t="s">
        <v>443</v>
      </c>
      <c r="IS639" t="s">
        <v>443</v>
      </c>
      <c r="IT639" t="s">
        <v>443</v>
      </c>
      <c r="IU639">
        <v>0</v>
      </c>
      <c r="IV639">
        <v>100</v>
      </c>
      <c r="IW639">
        <v>100</v>
      </c>
      <c r="IX639">
        <v>-2.908</v>
      </c>
      <c r="IY639">
        <v>0.0751</v>
      </c>
      <c r="IZ639">
        <v>-1.414774939843471</v>
      </c>
      <c r="JA639">
        <v>-0.002262605230658699</v>
      </c>
      <c r="JB639">
        <v>4.117972070868355E-07</v>
      </c>
      <c r="JC639">
        <v>-1.535053720392113E-10</v>
      </c>
      <c r="JD639">
        <v>-0.05773197212917025</v>
      </c>
      <c r="JE639">
        <v>-0.004387372397949352</v>
      </c>
      <c r="JF639">
        <v>0.001148265067849212</v>
      </c>
      <c r="JG639">
        <v>-2.372704636287677E-05</v>
      </c>
      <c r="JH639">
        <v>4</v>
      </c>
      <c r="JI639">
        <v>2346</v>
      </c>
      <c r="JJ639">
        <v>1</v>
      </c>
      <c r="JK639">
        <v>24</v>
      </c>
      <c r="JL639">
        <v>21731.5</v>
      </c>
      <c r="JM639">
        <v>29358580.1</v>
      </c>
      <c r="JN639">
        <v>1.7041</v>
      </c>
      <c r="JO639">
        <v>2.27173</v>
      </c>
      <c r="JP639">
        <v>1.39771</v>
      </c>
      <c r="JQ639">
        <v>2.35229</v>
      </c>
      <c r="JR639">
        <v>1.49536</v>
      </c>
      <c r="JS639">
        <v>2.56958</v>
      </c>
      <c r="JT639">
        <v>36.34</v>
      </c>
      <c r="JU639">
        <v>24.0175</v>
      </c>
      <c r="JV639">
        <v>18</v>
      </c>
      <c r="JW639">
        <v>499.797</v>
      </c>
      <c r="JX639">
        <v>436.526</v>
      </c>
      <c r="JY639">
        <v>18.1166</v>
      </c>
      <c r="JZ639">
        <v>31.204</v>
      </c>
      <c r="KA639">
        <v>30.001</v>
      </c>
      <c r="KB639">
        <v>30.8914</v>
      </c>
      <c r="KC639">
        <v>30.8052</v>
      </c>
      <c r="KD639">
        <v>34.1492</v>
      </c>
      <c r="KE639">
        <v>23.6238</v>
      </c>
      <c r="KF639">
        <v>31.1195</v>
      </c>
      <c r="KG639">
        <v>18.0662</v>
      </c>
      <c r="KH639">
        <v>787.686</v>
      </c>
      <c r="KI639">
        <v>14.4327</v>
      </c>
      <c r="KJ639">
        <v>100.807</v>
      </c>
      <c r="KK639">
        <v>100.167</v>
      </c>
    </row>
    <row r="640" spans="1:297">
      <c r="A640">
        <v>624</v>
      </c>
      <c r="B640">
        <v>1761514812.6</v>
      </c>
      <c r="C640">
        <v>7602.099999904633</v>
      </c>
      <c r="D640" t="s">
        <v>1697</v>
      </c>
      <c r="E640" t="s">
        <v>1698</v>
      </c>
      <c r="F640">
        <v>5</v>
      </c>
      <c r="G640" t="s">
        <v>1604</v>
      </c>
      <c r="H640" t="s">
        <v>436</v>
      </c>
      <c r="I640">
        <v>1761514809.8</v>
      </c>
      <c r="J640">
        <f>(K640)/1000</f>
        <v>0</v>
      </c>
      <c r="K640">
        <f>IF(DP640, AN640, AH640)</f>
        <v>0</v>
      </c>
      <c r="L640">
        <f>IF(DP640, AI640, AG640)</f>
        <v>0</v>
      </c>
      <c r="M640">
        <f>DR640 - IF(AU640&gt;1, L640*DL640*100.0/(AW640), 0)</f>
        <v>0</v>
      </c>
      <c r="N640">
        <f>((T640-J640/2)*M640-L640)/(T640+J640/2)</f>
        <v>0</v>
      </c>
      <c r="O640">
        <f>N640*(DY640+DZ640)/1000.0</f>
        <v>0</v>
      </c>
      <c r="P640">
        <f>(DR640 - IF(AU640&gt;1, L640*DL640*100.0/(AW640), 0))*(DY640+DZ640)/1000.0</f>
        <v>0</v>
      </c>
      <c r="Q640">
        <f>2.0/((1/S640-1/R640)+SIGN(S640)*SQRT((1/S640-1/R640)*(1/S640-1/R640) + 4*DM640/((DM640+1)*(DM640+1))*(2*1/S640*1/R640-1/R640*1/R640)))</f>
        <v>0</v>
      </c>
      <c r="R640">
        <f>IF(LEFT(DN640,1)&lt;&gt;"0",IF(LEFT(DN640,1)="1",3.0,DO640),$D$5+$E$5*(EF640*DY640/($K$5*1000))+$F$5*(EF640*DY640/($K$5*1000))*MAX(MIN(DL640,$J$5),$I$5)*MAX(MIN(DL640,$J$5),$I$5)+$G$5*MAX(MIN(DL640,$J$5),$I$5)*(EF640*DY640/($K$5*1000))+$H$5*(EF640*DY640/($K$5*1000))*(EF640*DY640/($K$5*1000)))</f>
        <v>0</v>
      </c>
      <c r="S640">
        <f>J640*(1000-(1000*0.61365*exp(17.502*W640/(240.97+W640))/(DY640+DZ640)+DT640)/2)/(1000*0.61365*exp(17.502*W640/(240.97+W640))/(DY640+DZ640)-DT640)</f>
        <v>0</v>
      </c>
      <c r="T640">
        <f>1/((DM640+1)/(Q640/1.6)+1/(R640/1.37)) + DM640/((DM640+1)/(Q640/1.6) + DM640/(R640/1.37))</f>
        <v>0</v>
      </c>
      <c r="U640">
        <f>(DH640*DK640)</f>
        <v>0</v>
      </c>
      <c r="V640">
        <f>(EA640+(U640+2*0.95*5.67E-8*(((EA640+$B$7)+273)^4-(EA640+273)^4)-44100*J640)/(1.84*29.3*R640+8*0.95*5.67E-8*(EA640+273)^3))</f>
        <v>0</v>
      </c>
      <c r="W640">
        <f>($C$7*EB640+$D$7*EC640+$E$7*V640)</f>
        <v>0</v>
      </c>
      <c r="X640">
        <f>0.61365*exp(17.502*W640/(240.97+W640))</f>
        <v>0</v>
      </c>
      <c r="Y640">
        <f>(Z640/AA640*100)</f>
        <v>0</v>
      </c>
      <c r="Z640">
        <f>DT640*(DY640+DZ640)/1000</f>
        <v>0</v>
      </c>
      <c r="AA640">
        <f>0.61365*exp(17.502*EA640/(240.97+EA640))</f>
        <v>0</v>
      </c>
      <c r="AB640">
        <f>(X640-DT640*(DY640+DZ640)/1000)</f>
        <v>0</v>
      </c>
      <c r="AC640">
        <f>(-J640*44100)</f>
        <v>0</v>
      </c>
      <c r="AD640">
        <f>2*29.3*R640*0.92*(EA640-W640)</f>
        <v>0</v>
      </c>
      <c r="AE640">
        <f>2*0.95*5.67E-8*(((EA640+$B$7)+273)^4-(W640+273)^4)</f>
        <v>0</v>
      </c>
      <c r="AF640">
        <f>U640+AE640+AC640+AD640</f>
        <v>0</v>
      </c>
      <c r="AG640">
        <f>DX640*AU640*(DS640-DR640*(1000-AU640*DU640)/(1000-AU640*DT640))/(100*DL640)</f>
        <v>0</v>
      </c>
      <c r="AH640">
        <f>1000*DX640*AU640*(DT640-DU640)/(100*DL640*(1000-AU640*DT640))</f>
        <v>0</v>
      </c>
      <c r="AI640">
        <f>(AJ640 - AK640 - DY640*1E3/(8.314*(EA640+273.15)) * AM640/DX640 * AL640) * DX640/(100*DL640) * (1000 - DU640)/1000</f>
        <v>0</v>
      </c>
      <c r="AJ640">
        <v>788.0737164640768</v>
      </c>
      <c r="AK640">
        <v>754.9390303030301</v>
      </c>
      <c r="AL640">
        <v>3.345403289758911</v>
      </c>
      <c r="AM640">
        <v>65.62289470494829</v>
      </c>
      <c r="AN640">
        <f>(AP640 - AO640 + DY640*1E3/(8.314*(EA640+273.15)) * AR640/DX640 * AQ640) * DX640/(100*DL640) * 1000/(1000 - AP640)</f>
        <v>0</v>
      </c>
      <c r="AO640">
        <v>14.40124055472975</v>
      </c>
      <c r="AP640">
        <v>16.49992181818181</v>
      </c>
      <c r="AQ640">
        <v>-0.0003627294265275927</v>
      </c>
      <c r="AR640">
        <v>106.7628895152086</v>
      </c>
      <c r="AS640">
        <v>0</v>
      </c>
      <c r="AT640">
        <v>0</v>
      </c>
      <c r="AU640">
        <f>IF(AS640*$H$13&gt;=AW640,1.0,(AW640/(AW640-AS640*$H$13)))</f>
        <v>0</v>
      </c>
      <c r="AV640">
        <f>(AU640-1)*100</f>
        <v>0</v>
      </c>
      <c r="AW640">
        <f>MAX(0,($B$13+$C$13*EF640)/(1+$D$13*EF640)*DY640/(EA640+273)*$E$13)</f>
        <v>0</v>
      </c>
      <c r="AX640" t="s">
        <v>437</v>
      </c>
      <c r="AY640" t="s">
        <v>437</v>
      </c>
      <c r="AZ640">
        <v>0</v>
      </c>
      <c r="BA640">
        <v>0</v>
      </c>
      <c r="BB640">
        <f>1-AZ640/BA640</f>
        <v>0</v>
      </c>
      <c r="BC640">
        <v>0</v>
      </c>
      <c r="BD640" t="s">
        <v>437</v>
      </c>
      <c r="BE640" t="s">
        <v>437</v>
      </c>
      <c r="BF640">
        <v>0</v>
      </c>
      <c r="BG640">
        <v>0</v>
      </c>
      <c r="BH640">
        <f>1-BF640/BG640</f>
        <v>0</v>
      </c>
      <c r="BI640">
        <v>0.5</v>
      </c>
      <c r="BJ640">
        <f>DI640</f>
        <v>0</v>
      </c>
      <c r="BK640">
        <f>L640</f>
        <v>0</v>
      </c>
      <c r="BL640">
        <f>BH640*BI640*BJ640</f>
        <v>0</v>
      </c>
      <c r="BM640">
        <f>(BK640-BC640)/BJ640</f>
        <v>0</v>
      </c>
      <c r="BN640">
        <f>(BA640-BG640)/BG640</f>
        <v>0</v>
      </c>
      <c r="BO640">
        <f>AZ640/(BB640+AZ640/BG640)</f>
        <v>0</v>
      </c>
      <c r="BP640" t="s">
        <v>437</v>
      </c>
      <c r="BQ640">
        <v>0</v>
      </c>
      <c r="BR640">
        <f>IF(BQ640&lt;&gt;0, BQ640, BO640)</f>
        <v>0</v>
      </c>
      <c r="BS640">
        <f>1-BR640/BG640</f>
        <v>0</v>
      </c>
      <c r="BT640">
        <f>(BG640-BF640)/(BG640-BR640)</f>
        <v>0</v>
      </c>
      <c r="BU640">
        <f>(BA640-BG640)/(BA640-BR640)</f>
        <v>0</v>
      </c>
      <c r="BV640">
        <f>(BG640-BF640)/(BG640-AZ640)</f>
        <v>0</v>
      </c>
      <c r="BW640">
        <f>(BA640-BG640)/(BA640-AZ640)</f>
        <v>0</v>
      </c>
      <c r="BX640">
        <f>(BT640*BR640/BF640)</f>
        <v>0</v>
      </c>
      <c r="BY640">
        <f>(1-BX640)</f>
        <v>0</v>
      </c>
      <c r="BZ640">
        <v>2020</v>
      </c>
      <c r="CA640">
        <v>290.0000000000001</v>
      </c>
      <c r="CB640">
        <v>1590.42</v>
      </c>
      <c r="CC640">
        <v>295</v>
      </c>
      <c r="CD640">
        <v>5220.67</v>
      </c>
      <c r="CE640">
        <v>1591.29</v>
      </c>
      <c r="CF640">
        <v>-0.87</v>
      </c>
      <c r="CG640">
        <v>300.0000000000001</v>
      </c>
      <c r="CH640">
        <v>23.8</v>
      </c>
      <c r="CI640">
        <v>1650.734719841875</v>
      </c>
      <c r="CJ640">
        <v>2.032994541366527</v>
      </c>
      <c r="CK640">
        <v>-31.03478562282126</v>
      </c>
      <c r="CL640">
        <v>0.9198548094063967</v>
      </c>
      <c r="CM640">
        <v>0.9759925733019913</v>
      </c>
      <c r="CN640">
        <v>-0.00431141668520578</v>
      </c>
      <c r="CO640">
        <v>289.9999999999999</v>
      </c>
      <c r="CP640">
        <v>1590.91</v>
      </c>
      <c r="CQ640">
        <v>765</v>
      </c>
      <c r="CR640">
        <v>5219.32</v>
      </c>
      <c r="CS640">
        <v>1591.27</v>
      </c>
      <c r="CT640">
        <v>-0.36</v>
      </c>
      <c r="DH640">
        <f>$B$11*EG640+$C$11*EH640+$F$11*ES640*(1-EV640)</f>
        <v>0</v>
      </c>
      <c r="DI640">
        <f>DH640*DJ640</f>
        <v>0</v>
      </c>
      <c r="DJ640">
        <f>($B$11*$D$9+$C$11*$D$9+$F$11*((FF640+EX640)/MAX(FF640+EX640+FG640, 0.1)*$I$9+FG640/MAX(FF640+EX640+FG640, 0.1)*$J$9))/($B$11+$C$11+$F$11)</f>
        <v>0</v>
      </c>
      <c r="DK640">
        <f>($B$11*$K$9+$C$11*$K$9+$F$11*((FF640+EX640)/MAX(FF640+EX640+FG640, 0.1)*$P$9+FG640/MAX(FF640+EX640+FG640, 0.1)*$Q$9))/($B$11+$C$11+$F$11)</f>
        <v>0</v>
      </c>
      <c r="DL640">
        <v>6</v>
      </c>
      <c r="DM640">
        <v>0.5</v>
      </c>
      <c r="DN640" t="s">
        <v>438</v>
      </c>
      <c r="DO640">
        <v>2</v>
      </c>
      <c r="DP640" t="b">
        <v>1</v>
      </c>
      <c r="DQ640">
        <v>1761514809.8</v>
      </c>
      <c r="DR640">
        <v>734.9021</v>
      </c>
      <c r="DS640">
        <v>777.3384</v>
      </c>
      <c r="DT640">
        <v>16.51239</v>
      </c>
      <c r="DU640">
        <v>14.39854</v>
      </c>
      <c r="DV640">
        <v>737.8238</v>
      </c>
      <c r="DW640">
        <v>16.43735</v>
      </c>
      <c r="DX640">
        <v>499.9887000000001</v>
      </c>
      <c r="DY640">
        <v>90.25592</v>
      </c>
      <c r="DZ640">
        <v>0.10002378</v>
      </c>
      <c r="EA640">
        <v>23.85342</v>
      </c>
      <c r="EB640">
        <v>24.10779</v>
      </c>
      <c r="EC640">
        <v>999.9</v>
      </c>
      <c r="ED640">
        <v>0</v>
      </c>
      <c r="EE640">
        <v>0</v>
      </c>
      <c r="EF640">
        <v>9993.813</v>
      </c>
      <c r="EG640">
        <v>0</v>
      </c>
      <c r="EH640">
        <v>1029.042</v>
      </c>
      <c r="EI640">
        <v>-42.43631000000001</v>
      </c>
      <c r="EJ640">
        <v>747.2407000000001</v>
      </c>
      <c r="EK640">
        <v>788.6942999999999</v>
      </c>
      <c r="EL640">
        <v>2.113843</v>
      </c>
      <c r="EM640">
        <v>777.3384</v>
      </c>
      <c r="EN640">
        <v>14.39854</v>
      </c>
      <c r="EO640">
        <v>1.49034</v>
      </c>
      <c r="EP640">
        <v>1.299553</v>
      </c>
      <c r="EQ640">
        <v>12.86942</v>
      </c>
      <c r="ER640">
        <v>10.79366</v>
      </c>
      <c r="ES640">
        <v>2000.007</v>
      </c>
      <c r="ET640">
        <v>0.9800037000000001</v>
      </c>
      <c r="EU640">
        <v>0.01999661</v>
      </c>
      <c r="EV640">
        <v>0</v>
      </c>
      <c r="EW640">
        <v>1498.261</v>
      </c>
      <c r="EX640">
        <v>5.000970000000001</v>
      </c>
      <c r="EY640">
        <v>30133.51</v>
      </c>
      <c r="EZ640">
        <v>16707.66</v>
      </c>
      <c r="FA640">
        <v>41.2624</v>
      </c>
      <c r="FB640">
        <v>42.4308</v>
      </c>
      <c r="FC640">
        <v>41.437</v>
      </c>
      <c r="FD640">
        <v>41.75</v>
      </c>
      <c r="FE640">
        <v>41.25</v>
      </c>
      <c r="FF640">
        <v>1955.116</v>
      </c>
      <c r="FG640">
        <v>39.89</v>
      </c>
      <c r="FH640">
        <v>0</v>
      </c>
      <c r="FI640">
        <v>9683.600000143051</v>
      </c>
      <c r="FJ640">
        <v>0</v>
      </c>
      <c r="FK640">
        <v>1498.5396</v>
      </c>
      <c r="FL640">
        <v>-4.529999989421074</v>
      </c>
      <c r="FM640">
        <v>-103.3153846753141</v>
      </c>
      <c r="FN640">
        <v>30141.32</v>
      </c>
      <c r="FO640">
        <v>15</v>
      </c>
      <c r="FP640">
        <v>0</v>
      </c>
      <c r="FQ640" t="s">
        <v>439</v>
      </c>
      <c r="FR640">
        <v>1760210915.6</v>
      </c>
      <c r="FS640">
        <v>0</v>
      </c>
      <c r="FT640">
        <v>0</v>
      </c>
      <c r="FU640">
        <v>-0.215</v>
      </c>
      <c r="FV640">
        <v>0</v>
      </c>
      <c r="FW640">
        <v>-0.6919999999999999</v>
      </c>
      <c r="FX640">
        <v>0</v>
      </c>
      <c r="FY640">
        <v>400</v>
      </c>
      <c r="FZ640">
        <v>0</v>
      </c>
      <c r="GA640">
        <v>0.15</v>
      </c>
      <c r="GB640">
        <v>0</v>
      </c>
      <c r="GC640">
        <v>-42.16193170731707</v>
      </c>
      <c r="GD640">
        <v>-2.379313588850196</v>
      </c>
      <c r="GE640">
        <v>0.2474637913292294</v>
      </c>
      <c r="GF640">
        <v>0</v>
      </c>
      <c r="GG640">
        <v>1498.993235294118</v>
      </c>
      <c r="GH640">
        <v>-6.48326966687952</v>
      </c>
      <c r="GI640">
        <v>0.7402452717064383</v>
      </c>
      <c r="GJ640">
        <v>0</v>
      </c>
      <c r="GK640">
        <v>2.085703414634146</v>
      </c>
      <c r="GL640">
        <v>0.14286982578397</v>
      </c>
      <c r="GM640">
        <v>0.01720595523815364</v>
      </c>
      <c r="GN640">
        <v>0</v>
      </c>
      <c r="GO640">
        <v>0</v>
      </c>
      <c r="GP640">
        <v>3</v>
      </c>
      <c r="GQ640" t="s">
        <v>455</v>
      </c>
      <c r="GR640">
        <v>3.13372</v>
      </c>
      <c r="GS640">
        <v>2.76017</v>
      </c>
      <c r="GT640">
        <v>0.140693</v>
      </c>
      <c r="GU640">
        <v>0.14423</v>
      </c>
      <c r="GV640">
        <v>0.0807901</v>
      </c>
      <c r="GW640">
        <v>0.0722694</v>
      </c>
      <c r="GX640">
        <v>27250</v>
      </c>
      <c r="GY640">
        <v>27141.4</v>
      </c>
      <c r="GZ640">
        <v>29496.5</v>
      </c>
      <c r="HA640">
        <v>29321.9</v>
      </c>
      <c r="HB640">
        <v>35832.9</v>
      </c>
      <c r="HC640">
        <v>36036.6</v>
      </c>
      <c r="HD640">
        <v>41504.1</v>
      </c>
      <c r="HE640">
        <v>41653.5</v>
      </c>
      <c r="HF640">
        <v>1.9098</v>
      </c>
      <c r="HG640">
        <v>1.82682</v>
      </c>
      <c r="HH640">
        <v>0.0205562</v>
      </c>
      <c r="HI640">
        <v>0</v>
      </c>
      <c r="HJ640">
        <v>23.7739</v>
      </c>
      <c r="HK640">
        <v>999.9</v>
      </c>
      <c r="HL640">
        <v>35.2</v>
      </c>
      <c r="HM640">
        <v>31.6</v>
      </c>
      <c r="HN640">
        <v>18.2057</v>
      </c>
      <c r="HO640">
        <v>62.7567</v>
      </c>
      <c r="HP640">
        <v>30.8093</v>
      </c>
      <c r="HQ640">
        <v>1</v>
      </c>
      <c r="HR640">
        <v>0.301946</v>
      </c>
      <c r="HS640">
        <v>5.64281</v>
      </c>
      <c r="HT640">
        <v>20.2494</v>
      </c>
      <c r="HU640">
        <v>5.21834</v>
      </c>
      <c r="HV640">
        <v>12.0159</v>
      </c>
      <c r="HW640">
        <v>4.98845</v>
      </c>
      <c r="HX640">
        <v>3.2879</v>
      </c>
      <c r="HY640">
        <v>9999</v>
      </c>
      <c r="HZ640">
        <v>9999</v>
      </c>
      <c r="IA640">
        <v>9999</v>
      </c>
      <c r="IB640">
        <v>999.9</v>
      </c>
      <c r="IC640">
        <v>4.97283</v>
      </c>
      <c r="ID640">
        <v>1.86661</v>
      </c>
      <c r="IE640">
        <v>1.86585</v>
      </c>
      <c r="IF640">
        <v>1.86584</v>
      </c>
      <c r="IG640">
        <v>1.8677</v>
      </c>
      <c r="IH640">
        <v>1.87013</v>
      </c>
      <c r="II640">
        <v>1.86874</v>
      </c>
      <c r="IJ640">
        <v>1.87027</v>
      </c>
      <c r="IK640">
        <v>0</v>
      </c>
      <c r="IL640">
        <v>0</v>
      </c>
      <c r="IM640">
        <v>0</v>
      </c>
      <c r="IN640">
        <v>0</v>
      </c>
      <c r="IO640" t="s">
        <v>441</v>
      </c>
      <c r="IP640" t="s">
        <v>442</v>
      </c>
      <c r="IQ640" t="s">
        <v>443</v>
      </c>
      <c r="IR640" t="s">
        <v>443</v>
      </c>
      <c r="IS640" t="s">
        <v>443</v>
      </c>
      <c r="IT640" t="s">
        <v>443</v>
      </c>
      <c r="IU640">
        <v>0</v>
      </c>
      <c r="IV640">
        <v>100</v>
      </c>
      <c r="IW640">
        <v>100</v>
      </c>
      <c r="IX640">
        <v>-2.94</v>
      </c>
      <c r="IY640">
        <v>0.07480000000000001</v>
      </c>
      <c r="IZ640">
        <v>-1.414774939843471</v>
      </c>
      <c r="JA640">
        <v>-0.002262605230658699</v>
      </c>
      <c r="JB640">
        <v>4.117972070868355E-07</v>
      </c>
      <c r="JC640">
        <v>-1.535053720392113E-10</v>
      </c>
      <c r="JD640">
        <v>-0.05773197212917025</v>
      </c>
      <c r="JE640">
        <v>-0.004387372397949352</v>
      </c>
      <c r="JF640">
        <v>0.001148265067849212</v>
      </c>
      <c r="JG640">
        <v>-2.372704636287677E-05</v>
      </c>
      <c r="JH640">
        <v>4</v>
      </c>
      <c r="JI640">
        <v>2346</v>
      </c>
      <c r="JJ640">
        <v>1</v>
      </c>
      <c r="JK640">
        <v>24</v>
      </c>
      <c r="JL640">
        <v>21731.6</v>
      </c>
      <c r="JM640">
        <v>29358580.2</v>
      </c>
      <c r="JN640">
        <v>1.72852</v>
      </c>
      <c r="JO640">
        <v>2.24976</v>
      </c>
      <c r="JP640">
        <v>1.39648</v>
      </c>
      <c r="JQ640">
        <v>2.35474</v>
      </c>
      <c r="JR640">
        <v>1.49536</v>
      </c>
      <c r="JS640">
        <v>2.62207</v>
      </c>
      <c r="JT640">
        <v>36.34</v>
      </c>
      <c r="JU640">
        <v>24.0262</v>
      </c>
      <c r="JV640">
        <v>18</v>
      </c>
      <c r="JW640">
        <v>499.585</v>
      </c>
      <c r="JX640">
        <v>436.442</v>
      </c>
      <c r="JY640">
        <v>18.0627</v>
      </c>
      <c r="JZ640">
        <v>31.2081</v>
      </c>
      <c r="KA640">
        <v>30.0012</v>
      </c>
      <c r="KB640">
        <v>30.8955</v>
      </c>
      <c r="KC640">
        <v>30.8086</v>
      </c>
      <c r="KD640">
        <v>34.7168</v>
      </c>
      <c r="KE640">
        <v>23.3346</v>
      </c>
      <c r="KF640">
        <v>31.1195</v>
      </c>
      <c r="KG640">
        <v>17.9702</v>
      </c>
      <c r="KH640">
        <v>807.721</v>
      </c>
      <c r="KI640">
        <v>14.4455</v>
      </c>
      <c r="KJ640">
        <v>100.806</v>
      </c>
      <c r="KK640">
        <v>100.167</v>
      </c>
    </row>
    <row r="641" spans="1:297">
      <c r="A641">
        <v>625</v>
      </c>
      <c r="B641">
        <v>1761514817.6</v>
      </c>
      <c r="C641">
        <v>7607.099999904633</v>
      </c>
      <c r="D641" t="s">
        <v>1699</v>
      </c>
      <c r="E641" t="s">
        <v>1700</v>
      </c>
      <c r="F641">
        <v>5</v>
      </c>
      <c r="G641" t="s">
        <v>1604</v>
      </c>
      <c r="H641" t="s">
        <v>436</v>
      </c>
      <c r="I641">
        <v>1761514815.1</v>
      </c>
      <c r="J641">
        <f>(K641)/1000</f>
        <v>0</v>
      </c>
      <c r="K641">
        <f>IF(DP641, AN641, AH641)</f>
        <v>0</v>
      </c>
      <c r="L641">
        <f>IF(DP641, AI641, AG641)</f>
        <v>0</v>
      </c>
      <c r="M641">
        <f>DR641 - IF(AU641&gt;1, L641*DL641*100.0/(AW641), 0)</f>
        <v>0</v>
      </c>
      <c r="N641">
        <f>((T641-J641/2)*M641-L641)/(T641+J641/2)</f>
        <v>0</v>
      </c>
      <c r="O641">
        <f>N641*(DY641+DZ641)/1000.0</f>
        <v>0</v>
      </c>
      <c r="P641">
        <f>(DR641 - IF(AU641&gt;1, L641*DL641*100.0/(AW641), 0))*(DY641+DZ641)/1000.0</f>
        <v>0</v>
      </c>
      <c r="Q641">
        <f>2.0/((1/S641-1/R641)+SIGN(S641)*SQRT((1/S641-1/R641)*(1/S641-1/R641) + 4*DM641/((DM641+1)*(DM641+1))*(2*1/S641*1/R641-1/R641*1/R641)))</f>
        <v>0</v>
      </c>
      <c r="R641">
        <f>IF(LEFT(DN641,1)&lt;&gt;"0",IF(LEFT(DN641,1)="1",3.0,DO641),$D$5+$E$5*(EF641*DY641/($K$5*1000))+$F$5*(EF641*DY641/($K$5*1000))*MAX(MIN(DL641,$J$5),$I$5)*MAX(MIN(DL641,$J$5),$I$5)+$G$5*MAX(MIN(DL641,$J$5),$I$5)*(EF641*DY641/($K$5*1000))+$H$5*(EF641*DY641/($K$5*1000))*(EF641*DY641/($K$5*1000)))</f>
        <v>0</v>
      </c>
      <c r="S641">
        <f>J641*(1000-(1000*0.61365*exp(17.502*W641/(240.97+W641))/(DY641+DZ641)+DT641)/2)/(1000*0.61365*exp(17.502*W641/(240.97+W641))/(DY641+DZ641)-DT641)</f>
        <v>0</v>
      </c>
      <c r="T641">
        <f>1/((DM641+1)/(Q641/1.6)+1/(R641/1.37)) + DM641/((DM641+1)/(Q641/1.6) + DM641/(R641/1.37))</f>
        <v>0</v>
      </c>
      <c r="U641">
        <f>(DH641*DK641)</f>
        <v>0</v>
      </c>
      <c r="V641">
        <f>(EA641+(U641+2*0.95*5.67E-8*(((EA641+$B$7)+273)^4-(EA641+273)^4)-44100*J641)/(1.84*29.3*R641+8*0.95*5.67E-8*(EA641+273)^3))</f>
        <v>0</v>
      </c>
      <c r="W641">
        <f>($C$7*EB641+$D$7*EC641+$E$7*V641)</f>
        <v>0</v>
      </c>
      <c r="X641">
        <f>0.61365*exp(17.502*W641/(240.97+W641))</f>
        <v>0</v>
      </c>
      <c r="Y641">
        <f>(Z641/AA641*100)</f>
        <v>0</v>
      </c>
      <c r="Z641">
        <f>DT641*(DY641+DZ641)/1000</f>
        <v>0</v>
      </c>
      <c r="AA641">
        <f>0.61365*exp(17.502*EA641/(240.97+EA641))</f>
        <v>0</v>
      </c>
      <c r="AB641">
        <f>(X641-DT641*(DY641+DZ641)/1000)</f>
        <v>0</v>
      </c>
      <c r="AC641">
        <f>(-J641*44100)</f>
        <v>0</v>
      </c>
      <c r="AD641">
        <f>2*29.3*R641*0.92*(EA641-W641)</f>
        <v>0</v>
      </c>
      <c r="AE641">
        <f>2*0.95*5.67E-8*(((EA641+$B$7)+273)^4-(W641+273)^4)</f>
        <v>0</v>
      </c>
      <c r="AF641">
        <f>U641+AE641+AC641+AD641</f>
        <v>0</v>
      </c>
      <c r="AG641">
        <f>DX641*AU641*(DS641-DR641*(1000-AU641*DU641)/(1000-AU641*DT641))/(100*DL641)</f>
        <v>0</v>
      </c>
      <c r="AH641">
        <f>1000*DX641*AU641*(DT641-DU641)/(100*DL641*(1000-AU641*DT641))</f>
        <v>0</v>
      </c>
      <c r="AI641">
        <f>(AJ641 - AK641 - DY641*1E3/(8.314*(EA641+273.15)) * AM641/DX641 * AL641) * DX641/(100*DL641) * (1000 - DU641)/1000</f>
        <v>0</v>
      </c>
      <c r="AJ641">
        <v>804.0138344957876</v>
      </c>
      <c r="AK641">
        <v>771.348806060606</v>
      </c>
      <c r="AL641">
        <v>3.266003354017724</v>
      </c>
      <c r="AM641">
        <v>65.62289470494829</v>
      </c>
      <c r="AN641">
        <f>(AP641 - AO641 + DY641*1E3/(8.314*(EA641+273.15)) * AR641/DX641 * AQ641) * DX641/(100*DL641) * 1000/(1000 - AP641)</f>
        <v>0</v>
      </c>
      <c r="AO641">
        <v>14.34502776789588</v>
      </c>
      <c r="AP641">
        <v>16.45732303030303</v>
      </c>
      <c r="AQ641">
        <v>-0.009046489002259302</v>
      </c>
      <c r="AR641">
        <v>106.7628895152086</v>
      </c>
      <c r="AS641">
        <v>0</v>
      </c>
      <c r="AT641">
        <v>0</v>
      </c>
      <c r="AU641">
        <f>IF(AS641*$H$13&gt;=AW641,1.0,(AW641/(AW641-AS641*$H$13)))</f>
        <v>0</v>
      </c>
      <c r="AV641">
        <f>(AU641-1)*100</f>
        <v>0</v>
      </c>
      <c r="AW641">
        <f>MAX(0,($B$13+$C$13*EF641)/(1+$D$13*EF641)*DY641/(EA641+273)*$E$13)</f>
        <v>0</v>
      </c>
      <c r="AX641" t="s">
        <v>437</v>
      </c>
      <c r="AY641" t="s">
        <v>437</v>
      </c>
      <c r="AZ641">
        <v>0</v>
      </c>
      <c r="BA641">
        <v>0</v>
      </c>
      <c r="BB641">
        <f>1-AZ641/BA641</f>
        <v>0</v>
      </c>
      <c r="BC641">
        <v>0</v>
      </c>
      <c r="BD641" t="s">
        <v>437</v>
      </c>
      <c r="BE641" t="s">
        <v>437</v>
      </c>
      <c r="BF641">
        <v>0</v>
      </c>
      <c r="BG641">
        <v>0</v>
      </c>
      <c r="BH641">
        <f>1-BF641/BG641</f>
        <v>0</v>
      </c>
      <c r="BI641">
        <v>0.5</v>
      </c>
      <c r="BJ641">
        <f>DI641</f>
        <v>0</v>
      </c>
      <c r="BK641">
        <f>L641</f>
        <v>0</v>
      </c>
      <c r="BL641">
        <f>BH641*BI641*BJ641</f>
        <v>0</v>
      </c>
      <c r="BM641">
        <f>(BK641-BC641)/BJ641</f>
        <v>0</v>
      </c>
      <c r="BN641">
        <f>(BA641-BG641)/BG641</f>
        <v>0</v>
      </c>
      <c r="BO641">
        <f>AZ641/(BB641+AZ641/BG641)</f>
        <v>0</v>
      </c>
      <c r="BP641" t="s">
        <v>437</v>
      </c>
      <c r="BQ641">
        <v>0</v>
      </c>
      <c r="BR641">
        <f>IF(BQ641&lt;&gt;0, BQ641, BO641)</f>
        <v>0</v>
      </c>
      <c r="BS641">
        <f>1-BR641/BG641</f>
        <v>0</v>
      </c>
      <c r="BT641">
        <f>(BG641-BF641)/(BG641-BR641)</f>
        <v>0</v>
      </c>
      <c r="BU641">
        <f>(BA641-BG641)/(BA641-BR641)</f>
        <v>0</v>
      </c>
      <c r="BV641">
        <f>(BG641-BF641)/(BG641-AZ641)</f>
        <v>0</v>
      </c>
      <c r="BW641">
        <f>(BA641-BG641)/(BA641-AZ641)</f>
        <v>0</v>
      </c>
      <c r="BX641">
        <f>(BT641*BR641/BF641)</f>
        <v>0</v>
      </c>
      <c r="BY641">
        <f>(1-BX641)</f>
        <v>0</v>
      </c>
      <c r="BZ641">
        <v>2020</v>
      </c>
      <c r="CA641">
        <v>290.0000000000001</v>
      </c>
      <c r="CB641">
        <v>1590.42</v>
      </c>
      <c r="CC641">
        <v>295</v>
      </c>
      <c r="CD641">
        <v>5220.67</v>
      </c>
      <c r="CE641">
        <v>1591.29</v>
      </c>
      <c r="CF641">
        <v>-0.87</v>
      </c>
      <c r="CG641">
        <v>300.0000000000001</v>
      </c>
      <c r="CH641">
        <v>23.8</v>
      </c>
      <c r="CI641">
        <v>1650.734719841875</v>
      </c>
      <c r="CJ641">
        <v>2.032994541366527</v>
      </c>
      <c r="CK641">
        <v>-31.03478562282126</v>
      </c>
      <c r="CL641">
        <v>0.9198548094063967</v>
      </c>
      <c r="CM641">
        <v>0.9759925733019913</v>
      </c>
      <c r="CN641">
        <v>-0.00431141668520578</v>
      </c>
      <c r="CO641">
        <v>289.9999999999999</v>
      </c>
      <c r="CP641">
        <v>1590.91</v>
      </c>
      <c r="CQ641">
        <v>765</v>
      </c>
      <c r="CR641">
        <v>5219.32</v>
      </c>
      <c r="CS641">
        <v>1591.27</v>
      </c>
      <c r="CT641">
        <v>-0.36</v>
      </c>
      <c r="DH641">
        <f>$B$11*EG641+$C$11*EH641+$F$11*ES641*(1-EV641)</f>
        <v>0</v>
      </c>
      <c r="DI641">
        <f>DH641*DJ641</f>
        <v>0</v>
      </c>
      <c r="DJ641">
        <f>($B$11*$D$9+$C$11*$D$9+$F$11*((FF641+EX641)/MAX(FF641+EX641+FG641, 0.1)*$I$9+FG641/MAX(FF641+EX641+FG641, 0.1)*$J$9))/($B$11+$C$11+$F$11)</f>
        <v>0</v>
      </c>
      <c r="DK641">
        <f>($B$11*$K$9+$C$11*$K$9+$F$11*((FF641+EX641)/MAX(FF641+EX641+FG641, 0.1)*$P$9+FG641/MAX(FF641+EX641+FG641, 0.1)*$Q$9))/($B$11+$C$11+$F$11)</f>
        <v>0</v>
      </c>
      <c r="DL641">
        <v>6</v>
      </c>
      <c r="DM641">
        <v>0.5</v>
      </c>
      <c r="DN641" t="s">
        <v>438</v>
      </c>
      <c r="DO641">
        <v>2</v>
      </c>
      <c r="DP641" t="b">
        <v>1</v>
      </c>
      <c r="DQ641">
        <v>1761514815.1</v>
      </c>
      <c r="DR641">
        <v>752.2525555555555</v>
      </c>
      <c r="DS641">
        <v>794.085111111111</v>
      </c>
      <c r="DT641">
        <v>16.47458888888889</v>
      </c>
      <c r="DU641">
        <v>14.35108888888889</v>
      </c>
      <c r="DV641">
        <v>755.2072222222222</v>
      </c>
      <c r="DW641">
        <v>16.40006666666667</v>
      </c>
      <c r="DX641">
        <v>499.9954444444444</v>
      </c>
      <c r="DY641">
        <v>90.25576666666666</v>
      </c>
      <c r="DZ641">
        <v>0.0999649</v>
      </c>
      <c r="EA641">
        <v>23.85183333333334</v>
      </c>
      <c r="EB641">
        <v>24.11384444444445</v>
      </c>
      <c r="EC641">
        <v>999.9000000000001</v>
      </c>
      <c r="ED641">
        <v>0</v>
      </c>
      <c r="EE641">
        <v>0</v>
      </c>
      <c r="EF641">
        <v>9995.905555555555</v>
      </c>
      <c r="EG641">
        <v>0</v>
      </c>
      <c r="EH641">
        <v>1029.027777777778</v>
      </c>
      <c r="EI641">
        <v>-41.83262222222223</v>
      </c>
      <c r="EJ641">
        <v>764.853</v>
      </c>
      <c r="EK641">
        <v>805.647</v>
      </c>
      <c r="EL641">
        <v>2.123472222222222</v>
      </c>
      <c r="EM641">
        <v>794.085111111111</v>
      </c>
      <c r="EN641">
        <v>14.35108888888889</v>
      </c>
      <c r="EO641">
        <v>1.486924444444444</v>
      </c>
      <c r="EP641">
        <v>1.29527</v>
      </c>
      <c r="EQ641">
        <v>12.83436666666667</v>
      </c>
      <c r="ER641">
        <v>10.74406666666667</v>
      </c>
      <c r="ES641">
        <v>1999.996666666667</v>
      </c>
      <c r="ET641">
        <v>0.9800035555555555</v>
      </c>
      <c r="EU641">
        <v>0.01999672222222222</v>
      </c>
      <c r="EV641">
        <v>0</v>
      </c>
      <c r="EW641">
        <v>1497.245555555555</v>
      </c>
      <c r="EX641">
        <v>5.00097</v>
      </c>
      <c r="EY641">
        <v>30118.42222222222</v>
      </c>
      <c r="EZ641">
        <v>16707.57777777778</v>
      </c>
      <c r="FA641">
        <v>41.27066666666667</v>
      </c>
      <c r="FB641">
        <v>42.437</v>
      </c>
      <c r="FC641">
        <v>41.437</v>
      </c>
      <c r="FD641">
        <v>41.76377777777778</v>
      </c>
      <c r="FE641">
        <v>41.27755555555555</v>
      </c>
      <c r="FF641">
        <v>1955.105555555556</v>
      </c>
      <c r="FG641">
        <v>39.89</v>
      </c>
      <c r="FH641">
        <v>0</v>
      </c>
      <c r="FI641">
        <v>9688.400000095367</v>
      </c>
      <c r="FJ641">
        <v>0</v>
      </c>
      <c r="FK641">
        <v>1498.0168</v>
      </c>
      <c r="FL641">
        <v>-8.180769217506711</v>
      </c>
      <c r="FM641">
        <v>-154.6538458725645</v>
      </c>
      <c r="FN641">
        <v>30131.632</v>
      </c>
      <c r="FO641">
        <v>15</v>
      </c>
      <c r="FP641">
        <v>0</v>
      </c>
      <c r="FQ641" t="s">
        <v>439</v>
      </c>
      <c r="FR641">
        <v>1760210915.6</v>
      </c>
      <c r="FS641">
        <v>0</v>
      </c>
      <c r="FT641">
        <v>0</v>
      </c>
      <c r="FU641">
        <v>-0.215</v>
      </c>
      <c r="FV641">
        <v>0</v>
      </c>
      <c r="FW641">
        <v>-0.6919999999999999</v>
      </c>
      <c r="FX641">
        <v>0</v>
      </c>
      <c r="FY641">
        <v>400</v>
      </c>
      <c r="FZ641">
        <v>0</v>
      </c>
      <c r="GA641">
        <v>0.15</v>
      </c>
      <c r="GB641">
        <v>0</v>
      </c>
      <c r="GC641">
        <v>-42.18321951219512</v>
      </c>
      <c r="GD641">
        <v>0.2256062717769963</v>
      </c>
      <c r="GE641">
        <v>0.2471167870634101</v>
      </c>
      <c r="GF641">
        <v>1</v>
      </c>
      <c r="GG641">
        <v>1498.339117647059</v>
      </c>
      <c r="GH641">
        <v>-5.900840327655952</v>
      </c>
      <c r="GI641">
        <v>0.6585964025511183</v>
      </c>
      <c r="GJ641">
        <v>0</v>
      </c>
      <c r="GK641">
        <v>2.100925121951219</v>
      </c>
      <c r="GL641">
        <v>0.194595470383277</v>
      </c>
      <c r="GM641">
        <v>0.02442653526362526</v>
      </c>
      <c r="GN641">
        <v>0</v>
      </c>
      <c r="GO641">
        <v>1</v>
      </c>
      <c r="GP641">
        <v>3</v>
      </c>
      <c r="GQ641" t="s">
        <v>446</v>
      </c>
      <c r="GR641">
        <v>3.13375</v>
      </c>
      <c r="GS641">
        <v>2.76043</v>
      </c>
      <c r="GT641">
        <v>0.142734</v>
      </c>
      <c r="GU641">
        <v>0.146145</v>
      </c>
      <c r="GV641">
        <v>0.08063969999999999</v>
      </c>
      <c r="GW641">
        <v>0.0723781</v>
      </c>
      <c r="GX641">
        <v>27184.9</v>
      </c>
      <c r="GY641">
        <v>27079.9</v>
      </c>
      <c r="GZ641">
        <v>29496.2</v>
      </c>
      <c r="HA641">
        <v>29321.3</v>
      </c>
      <c r="HB641">
        <v>35838.2</v>
      </c>
      <c r="HC641">
        <v>36031.7</v>
      </c>
      <c r="HD641">
        <v>41503.4</v>
      </c>
      <c r="HE641">
        <v>41652.7</v>
      </c>
      <c r="HF641">
        <v>1.90987</v>
      </c>
      <c r="HG641">
        <v>1.8266</v>
      </c>
      <c r="HH641">
        <v>0.0210255</v>
      </c>
      <c r="HI641">
        <v>0</v>
      </c>
      <c r="HJ641">
        <v>23.7753</v>
      </c>
      <c r="HK641">
        <v>999.9</v>
      </c>
      <c r="HL641">
        <v>35.1</v>
      </c>
      <c r="HM641">
        <v>31.6</v>
      </c>
      <c r="HN641">
        <v>18.1544</v>
      </c>
      <c r="HO641">
        <v>62.5267</v>
      </c>
      <c r="HP641">
        <v>30.8934</v>
      </c>
      <c r="HQ641">
        <v>1</v>
      </c>
      <c r="HR641">
        <v>0.304065</v>
      </c>
      <c r="HS641">
        <v>5.95144</v>
      </c>
      <c r="HT641">
        <v>20.2385</v>
      </c>
      <c r="HU641">
        <v>5.21849</v>
      </c>
      <c r="HV641">
        <v>12.0159</v>
      </c>
      <c r="HW641">
        <v>4.98875</v>
      </c>
      <c r="HX641">
        <v>3.28772</v>
      </c>
      <c r="HY641">
        <v>9999</v>
      </c>
      <c r="HZ641">
        <v>9999</v>
      </c>
      <c r="IA641">
        <v>9999</v>
      </c>
      <c r="IB641">
        <v>999.9</v>
      </c>
      <c r="IC641">
        <v>4.97284</v>
      </c>
      <c r="ID641">
        <v>1.86661</v>
      </c>
      <c r="IE641">
        <v>1.86585</v>
      </c>
      <c r="IF641">
        <v>1.86584</v>
      </c>
      <c r="IG641">
        <v>1.86769</v>
      </c>
      <c r="IH641">
        <v>1.87012</v>
      </c>
      <c r="II641">
        <v>1.86874</v>
      </c>
      <c r="IJ641">
        <v>1.87027</v>
      </c>
      <c r="IK641">
        <v>0</v>
      </c>
      <c r="IL641">
        <v>0</v>
      </c>
      <c r="IM641">
        <v>0</v>
      </c>
      <c r="IN641">
        <v>0</v>
      </c>
      <c r="IO641" t="s">
        <v>441</v>
      </c>
      <c r="IP641" t="s">
        <v>442</v>
      </c>
      <c r="IQ641" t="s">
        <v>443</v>
      </c>
      <c r="IR641" t="s">
        <v>443</v>
      </c>
      <c r="IS641" t="s">
        <v>443</v>
      </c>
      <c r="IT641" t="s">
        <v>443</v>
      </c>
      <c r="IU641">
        <v>0</v>
      </c>
      <c r="IV641">
        <v>100</v>
      </c>
      <c r="IW641">
        <v>100</v>
      </c>
      <c r="IX641">
        <v>-2.97</v>
      </c>
      <c r="IY641">
        <v>0.0742</v>
      </c>
      <c r="IZ641">
        <v>-1.414774939843471</v>
      </c>
      <c r="JA641">
        <v>-0.002262605230658699</v>
      </c>
      <c r="JB641">
        <v>4.117972070868355E-07</v>
      </c>
      <c r="JC641">
        <v>-1.535053720392113E-10</v>
      </c>
      <c r="JD641">
        <v>-0.05773197212917025</v>
      </c>
      <c r="JE641">
        <v>-0.004387372397949352</v>
      </c>
      <c r="JF641">
        <v>0.001148265067849212</v>
      </c>
      <c r="JG641">
        <v>-2.372704636287677E-05</v>
      </c>
      <c r="JH641">
        <v>4</v>
      </c>
      <c r="JI641">
        <v>2346</v>
      </c>
      <c r="JJ641">
        <v>1</v>
      </c>
      <c r="JK641">
        <v>24</v>
      </c>
      <c r="JL641">
        <v>21731.7</v>
      </c>
      <c r="JM641">
        <v>29358580.3</v>
      </c>
      <c r="JN641">
        <v>1.75903</v>
      </c>
      <c r="JO641">
        <v>2.25098</v>
      </c>
      <c r="JP641">
        <v>1.39771</v>
      </c>
      <c r="JQ641">
        <v>2.35596</v>
      </c>
      <c r="JR641">
        <v>1.49536</v>
      </c>
      <c r="JS641">
        <v>2.65503</v>
      </c>
      <c r="JT641">
        <v>36.34</v>
      </c>
      <c r="JU641">
        <v>24.0175</v>
      </c>
      <c r="JV641">
        <v>18</v>
      </c>
      <c r="JW641">
        <v>499.666</v>
      </c>
      <c r="JX641">
        <v>436.337</v>
      </c>
      <c r="JY641">
        <v>17.9627</v>
      </c>
      <c r="JZ641">
        <v>31.211</v>
      </c>
      <c r="KA641">
        <v>30.0018</v>
      </c>
      <c r="KB641">
        <v>30.8995</v>
      </c>
      <c r="KC641">
        <v>30.8132</v>
      </c>
      <c r="KD641">
        <v>35.2629</v>
      </c>
      <c r="KE641">
        <v>23.3346</v>
      </c>
      <c r="KF641">
        <v>31.1195</v>
      </c>
      <c r="KG641">
        <v>17.8578</v>
      </c>
      <c r="KH641">
        <v>821.079</v>
      </c>
      <c r="KI641">
        <v>14.4455</v>
      </c>
      <c r="KJ641">
        <v>100.804</v>
      </c>
      <c r="KK641">
        <v>100.165</v>
      </c>
    </row>
    <row r="642" spans="1:297">
      <c r="A642">
        <v>626</v>
      </c>
      <c r="B642">
        <v>1761514822.6</v>
      </c>
      <c r="C642">
        <v>7612.099999904633</v>
      </c>
      <c r="D642" t="s">
        <v>1701</v>
      </c>
      <c r="E642" t="s">
        <v>1702</v>
      </c>
      <c r="F642">
        <v>5</v>
      </c>
      <c r="G642" t="s">
        <v>1604</v>
      </c>
      <c r="H642" t="s">
        <v>436</v>
      </c>
      <c r="I642">
        <v>1761514819.8</v>
      </c>
      <c r="J642">
        <f>(K642)/1000</f>
        <v>0</v>
      </c>
      <c r="K642">
        <f>IF(DP642, AN642, AH642)</f>
        <v>0</v>
      </c>
      <c r="L642">
        <f>IF(DP642, AI642, AG642)</f>
        <v>0</v>
      </c>
      <c r="M642">
        <f>DR642 - IF(AU642&gt;1, L642*DL642*100.0/(AW642), 0)</f>
        <v>0</v>
      </c>
      <c r="N642">
        <f>((T642-J642/2)*M642-L642)/(T642+J642/2)</f>
        <v>0</v>
      </c>
      <c r="O642">
        <f>N642*(DY642+DZ642)/1000.0</f>
        <v>0</v>
      </c>
      <c r="P642">
        <f>(DR642 - IF(AU642&gt;1, L642*DL642*100.0/(AW642), 0))*(DY642+DZ642)/1000.0</f>
        <v>0</v>
      </c>
      <c r="Q642">
        <f>2.0/((1/S642-1/R642)+SIGN(S642)*SQRT((1/S642-1/R642)*(1/S642-1/R642) + 4*DM642/((DM642+1)*(DM642+1))*(2*1/S642*1/R642-1/R642*1/R642)))</f>
        <v>0</v>
      </c>
      <c r="R642">
        <f>IF(LEFT(DN642,1)&lt;&gt;"0",IF(LEFT(DN642,1)="1",3.0,DO642),$D$5+$E$5*(EF642*DY642/($K$5*1000))+$F$5*(EF642*DY642/($K$5*1000))*MAX(MIN(DL642,$J$5),$I$5)*MAX(MIN(DL642,$J$5),$I$5)+$G$5*MAX(MIN(DL642,$J$5),$I$5)*(EF642*DY642/($K$5*1000))+$H$5*(EF642*DY642/($K$5*1000))*(EF642*DY642/($K$5*1000)))</f>
        <v>0</v>
      </c>
      <c r="S642">
        <f>J642*(1000-(1000*0.61365*exp(17.502*W642/(240.97+W642))/(DY642+DZ642)+DT642)/2)/(1000*0.61365*exp(17.502*W642/(240.97+W642))/(DY642+DZ642)-DT642)</f>
        <v>0</v>
      </c>
      <c r="T642">
        <f>1/((DM642+1)/(Q642/1.6)+1/(R642/1.37)) + DM642/((DM642+1)/(Q642/1.6) + DM642/(R642/1.37))</f>
        <v>0</v>
      </c>
      <c r="U642">
        <f>(DH642*DK642)</f>
        <v>0</v>
      </c>
      <c r="V642">
        <f>(EA642+(U642+2*0.95*5.67E-8*(((EA642+$B$7)+273)^4-(EA642+273)^4)-44100*J642)/(1.84*29.3*R642+8*0.95*5.67E-8*(EA642+273)^3))</f>
        <v>0</v>
      </c>
      <c r="W642">
        <f>($C$7*EB642+$D$7*EC642+$E$7*V642)</f>
        <v>0</v>
      </c>
      <c r="X642">
        <f>0.61365*exp(17.502*W642/(240.97+W642))</f>
        <v>0</v>
      </c>
      <c r="Y642">
        <f>(Z642/AA642*100)</f>
        <v>0</v>
      </c>
      <c r="Z642">
        <f>DT642*(DY642+DZ642)/1000</f>
        <v>0</v>
      </c>
      <c r="AA642">
        <f>0.61365*exp(17.502*EA642/(240.97+EA642))</f>
        <v>0</v>
      </c>
      <c r="AB642">
        <f>(X642-DT642*(DY642+DZ642)/1000)</f>
        <v>0</v>
      </c>
      <c r="AC642">
        <f>(-J642*44100)</f>
        <v>0</v>
      </c>
      <c r="AD642">
        <f>2*29.3*R642*0.92*(EA642-W642)</f>
        <v>0</v>
      </c>
      <c r="AE642">
        <f>2*0.95*5.67E-8*(((EA642+$B$7)+273)^4-(W642+273)^4)</f>
        <v>0</v>
      </c>
      <c r="AF642">
        <f>U642+AE642+AC642+AD642</f>
        <v>0</v>
      </c>
      <c r="AG642">
        <f>DX642*AU642*(DS642-DR642*(1000-AU642*DU642)/(1000-AU642*DT642))/(100*DL642)</f>
        <v>0</v>
      </c>
      <c r="AH642">
        <f>1000*DX642*AU642*(DT642-DU642)/(100*DL642*(1000-AU642*DT642))</f>
        <v>0</v>
      </c>
      <c r="AI642">
        <f>(AJ642 - AK642 - DY642*1E3/(8.314*(EA642+273.15)) * AM642/DX642 * AL642) * DX642/(100*DL642) * (1000 - DU642)/1000</f>
        <v>0</v>
      </c>
      <c r="AJ642">
        <v>820.5248359601438</v>
      </c>
      <c r="AK642">
        <v>787.598218181818</v>
      </c>
      <c r="AL642">
        <v>3.256189663276784</v>
      </c>
      <c r="AM642">
        <v>65.62289470494829</v>
      </c>
      <c r="AN642">
        <f>(AP642 - AO642 + DY642*1E3/(8.314*(EA642+273.15)) * AR642/DX642 * AQ642) * DX642/(100*DL642) * 1000/(1000 - AP642)</f>
        <v>0</v>
      </c>
      <c r="AO642">
        <v>14.39063172666011</v>
      </c>
      <c r="AP642">
        <v>16.43667151515152</v>
      </c>
      <c r="AQ642">
        <v>-0.002621941847056304</v>
      </c>
      <c r="AR642">
        <v>106.7628895152086</v>
      </c>
      <c r="AS642">
        <v>0</v>
      </c>
      <c r="AT642">
        <v>0</v>
      </c>
      <c r="AU642">
        <f>IF(AS642*$H$13&gt;=AW642,1.0,(AW642/(AW642-AS642*$H$13)))</f>
        <v>0</v>
      </c>
      <c r="AV642">
        <f>(AU642-1)*100</f>
        <v>0</v>
      </c>
      <c r="AW642">
        <f>MAX(0,($B$13+$C$13*EF642)/(1+$D$13*EF642)*DY642/(EA642+273)*$E$13)</f>
        <v>0</v>
      </c>
      <c r="AX642" t="s">
        <v>437</v>
      </c>
      <c r="AY642" t="s">
        <v>437</v>
      </c>
      <c r="AZ642">
        <v>0</v>
      </c>
      <c r="BA642">
        <v>0</v>
      </c>
      <c r="BB642">
        <f>1-AZ642/BA642</f>
        <v>0</v>
      </c>
      <c r="BC642">
        <v>0</v>
      </c>
      <c r="BD642" t="s">
        <v>437</v>
      </c>
      <c r="BE642" t="s">
        <v>437</v>
      </c>
      <c r="BF642">
        <v>0</v>
      </c>
      <c r="BG642">
        <v>0</v>
      </c>
      <c r="BH642">
        <f>1-BF642/BG642</f>
        <v>0</v>
      </c>
      <c r="BI642">
        <v>0.5</v>
      </c>
      <c r="BJ642">
        <f>DI642</f>
        <v>0</v>
      </c>
      <c r="BK642">
        <f>L642</f>
        <v>0</v>
      </c>
      <c r="BL642">
        <f>BH642*BI642*BJ642</f>
        <v>0</v>
      </c>
      <c r="BM642">
        <f>(BK642-BC642)/BJ642</f>
        <v>0</v>
      </c>
      <c r="BN642">
        <f>(BA642-BG642)/BG642</f>
        <v>0</v>
      </c>
      <c r="BO642">
        <f>AZ642/(BB642+AZ642/BG642)</f>
        <v>0</v>
      </c>
      <c r="BP642" t="s">
        <v>437</v>
      </c>
      <c r="BQ642">
        <v>0</v>
      </c>
      <c r="BR642">
        <f>IF(BQ642&lt;&gt;0, BQ642, BO642)</f>
        <v>0</v>
      </c>
      <c r="BS642">
        <f>1-BR642/BG642</f>
        <v>0</v>
      </c>
      <c r="BT642">
        <f>(BG642-BF642)/(BG642-BR642)</f>
        <v>0</v>
      </c>
      <c r="BU642">
        <f>(BA642-BG642)/(BA642-BR642)</f>
        <v>0</v>
      </c>
      <c r="BV642">
        <f>(BG642-BF642)/(BG642-AZ642)</f>
        <v>0</v>
      </c>
      <c r="BW642">
        <f>(BA642-BG642)/(BA642-AZ642)</f>
        <v>0</v>
      </c>
      <c r="BX642">
        <f>(BT642*BR642/BF642)</f>
        <v>0</v>
      </c>
      <c r="BY642">
        <f>(1-BX642)</f>
        <v>0</v>
      </c>
      <c r="BZ642">
        <v>2020</v>
      </c>
      <c r="CA642">
        <v>290.0000000000001</v>
      </c>
      <c r="CB642">
        <v>1590.42</v>
      </c>
      <c r="CC642">
        <v>295</v>
      </c>
      <c r="CD642">
        <v>5220.67</v>
      </c>
      <c r="CE642">
        <v>1591.29</v>
      </c>
      <c r="CF642">
        <v>-0.87</v>
      </c>
      <c r="CG642">
        <v>300.0000000000001</v>
      </c>
      <c r="CH642">
        <v>23.8</v>
      </c>
      <c r="CI642">
        <v>1650.734719841875</v>
      </c>
      <c r="CJ642">
        <v>2.032994541366527</v>
      </c>
      <c r="CK642">
        <v>-31.03478562282126</v>
      </c>
      <c r="CL642">
        <v>0.9198548094063967</v>
      </c>
      <c r="CM642">
        <v>0.9759925733019913</v>
      </c>
      <c r="CN642">
        <v>-0.00431141668520578</v>
      </c>
      <c r="CO642">
        <v>289.9999999999999</v>
      </c>
      <c r="CP642">
        <v>1590.91</v>
      </c>
      <c r="CQ642">
        <v>765</v>
      </c>
      <c r="CR642">
        <v>5219.32</v>
      </c>
      <c r="CS642">
        <v>1591.27</v>
      </c>
      <c r="CT642">
        <v>-0.36</v>
      </c>
      <c r="DH642">
        <f>$B$11*EG642+$C$11*EH642+$F$11*ES642*(1-EV642)</f>
        <v>0</v>
      </c>
      <c r="DI642">
        <f>DH642*DJ642</f>
        <v>0</v>
      </c>
      <c r="DJ642">
        <f>($B$11*$D$9+$C$11*$D$9+$F$11*((FF642+EX642)/MAX(FF642+EX642+FG642, 0.1)*$I$9+FG642/MAX(FF642+EX642+FG642, 0.1)*$J$9))/($B$11+$C$11+$F$11)</f>
        <v>0</v>
      </c>
      <c r="DK642">
        <f>($B$11*$K$9+$C$11*$K$9+$F$11*((FF642+EX642)/MAX(FF642+EX642+FG642, 0.1)*$P$9+FG642/MAX(FF642+EX642+FG642, 0.1)*$Q$9))/($B$11+$C$11+$F$11)</f>
        <v>0</v>
      </c>
      <c r="DL642">
        <v>6</v>
      </c>
      <c r="DM642">
        <v>0.5</v>
      </c>
      <c r="DN642" t="s">
        <v>438</v>
      </c>
      <c r="DO642">
        <v>2</v>
      </c>
      <c r="DP642" t="b">
        <v>1</v>
      </c>
      <c r="DQ642">
        <v>1761514819.8</v>
      </c>
      <c r="DR642">
        <v>767.2542</v>
      </c>
      <c r="DS642">
        <v>809.3753</v>
      </c>
      <c r="DT642">
        <v>16.44482</v>
      </c>
      <c r="DU642">
        <v>14.38746</v>
      </c>
      <c r="DV642">
        <v>770.2376</v>
      </c>
      <c r="DW642">
        <v>16.37073</v>
      </c>
      <c r="DX642">
        <v>500.0125</v>
      </c>
      <c r="DY642">
        <v>90.25559000000001</v>
      </c>
      <c r="DZ642">
        <v>0.09999597</v>
      </c>
      <c r="EA642">
        <v>23.84442</v>
      </c>
      <c r="EB642">
        <v>24.11954</v>
      </c>
      <c r="EC642">
        <v>999.9</v>
      </c>
      <c r="ED642">
        <v>0</v>
      </c>
      <c r="EE642">
        <v>0</v>
      </c>
      <c r="EF642">
        <v>10001.323</v>
      </c>
      <c r="EG642">
        <v>0</v>
      </c>
      <c r="EH642">
        <v>1029.028</v>
      </c>
      <c r="EI642">
        <v>-42.12130000000001</v>
      </c>
      <c r="EJ642">
        <v>780.0824</v>
      </c>
      <c r="EK642">
        <v>821.1904000000001</v>
      </c>
      <c r="EL642">
        <v>2.057347</v>
      </c>
      <c r="EM642">
        <v>809.3753</v>
      </c>
      <c r="EN642">
        <v>14.38746</v>
      </c>
      <c r="EO642">
        <v>1.484238</v>
      </c>
      <c r="EP642">
        <v>1.298551</v>
      </c>
      <c r="EQ642">
        <v>12.80674</v>
      </c>
      <c r="ER642">
        <v>10.78208</v>
      </c>
      <c r="ES642">
        <v>2000.004</v>
      </c>
      <c r="ET642">
        <v>0.9800038000000001</v>
      </c>
      <c r="EU642">
        <v>0.01999659</v>
      </c>
      <c r="EV642">
        <v>0</v>
      </c>
      <c r="EW642">
        <v>1496.602</v>
      </c>
      <c r="EX642">
        <v>5.000970000000001</v>
      </c>
      <c r="EY642">
        <v>30103.52</v>
      </c>
      <c r="EZ642">
        <v>16707.62</v>
      </c>
      <c r="FA642">
        <v>41.26860000000001</v>
      </c>
      <c r="FB642">
        <v>42.437</v>
      </c>
      <c r="FC642">
        <v>41.437</v>
      </c>
      <c r="FD642">
        <v>41.75</v>
      </c>
      <c r="FE642">
        <v>41.281</v>
      </c>
      <c r="FF642">
        <v>1955.114</v>
      </c>
      <c r="FG642">
        <v>39.89</v>
      </c>
      <c r="FH642">
        <v>0</v>
      </c>
      <c r="FI642">
        <v>9693.800000190735</v>
      </c>
      <c r="FJ642">
        <v>0</v>
      </c>
      <c r="FK642">
        <v>1497.305</v>
      </c>
      <c r="FL642">
        <v>-9.829401707716363</v>
      </c>
      <c r="FM642">
        <v>-178.5196579097322</v>
      </c>
      <c r="FN642">
        <v>30117.38846153847</v>
      </c>
      <c r="FO642">
        <v>15</v>
      </c>
      <c r="FP642">
        <v>0</v>
      </c>
      <c r="FQ642" t="s">
        <v>439</v>
      </c>
      <c r="FR642">
        <v>1760210915.6</v>
      </c>
      <c r="FS642">
        <v>0</v>
      </c>
      <c r="FT642">
        <v>0</v>
      </c>
      <c r="FU642">
        <v>-0.215</v>
      </c>
      <c r="FV642">
        <v>0</v>
      </c>
      <c r="FW642">
        <v>-0.6919999999999999</v>
      </c>
      <c r="FX642">
        <v>0</v>
      </c>
      <c r="FY642">
        <v>400</v>
      </c>
      <c r="FZ642">
        <v>0</v>
      </c>
      <c r="GA642">
        <v>0.15</v>
      </c>
      <c r="GB642">
        <v>0</v>
      </c>
      <c r="GC642">
        <v>-42.18550487804877</v>
      </c>
      <c r="GD642">
        <v>1.243871080139378</v>
      </c>
      <c r="GE642">
        <v>0.2602556341333575</v>
      </c>
      <c r="GF642">
        <v>0</v>
      </c>
      <c r="GG642">
        <v>1497.802352941177</v>
      </c>
      <c r="GH642">
        <v>-8.466004584734939</v>
      </c>
      <c r="GI642">
        <v>0.8785015947071992</v>
      </c>
      <c r="GJ642">
        <v>0</v>
      </c>
      <c r="GK642">
        <v>2.095862439024391</v>
      </c>
      <c r="GL642">
        <v>-0.05049658536585183</v>
      </c>
      <c r="GM642">
        <v>0.03022378338090778</v>
      </c>
      <c r="GN642">
        <v>1</v>
      </c>
      <c r="GO642">
        <v>1</v>
      </c>
      <c r="GP642">
        <v>3</v>
      </c>
      <c r="GQ642" t="s">
        <v>446</v>
      </c>
      <c r="GR642">
        <v>3.13366</v>
      </c>
      <c r="GS642">
        <v>2.7603</v>
      </c>
      <c r="GT642">
        <v>0.144744</v>
      </c>
      <c r="GU642">
        <v>0.148157</v>
      </c>
      <c r="GV642">
        <v>0.0805728</v>
      </c>
      <c r="GW642">
        <v>0.0724257</v>
      </c>
      <c r="GX642">
        <v>27120.4</v>
      </c>
      <c r="GY642">
        <v>27015.9</v>
      </c>
      <c r="GZ642">
        <v>29495.5</v>
      </c>
      <c r="HA642">
        <v>29321.1</v>
      </c>
      <c r="HB642">
        <v>35840.2</v>
      </c>
      <c r="HC642">
        <v>36029.7</v>
      </c>
      <c r="HD642">
        <v>41502.5</v>
      </c>
      <c r="HE642">
        <v>41652.5</v>
      </c>
      <c r="HF642">
        <v>1.90952</v>
      </c>
      <c r="HG642">
        <v>1.82712</v>
      </c>
      <c r="HH642">
        <v>0.0206232</v>
      </c>
      <c r="HI642">
        <v>0</v>
      </c>
      <c r="HJ642">
        <v>23.7753</v>
      </c>
      <c r="HK642">
        <v>999.9</v>
      </c>
      <c r="HL642">
        <v>35.1</v>
      </c>
      <c r="HM642">
        <v>31.6</v>
      </c>
      <c r="HN642">
        <v>18.1547</v>
      </c>
      <c r="HO642">
        <v>62.2667</v>
      </c>
      <c r="HP642">
        <v>30.8013</v>
      </c>
      <c r="HQ642">
        <v>1</v>
      </c>
      <c r="HR642">
        <v>0.305775</v>
      </c>
      <c r="HS642">
        <v>6.15432</v>
      </c>
      <c r="HT642">
        <v>20.2314</v>
      </c>
      <c r="HU642">
        <v>5.21864</v>
      </c>
      <c r="HV642">
        <v>12.0164</v>
      </c>
      <c r="HW642">
        <v>4.98855</v>
      </c>
      <c r="HX642">
        <v>3.2879</v>
      </c>
      <c r="HY642">
        <v>9999</v>
      </c>
      <c r="HZ642">
        <v>9999</v>
      </c>
      <c r="IA642">
        <v>9999</v>
      </c>
      <c r="IB642">
        <v>999.9</v>
      </c>
      <c r="IC642">
        <v>4.97285</v>
      </c>
      <c r="ID642">
        <v>1.86661</v>
      </c>
      <c r="IE642">
        <v>1.86587</v>
      </c>
      <c r="IF642">
        <v>1.86585</v>
      </c>
      <c r="IG642">
        <v>1.86769</v>
      </c>
      <c r="IH642">
        <v>1.87014</v>
      </c>
      <c r="II642">
        <v>1.86874</v>
      </c>
      <c r="IJ642">
        <v>1.87027</v>
      </c>
      <c r="IK642">
        <v>0</v>
      </c>
      <c r="IL642">
        <v>0</v>
      </c>
      <c r="IM642">
        <v>0</v>
      </c>
      <c r="IN642">
        <v>0</v>
      </c>
      <c r="IO642" t="s">
        <v>441</v>
      </c>
      <c r="IP642" t="s">
        <v>442</v>
      </c>
      <c r="IQ642" t="s">
        <v>443</v>
      </c>
      <c r="IR642" t="s">
        <v>443</v>
      </c>
      <c r="IS642" t="s">
        <v>443</v>
      </c>
      <c r="IT642" t="s">
        <v>443</v>
      </c>
      <c r="IU642">
        <v>0</v>
      </c>
      <c r="IV642">
        <v>100</v>
      </c>
      <c r="IW642">
        <v>100</v>
      </c>
      <c r="IX642">
        <v>-3</v>
      </c>
      <c r="IY642">
        <v>0.074</v>
      </c>
      <c r="IZ642">
        <v>-1.414774939843471</v>
      </c>
      <c r="JA642">
        <v>-0.002262605230658699</v>
      </c>
      <c r="JB642">
        <v>4.117972070868355E-07</v>
      </c>
      <c r="JC642">
        <v>-1.535053720392113E-10</v>
      </c>
      <c r="JD642">
        <v>-0.05773197212917025</v>
      </c>
      <c r="JE642">
        <v>-0.004387372397949352</v>
      </c>
      <c r="JF642">
        <v>0.001148265067849212</v>
      </c>
      <c r="JG642">
        <v>-2.372704636287677E-05</v>
      </c>
      <c r="JH642">
        <v>4</v>
      </c>
      <c r="JI642">
        <v>2346</v>
      </c>
      <c r="JJ642">
        <v>1</v>
      </c>
      <c r="JK642">
        <v>24</v>
      </c>
      <c r="JL642">
        <v>21731.8</v>
      </c>
      <c r="JM642">
        <v>29358580.4</v>
      </c>
      <c r="JN642">
        <v>1.78711</v>
      </c>
      <c r="JO642">
        <v>2.26685</v>
      </c>
      <c r="JP642">
        <v>1.39648</v>
      </c>
      <c r="JQ642">
        <v>2.35352</v>
      </c>
      <c r="JR642">
        <v>1.49536</v>
      </c>
      <c r="JS642">
        <v>2.59644</v>
      </c>
      <c r="JT642">
        <v>36.34</v>
      </c>
      <c r="JU642">
        <v>24.0087</v>
      </c>
      <c r="JV642">
        <v>18</v>
      </c>
      <c r="JW642">
        <v>499.475</v>
      </c>
      <c r="JX642">
        <v>436.688</v>
      </c>
      <c r="JY642">
        <v>17.8428</v>
      </c>
      <c r="JZ642">
        <v>31.2148</v>
      </c>
      <c r="KA642">
        <v>30.0017</v>
      </c>
      <c r="KB642">
        <v>30.9042</v>
      </c>
      <c r="KC642">
        <v>30.8173</v>
      </c>
      <c r="KD642">
        <v>35.8712</v>
      </c>
      <c r="KE642">
        <v>23.3346</v>
      </c>
      <c r="KF642">
        <v>31.1195</v>
      </c>
      <c r="KG642">
        <v>17.7382</v>
      </c>
      <c r="KH642">
        <v>841.116</v>
      </c>
      <c r="KI642">
        <v>14.4531</v>
      </c>
      <c r="KJ642">
        <v>100.802</v>
      </c>
      <c r="KK642">
        <v>100.165</v>
      </c>
    </row>
    <row r="643" spans="1:297">
      <c r="A643">
        <v>627</v>
      </c>
      <c r="B643">
        <v>1761514827.6</v>
      </c>
      <c r="C643">
        <v>7617.099999904633</v>
      </c>
      <c r="D643" t="s">
        <v>1703</v>
      </c>
      <c r="E643" t="s">
        <v>1704</v>
      </c>
      <c r="F643">
        <v>5</v>
      </c>
      <c r="G643" t="s">
        <v>1604</v>
      </c>
      <c r="H643" t="s">
        <v>436</v>
      </c>
      <c r="I643">
        <v>1761514825.1</v>
      </c>
      <c r="J643">
        <f>(K643)/1000</f>
        <v>0</v>
      </c>
      <c r="K643">
        <f>IF(DP643, AN643, AH643)</f>
        <v>0</v>
      </c>
      <c r="L643">
        <f>IF(DP643, AI643, AG643)</f>
        <v>0</v>
      </c>
      <c r="M643">
        <f>DR643 - IF(AU643&gt;1, L643*DL643*100.0/(AW643), 0)</f>
        <v>0</v>
      </c>
      <c r="N643">
        <f>((T643-J643/2)*M643-L643)/(T643+J643/2)</f>
        <v>0</v>
      </c>
      <c r="O643">
        <f>N643*(DY643+DZ643)/1000.0</f>
        <v>0</v>
      </c>
      <c r="P643">
        <f>(DR643 - IF(AU643&gt;1, L643*DL643*100.0/(AW643), 0))*(DY643+DZ643)/1000.0</f>
        <v>0</v>
      </c>
      <c r="Q643">
        <f>2.0/((1/S643-1/R643)+SIGN(S643)*SQRT((1/S643-1/R643)*(1/S643-1/R643) + 4*DM643/((DM643+1)*(DM643+1))*(2*1/S643*1/R643-1/R643*1/R643)))</f>
        <v>0</v>
      </c>
      <c r="R643">
        <f>IF(LEFT(DN643,1)&lt;&gt;"0",IF(LEFT(DN643,1)="1",3.0,DO643),$D$5+$E$5*(EF643*DY643/($K$5*1000))+$F$5*(EF643*DY643/($K$5*1000))*MAX(MIN(DL643,$J$5),$I$5)*MAX(MIN(DL643,$J$5),$I$5)+$G$5*MAX(MIN(DL643,$J$5),$I$5)*(EF643*DY643/($K$5*1000))+$H$5*(EF643*DY643/($K$5*1000))*(EF643*DY643/($K$5*1000)))</f>
        <v>0</v>
      </c>
      <c r="S643">
        <f>J643*(1000-(1000*0.61365*exp(17.502*W643/(240.97+W643))/(DY643+DZ643)+DT643)/2)/(1000*0.61365*exp(17.502*W643/(240.97+W643))/(DY643+DZ643)-DT643)</f>
        <v>0</v>
      </c>
      <c r="T643">
        <f>1/((DM643+1)/(Q643/1.6)+1/(R643/1.37)) + DM643/((DM643+1)/(Q643/1.6) + DM643/(R643/1.37))</f>
        <v>0</v>
      </c>
      <c r="U643">
        <f>(DH643*DK643)</f>
        <v>0</v>
      </c>
      <c r="V643">
        <f>(EA643+(U643+2*0.95*5.67E-8*(((EA643+$B$7)+273)^4-(EA643+273)^4)-44100*J643)/(1.84*29.3*R643+8*0.95*5.67E-8*(EA643+273)^3))</f>
        <v>0</v>
      </c>
      <c r="W643">
        <f>($C$7*EB643+$D$7*EC643+$E$7*V643)</f>
        <v>0</v>
      </c>
      <c r="X643">
        <f>0.61365*exp(17.502*W643/(240.97+W643))</f>
        <v>0</v>
      </c>
      <c r="Y643">
        <f>(Z643/AA643*100)</f>
        <v>0</v>
      </c>
      <c r="Z643">
        <f>DT643*(DY643+DZ643)/1000</f>
        <v>0</v>
      </c>
      <c r="AA643">
        <f>0.61365*exp(17.502*EA643/(240.97+EA643))</f>
        <v>0</v>
      </c>
      <c r="AB643">
        <f>(X643-DT643*(DY643+DZ643)/1000)</f>
        <v>0</v>
      </c>
      <c r="AC643">
        <f>(-J643*44100)</f>
        <v>0</v>
      </c>
      <c r="AD643">
        <f>2*29.3*R643*0.92*(EA643-W643)</f>
        <v>0</v>
      </c>
      <c r="AE643">
        <f>2*0.95*5.67E-8*(((EA643+$B$7)+273)^4-(W643+273)^4)</f>
        <v>0</v>
      </c>
      <c r="AF643">
        <f>U643+AE643+AC643+AD643</f>
        <v>0</v>
      </c>
      <c r="AG643">
        <f>DX643*AU643*(DS643-DR643*(1000-AU643*DU643)/(1000-AU643*DT643))/(100*DL643)</f>
        <v>0</v>
      </c>
      <c r="AH643">
        <f>1000*DX643*AU643*(DT643-DU643)/(100*DL643*(1000-AU643*DT643))</f>
        <v>0</v>
      </c>
      <c r="AI643">
        <f>(AJ643 - AK643 - DY643*1E3/(8.314*(EA643+273.15)) * AM643/DX643 * AL643) * DX643/(100*DL643) * (1000 - DU643)/1000</f>
        <v>0</v>
      </c>
      <c r="AJ643">
        <v>837.2558314496015</v>
      </c>
      <c r="AK643">
        <v>804.0170545454542</v>
      </c>
      <c r="AL643">
        <v>3.276962603089046</v>
      </c>
      <c r="AM643">
        <v>65.62289470494829</v>
      </c>
      <c r="AN643">
        <f>(AP643 - AO643 + DY643*1E3/(8.314*(EA643+273.15)) * AR643/DX643 * AQ643) * DX643/(100*DL643) * 1000/(1000 - AP643)</f>
        <v>0</v>
      </c>
      <c r="AO643">
        <v>14.38992688268122</v>
      </c>
      <c r="AP643">
        <v>16.41807878787879</v>
      </c>
      <c r="AQ643">
        <v>-0.0008572186085056203</v>
      </c>
      <c r="AR643">
        <v>106.7628895152086</v>
      </c>
      <c r="AS643">
        <v>0</v>
      </c>
      <c r="AT643">
        <v>0</v>
      </c>
      <c r="AU643">
        <f>IF(AS643*$H$13&gt;=AW643,1.0,(AW643/(AW643-AS643*$H$13)))</f>
        <v>0</v>
      </c>
      <c r="AV643">
        <f>(AU643-1)*100</f>
        <v>0</v>
      </c>
      <c r="AW643">
        <f>MAX(0,($B$13+$C$13*EF643)/(1+$D$13*EF643)*DY643/(EA643+273)*$E$13)</f>
        <v>0</v>
      </c>
      <c r="AX643" t="s">
        <v>437</v>
      </c>
      <c r="AY643" t="s">
        <v>437</v>
      </c>
      <c r="AZ643">
        <v>0</v>
      </c>
      <c r="BA643">
        <v>0</v>
      </c>
      <c r="BB643">
        <f>1-AZ643/BA643</f>
        <v>0</v>
      </c>
      <c r="BC643">
        <v>0</v>
      </c>
      <c r="BD643" t="s">
        <v>437</v>
      </c>
      <c r="BE643" t="s">
        <v>437</v>
      </c>
      <c r="BF643">
        <v>0</v>
      </c>
      <c r="BG643">
        <v>0</v>
      </c>
      <c r="BH643">
        <f>1-BF643/BG643</f>
        <v>0</v>
      </c>
      <c r="BI643">
        <v>0.5</v>
      </c>
      <c r="BJ643">
        <f>DI643</f>
        <v>0</v>
      </c>
      <c r="BK643">
        <f>L643</f>
        <v>0</v>
      </c>
      <c r="BL643">
        <f>BH643*BI643*BJ643</f>
        <v>0</v>
      </c>
      <c r="BM643">
        <f>(BK643-BC643)/BJ643</f>
        <v>0</v>
      </c>
      <c r="BN643">
        <f>(BA643-BG643)/BG643</f>
        <v>0</v>
      </c>
      <c r="BO643">
        <f>AZ643/(BB643+AZ643/BG643)</f>
        <v>0</v>
      </c>
      <c r="BP643" t="s">
        <v>437</v>
      </c>
      <c r="BQ643">
        <v>0</v>
      </c>
      <c r="BR643">
        <f>IF(BQ643&lt;&gt;0, BQ643, BO643)</f>
        <v>0</v>
      </c>
      <c r="BS643">
        <f>1-BR643/BG643</f>
        <v>0</v>
      </c>
      <c r="BT643">
        <f>(BG643-BF643)/(BG643-BR643)</f>
        <v>0</v>
      </c>
      <c r="BU643">
        <f>(BA643-BG643)/(BA643-BR643)</f>
        <v>0</v>
      </c>
      <c r="BV643">
        <f>(BG643-BF643)/(BG643-AZ643)</f>
        <v>0</v>
      </c>
      <c r="BW643">
        <f>(BA643-BG643)/(BA643-AZ643)</f>
        <v>0</v>
      </c>
      <c r="BX643">
        <f>(BT643*BR643/BF643)</f>
        <v>0</v>
      </c>
      <c r="BY643">
        <f>(1-BX643)</f>
        <v>0</v>
      </c>
      <c r="BZ643">
        <v>2020</v>
      </c>
      <c r="CA643">
        <v>290.0000000000001</v>
      </c>
      <c r="CB643">
        <v>1590.42</v>
      </c>
      <c r="CC643">
        <v>295</v>
      </c>
      <c r="CD643">
        <v>5220.67</v>
      </c>
      <c r="CE643">
        <v>1591.29</v>
      </c>
      <c r="CF643">
        <v>-0.87</v>
      </c>
      <c r="CG643">
        <v>300.0000000000001</v>
      </c>
      <c r="CH643">
        <v>23.8</v>
      </c>
      <c r="CI643">
        <v>1650.734719841875</v>
      </c>
      <c r="CJ643">
        <v>2.032994541366527</v>
      </c>
      <c r="CK643">
        <v>-31.03478562282126</v>
      </c>
      <c r="CL643">
        <v>0.9198548094063967</v>
      </c>
      <c r="CM643">
        <v>0.9759925733019913</v>
      </c>
      <c r="CN643">
        <v>-0.00431141668520578</v>
      </c>
      <c r="CO643">
        <v>289.9999999999999</v>
      </c>
      <c r="CP643">
        <v>1590.91</v>
      </c>
      <c r="CQ643">
        <v>765</v>
      </c>
      <c r="CR643">
        <v>5219.32</v>
      </c>
      <c r="CS643">
        <v>1591.27</v>
      </c>
      <c r="CT643">
        <v>-0.36</v>
      </c>
      <c r="DH643">
        <f>$B$11*EG643+$C$11*EH643+$F$11*ES643*(1-EV643)</f>
        <v>0</v>
      </c>
      <c r="DI643">
        <f>DH643*DJ643</f>
        <v>0</v>
      </c>
      <c r="DJ643">
        <f>($B$11*$D$9+$C$11*$D$9+$F$11*((FF643+EX643)/MAX(FF643+EX643+FG643, 0.1)*$I$9+FG643/MAX(FF643+EX643+FG643, 0.1)*$J$9))/($B$11+$C$11+$F$11)</f>
        <v>0</v>
      </c>
      <c r="DK643">
        <f>($B$11*$K$9+$C$11*$K$9+$F$11*((FF643+EX643)/MAX(FF643+EX643+FG643, 0.1)*$P$9+FG643/MAX(FF643+EX643+FG643, 0.1)*$Q$9))/($B$11+$C$11+$F$11)</f>
        <v>0</v>
      </c>
      <c r="DL643">
        <v>6</v>
      </c>
      <c r="DM643">
        <v>0.5</v>
      </c>
      <c r="DN643" t="s">
        <v>438</v>
      </c>
      <c r="DO643">
        <v>2</v>
      </c>
      <c r="DP643" t="b">
        <v>1</v>
      </c>
      <c r="DQ643">
        <v>1761514825.1</v>
      </c>
      <c r="DR643">
        <v>784.3696666666667</v>
      </c>
      <c r="DS643">
        <v>826.9222222222221</v>
      </c>
      <c r="DT643">
        <v>16.42613333333333</v>
      </c>
      <c r="DU643">
        <v>14.3898</v>
      </c>
      <c r="DV643">
        <v>787.3855555555555</v>
      </c>
      <c r="DW643">
        <v>16.3523</v>
      </c>
      <c r="DX643">
        <v>499.9927777777778</v>
      </c>
      <c r="DY643">
        <v>90.25612222222222</v>
      </c>
      <c r="DZ643">
        <v>0.1000842222222222</v>
      </c>
      <c r="EA643">
        <v>23.83551111111111</v>
      </c>
      <c r="EB643">
        <v>24.11752222222222</v>
      </c>
      <c r="EC643">
        <v>999.9000000000001</v>
      </c>
      <c r="ED643">
        <v>0</v>
      </c>
      <c r="EE643">
        <v>0</v>
      </c>
      <c r="EF643">
        <v>9987.003333333334</v>
      </c>
      <c r="EG643">
        <v>0</v>
      </c>
      <c r="EH643">
        <v>1029.045555555555</v>
      </c>
      <c r="EI643">
        <v>-42.55248888888889</v>
      </c>
      <c r="EJ643">
        <v>797.468888888889</v>
      </c>
      <c r="EK643">
        <v>838.9952222222223</v>
      </c>
      <c r="EL643">
        <v>2.036316666666667</v>
      </c>
      <c r="EM643">
        <v>826.9222222222221</v>
      </c>
      <c r="EN643">
        <v>14.3898</v>
      </c>
      <c r="EO643">
        <v>1.482558888888889</v>
      </c>
      <c r="EP643">
        <v>1.298766666666666</v>
      </c>
      <c r="EQ643">
        <v>12.78943333333333</v>
      </c>
      <c r="ER643">
        <v>10.78461111111111</v>
      </c>
      <c r="ES643">
        <v>2000.012222222222</v>
      </c>
      <c r="ET643">
        <v>0.9800037777777777</v>
      </c>
      <c r="EU643">
        <v>0.01999642222222222</v>
      </c>
      <c r="EV643">
        <v>0</v>
      </c>
      <c r="EW643">
        <v>1495.848888888889</v>
      </c>
      <c r="EX643">
        <v>5.00097</v>
      </c>
      <c r="EY643">
        <v>30087.27777777778</v>
      </c>
      <c r="EZ643">
        <v>16707.73333333333</v>
      </c>
      <c r="FA643">
        <v>41.26377777777778</v>
      </c>
      <c r="FB643">
        <v>42.437</v>
      </c>
      <c r="FC643">
        <v>41.437</v>
      </c>
      <c r="FD643">
        <v>41.75</v>
      </c>
      <c r="FE643">
        <v>41.27066666666667</v>
      </c>
      <c r="FF643">
        <v>1955.122222222222</v>
      </c>
      <c r="FG643">
        <v>39.89</v>
      </c>
      <c r="FH643">
        <v>0</v>
      </c>
      <c r="FI643">
        <v>9698.600000143051</v>
      </c>
      <c r="FJ643">
        <v>0</v>
      </c>
      <c r="FK643">
        <v>1496.582692307692</v>
      </c>
      <c r="FL643">
        <v>-8.868034199227861</v>
      </c>
      <c r="FM643">
        <v>-185.7846154330037</v>
      </c>
      <c r="FN643">
        <v>30102.95384615385</v>
      </c>
      <c r="FO643">
        <v>15</v>
      </c>
      <c r="FP643">
        <v>0</v>
      </c>
      <c r="FQ643" t="s">
        <v>439</v>
      </c>
      <c r="FR643">
        <v>1760210915.6</v>
      </c>
      <c r="FS643">
        <v>0</v>
      </c>
      <c r="FT643">
        <v>0</v>
      </c>
      <c r="FU643">
        <v>-0.215</v>
      </c>
      <c r="FV643">
        <v>0</v>
      </c>
      <c r="FW643">
        <v>-0.6919999999999999</v>
      </c>
      <c r="FX643">
        <v>0</v>
      </c>
      <c r="FY643">
        <v>400</v>
      </c>
      <c r="FZ643">
        <v>0</v>
      </c>
      <c r="GA643">
        <v>0.15</v>
      </c>
      <c r="GB643">
        <v>0</v>
      </c>
      <c r="GC643">
        <v>-42.2424975</v>
      </c>
      <c r="GD643">
        <v>-0.666593245778503</v>
      </c>
      <c r="GE643">
        <v>0.3092480076633478</v>
      </c>
      <c r="GF643">
        <v>0</v>
      </c>
      <c r="GG643">
        <v>1497.048529411765</v>
      </c>
      <c r="GH643">
        <v>-9.059587476023502</v>
      </c>
      <c r="GI643">
        <v>0.9370514844068237</v>
      </c>
      <c r="GJ643">
        <v>0</v>
      </c>
      <c r="GK643">
        <v>2.08334925</v>
      </c>
      <c r="GL643">
        <v>-0.3456176735459747</v>
      </c>
      <c r="GM643">
        <v>0.04086466893219006</v>
      </c>
      <c r="GN643">
        <v>0</v>
      </c>
      <c r="GO643">
        <v>0</v>
      </c>
      <c r="GP643">
        <v>3</v>
      </c>
      <c r="GQ643" t="s">
        <v>455</v>
      </c>
      <c r="GR643">
        <v>3.13382</v>
      </c>
      <c r="GS643">
        <v>2.76022</v>
      </c>
      <c r="GT643">
        <v>0.14675</v>
      </c>
      <c r="GU643">
        <v>0.15016</v>
      </c>
      <c r="GV643">
        <v>0.0805027</v>
      </c>
      <c r="GW643">
        <v>0.07241889999999999</v>
      </c>
      <c r="GX643">
        <v>27056.6</v>
      </c>
      <c r="GY643">
        <v>26951.6</v>
      </c>
      <c r="GZ643">
        <v>29495.4</v>
      </c>
      <c r="HA643">
        <v>29320.4</v>
      </c>
      <c r="HB643">
        <v>35843</v>
      </c>
      <c r="HC643">
        <v>36029.1</v>
      </c>
      <c r="HD643">
        <v>41502.5</v>
      </c>
      <c r="HE643">
        <v>41651.5</v>
      </c>
      <c r="HF643">
        <v>1.9098</v>
      </c>
      <c r="HG643">
        <v>1.82708</v>
      </c>
      <c r="HH643">
        <v>0.0205711</v>
      </c>
      <c r="HI643">
        <v>0</v>
      </c>
      <c r="HJ643">
        <v>23.7753</v>
      </c>
      <c r="HK643">
        <v>999.9</v>
      </c>
      <c r="HL643">
        <v>35.1</v>
      </c>
      <c r="HM643">
        <v>31.5</v>
      </c>
      <c r="HN643">
        <v>18.0522</v>
      </c>
      <c r="HO643">
        <v>62.5467</v>
      </c>
      <c r="HP643">
        <v>30.8133</v>
      </c>
      <c r="HQ643">
        <v>1</v>
      </c>
      <c r="HR643">
        <v>0.307431</v>
      </c>
      <c r="HS643">
        <v>6.34943</v>
      </c>
      <c r="HT643">
        <v>20.224</v>
      </c>
      <c r="HU643">
        <v>5.21819</v>
      </c>
      <c r="HV643">
        <v>12.0165</v>
      </c>
      <c r="HW643">
        <v>4.98825</v>
      </c>
      <c r="HX643">
        <v>3.2877</v>
      </c>
      <c r="HY643">
        <v>9999</v>
      </c>
      <c r="HZ643">
        <v>9999</v>
      </c>
      <c r="IA643">
        <v>9999</v>
      </c>
      <c r="IB643">
        <v>999.9</v>
      </c>
      <c r="IC643">
        <v>4.97284</v>
      </c>
      <c r="ID643">
        <v>1.86661</v>
      </c>
      <c r="IE643">
        <v>1.86588</v>
      </c>
      <c r="IF643">
        <v>1.86584</v>
      </c>
      <c r="IG643">
        <v>1.8677</v>
      </c>
      <c r="IH643">
        <v>1.87014</v>
      </c>
      <c r="II643">
        <v>1.86874</v>
      </c>
      <c r="IJ643">
        <v>1.87027</v>
      </c>
      <c r="IK643">
        <v>0</v>
      </c>
      <c r="IL643">
        <v>0</v>
      </c>
      <c r="IM643">
        <v>0</v>
      </c>
      <c r="IN643">
        <v>0</v>
      </c>
      <c r="IO643" t="s">
        <v>441</v>
      </c>
      <c r="IP643" t="s">
        <v>442</v>
      </c>
      <c r="IQ643" t="s">
        <v>443</v>
      </c>
      <c r="IR643" t="s">
        <v>443</v>
      </c>
      <c r="IS643" t="s">
        <v>443</v>
      </c>
      <c r="IT643" t="s">
        <v>443</v>
      </c>
      <c r="IU643">
        <v>0</v>
      </c>
      <c r="IV643">
        <v>100</v>
      </c>
      <c r="IW643">
        <v>100</v>
      </c>
      <c r="IX643">
        <v>-3.032</v>
      </c>
      <c r="IY643">
        <v>0.0737</v>
      </c>
      <c r="IZ643">
        <v>-1.414774939843471</v>
      </c>
      <c r="JA643">
        <v>-0.002262605230658699</v>
      </c>
      <c r="JB643">
        <v>4.117972070868355E-07</v>
      </c>
      <c r="JC643">
        <v>-1.535053720392113E-10</v>
      </c>
      <c r="JD643">
        <v>-0.05773197212917025</v>
      </c>
      <c r="JE643">
        <v>-0.004387372397949352</v>
      </c>
      <c r="JF643">
        <v>0.001148265067849212</v>
      </c>
      <c r="JG643">
        <v>-2.372704636287677E-05</v>
      </c>
      <c r="JH643">
        <v>4</v>
      </c>
      <c r="JI643">
        <v>2346</v>
      </c>
      <c r="JJ643">
        <v>1</v>
      </c>
      <c r="JK643">
        <v>24</v>
      </c>
      <c r="JL643">
        <v>21731.9</v>
      </c>
      <c r="JM643">
        <v>29358580.5</v>
      </c>
      <c r="JN643">
        <v>1.81763</v>
      </c>
      <c r="JO643">
        <v>2.26562</v>
      </c>
      <c r="JP643">
        <v>1.39771</v>
      </c>
      <c r="JQ643">
        <v>2.35352</v>
      </c>
      <c r="JR643">
        <v>1.49536</v>
      </c>
      <c r="JS643">
        <v>2.67334</v>
      </c>
      <c r="JT643">
        <v>36.3165</v>
      </c>
      <c r="JU643">
        <v>23.9999</v>
      </c>
      <c r="JV643">
        <v>18</v>
      </c>
      <c r="JW643">
        <v>499.686</v>
      </c>
      <c r="JX643">
        <v>436.691</v>
      </c>
      <c r="JY643">
        <v>17.7126</v>
      </c>
      <c r="JZ643">
        <v>31.2182</v>
      </c>
      <c r="KA643">
        <v>30.0016</v>
      </c>
      <c r="KB643">
        <v>30.9082</v>
      </c>
      <c r="KC643">
        <v>30.8219</v>
      </c>
      <c r="KD643">
        <v>36.4172</v>
      </c>
      <c r="KE643">
        <v>23.0621</v>
      </c>
      <c r="KF643">
        <v>31.1195</v>
      </c>
      <c r="KG643">
        <v>17.6223</v>
      </c>
      <c r="KH643">
        <v>854.473</v>
      </c>
      <c r="KI643">
        <v>14.4775</v>
      </c>
      <c r="KJ643">
        <v>100.802</v>
      </c>
      <c r="KK643">
        <v>100.162</v>
      </c>
    </row>
    <row r="644" spans="1:297">
      <c r="A644">
        <v>628</v>
      </c>
      <c r="B644">
        <v>1761514832.6</v>
      </c>
      <c r="C644">
        <v>7622.099999904633</v>
      </c>
      <c r="D644" t="s">
        <v>1705</v>
      </c>
      <c r="E644" t="s">
        <v>1706</v>
      </c>
      <c r="F644">
        <v>5</v>
      </c>
      <c r="G644" t="s">
        <v>1604</v>
      </c>
      <c r="H644" t="s">
        <v>436</v>
      </c>
      <c r="I644">
        <v>1761514829.8</v>
      </c>
      <c r="J644">
        <f>(K644)/1000</f>
        <v>0</v>
      </c>
      <c r="K644">
        <f>IF(DP644, AN644, AH644)</f>
        <v>0</v>
      </c>
      <c r="L644">
        <f>IF(DP644, AI644, AG644)</f>
        <v>0</v>
      </c>
      <c r="M644">
        <f>DR644 - IF(AU644&gt;1, L644*DL644*100.0/(AW644), 0)</f>
        <v>0</v>
      </c>
      <c r="N644">
        <f>((T644-J644/2)*M644-L644)/(T644+J644/2)</f>
        <v>0</v>
      </c>
      <c r="O644">
        <f>N644*(DY644+DZ644)/1000.0</f>
        <v>0</v>
      </c>
      <c r="P644">
        <f>(DR644 - IF(AU644&gt;1, L644*DL644*100.0/(AW644), 0))*(DY644+DZ644)/1000.0</f>
        <v>0</v>
      </c>
      <c r="Q644">
        <f>2.0/((1/S644-1/R644)+SIGN(S644)*SQRT((1/S644-1/R644)*(1/S644-1/R644) + 4*DM644/((DM644+1)*(DM644+1))*(2*1/S644*1/R644-1/R644*1/R644)))</f>
        <v>0</v>
      </c>
      <c r="R644">
        <f>IF(LEFT(DN644,1)&lt;&gt;"0",IF(LEFT(DN644,1)="1",3.0,DO644),$D$5+$E$5*(EF644*DY644/($K$5*1000))+$F$5*(EF644*DY644/($K$5*1000))*MAX(MIN(DL644,$J$5),$I$5)*MAX(MIN(DL644,$J$5),$I$5)+$G$5*MAX(MIN(DL644,$J$5),$I$5)*(EF644*DY644/($K$5*1000))+$H$5*(EF644*DY644/($K$5*1000))*(EF644*DY644/($K$5*1000)))</f>
        <v>0</v>
      </c>
      <c r="S644">
        <f>J644*(1000-(1000*0.61365*exp(17.502*W644/(240.97+W644))/(DY644+DZ644)+DT644)/2)/(1000*0.61365*exp(17.502*W644/(240.97+W644))/(DY644+DZ644)-DT644)</f>
        <v>0</v>
      </c>
      <c r="T644">
        <f>1/((DM644+1)/(Q644/1.6)+1/(R644/1.37)) + DM644/((DM644+1)/(Q644/1.6) + DM644/(R644/1.37))</f>
        <v>0</v>
      </c>
      <c r="U644">
        <f>(DH644*DK644)</f>
        <v>0</v>
      </c>
      <c r="V644">
        <f>(EA644+(U644+2*0.95*5.67E-8*(((EA644+$B$7)+273)^4-(EA644+273)^4)-44100*J644)/(1.84*29.3*R644+8*0.95*5.67E-8*(EA644+273)^3))</f>
        <v>0</v>
      </c>
      <c r="W644">
        <f>($C$7*EB644+$D$7*EC644+$E$7*V644)</f>
        <v>0</v>
      </c>
      <c r="X644">
        <f>0.61365*exp(17.502*W644/(240.97+W644))</f>
        <v>0</v>
      </c>
      <c r="Y644">
        <f>(Z644/AA644*100)</f>
        <v>0</v>
      </c>
      <c r="Z644">
        <f>DT644*(DY644+DZ644)/1000</f>
        <v>0</v>
      </c>
      <c r="AA644">
        <f>0.61365*exp(17.502*EA644/(240.97+EA644))</f>
        <v>0</v>
      </c>
      <c r="AB644">
        <f>(X644-DT644*(DY644+DZ644)/1000)</f>
        <v>0</v>
      </c>
      <c r="AC644">
        <f>(-J644*44100)</f>
        <v>0</v>
      </c>
      <c r="AD644">
        <f>2*29.3*R644*0.92*(EA644-W644)</f>
        <v>0</v>
      </c>
      <c r="AE644">
        <f>2*0.95*5.67E-8*(((EA644+$B$7)+273)^4-(W644+273)^4)</f>
        <v>0</v>
      </c>
      <c r="AF644">
        <f>U644+AE644+AC644+AD644</f>
        <v>0</v>
      </c>
      <c r="AG644">
        <f>DX644*AU644*(DS644-DR644*(1000-AU644*DU644)/(1000-AU644*DT644))/(100*DL644)</f>
        <v>0</v>
      </c>
      <c r="AH644">
        <f>1000*DX644*AU644*(DT644-DU644)/(100*DL644*(1000-AU644*DT644))</f>
        <v>0</v>
      </c>
      <c r="AI644">
        <f>(AJ644 - AK644 - DY644*1E3/(8.314*(EA644+273.15)) * AM644/DX644 * AL644) * DX644/(100*DL644) * (1000 - DU644)/1000</f>
        <v>0</v>
      </c>
      <c r="AJ644">
        <v>854.4002852574403</v>
      </c>
      <c r="AK644">
        <v>820.7501636363637</v>
      </c>
      <c r="AL644">
        <v>3.344097223608094</v>
      </c>
      <c r="AM644">
        <v>65.62289470494829</v>
      </c>
      <c r="AN644">
        <f>(AP644 - AO644 + DY644*1E3/(8.314*(EA644+273.15)) * AR644/DX644 * AQ644) * DX644/(100*DL644) * 1000/(1000 - AP644)</f>
        <v>0</v>
      </c>
      <c r="AO644">
        <v>14.39151889342456</v>
      </c>
      <c r="AP644">
        <v>16.40047212121212</v>
      </c>
      <c r="AQ644">
        <v>-0.0005872042967775951</v>
      </c>
      <c r="AR644">
        <v>106.7628895152086</v>
      </c>
      <c r="AS644">
        <v>0</v>
      </c>
      <c r="AT644">
        <v>0</v>
      </c>
      <c r="AU644">
        <f>IF(AS644*$H$13&gt;=AW644,1.0,(AW644/(AW644-AS644*$H$13)))</f>
        <v>0</v>
      </c>
      <c r="AV644">
        <f>(AU644-1)*100</f>
        <v>0</v>
      </c>
      <c r="AW644">
        <f>MAX(0,($B$13+$C$13*EF644)/(1+$D$13*EF644)*DY644/(EA644+273)*$E$13)</f>
        <v>0</v>
      </c>
      <c r="AX644" t="s">
        <v>437</v>
      </c>
      <c r="AY644" t="s">
        <v>437</v>
      </c>
      <c r="AZ644">
        <v>0</v>
      </c>
      <c r="BA644">
        <v>0</v>
      </c>
      <c r="BB644">
        <f>1-AZ644/BA644</f>
        <v>0</v>
      </c>
      <c r="BC644">
        <v>0</v>
      </c>
      <c r="BD644" t="s">
        <v>437</v>
      </c>
      <c r="BE644" t="s">
        <v>437</v>
      </c>
      <c r="BF644">
        <v>0</v>
      </c>
      <c r="BG644">
        <v>0</v>
      </c>
      <c r="BH644">
        <f>1-BF644/BG644</f>
        <v>0</v>
      </c>
      <c r="BI644">
        <v>0.5</v>
      </c>
      <c r="BJ644">
        <f>DI644</f>
        <v>0</v>
      </c>
      <c r="BK644">
        <f>L644</f>
        <v>0</v>
      </c>
      <c r="BL644">
        <f>BH644*BI644*BJ644</f>
        <v>0</v>
      </c>
      <c r="BM644">
        <f>(BK644-BC644)/BJ644</f>
        <v>0</v>
      </c>
      <c r="BN644">
        <f>(BA644-BG644)/BG644</f>
        <v>0</v>
      </c>
      <c r="BO644">
        <f>AZ644/(BB644+AZ644/BG644)</f>
        <v>0</v>
      </c>
      <c r="BP644" t="s">
        <v>437</v>
      </c>
      <c r="BQ644">
        <v>0</v>
      </c>
      <c r="BR644">
        <f>IF(BQ644&lt;&gt;0, BQ644, BO644)</f>
        <v>0</v>
      </c>
      <c r="BS644">
        <f>1-BR644/BG644</f>
        <v>0</v>
      </c>
      <c r="BT644">
        <f>(BG644-BF644)/(BG644-BR644)</f>
        <v>0</v>
      </c>
      <c r="BU644">
        <f>(BA644-BG644)/(BA644-BR644)</f>
        <v>0</v>
      </c>
      <c r="BV644">
        <f>(BG644-BF644)/(BG644-AZ644)</f>
        <v>0</v>
      </c>
      <c r="BW644">
        <f>(BA644-BG644)/(BA644-AZ644)</f>
        <v>0</v>
      </c>
      <c r="BX644">
        <f>(BT644*BR644/BF644)</f>
        <v>0</v>
      </c>
      <c r="BY644">
        <f>(1-BX644)</f>
        <v>0</v>
      </c>
      <c r="BZ644">
        <v>2020</v>
      </c>
      <c r="CA644">
        <v>290.0000000000001</v>
      </c>
      <c r="CB644">
        <v>1590.42</v>
      </c>
      <c r="CC644">
        <v>295</v>
      </c>
      <c r="CD644">
        <v>5220.67</v>
      </c>
      <c r="CE644">
        <v>1591.29</v>
      </c>
      <c r="CF644">
        <v>-0.87</v>
      </c>
      <c r="CG644">
        <v>300.0000000000001</v>
      </c>
      <c r="CH644">
        <v>23.8</v>
      </c>
      <c r="CI644">
        <v>1650.734719841875</v>
      </c>
      <c r="CJ644">
        <v>2.032994541366527</v>
      </c>
      <c r="CK644">
        <v>-31.03478562282126</v>
      </c>
      <c r="CL644">
        <v>0.9198548094063967</v>
      </c>
      <c r="CM644">
        <v>0.9759925733019913</v>
      </c>
      <c r="CN644">
        <v>-0.00431141668520578</v>
      </c>
      <c r="CO644">
        <v>289.9999999999999</v>
      </c>
      <c r="CP644">
        <v>1590.91</v>
      </c>
      <c r="CQ644">
        <v>765</v>
      </c>
      <c r="CR644">
        <v>5219.32</v>
      </c>
      <c r="CS644">
        <v>1591.27</v>
      </c>
      <c r="CT644">
        <v>-0.36</v>
      </c>
      <c r="DH644">
        <f>$B$11*EG644+$C$11*EH644+$F$11*ES644*(1-EV644)</f>
        <v>0</v>
      </c>
      <c r="DI644">
        <f>DH644*DJ644</f>
        <v>0</v>
      </c>
      <c r="DJ644">
        <f>($B$11*$D$9+$C$11*$D$9+$F$11*((FF644+EX644)/MAX(FF644+EX644+FG644, 0.1)*$I$9+FG644/MAX(FF644+EX644+FG644, 0.1)*$J$9))/($B$11+$C$11+$F$11)</f>
        <v>0</v>
      </c>
      <c r="DK644">
        <f>($B$11*$K$9+$C$11*$K$9+$F$11*((FF644+EX644)/MAX(FF644+EX644+FG644, 0.1)*$P$9+FG644/MAX(FF644+EX644+FG644, 0.1)*$Q$9))/($B$11+$C$11+$F$11)</f>
        <v>0</v>
      </c>
      <c r="DL644">
        <v>6</v>
      </c>
      <c r="DM644">
        <v>0.5</v>
      </c>
      <c r="DN644" t="s">
        <v>438</v>
      </c>
      <c r="DO644">
        <v>2</v>
      </c>
      <c r="DP644" t="b">
        <v>1</v>
      </c>
      <c r="DQ644">
        <v>1761514829.8</v>
      </c>
      <c r="DR644">
        <v>799.728</v>
      </c>
      <c r="DS644">
        <v>842.7566</v>
      </c>
      <c r="DT644">
        <v>16.40777</v>
      </c>
      <c r="DU644">
        <v>14.39362</v>
      </c>
      <c r="DV644">
        <v>802.773</v>
      </c>
      <c r="DW644">
        <v>16.3342</v>
      </c>
      <c r="DX644">
        <v>499.9997999999999</v>
      </c>
      <c r="DY644">
        <v>90.25565999999999</v>
      </c>
      <c r="DZ644">
        <v>0.10000319</v>
      </c>
      <c r="EA644">
        <v>23.82529</v>
      </c>
      <c r="EB644">
        <v>24.10273</v>
      </c>
      <c r="EC644">
        <v>999.9</v>
      </c>
      <c r="ED644">
        <v>0</v>
      </c>
      <c r="EE644">
        <v>0</v>
      </c>
      <c r="EF644">
        <v>10001.315</v>
      </c>
      <c r="EG644">
        <v>0</v>
      </c>
      <c r="EH644">
        <v>1029.05</v>
      </c>
      <c r="EI644">
        <v>-43.02864</v>
      </c>
      <c r="EJ644">
        <v>813.0687</v>
      </c>
      <c r="EK644">
        <v>855.064</v>
      </c>
      <c r="EL644">
        <v>2.014143</v>
      </c>
      <c r="EM644">
        <v>842.7566</v>
      </c>
      <c r="EN644">
        <v>14.39362</v>
      </c>
      <c r="EO644">
        <v>1.480896</v>
      </c>
      <c r="EP644">
        <v>1.299107</v>
      </c>
      <c r="EQ644">
        <v>12.77231</v>
      </c>
      <c r="ER644">
        <v>10.78852</v>
      </c>
      <c r="ES644">
        <v>2000.055</v>
      </c>
      <c r="ET644">
        <v>0.9800043000000001</v>
      </c>
      <c r="EU644">
        <v>0.01999601</v>
      </c>
      <c r="EV644">
        <v>0</v>
      </c>
      <c r="EW644">
        <v>1494.961</v>
      </c>
      <c r="EX644">
        <v>5.000970000000001</v>
      </c>
      <c r="EY644">
        <v>30073.79</v>
      </c>
      <c r="EZ644">
        <v>16708.07</v>
      </c>
      <c r="FA644">
        <v>41.2748</v>
      </c>
      <c r="FB644">
        <v>42.437</v>
      </c>
      <c r="FC644">
        <v>41.437</v>
      </c>
      <c r="FD644">
        <v>41.7624</v>
      </c>
      <c r="FE644">
        <v>41.2872</v>
      </c>
      <c r="FF644">
        <v>1955.164</v>
      </c>
      <c r="FG644">
        <v>39.89</v>
      </c>
      <c r="FH644">
        <v>0</v>
      </c>
      <c r="FI644">
        <v>9703.400000095367</v>
      </c>
      <c r="FJ644">
        <v>0</v>
      </c>
      <c r="FK644">
        <v>1495.784615384615</v>
      </c>
      <c r="FL644">
        <v>-9.472136735037594</v>
      </c>
      <c r="FM644">
        <v>-183.2547005213411</v>
      </c>
      <c r="FN644">
        <v>30088.28461538461</v>
      </c>
      <c r="FO644">
        <v>15</v>
      </c>
      <c r="FP644">
        <v>0</v>
      </c>
      <c r="FQ644" t="s">
        <v>439</v>
      </c>
      <c r="FR644">
        <v>1760210915.6</v>
      </c>
      <c r="FS644">
        <v>0</v>
      </c>
      <c r="FT644">
        <v>0</v>
      </c>
      <c r="FU644">
        <v>-0.215</v>
      </c>
      <c r="FV644">
        <v>0</v>
      </c>
      <c r="FW644">
        <v>-0.6919999999999999</v>
      </c>
      <c r="FX644">
        <v>0</v>
      </c>
      <c r="FY644">
        <v>400</v>
      </c>
      <c r="FZ644">
        <v>0</v>
      </c>
      <c r="GA644">
        <v>0.15</v>
      </c>
      <c r="GB644">
        <v>0</v>
      </c>
      <c r="GC644">
        <v>-42.3929625</v>
      </c>
      <c r="GD644">
        <v>-4.538743339587214</v>
      </c>
      <c r="GE644">
        <v>0.4707596784387442</v>
      </c>
      <c r="GF644">
        <v>0</v>
      </c>
      <c r="GG644">
        <v>1496.171764705882</v>
      </c>
      <c r="GH644">
        <v>-9.547135216539742</v>
      </c>
      <c r="GI644">
        <v>0.9796261909771781</v>
      </c>
      <c r="GJ644">
        <v>0</v>
      </c>
      <c r="GK644">
        <v>2.058369</v>
      </c>
      <c r="GL644">
        <v>-0.4287710318949383</v>
      </c>
      <c r="GM644">
        <v>0.04378904981841921</v>
      </c>
      <c r="GN644">
        <v>0</v>
      </c>
      <c r="GO644">
        <v>0</v>
      </c>
      <c r="GP644">
        <v>3</v>
      </c>
      <c r="GQ644" t="s">
        <v>455</v>
      </c>
      <c r="GR644">
        <v>3.13376</v>
      </c>
      <c r="GS644">
        <v>2.76027</v>
      </c>
      <c r="GT644">
        <v>0.148775</v>
      </c>
      <c r="GU644">
        <v>0.152147</v>
      </c>
      <c r="GV644">
        <v>0.080444</v>
      </c>
      <c r="GW644">
        <v>0.0724843</v>
      </c>
      <c r="GX644">
        <v>26992.4</v>
      </c>
      <c r="GY644">
        <v>26888.3</v>
      </c>
      <c r="GZ644">
        <v>29495.5</v>
      </c>
      <c r="HA644">
        <v>29320.2</v>
      </c>
      <c r="HB644">
        <v>35845.3</v>
      </c>
      <c r="HC644">
        <v>36026.5</v>
      </c>
      <c r="HD644">
        <v>41502.5</v>
      </c>
      <c r="HE644">
        <v>41651.4</v>
      </c>
      <c r="HF644">
        <v>1.90963</v>
      </c>
      <c r="HG644">
        <v>1.82698</v>
      </c>
      <c r="HH644">
        <v>0.0193715</v>
      </c>
      <c r="HI644">
        <v>0</v>
      </c>
      <c r="HJ644">
        <v>23.7742</v>
      </c>
      <c r="HK644">
        <v>999.9</v>
      </c>
      <c r="HL644">
        <v>35.1</v>
      </c>
      <c r="HM644">
        <v>31.5</v>
      </c>
      <c r="HN644">
        <v>18.0494</v>
      </c>
      <c r="HO644">
        <v>62.7067</v>
      </c>
      <c r="HP644">
        <v>30.7332</v>
      </c>
      <c r="HQ644">
        <v>1</v>
      </c>
      <c r="HR644">
        <v>0.308735</v>
      </c>
      <c r="HS644">
        <v>6.4234</v>
      </c>
      <c r="HT644">
        <v>20.2215</v>
      </c>
      <c r="HU644">
        <v>5.21864</v>
      </c>
      <c r="HV644">
        <v>12.0171</v>
      </c>
      <c r="HW644">
        <v>4.9884</v>
      </c>
      <c r="HX644">
        <v>3.2878</v>
      </c>
      <c r="HY644">
        <v>9999</v>
      </c>
      <c r="HZ644">
        <v>9999</v>
      </c>
      <c r="IA644">
        <v>9999</v>
      </c>
      <c r="IB644">
        <v>999.9</v>
      </c>
      <c r="IC644">
        <v>4.97282</v>
      </c>
      <c r="ID644">
        <v>1.86661</v>
      </c>
      <c r="IE644">
        <v>1.8659</v>
      </c>
      <c r="IF644">
        <v>1.86584</v>
      </c>
      <c r="IG644">
        <v>1.86772</v>
      </c>
      <c r="IH644">
        <v>1.87014</v>
      </c>
      <c r="II644">
        <v>1.86876</v>
      </c>
      <c r="IJ644">
        <v>1.87027</v>
      </c>
      <c r="IK644">
        <v>0</v>
      </c>
      <c r="IL644">
        <v>0</v>
      </c>
      <c r="IM644">
        <v>0</v>
      </c>
      <c r="IN644">
        <v>0</v>
      </c>
      <c r="IO644" t="s">
        <v>441</v>
      </c>
      <c r="IP644" t="s">
        <v>442</v>
      </c>
      <c r="IQ644" t="s">
        <v>443</v>
      </c>
      <c r="IR644" t="s">
        <v>443</v>
      </c>
      <c r="IS644" t="s">
        <v>443</v>
      </c>
      <c r="IT644" t="s">
        <v>443</v>
      </c>
      <c r="IU644">
        <v>0</v>
      </c>
      <c r="IV644">
        <v>100</v>
      </c>
      <c r="IW644">
        <v>100</v>
      </c>
      <c r="IX644">
        <v>-3.063</v>
      </c>
      <c r="IY644">
        <v>0.0735</v>
      </c>
      <c r="IZ644">
        <v>-1.414774939843471</v>
      </c>
      <c r="JA644">
        <v>-0.002262605230658699</v>
      </c>
      <c r="JB644">
        <v>4.117972070868355E-07</v>
      </c>
      <c r="JC644">
        <v>-1.535053720392113E-10</v>
      </c>
      <c r="JD644">
        <v>-0.05773197212917025</v>
      </c>
      <c r="JE644">
        <v>-0.004387372397949352</v>
      </c>
      <c r="JF644">
        <v>0.001148265067849212</v>
      </c>
      <c r="JG644">
        <v>-2.372704636287677E-05</v>
      </c>
      <c r="JH644">
        <v>4</v>
      </c>
      <c r="JI644">
        <v>2346</v>
      </c>
      <c r="JJ644">
        <v>1</v>
      </c>
      <c r="JK644">
        <v>24</v>
      </c>
      <c r="JL644">
        <v>21732</v>
      </c>
      <c r="JM644">
        <v>29358580.5</v>
      </c>
      <c r="JN644">
        <v>1.84448</v>
      </c>
      <c r="JO644">
        <v>2.2644</v>
      </c>
      <c r="JP644">
        <v>1.39771</v>
      </c>
      <c r="JQ644">
        <v>2.35352</v>
      </c>
      <c r="JR644">
        <v>1.49536</v>
      </c>
      <c r="JS644">
        <v>2.53052</v>
      </c>
      <c r="JT644">
        <v>36.34</v>
      </c>
      <c r="JU644">
        <v>23.9999</v>
      </c>
      <c r="JV644">
        <v>18</v>
      </c>
      <c r="JW644">
        <v>499.604</v>
      </c>
      <c r="JX644">
        <v>436.661</v>
      </c>
      <c r="JY644">
        <v>17.5885</v>
      </c>
      <c r="JZ644">
        <v>31.2224</v>
      </c>
      <c r="KA644">
        <v>30.0013</v>
      </c>
      <c r="KB644">
        <v>30.9122</v>
      </c>
      <c r="KC644">
        <v>30.8265</v>
      </c>
      <c r="KD644">
        <v>37.0215</v>
      </c>
      <c r="KE644">
        <v>23.0621</v>
      </c>
      <c r="KF644">
        <v>31.1195</v>
      </c>
      <c r="KG644">
        <v>17.5108</v>
      </c>
      <c r="KH644">
        <v>874.509</v>
      </c>
      <c r="KI644">
        <v>14.4959</v>
      </c>
      <c r="KJ644">
        <v>100.802</v>
      </c>
      <c r="KK644">
        <v>100.162</v>
      </c>
    </row>
    <row r="645" spans="1:297">
      <c r="A645">
        <v>629</v>
      </c>
      <c r="B645">
        <v>1761514837.6</v>
      </c>
      <c r="C645">
        <v>7627.099999904633</v>
      </c>
      <c r="D645" t="s">
        <v>1707</v>
      </c>
      <c r="E645" t="s">
        <v>1708</v>
      </c>
      <c r="F645">
        <v>5</v>
      </c>
      <c r="G645" t="s">
        <v>1604</v>
      </c>
      <c r="H645" t="s">
        <v>436</v>
      </c>
      <c r="I645">
        <v>1761514835.1</v>
      </c>
      <c r="J645">
        <f>(K645)/1000</f>
        <v>0</v>
      </c>
      <c r="K645">
        <f>IF(DP645, AN645, AH645)</f>
        <v>0</v>
      </c>
      <c r="L645">
        <f>IF(DP645, AI645, AG645)</f>
        <v>0</v>
      </c>
      <c r="M645">
        <f>DR645 - IF(AU645&gt;1, L645*DL645*100.0/(AW645), 0)</f>
        <v>0</v>
      </c>
      <c r="N645">
        <f>((T645-J645/2)*M645-L645)/(T645+J645/2)</f>
        <v>0</v>
      </c>
      <c r="O645">
        <f>N645*(DY645+DZ645)/1000.0</f>
        <v>0</v>
      </c>
      <c r="P645">
        <f>(DR645 - IF(AU645&gt;1, L645*DL645*100.0/(AW645), 0))*(DY645+DZ645)/1000.0</f>
        <v>0</v>
      </c>
      <c r="Q645">
        <f>2.0/((1/S645-1/R645)+SIGN(S645)*SQRT((1/S645-1/R645)*(1/S645-1/R645) + 4*DM645/((DM645+1)*(DM645+1))*(2*1/S645*1/R645-1/R645*1/R645)))</f>
        <v>0</v>
      </c>
      <c r="R645">
        <f>IF(LEFT(DN645,1)&lt;&gt;"0",IF(LEFT(DN645,1)="1",3.0,DO645),$D$5+$E$5*(EF645*DY645/($K$5*1000))+$F$5*(EF645*DY645/($K$5*1000))*MAX(MIN(DL645,$J$5),$I$5)*MAX(MIN(DL645,$J$5),$I$5)+$G$5*MAX(MIN(DL645,$J$5),$I$5)*(EF645*DY645/($K$5*1000))+$H$5*(EF645*DY645/($K$5*1000))*(EF645*DY645/($K$5*1000)))</f>
        <v>0</v>
      </c>
      <c r="S645">
        <f>J645*(1000-(1000*0.61365*exp(17.502*W645/(240.97+W645))/(DY645+DZ645)+DT645)/2)/(1000*0.61365*exp(17.502*W645/(240.97+W645))/(DY645+DZ645)-DT645)</f>
        <v>0</v>
      </c>
      <c r="T645">
        <f>1/((DM645+1)/(Q645/1.6)+1/(R645/1.37)) + DM645/((DM645+1)/(Q645/1.6) + DM645/(R645/1.37))</f>
        <v>0</v>
      </c>
      <c r="U645">
        <f>(DH645*DK645)</f>
        <v>0</v>
      </c>
      <c r="V645">
        <f>(EA645+(U645+2*0.95*5.67E-8*(((EA645+$B$7)+273)^4-(EA645+273)^4)-44100*J645)/(1.84*29.3*R645+8*0.95*5.67E-8*(EA645+273)^3))</f>
        <v>0</v>
      </c>
      <c r="W645">
        <f>($C$7*EB645+$D$7*EC645+$E$7*V645)</f>
        <v>0</v>
      </c>
      <c r="X645">
        <f>0.61365*exp(17.502*W645/(240.97+W645))</f>
        <v>0</v>
      </c>
      <c r="Y645">
        <f>(Z645/AA645*100)</f>
        <v>0</v>
      </c>
      <c r="Z645">
        <f>DT645*(DY645+DZ645)/1000</f>
        <v>0</v>
      </c>
      <c r="AA645">
        <f>0.61365*exp(17.502*EA645/(240.97+EA645))</f>
        <v>0</v>
      </c>
      <c r="AB645">
        <f>(X645-DT645*(DY645+DZ645)/1000)</f>
        <v>0</v>
      </c>
      <c r="AC645">
        <f>(-J645*44100)</f>
        <v>0</v>
      </c>
      <c r="AD645">
        <f>2*29.3*R645*0.92*(EA645-W645)</f>
        <v>0</v>
      </c>
      <c r="AE645">
        <f>2*0.95*5.67E-8*(((EA645+$B$7)+273)^4-(W645+273)^4)</f>
        <v>0</v>
      </c>
      <c r="AF645">
        <f>U645+AE645+AC645+AD645</f>
        <v>0</v>
      </c>
      <c r="AG645">
        <f>DX645*AU645*(DS645-DR645*(1000-AU645*DU645)/(1000-AU645*DT645))/(100*DL645)</f>
        <v>0</v>
      </c>
      <c r="AH645">
        <f>1000*DX645*AU645*(DT645-DU645)/(100*DL645*(1000-AU645*DT645))</f>
        <v>0</v>
      </c>
      <c r="AI645">
        <f>(AJ645 - AK645 - DY645*1E3/(8.314*(EA645+273.15)) * AM645/DX645 * AL645) * DX645/(100*DL645) * (1000 - DU645)/1000</f>
        <v>0</v>
      </c>
      <c r="AJ645">
        <v>871.3919401749476</v>
      </c>
      <c r="AK645">
        <v>837.4749333333331</v>
      </c>
      <c r="AL645">
        <v>3.349107067010448</v>
      </c>
      <c r="AM645">
        <v>65.62289470494829</v>
      </c>
      <c r="AN645">
        <f>(AP645 - AO645 + DY645*1E3/(8.314*(EA645+273.15)) * AR645/DX645 * AQ645) * DX645/(100*DL645) * 1000/(1000 - AP645)</f>
        <v>0</v>
      </c>
      <c r="AO645">
        <v>14.41156726779858</v>
      </c>
      <c r="AP645">
        <v>16.3888896969697</v>
      </c>
      <c r="AQ645">
        <v>-0.0002474992458435744</v>
      </c>
      <c r="AR645">
        <v>106.7628895152086</v>
      </c>
      <c r="AS645">
        <v>0</v>
      </c>
      <c r="AT645">
        <v>0</v>
      </c>
      <c r="AU645">
        <f>IF(AS645*$H$13&gt;=AW645,1.0,(AW645/(AW645-AS645*$H$13)))</f>
        <v>0</v>
      </c>
      <c r="AV645">
        <f>(AU645-1)*100</f>
        <v>0</v>
      </c>
      <c r="AW645">
        <f>MAX(0,($B$13+$C$13*EF645)/(1+$D$13*EF645)*DY645/(EA645+273)*$E$13)</f>
        <v>0</v>
      </c>
      <c r="AX645" t="s">
        <v>437</v>
      </c>
      <c r="AY645" t="s">
        <v>437</v>
      </c>
      <c r="AZ645">
        <v>0</v>
      </c>
      <c r="BA645">
        <v>0</v>
      </c>
      <c r="BB645">
        <f>1-AZ645/BA645</f>
        <v>0</v>
      </c>
      <c r="BC645">
        <v>0</v>
      </c>
      <c r="BD645" t="s">
        <v>437</v>
      </c>
      <c r="BE645" t="s">
        <v>437</v>
      </c>
      <c r="BF645">
        <v>0</v>
      </c>
      <c r="BG645">
        <v>0</v>
      </c>
      <c r="BH645">
        <f>1-BF645/BG645</f>
        <v>0</v>
      </c>
      <c r="BI645">
        <v>0.5</v>
      </c>
      <c r="BJ645">
        <f>DI645</f>
        <v>0</v>
      </c>
      <c r="BK645">
        <f>L645</f>
        <v>0</v>
      </c>
      <c r="BL645">
        <f>BH645*BI645*BJ645</f>
        <v>0</v>
      </c>
      <c r="BM645">
        <f>(BK645-BC645)/BJ645</f>
        <v>0</v>
      </c>
      <c r="BN645">
        <f>(BA645-BG645)/BG645</f>
        <v>0</v>
      </c>
      <c r="BO645">
        <f>AZ645/(BB645+AZ645/BG645)</f>
        <v>0</v>
      </c>
      <c r="BP645" t="s">
        <v>437</v>
      </c>
      <c r="BQ645">
        <v>0</v>
      </c>
      <c r="BR645">
        <f>IF(BQ645&lt;&gt;0, BQ645, BO645)</f>
        <v>0</v>
      </c>
      <c r="BS645">
        <f>1-BR645/BG645</f>
        <v>0</v>
      </c>
      <c r="BT645">
        <f>(BG645-BF645)/(BG645-BR645)</f>
        <v>0</v>
      </c>
      <c r="BU645">
        <f>(BA645-BG645)/(BA645-BR645)</f>
        <v>0</v>
      </c>
      <c r="BV645">
        <f>(BG645-BF645)/(BG645-AZ645)</f>
        <v>0</v>
      </c>
      <c r="BW645">
        <f>(BA645-BG645)/(BA645-AZ645)</f>
        <v>0</v>
      </c>
      <c r="BX645">
        <f>(BT645*BR645/BF645)</f>
        <v>0</v>
      </c>
      <c r="BY645">
        <f>(1-BX645)</f>
        <v>0</v>
      </c>
      <c r="BZ645">
        <v>2020</v>
      </c>
      <c r="CA645">
        <v>290.0000000000001</v>
      </c>
      <c r="CB645">
        <v>1590.42</v>
      </c>
      <c r="CC645">
        <v>295</v>
      </c>
      <c r="CD645">
        <v>5220.67</v>
      </c>
      <c r="CE645">
        <v>1591.29</v>
      </c>
      <c r="CF645">
        <v>-0.87</v>
      </c>
      <c r="CG645">
        <v>300.0000000000001</v>
      </c>
      <c r="CH645">
        <v>23.8</v>
      </c>
      <c r="CI645">
        <v>1650.734719841875</v>
      </c>
      <c r="CJ645">
        <v>2.032994541366527</v>
      </c>
      <c r="CK645">
        <v>-31.03478562282126</v>
      </c>
      <c r="CL645">
        <v>0.9198548094063967</v>
      </c>
      <c r="CM645">
        <v>0.9759925733019913</v>
      </c>
      <c r="CN645">
        <v>-0.00431141668520578</v>
      </c>
      <c r="CO645">
        <v>289.9999999999999</v>
      </c>
      <c r="CP645">
        <v>1590.91</v>
      </c>
      <c r="CQ645">
        <v>765</v>
      </c>
      <c r="CR645">
        <v>5219.32</v>
      </c>
      <c r="CS645">
        <v>1591.27</v>
      </c>
      <c r="CT645">
        <v>-0.36</v>
      </c>
      <c r="DH645">
        <f>$B$11*EG645+$C$11*EH645+$F$11*ES645*(1-EV645)</f>
        <v>0</v>
      </c>
      <c r="DI645">
        <f>DH645*DJ645</f>
        <v>0</v>
      </c>
      <c r="DJ645">
        <f>($B$11*$D$9+$C$11*$D$9+$F$11*((FF645+EX645)/MAX(FF645+EX645+FG645, 0.1)*$I$9+FG645/MAX(FF645+EX645+FG645, 0.1)*$J$9))/($B$11+$C$11+$F$11)</f>
        <v>0</v>
      </c>
      <c r="DK645">
        <f>($B$11*$K$9+$C$11*$K$9+$F$11*((FF645+EX645)/MAX(FF645+EX645+FG645, 0.1)*$P$9+FG645/MAX(FF645+EX645+FG645, 0.1)*$Q$9))/($B$11+$C$11+$F$11)</f>
        <v>0</v>
      </c>
      <c r="DL645">
        <v>6</v>
      </c>
      <c r="DM645">
        <v>0.5</v>
      </c>
      <c r="DN645" t="s">
        <v>438</v>
      </c>
      <c r="DO645">
        <v>2</v>
      </c>
      <c r="DP645" t="b">
        <v>1</v>
      </c>
      <c r="DQ645">
        <v>1761514835.1</v>
      </c>
      <c r="DR645">
        <v>817.1642222222222</v>
      </c>
      <c r="DS645">
        <v>860.5047777777777</v>
      </c>
      <c r="DT645">
        <v>16.3936</v>
      </c>
      <c r="DU645">
        <v>14.41292222222222</v>
      </c>
      <c r="DV645">
        <v>820.2426666666667</v>
      </c>
      <c r="DW645">
        <v>16.32022222222222</v>
      </c>
      <c r="DX645">
        <v>500.0117777777778</v>
      </c>
      <c r="DY645">
        <v>90.25502222222222</v>
      </c>
      <c r="DZ645">
        <v>0.09992551111111111</v>
      </c>
      <c r="EA645">
        <v>23.80736666666667</v>
      </c>
      <c r="EB645">
        <v>24.0892</v>
      </c>
      <c r="EC645">
        <v>999.9000000000001</v>
      </c>
      <c r="ED645">
        <v>0</v>
      </c>
      <c r="EE645">
        <v>0</v>
      </c>
      <c r="EF645">
        <v>10011.45777777778</v>
      </c>
      <c r="EG645">
        <v>0</v>
      </c>
      <c r="EH645">
        <v>1029.056666666666</v>
      </c>
      <c r="EI645">
        <v>-43.34051111111111</v>
      </c>
      <c r="EJ645">
        <v>830.7837777777778</v>
      </c>
      <c r="EK645">
        <v>873.0886666666667</v>
      </c>
      <c r="EL645">
        <v>1.980648888888889</v>
      </c>
      <c r="EM645">
        <v>860.5047777777777</v>
      </c>
      <c r="EN645">
        <v>14.41292222222222</v>
      </c>
      <c r="EO645">
        <v>1.479604444444444</v>
      </c>
      <c r="EP645">
        <v>1.300841111111111</v>
      </c>
      <c r="EQ645">
        <v>12.759</v>
      </c>
      <c r="ER645">
        <v>10.80855555555556</v>
      </c>
      <c r="ES645">
        <v>2000.014444444444</v>
      </c>
      <c r="ET645">
        <v>0.980004</v>
      </c>
      <c r="EU645">
        <v>0.01999638888888889</v>
      </c>
      <c r="EV645">
        <v>0</v>
      </c>
      <c r="EW645">
        <v>1494.47</v>
      </c>
      <c r="EX645">
        <v>5.00097</v>
      </c>
      <c r="EY645">
        <v>30057.85555555556</v>
      </c>
      <c r="EZ645">
        <v>16707.71111111111</v>
      </c>
      <c r="FA645">
        <v>41.25</v>
      </c>
      <c r="FB645">
        <v>42.437</v>
      </c>
      <c r="FC645">
        <v>41.437</v>
      </c>
      <c r="FD645">
        <v>41.75</v>
      </c>
      <c r="FE645">
        <v>41.27755555555555</v>
      </c>
      <c r="FF645">
        <v>1955.124444444444</v>
      </c>
      <c r="FG645">
        <v>39.89</v>
      </c>
      <c r="FH645">
        <v>0</v>
      </c>
      <c r="FI645">
        <v>9708.800000190735</v>
      </c>
      <c r="FJ645">
        <v>0</v>
      </c>
      <c r="FK645">
        <v>1494.9844</v>
      </c>
      <c r="FL645">
        <v>-9.124615374757173</v>
      </c>
      <c r="FM645">
        <v>-176.5538458733054</v>
      </c>
      <c r="FN645">
        <v>30071.108</v>
      </c>
      <c r="FO645">
        <v>15</v>
      </c>
      <c r="FP645">
        <v>0</v>
      </c>
      <c r="FQ645" t="s">
        <v>439</v>
      </c>
      <c r="FR645">
        <v>1760210915.6</v>
      </c>
      <c r="FS645">
        <v>0</v>
      </c>
      <c r="FT645">
        <v>0</v>
      </c>
      <c r="FU645">
        <v>-0.215</v>
      </c>
      <c r="FV645">
        <v>0</v>
      </c>
      <c r="FW645">
        <v>-0.6919999999999999</v>
      </c>
      <c r="FX645">
        <v>0</v>
      </c>
      <c r="FY645">
        <v>400</v>
      </c>
      <c r="FZ645">
        <v>0</v>
      </c>
      <c r="GA645">
        <v>0.15</v>
      </c>
      <c r="GB645">
        <v>0</v>
      </c>
      <c r="GC645">
        <v>-42.68859268292683</v>
      </c>
      <c r="GD645">
        <v>-5.130156794425191</v>
      </c>
      <c r="GE645">
        <v>0.5138362515053746</v>
      </c>
      <c r="GF645">
        <v>0</v>
      </c>
      <c r="GG645">
        <v>1495.555882352941</v>
      </c>
      <c r="GH645">
        <v>-8.726050423908337</v>
      </c>
      <c r="GI645">
        <v>0.9012707292127123</v>
      </c>
      <c r="GJ645">
        <v>0</v>
      </c>
      <c r="GK645">
        <v>2.027044146341463</v>
      </c>
      <c r="GL645">
        <v>-0.3102303135888479</v>
      </c>
      <c r="GM645">
        <v>0.03110587004249419</v>
      </c>
      <c r="GN645">
        <v>0</v>
      </c>
      <c r="GO645">
        <v>0</v>
      </c>
      <c r="GP645">
        <v>3</v>
      </c>
      <c r="GQ645" t="s">
        <v>455</v>
      </c>
      <c r="GR645">
        <v>3.13378</v>
      </c>
      <c r="GS645">
        <v>2.76045</v>
      </c>
      <c r="GT645">
        <v>0.150777</v>
      </c>
      <c r="GU645">
        <v>0.154111</v>
      </c>
      <c r="GV645">
        <v>0.0804015</v>
      </c>
      <c r="GW645">
        <v>0.0725457</v>
      </c>
      <c r="GX645">
        <v>26928.7</v>
      </c>
      <c r="GY645">
        <v>26825.8</v>
      </c>
      <c r="GZ645">
        <v>29495.4</v>
      </c>
      <c r="HA645">
        <v>29320.1</v>
      </c>
      <c r="HB645">
        <v>35846.6</v>
      </c>
      <c r="HC645">
        <v>36023.9</v>
      </c>
      <c r="HD645">
        <v>41502</v>
      </c>
      <c r="HE645">
        <v>41651.1</v>
      </c>
      <c r="HF645">
        <v>1.90955</v>
      </c>
      <c r="HG645">
        <v>1.82712</v>
      </c>
      <c r="HH645">
        <v>0.0194535</v>
      </c>
      <c r="HI645">
        <v>0</v>
      </c>
      <c r="HJ645">
        <v>23.7732</v>
      </c>
      <c r="HK645">
        <v>999.9</v>
      </c>
      <c r="HL645">
        <v>35.1</v>
      </c>
      <c r="HM645">
        <v>31.6</v>
      </c>
      <c r="HN645">
        <v>18.1533</v>
      </c>
      <c r="HO645">
        <v>62.7767</v>
      </c>
      <c r="HP645">
        <v>30.7332</v>
      </c>
      <c r="HQ645">
        <v>1</v>
      </c>
      <c r="HR645">
        <v>0.309604</v>
      </c>
      <c r="HS645">
        <v>6.48659</v>
      </c>
      <c r="HT645">
        <v>20.2197</v>
      </c>
      <c r="HU645">
        <v>5.21894</v>
      </c>
      <c r="HV645">
        <v>12.0171</v>
      </c>
      <c r="HW645">
        <v>4.9887</v>
      </c>
      <c r="HX645">
        <v>3.28778</v>
      </c>
      <c r="HY645">
        <v>9999</v>
      </c>
      <c r="HZ645">
        <v>9999</v>
      </c>
      <c r="IA645">
        <v>9999</v>
      </c>
      <c r="IB645">
        <v>999.9</v>
      </c>
      <c r="IC645">
        <v>4.97282</v>
      </c>
      <c r="ID645">
        <v>1.86661</v>
      </c>
      <c r="IE645">
        <v>1.8659</v>
      </c>
      <c r="IF645">
        <v>1.86584</v>
      </c>
      <c r="IG645">
        <v>1.86774</v>
      </c>
      <c r="IH645">
        <v>1.87015</v>
      </c>
      <c r="II645">
        <v>1.86875</v>
      </c>
      <c r="IJ645">
        <v>1.87028</v>
      </c>
      <c r="IK645">
        <v>0</v>
      </c>
      <c r="IL645">
        <v>0</v>
      </c>
      <c r="IM645">
        <v>0</v>
      </c>
      <c r="IN645">
        <v>0</v>
      </c>
      <c r="IO645" t="s">
        <v>441</v>
      </c>
      <c r="IP645" t="s">
        <v>442</v>
      </c>
      <c r="IQ645" t="s">
        <v>443</v>
      </c>
      <c r="IR645" t="s">
        <v>443</v>
      </c>
      <c r="IS645" t="s">
        <v>443</v>
      </c>
      <c r="IT645" t="s">
        <v>443</v>
      </c>
      <c r="IU645">
        <v>0</v>
      </c>
      <c r="IV645">
        <v>100</v>
      </c>
      <c r="IW645">
        <v>100</v>
      </c>
      <c r="IX645">
        <v>-3.094</v>
      </c>
      <c r="IY645">
        <v>0.0733</v>
      </c>
      <c r="IZ645">
        <v>-1.414774939843471</v>
      </c>
      <c r="JA645">
        <v>-0.002262605230658699</v>
      </c>
      <c r="JB645">
        <v>4.117972070868355E-07</v>
      </c>
      <c r="JC645">
        <v>-1.535053720392113E-10</v>
      </c>
      <c r="JD645">
        <v>-0.05773197212917025</v>
      </c>
      <c r="JE645">
        <v>-0.004387372397949352</v>
      </c>
      <c r="JF645">
        <v>0.001148265067849212</v>
      </c>
      <c r="JG645">
        <v>-2.372704636287677E-05</v>
      </c>
      <c r="JH645">
        <v>4</v>
      </c>
      <c r="JI645">
        <v>2346</v>
      </c>
      <c r="JJ645">
        <v>1</v>
      </c>
      <c r="JK645">
        <v>24</v>
      </c>
      <c r="JL645">
        <v>21732</v>
      </c>
      <c r="JM645">
        <v>29358580.6</v>
      </c>
      <c r="JN645">
        <v>1.875</v>
      </c>
      <c r="JO645">
        <v>2.24609</v>
      </c>
      <c r="JP645">
        <v>1.39771</v>
      </c>
      <c r="JQ645">
        <v>2.35352</v>
      </c>
      <c r="JR645">
        <v>1.49536</v>
      </c>
      <c r="JS645">
        <v>2.64526</v>
      </c>
      <c r="JT645">
        <v>36.34</v>
      </c>
      <c r="JU645">
        <v>24.0087</v>
      </c>
      <c r="JV645">
        <v>18</v>
      </c>
      <c r="JW645">
        <v>499.589</v>
      </c>
      <c r="JX645">
        <v>436.783</v>
      </c>
      <c r="JY645">
        <v>17.4732</v>
      </c>
      <c r="JZ645">
        <v>31.2258</v>
      </c>
      <c r="KA645">
        <v>30.001</v>
      </c>
      <c r="KB645">
        <v>30.9165</v>
      </c>
      <c r="KC645">
        <v>30.8306</v>
      </c>
      <c r="KD645">
        <v>37.585</v>
      </c>
      <c r="KE645">
        <v>22.7644</v>
      </c>
      <c r="KF645">
        <v>31.1195</v>
      </c>
      <c r="KG645">
        <v>17.4197</v>
      </c>
      <c r="KH645">
        <v>888.366</v>
      </c>
      <c r="KI645">
        <v>14.5189</v>
      </c>
      <c r="KJ645">
        <v>100.801</v>
      </c>
      <c r="KK645">
        <v>100.161</v>
      </c>
    </row>
    <row r="646" spans="1:297">
      <c r="A646">
        <v>630</v>
      </c>
      <c r="B646">
        <v>1761514842.6</v>
      </c>
      <c r="C646">
        <v>7632.099999904633</v>
      </c>
      <c r="D646" t="s">
        <v>1709</v>
      </c>
      <c r="E646" t="s">
        <v>1710</v>
      </c>
      <c r="F646">
        <v>5</v>
      </c>
      <c r="G646" t="s">
        <v>1604</v>
      </c>
      <c r="H646" t="s">
        <v>436</v>
      </c>
      <c r="I646">
        <v>1761514839.8</v>
      </c>
      <c r="J646">
        <f>(K646)/1000</f>
        <v>0</v>
      </c>
      <c r="K646">
        <f>IF(DP646, AN646, AH646)</f>
        <v>0</v>
      </c>
      <c r="L646">
        <f>IF(DP646, AI646, AG646)</f>
        <v>0</v>
      </c>
      <c r="M646">
        <f>DR646 - IF(AU646&gt;1, L646*DL646*100.0/(AW646), 0)</f>
        <v>0</v>
      </c>
      <c r="N646">
        <f>((T646-J646/2)*M646-L646)/(T646+J646/2)</f>
        <v>0</v>
      </c>
      <c r="O646">
        <f>N646*(DY646+DZ646)/1000.0</f>
        <v>0</v>
      </c>
      <c r="P646">
        <f>(DR646 - IF(AU646&gt;1, L646*DL646*100.0/(AW646), 0))*(DY646+DZ646)/1000.0</f>
        <v>0</v>
      </c>
      <c r="Q646">
        <f>2.0/((1/S646-1/R646)+SIGN(S646)*SQRT((1/S646-1/R646)*(1/S646-1/R646) + 4*DM646/((DM646+1)*(DM646+1))*(2*1/S646*1/R646-1/R646*1/R646)))</f>
        <v>0</v>
      </c>
      <c r="R646">
        <f>IF(LEFT(DN646,1)&lt;&gt;"0",IF(LEFT(DN646,1)="1",3.0,DO646),$D$5+$E$5*(EF646*DY646/($K$5*1000))+$F$5*(EF646*DY646/($K$5*1000))*MAX(MIN(DL646,$J$5),$I$5)*MAX(MIN(DL646,$J$5),$I$5)+$G$5*MAX(MIN(DL646,$J$5),$I$5)*(EF646*DY646/($K$5*1000))+$H$5*(EF646*DY646/($K$5*1000))*(EF646*DY646/($K$5*1000)))</f>
        <v>0</v>
      </c>
      <c r="S646">
        <f>J646*(1000-(1000*0.61365*exp(17.502*W646/(240.97+W646))/(DY646+DZ646)+DT646)/2)/(1000*0.61365*exp(17.502*W646/(240.97+W646))/(DY646+DZ646)-DT646)</f>
        <v>0</v>
      </c>
      <c r="T646">
        <f>1/((DM646+1)/(Q646/1.6)+1/(R646/1.37)) + DM646/((DM646+1)/(Q646/1.6) + DM646/(R646/1.37))</f>
        <v>0</v>
      </c>
      <c r="U646">
        <f>(DH646*DK646)</f>
        <v>0</v>
      </c>
      <c r="V646">
        <f>(EA646+(U646+2*0.95*5.67E-8*(((EA646+$B$7)+273)^4-(EA646+273)^4)-44100*J646)/(1.84*29.3*R646+8*0.95*5.67E-8*(EA646+273)^3))</f>
        <v>0</v>
      </c>
      <c r="W646">
        <f>($C$7*EB646+$D$7*EC646+$E$7*V646)</f>
        <v>0</v>
      </c>
      <c r="X646">
        <f>0.61365*exp(17.502*W646/(240.97+W646))</f>
        <v>0</v>
      </c>
      <c r="Y646">
        <f>(Z646/AA646*100)</f>
        <v>0</v>
      </c>
      <c r="Z646">
        <f>DT646*(DY646+DZ646)/1000</f>
        <v>0</v>
      </c>
      <c r="AA646">
        <f>0.61365*exp(17.502*EA646/(240.97+EA646))</f>
        <v>0</v>
      </c>
      <c r="AB646">
        <f>(X646-DT646*(DY646+DZ646)/1000)</f>
        <v>0</v>
      </c>
      <c r="AC646">
        <f>(-J646*44100)</f>
        <v>0</v>
      </c>
      <c r="AD646">
        <f>2*29.3*R646*0.92*(EA646-W646)</f>
        <v>0</v>
      </c>
      <c r="AE646">
        <f>2*0.95*5.67E-8*(((EA646+$B$7)+273)^4-(W646+273)^4)</f>
        <v>0</v>
      </c>
      <c r="AF646">
        <f>U646+AE646+AC646+AD646</f>
        <v>0</v>
      </c>
      <c r="AG646">
        <f>DX646*AU646*(DS646-DR646*(1000-AU646*DU646)/(1000-AU646*DT646))/(100*DL646)</f>
        <v>0</v>
      </c>
      <c r="AH646">
        <f>1000*DX646*AU646*(DT646-DU646)/(100*DL646*(1000-AU646*DT646))</f>
        <v>0</v>
      </c>
      <c r="AI646">
        <f>(AJ646 - AK646 - DY646*1E3/(8.314*(EA646+273.15)) * AM646/DX646 * AL646) * DX646/(100*DL646) * (1000 - DU646)/1000</f>
        <v>0</v>
      </c>
      <c r="AJ646">
        <v>888.4802435268796</v>
      </c>
      <c r="AK646">
        <v>854.3509333333333</v>
      </c>
      <c r="AL646">
        <v>3.376573226992457</v>
      </c>
      <c r="AM646">
        <v>65.62289470494829</v>
      </c>
      <c r="AN646">
        <f>(AP646 - AO646 + DY646*1E3/(8.314*(EA646+273.15)) * AR646/DX646 * AQ646) * DX646/(100*DL646) * 1000/(1000 - AP646)</f>
        <v>0</v>
      </c>
      <c r="AO646">
        <v>14.44479711647947</v>
      </c>
      <c r="AP646">
        <v>16.39038666666666</v>
      </c>
      <c r="AQ646">
        <v>1.656862685252356E-06</v>
      </c>
      <c r="AR646">
        <v>106.7628895152086</v>
      </c>
      <c r="AS646">
        <v>0</v>
      </c>
      <c r="AT646">
        <v>0</v>
      </c>
      <c r="AU646">
        <f>IF(AS646*$H$13&gt;=AW646,1.0,(AW646/(AW646-AS646*$H$13)))</f>
        <v>0</v>
      </c>
      <c r="AV646">
        <f>(AU646-1)*100</f>
        <v>0</v>
      </c>
      <c r="AW646">
        <f>MAX(0,($B$13+$C$13*EF646)/(1+$D$13*EF646)*DY646/(EA646+273)*$E$13)</f>
        <v>0</v>
      </c>
      <c r="AX646" t="s">
        <v>437</v>
      </c>
      <c r="AY646" t="s">
        <v>437</v>
      </c>
      <c r="AZ646">
        <v>0</v>
      </c>
      <c r="BA646">
        <v>0</v>
      </c>
      <c r="BB646">
        <f>1-AZ646/BA646</f>
        <v>0</v>
      </c>
      <c r="BC646">
        <v>0</v>
      </c>
      <c r="BD646" t="s">
        <v>437</v>
      </c>
      <c r="BE646" t="s">
        <v>437</v>
      </c>
      <c r="BF646">
        <v>0</v>
      </c>
      <c r="BG646">
        <v>0</v>
      </c>
      <c r="BH646">
        <f>1-BF646/BG646</f>
        <v>0</v>
      </c>
      <c r="BI646">
        <v>0.5</v>
      </c>
      <c r="BJ646">
        <f>DI646</f>
        <v>0</v>
      </c>
      <c r="BK646">
        <f>L646</f>
        <v>0</v>
      </c>
      <c r="BL646">
        <f>BH646*BI646*BJ646</f>
        <v>0</v>
      </c>
      <c r="BM646">
        <f>(BK646-BC646)/BJ646</f>
        <v>0</v>
      </c>
      <c r="BN646">
        <f>(BA646-BG646)/BG646</f>
        <v>0</v>
      </c>
      <c r="BO646">
        <f>AZ646/(BB646+AZ646/BG646)</f>
        <v>0</v>
      </c>
      <c r="BP646" t="s">
        <v>437</v>
      </c>
      <c r="BQ646">
        <v>0</v>
      </c>
      <c r="BR646">
        <f>IF(BQ646&lt;&gt;0, BQ646, BO646)</f>
        <v>0</v>
      </c>
      <c r="BS646">
        <f>1-BR646/BG646</f>
        <v>0</v>
      </c>
      <c r="BT646">
        <f>(BG646-BF646)/(BG646-BR646)</f>
        <v>0</v>
      </c>
      <c r="BU646">
        <f>(BA646-BG646)/(BA646-BR646)</f>
        <v>0</v>
      </c>
      <c r="BV646">
        <f>(BG646-BF646)/(BG646-AZ646)</f>
        <v>0</v>
      </c>
      <c r="BW646">
        <f>(BA646-BG646)/(BA646-AZ646)</f>
        <v>0</v>
      </c>
      <c r="BX646">
        <f>(BT646*BR646/BF646)</f>
        <v>0</v>
      </c>
      <c r="BY646">
        <f>(1-BX646)</f>
        <v>0</v>
      </c>
      <c r="BZ646">
        <v>2020</v>
      </c>
      <c r="CA646">
        <v>290.0000000000001</v>
      </c>
      <c r="CB646">
        <v>1590.42</v>
      </c>
      <c r="CC646">
        <v>295</v>
      </c>
      <c r="CD646">
        <v>5220.67</v>
      </c>
      <c r="CE646">
        <v>1591.29</v>
      </c>
      <c r="CF646">
        <v>-0.87</v>
      </c>
      <c r="CG646">
        <v>300.0000000000001</v>
      </c>
      <c r="CH646">
        <v>23.8</v>
      </c>
      <c r="CI646">
        <v>1650.734719841875</v>
      </c>
      <c r="CJ646">
        <v>2.032994541366527</v>
      </c>
      <c r="CK646">
        <v>-31.03478562282126</v>
      </c>
      <c r="CL646">
        <v>0.9198548094063967</v>
      </c>
      <c r="CM646">
        <v>0.9759925733019913</v>
      </c>
      <c r="CN646">
        <v>-0.00431141668520578</v>
      </c>
      <c r="CO646">
        <v>289.9999999999999</v>
      </c>
      <c r="CP646">
        <v>1590.91</v>
      </c>
      <c r="CQ646">
        <v>765</v>
      </c>
      <c r="CR646">
        <v>5219.32</v>
      </c>
      <c r="CS646">
        <v>1591.27</v>
      </c>
      <c r="CT646">
        <v>-0.36</v>
      </c>
      <c r="DH646">
        <f>$B$11*EG646+$C$11*EH646+$F$11*ES646*(1-EV646)</f>
        <v>0</v>
      </c>
      <c r="DI646">
        <f>DH646*DJ646</f>
        <v>0</v>
      </c>
      <c r="DJ646">
        <f>($B$11*$D$9+$C$11*$D$9+$F$11*((FF646+EX646)/MAX(FF646+EX646+FG646, 0.1)*$I$9+FG646/MAX(FF646+EX646+FG646, 0.1)*$J$9))/($B$11+$C$11+$F$11)</f>
        <v>0</v>
      </c>
      <c r="DK646">
        <f>($B$11*$K$9+$C$11*$K$9+$F$11*((FF646+EX646)/MAX(FF646+EX646+FG646, 0.1)*$P$9+FG646/MAX(FF646+EX646+FG646, 0.1)*$Q$9))/($B$11+$C$11+$F$11)</f>
        <v>0</v>
      </c>
      <c r="DL646">
        <v>6</v>
      </c>
      <c r="DM646">
        <v>0.5</v>
      </c>
      <c r="DN646" t="s">
        <v>438</v>
      </c>
      <c r="DO646">
        <v>2</v>
      </c>
      <c r="DP646" t="b">
        <v>1</v>
      </c>
      <c r="DQ646">
        <v>1761514839.8</v>
      </c>
      <c r="DR646">
        <v>832.6982</v>
      </c>
      <c r="DS646">
        <v>876.3623</v>
      </c>
      <c r="DT646">
        <v>16.38815</v>
      </c>
      <c r="DU646">
        <v>14.44179</v>
      </c>
      <c r="DV646">
        <v>835.8062</v>
      </c>
      <c r="DW646">
        <v>16.31488</v>
      </c>
      <c r="DX646">
        <v>499.9622000000001</v>
      </c>
      <c r="DY646">
        <v>90.25596</v>
      </c>
      <c r="DZ646">
        <v>0.09986292999999999</v>
      </c>
      <c r="EA646">
        <v>23.79232</v>
      </c>
      <c r="EB646">
        <v>24.07602</v>
      </c>
      <c r="EC646">
        <v>999.9</v>
      </c>
      <c r="ED646">
        <v>0</v>
      </c>
      <c r="EE646">
        <v>0</v>
      </c>
      <c r="EF646">
        <v>10017.314</v>
      </c>
      <c r="EG646">
        <v>0</v>
      </c>
      <c r="EH646">
        <v>1029.029</v>
      </c>
      <c r="EI646">
        <v>-43.66424</v>
      </c>
      <c r="EJ646">
        <v>846.5719999999999</v>
      </c>
      <c r="EK646">
        <v>889.2040000000001</v>
      </c>
      <c r="EL646">
        <v>1.946388</v>
      </c>
      <c r="EM646">
        <v>876.3623</v>
      </c>
      <c r="EN646">
        <v>14.44179</v>
      </c>
      <c r="EO646">
        <v>1.479129</v>
      </c>
      <c r="EP646">
        <v>1.303457</v>
      </c>
      <c r="EQ646">
        <v>12.7541</v>
      </c>
      <c r="ER646">
        <v>10.83876</v>
      </c>
      <c r="ES646">
        <v>1999.992</v>
      </c>
      <c r="ET646">
        <v>0.9800036999999999</v>
      </c>
      <c r="EU646">
        <v>0.01999659</v>
      </c>
      <c r="EV646">
        <v>0</v>
      </c>
      <c r="EW646">
        <v>1493.58</v>
      </c>
      <c r="EX646">
        <v>5.000970000000001</v>
      </c>
      <c r="EY646">
        <v>30043.82</v>
      </c>
      <c r="EZ646">
        <v>16707.56</v>
      </c>
      <c r="FA646">
        <v>41.25</v>
      </c>
      <c r="FB646">
        <v>42.437</v>
      </c>
      <c r="FC646">
        <v>41.437</v>
      </c>
      <c r="FD646">
        <v>41.7624</v>
      </c>
      <c r="FE646">
        <v>41.2748</v>
      </c>
      <c r="FF646">
        <v>1955.101</v>
      </c>
      <c r="FG646">
        <v>39.89</v>
      </c>
      <c r="FH646">
        <v>0</v>
      </c>
      <c r="FI646">
        <v>9713.600000143051</v>
      </c>
      <c r="FJ646">
        <v>0</v>
      </c>
      <c r="FK646">
        <v>1494.228</v>
      </c>
      <c r="FL646">
        <v>-7.975384606765886</v>
      </c>
      <c r="FM646">
        <v>-179.1307691335255</v>
      </c>
      <c r="FN646">
        <v>30056.792</v>
      </c>
      <c r="FO646">
        <v>15</v>
      </c>
      <c r="FP646">
        <v>0</v>
      </c>
      <c r="FQ646" t="s">
        <v>439</v>
      </c>
      <c r="FR646">
        <v>1760210915.6</v>
      </c>
      <c r="FS646">
        <v>0</v>
      </c>
      <c r="FT646">
        <v>0</v>
      </c>
      <c r="FU646">
        <v>-0.215</v>
      </c>
      <c r="FV646">
        <v>0</v>
      </c>
      <c r="FW646">
        <v>-0.6919999999999999</v>
      </c>
      <c r="FX646">
        <v>0</v>
      </c>
      <c r="FY646">
        <v>400</v>
      </c>
      <c r="FZ646">
        <v>0</v>
      </c>
      <c r="GA646">
        <v>0.15</v>
      </c>
      <c r="GB646">
        <v>0</v>
      </c>
      <c r="GC646">
        <v>-43.1419875</v>
      </c>
      <c r="GD646">
        <v>-4.409409005628436</v>
      </c>
      <c r="GE646">
        <v>0.4307297779278216</v>
      </c>
      <c r="GF646">
        <v>0</v>
      </c>
      <c r="GG646">
        <v>1494.741176470588</v>
      </c>
      <c r="GH646">
        <v>-8.90359053060619</v>
      </c>
      <c r="GI646">
        <v>0.9131837155084994</v>
      </c>
      <c r="GJ646">
        <v>0</v>
      </c>
      <c r="GK646">
        <v>1.994722</v>
      </c>
      <c r="GL646">
        <v>-0.3645251031894939</v>
      </c>
      <c r="GM646">
        <v>0.03533571211961067</v>
      </c>
      <c r="GN646">
        <v>0</v>
      </c>
      <c r="GO646">
        <v>0</v>
      </c>
      <c r="GP646">
        <v>3</v>
      </c>
      <c r="GQ646" t="s">
        <v>455</v>
      </c>
      <c r="GR646">
        <v>3.13369</v>
      </c>
      <c r="GS646">
        <v>2.76042</v>
      </c>
      <c r="GT646">
        <v>0.152778</v>
      </c>
      <c r="GU646">
        <v>0.156095</v>
      </c>
      <c r="GV646">
        <v>0.0804108</v>
      </c>
      <c r="GW646">
        <v>0.0726556</v>
      </c>
      <c r="GX646">
        <v>26864.9</v>
      </c>
      <c r="GY646">
        <v>26762.7</v>
      </c>
      <c r="GZ646">
        <v>29495.1</v>
      </c>
      <c r="HA646">
        <v>29320</v>
      </c>
      <c r="HB646">
        <v>35846.2</v>
      </c>
      <c r="HC646">
        <v>36019.4</v>
      </c>
      <c r="HD646">
        <v>41501.9</v>
      </c>
      <c r="HE646">
        <v>41650.9</v>
      </c>
      <c r="HF646">
        <v>1.90945</v>
      </c>
      <c r="HG646">
        <v>1.82715</v>
      </c>
      <c r="HH646">
        <v>0.017792</v>
      </c>
      <c r="HI646">
        <v>0</v>
      </c>
      <c r="HJ646">
        <v>23.7707</v>
      </c>
      <c r="HK646">
        <v>999.9</v>
      </c>
      <c r="HL646">
        <v>35.1</v>
      </c>
      <c r="HM646">
        <v>31.5</v>
      </c>
      <c r="HN646">
        <v>18.0526</v>
      </c>
      <c r="HO646">
        <v>62.3967</v>
      </c>
      <c r="HP646">
        <v>30.9335</v>
      </c>
      <c r="HQ646">
        <v>1</v>
      </c>
      <c r="HR646">
        <v>0.309934</v>
      </c>
      <c r="HS646">
        <v>6.50094</v>
      </c>
      <c r="HT646">
        <v>20.219</v>
      </c>
      <c r="HU646">
        <v>5.21609</v>
      </c>
      <c r="HV646">
        <v>12.0171</v>
      </c>
      <c r="HW646">
        <v>4.9878</v>
      </c>
      <c r="HX646">
        <v>3.2873</v>
      </c>
      <c r="HY646">
        <v>9999</v>
      </c>
      <c r="HZ646">
        <v>9999</v>
      </c>
      <c r="IA646">
        <v>9999</v>
      </c>
      <c r="IB646">
        <v>999.9</v>
      </c>
      <c r="IC646">
        <v>4.97281</v>
      </c>
      <c r="ID646">
        <v>1.86661</v>
      </c>
      <c r="IE646">
        <v>1.8659</v>
      </c>
      <c r="IF646">
        <v>1.86585</v>
      </c>
      <c r="IG646">
        <v>1.86773</v>
      </c>
      <c r="IH646">
        <v>1.87014</v>
      </c>
      <c r="II646">
        <v>1.86875</v>
      </c>
      <c r="IJ646">
        <v>1.87027</v>
      </c>
      <c r="IK646">
        <v>0</v>
      </c>
      <c r="IL646">
        <v>0</v>
      </c>
      <c r="IM646">
        <v>0</v>
      </c>
      <c r="IN646">
        <v>0</v>
      </c>
      <c r="IO646" t="s">
        <v>441</v>
      </c>
      <c r="IP646" t="s">
        <v>442</v>
      </c>
      <c r="IQ646" t="s">
        <v>443</v>
      </c>
      <c r="IR646" t="s">
        <v>443</v>
      </c>
      <c r="IS646" t="s">
        <v>443</v>
      </c>
      <c r="IT646" t="s">
        <v>443</v>
      </c>
      <c r="IU646">
        <v>0</v>
      </c>
      <c r="IV646">
        <v>100</v>
      </c>
      <c r="IW646">
        <v>100</v>
      </c>
      <c r="IX646">
        <v>-3.125</v>
      </c>
      <c r="IY646">
        <v>0.07340000000000001</v>
      </c>
      <c r="IZ646">
        <v>-1.414774939843471</v>
      </c>
      <c r="JA646">
        <v>-0.002262605230658699</v>
      </c>
      <c r="JB646">
        <v>4.117972070868355E-07</v>
      </c>
      <c r="JC646">
        <v>-1.535053720392113E-10</v>
      </c>
      <c r="JD646">
        <v>-0.05773197212917025</v>
      </c>
      <c r="JE646">
        <v>-0.004387372397949352</v>
      </c>
      <c r="JF646">
        <v>0.001148265067849212</v>
      </c>
      <c r="JG646">
        <v>-2.372704636287677E-05</v>
      </c>
      <c r="JH646">
        <v>4</v>
      </c>
      <c r="JI646">
        <v>2346</v>
      </c>
      <c r="JJ646">
        <v>1</v>
      </c>
      <c r="JK646">
        <v>24</v>
      </c>
      <c r="JL646">
        <v>21732.1</v>
      </c>
      <c r="JM646">
        <v>29358580.7</v>
      </c>
      <c r="JN646">
        <v>1.90308</v>
      </c>
      <c r="JO646">
        <v>2.25586</v>
      </c>
      <c r="JP646">
        <v>1.39648</v>
      </c>
      <c r="JQ646">
        <v>2.34863</v>
      </c>
      <c r="JR646">
        <v>1.49536</v>
      </c>
      <c r="JS646">
        <v>2.70874</v>
      </c>
      <c r="JT646">
        <v>36.34</v>
      </c>
      <c r="JU646">
        <v>24.0087</v>
      </c>
      <c r="JV646">
        <v>18</v>
      </c>
      <c r="JW646">
        <v>499.559</v>
      </c>
      <c r="JX646">
        <v>436.831</v>
      </c>
      <c r="JY646">
        <v>17.3772</v>
      </c>
      <c r="JZ646">
        <v>31.2299</v>
      </c>
      <c r="KA646">
        <v>30.0006</v>
      </c>
      <c r="KB646">
        <v>30.9209</v>
      </c>
      <c r="KC646">
        <v>30.8351</v>
      </c>
      <c r="KD646">
        <v>38.1912</v>
      </c>
      <c r="KE646">
        <v>22.7644</v>
      </c>
      <c r="KF646">
        <v>31.1195</v>
      </c>
      <c r="KG646">
        <v>17.3331</v>
      </c>
      <c r="KH646">
        <v>908.4059999999999</v>
      </c>
      <c r="KI646">
        <v>14.4851</v>
      </c>
      <c r="KJ646">
        <v>100.801</v>
      </c>
      <c r="KK646">
        <v>100.161</v>
      </c>
    </row>
    <row r="647" spans="1:297">
      <c r="A647">
        <v>631</v>
      </c>
      <c r="B647">
        <v>1761514847.6</v>
      </c>
      <c r="C647">
        <v>7637.099999904633</v>
      </c>
      <c r="D647" t="s">
        <v>1711</v>
      </c>
      <c r="E647" t="s">
        <v>1712</v>
      </c>
      <c r="F647">
        <v>5</v>
      </c>
      <c r="G647" t="s">
        <v>1604</v>
      </c>
      <c r="H647" t="s">
        <v>436</v>
      </c>
      <c r="I647">
        <v>1761514845.1</v>
      </c>
      <c r="J647">
        <f>(K647)/1000</f>
        <v>0</v>
      </c>
      <c r="K647">
        <f>IF(DP647, AN647, AH647)</f>
        <v>0</v>
      </c>
      <c r="L647">
        <f>IF(DP647, AI647, AG647)</f>
        <v>0</v>
      </c>
      <c r="M647">
        <f>DR647 - IF(AU647&gt;1, L647*DL647*100.0/(AW647), 0)</f>
        <v>0</v>
      </c>
      <c r="N647">
        <f>((T647-J647/2)*M647-L647)/(T647+J647/2)</f>
        <v>0</v>
      </c>
      <c r="O647">
        <f>N647*(DY647+DZ647)/1000.0</f>
        <v>0</v>
      </c>
      <c r="P647">
        <f>(DR647 - IF(AU647&gt;1, L647*DL647*100.0/(AW647), 0))*(DY647+DZ647)/1000.0</f>
        <v>0</v>
      </c>
      <c r="Q647">
        <f>2.0/((1/S647-1/R647)+SIGN(S647)*SQRT((1/S647-1/R647)*(1/S647-1/R647) + 4*DM647/((DM647+1)*(DM647+1))*(2*1/S647*1/R647-1/R647*1/R647)))</f>
        <v>0</v>
      </c>
      <c r="R647">
        <f>IF(LEFT(DN647,1)&lt;&gt;"0",IF(LEFT(DN647,1)="1",3.0,DO647),$D$5+$E$5*(EF647*DY647/($K$5*1000))+$F$5*(EF647*DY647/($K$5*1000))*MAX(MIN(DL647,$J$5),$I$5)*MAX(MIN(DL647,$J$5),$I$5)+$G$5*MAX(MIN(DL647,$J$5),$I$5)*(EF647*DY647/($K$5*1000))+$H$5*(EF647*DY647/($K$5*1000))*(EF647*DY647/($K$5*1000)))</f>
        <v>0</v>
      </c>
      <c r="S647">
        <f>J647*(1000-(1000*0.61365*exp(17.502*W647/(240.97+W647))/(DY647+DZ647)+DT647)/2)/(1000*0.61365*exp(17.502*W647/(240.97+W647))/(DY647+DZ647)-DT647)</f>
        <v>0</v>
      </c>
      <c r="T647">
        <f>1/((DM647+1)/(Q647/1.6)+1/(R647/1.37)) + DM647/((DM647+1)/(Q647/1.6) + DM647/(R647/1.37))</f>
        <v>0</v>
      </c>
      <c r="U647">
        <f>(DH647*DK647)</f>
        <v>0</v>
      </c>
      <c r="V647">
        <f>(EA647+(U647+2*0.95*5.67E-8*(((EA647+$B$7)+273)^4-(EA647+273)^4)-44100*J647)/(1.84*29.3*R647+8*0.95*5.67E-8*(EA647+273)^3))</f>
        <v>0</v>
      </c>
      <c r="W647">
        <f>($C$7*EB647+$D$7*EC647+$E$7*V647)</f>
        <v>0</v>
      </c>
      <c r="X647">
        <f>0.61365*exp(17.502*W647/(240.97+W647))</f>
        <v>0</v>
      </c>
      <c r="Y647">
        <f>(Z647/AA647*100)</f>
        <v>0</v>
      </c>
      <c r="Z647">
        <f>DT647*(DY647+DZ647)/1000</f>
        <v>0</v>
      </c>
      <c r="AA647">
        <f>0.61365*exp(17.502*EA647/(240.97+EA647))</f>
        <v>0</v>
      </c>
      <c r="AB647">
        <f>(X647-DT647*(DY647+DZ647)/1000)</f>
        <v>0</v>
      </c>
      <c r="AC647">
        <f>(-J647*44100)</f>
        <v>0</v>
      </c>
      <c r="AD647">
        <f>2*29.3*R647*0.92*(EA647-W647)</f>
        <v>0</v>
      </c>
      <c r="AE647">
        <f>2*0.95*5.67E-8*(((EA647+$B$7)+273)^4-(W647+273)^4)</f>
        <v>0</v>
      </c>
      <c r="AF647">
        <f>U647+AE647+AC647+AD647</f>
        <v>0</v>
      </c>
      <c r="AG647">
        <f>DX647*AU647*(DS647-DR647*(1000-AU647*DU647)/(1000-AU647*DT647))/(100*DL647)</f>
        <v>0</v>
      </c>
      <c r="AH647">
        <f>1000*DX647*AU647*(DT647-DU647)/(100*DL647*(1000-AU647*DT647))</f>
        <v>0</v>
      </c>
      <c r="AI647">
        <f>(AJ647 - AK647 - DY647*1E3/(8.314*(EA647+273.15)) * AM647/DX647 * AL647) * DX647/(100*DL647) * (1000 - DU647)/1000</f>
        <v>0</v>
      </c>
      <c r="AJ647">
        <v>905.7705857072785</v>
      </c>
      <c r="AK647">
        <v>871.3534484848482</v>
      </c>
      <c r="AL647">
        <v>3.39173895037596</v>
      </c>
      <c r="AM647">
        <v>65.62289470494829</v>
      </c>
      <c r="AN647">
        <f>(AP647 - AO647 + DY647*1E3/(8.314*(EA647+273.15)) * AR647/DX647 * AQ647) * DX647/(100*DL647) * 1000/(1000 - AP647)</f>
        <v>0</v>
      </c>
      <c r="AO647">
        <v>14.45386727302016</v>
      </c>
      <c r="AP647">
        <v>16.39266909090909</v>
      </c>
      <c r="AQ647">
        <v>4.012998725573252E-05</v>
      </c>
      <c r="AR647">
        <v>106.7628895152086</v>
      </c>
      <c r="AS647">
        <v>0</v>
      </c>
      <c r="AT647">
        <v>0</v>
      </c>
      <c r="AU647">
        <f>IF(AS647*$H$13&gt;=AW647,1.0,(AW647/(AW647-AS647*$H$13)))</f>
        <v>0</v>
      </c>
      <c r="AV647">
        <f>(AU647-1)*100</f>
        <v>0</v>
      </c>
      <c r="AW647">
        <f>MAX(0,($B$13+$C$13*EF647)/(1+$D$13*EF647)*DY647/(EA647+273)*$E$13)</f>
        <v>0</v>
      </c>
      <c r="AX647" t="s">
        <v>437</v>
      </c>
      <c r="AY647" t="s">
        <v>437</v>
      </c>
      <c r="AZ647">
        <v>0</v>
      </c>
      <c r="BA647">
        <v>0</v>
      </c>
      <c r="BB647">
        <f>1-AZ647/BA647</f>
        <v>0</v>
      </c>
      <c r="BC647">
        <v>0</v>
      </c>
      <c r="BD647" t="s">
        <v>437</v>
      </c>
      <c r="BE647" t="s">
        <v>437</v>
      </c>
      <c r="BF647">
        <v>0</v>
      </c>
      <c r="BG647">
        <v>0</v>
      </c>
      <c r="BH647">
        <f>1-BF647/BG647</f>
        <v>0</v>
      </c>
      <c r="BI647">
        <v>0.5</v>
      </c>
      <c r="BJ647">
        <f>DI647</f>
        <v>0</v>
      </c>
      <c r="BK647">
        <f>L647</f>
        <v>0</v>
      </c>
      <c r="BL647">
        <f>BH647*BI647*BJ647</f>
        <v>0</v>
      </c>
      <c r="BM647">
        <f>(BK647-BC647)/BJ647</f>
        <v>0</v>
      </c>
      <c r="BN647">
        <f>(BA647-BG647)/BG647</f>
        <v>0</v>
      </c>
      <c r="BO647">
        <f>AZ647/(BB647+AZ647/BG647)</f>
        <v>0</v>
      </c>
      <c r="BP647" t="s">
        <v>437</v>
      </c>
      <c r="BQ647">
        <v>0</v>
      </c>
      <c r="BR647">
        <f>IF(BQ647&lt;&gt;0, BQ647, BO647)</f>
        <v>0</v>
      </c>
      <c r="BS647">
        <f>1-BR647/BG647</f>
        <v>0</v>
      </c>
      <c r="BT647">
        <f>(BG647-BF647)/(BG647-BR647)</f>
        <v>0</v>
      </c>
      <c r="BU647">
        <f>(BA647-BG647)/(BA647-BR647)</f>
        <v>0</v>
      </c>
      <c r="BV647">
        <f>(BG647-BF647)/(BG647-AZ647)</f>
        <v>0</v>
      </c>
      <c r="BW647">
        <f>(BA647-BG647)/(BA647-AZ647)</f>
        <v>0</v>
      </c>
      <c r="BX647">
        <f>(BT647*BR647/BF647)</f>
        <v>0</v>
      </c>
      <c r="BY647">
        <f>(1-BX647)</f>
        <v>0</v>
      </c>
      <c r="BZ647">
        <v>2020</v>
      </c>
      <c r="CA647">
        <v>290.0000000000001</v>
      </c>
      <c r="CB647">
        <v>1590.42</v>
      </c>
      <c r="CC647">
        <v>295</v>
      </c>
      <c r="CD647">
        <v>5220.67</v>
      </c>
      <c r="CE647">
        <v>1591.29</v>
      </c>
      <c r="CF647">
        <v>-0.87</v>
      </c>
      <c r="CG647">
        <v>300.0000000000001</v>
      </c>
      <c r="CH647">
        <v>23.8</v>
      </c>
      <c r="CI647">
        <v>1650.734719841875</v>
      </c>
      <c r="CJ647">
        <v>2.032994541366527</v>
      </c>
      <c r="CK647">
        <v>-31.03478562282126</v>
      </c>
      <c r="CL647">
        <v>0.9198548094063967</v>
      </c>
      <c r="CM647">
        <v>0.9759925733019913</v>
      </c>
      <c r="CN647">
        <v>-0.00431141668520578</v>
      </c>
      <c r="CO647">
        <v>289.9999999999999</v>
      </c>
      <c r="CP647">
        <v>1590.91</v>
      </c>
      <c r="CQ647">
        <v>765</v>
      </c>
      <c r="CR647">
        <v>5219.32</v>
      </c>
      <c r="CS647">
        <v>1591.27</v>
      </c>
      <c r="CT647">
        <v>-0.36</v>
      </c>
      <c r="DH647">
        <f>$B$11*EG647+$C$11*EH647+$F$11*ES647*(1-EV647)</f>
        <v>0</v>
      </c>
      <c r="DI647">
        <f>DH647*DJ647</f>
        <v>0</v>
      </c>
      <c r="DJ647">
        <f>($B$11*$D$9+$C$11*$D$9+$F$11*((FF647+EX647)/MAX(FF647+EX647+FG647, 0.1)*$I$9+FG647/MAX(FF647+EX647+FG647, 0.1)*$J$9))/($B$11+$C$11+$F$11)</f>
        <v>0</v>
      </c>
      <c r="DK647">
        <f>($B$11*$K$9+$C$11*$K$9+$F$11*((FF647+EX647)/MAX(FF647+EX647+FG647, 0.1)*$P$9+FG647/MAX(FF647+EX647+FG647, 0.1)*$Q$9))/($B$11+$C$11+$F$11)</f>
        <v>0</v>
      </c>
      <c r="DL647">
        <v>6</v>
      </c>
      <c r="DM647">
        <v>0.5</v>
      </c>
      <c r="DN647" t="s">
        <v>438</v>
      </c>
      <c r="DO647">
        <v>2</v>
      </c>
      <c r="DP647" t="b">
        <v>1</v>
      </c>
      <c r="DQ647">
        <v>1761514845.1</v>
      </c>
      <c r="DR647">
        <v>850.4109999999999</v>
      </c>
      <c r="DS647">
        <v>894.3888888888889</v>
      </c>
      <c r="DT647">
        <v>16.39175555555556</v>
      </c>
      <c r="DU647">
        <v>14.45358888888889</v>
      </c>
      <c r="DV647">
        <v>853.5525555555555</v>
      </c>
      <c r="DW647">
        <v>16.31844444444445</v>
      </c>
      <c r="DX647">
        <v>500.0754444444444</v>
      </c>
      <c r="DY647">
        <v>90.25355555555555</v>
      </c>
      <c r="DZ647">
        <v>0.1001309</v>
      </c>
      <c r="EA647">
        <v>23.77244444444444</v>
      </c>
      <c r="EB647">
        <v>24.05078888888889</v>
      </c>
      <c r="EC647">
        <v>999.9000000000001</v>
      </c>
      <c r="ED647">
        <v>0</v>
      </c>
      <c r="EE647">
        <v>0</v>
      </c>
      <c r="EF647">
        <v>9993.549999999999</v>
      </c>
      <c r="EG647">
        <v>0</v>
      </c>
      <c r="EH647">
        <v>1029.038888888889</v>
      </c>
      <c r="EI647">
        <v>-43.97776666666667</v>
      </c>
      <c r="EJ647">
        <v>864.583</v>
      </c>
      <c r="EK647">
        <v>907.5055555555557</v>
      </c>
      <c r="EL647">
        <v>1.938174444444445</v>
      </c>
      <c r="EM647">
        <v>894.3888888888889</v>
      </c>
      <c r="EN647">
        <v>14.45358888888889</v>
      </c>
      <c r="EO647">
        <v>1.479416666666667</v>
      </c>
      <c r="EP647">
        <v>1.304488888888889</v>
      </c>
      <c r="EQ647">
        <v>12.75705555555555</v>
      </c>
      <c r="ER647">
        <v>10.85065555555556</v>
      </c>
      <c r="ES647">
        <v>2000.035555555555</v>
      </c>
      <c r="ET647">
        <v>0.9800041111111112</v>
      </c>
      <c r="EU647">
        <v>0.01999608888888889</v>
      </c>
      <c r="EV647">
        <v>0</v>
      </c>
      <c r="EW647">
        <v>1492.863333333333</v>
      </c>
      <c r="EX647">
        <v>5.00097</v>
      </c>
      <c r="EY647">
        <v>30028.91111111111</v>
      </c>
      <c r="EZ647">
        <v>16707.88888888889</v>
      </c>
      <c r="FA647">
        <v>41.25</v>
      </c>
      <c r="FB647">
        <v>42.437</v>
      </c>
      <c r="FC647">
        <v>41.437</v>
      </c>
      <c r="FD647">
        <v>41.76377777777778</v>
      </c>
      <c r="FE647">
        <v>41.27066666666667</v>
      </c>
      <c r="FF647">
        <v>1955.144444444444</v>
      </c>
      <c r="FG647">
        <v>39.89</v>
      </c>
      <c r="FH647">
        <v>0</v>
      </c>
      <c r="FI647">
        <v>9718.400000095367</v>
      </c>
      <c r="FJ647">
        <v>0</v>
      </c>
      <c r="FK647">
        <v>1493.5952</v>
      </c>
      <c r="FL647">
        <v>-9.206923067126763</v>
      </c>
      <c r="FM647">
        <v>-174.1538458057095</v>
      </c>
      <c r="FN647">
        <v>30042.884</v>
      </c>
      <c r="FO647">
        <v>15</v>
      </c>
      <c r="FP647">
        <v>0</v>
      </c>
      <c r="FQ647" t="s">
        <v>439</v>
      </c>
      <c r="FR647">
        <v>1760210915.6</v>
      </c>
      <c r="FS647">
        <v>0</v>
      </c>
      <c r="FT647">
        <v>0</v>
      </c>
      <c r="FU647">
        <v>-0.215</v>
      </c>
      <c r="FV647">
        <v>0</v>
      </c>
      <c r="FW647">
        <v>-0.6919999999999999</v>
      </c>
      <c r="FX647">
        <v>0</v>
      </c>
      <c r="FY647">
        <v>400</v>
      </c>
      <c r="FZ647">
        <v>0</v>
      </c>
      <c r="GA647">
        <v>0.15</v>
      </c>
      <c r="GB647">
        <v>0</v>
      </c>
      <c r="GC647">
        <v>-43.5005375</v>
      </c>
      <c r="GD647">
        <v>-3.728290806754154</v>
      </c>
      <c r="GE647">
        <v>0.3618785498530551</v>
      </c>
      <c r="GF647">
        <v>0</v>
      </c>
      <c r="GG647">
        <v>1493.939411764706</v>
      </c>
      <c r="GH647">
        <v>-8.226737966500524</v>
      </c>
      <c r="GI647">
        <v>0.839793185942645</v>
      </c>
      <c r="GJ647">
        <v>0</v>
      </c>
      <c r="GK647">
        <v>1.9699355</v>
      </c>
      <c r="GL647">
        <v>-0.3127837148217678</v>
      </c>
      <c r="GM647">
        <v>0.03129892977004167</v>
      </c>
      <c r="GN647">
        <v>0</v>
      </c>
      <c r="GO647">
        <v>0</v>
      </c>
      <c r="GP647">
        <v>3</v>
      </c>
      <c r="GQ647" t="s">
        <v>455</v>
      </c>
      <c r="GR647">
        <v>3.13373</v>
      </c>
      <c r="GS647">
        <v>2.76015</v>
      </c>
      <c r="GT647">
        <v>0.15477</v>
      </c>
      <c r="GU647">
        <v>0.158054</v>
      </c>
      <c r="GV647">
        <v>0.08041810000000001</v>
      </c>
      <c r="GW647">
        <v>0.07264959999999999</v>
      </c>
      <c r="GX647">
        <v>26801.6</v>
      </c>
      <c r="GY647">
        <v>26700.3</v>
      </c>
      <c r="GZ647">
        <v>29495.1</v>
      </c>
      <c r="HA647">
        <v>29319.8</v>
      </c>
      <c r="HB647">
        <v>35845.9</v>
      </c>
      <c r="HC647">
        <v>36019.3</v>
      </c>
      <c r="HD647">
        <v>41501.9</v>
      </c>
      <c r="HE647">
        <v>41650.4</v>
      </c>
      <c r="HF647">
        <v>1.90933</v>
      </c>
      <c r="HG647">
        <v>1.8269</v>
      </c>
      <c r="HH647">
        <v>0.0170469</v>
      </c>
      <c r="HI647">
        <v>0</v>
      </c>
      <c r="HJ647">
        <v>23.7677</v>
      </c>
      <c r="HK647">
        <v>999.9</v>
      </c>
      <c r="HL647">
        <v>35.1</v>
      </c>
      <c r="HM647">
        <v>31.6</v>
      </c>
      <c r="HN647">
        <v>18.1559</v>
      </c>
      <c r="HO647">
        <v>62.4367</v>
      </c>
      <c r="HP647">
        <v>30.8333</v>
      </c>
      <c r="HQ647">
        <v>1</v>
      </c>
      <c r="HR647">
        <v>0.309985</v>
      </c>
      <c r="HS647">
        <v>6.45784</v>
      </c>
      <c r="HT647">
        <v>20.2213</v>
      </c>
      <c r="HU647">
        <v>5.21969</v>
      </c>
      <c r="HV647">
        <v>12.0173</v>
      </c>
      <c r="HW647">
        <v>4.98885</v>
      </c>
      <c r="HX647">
        <v>3.2878</v>
      </c>
      <c r="HY647">
        <v>9999</v>
      </c>
      <c r="HZ647">
        <v>9999</v>
      </c>
      <c r="IA647">
        <v>9999</v>
      </c>
      <c r="IB647">
        <v>999.9</v>
      </c>
      <c r="IC647">
        <v>4.97283</v>
      </c>
      <c r="ID647">
        <v>1.86661</v>
      </c>
      <c r="IE647">
        <v>1.86587</v>
      </c>
      <c r="IF647">
        <v>1.86584</v>
      </c>
      <c r="IG647">
        <v>1.86771</v>
      </c>
      <c r="IH647">
        <v>1.87013</v>
      </c>
      <c r="II647">
        <v>1.86875</v>
      </c>
      <c r="IJ647">
        <v>1.87027</v>
      </c>
      <c r="IK647">
        <v>0</v>
      </c>
      <c r="IL647">
        <v>0</v>
      </c>
      <c r="IM647">
        <v>0</v>
      </c>
      <c r="IN647">
        <v>0</v>
      </c>
      <c r="IO647" t="s">
        <v>441</v>
      </c>
      <c r="IP647" t="s">
        <v>442</v>
      </c>
      <c r="IQ647" t="s">
        <v>443</v>
      </c>
      <c r="IR647" t="s">
        <v>443</v>
      </c>
      <c r="IS647" t="s">
        <v>443</v>
      </c>
      <c r="IT647" t="s">
        <v>443</v>
      </c>
      <c r="IU647">
        <v>0</v>
      </c>
      <c r="IV647">
        <v>100</v>
      </c>
      <c r="IW647">
        <v>100</v>
      </c>
      <c r="IX647">
        <v>-3.158</v>
      </c>
      <c r="IY647">
        <v>0.07340000000000001</v>
      </c>
      <c r="IZ647">
        <v>-1.414774939843471</v>
      </c>
      <c r="JA647">
        <v>-0.002262605230658699</v>
      </c>
      <c r="JB647">
        <v>4.117972070868355E-07</v>
      </c>
      <c r="JC647">
        <v>-1.535053720392113E-10</v>
      </c>
      <c r="JD647">
        <v>-0.05773197212917025</v>
      </c>
      <c r="JE647">
        <v>-0.004387372397949352</v>
      </c>
      <c r="JF647">
        <v>0.001148265067849212</v>
      </c>
      <c r="JG647">
        <v>-2.372704636287677E-05</v>
      </c>
      <c r="JH647">
        <v>4</v>
      </c>
      <c r="JI647">
        <v>2346</v>
      </c>
      <c r="JJ647">
        <v>1</v>
      </c>
      <c r="JK647">
        <v>24</v>
      </c>
      <c r="JL647">
        <v>21732.2</v>
      </c>
      <c r="JM647">
        <v>29358580.8</v>
      </c>
      <c r="JN647">
        <v>1.93359</v>
      </c>
      <c r="JO647">
        <v>2.26074</v>
      </c>
      <c r="JP647">
        <v>1.39648</v>
      </c>
      <c r="JQ647">
        <v>2.35352</v>
      </c>
      <c r="JR647">
        <v>1.49536</v>
      </c>
      <c r="JS647">
        <v>2.68555</v>
      </c>
      <c r="JT647">
        <v>36.34</v>
      </c>
      <c r="JU647">
        <v>24.0087</v>
      </c>
      <c r="JV647">
        <v>18</v>
      </c>
      <c r="JW647">
        <v>499.511</v>
      </c>
      <c r="JX647">
        <v>436.701</v>
      </c>
      <c r="JY647">
        <v>17.2945</v>
      </c>
      <c r="JZ647">
        <v>31.234</v>
      </c>
      <c r="KA647">
        <v>30.0002</v>
      </c>
      <c r="KB647">
        <v>30.925</v>
      </c>
      <c r="KC647">
        <v>30.8386</v>
      </c>
      <c r="KD647">
        <v>38.7312</v>
      </c>
      <c r="KE647">
        <v>22.7644</v>
      </c>
      <c r="KF647">
        <v>31.1195</v>
      </c>
      <c r="KG647">
        <v>17.2735</v>
      </c>
      <c r="KH647">
        <v>921.92</v>
      </c>
      <c r="KI647">
        <v>14.4851</v>
      </c>
      <c r="KJ647">
        <v>100.801</v>
      </c>
      <c r="KK647">
        <v>100.16</v>
      </c>
    </row>
    <row r="648" spans="1:297">
      <c r="A648">
        <v>632</v>
      </c>
      <c r="B648">
        <v>1761514852.6</v>
      </c>
      <c r="C648">
        <v>7642.099999904633</v>
      </c>
      <c r="D648" t="s">
        <v>1713</v>
      </c>
      <c r="E648" t="s">
        <v>1714</v>
      </c>
      <c r="F648">
        <v>5</v>
      </c>
      <c r="G648" t="s">
        <v>1604</v>
      </c>
      <c r="H648" t="s">
        <v>436</v>
      </c>
      <c r="I648">
        <v>1761514849.8</v>
      </c>
      <c r="J648">
        <f>(K648)/1000</f>
        <v>0</v>
      </c>
      <c r="K648">
        <f>IF(DP648, AN648, AH648)</f>
        <v>0</v>
      </c>
      <c r="L648">
        <f>IF(DP648, AI648, AG648)</f>
        <v>0</v>
      </c>
      <c r="M648">
        <f>DR648 - IF(AU648&gt;1, L648*DL648*100.0/(AW648), 0)</f>
        <v>0</v>
      </c>
      <c r="N648">
        <f>((T648-J648/2)*M648-L648)/(T648+J648/2)</f>
        <v>0</v>
      </c>
      <c r="O648">
        <f>N648*(DY648+DZ648)/1000.0</f>
        <v>0</v>
      </c>
      <c r="P648">
        <f>(DR648 - IF(AU648&gt;1, L648*DL648*100.0/(AW648), 0))*(DY648+DZ648)/1000.0</f>
        <v>0</v>
      </c>
      <c r="Q648">
        <f>2.0/((1/S648-1/R648)+SIGN(S648)*SQRT((1/S648-1/R648)*(1/S648-1/R648) + 4*DM648/((DM648+1)*(DM648+1))*(2*1/S648*1/R648-1/R648*1/R648)))</f>
        <v>0</v>
      </c>
      <c r="R648">
        <f>IF(LEFT(DN648,1)&lt;&gt;"0",IF(LEFT(DN648,1)="1",3.0,DO648),$D$5+$E$5*(EF648*DY648/($K$5*1000))+$F$5*(EF648*DY648/($K$5*1000))*MAX(MIN(DL648,$J$5),$I$5)*MAX(MIN(DL648,$J$5),$I$5)+$G$5*MAX(MIN(DL648,$J$5),$I$5)*(EF648*DY648/($K$5*1000))+$H$5*(EF648*DY648/($K$5*1000))*(EF648*DY648/($K$5*1000)))</f>
        <v>0</v>
      </c>
      <c r="S648">
        <f>J648*(1000-(1000*0.61365*exp(17.502*W648/(240.97+W648))/(DY648+DZ648)+DT648)/2)/(1000*0.61365*exp(17.502*W648/(240.97+W648))/(DY648+DZ648)-DT648)</f>
        <v>0</v>
      </c>
      <c r="T648">
        <f>1/((DM648+1)/(Q648/1.6)+1/(R648/1.37)) + DM648/((DM648+1)/(Q648/1.6) + DM648/(R648/1.37))</f>
        <v>0</v>
      </c>
      <c r="U648">
        <f>(DH648*DK648)</f>
        <v>0</v>
      </c>
      <c r="V648">
        <f>(EA648+(U648+2*0.95*5.67E-8*(((EA648+$B$7)+273)^4-(EA648+273)^4)-44100*J648)/(1.84*29.3*R648+8*0.95*5.67E-8*(EA648+273)^3))</f>
        <v>0</v>
      </c>
      <c r="W648">
        <f>($C$7*EB648+$D$7*EC648+$E$7*V648)</f>
        <v>0</v>
      </c>
      <c r="X648">
        <f>0.61365*exp(17.502*W648/(240.97+W648))</f>
        <v>0</v>
      </c>
      <c r="Y648">
        <f>(Z648/AA648*100)</f>
        <v>0</v>
      </c>
      <c r="Z648">
        <f>DT648*(DY648+DZ648)/1000</f>
        <v>0</v>
      </c>
      <c r="AA648">
        <f>0.61365*exp(17.502*EA648/(240.97+EA648))</f>
        <v>0</v>
      </c>
      <c r="AB648">
        <f>(X648-DT648*(DY648+DZ648)/1000)</f>
        <v>0</v>
      </c>
      <c r="AC648">
        <f>(-J648*44100)</f>
        <v>0</v>
      </c>
      <c r="AD648">
        <f>2*29.3*R648*0.92*(EA648-W648)</f>
        <v>0</v>
      </c>
      <c r="AE648">
        <f>2*0.95*5.67E-8*(((EA648+$B$7)+273)^4-(W648+273)^4)</f>
        <v>0</v>
      </c>
      <c r="AF648">
        <f>U648+AE648+AC648+AD648</f>
        <v>0</v>
      </c>
      <c r="AG648">
        <f>DX648*AU648*(DS648-DR648*(1000-AU648*DU648)/(1000-AU648*DT648))/(100*DL648)</f>
        <v>0</v>
      </c>
      <c r="AH648">
        <f>1000*DX648*AU648*(DT648-DU648)/(100*DL648*(1000-AU648*DT648))</f>
        <v>0</v>
      </c>
      <c r="AI648">
        <f>(AJ648 - AK648 - DY648*1E3/(8.314*(EA648+273.15)) * AM648/DX648 * AL648) * DX648/(100*DL648) * (1000 - DU648)/1000</f>
        <v>0</v>
      </c>
      <c r="AJ648">
        <v>923.0637144244716</v>
      </c>
      <c r="AK648">
        <v>888.5134848484844</v>
      </c>
      <c r="AL648">
        <v>3.43827195899877</v>
      </c>
      <c r="AM648">
        <v>65.62289470494829</v>
      </c>
      <c r="AN648">
        <f>(AP648 - AO648 + DY648*1E3/(8.314*(EA648+273.15)) * AR648/DX648 * AQ648) * DX648/(100*DL648) * 1000/(1000 - AP648)</f>
        <v>0</v>
      </c>
      <c r="AO648">
        <v>14.45143026922936</v>
      </c>
      <c r="AP648">
        <v>16.39214121212121</v>
      </c>
      <c r="AQ648">
        <v>-2.908453692807088E-05</v>
      </c>
      <c r="AR648">
        <v>106.7628895152086</v>
      </c>
      <c r="AS648">
        <v>0</v>
      </c>
      <c r="AT648">
        <v>0</v>
      </c>
      <c r="AU648">
        <f>IF(AS648*$H$13&gt;=AW648,1.0,(AW648/(AW648-AS648*$H$13)))</f>
        <v>0</v>
      </c>
      <c r="AV648">
        <f>(AU648-1)*100</f>
        <v>0</v>
      </c>
      <c r="AW648">
        <f>MAX(0,($B$13+$C$13*EF648)/(1+$D$13*EF648)*DY648/(EA648+273)*$E$13)</f>
        <v>0</v>
      </c>
      <c r="AX648" t="s">
        <v>437</v>
      </c>
      <c r="AY648" t="s">
        <v>437</v>
      </c>
      <c r="AZ648">
        <v>0</v>
      </c>
      <c r="BA648">
        <v>0</v>
      </c>
      <c r="BB648">
        <f>1-AZ648/BA648</f>
        <v>0</v>
      </c>
      <c r="BC648">
        <v>0</v>
      </c>
      <c r="BD648" t="s">
        <v>437</v>
      </c>
      <c r="BE648" t="s">
        <v>437</v>
      </c>
      <c r="BF648">
        <v>0</v>
      </c>
      <c r="BG648">
        <v>0</v>
      </c>
      <c r="BH648">
        <f>1-BF648/BG648</f>
        <v>0</v>
      </c>
      <c r="BI648">
        <v>0.5</v>
      </c>
      <c r="BJ648">
        <f>DI648</f>
        <v>0</v>
      </c>
      <c r="BK648">
        <f>L648</f>
        <v>0</v>
      </c>
      <c r="BL648">
        <f>BH648*BI648*BJ648</f>
        <v>0</v>
      </c>
      <c r="BM648">
        <f>(BK648-BC648)/BJ648</f>
        <v>0</v>
      </c>
      <c r="BN648">
        <f>(BA648-BG648)/BG648</f>
        <v>0</v>
      </c>
      <c r="BO648">
        <f>AZ648/(BB648+AZ648/BG648)</f>
        <v>0</v>
      </c>
      <c r="BP648" t="s">
        <v>437</v>
      </c>
      <c r="BQ648">
        <v>0</v>
      </c>
      <c r="BR648">
        <f>IF(BQ648&lt;&gt;0, BQ648, BO648)</f>
        <v>0</v>
      </c>
      <c r="BS648">
        <f>1-BR648/BG648</f>
        <v>0</v>
      </c>
      <c r="BT648">
        <f>(BG648-BF648)/(BG648-BR648)</f>
        <v>0</v>
      </c>
      <c r="BU648">
        <f>(BA648-BG648)/(BA648-BR648)</f>
        <v>0</v>
      </c>
      <c r="BV648">
        <f>(BG648-BF648)/(BG648-AZ648)</f>
        <v>0</v>
      </c>
      <c r="BW648">
        <f>(BA648-BG648)/(BA648-AZ648)</f>
        <v>0</v>
      </c>
      <c r="BX648">
        <f>(BT648*BR648/BF648)</f>
        <v>0</v>
      </c>
      <c r="BY648">
        <f>(1-BX648)</f>
        <v>0</v>
      </c>
      <c r="BZ648">
        <v>2020</v>
      </c>
      <c r="CA648">
        <v>290.0000000000001</v>
      </c>
      <c r="CB648">
        <v>1590.42</v>
      </c>
      <c r="CC648">
        <v>295</v>
      </c>
      <c r="CD648">
        <v>5220.67</v>
      </c>
      <c r="CE648">
        <v>1591.29</v>
      </c>
      <c r="CF648">
        <v>-0.87</v>
      </c>
      <c r="CG648">
        <v>300.0000000000001</v>
      </c>
      <c r="CH648">
        <v>23.8</v>
      </c>
      <c r="CI648">
        <v>1650.734719841875</v>
      </c>
      <c r="CJ648">
        <v>2.032994541366527</v>
      </c>
      <c r="CK648">
        <v>-31.03478562282126</v>
      </c>
      <c r="CL648">
        <v>0.9198548094063967</v>
      </c>
      <c r="CM648">
        <v>0.9759925733019913</v>
      </c>
      <c r="CN648">
        <v>-0.00431141668520578</v>
      </c>
      <c r="CO648">
        <v>289.9999999999999</v>
      </c>
      <c r="CP648">
        <v>1590.91</v>
      </c>
      <c r="CQ648">
        <v>765</v>
      </c>
      <c r="CR648">
        <v>5219.32</v>
      </c>
      <c r="CS648">
        <v>1591.27</v>
      </c>
      <c r="CT648">
        <v>-0.36</v>
      </c>
      <c r="DH648">
        <f>$B$11*EG648+$C$11*EH648+$F$11*ES648*(1-EV648)</f>
        <v>0</v>
      </c>
      <c r="DI648">
        <f>DH648*DJ648</f>
        <v>0</v>
      </c>
      <c r="DJ648">
        <f>($B$11*$D$9+$C$11*$D$9+$F$11*((FF648+EX648)/MAX(FF648+EX648+FG648, 0.1)*$I$9+FG648/MAX(FF648+EX648+FG648, 0.1)*$J$9))/($B$11+$C$11+$F$11)</f>
        <v>0</v>
      </c>
      <c r="DK648">
        <f>($B$11*$K$9+$C$11*$K$9+$F$11*((FF648+EX648)/MAX(FF648+EX648+FG648, 0.1)*$P$9+FG648/MAX(FF648+EX648+FG648, 0.1)*$Q$9))/($B$11+$C$11+$F$11)</f>
        <v>0</v>
      </c>
      <c r="DL648">
        <v>6</v>
      </c>
      <c r="DM648">
        <v>0.5</v>
      </c>
      <c r="DN648" t="s">
        <v>438</v>
      </c>
      <c r="DO648">
        <v>2</v>
      </c>
      <c r="DP648" t="b">
        <v>1</v>
      </c>
      <c r="DQ648">
        <v>1761514849.8</v>
      </c>
      <c r="DR648">
        <v>866.1704999999999</v>
      </c>
      <c r="DS648">
        <v>910.3588</v>
      </c>
      <c r="DT648">
        <v>16.39282</v>
      </c>
      <c r="DU648">
        <v>14.45172</v>
      </c>
      <c r="DV648">
        <v>869.3420000000002</v>
      </c>
      <c r="DW648">
        <v>16.31947</v>
      </c>
      <c r="DX648">
        <v>500.0001999999999</v>
      </c>
      <c r="DY648">
        <v>90.25396000000001</v>
      </c>
      <c r="DZ648">
        <v>0.1000457</v>
      </c>
      <c r="EA648">
        <v>23.76564</v>
      </c>
      <c r="EB648">
        <v>24.03199</v>
      </c>
      <c r="EC648">
        <v>999.9</v>
      </c>
      <c r="ED648">
        <v>0</v>
      </c>
      <c r="EE648">
        <v>0</v>
      </c>
      <c r="EF648">
        <v>9985.936</v>
      </c>
      <c r="EG648">
        <v>0</v>
      </c>
      <c r="EH648">
        <v>1029.05</v>
      </c>
      <c r="EI648">
        <v>-44.18819000000001</v>
      </c>
      <c r="EJ648">
        <v>880.6061</v>
      </c>
      <c r="EK648">
        <v>923.7077999999999</v>
      </c>
      <c r="EL648">
        <v>1.941087</v>
      </c>
      <c r="EM648">
        <v>910.3588</v>
      </c>
      <c r="EN648">
        <v>14.45172</v>
      </c>
      <c r="EO648">
        <v>1.479517</v>
      </c>
      <c r="EP648">
        <v>1.304326</v>
      </c>
      <c r="EQ648">
        <v>12.75811</v>
      </c>
      <c r="ER648">
        <v>10.84881</v>
      </c>
      <c r="ES648">
        <v>1999.952</v>
      </c>
      <c r="ET648">
        <v>0.9800034</v>
      </c>
      <c r="EU648">
        <v>0.01999689</v>
      </c>
      <c r="EV648">
        <v>0</v>
      </c>
      <c r="EW648">
        <v>1491.892</v>
      </c>
      <c r="EX648">
        <v>5.000970000000001</v>
      </c>
      <c r="EY648">
        <v>30009.16</v>
      </c>
      <c r="EZ648">
        <v>16707.2</v>
      </c>
      <c r="FA648">
        <v>41.2562</v>
      </c>
      <c r="FB648">
        <v>42.437</v>
      </c>
      <c r="FC648">
        <v>41.437</v>
      </c>
      <c r="FD648">
        <v>41.75</v>
      </c>
      <c r="FE648">
        <v>41.312</v>
      </c>
      <c r="FF648">
        <v>1955.062</v>
      </c>
      <c r="FG648">
        <v>39.89</v>
      </c>
      <c r="FH648">
        <v>0</v>
      </c>
      <c r="FI648">
        <v>9723.800000190735</v>
      </c>
      <c r="FJ648">
        <v>0</v>
      </c>
      <c r="FK648">
        <v>1492.718846153846</v>
      </c>
      <c r="FL648">
        <v>-10.16717948428863</v>
      </c>
      <c r="FM648">
        <v>-208.6871793012332</v>
      </c>
      <c r="FN648">
        <v>30026.14230769231</v>
      </c>
      <c r="FO648">
        <v>15</v>
      </c>
      <c r="FP648">
        <v>0</v>
      </c>
      <c r="FQ648" t="s">
        <v>439</v>
      </c>
      <c r="FR648">
        <v>1760210915.6</v>
      </c>
      <c r="FS648">
        <v>0</v>
      </c>
      <c r="FT648">
        <v>0</v>
      </c>
      <c r="FU648">
        <v>-0.215</v>
      </c>
      <c r="FV648">
        <v>0</v>
      </c>
      <c r="FW648">
        <v>-0.6919999999999999</v>
      </c>
      <c r="FX648">
        <v>0</v>
      </c>
      <c r="FY648">
        <v>400</v>
      </c>
      <c r="FZ648">
        <v>0</v>
      </c>
      <c r="GA648">
        <v>0.15</v>
      </c>
      <c r="GB648">
        <v>0</v>
      </c>
      <c r="GC648">
        <v>-43.74865853658537</v>
      </c>
      <c r="GD648">
        <v>-3.630894773519175</v>
      </c>
      <c r="GE648">
        <v>0.3643254039839968</v>
      </c>
      <c r="GF648">
        <v>0</v>
      </c>
      <c r="GG648">
        <v>1493.319411764706</v>
      </c>
      <c r="GH648">
        <v>-9.99266616224581</v>
      </c>
      <c r="GI648">
        <v>1.024186739568848</v>
      </c>
      <c r="GJ648">
        <v>0</v>
      </c>
      <c r="GK648">
        <v>1.95430243902439</v>
      </c>
      <c r="GL648">
        <v>-0.1781634146341511</v>
      </c>
      <c r="GM648">
        <v>0.02086073751478878</v>
      </c>
      <c r="GN648">
        <v>0</v>
      </c>
      <c r="GO648">
        <v>0</v>
      </c>
      <c r="GP648">
        <v>3</v>
      </c>
      <c r="GQ648" t="s">
        <v>455</v>
      </c>
      <c r="GR648">
        <v>3.13376</v>
      </c>
      <c r="GS648">
        <v>2.76014</v>
      </c>
      <c r="GT648">
        <v>0.156765</v>
      </c>
      <c r="GU648">
        <v>0.159969</v>
      </c>
      <c r="GV648">
        <v>0.080415</v>
      </c>
      <c r="GW648">
        <v>0.072648</v>
      </c>
      <c r="GX648">
        <v>26738.3</v>
      </c>
      <c r="GY648">
        <v>26639.6</v>
      </c>
      <c r="GZ648">
        <v>29495.2</v>
      </c>
      <c r="HA648">
        <v>29319.9</v>
      </c>
      <c r="HB648">
        <v>35845.9</v>
      </c>
      <c r="HC648">
        <v>36019.6</v>
      </c>
      <c r="HD648">
        <v>41501.7</v>
      </c>
      <c r="HE648">
        <v>41650.6</v>
      </c>
      <c r="HF648">
        <v>1.90925</v>
      </c>
      <c r="HG648">
        <v>1.82677</v>
      </c>
      <c r="HH648">
        <v>0.0145435</v>
      </c>
      <c r="HI648">
        <v>0</v>
      </c>
      <c r="HJ648">
        <v>23.7642</v>
      </c>
      <c r="HK648">
        <v>999.9</v>
      </c>
      <c r="HL648">
        <v>35</v>
      </c>
      <c r="HM648">
        <v>31.6</v>
      </c>
      <c r="HN648">
        <v>18.1014</v>
      </c>
      <c r="HO648">
        <v>62.3267</v>
      </c>
      <c r="HP648">
        <v>30.8694</v>
      </c>
      <c r="HQ648">
        <v>1</v>
      </c>
      <c r="HR648">
        <v>0.309914</v>
      </c>
      <c r="HS648">
        <v>6.37806</v>
      </c>
      <c r="HT648">
        <v>20.2244</v>
      </c>
      <c r="HU648">
        <v>5.21939</v>
      </c>
      <c r="HV648">
        <v>12.0171</v>
      </c>
      <c r="HW648">
        <v>4.98875</v>
      </c>
      <c r="HX648">
        <v>3.28783</v>
      </c>
      <c r="HY648">
        <v>9999</v>
      </c>
      <c r="HZ648">
        <v>9999</v>
      </c>
      <c r="IA648">
        <v>9999</v>
      </c>
      <c r="IB648">
        <v>999.9</v>
      </c>
      <c r="IC648">
        <v>4.97284</v>
      </c>
      <c r="ID648">
        <v>1.86661</v>
      </c>
      <c r="IE648">
        <v>1.86588</v>
      </c>
      <c r="IF648">
        <v>1.86585</v>
      </c>
      <c r="IG648">
        <v>1.86769</v>
      </c>
      <c r="IH648">
        <v>1.87013</v>
      </c>
      <c r="II648">
        <v>1.86874</v>
      </c>
      <c r="IJ648">
        <v>1.87026</v>
      </c>
      <c r="IK648">
        <v>0</v>
      </c>
      <c r="IL648">
        <v>0</v>
      </c>
      <c r="IM648">
        <v>0</v>
      </c>
      <c r="IN648">
        <v>0</v>
      </c>
      <c r="IO648" t="s">
        <v>441</v>
      </c>
      <c r="IP648" t="s">
        <v>442</v>
      </c>
      <c r="IQ648" t="s">
        <v>443</v>
      </c>
      <c r="IR648" t="s">
        <v>443</v>
      </c>
      <c r="IS648" t="s">
        <v>443</v>
      </c>
      <c r="IT648" t="s">
        <v>443</v>
      </c>
      <c r="IU648">
        <v>0</v>
      </c>
      <c r="IV648">
        <v>100</v>
      </c>
      <c r="IW648">
        <v>100</v>
      </c>
      <c r="IX648">
        <v>-3.189</v>
      </c>
      <c r="IY648">
        <v>0.0733</v>
      </c>
      <c r="IZ648">
        <v>-1.414774939843471</v>
      </c>
      <c r="JA648">
        <v>-0.002262605230658699</v>
      </c>
      <c r="JB648">
        <v>4.117972070868355E-07</v>
      </c>
      <c r="JC648">
        <v>-1.535053720392113E-10</v>
      </c>
      <c r="JD648">
        <v>-0.05773197212917025</v>
      </c>
      <c r="JE648">
        <v>-0.004387372397949352</v>
      </c>
      <c r="JF648">
        <v>0.001148265067849212</v>
      </c>
      <c r="JG648">
        <v>-2.372704636287677E-05</v>
      </c>
      <c r="JH648">
        <v>4</v>
      </c>
      <c r="JI648">
        <v>2346</v>
      </c>
      <c r="JJ648">
        <v>1</v>
      </c>
      <c r="JK648">
        <v>24</v>
      </c>
      <c r="JL648">
        <v>21732.3</v>
      </c>
      <c r="JM648">
        <v>29358580.9</v>
      </c>
      <c r="JN648">
        <v>1.96045</v>
      </c>
      <c r="JO648">
        <v>2.24854</v>
      </c>
      <c r="JP648">
        <v>1.39648</v>
      </c>
      <c r="JQ648">
        <v>2.35229</v>
      </c>
      <c r="JR648">
        <v>1.49536</v>
      </c>
      <c r="JS648">
        <v>2.70386</v>
      </c>
      <c r="JT648">
        <v>36.34</v>
      </c>
      <c r="JU648">
        <v>24.0087</v>
      </c>
      <c r="JV648">
        <v>18</v>
      </c>
      <c r="JW648">
        <v>499.493</v>
      </c>
      <c r="JX648">
        <v>436.657</v>
      </c>
      <c r="JY648">
        <v>17.2356</v>
      </c>
      <c r="JZ648">
        <v>31.2383</v>
      </c>
      <c r="KA648">
        <v>30.0001</v>
      </c>
      <c r="KB648">
        <v>30.929</v>
      </c>
      <c r="KC648">
        <v>30.8431</v>
      </c>
      <c r="KD648">
        <v>39.3336</v>
      </c>
      <c r="KE648">
        <v>22.7644</v>
      </c>
      <c r="KF648">
        <v>31.1195</v>
      </c>
      <c r="KG648">
        <v>17.2295</v>
      </c>
      <c r="KH648">
        <v>941.977</v>
      </c>
      <c r="KI648">
        <v>14.4851</v>
      </c>
      <c r="KJ648">
        <v>100.801</v>
      </c>
      <c r="KK648">
        <v>100.16</v>
      </c>
    </row>
    <row r="649" spans="1:297">
      <c r="A649">
        <v>633</v>
      </c>
      <c r="B649">
        <v>1761514857.6</v>
      </c>
      <c r="C649">
        <v>7647.099999904633</v>
      </c>
      <c r="D649" t="s">
        <v>1715</v>
      </c>
      <c r="E649" t="s">
        <v>1716</v>
      </c>
      <c r="F649">
        <v>5</v>
      </c>
      <c r="G649" t="s">
        <v>1604</v>
      </c>
      <c r="H649" t="s">
        <v>436</v>
      </c>
      <c r="I649">
        <v>1761514855.1</v>
      </c>
      <c r="J649">
        <f>(K649)/1000</f>
        <v>0</v>
      </c>
      <c r="K649">
        <f>IF(DP649, AN649, AH649)</f>
        <v>0</v>
      </c>
      <c r="L649">
        <f>IF(DP649, AI649, AG649)</f>
        <v>0</v>
      </c>
      <c r="M649">
        <f>DR649 - IF(AU649&gt;1, L649*DL649*100.0/(AW649), 0)</f>
        <v>0</v>
      </c>
      <c r="N649">
        <f>((T649-J649/2)*M649-L649)/(T649+J649/2)</f>
        <v>0</v>
      </c>
      <c r="O649">
        <f>N649*(DY649+DZ649)/1000.0</f>
        <v>0</v>
      </c>
      <c r="P649">
        <f>(DR649 - IF(AU649&gt;1, L649*DL649*100.0/(AW649), 0))*(DY649+DZ649)/1000.0</f>
        <v>0</v>
      </c>
      <c r="Q649">
        <f>2.0/((1/S649-1/R649)+SIGN(S649)*SQRT((1/S649-1/R649)*(1/S649-1/R649) + 4*DM649/((DM649+1)*(DM649+1))*(2*1/S649*1/R649-1/R649*1/R649)))</f>
        <v>0</v>
      </c>
      <c r="R649">
        <f>IF(LEFT(DN649,1)&lt;&gt;"0",IF(LEFT(DN649,1)="1",3.0,DO649),$D$5+$E$5*(EF649*DY649/($K$5*1000))+$F$5*(EF649*DY649/($K$5*1000))*MAX(MIN(DL649,$J$5),$I$5)*MAX(MIN(DL649,$J$5),$I$5)+$G$5*MAX(MIN(DL649,$J$5),$I$5)*(EF649*DY649/($K$5*1000))+$H$5*(EF649*DY649/($K$5*1000))*(EF649*DY649/($K$5*1000)))</f>
        <v>0</v>
      </c>
      <c r="S649">
        <f>J649*(1000-(1000*0.61365*exp(17.502*W649/(240.97+W649))/(DY649+DZ649)+DT649)/2)/(1000*0.61365*exp(17.502*W649/(240.97+W649))/(DY649+DZ649)-DT649)</f>
        <v>0</v>
      </c>
      <c r="T649">
        <f>1/((DM649+1)/(Q649/1.6)+1/(R649/1.37)) + DM649/((DM649+1)/(Q649/1.6) + DM649/(R649/1.37))</f>
        <v>0</v>
      </c>
      <c r="U649">
        <f>(DH649*DK649)</f>
        <v>0</v>
      </c>
      <c r="V649">
        <f>(EA649+(U649+2*0.95*5.67E-8*(((EA649+$B$7)+273)^4-(EA649+273)^4)-44100*J649)/(1.84*29.3*R649+8*0.95*5.67E-8*(EA649+273)^3))</f>
        <v>0</v>
      </c>
      <c r="W649">
        <f>($C$7*EB649+$D$7*EC649+$E$7*V649)</f>
        <v>0</v>
      </c>
      <c r="X649">
        <f>0.61365*exp(17.502*W649/(240.97+W649))</f>
        <v>0</v>
      </c>
      <c r="Y649">
        <f>(Z649/AA649*100)</f>
        <v>0</v>
      </c>
      <c r="Z649">
        <f>DT649*(DY649+DZ649)/1000</f>
        <v>0</v>
      </c>
      <c r="AA649">
        <f>0.61365*exp(17.502*EA649/(240.97+EA649))</f>
        <v>0</v>
      </c>
      <c r="AB649">
        <f>(X649-DT649*(DY649+DZ649)/1000)</f>
        <v>0</v>
      </c>
      <c r="AC649">
        <f>(-J649*44100)</f>
        <v>0</v>
      </c>
      <c r="AD649">
        <f>2*29.3*R649*0.92*(EA649-W649)</f>
        <v>0</v>
      </c>
      <c r="AE649">
        <f>2*0.95*5.67E-8*(((EA649+$B$7)+273)^4-(W649+273)^4)</f>
        <v>0</v>
      </c>
      <c r="AF649">
        <f>U649+AE649+AC649+AD649</f>
        <v>0</v>
      </c>
      <c r="AG649">
        <f>DX649*AU649*(DS649-DR649*(1000-AU649*DU649)/(1000-AU649*DT649))/(100*DL649)</f>
        <v>0</v>
      </c>
      <c r="AH649">
        <f>1000*DX649*AU649*(DT649-DU649)/(100*DL649*(1000-AU649*DT649))</f>
        <v>0</v>
      </c>
      <c r="AI649">
        <f>(AJ649 - AK649 - DY649*1E3/(8.314*(EA649+273.15)) * AM649/DX649 * AL649) * DX649/(100*DL649) * (1000 - DU649)/1000</f>
        <v>0</v>
      </c>
      <c r="AJ649">
        <v>940.0331730108551</v>
      </c>
      <c r="AK649">
        <v>905.5614848484843</v>
      </c>
      <c r="AL649">
        <v>3.408785709878563</v>
      </c>
      <c r="AM649">
        <v>65.62289470494829</v>
      </c>
      <c r="AN649">
        <f>(AP649 - AO649 + DY649*1E3/(8.314*(EA649+273.15)) * AR649/DX649 * AQ649) * DX649/(100*DL649) * 1000/(1000 - AP649)</f>
        <v>0</v>
      </c>
      <c r="AO649">
        <v>14.45024524642179</v>
      </c>
      <c r="AP649">
        <v>16.39560606060606</v>
      </c>
      <c r="AQ649">
        <v>5.543630429929301E-05</v>
      </c>
      <c r="AR649">
        <v>106.7628895152086</v>
      </c>
      <c r="AS649">
        <v>0</v>
      </c>
      <c r="AT649">
        <v>0</v>
      </c>
      <c r="AU649">
        <f>IF(AS649*$H$13&gt;=AW649,1.0,(AW649/(AW649-AS649*$H$13)))</f>
        <v>0</v>
      </c>
      <c r="AV649">
        <f>(AU649-1)*100</f>
        <v>0</v>
      </c>
      <c r="AW649">
        <f>MAX(0,($B$13+$C$13*EF649)/(1+$D$13*EF649)*DY649/(EA649+273)*$E$13)</f>
        <v>0</v>
      </c>
      <c r="AX649" t="s">
        <v>437</v>
      </c>
      <c r="AY649" t="s">
        <v>437</v>
      </c>
      <c r="AZ649">
        <v>0</v>
      </c>
      <c r="BA649">
        <v>0</v>
      </c>
      <c r="BB649">
        <f>1-AZ649/BA649</f>
        <v>0</v>
      </c>
      <c r="BC649">
        <v>0</v>
      </c>
      <c r="BD649" t="s">
        <v>437</v>
      </c>
      <c r="BE649" t="s">
        <v>437</v>
      </c>
      <c r="BF649">
        <v>0</v>
      </c>
      <c r="BG649">
        <v>0</v>
      </c>
      <c r="BH649">
        <f>1-BF649/BG649</f>
        <v>0</v>
      </c>
      <c r="BI649">
        <v>0.5</v>
      </c>
      <c r="BJ649">
        <f>DI649</f>
        <v>0</v>
      </c>
      <c r="BK649">
        <f>L649</f>
        <v>0</v>
      </c>
      <c r="BL649">
        <f>BH649*BI649*BJ649</f>
        <v>0</v>
      </c>
      <c r="BM649">
        <f>(BK649-BC649)/BJ649</f>
        <v>0</v>
      </c>
      <c r="BN649">
        <f>(BA649-BG649)/BG649</f>
        <v>0</v>
      </c>
      <c r="BO649">
        <f>AZ649/(BB649+AZ649/BG649)</f>
        <v>0</v>
      </c>
      <c r="BP649" t="s">
        <v>437</v>
      </c>
      <c r="BQ649">
        <v>0</v>
      </c>
      <c r="BR649">
        <f>IF(BQ649&lt;&gt;0, BQ649, BO649)</f>
        <v>0</v>
      </c>
      <c r="BS649">
        <f>1-BR649/BG649</f>
        <v>0</v>
      </c>
      <c r="BT649">
        <f>(BG649-BF649)/(BG649-BR649)</f>
        <v>0</v>
      </c>
      <c r="BU649">
        <f>(BA649-BG649)/(BA649-BR649)</f>
        <v>0</v>
      </c>
      <c r="BV649">
        <f>(BG649-BF649)/(BG649-AZ649)</f>
        <v>0</v>
      </c>
      <c r="BW649">
        <f>(BA649-BG649)/(BA649-AZ649)</f>
        <v>0</v>
      </c>
      <c r="BX649">
        <f>(BT649*BR649/BF649)</f>
        <v>0</v>
      </c>
      <c r="BY649">
        <f>(1-BX649)</f>
        <v>0</v>
      </c>
      <c r="BZ649">
        <v>2020</v>
      </c>
      <c r="CA649">
        <v>290.0000000000001</v>
      </c>
      <c r="CB649">
        <v>1590.42</v>
      </c>
      <c r="CC649">
        <v>295</v>
      </c>
      <c r="CD649">
        <v>5220.67</v>
      </c>
      <c r="CE649">
        <v>1591.29</v>
      </c>
      <c r="CF649">
        <v>-0.87</v>
      </c>
      <c r="CG649">
        <v>300.0000000000001</v>
      </c>
      <c r="CH649">
        <v>23.8</v>
      </c>
      <c r="CI649">
        <v>1650.734719841875</v>
      </c>
      <c r="CJ649">
        <v>2.032994541366527</v>
      </c>
      <c r="CK649">
        <v>-31.03478562282126</v>
      </c>
      <c r="CL649">
        <v>0.9198548094063967</v>
      </c>
      <c r="CM649">
        <v>0.9759925733019913</v>
      </c>
      <c r="CN649">
        <v>-0.00431141668520578</v>
      </c>
      <c r="CO649">
        <v>289.9999999999999</v>
      </c>
      <c r="CP649">
        <v>1590.91</v>
      </c>
      <c r="CQ649">
        <v>765</v>
      </c>
      <c r="CR649">
        <v>5219.32</v>
      </c>
      <c r="CS649">
        <v>1591.27</v>
      </c>
      <c r="CT649">
        <v>-0.36</v>
      </c>
      <c r="DH649">
        <f>$B$11*EG649+$C$11*EH649+$F$11*ES649*(1-EV649)</f>
        <v>0</v>
      </c>
      <c r="DI649">
        <f>DH649*DJ649</f>
        <v>0</v>
      </c>
      <c r="DJ649">
        <f>($B$11*$D$9+$C$11*$D$9+$F$11*((FF649+EX649)/MAX(FF649+EX649+FG649, 0.1)*$I$9+FG649/MAX(FF649+EX649+FG649, 0.1)*$J$9))/($B$11+$C$11+$F$11)</f>
        <v>0</v>
      </c>
      <c r="DK649">
        <f>($B$11*$K$9+$C$11*$K$9+$F$11*((FF649+EX649)/MAX(FF649+EX649+FG649, 0.1)*$P$9+FG649/MAX(FF649+EX649+FG649, 0.1)*$Q$9))/($B$11+$C$11+$F$11)</f>
        <v>0</v>
      </c>
      <c r="DL649">
        <v>6</v>
      </c>
      <c r="DM649">
        <v>0.5</v>
      </c>
      <c r="DN649" t="s">
        <v>438</v>
      </c>
      <c r="DO649">
        <v>2</v>
      </c>
      <c r="DP649" t="b">
        <v>1</v>
      </c>
      <c r="DQ649">
        <v>1761514855.1</v>
      </c>
      <c r="DR649">
        <v>883.9981111111111</v>
      </c>
      <c r="DS649">
        <v>928.1694444444444</v>
      </c>
      <c r="DT649">
        <v>16.3948</v>
      </c>
      <c r="DU649">
        <v>14.44988888888889</v>
      </c>
      <c r="DV649">
        <v>887.2033333333334</v>
      </c>
      <c r="DW649">
        <v>16.3214</v>
      </c>
      <c r="DX649">
        <v>499.9861111111111</v>
      </c>
      <c r="DY649">
        <v>90.25584444444445</v>
      </c>
      <c r="DZ649">
        <v>0.09993376666666667</v>
      </c>
      <c r="EA649">
        <v>23.76292222222222</v>
      </c>
      <c r="EB649">
        <v>23.98517777777778</v>
      </c>
      <c r="EC649">
        <v>999.9000000000001</v>
      </c>
      <c r="ED649">
        <v>0</v>
      </c>
      <c r="EE649">
        <v>0</v>
      </c>
      <c r="EF649">
        <v>10003.26888888889</v>
      </c>
      <c r="EG649">
        <v>0</v>
      </c>
      <c r="EH649">
        <v>1029.035555555555</v>
      </c>
      <c r="EI649">
        <v>-44.17113333333334</v>
      </c>
      <c r="EJ649">
        <v>898.7327777777778</v>
      </c>
      <c r="EK649">
        <v>941.7778888888889</v>
      </c>
      <c r="EL649">
        <v>1.944905555555555</v>
      </c>
      <c r="EM649">
        <v>928.1694444444444</v>
      </c>
      <c r="EN649">
        <v>14.44988888888889</v>
      </c>
      <c r="EO649">
        <v>1.479725555555556</v>
      </c>
      <c r="EP649">
        <v>1.304187777777778</v>
      </c>
      <c r="EQ649">
        <v>12.76027777777778</v>
      </c>
      <c r="ER649">
        <v>10.8472</v>
      </c>
      <c r="ES649">
        <v>2000.027777777778</v>
      </c>
      <c r="ET649">
        <v>0.9800042222222223</v>
      </c>
      <c r="EU649">
        <v>0.01999607777777777</v>
      </c>
      <c r="EV649">
        <v>0</v>
      </c>
      <c r="EW649">
        <v>1491.025555555555</v>
      </c>
      <c r="EX649">
        <v>5.00097</v>
      </c>
      <c r="EY649">
        <v>29995</v>
      </c>
      <c r="EZ649">
        <v>16707.85555555555</v>
      </c>
      <c r="FA649">
        <v>41.27066666666667</v>
      </c>
      <c r="FB649">
        <v>42.437</v>
      </c>
      <c r="FC649">
        <v>41.437</v>
      </c>
      <c r="FD649">
        <v>41.75</v>
      </c>
      <c r="FE649">
        <v>41.28444444444445</v>
      </c>
      <c r="FF649">
        <v>1955.137777777778</v>
      </c>
      <c r="FG649">
        <v>39.89</v>
      </c>
      <c r="FH649">
        <v>0</v>
      </c>
      <c r="FI649">
        <v>9728.600000143051</v>
      </c>
      <c r="FJ649">
        <v>0</v>
      </c>
      <c r="FK649">
        <v>1491.960384615385</v>
      </c>
      <c r="FL649">
        <v>-10.59794871794372</v>
      </c>
      <c r="FM649">
        <v>-202.8547008517749</v>
      </c>
      <c r="FN649">
        <v>30010.85</v>
      </c>
      <c r="FO649">
        <v>15</v>
      </c>
      <c r="FP649">
        <v>0</v>
      </c>
      <c r="FQ649" t="s">
        <v>439</v>
      </c>
      <c r="FR649">
        <v>1760210915.6</v>
      </c>
      <c r="FS649">
        <v>0</v>
      </c>
      <c r="FT649">
        <v>0</v>
      </c>
      <c r="FU649">
        <v>-0.215</v>
      </c>
      <c r="FV649">
        <v>0</v>
      </c>
      <c r="FW649">
        <v>-0.6919999999999999</v>
      </c>
      <c r="FX649">
        <v>0</v>
      </c>
      <c r="FY649">
        <v>400</v>
      </c>
      <c r="FZ649">
        <v>0</v>
      </c>
      <c r="GA649">
        <v>0.15</v>
      </c>
      <c r="GB649">
        <v>0</v>
      </c>
      <c r="GC649">
        <v>-43.96256097560976</v>
      </c>
      <c r="GD649">
        <v>-2.327038327526143</v>
      </c>
      <c r="GE649">
        <v>0.2594328794985357</v>
      </c>
      <c r="GF649">
        <v>0</v>
      </c>
      <c r="GG649">
        <v>1492.514705882353</v>
      </c>
      <c r="GH649">
        <v>-10.02964094361812</v>
      </c>
      <c r="GI649">
        <v>1.027312986542231</v>
      </c>
      <c r="GJ649">
        <v>0</v>
      </c>
      <c r="GK649">
        <v>1.943699268292683</v>
      </c>
      <c r="GL649">
        <v>-0.03128341463414511</v>
      </c>
      <c r="GM649">
        <v>0.008636493300974374</v>
      </c>
      <c r="GN649">
        <v>1</v>
      </c>
      <c r="GO649">
        <v>1</v>
      </c>
      <c r="GP649">
        <v>3</v>
      </c>
      <c r="GQ649" t="s">
        <v>446</v>
      </c>
      <c r="GR649">
        <v>3.13376</v>
      </c>
      <c r="GS649">
        <v>2.7603</v>
      </c>
      <c r="GT649">
        <v>0.158726</v>
      </c>
      <c r="GU649">
        <v>0.161882</v>
      </c>
      <c r="GV649">
        <v>0.080425</v>
      </c>
      <c r="GW649">
        <v>0.0726344</v>
      </c>
      <c r="GX649">
        <v>26676.3</v>
      </c>
      <c r="GY649">
        <v>26579.1</v>
      </c>
      <c r="GZ649">
        <v>29495.5</v>
      </c>
      <c r="HA649">
        <v>29320.3</v>
      </c>
      <c r="HB649">
        <v>35846</v>
      </c>
      <c r="HC649">
        <v>36020.4</v>
      </c>
      <c r="HD649">
        <v>41502.2</v>
      </c>
      <c r="HE649">
        <v>41650.9</v>
      </c>
      <c r="HF649">
        <v>1.9096</v>
      </c>
      <c r="HG649">
        <v>1.827</v>
      </c>
      <c r="HH649">
        <v>0.0132993</v>
      </c>
      <c r="HI649">
        <v>0</v>
      </c>
      <c r="HJ649">
        <v>23.7601</v>
      </c>
      <c r="HK649">
        <v>999.9</v>
      </c>
      <c r="HL649">
        <v>35</v>
      </c>
      <c r="HM649">
        <v>31.5</v>
      </c>
      <c r="HN649">
        <v>17.9986</v>
      </c>
      <c r="HO649">
        <v>62.6067</v>
      </c>
      <c r="HP649">
        <v>30.8974</v>
      </c>
      <c r="HQ649">
        <v>1</v>
      </c>
      <c r="HR649">
        <v>0.309756</v>
      </c>
      <c r="HS649">
        <v>6.21486</v>
      </c>
      <c r="HT649">
        <v>20.2307</v>
      </c>
      <c r="HU649">
        <v>5.21954</v>
      </c>
      <c r="HV649">
        <v>12.0165</v>
      </c>
      <c r="HW649">
        <v>4.98895</v>
      </c>
      <c r="HX649">
        <v>3.28795</v>
      </c>
      <c r="HY649">
        <v>9999</v>
      </c>
      <c r="HZ649">
        <v>9999</v>
      </c>
      <c r="IA649">
        <v>9999</v>
      </c>
      <c r="IB649">
        <v>999.9</v>
      </c>
      <c r="IC649">
        <v>4.97284</v>
      </c>
      <c r="ID649">
        <v>1.86661</v>
      </c>
      <c r="IE649">
        <v>1.86591</v>
      </c>
      <c r="IF649">
        <v>1.86584</v>
      </c>
      <c r="IG649">
        <v>1.86771</v>
      </c>
      <c r="IH649">
        <v>1.87013</v>
      </c>
      <c r="II649">
        <v>1.86876</v>
      </c>
      <c r="IJ649">
        <v>1.87027</v>
      </c>
      <c r="IK649">
        <v>0</v>
      </c>
      <c r="IL649">
        <v>0</v>
      </c>
      <c r="IM649">
        <v>0</v>
      </c>
      <c r="IN649">
        <v>0</v>
      </c>
      <c r="IO649" t="s">
        <v>441</v>
      </c>
      <c r="IP649" t="s">
        <v>442</v>
      </c>
      <c r="IQ649" t="s">
        <v>443</v>
      </c>
      <c r="IR649" t="s">
        <v>443</v>
      </c>
      <c r="IS649" t="s">
        <v>443</v>
      </c>
      <c r="IT649" t="s">
        <v>443</v>
      </c>
      <c r="IU649">
        <v>0</v>
      </c>
      <c r="IV649">
        <v>100</v>
      </c>
      <c r="IW649">
        <v>100</v>
      </c>
      <c r="IX649">
        <v>-3.221</v>
      </c>
      <c r="IY649">
        <v>0.07340000000000001</v>
      </c>
      <c r="IZ649">
        <v>-1.414774939843471</v>
      </c>
      <c r="JA649">
        <v>-0.002262605230658699</v>
      </c>
      <c r="JB649">
        <v>4.117972070868355E-07</v>
      </c>
      <c r="JC649">
        <v>-1.535053720392113E-10</v>
      </c>
      <c r="JD649">
        <v>-0.05773197212917025</v>
      </c>
      <c r="JE649">
        <v>-0.004387372397949352</v>
      </c>
      <c r="JF649">
        <v>0.001148265067849212</v>
      </c>
      <c r="JG649">
        <v>-2.372704636287677E-05</v>
      </c>
      <c r="JH649">
        <v>4</v>
      </c>
      <c r="JI649">
        <v>2346</v>
      </c>
      <c r="JJ649">
        <v>1</v>
      </c>
      <c r="JK649">
        <v>24</v>
      </c>
      <c r="JL649">
        <v>21732.4</v>
      </c>
      <c r="JM649">
        <v>29358581</v>
      </c>
      <c r="JN649">
        <v>1.98975</v>
      </c>
      <c r="JO649">
        <v>2.25098</v>
      </c>
      <c r="JP649">
        <v>1.39648</v>
      </c>
      <c r="JQ649">
        <v>2.35229</v>
      </c>
      <c r="JR649">
        <v>1.49536</v>
      </c>
      <c r="JS649">
        <v>2.70386</v>
      </c>
      <c r="JT649">
        <v>36.34</v>
      </c>
      <c r="JU649">
        <v>24.0087</v>
      </c>
      <c r="JV649">
        <v>18</v>
      </c>
      <c r="JW649">
        <v>499.758</v>
      </c>
      <c r="JX649">
        <v>436.828</v>
      </c>
      <c r="JY649">
        <v>17.2005</v>
      </c>
      <c r="JZ649">
        <v>31.2421</v>
      </c>
      <c r="KA649">
        <v>29.9999</v>
      </c>
      <c r="KB649">
        <v>30.9337</v>
      </c>
      <c r="KC649">
        <v>30.8478</v>
      </c>
      <c r="KD649">
        <v>39.8644</v>
      </c>
      <c r="KE649">
        <v>22.7644</v>
      </c>
      <c r="KF649">
        <v>31.1195</v>
      </c>
      <c r="KG649">
        <v>17.228</v>
      </c>
      <c r="KH649">
        <v>955.337</v>
      </c>
      <c r="KI649">
        <v>14.4851</v>
      </c>
      <c r="KJ649">
        <v>100.802</v>
      </c>
      <c r="KK649">
        <v>100.161</v>
      </c>
    </row>
    <row r="650" spans="1:297">
      <c r="A650">
        <v>634</v>
      </c>
      <c r="B650">
        <v>1761514862.6</v>
      </c>
      <c r="C650">
        <v>7652.099999904633</v>
      </c>
      <c r="D650" t="s">
        <v>1717</v>
      </c>
      <c r="E650" t="s">
        <v>1718</v>
      </c>
      <c r="F650">
        <v>5</v>
      </c>
      <c r="G650" t="s">
        <v>1604</v>
      </c>
      <c r="H650" t="s">
        <v>436</v>
      </c>
      <c r="I650">
        <v>1761514859.8</v>
      </c>
      <c r="J650">
        <f>(K650)/1000</f>
        <v>0</v>
      </c>
      <c r="K650">
        <f>IF(DP650, AN650, AH650)</f>
        <v>0</v>
      </c>
      <c r="L650">
        <f>IF(DP650, AI650, AG650)</f>
        <v>0</v>
      </c>
      <c r="M650">
        <f>DR650 - IF(AU650&gt;1, L650*DL650*100.0/(AW650), 0)</f>
        <v>0</v>
      </c>
      <c r="N650">
        <f>((T650-J650/2)*M650-L650)/(T650+J650/2)</f>
        <v>0</v>
      </c>
      <c r="O650">
        <f>N650*(DY650+DZ650)/1000.0</f>
        <v>0</v>
      </c>
      <c r="P650">
        <f>(DR650 - IF(AU650&gt;1, L650*DL650*100.0/(AW650), 0))*(DY650+DZ650)/1000.0</f>
        <v>0</v>
      </c>
      <c r="Q650">
        <f>2.0/((1/S650-1/R650)+SIGN(S650)*SQRT((1/S650-1/R650)*(1/S650-1/R650) + 4*DM650/((DM650+1)*(DM650+1))*(2*1/S650*1/R650-1/R650*1/R650)))</f>
        <v>0</v>
      </c>
      <c r="R650">
        <f>IF(LEFT(DN650,1)&lt;&gt;"0",IF(LEFT(DN650,1)="1",3.0,DO650),$D$5+$E$5*(EF650*DY650/($K$5*1000))+$F$5*(EF650*DY650/($K$5*1000))*MAX(MIN(DL650,$J$5),$I$5)*MAX(MIN(DL650,$J$5),$I$5)+$G$5*MAX(MIN(DL650,$J$5),$I$5)*(EF650*DY650/($K$5*1000))+$H$5*(EF650*DY650/($K$5*1000))*(EF650*DY650/($K$5*1000)))</f>
        <v>0</v>
      </c>
      <c r="S650">
        <f>J650*(1000-(1000*0.61365*exp(17.502*W650/(240.97+W650))/(DY650+DZ650)+DT650)/2)/(1000*0.61365*exp(17.502*W650/(240.97+W650))/(DY650+DZ650)-DT650)</f>
        <v>0</v>
      </c>
      <c r="T650">
        <f>1/((DM650+1)/(Q650/1.6)+1/(R650/1.37)) + DM650/((DM650+1)/(Q650/1.6) + DM650/(R650/1.37))</f>
        <v>0</v>
      </c>
      <c r="U650">
        <f>(DH650*DK650)</f>
        <v>0</v>
      </c>
      <c r="V650">
        <f>(EA650+(U650+2*0.95*5.67E-8*(((EA650+$B$7)+273)^4-(EA650+273)^4)-44100*J650)/(1.84*29.3*R650+8*0.95*5.67E-8*(EA650+273)^3))</f>
        <v>0</v>
      </c>
      <c r="W650">
        <f>($C$7*EB650+$D$7*EC650+$E$7*V650)</f>
        <v>0</v>
      </c>
      <c r="X650">
        <f>0.61365*exp(17.502*W650/(240.97+W650))</f>
        <v>0</v>
      </c>
      <c r="Y650">
        <f>(Z650/AA650*100)</f>
        <v>0</v>
      </c>
      <c r="Z650">
        <f>DT650*(DY650+DZ650)/1000</f>
        <v>0</v>
      </c>
      <c r="AA650">
        <f>0.61365*exp(17.502*EA650/(240.97+EA650))</f>
        <v>0</v>
      </c>
      <c r="AB650">
        <f>(X650-DT650*(DY650+DZ650)/1000)</f>
        <v>0</v>
      </c>
      <c r="AC650">
        <f>(-J650*44100)</f>
        <v>0</v>
      </c>
      <c r="AD650">
        <f>2*29.3*R650*0.92*(EA650-W650)</f>
        <v>0</v>
      </c>
      <c r="AE650">
        <f>2*0.95*5.67E-8*(((EA650+$B$7)+273)^4-(W650+273)^4)</f>
        <v>0</v>
      </c>
      <c r="AF650">
        <f>U650+AE650+AC650+AD650</f>
        <v>0</v>
      </c>
      <c r="AG650">
        <f>DX650*AU650*(DS650-DR650*(1000-AU650*DU650)/(1000-AU650*DT650))/(100*DL650)</f>
        <v>0</v>
      </c>
      <c r="AH650">
        <f>1000*DX650*AU650*(DT650-DU650)/(100*DL650*(1000-AU650*DT650))</f>
        <v>0</v>
      </c>
      <c r="AI650">
        <f>(AJ650 - AK650 - DY650*1E3/(8.314*(EA650+273.15)) * AM650/DX650 * AL650) * DX650/(100*DL650) * (1000 - DU650)/1000</f>
        <v>0</v>
      </c>
      <c r="AJ650">
        <v>957.0632029709451</v>
      </c>
      <c r="AK650">
        <v>922.5694121212119</v>
      </c>
      <c r="AL650">
        <v>3.380358857539926</v>
      </c>
      <c r="AM650">
        <v>65.62289470494829</v>
      </c>
      <c r="AN650">
        <f>(AP650 - AO650 + DY650*1E3/(8.314*(EA650+273.15)) * AR650/DX650 * AQ650) * DX650/(100*DL650) * 1000/(1000 - AP650)</f>
        <v>0</v>
      </c>
      <c r="AO650">
        <v>14.44778640081882</v>
      </c>
      <c r="AP650">
        <v>16.39924</v>
      </c>
      <c r="AQ650">
        <v>3.806112982215172E-05</v>
      </c>
      <c r="AR650">
        <v>106.7628895152086</v>
      </c>
      <c r="AS650">
        <v>0</v>
      </c>
      <c r="AT650">
        <v>0</v>
      </c>
      <c r="AU650">
        <f>IF(AS650*$H$13&gt;=AW650,1.0,(AW650/(AW650-AS650*$H$13)))</f>
        <v>0</v>
      </c>
      <c r="AV650">
        <f>(AU650-1)*100</f>
        <v>0</v>
      </c>
      <c r="AW650">
        <f>MAX(0,($B$13+$C$13*EF650)/(1+$D$13*EF650)*DY650/(EA650+273)*$E$13)</f>
        <v>0</v>
      </c>
      <c r="AX650" t="s">
        <v>437</v>
      </c>
      <c r="AY650" t="s">
        <v>437</v>
      </c>
      <c r="AZ650">
        <v>0</v>
      </c>
      <c r="BA650">
        <v>0</v>
      </c>
      <c r="BB650">
        <f>1-AZ650/BA650</f>
        <v>0</v>
      </c>
      <c r="BC650">
        <v>0</v>
      </c>
      <c r="BD650" t="s">
        <v>437</v>
      </c>
      <c r="BE650" t="s">
        <v>437</v>
      </c>
      <c r="BF650">
        <v>0</v>
      </c>
      <c r="BG650">
        <v>0</v>
      </c>
      <c r="BH650">
        <f>1-BF650/BG650</f>
        <v>0</v>
      </c>
      <c r="BI650">
        <v>0.5</v>
      </c>
      <c r="BJ650">
        <f>DI650</f>
        <v>0</v>
      </c>
      <c r="BK650">
        <f>L650</f>
        <v>0</v>
      </c>
      <c r="BL650">
        <f>BH650*BI650*BJ650</f>
        <v>0</v>
      </c>
      <c r="BM650">
        <f>(BK650-BC650)/BJ650</f>
        <v>0</v>
      </c>
      <c r="BN650">
        <f>(BA650-BG650)/BG650</f>
        <v>0</v>
      </c>
      <c r="BO650">
        <f>AZ650/(BB650+AZ650/BG650)</f>
        <v>0</v>
      </c>
      <c r="BP650" t="s">
        <v>437</v>
      </c>
      <c r="BQ650">
        <v>0</v>
      </c>
      <c r="BR650">
        <f>IF(BQ650&lt;&gt;0, BQ650, BO650)</f>
        <v>0</v>
      </c>
      <c r="BS650">
        <f>1-BR650/BG650</f>
        <v>0</v>
      </c>
      <c r="BT650">
        <f>(BG650-BF650)/(BG650-BR650)</f>
        <v>0</v>
      </c>
      <c r="BU650">
        <f>(BA650-BG650)/(BA650-BR650)</f>
        <v>0</v>
      </c>
      <c r="BV650">
        <f>(BG650-BF650)/(BG650-AZ650)</f>
        <v>0</v>
      </c>
      <c r="BW650">
        <f>(BA650-BG650)/(BA650-AZ650)</f>
        <v>0</v>
      </c>
      <c r="BX650">
        <f>(BT650*BR650/BF650)</f>
        <v>0</v>
      </c>
      <c r="BY650">
        <f>(1-BX650)</f>
        <v>0</v>
      </c>
      <c r="BZ650">
        <v>2020</v>
      </c>
      <c r="CA650">
        <v>290.0000000000001</v>
      </c>
      <c r="CB650">
        <v>1590.42</v>
      </c>
      <c r="CC650">
        <v>295</v>
      </c>
      <c r="CD650">
        <v>5220.67</v>
      </c>
      <c r="CE650">
        <v>1591.29</v>
      </c>
      <c r="CF650">
        <v>-0.87</v>
      </c>
      <c r="CG650">
        <v>300.0000000000001</v>
      </c>
      <c r="CH650">
        <v>23.8</v>
      </c>
      <c r="CI650">
        <v>1650.734719841875</v>
      </c>
      <c r="CJ650">
        <v>2.032994541366527</v>
      </c>
      <c r="CK650">
        <v>-31.03478562282126</v>
      </c>
      <c r="CL650">
        <v>0.9198548094063967</v>
      </c>
      <c r="CM650">
        <v>0.9759925733019913</v>
      </c>
      <c r="CN650">
        <v>-0.00431141668520578</v>
      </c>
      <c r="CO650">
        <v>289.9999999999999</v>
      </c>
      <c r="CP650">
        <v>1590.91</v>
      </c>
      <c r="CQ650">
        <v>765</v>
      </c>
      <c r="CR650">
        <v>5219.32</v>
      </c>
      <c r="CS650">
        <v>1591.27</v>
      </c>
      <c r="CT650">
        <v>-0.36</v>
      </c>
      <c r="DH650">
        <f>$B$11*EG650+$C$11*EH650+$F$11*ES650*(1-EV650)</f>
        <v>0</v>
      </c>
      <c r="DI650">
        <f>DH650*DJ650</f>
        <v>0</v>
      </c>
      <c r="DJ650">
        <f>($B$11*$D$9+$C$11*$D$9+$F$11*((FF650+EX650)/MAX(FF650+EX650+FG650, 0.1)*$I$9+FG650/MAX(FF650+EX650+FG650, 0.1)*$J$9))/($B$11+$C$11+$F$11)</f>
        <v>0</v>
      </c>
      <c r="DK650">
        <f>($B$11*$K$9+$C$11*$K$9+$F$11*((FF650+EX650)/MAX(FF650+EX650+FG650, 0.1)*$P$9+FG650/MAX(FF650+EX650+FG650, 0.1)*$Q$9))/($B$11+$C$11+$F$11)</f>
        <v>0</v>
      </c>
      <c r="DL650">
        <v>6</v>
      </c>
      <c r="DM650">
        <v>0.5</v>
      </c>
      <c r="DN650" t="s">
        <v>438</v>
      </c>
      <c r="DO650">
        <v>2</v>
      </c>
      <c r="DP650" t="b">
        <v>1</v>
      </c>
      <c r="DQ650">
        <v>1761514859.8</v>
      </c>
      <c r="DR650">
        <v>899.818</v>
      </c>
      <c r="DS650">
        <v>943.9327999999999</v>
      </c>
      <c r="DT650">
        <v>16.39764</v>
      </c>
      <c r="DU650">
        <v>14.44744</v>
      </c>
      <c r="DV650">
        <v>903.0534</v>
      </c>
      <c r="DW650">
        <v>16.32422</v>
      </c>
      <c r="DX650">
        <v>499.9897</v>
      </c>
      <c r="DY650">
        <v>90.25455000000001</v>
      </c>
      <c r="DZ650">
        <v>0.09998106</v>
      </c>
      <c r="EA650">
        <v>23.73213</v>
      </c>
      <c r="EB650">
        <v>23.97755</v>
      </c>
      <c r="EC650">
        <v>999.9</v>
      </c>
      <c r="ED650">
        <v>0</v>
      </c>
      <c r="EE650">
        <v>0</v>
      </c>
      <c r="EF650">
        <v>10001.618</v>
      </c>
      <c r="EG650">
        <v>0</v>
      </c>
      <c r="EH650">
        <v>1029.016</v>
      </c>
      <c r="EI650">
        <v>-44.11488000000001</v>
      </c>
      <c r="EJ650">
        <v>914.8188000000002</v>
      </c>
      <c r="EK650">
        <v>957.7702999999999</v>
      </c>
      <c r="EL650">
        <v>1.950197</v>
      </c>
      <c r="EM650">
        <v>943.9327999999999</v>
      </c>
      <c r="EN650">
        <v>14.44744</v>
      </c>
      <c r="EO650">
        <v>1.47996</v>
      </c>
      <c r="EP650">
        <v>1.303947</v>
      </c>
      <c r="EQ650">
        <v>12.7627</v>
      </c>
      <c r="ER650">
        <v>10.84441</v>
      </c>
      <c r="ES650">
        <v>1999.965</v>
      </c>
      <c r="ET650">
        <v>0.9800036000000001</v>
      </c>
      <c r="EU650">
        <v>0.01999662</v>
      </c>
      <c r="EV650">
        <v>0</v>
      </c>
      <c r="EW650">
        <v>1490.463</v>
      </c>
      <c r="EX650">
        <v>5.000970000000001</v>
      </c>
      <c r="EY650">
        <v>29983.64</v>
      </c>
      <c r="EZ650">
        <v>16707.29</v>
      </c>
      <c r="FA650">
        <v>41.2996</v>
      </c>
      <c r="FB650">
        <v>42.437</v>
      </c>
      <c r="FC650">
        <v>41.437</v>
      </c>
      <c r="FD650">
        <v>41.75</v>
      </c>
      <c r="FE650">
        <v>41.2872</v>
      </c>
      <c r="FF650">
        <v>1955.075</v>
      </c>
      <c r="FG650">
        <v>39.89</v>
      </c>
      <c r="FH650">
        <v>0</v>
      </c>
      <c r="FI650">
        <v>9733.400000095367</v>
      </c>
      <c r="FJ650">
        <v>0</v>
      </c>
      <c r="FK650">
        <v>1491.171923076923</v>
      </c>
      <c r="FL650">
        <v>-8.783931605061928</v>
      </c>
      <c r="FM650">
        <v>-160.4854698410768</v>
      </c>
      <c r="FN650">
        <v>29996.43076923077</v>
      </c>
      <c r="FO650">
        <v>15</v>
      </c>
      <c r="FP650">
        <v>0</v>
      </c>
      <c r="FQ650" t="s">
        <v>439</v>
      </c>
      <c r="FR650">
        <v>1760210915.6</v>
      </c>
      <c r="FS650">
        <v>0</v>
      </c>
      <c r="FT650">
        <v>0</v>
      </c>
      <c r="FU650">
        <v>-0.215</v>
      </c>
      <c r="FV650">
        <v>0</v>
      </c>
      <c r="FW650">
        <v>-0.6919999999999999</v>
      </c>
      <c r="FX650">
        <v>0</v>
      </c>
      <c r="FY650">
        <v>400</v>
      </c>
      <c r="FZ650">
        <v>0</v>
      </c>
      <c r="GA650">
        <v>0.15</v>
      </c>
      <c r="GB650">
        <v>0</v>
      </c>
      <c r="GC650">
        <v>-44.1092225</v>
      </c>
      <c r="GD650">
        <v>-0.5066510318947385</v>
      </c>
      <c r="GE650">
        <v>0.1088232821768853</v>
      </c>
      <c r="GF650">
        <v>0</v>
      </c>
      <c r="GG650">
        <v>1491.596764705882</v>
      </c>
      <c r="GH650">
        <v>-9.759969440336292</v>
      </c>
      <c r="GI650">
        <v>1.003604446887895</v>
      </c>
      <c r="GJ650">
        <v>0</v>
      </c>
      <c r="GK650">
        <v>1.943447</v>
      </c>
      <c r="GL650">
        <v>0.047851857410883</v>
      </c>
      <c r="GM650">
        <v>0.004781483138106835</v>
      </c>
      <c r="GN650">
        <v>1</v>
      </c>
      <c r="GO650">
        <v>1</v>
      </c>
      <c r="GP650">
        <v>3</v>
      </c>
      <c r="GQ650" t="s">
        <v>446</v>
      </c>
      <c r="GR650">
        <v>3.13372</v>
      </c>
      <c r="GS650">
        <v>2.7603</v>
      </c>
      <c r="GT650">
        <v>0.160654</v>
      </c>
      <c r="GU650">
        <v>0.163747</v>
      </c>
      <c r="GV650">
        <v>0.0804415</v>
      </c>
      <c r="GW650">
        <v>0.07262159999999999</v>
      </c>
      <c r="GX650">
        <v>26614.7</v>
      </c>
      <c r="GY650">
        <v>26519.7</v>
      </c>
      <c r="GZ650">
        <v>29495.1</v>
      </c>
      <c r="HA650">
        <v>29320.1</v>
      </c>
      <c r="HB650">
        <v>35844.8</v>
      </c>
      <c r="HC650">
        <v>36020.8</v>
      </c>
      <c r="HD650">
        <v>41501.6</v>
      </c>
      <c r="HE650">
        <v>41650.7</v>
      </c>
      <c r="HF650">
        <v>1.90985</v>
      </c>
      <c r="HG650">
        <v>1.82693</v>
      </c>
      <c r="HH650">
        <v>0.0134856</v>
      </c>
      <c r="HI650">
        <v>0</v>
      </c>
      <c r="HJ650">
        <v>23.7556</v>
      </c>
      <c r="HK650">
        <v>999.9</v>
      </c>
      <c r="HL650">
        <v>35</v>
      </c>
      <c r="HM650">
        <v>31.5</v>
      </c>
      <c r="HN650">
        <v>17.9998</v>
      </c>
      <c r="HO650">
        <v>62.5867</v>
      </c>
      <c r="HP650">
        <v>30.9335</v>
      </c>
      <c r="HQ650">
        <v>1</v>
      </c>
      <c r="HR650">
        <v>0.306573</v>
      </c>
      <c r="HS650">
        <v>4.73598</v>
      </c>
      <c r="HT650">
        <v>20.2746</v>
      </c>
      <c r="HU650">
        <v>5.21759</v>
      </c>
      <c r="HV650">
        <v>12.0159</v>
      </c>
      <c r="HW650">
        <v>4.98865</v>
      </c>
      <c r="HX650">
        <v>3.2879</v>
      </c>
      <c r="HY650">
        <v>9999</v>
      </c>
      <c r="HZ650">
        <v>9999</v>
      </c>
      <c r="IA650">
        <v>9999</v>
      </c>
      <c r="IB650">
        <v>999.9</v>
      </c>
      <c r="IC650">
        <v>4.97286</v>
      </c>
      <c r="ID650">
        <v>1.86661</v>
      </c>
      <c r="IE650">
        <v>1.86591</v>
      </c>
      <c r="IF650">
        <v>1.86586</v>
      </c>
      <c r="IG650">
        <v>1.8677</v>
      </c>
      <c r="IH650">
        <v>1.87013</v>
      </c>
      <c r="II650">
        <v>1.86876</v>
      </c>
      <c r="IJ650">
        <v>1.87027</v>
      </c>
      <c r="IK650">
        <v>0</v>
      </c>
      <c r="IL650">
        <v>0</v>
      </c>
      <c r="IM650">
        <v>0</v>
      </c>
      <c r="IN650">
        <v>0</v>
      </c>
      <c r="IO650" t="s">
        <v>441</v>
      </c>
      <c r="IP650" t="s">
        <v>442</v>
      </c>
      <c r="IQ650" t="s">
        <v>443</v>
      </c>
      <c r="IR650" t="s">
        <v>443</v>
      </c>
      <c r="IS650" t="s">
        <v>443</v>
      </c>
      <c r="IT650" t="s">
        <v>443</v>
      </c>
      <c r="IU650">
        <v>0</v>
      </c>
      <c r="IV650">
        <v>100</v>
      </c>
      <c r="IW650">
        <v>100</v>
      </c>
      <c r="IX650">
        <v>-3.253</v>
      </c>
      <c r="IY650">
        <v>0.0735</v>
      </c>
      <c r="IZ650">
        <v>-1.414774939843471</v>
      </c>
      <c r="JA650">
        <v>-0.002262605230658699</v>
      </c>
      <c r="JB650">
        <v>4.117972070868355E-07</v>
      </c>
      <c r="JC650">
        <v>-1.535053720392113E-10</v>
      </c>
      <c r="JD650">
        <v>-0.05773197212917025</v>
      </c>
      <c r="JE650">
        <v>-0.004387372397949352</v>
      </c>
      <c r="JF650">
        <v>0.001148265067849212</v>
      </c>
      <c r="JG650">
        <v>-2.372704636287677E-05</v>
      </c>
      <c r="JH650">
        <v>4</v>
      </c>
      <c r="JI650">
        <v>2346</v>
      </c>
      <c r="JJ650">
        <v>1</v>
      </c>
      <c r="JK650">
        <v>24</v>
      </c>
      <c r="JL650">
        <v>21732.5</v>
      </c>
      <c r="JM650">
        <v>29358581</v>
      </c>
      <c r="JN650">
        <v>2.01538</v>
      </c>
      <c r="JO650">
        <v>2.2583</v>
      </c>
      <c r="JP650">
        <v>1.39648</v>
      </c>
      <c r="JQ650">
        <v>2.35474</v>
      </c>
      <c r="JR650">
        <v>1.49536</v>
      </c>
      <c r="JS650">
        <v>2.53784</v>
      </c>
      <c r="JT650">
        <v>36.34</v>
      </c>
      <c r="JU650">
        <v>24.035</v>
      </c>
      <c r="JV650">
        <v>18</v>
      </c>
      <c r="JW650">
        <v>499.952</v>
      </c>
      <c r="JX650">
        <v>436.811</v>
      </c>
      <c r="JY650">
        <v>17.2499</v>
      </c>
      <c r="JZ650">
        <v>31.2465</v>
      </c>
      <c r="KA650">
        <v>29.9976</v>
      </c>
      <c r="KB650">
        <v>30.9377</v>
      </c>
      <c r="KC650">
        <v>30.8519</v>
      </c>
      <c r="KD650">
        <v>40.4598</v>
      </c>
      <c r="KE650">
        <v>22.7644</v>
      </c>
      <c r="KF650">
        <v>31.1195</v>
      </c>
      <c r="KG650">
        <v>17.6656</v>
      </c>
      <c r="KH650">
        <v>975.391</v>
      </c>
      <c r="KI650">
        <v>14.4808</v>
      </c>
      <c r="KJ650">
        <v>100.8</v>
      </c>
      <c r="KK650">
        <v>100.161</v>
      </c>
    </row>
    <row r="651" spans="1:297">
      <c r="A651">
        <v>635</v>
      </c>
      <c r="B651">
        <v>1761514867.6</v>
      </c>
      <c r="C651">
        <v>7657.099999904633</v>
      </c>
      <c r="D651" t="s">
        <v>1719</v>
      </c>
      <c r="E651" t="s">
        <v>1720</v>
      </c>
      <c r="F651">
        <v>5</v>
      </c>
      <c r="G651" t="s">
        <v>1604</v>
      </c>
      <c r="H651" t="s">
        <v>436</v>
      </c>
      <c r="I651">
        <v>1761514865.1</v>
      </c>
      <c r="J651">
        <f>(K651)/1000</f>
        <v>0</v>
      </c>
      <c r="K651">
        <f>IF(DP651, AN651, AH651)</f>
        <v>0</v>
      </c>
      <c r="L651">
        <f>IF(DP651, AI651, AG651)</f>
        <v>0</v>
      </c>
      <c r="M651">
        <f>DR651 - IF(AU651&gt;1, L651*DL651*100.0/(AW651), 0)</f>
        <v>0</v>
      </c>
      <c r="N651">
        <f>((T651-J651/2)*M651-L651)/(T651+J651/2)</f>
        <v>0</v>
      </c>
      <c r="O651">
        <f>N651*(DY651+DZ651)/1000.0</f>
        <v>0</v>
      </c>
      <c r="P651">
        <f>(DR651 - IF(AU651&gt;1, L651*DL651*100.0/(AW651), 0))*(DY651+DZ651)/1000.0</f>
        <v>0</v>
      </c>
      <c r="Q651">
        <f>2.0/((1/S651-1/R651)+SIGN(S651)*SQRT((1/S651-1/R651)*(1/S651-1/R651) + 4*DM651/((DM651+1)*(DM651+1))*(2*1/S651*1/R651-1/R651*1/R651)))</f>
        <v>0</v>
      </c>
      <c r="R651">
        <f>IF(LEFT(DN651,1)&lt;&gt;"0",IF(LEFT(DN651,1)="1",3.0,DO651),$D$5+$E$5*(EF651*DY651/($K$5*1000))+$F$5*(EF651*DY651/($K$5*1000))*MAX(MIN(DL651,$J$5),$I$5)*MAX(MIN(DL651,$J$5),$I$5)+$G$5*MAX(MIN(DL651,$J$5),$I$5)*(EF651*DY651/($K$5*1000))+$H$5*(EF651*DY651/($K$5*1000))*(EF651*DY651/($K$5*1000)))</f>
        <v>0</v>
      </c>
      <c r="S651">
        <f>J651*(1000-(1000*0.61365*exp(17.502*W651/(240.97+W651))/(DY651+DZ651)+DT651)/2)/(1000*0.61365*exp(17.502*W651/(240.97+W651))/(DY651+DZ651)-DT651)</f>
        <v>0</v>
      </c>
      <c r="T651">
        <f>1/((DM651+1)/(Q651/1.6)+1/(R651/1.37)) + DM651/((DM651+1)/(Q651/1.6) + DM651/(R651/1.37))</f>
        <v>0</v>
      </c>
      <c r="U651">
        <f>(DH651*DK651)</f>
        <v>0</v>
      </c>
      <c r="V651">
        <f>(EA651+(U651+2*0.95*5.67E-8*(((EA651+$B$7)+273)^4-(EA651+273)^4)-44100*J651)/(1.84*29.3*R651+8*0.95*5.67E-8*(EA651+273)^3))</f>
        <v>0</v>
      </c>
      <c r="W651">
        <f>($C$7*EB651+$D$7*EC651+$E$7*V651)</f>
        <v>0</v>
      </c>
      <c r="X651">
        <f>0.61365*exp(17.502*W651/(240.97+W651))</f>
        <v>0</v>
      </c>
      <c r="Y651">
        <f>(Z651/AA651*100)</f>
        <v>0</v>
      </c>
      <c r="Z651">
        <f>DT651*(DY651+DZ651)/1000</f>
        <v>0</v>
      </c>
      <c r="AA651">
        <f>0.61365*exp(17.502*EA651/(240.97+EA651))</f>
        <v>0</v>
      </c>
      <c r="AB651">
        <f>(X651-DT651*(DY651+DZ651)/1000)</f>
        <v>0</v>
      </c>
      <c r="AC651">
        <f>(-J651*44100)</f>
        <v>0</v>
      </c>
      <c r="AD651">
        <f>2*29.3*R651*0.92*(EA651-W651)</f>
        <v>0</v>
      </c>
      <c r="AE651">
        <f>2*0.95*5.67E-8*(((EA651+$B$7)+273)^4-(W651+273)^4)</f>
        <v>0</v>
      </c>
      <c r="AF651">
        <f>U651+AE651+AC651+AD651</f>
        <v>0</v>
      </c>
      <c r="AG651">
        <f>DX651*AU651*(DS651-DR651*(1000-AU651*DU651)/(1000-AU651*DT651))/(100*DL651)</f>
        <v>0</v>
      </c>
      <c r="AH651">
        <f>1000*DX651*AU651*(DT651-DU651)/(100*DL651*(1000-AU651*DT651))</f>
        <v>0</v>
      </c>
      <c r="AI651">
        <f>(AJ651 - AK651 - DY651*1E3/(8.314*(EA651+273.15)) * AM651/DX651 * AL651) * DX651/(100*DL651) * (1000 - DU651)/1000</f>
        <v>0</v>
      </c>
      <c r="AJ651">
        <v>973.9213743617789</v>
      </c>
      <c r="AK651">
        <v>939.3531272727278</v>
      </c>
      <c r="AL651">
        <v>3.36209083942902</v>
      </c>
      <c r="AM651">
        <v>65.62289470494829</v>
      </c>
      <c r="AN651">
        <f>(AP651 - AO651 + DY651*1E3/(8.314*(EA651+273.15)) * AR651/DX651 * AQ651) * DX651/(100*DL651) * 1000/(1000 - AP651)</f>
        <v>0</v>
      </c>
      <c r="AO651">
        <v>14.44472841007188</v>
      </c>
      <c r="AP651">
        <v>16.44759696969697</v>
      </c>
      <c r="AQ651">
        <v>0.009257477184706767</v>
      </c>
      <c r="AR651">
        <v>106.7628895152086</v>
      </c>
      <c r="AS651">
        <v>0</v>
      </c>
      <c r="AT651">
        <v>0</v>
      </c>
      <c r="AU651">
        <f>IF(AS651*$H$13&gt;=AW651,1.0,(AW651/(AW651-AS651*$H$13)))</f>
        <v>0</v>
      </c>
      <c r="AV651">
        <f>(AU651-1)*100</f>
        <v>0</v>
      </c>
      <c r="AW651">
        <f>MAX(0,($B$13+$C$13*EF651)/(1+$D$13*EF651)*DY651/(EA651+273)*$E$13)</f>
        <v>0</v>
      </c>
      <c r="AX651" t="s">
        <v>437</v>
      </c>
      <c r="AY651" t="s">
        <v>437</v>
      </c>
      <c r="AZ651">
        <v>0</v>
      </c>
      <c r="BA651">
        <v>0</v>
      </c>
      <c r="BB651">
        <f>1-AZ651/BA651</f>
        <v>0</v>
      </c>
      <c r="BC651">
        <v>0</v>
      </c>
      <c r="BD651" t="s">
        <v>437</v>
      </c>
      <c r="BE651" t="s">
        <v>437</v>
      </c>
      <c r="BF651">
        <v>0</v>
      </c>
      <c r="BG651">
        <v>0</v>
      </c>
      <c r="BH651">
        <f>1-BF651/BG651</f>
        <v>0</v>
      </c>
      <c r="BI651">
        <v>0.5</v>
      </c>
      <c r="BJ651">
        <f>DI651</f>
        <v>0</v>
      </c>
      <c r="BK651">
        <f>L651</f>
        <v>0</v>
      </c>
      <c r="BL651">
        <f>BH651*BI651*BJ651</f>
        <v>0</v>
      </c>
      <c r="BM651">
        <f>(BK651-BC651)/BJ651</f>
        <v>0</v>
      </c>
      <c r="BN651">
        <f>(BA651-BG651)/BG651</f>
        <v>0</v>
      </c>
      <c r="BO651">
        <f>AZ651/(BB651+AZ651/BG651)</f>
        <v>0</v>
      </c>
      <c r="BP651" t="s">
        <v>437</v>
      </c>
      <c r="BQ651">
        <v>0</v>
      </c>
      <c r="BR651">
        <f>IF(BQ651&lt;&gt;0, BQ651, BO651)</f>
        <v>0</v>
      </c>
      <c r="BS651">
        <f>1-BR651/BG651</f>
        <v>0</v>
      </c>
      <c r="BT651">
        <f>(BG651-BF651)/(BG651-BR651)</f>
        <v>0</v>
      </c>
      <c r="BU651">
        <f>(BA651-BG651)/(BA651-BR651)</f>
        <v>0</v>
      </c>
      <c r="BV651">
        <f>(BG651-BF651)/(BG651-AZ651)</f>
        <v>0</v>
      </c>
      <c r="BW651">
        <f>(BA651-BG651)/(BA651-AZ651)</f>
        <v>0</v>
      </c>
      <c r="BX651">
        <f>(BT651*BR651/BF651)</f>
        <v>0</v>
      </c>
      <c r="BY651">
        <f>(1-BX651)</f>
        <v>0</v>
      </c>
      <c r="BZ651">
        <v>2020</v>
      </c>
      <c r="CA651">
        <v>290.0000000000001</v>
      </c>
      <c r="CB651">
        <v>1590.42</v>
      </c>
      <c r="CC651">
        <v>295</v>
      </c>
      <c r="CD651">
        <v>5220.67</v>
      </c>
      <c r="CE651">
        <v>1591.29</v>
      </c>
      <c r="CF651">
        <v>-0.87</v>
      </c>
      <c r="CG651">
        <v>300.0000000000001</v>
      </c>
      <c r="CH651">
        <v>23.8</v>
      </c>
      <c r="CI651">
        <v>1650.734719841875</v>
      </c>
      <c r="CJ651">
        <v>2.032994541366527</v>
      </c>
      <c r="CK651">
        <v>-31.03478562282126</v>
      </c>
      <c r="CL651">
        <v>0.9198548094063967</v>
      </c>
      <c r="CM651">
        <v>0.9759925733019913</v>
      </c>
      <c r="CN651">
        <v>-0.00431141668520578</v>
      </c>
      <c r="CO651">
        <v>289.9999999999999</v>
      </c>
      <c r="CP651">
        <v>1590.91</v>
      </c>
      <c r="CQ651">
        <v>765</v>
      </c>
      <c r="CR651">
        <v>5219.32</v>
      </c>
      <c r="CS651">
        <v>1591.27</v>
      </c>
      <c r="CT651">
        <v>-0.36</v>
      </c>
      <c r="DH651">
        <f>$B$11*EG651+$C$11*EH651+$F$11*ES651*(1-EV651)</f>
        <v>0</v>
      </c>
      <c r="DI651">
        <f>DH651*DJ651</f>
        <v>0</v>
      </c>
      <c r="DJ651">
        <f>($B$11*$D$9+$C$11*$D$9+$F$11*((FF651+EX651)/MAX(FF651+EX651+FG651, 0.1)*$I$9+FG651/MAX(FF651+EX651+FG651, 0.1)*$J$9))/($B$11+$C$11+$F$11)</f>
        <v>0</v>
      </c>
      <c r="DK651">
        <f>($B$11*$K$9+$C$11*$K$9+$F$11*((FF651+EX651)/MAX(FF651+EX651+FG651, 0.1)*$P$9+FG651/MAX(FF651+EX651+FG651, 0.1)*$Q$9))/($B$11+$C$11+$F$11)</f>
        <v>0</v>
      </c>
      <c r="DL651">
        <v>6</v>
      </c>
      <c r="DM651">
        <v>0.5</v>
      </c>
      <c r="DN651" t="s">
        <v>438</v>
      </c>
      <c r="DO651">
        <v>2</v>
      </c>
      <c r="DP651" t="b">
        <v>1</v>
      </c>
      <c r="DQ651">
        <v>1761514865.1</v>
      </c>
      <c r="DR651">
        <v>917.3102222222221</v>
      </c>
      <c r="DS651">
        <v>961.5141111111111</v>
      </c>
      <c r="DT651">
        <v>16.42136666666666</v>
      </c>
      <c r="DU651">
        <v>14.44445555555556</v>
      </c>
      <c r="DV651">
        <v>920.5787777777776</v>
      </c>
      <c r="DW651">
        <v>16.3476</v>
      </c>
      <c r="DX651">
        <v>500.0032222222223</v>
      </c>
      <c r="DY651">
        <v>90.2548888888889</v>
      </c>
      <c r="DZ651">
        <v>0.1000054777777778</v>
      </c>
      <c r="EA651">
        <v>23.74055555555556</v>
      </c>
      <c r="EB651">
        <v>23.96332222222223</v>
      </c>
      <c r="EC651">
        <v>999.9000000000001</v>
      </c>
      <c r="ED651">
        <v>0</v>
      </c>
      <c r="EE651">
        <v>0</v>
      </c>
      <c r="EF651">
        <v>9991.866666666669</v>
      </c>
      <c r="EG651">
        <v>0</v>
      </c>
      <c r="EH651">
        <v>1029.025555555555</v>
      </c>
      <c r="EI651">
        <v>-44.20406666666667</v>
      </c>
      <c r="EJ651">
        <v>932.6251111111111</v>
      </c>
      <c r="EK651">
        <v>975.6064444444445</v>
      </c>
      <c r="EL651">
        <v>1.976904444444444</v>
      </c>
      <c r="EM651">
        <v>961.5141111111111</v>
      </c>
      <c r="EN651">
        <v>14.44445555555556</v>
      </c>
      <c r="EO651">
        <v>1.482108888888889</v>
      </c>
      <c r="EP651">
        <v>1.303683333333333</v>
      </c>
      <c r="EQ651">
        <v>12.78482222222222</v>
      </c>
      <c r="ER651">
        <v>10.84137777777778</v>
      </c>
      <c r="ES651">
        <v>2000.023333333333</v>
      </c>
      <c r="ET651">
        <v>0.9800046666666667</v>
      </c>
      <c r="EU651">
        <v>0.01999573333333333</v>
      </c>
      <c r="EV651">
        <v>0</v>
      </c>
      <c r="EW651">
        <v>1489.133333333333</v>
      </c>
      <c r="EX651">
        <v>5.00097</v>
      </c>
      <c r="EY651">
        <v>29955.95555555556</v>
      </c>
      <c r="EZ651">
        <v>16707.77777777777</v>
      </c>
      <c r="FA651">
        <v>41.312</v>
      </c>
      <c r="FB651">
        <v>42.437</v>
      </c>
      <c r="FC651">
        <v>41.437</v>
      </c>
      <c r="FD651">
        <v>41.76377777777778</v>
      </c>
      <c r="FE651">
        <v>41.312</v>
      </c>
      <c r="FF651">
        <v>1955.133333333333</v>
      </c>
      <c r="FG651">
        <v>39.89</v>
      </c>
      <c r="FH651">
        <v>0</v>
      </c>
      <c r="FI651">
        <v>9738.800000190735</v>
      </c>
      <c r="FJ651">
        <v>0</v>
      </c>
      <c r="FK651">
        <v>1490.1116</v>
      </c>
      <c r="FL651">
        <v>-13.13923075804081</v>
      </c>
      <c r="FM651">
        <v>-245.9923072986042</v>
      </c>
      <c r="FN651">
        <v>29976.304</v>
      </c>
      <c r="FO651">
        <v>15</v>
      </c>
      <c r="FP651">
        <v>0</v>
      </c>
      <c r="FQ651" t="s">
        <v>439</v>
      </c>
      <c r="FR651">
        <v>1760210915.6</v>
      </c>
      <c r="FS651">
        <v>0</v>
      </c>
      <c r="FT651">
        <v>0</v>
      </c>
      <c r="FU651">
        <v>-0.215</v>
      </c>
      <c r="FV651">
        <v>0</v>
      </c>
      <c r="FW651">
        <v>-0.6919999999999999</v>
      </c>
      <c r="FX651">
        <v>0</v>
      </c>
      <c r="FY651">
        <v>400</v>
      </c>
      <c r="FZ651">
        <v>0</v>
      </c>
      <c r="GA651">
        <v>0.15</v>
      </c>
      <c r="GB651">
        <v>0</v>
      </c>
      <c r="GC651">
        <v>-44.16345249999999</v>
      </c>
      <c r="GD651">
        <v>-0.05669380863029187</v>
      </c>
      <c r="GE651">
        <v>0.07140786016784141</v>
      </c>
      <c r="GF651">
        <v>1</v>
      </c>
      <c r="GG651">
        <v>1490.958823529412</v>
      </c>
      <c r="GH651">
        <v>-10.14087089556586</v>
      </c>
      <c r="GI651">
        <v>1.057780041368252</v>
      </c>
      <c r="GJ651">
        <v>0</v>
      </c>
      <c r="GK651">
        <v>1.94961625</v>
      </c>
      <c r="GL651">
        <v>0.09901834896809888</v>
      </c>
      <c r="GM651">
        <v>0.01139995738753002</v>
      </c>
      <c r="GN651">
        <v>1</v>
      </c>
      <c r="GO651">
        <v>2</v>
      </c>
      <c r="GP651">
        <v>3</v>
      </c>
      <c r="GQ651" t="s">
        <v>440</v>
      </c>
      <c r="GR651">
        <v>3.13376</v>
      </c>
      <c r="GS651">
        <v>2.7603</v>
      </c>
      <c r="GT651">
        <v>0.16255</v>
      </c>
      <c r="GU651">
        <v>0.165578</v>
      </c>
      <c r="GV651">
        <v>0.0806328</v>
      </c>
      <c r="GW651">
        <v>0.0726149</v>
      </c>
      <c r="GX651">
        <v>26555.8</v>
      </c>
      <c r="GY651">
        <v>26462.1</v>
      </c>
      <c r="GZ651">
        <v>29496.6</v>
      </c>
      <c r="HA651">
        <v>29320.7</v>
      </c>
      <c r="HB651">
        <v>35839.2</v>
      </c>
      <c r="HC651">
        <v>36021.9</v>
      </c>
      <c r="HD651">
        <v>41503.7</v>
      </c>
      <c r="HE651">
        <v>41651.7</v>
      </c>
      <c r="HF651">
        <v>1.90968</v>
      </c>
      <c r="HG651">
        <v>1.82685</v>
      </c>
      <c r="HH651">
        <v>0.0113472</v>
      </c>
      <c r="HI651">
        <v>0</v>
      </c>
      <c r="HJ651">
        <v>23.7501</v>
      </c>
      <c r="HK651">
        <v>999.9</v>
      </c>
      <c r="HL651">
        <v>35</v>
      </c>
      <c r="HM651">
        <v>31.5</v>
      </c>
      <c r="HN651">
        <v>18.0017</v>
      </c>
      <c r="HO651">
        <v>62.6267</v>
      </c>
      <c r="HP651">
        <v>30.7612</v>
      </c>
      <c r="HQ651">
        <v>1</v>
      </c>
      <c r="HR651">
        <v>0.299342</v>
      </c>
      <c r="HS651">
        <v>4.62669</v>
      </c>
      <c r="HT651">
        <v>20.2823</v>
      </c>
      <c r="HU651">
        <v>5.21834</v>
      </c>
      <c r="HV651">
        <v>12.0159</v>
      </c>
      <c r="HW651">
        <v>4.98855</v>
      </c>
      <c r="HX651">
        <v>3.28788</v>
      </c>
      <c r="HY651">
        <v>9999</v>
      </c>
      <c r="HZ651">
        <v>9999</v>
      </c>
      <c r="IA651">
        <v>9999</v>
      </c>
      <c r="IB651">
        <v>999.9</v>
      </c>
      <c r="IC651">
        <v>4.97286</v>
      </c>
      <c r="ID651">
        <v>1.86661</v>
      </c>
      <c r="IE651">
        <v>1.86587</v>
      </c>
      <c r="IF651">
        <v>1.86584</v>
      </c>
      <c r="IG651">
        <v>1.8677</v>
      </c>
      <c r="IH651">
        <v>1.87014</v>
      </c>
      <c r="II651">
        <v>1.86875</v>
      </c>
      <c r="IJ651">
        <v>1.87027</v>
      </c>
      <c r="IK651">
        <v>0</v>
      </c>
      <c r="IL651">
        <v>0</v>
      </c>
      <c r="IM651">
        <v>0</v>
      </c>
      <c r="IN651">
        <v>0</v>
      </c>
      <c r="IO651" t="s">
        <v>441</v>
      </c>
      <c r="IP651" t="s">
        <v>442</v>
      </c>
      <c r="IQ651" t="s">
        <v>443</v>
      </c>
      <c r="IR651" t="s">
        <v>443</v>
      </c>
      <c r="IS651" t="s">
        <v>443</v>
      </c>
      <c r="IT651" t="s">
        <v>443</v>
      </c>
      <c r="IU651">
        <v>0</v>
      </c>
      <c r="IV651">
        <v>100</v>
      </c>
      <c r="IW651">
        <v>100</v>
      </c>
      <c r="IX651">
        <v>-3.285</v>
      </c>
      <c r="IY651">
        <v>0.0742</v>
      </c>
      <c r="IZ651">
        <v>-1.414774939843471</v>
      </c>
      <c r="JA651">
        <v>-0.002262605230658699</v>
      </c>
      <c r="JB651">
        <v>4.117972070868355E-07</v>
      </c>
      <c r="JC651">
        <v>-1.535053720392113E-10</v>
      </c>
      <c r="JD651">
        <v>-0.05773197212917025</v>
      </c>
      <c r="JE651">
        <v>-0.004387372397949352</v>
      </c>
      <c r="JF651">
        <v>0.001148265067849212</v>
      </c>
      <c r="JG651">
        <v>-2.372704636287677E-05</v>
      </c>
      <c r="JH651">
        <v>4</v>
      </c>
      <c r="JI651">
        <v>2346</v>
      </c>
      <c r="JJ651">
        <v>1</v>
      </c>
      <c r="JK651">
        <v>24</v>
      </c>
      <c r="JL651">
        <v>21732.5</v>
      </c>
      <c r="JM651">
        <v>29358581.1</v>
      </c>
      <c r="JN651">
        <v>2.0459</v>
      </c>
      <c r="JO651">
        <v>2.26196</v>
      </c>
      <c r="JP651">
        <v>1.39648</v>
      </c>
      <c r="JQ651">
        <v>2.35107</v>
      </c>
      <c r="JR651">
        <v>1.49536</v>
      </c>
      <c r="JS651">
        <v>2.64648</v>
      </c>
      <c r="JT651">
        <v>36.3165</v>
      </c>
      <c r="JU651">
        <v>24.0262</v>
      </c>
      <c r="JV651">
        <v>18</v>
      </c>
      <c r="JW651">
        <v>499.87</v>
      </c>
      <c r="JX651">
        <v>436.792</v>
      </c>
      <c r="JY651">
        <v>17.6066</v>
      </c>
      <c r="JZ651">
        <v>31.251</v>
      </c>
      <c r="KA651">
        <v>29.9957</v>
      </c>
      <c r="KB651">
        <v>30.9417</v>
      </c>
      <c r="KC651">
        <v>30.8557</v>
      </c>
      <c r="KD651">
        <v>41.0021</v>
      </c>
      <c r="KE651">
        <v>22.7644</v>
      </c>
      <c r="KF651">
        <v>31.1195</v>
      </c>
      <c r="KG651">
        <v>17.6829</v>
      </c>
      <c r="KH651">
        <v>988.765</v>
      </c>
      <c r="KI651">
        <v>14.4171</v>
      </c>
      <c r="KJ651">
        <v>100.805</v>
      </c>
      <c r="KK651">
        <v>100.163</v>
      </c>
    </row>
    <row r="652" spans="1:297">
      <c r="A652">
        <v>636</v>
      </c>
      <c r="B652">
        <v>1761514872.6</v>
      </c>
      <c r="C652">
        <v>7662.099999904633</v>
      </c>
      <c r="D652" t="s">
        <v>1721</v>
      </c>
      <c r="E652" t="s">
        <v>1722</v>
      </c>
      <c r="F652">
        <v>5</v>
      </c>
      <c r="G652" t="s">
        <v>1604</v>
      </c>
      <c r="H652" t="s">
        <v>436</v>
      </c>
      <c r="I652">
        <v>1761514869.8</v>
      </c>
      <c r="J652">
        <f>(K652)/1000</f>
        <v>0</v>
      </c>
      <c r="K652">
        <f>IF(DP652, AN652, AH652)</f>
        <v>0</v>
      </c>
      <c r="L652">
        <f>IF(DP652, AI652, AG652)</f>
        <v>0</v>
      </c>
      <c r="M652">
        <f>DR652 - IF(AU652&gt;1, L652*DL652*100.0/(AW652), 0)</f>
        <v>0</v>
      </c>
      <c r="N652">
        <f>((T652-J652/2)*M652-L652)/(T652+J652/2)</f>
        <v>0</v>
      </c>
      <c r="O652">
        <f>N652*(DY652+DZ652)/1000.0</f>
        <v>0</v>
      </c>
      <c r="P652">
        <f>(DR652 - IF(AU652&gt;1, L652*DL652*100.0/(AW652), 0))*(DY652+DZ652)/1000.0</f>
        <v>0</v>
      </c>
      <c r="Q652">
        <f>2.0/((1/S652-1/R652)+SIGN(S652)*SQRT((1/S652-1/R652)*(1/S652-1/R652) + 4*DM652/((DM652+1)*(DM652+1))*(2*1/S652*1/R652-1/R652*1/R652)))</f>
        <v>0</v>
      </c>
      <c r="R652">
        <f>IF(LEFT(DN652,1)&lt;&gt;"0",IF(LEFT(DN652,1)="1",3.0,DO652),$D$5+$E$5*(EF652*DY652/($K$5*1000))+$F$5*(EF652*DY652/($K$5*1000))*MAX(MIN(DL652,$J$5),$I$5)*MAX(MIN(DL652,$J$5),$I$5)+$G$5*MAX(MIN(DL652,$J$5),$I$5)*(EF652*DY652/($K$5*1000))+$H$5*(EF652*DY652/($K$5*1000))*(EF652*DY652/($K$5*1000)))</f>
        <v>0</v>
      </c>
      <c r="S652">
        <f>J652*(1000-(1000*0.61365*exp(17.502*W652/(240.97+W652))/(DY652+DZ652)+DT652)/2)/(1000*0.61365*exp(17.502*W652/(240.97+W652))/(DY652+DZ652)-DT652)</f>
        <v>0</v>
      </c>
      <c r="T652">
        <f>1/((DM652+1)/(Q652/1.6)+1/(R652/1.37)) + DM652/((DM652+1)/(Q652/1.6) + DM652/(R652/1.37))</f>
        <v>0</v>
      </c>
      <c r="U652">
        <f>(DH652*DK652)</f>
        <v>0</v>
      </c>
      <c r="V652">
        <f>(EA652+(U652+2*0.95*5.67E-8*(((EA652+$B$7)+273)^4-(EA652+273)^4)-44100*J652)/(1.84*29.3*R652+8*0.95*5.67E-8*(EA652+273)^3))</f>
        <v>0</v>
      </c>
      <c r="W652">
        <f>($C$7*EB652+$D$7*EC652+$E$7*V652)</f>
        <v>0</v>
      </c>
      <c r="X652">
        <f>0.61365*exp(17.502*W652/(240.97+W652))</f>
        <v>0</v>
      </c>
      <c r="Y652">
        <f>(Z652/AA652*100)</f>
        <v>0</v>
      </c>
      <c r="Z652">
        <f>DT652*(DY652+DZ652)/1000</f>
        <v>0</v>
      </c>
      <c r="AA652">
        <f>0.61365*exp(17.502*EA652/(240.97+EA652))</f>
        <v>0</v>
      </c>
      <c r="AB652">
        <f>(X652-DT652*(DY652+DZ652)/1000)</f>
        <v>0</v>
      </c>
      <c r="AC652">
        <f>(-J652*44100)</f>
        <v>0</v>
      </c>
      <c r="AD652">
        <f>2*29.3*R652*0.92*(EA652-W652)</f>
        <v>0</v>
      </c>
      <c r="AE652">
        <f>2*0.95*5.67E-8*(((EA652+$B$7)+273)^4-(W652+273)^4)</f>
        <v>0</v>
      </c>
      <c r="AF652">
        <f>U652+AE652+AC652+AD652</f>
        <v>0</v>
      </c>
      <c r="AG652">
        <f>DX652*AU652*(DS652-DR652*(1000-AU652*DU652)/(1000-AU652*DT652))/(100*DL652)</f>
        <v>0</v>
      </c>
      <c r="AH652">
        <f>1000*DX652*AU652*(DT652-DU652)/(100*DL652*(1000-AU652*DT652))</f>
        <v>0</v>
      </c>
      <c r="AI652">
        <f>(AJ652 - AK652 - DY652*1E3/(8.314*(EA652+273.15)) * AM652/DX652 * AL652) * DX652/(100*DL652) * (1000 - DU652)/1000</f>
        <v>0</v>
      </c>
      <c r="AJ652">
        <v>990.7808487160812</v>
      </c>
      <c r="AK652">
        <v>956.1881090909088</v>
      </c>
      <c r="AL652">
        <v>3.366466718415247</v>
      </c>
      <c r="AM652">
        <v>65.62289470494829</v>
      </c>
      <c r="AN652">
        <f>(AP652 - AO652 + DY652*1E3/(8.314*(EA652+273.15)) * AR652/DX652 * AQ652) * DX652/(100*DL652) * 1000/(1000 - AP652)</f>
        <v>0</v>
      </c>
      <c r="AO652">
        <v>14.44301517627978</v>
      </c>
      <c r="AP652">
        <v>16.49227515151514</v>
      </c>
      <c r="AQ652">
        <v>0.0102189520509596</v>
      </c>
      <c r="AR652">
        <v>106.7628895152086</v>
      </c>
      <c r="AS652">
        <v>0</v>
      </c>
      <c r="AT652">
        <v>0</v>
      </c>
      <c r="AU652">
        <f>IF(AS652*$H$13&gt;=AW652,1.0,(AW652/(AW652-AS652*$H$13)))</f>
        <v>0</v>
      </c>
      <c r="AV652">
        <f>(AU652-1)*100</f>
        <v>0</v>
      </c>
      <c r="AW652">
        <f>MAX(0,($B$13+$C$13*EF652)/(1+$D$13*EF652)*DY652/(EA652+273)*$E$13)</f>
        <v>0</v>
      </c>
      <c r="AX652" t="s">
        <v>437</v>
      </c>
      <c r="AY652" t="s">
        <v>437</v>
      </c>
      <c r="AZ652">
        <v>0</v>
      </c>
      <c r="BA652">
        <v>0</v>
      </c>
      <c r="BB652">
        <f>1-AZ652/BA652</f>
        <v>0</v>
      </c>
      <c r="BC652">
        <v>0</v>
      </c>
      <c r="BD652" t="s">
        <v>437</v>
      </c>
      <c r="BE652" t="s">
        <v>437</v>
      </c>
      <c r="BF652">
        <v>0</v>
      </c>
      <c r="BG652">
        <v>0</v>
      </c>
      <c r="BH652">
        <f>1-BF652/BG652</f>
        <v>0</v>
      </c>
      <c r="BI652">
        <v>0.5</v>
      </c>
      <c r="BJ652">
        <f>DI652</f>
        <v>0</v>
      </c>
      <c r="BK652">
        <f>L652</f>
        <v>0</v>
      </c>
      <c r="BL652">
        <f>BH652*BI652*BJ652</f>
        <v>0</v>
      </c>
      <c r="BM652">
        <f>(BK652-BC652)/BJ652</f>
        <v>0</v>
      </c>
      <c r="BN652">
        <f>(BA652-BG652)/BG652</f>
        <v>0</v>
      </c>
      <c r="BO652">
        <f>AZ652/(BB652+AZ652/BG652)</f>
        <v>0</v>
      </c>
      <c r="BP652" t="s">
        <v>437</v>
      </c>
      <c r="BQ652">
        <v>0</v>
      </c>
      <c r="BR652">
        <f>IF(BQ652&lt;&gt;0, BQ652, BO652)</f>
        <v>0</v>
      </c>
      <c r="BS652">
        <f>1-BR652/BG652</f>
        <v>0</v>
      </c>
      <c r="BT652">
        <f>(BG652-BF652)/(BG652-BR652)</f>
        <v>0</v>
      </c>
      <c r="BU652">
        <f>(BA652-BG652)/(BA652-BR652)</f>
        <v>0</v>
      </c>
      <c r="BV652">
        <f>(BG652-BF652)/(BG652-AZ652)</f>
        <v>0</v>
      </c>
      <c r="BW652">
        <f>(BA652-BG652)/(BA652-AZ652)</f>
        <v>0</v>
      </c>
      <c r="BX652">
        <f>(BT652*BR652/BF652)</f>
        <v>0</v>
      </c>
      <c r="BY652">
        <f>(1-BX652)</f>
        <v>0</v>
      </c>
      <c r="BZ652">
        <v>2020</v>
      </c>
      <c r="CA652">
        <v>290.0000000000001</v>
      </c>
      <c r="CB652">
        <v>1590.42</v>
      </c>
      <c r="CC652">
        <v>295</v>
      </c>
      <c r="CD652">
        <v>5220.67</v>
      </c>
      <c r="CE652">
        <v>1591.29</v>
      </c>
      <c r="CF652">
        <v>-0.87</v>
      </c>
      <c r="CG652">
        <v>300.0000000000001</v>
      </c>
      <c r="CH652">
        <v>23.8</v>
      </c>
      <c r="CI652">
        <v>1650.734719841875</v>
      </c>
      <c r="CJ652">
        <v>2.032994541366527</v>
      </c>
      <c r="CK652">
        <v>-31.03478562282126</v>
      </c>
      <c r="CL652">
        <v>0.9198548094063967</v>
      </c>
      <c r="CM652">
        <v>0.9759925733019913</v>
      </c>
      <c r="CN652">
        <v>-0.00431141668520578</v>
      </c>
      <c r="CO652">
        <v>289.9999999999999</v>
      </c>
      <c r="CP652">
        <v>1590.91</v>
      </c>
      <c r="CQ652">
        <v>765</v>
      </c>
      <c r="CR652">
        <v>5219.32</v>
      </c>
      <c r="CS652">
        <v>1591.27</v>
      </c>
      <c r="CT652">
        <v>-0.36</v>
      </c>
      <c r="DH652">
        <f>$B$11*EG652+$C$11*EH652+$F$11*ES652*(1-EV652)</f>
        <v>0</v>
      </c>
      <c r="DI652">
        <f>DH652*DJ652</f>
        <v>0</v>
      </c>
      <c r="DJ652">
        <f>($B$11*$D$9+$C$11*$D$9+$F$11*((FF652+EX652)/MAX(FF652+EX652+FG652, 0.1)*$I$9+FG652/MAX(FF652+EX652+FG652, 0.1)*$J$9))/($B$11+$C$11+$F$11)</f>
        <v>0</v>
      </c>
      <c r="DK652">
        <f>($B$11*$K$9+$C$11*$K$9+$F$11*((FF652+EX652)/MAX(FF652+EX652+FG652, 0.1)*$P$9+FG652/MAX(FF652+EX652+FG652, 0.1)*$Q$9))/($B$11+$C$11+$F$11)</f>
        <v>0</v>
      </c>
      <c r="DL652">
        <v>6</v>
      </c>
      <c r="DM652">
        <v>0.5</v>
      </c>
      <c r="DN652" t="s">
        <v>438</v>
      </c>
      <c r="DO652">
        <v>2</v>
      </c>
      <c r="DP652" t="b">
        <v>1</v>
      </c>
      <c r="DQ652">
        <v>1761514869.8</v>
      </c>
      <c r="DR652">
        <v>932.8292000000001</v>
      </c>
      <c r="DS652">
        <v>977.1908999999999</v>
      </c>
      <c r="DT652">
        <v>16.47589</v>
      </c>
      <c r="DU652">
        <v>14.4428</v>
      </c>
      <c r="DV652">
        <v>936.1271</v>
      </c>
      <c r="DW652">
        <v>16.4014</v>
      </c>
      <c r="DX652">
        <v>500.0009</v>
      </c>
      <c r="DY652">
        <v>90.25479</v>
      </c>
      <c r="DZ652">
        <v>0.09992501000000001</v>
      </c>
      <c r="EA652">
        <v>23.77467</v>
      </c>
      <c r="EB652">
        <v>23.91516</v>
      </c>
      <c r="EC652">
        <v>999.9</v>
      </c>
      <c r="ED652">
        <v>0</v>
      </c>
      <c r="EE652">
        <v>0</v>
      </c>
      <c r="EF652">
        <v>10013.56</v>
      </c>
      <c r="EG652">
        <v>0</v>
      </c>
      <c r="EH652">
        <v>1029.043</v>
      </c>
      <c r="EI652">
        <v>-44.36161</v>
      </c>
      <c r="EJ652">
        <v>948.4559000000002</v>
      </c>
      <c r="EK652">
        <v>991.5109</v>
      </c>
      <c r="EL652">
        <v>2.03309</v>
      </c>
      <c r="EM652">
        <v>977.1908999999999</v>
      </c>
      <c r="EN652">
        <v>14.4428</v>
      </c>
      <c r="EO652">
        <v>1.487028</v>
      </c>
      <c r="EP652">
        <v>1.303533</v>
      </c>
      <c r="EQ652">
        <v>12.83545</v>
      </c>
      <c r="ER652">
        <v>10.83965</v>
      </c>
      <c r="ES652">
        <v>1999.982</v>
      </c>
      <c r="ET652">
        <v>0.9800043000000001</v>
      </c>
      <c r="EU652">
        <v>0.01999601</v>
      </c>
      <c r="EV652">
        <v>0</v>
      </c>
      <c r="EW652">
        <v>1487.745</v>
      </c>
      <c r="EX652">
        <v>5.000970000000001</v>
      </c>
      <c r="EY652">
        <v>29926.21999999999</v>
      </c>
      <c r="EZ652">
        <v>16707.45</v>
      </c>
      <c r="FA652">
        <v>41.312</v>
      </c>
      <c r="FB652">
        <v>42.437</v>
      </c>
      <c r="FC652">
        <v>41.437</v>
      </c>
      <c r="FD652">
        <v>41.7748</v>
      </c>
      <c r="FE652">
        <v>41.2872</v>
      </c>
      <c r="FF652">
        <v>1955.092</v>
      </c>
      <c r="FG652">
        <v>39.89</v>
      </c>
      <c r="FH652">
        <v>0</v>
      </c>
      <c r="FI652">
        <v>9743.600000143051</v>
      </c>
      <c r="FJ652">
        <v>0</v>
      </c>
      <c r="FK652">
        <v>1488.9632</v>
      </c>
      <c r="FL652">
        <v>-17.71000003112161</v>
      </c>
      <c r="FM652">
        <v>-349.369230744147</v>
      </c>
      <c r="FN652">
        <v>29953.67600000001</v>
      </c>
      <c r="FO652">
        <v>15</v>
      </c>
      <c r="FP652">
        <v>0</v>
      </c>
      <c r="FQ652" t="s">
        <v>439</v>
      </c>
      <c r="FR652">
        <v>1760210915.6</v>
      </c>
      <c r="FS652">
        <v>0</v>
      </c>
      <c r="FT652">
        <v>0</v>
      </c>
      <c r="FU652">
        <v>-0.215</v>
      </c>
      <c r="FV652">
        <v>0</v>
      </c>
      <c r="FW652">
        <v>-0.6919999999999999</v>
      </c>
      <c r="FX652">
        <v>0</v>
      </c>
      <c r="FY652">
        <v>400</v>
      </c>
      <c r="FZ652">
        <v>0</v>
      </c>
      <c r="GA652">
        <v>0.15</v>
      </c>
      <c r="GB652">
        <v>0</v>
      </c>
      <c r="GC652">
        <v>-44.2101</v>
      </c>
      <c r="GD652">
        <v>-0.9019407129455465</v>
      </c>
      <c r="GE652">
        <v>0.1262644348183604</v>
      </c>
      <c r="GF652">
        <v>0</v>
      </c>
      <c r="GG652">
        <v>1489.680294117647</v>
      </c>
      <c r="GH652">
        <v>-13.848281142456</v>
      </c>
      <c r="GI652">
        <v>1.418268383491824</v>
      </c>
      <c r="GJ652">
        <v>0</v>
      </c>
      <c r="GK652">
        <v>1.9757825</v>
      </c>
      <c r="GL652">
        <v>0.3508113320825491</v>
      </c>
      <c r="GM652">
        <v>0.03690249461418565</v>
      </c>
      <c r="GN652">
        <v>0</v>
      </c>
      <c r="GO652">
        <v>0</v>
      </c>
      <c r="GP652">
        <v>3</v>
      </c>
      <c r="GQ652" t="s">
        <v>455</v>
      </c>
      <c r="GR652">
        <v>3.13373</v>
      </c>
      <c r="GS652">
        <v>2.7604</v>
      </c>
      <c r="GT652">
        <v>0.164425</v>
      </c>
      <c r="GU652">
        <v>0.167439</v>
      </c>
      <c r="GV652">
        <v>0.0807706</v>
      </c>
      <c r="GW652">
        <v>0.07260460000000001</v>
      </c>
      <c r="GX652">
        <v>26496.6</v>
      </c>
      <c r="GY652">
        <v>26403.4</v>
      </c>
      <c r="GZ652">
        <v>29496.9</v>
      </c>
      <c r="HA652">
        <v>29321.2</v>
      </c>
      <c r="HB652">
        <v>35834.4</v>
      </c>
      <c r="HC652">
        <v>36022.9</v>
      </c>
      <c r="HD652">
        <v>41504.4</v>
      </c>
      <c r="HE652">
        <v>41652.3</v>
      </c>
      <c r="HF652">
        <v>1.9098</v>
      </c>
      <c r="HG652">
        <v>1.82712</v>
      </c>
      <c r="HH652">
        <v>0.00867248</v>
      </c>
      <c r="HI652">
        <v>0</v>
      </c>
      <c r="HJ652">
        <v>23.7453</v>
      </c>
      <c r="HK652">
        <v>999.9</v>
      </c>
      <c r="HL652">
        <v>35</v>
      </c>
      <c r="HM652">
        <v>31.5</v>
      </c>
      <c r="HN652">
        <v>18.0008</v>
      </c>
      <c r="HO652">
        <v>62.7867</v>
      </c>
      <c r="HP652">
        <v>30.7933</v>
      </c>
      <c r="HQ652">
        <v>1</v>
      </c>
      <c r="HR652">
        <v>0.300821</v>
      </c>
      <c r="HS652">
        <v>4.92952</v>
      </c>
      <c r="HT652">
        <v>20.2736</v>
      </c>
      <c r="HU652">
        <v>5.21894</v>
      </c>
      <c r="HV652">
        <v>12.0159</v>
      </c>
      <c r="HW652">
        <v>4.9884</v>
      </c>
      <c r="HX652">
        <v>3.28783</v>
      </c>
      <c r="HY652">
        <v>9999</v>
      </c>
      <c r="HZ652">
        <v>9999</v>
      </c>
      <c r="IA652">
        <v>9999</v>
      </c>
      <c r="IB652">
        <v>999.9</v>
      </c>
      <c r="IC652">
        <v>4.97283</v>
      </c>
      <c r="ID652">
        <v>1.86661</v>
      </c>
      <c r="IE652">
        <v>1.86588</v>
      </c>
      <c r="IF652">
        <v>1.86584</v>
      </c>
      <c r="IG652">
        <v>1.86769</v>
      </c>
      <c r="IH652">
        <v>1.87013</v>
      </c>
      <c r="II652">
        <v>1.86876</v>
      </c>
      <c r="IJ652">
        <v>1.87027</v>
      </c>
      <c r="IK652">
        <v>0</v>
      </c>
      <c r="IL652">
        <v>0</v>
      </c>
      <c r="IM652">
        <v>0</v>
      </c>
      <c r="IN652">
        <v>0</v>
      </c>
      <c r="IO652" t="s">
        <v>441</v>
      </c>
      <c r="IP652" t="s">
        <v>442</v>
      </c>
      <c r="IQ652" t="s">
        <v>443</v>
      </c>
      <c r="IR652" t="s">
        <v>443</v>
      </c>
      <c r="IS652" t="s">
        <v>443</v>
      </c>
      <c r="IT652" t="s">
        <v>443</v>
      </c>
      <c r="IU652">
        <v>0</v>
      </c>
      <c r="IV652">
        <v>100</v>
      </c>
      <c r="IW652">
        <v>100</v>
      </c>
      <c r="IX652">
        <v>-3.316</v>
      </c>
      <c r="IY652">
        <v>0.07480000000000001</v>
      </c>
      <c r="IZ652">
        <v>-1.414774939843471</v>
      </c>
      <c r="JA652">
        <v>-0.002262605230658699</v>
      </c>
      <c r="JB652">
        <v>4.117972070868355E-07</v>
      </c>
      <c r="JC652">
        <v>-1.535053720392113E-10</v>
      </c>
      <c r="JD652">
        <v>-0.05773197212917025</v>
      </c>
      <c r="JE652">
        <v>-0.004387372397949352</v>
      </c>
      <c r="JF652">
        <v>0.001148265067849212</v>
      </c>
      <c r="JG652">
        <v>-2.372704636287677E-05</v>
      </c>
      <c r="JH652">
        <v>4</v>
      </c>
      <c r="JI652">
        <v>2346</v>
      </c>
      <c r="JJ652">
        <v>1</v>
      </c>
      <c r="JK652">
        <v>24</v>
      </c>
      <c r="JL652">
        <v>21732.6</v>
      </c>
      <c r="JM652">
        <v>29358581.2</v>
      </c>
      <c r="JN652">
        <v>2.07275</v>
      </c>
      <c r="JO652">
        <v>2.25952</v>
      </c>
      <c r="JP652">
        <v>1.39771</v>
      </c>
      <c r="JQ652">
        <v>2.35229</v>
      </c>
      <c r="JR652">
        <v>1.49536</v>
      </c>
      <c r="JS652">
        <v>2.55859</v>
      </c>
      <c r="JT652">
        <v>36.34</v>
      </c>
      <c r="JU652">
        <v>24.0262</v>
      </c>
      <c r="JV652">
        <v>18</v>
      </c>
      <c r="JW652">
        <v>499.983</v>
      </c>
      <c r="JX652">
        <v>436.99</v>
      </c>
      <c r="JY652">
        <v>17.7176</v>
      </c>
      <c r="JZ652">
        <v>31.2544</v>
      </c>
      <c r="KA652">
        <v>29.9993</v>
      </c>
      <c r="KB652">
        <v>30.9457</v>
      </c>
      <c r="KC652">
        <v>30.8596</v>
      </c>
      <c r="KD652">
        <v>41.5964</v>
      </c>
      <c r="KE652">
        <v>22.7644</v>
      </c>
      <c r="KF652">
        <v>31.1195</v>
      </c>
      <c r="KG652">
        <v>17.7284</v>
      </c>
      <c r="KH652">
        <v>1008.81</v>
      </c>
      <c r="KI652">
        <v>14.3723</v>
      </c>
      <c r="KJ652">
        <v>100.807</v>
      </c>
      <c r="KK652">
        <v>100.164</v>
      </c>
    </row>
    <row r="653" spans="1:297">
      <c r="A653">
        <v>637</v>
      </c>
      <c r="B653">
        <v>1761514877.6</v>
      </c>
      <c r="C653">
        <v>7667.099999904633</v>
      </c>
      <c r="D653" t="s">
        <v>1723</v>
      </c>
      <c r="E653" t="s">
        <v>1724</v>
      </c>
      <c r="F653">
        <v>5</v>
      </c>
      <c r="G653" t="s">
        <v>1604</v>
      </c>
      <c r="H653" t="s">
        <v>436</v>
      </c>
      <c r="I653">
        <v>1761514875.1</v>
      </c>
      <c r="J653">
        <f>(K653)/1000</f>
        <v>0</v>
      </c>
      <c r="K653">
        <f>IF(DP653, AN653, AH653)</f>
        <v>0</v>
      </c>
      <c r="L653">
        <f>IF(DP653, AI653, AG653)</f>
        <v>0</v>
      </c>
      <c r="M653">
        <f>DR653 - IF(AU653&gt;1, L653*DL653*100.0/(AW653), 0)</f>
        <v>0</v>
      </c>
      <c r="N653">
        <f>((T653-J653/2)*M653-L653)/(T653+J653/2)</f>
        <v>0</v>
      </c>
      <c r="O653">
        <f>N653*(DY653+DZ653)/1000.0</f>
        <v>0</v>
      </c>
      <c r="P653">
        <f>(DR653 - IF(AU653&gt;1, L653*DL653*100.0/(AW653), 0))*(DY653+DZ653)/1000.0</f>
        <v>0</v>
      </c>
      <c r="Q653">
        <f>2.0/((1/S653-1/R653)+SIGN(S653)*SQRT((1/S653-1/R653)*(1/S653-1/R653) + 4*DM653/((DM653+1)*(DM653+1))*(2*1/S653*1/R653-1/R653*1/R653)))</f>
        <v>0</v>
      </c>
      <c r="R653">
        <f>IF(LEFT(DN653,1)&lt;&gt;"0",IF(LEFT(DN653,1)="1",3.0,DO653),$D$5+$E$5*(EF653*DY653/($K$5*1000))+$F$5*(EF653*DY653/($K$5*1000))*MAX(MIN(DL653,$J$5),$I$5)*MAX(MIN(DL653,$J$5),$I$5)+$G$5*MAX(MIN(DL653,$J$5),$I$5)*(EF653*DY653/($K$5*1000))+$H$5*(EF653*DY653/($K$5*1000))*(EF653*DY653/($K$5*1000)))</f>
        <v>0</v>
      </c>
      <c r="S653">
        <f>J653*(1000-(1000*0.61365*exp(17.502*W653/(240.97+W653))/(DY653+DZ653)+DT653)/2)/(1000*0.61365*exp(17.502*W653/(240.97+W653))/(DY653+DZ653)-DT653)</f>
        <v>0</v>
      </c>
      <c r="T653">
        <f>1/((DM653+1)/(Q653/1.6)+1/(R653/1.37)) + DM653/((DM653+1)/(Q653/1.6) + DM653/(R653/1.37))</f>
        <v>0</v>
      </c>
      <c r="U653">
        <f>(DH653*DK653)</f>
        <v>0</v>
      </c>
      <c r="V653">
        <f>(EA653+(U653+2*0.95*5.67E-8*(((EA653+$B$7)+273)^4-(EA653+273)^4)-44100*J653)/(1.84*29.3*R653+8*0.95*5.67E-8*(EA653+273)^3))</f>
        <v>0</v>
      </c>
      <c r="W653">
        <f>($C$7*EB653+$D$7*EC653+$E$7*V653)</f>
        <v>0</v>
      </c>
      <c r="X653">
        <f>0.61365*exp(17.502*W653/(240.97+W653))</f>
        <v>0</v>
      </c>
      <c r="Y653">
        <f>(Z653/AA653*100)</f>
        <v>0</v>
      </c>
      <c r="Z653">
        <f>DT653*(DY653+DZ653)/1000</f>
        <v>0</v>
      </c>
      <c r="AA653">
        <f>0.61365*exp(17.502*EA653/(240.97+EA653))</f>
        <v>0</v>
      </c>
      <c r="AB653">
        <f>(X653-DT653*(DY653+DZ653)/1000)</f>
        <v>0</v>
      </c>
      <c r="AC653">
        <f>(-J653*44100)</f>
        <v>0</v>
      </c>
      <c r="AD653">
        <f>2*29.3*R653*0.92*(EA653-W653)</f>
        <v>0</v>
      </c>
      <c r="AE653">
        <f>2*0.95*5.67E-8*(((EA653+$B$7)+273)^4-(W653+273)^4)</f>
        <v>0</v>
      </c>
      <c r="AF653">
        <f>U653+AE653+AC653+AD653</f>
        <v>0</v>
      </c>
      <c r="AG653">
        <f>DX653*AU653*(DS653-DR653*(1000-AU653*DU653)/(1000-AU653*DT653))/(100*DL653)</f>
        <v>0</v>
      </c>
      <c r="AH653">
        <f>1000*DX653*AU653*(DT653-DU653)/(100*DL653*(1000-AU653*DT653))</f>
        <v>0</v>
      </c>
      <c r="AI653">
        <f>(AJ653 - AK653 - DY653*1E3/(8.314*(EA653+273.15)) * AM653/DX653 * AL653) * DX653/(100*DL653) * (1000 - DU653)/1000</f>
        <v>0</v>
      </c>
      <c r="AJ653">
        <v>1007.919165464471</v>
      </c>
      <c r="AK653">
        <v>973.2269151515148</v>
      </c>
      <c r="AL653">
        <v>3.410990976336638</v>
      </c>
      <c r="AM653">
        <v>65.62289470494829</v>
      </c>
      <c r="AN653">
        <f>(AP653 - AO653 + DY653*1E3/(8.314*(EA653+273.15)) * AR653/DX653 * AQ653) * DX653/(100*DL653) * 1000/(1000 - AP653)</f>
        <v>0</v>
      </c>
      <c r="AO653">
        <v>14.43953353479435</v>
      </c>
      <c r="AP653">
        <v>16.4976909090909</v>
      </c>
      <c r="AQ653">
        <v>0.0007848395178897252</v>
      </c>
      <c r="AR653">
        <v>106.7628895152086</v>
      </c>
      <c r="AS653">
        <v>0</v>
      </c>
      <c r="AT653">
        <v>0</v>
      </c>
      <c r="AU653">
        <f>IF(AS653*$H$13&gt;=AW653,1.0,(AW653/(AW653-AS653*$H$13)))</f>
        <v>0</v>
      </c>
      <c r="AV653">
        <f>(AU653-1)*100</f>
        <v>0</v>
      </c>
      <c r="AW653">
        <f>MAX(0,($B$13+$C$13*EF653)/(1+$D$13*EF653)*DY653/(EA653+273)*$E$13)</f>
        <v>0</v>
      </c>
      <c r="AX653" t="s">
        <v>437</v>
      </c>
      <c r="AY653" t="s">
        <v>437</v>
      </c>
      <c r="AZ653">
        <v>0</v>
      </c>
      <c r="BA653">
        <v>0</v>
      </c>
      <c r="BB653">
        <f>1-AZ653/BA653</f>
        <v>0</v>
      </c>
      <c r="BC653">
        <v>0</v>
      </c>
      <c r="BD653" t="s">
        <v>437</v>
      </c>
      <c r="BE653" t="s">
        <v>437</v>
      </c>
      <c r="BF653">
        <v>0</v>
      </c>
      <c r="BG653">
        <v>0</v>
      </c>
      <c r="BH653">
        <f>1-BF653/BG653</f>
        <v>0</v>
      </c>
      <c r="BI653">
        <v>0.5</v>
      </c>
      <c r="BJ653">
        <f>DI653</f>
        <v>0</v>
      </c>
      <c r="BK653">
        <f>L653</f>
        <v>0</v>
      </c>
      <c r="BL653">
        <f>BH653*BI653*BJ653</f>
        <v>0</v>
      </c>
      <c r="BM653">
        <f>(BK653-BC653)/BJ653</f>
        <v>0</v>
      </c>
      <c r="BN653">
        <f>(BA653-BG653)/BG653</f>
        <v>0</v>
      </c>
      <c r="BO653">
        <f>AZ653/(BB653+AZ653/BG653)</f>
        <v>0</v>
      </c>
      <c r="BP653" t="s">
        <v>437</v>
      </c>
      <c r="BQ653">
        <v>0</v>
      </c>
      <c r="BR653">
        <f>IF(BQ653&lt;&gt;0, BQ653, BO653)</f>
        <v>0</v>
      </c>
      <c r="BS653">
        <f>1-BR653/BG653</f>
        <v>0</v>
      </c>
      <c r="BT653">
        <f>(BG653-BF653)/(BG653-BR653)</f>
        <v>0</v>
      </c>
      <c r="BU653">
        <f>(BA653-BG653)/(BA653-BR653)</f>
        <v>0</v>
      </c>
      <c r="BV653">
        <f>(BG653-BF653)/(BG653-AZ653)</f>
        <v>0</v>
      </c>
      <c r="BW653">
        <f>(BA653-BG653)/(BA653-AZ653)</f>
        <v>0</v>
      </c>
      <c r="BX653">
        <f>(BT653*BR653/BF653)</f>
        <v>0</v>
      </c>
      <c r="BY653">
        <f>(1-BX653)</f>
        <v>0</v>
      </c>
      <c r="BZ653">
        <v>2020</v>
      </c>
      <c r="CA653">
        <v>290.0000000000001</v>
      </c>
      <c r="CB653">
        <v>1590.42</v>
      </c>
      <c r="CC653">
        <v>295</v>
      </c>
      <c r="CD653">
        <v>5220.67</v>
      </c>
      <c r="CE653">
        <v>1591.29</v>
      </c>
      <c r="CF653">
        <v>-0.87</v>
      </c>
      <c r="CG653">
        <v>300.0000000000001</v>
      </c>
      <c r="CH653">
        <v>23.8</v>
      </c>
      <c r="CI653">
        <v>1650.734719841875</v>
      </c>
      <c r="CJ653">
        <v>2.032994541366527</v>
      </c>
      <c r="CK653">
        <v>-31.03478562282126</v>
      </c>
      <c r="CL653">
        <v>0.9198548094063967</v>
      </c>
      <c r="CM653">
        <v>0.9759925733019913</v>
      </c>
      <c r="CN653">
        <v>-0.00431141668520578</v>
      </c>
      <c r="CO653">
        <v>289.9999999999999</v>
      </c>
      <c r="CP653">
        <v>1590.91</v>
      </c>
      <c r="CQ653">
        <v>765</v>
      </c>
      <c r="CR653">
        <v>5219.32</v>
      </c>
      <c r="CS653">
        <v>1591.27</v>
      </c>
      <c r="CT653">
        <v>-0.36</v>
      </c>
      <c r="DH653">
        <f>$B$11*EG653+$C$11*EH653+$F$11*ES653*(1-EV653)</f>
        <v>0</v>
      </c>
      <c r="DI653">
        <f>DH653*DJ653</f>
        <v>0</v>
      </c>
      <c r="DJ653">
        <f>($B$11*$D$9+$C$11*$D$9+$F$11*((FF653+EX653)/MAX(FF653+EX653+FG653, 0.1)*$I$9+FG653/MAX(FF653+EX653+FG653, 0.1)*$J$9))/($B$11+$C$11+$F$11)</f>
        <v>0</v>
      </c>
      <c r="DK653">
        <f>($B$11*$K$9+$C$11*$K$9+$F$11*((FF653+EX653)/MAX(FF653+EX653+FG653, 0.1)*$P$9+FG653/MAX(FF653+EX653+FG653, 0.1)*$Q$9))/($B$11+$C$11+$F$11)</f>
        <v>0</v>
      </c>
      <c r="DL653">
        <v>6</v>
      </c>
      <c r="DM653">
        <v>0.5</v>
      </c>
      <c r="DN653" t="s">
        <v>438</v>
      </c>
      <c r="DO653">
        <v>2</v>
      </c>
      <c r="DP653" t="b">
        <v>1</v>
      </c>
      <c r="DQ653">
        <v>1761514875.1</v>
      </c>
      <c r="DR653">
        <v>950.439888888889</v>
      </c>
      <c r="DS653">
        <v>995.0723333333333</v>
      </c>
      <c r="DT653">
        <v>16.49826666666667</v>
      </c>
      <c r="DU653">
        <v>14.43951111111111</v>
      </c>
      <c r="DV653">
        <v>953.7712222222223</v>
      </c>
      <c r="DW653">
        <v>16.42341111111111</v>
      </c>
      <c r="DX653">
        <v>499.9944444444444</v>
      </c>
      <c r="DY653">
        <v>90.25356666666667</v>
      </c>
      <c r="DZ653">
        <v>0.1000030666666667</v>
      </c>
      <c r="EA653">
        <v>23.78488888888889</v>
      </c>
      <c r="EB653">
        <v>23.87618888888889</v>
      </c>
      <c r="EC653">
        <v>999.9000000000001</v>
      </c>
      <c r="ED653">
        <v>0</v>
      </c>
      <c r="EE653">
        <v>0</v>
      </c>
      <c r="EF653">
        <v>10020.47777777778</v>
      </c>
      <c r="EG653">
        <v>0</v>
      </c>
      <c r="EH653">
        <v>1029.016666666667</v>
      </c>
      <c r="EI653">
        <v>-44.63283333333333</v>
      </c>
      <c r="EJ653">
        <v>966.3834444444445</v>
      </c>
      <c r="EK653">
        <v>1009.652222222222</v>
      </c>
      <c r="EL653">
        <v>2.058748888888889</v>
      </c>
      <c r="EM653">
        <v>995.0723333333333</v>
      </c>
      <c r="EN653">
        <v>14.43951111111111</v>
      </c>
      <c r="EO653">
        <v>1.489027777777778</v>
      </c>
      <c r="EP653">
        <v>1.303216666666667</v>
      </c>
      <c r="EQ653">
        <v>12.85596666666667</v>
      </c>
      <c r="ER653">
        <v>10.83603333333333</v>
      </c>
      <c r="ES653">
        <v>2000.013333333333</v>
      </c>
      <c r="ET653">
        <v>0.9800045555555555</v>
      </c>
      <c r="EU653">
        <v>0.01999574444444445</v>
      </c>
      <c r="EV653">
        <v>0</v>
      </c>
      <c r="EW653">
        <v>1486.244444444444</v>
      </c>
      <c r="EX653">
        <v>5.00097</v>
      </c>
      <c r="EY653">
        <v>29901.14444444444</v>
      </c>
      <c r="EZ653">
        <v>16707.71111111111</v>
      </c>
      <c r="FA653">
        <v>41.29822222222222</v>
      </c>
      <c r="FB653">
        <v>42.437</v>
      </c>
      <c r="FC653">
        <v>41.437</v>
      </c>
      <c r="FD653">
        <v>41.79822222222222</v>
      </c>
      <c r="FE653">
        <v>41.312</v>
      </c>
      <c r="FF653">
        <v>1955.123333333333</v>
      </c>
      <c r="FG653">
        <v>39.89</v>
      </c>
      <c r="FH653">
        <v>0</v>
      </c>
      <c r="FI653">
        <v>9748.400000095367</v>
      </c>
      <c r="FJ653">
        <v>0</v>
      </c>
      <c r="FK653">
        <v>1487.6216</v>
      </c>
      <c r="FL653">
        <v>-17.11923077003107</v>
      </c>
      <c r="FM653">
        <v>-328.0384609485336</v>
      </c>
      <c r="FN653">
        <v>29927.34</v>
      </c>
      <c r="FO653">
        <v>15</v>
      </c>
      <c r="FP653">
        <v>0</v>
      </c>
      <c r="FQ653" t="s">
        <v>439</v>
      </c>
      <c r="FR653">
        <v>1760210915.6</v>
      </c>
      <c r="FS653">
        <v>0</v>
      </c>
      <c r="FT653">
        <v>0</v>
      </c>
      <c r="FU653">
        <v>-0.215</v>
      </c>
      <c r="FV653">
        <v>0</v>
      </c>
      <c r="FW653">
        <v>-0.6919999999999999</v>
      </c>
      <c r="FX653">
        <v>0</v>
      </c>
      <c r="FY653">
        <v>400</v>
      </c>
      <c r="FZ653">
        <v>0</v>
      </c>
      <c r="GA653">
        <v>0.15</v>
      </c>
      <c r="GB653">
        <v>0</v>
      </c>
      <c r="GC653">
        <v>-44.30882</v>
      </c>
      <c r="GD653">
        <v>-1.773820637898512</v>
      </c>
      <c r="GE653">
        <v>0.199155807346911</v>
      </c>
      <c r="GF653">
        <v>0</v>
      </c>
      <c r="GG653">
        <v>1488.643823529412</v>
      </c>
      <c r="GH653">
        <v>-16.90038198227155</v>
      </c>
      <c r="GI653">
        <v>1.693388553282303</v>
      </c>
      <c r="GJ653">
        <v>0</v>
      </c>
      <c r="GK653">
        <v>1.99857675</v>
      </c>
      <c r="GL653">
        <v>0.4487264915572165</v>
      </c>
      <c r="GM653">
        <v>0.04449832218115084</v>
      </c>
      <c r="GN653">
        <v>0</v>
      </c>
      <c r="GO653">
        <v>0</v>
      </c>
      <c r="GP653">
        <v>3</v>
      </c>
      <c r="GQ653" t="s">
        <v>455</v>
      </c>
      <c r="GR653">
        <v>3.13379</v>
      </c>
      <c r="GS653">
        <v>2.76033</v>
      </c>
      <c r="GT653">
        <v>0.166311</v>
      </c>
      <c r="GU653">
        <v>0.16927</v>
      </c>
      <c r="GV653">
        <v>0.08078249999999999</v>
      </c>
      <c r="GW653">
        <v>0.07259060000000001</v>
      </c>
      <c r="GX653">
        <v>26436.1</v>
      </c>
      <c r="GY653">
        <v>26345.1</v>
      </c>
      <c r="GZ653">
        <v>29496.3</v>
      </c>
      <c r="HA653">
        <v>29321</v>
      </c>
      <c r="HB653">
        <v>35832.9</v>
      </c>
      <c r="HC653">
        <v>36023.2</v>
      </c>
      <c r="HD653">
        <v>41503.1</v>
      </c>
      <c r="HE653">
        <v>41652</v>
      </c>
      <c r="HF653">
        <v>1.90982</v>
      </c>
      <c r="HG653">
        <v>1.82698</v>
      </c>
      <c r="HH653">
        <v>0.00751019</v>
      </c>
      <c r="HI653">
        <v>0</v>
      </c>
      <c r="HJ653">
        <v>23.7411</v>
      </c>
      <c r="HK653">
        <v>999.9</v>
      </c>
      <c r="HL653">
        <v>35</v>
      </c>
      <c r="HM653">
        <v>31.5</v>
      </c>
      <c r="HN653">
        <v>17.9993</v>
      </c>
      <c r="HO653">
        <v>62.7067</v>
      </c>
      <c r="HP653">
        <v>30.7292</v>
      </c>
      <c r="HQ653">
        <v>1</v>
      </c>
      <c r="HR653">
        <v>0.302276</v>
      </c>
      <c r="HS653">
        <v>5.01375</v>
      </c>
      <c r="HT653">
        <v>20.2708</v>
      </c>
      <c r="HU653">
        <v>5.21849</v>
      </c>
      <c r="HV653">
        <v>12.0159</v>
      </c>
      <c r="HW653">
        <v>4.98845</v>
      </c>
      <c r="HX653">
        <v>3.28753</v>
      </c>
      <c r="HY653">
        <v>9999</v>
      </c>
      <c r="HZ653">
        <v>9999</v>
      </c>
      <c r="IA653">
        <v>9999</v>
      </c>
      <c r="IB653">
        <v>999.9</v>
      </c>
      <c r="IC653">
        <v>4.97284</v>
      </c>
      <c r="ID653">
        <v>1.86661</v>
      </c>
      <c r="IE653">
        <v>1.86588</v>
      </c>
      <c r="IF653">
        <v>1.86585</v>
      </c>
      <c r="IG653">
        <v>1.86769</v>
      </c>
      <c r="IH653">
        <v>1.87013</v>
      </c>
      <c r="II653">
        <v>1.86876</v>
      </c>
      <c r="IJ653">
        <v>1.87027</v>
      </c>
      <c r="IK653">
        <v>0</v>
      </c>
      <c r="IL653">
        <v>0</v>
      </c>
      <c r="IM653">
        <v>0</v>
      </c>
      <c r="IN653">
        <v>0</v>
      </c>
      <c r="IO653" t="s">
        <v>441</v>
      </c>
      <c r="IP653" t="s">
        <v>442</v>
      </c>
      <c r="IQ653" t="s">
        <v>443</v>
      </c>
      <c r="IR653" t="s">
        <v>443</v>
      </c>
      <c r="IS653" t="s">
        <v>443</v>
      </c>
      <c r="IT653" t="s">
        <v>443</v>
      </c>
      <c r="IU653">
        <v>0</v>
      </c>
      <c r="IV653">
        <v>100</v>
      </c>
      <c r="IW653">
        <v>100</v>
      </c>
      <c r="IX653">
        <v>-3.347</v>
      </c>
      <c r="IY653">
        <v>0.07480000000000001</v>
      </c>
      <c r="IZ653">
        <v>-1.414774939843471</v>
      </c>
      <c r="JA653">
        <v>-0.002262605230658699</v>
      </c>
      <c r="JB653">
        <v>4.117972070868355E-07</v>
      </c>
      <c r="JC653">
        <v>-1.535053720392113E-10</v>
      </c>
      <c r="JD653">
        <v>-0.05773197212917025</v>
      </c>
      <c r="JE653">
        <v>-0.004387372397949352</v>
      </c>
      <c r="JF653">
        <v>0.001148265067849212</v>
      </c>
      <c r="JG653">
        <v>-2.372704636287677E-05</v>
      </c>
      <c r="JH653">
        <v>4</v>
      </c>
      <c r="JI653">
        <v>2346</v>
      </c>
      <c r="JJ653">
        <v>1</v>
      </c>
      <c r="JK653">
        <v>24</v>
      </c>
      <c r="JL653">
        <v>21732.7</v>
      </c>
      <c r="JM653">
        <v>29358581.3</v>
      </c>
      <c r="JN653">
        <v>2.10205</v>
      </c>
      <c r="JO653">
        <v>2.25342</v>
      </c>
      <c r="JP653">
        <v>1.39771</v>
      </c>
      <c r="JQ653">
        <v>2.35474</v>
      </c>
      <c r="JR653">
        <v>1.49536</v>
      </c>
      <c r="JS653">
        <v>2.54028</v>
      </c>
      <c r="JT653">
        <v>36.3165</v>
      </c>
      <c r="JU653">
        <v>24.0262</v>
      </c>
      <c r="JV653">
        <v>18</v>
      </c>
      <c r="JW653">
        <v>500.032</v>
      </c>
      <c r="JX653">
        <v>436.927</v>
      </c>
      <c r="JY653">
        <v>17.7852</v>
      </c>
      <c r="JZ653">
        <v>31.2592</v>
      </c>
      <c r="KA653">
        <v>30.0006</v>
      </c>
      <c r="KB653">
        <v>30.9498</v>
      </c>
      <c r="KC653">
        <v>30.8637</v>
      </c>
      <c r="KD653">
        <v>42.1291</v>
      </c>
      <c r="KE653">
        <v>22.7644</v>
      </c>
      <c r="KF653">
        <v>31.1195</v>
      </c>
      <c r="KG653">
        <v>17.8065</v>
      </c>
      <c r="KH653">
        <v>1022.19</v>
      </c>
      <c r="KI653">
        <v>14.342</v>
      </c>
      <c r="KJ653">
        <v>100.804</v>
      </c>
      <c r="KK653">
        <v>100.164</v>
      </c>
    </row>
    <row r="654" spans="1:297">
      <c r="A654">
        <v>638</v>
      </c>
      <c r="B654">
        <v>1761514882.6</v>
      </c>
      <c r="C654">
        <v>7672.099999904633</v>
      </c>
      <c r="D654" t="s">
        <v>1725</v>
      </c>
      <c r="E654" t="s">
        <v>1726</v>
      </c>
      <c r="F654">
        <v>5</v>
      </c>
      <c r="G654" t="s">
        <v>1604</v>
      </c>
      <c r="H654" t="s">
        <v>436</v>
      </c>
      <c r="I654">
        <v>1761514879.8</v>
      </c>
      <c r="J654">
        <f>(K654)/1000</f>
        <v>0</v>
      </c>
      <c r="K654">
        <f>IF(DP654, AN654, AH654)</f>
        <v>0</v>
      </c>
      <c r="L654">
        <f>IF(DP654, AI654, AG654)</f>
        <v>0</v>
      </c>
      <c r="M654">
        <f>DR654 - IF(AU654&gt;1, L654*DL654*100.0/(AW654), 0)</f>
        <v>0</v>
      </c>
      <c r="N654">
        <f>((T654-J654/2)*M654-L654)/(T654+J654/2)</f>
        <v>0</v>
      </c>
      <c r="O654">
        <f>N654*(DY654+DZ654)/1000.0</f>
        <v>0</v>
      </c>
      <c r="P654">
        <f>(DR654 - IF(AU654&gt;1, L654*DL654*100.0/(AW654), 0))*(DY654+DZ654)/1000.0</f>
        <v>0</v>
      </c>
      <c r="Q654">
        <f>2.0/((1/S654-1/R654)+SIGN(S654)*SQRT((1/S654-1/R654)*(1/S654-1/R654) + 4*DM654/((DM654+1)*(DM654+1))*(2*1/S654*1/R654-1/R654*1/R654)))</f>
        <v>0</v>
      </c>
      <c r="R654">
        <f>IF(LEFT(DN654,1)&lt;&gt;"0",IF(LEFT(DN654,1)="1",3.0,DO654),$D$5+$E$5*(EF654*DY654/($K$5*1000))+$F$5*(EF654*DY654/($K$5*1000))*MAX(MIN(DL654,$J$5),$I$5)*MAX(MIN(DL654,$J$5),$I$5)+$G$5*MAX(MIN(DL654,$J$5),$I$5)*(EF654*DY654/($K$5*1000))+$H$5*(EF654*DY654/($K$5*1000))*(EF654*DY654/($K$5*1000)))</f>
        <v>0</v>
      </c>
      <c r="S654">
        <f>J654*(1000-(1000*0.61365*exp(17.502*W654/(240.97+W654))/(DY654+DZ654)+DT654)/2)/(1000*0.61365*exp(17.502*W654/(240.97+W654))/(DY654+DZ654)-DT654)</f>
        <v>0</v>
      </c>
      <c r="T654">
        <f>1/((DM654+1)/(Q654/1.6)+1/(R654/1.37)) + DM654/((DM654+1)/(Q654/1.6) + DM654/(R654/1.37))</f>
        <v>0</v>
      </c>
      <c r="U654">
        <f>(DH654*DK654)</f>
        <v>0</v>
      </c>
      <c r="V654">
        <f>(EA654+(U654+2*0.95*5.67E-8*(((EA654+$B$7)+273)^4-(EA654+273)^4)-44100*J654)/(1.84*29.3*R654+8*0.95*5.67E-8*(EA654+273)^3))</f>
        <v>0</v>
      </c>
      <c r="W654">
        <f>($C$7*EB654+$D$7*EC654+$E$7*V654)</f>
        <v>0</v>
      </c>
      <c r="X654">
        <f>0.61365*exp(17.502*W654/(240.97+W654))</f>
        <v>0</v>
      </c>
      <c r="Y654">
        <f>(Z654/AA654*100)</f>
        <v>0</v>
      </c>
      <c r="Z654">
        <f>DT654*(DY654+DZ654)/1000</f>
        <v>0</v>
      </c>
      <c r="AA654">
        <f>0.61365*exp(17.502*EA654/(240.97+EA654))</f>
        <v>0</v>
      </c>
      <c r="AB654">
        <f>(X654-DT654*(DY654+DZ654)/1000)</f>
        <v>0</v>
      </c>
      <c r="AC654">
        <f>(-J654*44100)</f>
        <v>0</v>
      </c>
      <c r="AD654">
        <f>2*29.3*R654*0.92*(EA654-W654)</f>
        <v>0</v>
      </c>
      <c r="AE654">
        <f>2*0.95*5.67E-8*(((EA654+$B$7)+273)^4-(W654+273)^4)</f>
        <v>0</v>
      </c>
      <c r="AF654">
        <f>U654+AE654+AC654+AD654</f>
        <v>0</v>
      </c>
      <c r="AG654">
        <f>DX654*AU654*(DS654-DR654*(1000-AU654*DU654)/(1000-AU654*DT654))/(100*DL654)</f>
        <v>0</v>
      </c>
      <c r="AH654">
        <f>1000*DX654*AU654*(DT654-DU654)/(100*DL654*(1000-AU654*DT654))</f>
        <v>0</v>
      </c>
      <c r="AI654">
        <f>(AJ654 - AK654 - DY654*1E3/(8.314*(EA654+273.15)) * AM654/DX654 * AL654) * DX654/(100*DL654) * (1000 - DU654)/1000</f>
        <v>0</v>
      </c>
      <c r="AJ654">
        <v>1024.915748884185</v>
      </c>
      <c r="AK654">
        <v>990.1863151515148</v>
      </c>
      <c r="AL654">
        <v>3.4039485992938</v>
      </c>
      <c r="AM654">
        <v>65.62289470494829</v>
      </c>
      <c r="AN654">
        <f>(AP654 - AO654 + DY654*1E3/(8.314*(EA654+273.15)) * AR654/DX654 * AQ654) * DX654/(100*DL654) * 1000/(1000 - AP654)</f>
        <v>0</v>
      </c>
      <c r="AO654">
        <v>14.43602623878593</v>
      </c>
      <c r="AP654">
        <v>16.49333696969697</v>
      </c>
      <c r="AQ654">
        <v>-5.056589985093255E-05</v>
      </c>
      <c r="AR654">
        <v>106.7628895152086</v>
      </c>
      <c r="AS654">
        <v>0</v>
      </c>
      <c r="AT654">
        <v>0</v>
      </c>
      <c r="AU654">
        <f>IF(AS654*$H$13&gt;=AW654,1.0,(AW654/(AW654-AS654*$H$13)))</f>
        <v>0</v>
      </c>
      <c r="AV654">
        <f>(AU654-1)*100</f>
        <v>0</v>
      </c>
      <c r="AW654">
        <f>MAX(0,($B$13+$C$13*EF654)/(1+$D$13*EF654)*DY654/(EA654+273)*$E$13)</f>
        <v>0</v>
      </c>
      <c r="AX654" t="s">
        <v>437</v>
      </c>
      <c r="AY654" t="s">
        <v>437</v>
      </c>
      <c r="AZ654">
        <v>0</v>
      </c>
      <c r="BA654">
        <v>0</v>
      </c>
      <c r="BB654">
        <f>1-AZ654/BA654</f>
        <v>0</v>
      </c>
      <c r="BC654">
        <v>0</v>
      </c>
      <c r="BD654" t="s">
        <v>437</v>
      </c>
      <c r="BE654" t="s">
        <v>437</v>
      </c>
      <c r="BF654">
        <v>0</v>
      </c>
      <c r="BG654">
        <v>0</v>
      </c>
      <c r="BH654">
        <f>1-BF654/BG654</f>
        <v>0</v>
      </c>
      <c r="BI654">
        <v>0.5</v>
      </c>
      <c r="BJ654">
        <f>DI654</f>
        <v>0</v>
      </c>
      <c r="BK654">
        <f>L654</f>
        <v>0</v>
      </c>
      <c r="BL654">
        <f>BH654*BI654*BJ654</f>
        <v>0</v>
      </c>
      <c r="BM654">
        <f>(BK654-BC654)/BJ654</f>
        <v>0</v>
      </c>
      <c r="BN654">
        <f>(BA654-BG654)/BG654</f>
        <v>0</v>
      </c>
      <c r="BO654">
        <f>AZ654/(BB654+AZ654/BG654)</f>
        <v>0</v>
      </c>
      <c r="BP654" t="s">
        <v>437</v>
      </c>
      <c r="BQ654">
        <v>0</v>
      </c>
      <c r="BR654">
        <f>IF(BQ654&lt;&gt;0, BQ654, BO654)</f>
        <v>0</v>
      </c>
      <c r="BS654">
        <f>1-BR654/BG654</f>
        <v>0</v>
      </c>
      <c r="BT654">
        <f>(BG654-BF654)/(BG654-BR654)</f>
        <v>0</v>
      </c>
      <c r="BU654">
        <f>(BA654-BG654)/(BA654-BR654)</f>
        <v>0</v>
      </c>
      <c r="BV654">
        <f>(BG654-BF654)/(BG654-AZ654)</f>
        <v>0</v>
      </c>
      <c r="BW654">
        <f>(BA654-BG654)/(BA654-AZ654)</f>
        <v>0</v>
      </c>
      <c r="BX654">
        <f>(BT654*BR654/BF654)</f>
        <v>0</v>
      </c>
      <c r="BY654">
        <f>(1-BX654)</f>
        <v>0</v>
      </c>
      <c r="BZ654">
        <v>2020</v>
      </c>
      <c r="CA654">
        <v>290.0000000000001</v>
      </c>
      <c r="CB654">
        <v>1590.42</v>
      </c>
      <c r="CC654">
        <v>295</v>
      </c>
      <c r="CD654">
        <v>5220.67</v>
      </c>
      <c r="CE654">
        <v>1591.29</v>
      </c>
      <c r="CF654">
        <v>-0.87</v>
      </c>
      <c r="CG654">
        <v>300.0000000000001</v>
      </c>
      <c r="CH654">
        <v>23.8</v>
      </c>
      <c r="CI654">
        <v>1650.734719841875</v>
      </c>
      <c r="CJ654">
        <v>2.032994541366527</v>
      </c>
      <c r="CK654">
        <v>-31.03478562282126</v>
      </c>
      <c r="CL654">
        <v>0.9198548094063967</v>
      </c>
      <c r="CM654">
        <v>0.9759925733019913</v>
      </c>
      <c r="CN654">
        <v>-0.00431141668520578</v>
      </c>
      <c r="CO654">
        <v>289.9999999999999</v>
      </c>
      <c r="CP654">
        <v>1590.91</v>
      </c>
      <c r="CQ654">
        <v>765</v>
      </c>
      <c r="CR654">
        <v>5219.32</v>
      </c>
      <c r="CS654">
        <v>1591.27</v>
      </c>
      <c r="CT654">
        <v>-0.36</v>
      </c>
      <c r="DH654">
        <f>$B$11*EG654+$C$11*EH654+$F$11*ES654*(1-EV654)</f>
        <v>0</v>
      </c>
      <c r="DI654">
        <f>DH654*DJ654</f>
        <v>0</v>
      </c>
      <c r="DJ654">
        <f>($B$11*$D$9+$C$11*$D$9+$F$11*((FF654+EX654)/MAX(FF654+EX654+FG654, 0.1)*$I$9+FG654/MAX(FF654+EX654+FG654, 0.1)*$J$9))/($B$11+$C$11+$F$11)</f>
        <v>0</v>
      </c>
      <c r="DK654">
        <f>($B$11*$K$9+$C$11*$K$9+$F$11*((FF654+EX654)/MAX(FF654+EX654+FG654, 0.1)*$P$9+FG654/MAX(FF654+EX654+FG654, 0.1)*$Q$9))/($B$11+$C$11+$F$11)</f>
        <v>0</v>
      </c>
      <c r="DL654">
        <v>6</v>
      </c>
      <c r="DM654">
        <v>0.5</v>
      </c>
      <c r="DN654" t="s">
        <v>438</v>
      </c>
      <c r="DO654">
        <v>2</v>
      </c>
      <c r="DP654" t="b">
        <v>1</v>
      </c>
      <c r="DQ654">
        <v>1761514879.8</v>
      </c>
      <c r="DR654">
        <v>966.1425999999999</v>
      </c>
      <c r="DS654">
        <v>1010.824</v>
      </c>
      <c r="DT654">
        <v>16.4957</v>
      </c>
      <c r="DU654">
        <v>14.43472</v>
      </c>
      <c r="DV654">
        <v>969.5040000000001</v>
      </c>
      <c r="DW654">
        <v>16.42089</v>
      </c>
      <c r="DX654">
        <v>500.0283000000001</v>
      </c>
      <c r="DY654">
        <v>90.25389</v>
      </c>
      <c r="DZ654">
        <v>0.1000151</v>
      </c>
      <c r="EA654">
        <v>23.78951</v>
      </c>
      <c r="EB654">
        <v>23.85991</v>
      </c>
      <c r="EC654">
        <v>999.9</v>
      </c>
      <c r="ED654">
        <v>0</v>
      </c>
      <c r="EE654">
        <v>0</v>
      </c>
      <c r="EF654">
        <v>10003.744</v>
      </c>
      <c r="EG654">
        <v>0</v>
      </c>
      <c r="EH654">
        <v>1029.009</v>
      </c>
      <c r="EI654">
        <v>-44.68164</v>
      </c>
      <c r="EJ654">
        <v>982.3473</v>
      </c>
      <c r="EK654">
        <v>1025.627</v>
      </c>
      <c r="EL654">
        <v>2.060956999999999</v>
      </c>
      <c r="EM654">
        <v>1010.824</v>
      </c>
      <c r="EN654">
        <v>14.43472</v>
      </c>
      <c r="EO654">
        <v>1.4888</v>
      </c>
      <c r="EP654">
        <v>1.30279</v>
      </c>
      <c r="EQ654">
        <v>12.85362</v>
      </c>
      <c r="ER654">
        <v>10.83107</v>
      </c>
      <c r="ES654">
        <v>2000.044</v>
      </c>
      <c r="ET654">
        <v>0.980005</v>
      </c>
      <c r="EU654">
        <v>0.0199954</v>
      </c>
      <c r="EV654">
        <v>0</v>
      </c>
      <c r="EW654">
        <v>1485.327</v>
      </c>
      <c r="EX654">
        <v>5.000970000000001</v>
      </c>
      <c r="EY654">
        <v>29883.22</v>
      </c>
      <c r="EZ654">
        <v>16707.94</v>
      </c>
      <c r="FA654">
        <v>41.312</v>
      </c>
      <c r="FB654">
        <v>42.437</v>
      </c>
      <c r="FC654">
        <v>41.437</v>
      </c>
      <c r="FD654">
        <v>41.7996</v>
      </c>
      <c r="FE654">
        <v>41.2872</v>
      </c>
      <c r="FF654">
        <v>1955.154</v>
      </c>
      <c r="FG654">
        <v>39.89</v>
      </c>
      <c r="FH654">
        <v>0</v>
      </c>
      <c r="FI654">
        <v>9753.800000190735</v>
      </c>
      <c r="FJ654">
        <v>0</v>
      </c>
      <c r="FK654">
        <v>1486.342692307692</v>
      </c>
      <c r="FL654">
        <v>-12.78256410297302</v>
      </c>
      <c r="FM654">
        <v>-252.9128203951212</v>
      </c>
      <c r="FN654">
        <v>29902.81923076923</v>
      </c>
      <c r="FO654">
        <v>15</v>
      </c>
      <c r="FP654">
        <v>0</v>
      </c>
      <c r="FQ654" t="s">
        <v>439</v>
      </c>
      <c r="FR654">
        <v>1760210915.6</v>
      </c>
      <c r="FS654">
        <v>0</v>
      </c>
      <c r="FT654">
        <v>0</v>
      </c>
      <c r="FU654">
        <v>-0.215</v>
      </c>
      <c r="FV654">
        <v>0</v>
      </c>
      <c r="FW654">
        <v>-0.6919999999999999</v>
      </c>
      <c r="FX654">
        <v>0</v>
      </c>
      <c r="FY654">
        <v>400</v>
      </c>
      <c r="FZ654">
        <v>0</v>
      </c>
      <c r="GA654">
        <v>0.15</v>
      </c>
      <c r="GB654">
        <v>0</v>
      </c>
      <c r="GC654">
        <v>-44.4705475</v>
      </c>
      <c r="GD654">
        <v>-1.988741088179989</v>
      </c>
      <c r="GE654">
        <v>0.2078719954533317</v>
      </c>
      <c r="GF654">
        <v>0</v>
      </c>
      <c r="GG654">
        <v>1487.128529411765</v>
      </c>
      <c r="GH654">
        <v>-15.65332315738227</v>
      </c>
      <c r="GI654">
        <v>1.574237691061441</v>
      </c>
      <c r="GJ654">
        <v>0</v>
      </c>
      <c r="GK654">
        <v>2.03192325</v>
      </c>
      <c r="GL654">
        <v>0.3398837898686685</v>
      </c>
      <c r="GM654">
        <v>0.03622157819501381</v>
      </c>
      <c r="GN654">
        <v>0</v>
      </c>
      <c r="GO654">
        <v>0</v>
      </c>
      <c r="GP654">
        <v>3</v>
      </c>
      <c r="GQ654" t="s">
        <v>455</v>
      </c>
      <c r="GR654">
        <v>3.13376</v>
      </c>
      <c r="GS654">
        <v>2.76023</v>
      </c>
      <c r="GT654">
        <v>0.168182</v>
      </c>
      <c r="GU654">
        <v>0.171084</v>
      </c>
      <c r="GV654">
        <v>0.0807611</v>
      </c>
      <c r="GW654">
        <v>0.0725479</v>
      </c>
      <c r="GX654">
        <v>26376.7</v>
      </c>
      <c r="GY654">
        <v>26287.1</v>
      </c>
      <c r="GZ654">
        <v>29496.4</v>
      </c>
      <c r="HA654">
        <v>29320.7</v>
      </c>
      <c r="HB654">
        <v>35833.8</v>
      </c>
      <c r="HC654">
        <v>36024.4</v>
      </c>
      <c r="HD654">
        <v>41503.1</v>
      </c>
      <c r="HE654">
        <v>41651.5</v>
      </c>
      <c r="HF654">
        <v>1.9097</v>
      </c>
      <c r="HG654">
        <v>1.827</v>
      </c>
      <c r="HH654">
        <v>0.0077486</v>
      </c>
      <c r="HI654">
        <v>0</v>
      </c>
      <c r="HJ654">
        <v>23.7378</v>
      </c>
      <c r="HK654">
        <v>999.9</v>
      </c>
      <c r="HL654">
        <v>35</v>
      </c>
      <c r="HM654">
        <v>31.5</v>
      </c>
      <c r="HN654">
        <v>18.0018</v>
      </c>
      <c r="HO654">
        <v>62.7167</v>
      </c>
      <c r="HP654">
        <v>30.8614</v>
      </c>
      <c r="HQ654">
        <v>1</v>
      </c>
      <c r="HR654">
        <v>0.302655</v>
      </c>
      <c r="HS654">
        <v>4.92372</v>
      </c>
      <c r="HT654">
        <v>20.2731</v>
      </c>
      <c r="HU654">
        <v>5.21924</v>
      </c>
      <c r="HV654">
        <v>12.0161</v>
      </c>
      <c r="HW654">
        <v>4.9891</v>
      </c>
      <c r="HX654">
        <v>3.28785</v>
      </c>
      <c r="HY654">
        <v>9999</v>
      </c>
      <c r="HZ654">
        <v>9999</v>
      </c>
      <c r="IA654">
        <v>9999</v>
      </c>
      <c r="IB654">
        <v>999.9</v>
      </c>
      <c r="IC654">
        <v>4.97284</v>
      </c>
      <c r="ID654">
        <v>1.8666</v>
      </c>
      <c r="IE654">
        <v>1.86589</v>
      </c>
      <c r="IF654">
        <v>1.86584</v>
      </c>
      <c r="IG654">
        <v>1.8677</v>
      </c>
      <c r="IH654">
        <v>1.87012</v>
      </c>
      <c r="II654">
        <v>1.86876</v>
      </c>
      <c r="IJ654">
        <v>1.87027</v>
      </c>
      <c r="IK654">
        <v>0</v>
      </c>
      <c r="IL654">
        <v>0</v>
      </c>
      <c r="IM654">
        <v>0</v>
      </c>
      <c r="IN654">
        <v>0</v>
      </c>
      <c r="IO654" t="s">
        <v>441</v>
      </c>
      <c r="IP654" t="s">
        <v>442</v>
      </c>
      <c r="IQ654" t="s">
        <v>443</v>
      </c>
      <c r="IR654" t="s">
        <v>443</v>
      </c>
      <c r="IS654" t="s">
        <v>443</v>
      </c>
      <c r="IT654" t="s">
        <v>443</v>
      </c>
      <c r="IU654">
        <v>0</v>
      </c>
      <c r="IV654">
        <v>100</v>
      </c>
      <c r="IW654">
        <v>100</v>
      </c>
      <c r="IX654">
        <v>-3.379</v>
      </c>
      <c r="IY654">
        <v>0.0747</v>
      </c>
      <c r="IZ654">
        <v>-1.414774939843471</v>
      </c>
      <c r="JA654">
        <v>-0.002262605230658699</v>
      </c>
      <c r="JB654">
        <v>4.117972070868355E-07</v>
      </c>
      <c r="JC654">
        <v>-1.535053720392113E-10</v>
      </c>
      <c r="JD654">
        <v>-0.05773197212917025</v>
      </c>
      <c r="JE654">
        <v>-0.004387372397949352</v>
      </c>
      <c r="JF654">
        <v>0.001148265067849212</v>
      </c>
      <c r="JG654">
        <v>-2.372704636287677E-05</v>
      </c>
      <c r="JH654">
        <v>4</v>
      </c>
      <c r="JI654">
        <v>2346</v>
      </c>
      <c r="JJ654">
        <v>1</v>
      </c>
      <c r="JK654">
        <v>24</v>
      </c>
      <c r="JL654">
        <v>21732.8</v>
      </c>
      <c r="JM654">
        <v>29358581.4</v>
      </c>
      <c r="JN654">
        <v>2.12891</v>
      </c>
      <c r="JO654">
        <v>2.2522</v>
      </c>
      <c r="JP654">
        <v>1.39648</v>
      </c>
      <c r="JQ654">
        <v>2.35352</v>
      </c>
      <c r="JR654">
        <v>1.49536</v>
      </c>
      <c r="JS654">
        <v>2.55859</v>
      </c>
      <c r="JT654">
        <v>36.3165</v>
      </c>
      <c r="JU654">
        <v>24.0262</v>
      </c>
      <c r="JV654">
        <v>18</v>
      </c>
      <c r="JW654">
        <v>499.982</v>
      </c>
      <c r="JX654">
        <v>436.97</v>
      </c>
      <c r="JY654">
        <v>17.8535</v>
      </c>
      <c r="JZ654">
        <v>31.2632</v>
      </c>
      <c r="KA654">
        <v>30.0006</v>
      </c>
      <c r="KB654">
        <v>30.9538</v>
      </c>
      <c r="KC654">
        <v>30.8676</v>
      </c>
      <c r="KD654">
        <v>42.718</v>
      </c>
      <c r="KE654">
        <v>23.3293</v>
      </c>
      <c r="KF654">
        <v>31.1195</v>
      </c>
      <c r="KG654">
        <v>17.9016</v>
      </c>
      <c r="KH654">
        <v>1042.27</v>
      </c>
      <c r="KI654">
        <v>14.3142</v>
      </c>
      <c r="KJ654">
        <v>100.804</v>
      </c>
      <c r="KK654">
        <v>100.162</v>
      </c>
    </row>
    <row r="655" spans="1:297">
      <c r="A655">
        <v>639</v>
      </c>
      <c r="B655">
        <v>1761514887.6</v>
      </c>
      <c r="C655">
        <v>7677.099999904633</v>
      </c>
      <c r="D655" t="s">
        <v>1727</v>
      </c>
      <c r="E655" t="s">
        <v>1728</v>
      </c>
      <c r="F655">
        <v>5</v>
      </c>
      <c r="G655" t="s">
        <v>1604</v>
      </c>
      <c r="H655" t="s">
        <v>436</v>
      </c>
      <c r="I655">
        <v>1761514885.1</v>
      </c>
      <c r="J655">
        <f>(K655)/1000</f>
        <v>0</v>
      </c>
      <c r="K655">
        <f>IF(DP655, AN655, AH655)</f>
        <v>0</v>
      </c>
      <c r="L655">
        <f>IF(DP655, AI655, AG655)</f>
        <v>0</v>
      </c>
      <c r="M655">
        <f>DR655 - IF(AU655&gt;1, L655*DL655*100.0/(AW655), 0)</f>
        <v>0</v>
      </c>
      <c r="N655">
        <f>((T655-J655/2)*M655-L655)/(T655+J655/2)</f>
        <v>0</v>
      </c>
      <c r="O655">
        <f>N655*(DY655+DZ655)/1000.0</f>
        <v>0</v>
      </c>
      <c r="P655">
        <f>(DR655 - IF(AU655&gt;1, L655*DL655*100.0/(AW655), 0))*(DY655+DZ655)/1000.0</f>
        <v>0</v>
      </c>
      <c r="Q655">
        <f>2.0/((1/S655-1/R655)+SIGN(S655)*SQRT((1/S655-1/R655)*(1/S655-1/R655) + 4*DM655/((DM655+1)*(DM655+1))*(2*1/S655*1/R655-1/R655*1/R655)))</f>
        <v>0</v>
      </c>
      <c r="R655">
        <f>IF(LEFT(DN655,1)&lt;&gt;"0",IF(LEFT(DN655,1)="1",3.0,DO655),$D$5+$E$5*(EF655*DY655/($K$5*1000))+$F$5*(EF655*DY655/($K$5*1000))*MAX(MIN(DL655,$J$5),$I$5)*MAX(MIN(DL655,$J$5),$I$5)+$G$5*MAX(MIN(DL655,$J$5),$I$5)*(EF655*DY655/($K$5*1000))+$H$5*(EF655*DY655/($K$5*1000))*(EF655*DY655/($K$5*1000)))</f>
        <v>0</v>
      </c>
      <c r="S655">
        <f>J655*(1000-(1000*0.61365*exp(17.502*W655/(240.97+W655))/(DY655+DZ655)+DT655)/2)/(1000*0.61365*exp(17.502*W655/(240.97+W655))/(DY655+DZ655)-DT655)</f>
        <v>0</v>
      </c>
      <c r="T655">
        <f>1/((DM655+1)/(Q655/1.6)+1/(R655/1.37)) + DM655/((DM655+1)/(Q655/1.6) + DM655/(R655/1.37))</f>
        <v>0</v>
      </c>
      <c r="U655">
        <f>(DH655*DK655)</f>
        <v>0</v>
      </c>
      <c r="V655">
        <f>(EA655+(U655+2*0.95*5.67E-8*(((EA655+$B$7)+273)^4-(EA655+273)^4)-44100*J655)/(1.84*29.3*R655+8*0.95*5.67E-8*(EA655+273)^3))</f>
        <v>0</v>
      </c>
      <c r="W655">
        <f>($C$7*EB655+$D$7*EC655+$E$7*V655)</f>
        <v>0</v>
      </c>
      <c r="X655">
        <f>0.61365*exp(17.502*W655/(240.97+W655))</f>
        <v>0</v>
      </c>
      <c r="Y655">
        <f>(Z655/AA655*100)</f>
        <v>0</v>
      </c>
      <c r="Z655">
        <f>DT655*(DY655+DZ655)/1000</f>
        <v>0</v>
      </c>
      <c r="AA655">
        <f>0.61365*exp(17.502*EA655/(240.97+EA655))</f>
        <v>0</v>
      </c>
      <c r="AB655">
        <f>(X655-DT655*(DY655+DZ655)/1000)</f>
        <v>0</v>
      </c>
      <c r="AC655">
        <f>(-J655*44100)</f>
        <v>0</v>
      </c>
      <c r="AD655">
        <f>2*29.3*R655*0.92*(EA655-W655)</f>
        <v>0</v>
      </c>
      <c r="AE655">
        <f>2*0.95*5.67E-8*(((EA655+$B$7)+273)^4-(W655+273)^4)</f>
        <v>0</v>
      </c>
      <c r="AF655">
        <f>U655+AE655+AC655+AD655</f>
        <v>0</v>
      </c>
      <c r="AG655">
        <f>DX655*AU655*(DS655-DR655*(1000-AU655*DU655)/(1000-AU655*DT655))/(100*DL655)</f>
        <v>0</v>
      </c>
      <c r="AH655">
        <f>1000*DX655*AU655*(DT655-DU655)/(100*DL655*(1000-AU655*DT655))</f>
        <v>0</v>
      </c>
      <c r="AI655">
        <f>(AJ655 - AK655 - DY655*1E3/(8.314*(EA655+273.15)) * AM655/DX655 * AL655) * DX655/(100*DL655) * (1000 - DU655)/1000</f>
        <v>0</v>
      </c>
      <c r="AJ655">
        <v>1042.036701581169</v>
      </c>
      <c r="AK655">
        <v>1007.205915151515</v>
      </c>
      <c r="AL655">
        <v>3.392988505462887</v>
      </c>
      <c r="AM655">
        <v>65.62289470494829</v>
      </c>
      <c r="AN655">
        <f>(AP655 - AO655 + DY655*1E3/(8.314*(EA655+273.15)) * AR655/DX655 * AQ655) * DX655/(100*DL655) * 1000/(1000 - AP655)</f>
        <v>0</v>
      </c>
      <c r="AO655">
        <v>14.41628691986853</v>
      </c>
      <c r="AP655">
        <v>16.48148727272728</v>
      </c>
      <c r="AQ655">
        <v>-0.0002404867437117701</v>
      </c>
      <c r="AR655">
        <v>106.7628895152086</v>
      </c>
      <c r="AS655">
        <v>0</v>
      </c>
      <c r="AT655">
        <v>0</v>
      </c>
      <c r="AU655">
        <f>IF(AS655*$H$13&gt;=AW655,1.0,(AW655/(AW655-AS655*$H$13)))</f>
        <v>0</v>
      </c>
      <c r="AV655">
        <f>(AU655-1)*100</f>
        <v>0</v>
      </c>
      <c r="AW655">
        <f>MAX(0,($B$13+$C$13*EF655)/(1+$D$13*EF655)*DY655/(EA655+273)*$E$13)</f>
        <v>0</v>
      </c>
      <c r="AX655" t="s">
        <v>437</v>
      </c>
      <c r="AY655" t="s">
        <v>437</v>
      </c>
      <c r="AZ655">
        <v>0</v>
      </c>
      <c r="BA655">
        <v>0</v>
      </c>
      <c r="BB655">
        <f>1-AZ655/BA655</f>
        <v>0</v>
      </c>
      <c r="BC655">
        <v>0</v>
      </c>
      <c r="BD655" t="s">
        <v>437</v>
      </c>
      <c r="BE655" t="s">
        <v>437</v>
      </c>
      <c r="BF655">
        <v>0</v>
      </c>
      <c r="BG655">
        <v>0</v>
      </c>
      <c r="BH655">
        <f>1-BF655/BG655</f>
        <v>0</v>
      </c>
      <c r="BI655">
        <v>0.5</v>
      </c>
      <c r="BJ655">
        <f>DI655</f>
        <v>0</v>
      </c>
      <c r="BK655">
        <f>L655</f>
        <v>0</v>
      </c>
      <c r="BL655">
        <f>BH655*BI655*BJ655</f>
        <v>0</v>
      </c>
      <c r="BM655">
        <f>(BK655-BC655)/BJ655</f>
        <v>0</v>
      </c>
      <c r="BN655">
        <f>(BA655-BG655)/BG655</f>
        <v>0</v>
      </c>
      <c r="BO655">
        <f>AZ655/(BB655+AZ655/BG655)</f>
        <v>0</v>
      </c>
      <c r="BP655" t="s">
        <v>437</v>
      </c>
      <c r="BQ655">
        <v>0</v>
      </c>
      <c r="BR655">
        <f>IF(BQ655&lt;&gt;0, BQ655, BO655)</f>
        <v>0</v>
      </c>
      <c r="BS655">
        <f>1-BR655/BG655</f>
        <v>0</v>
      </c>
      <c r="BT655">
        <f>(BG655-BF655)/(BG655-BR655)</f>
        <v>0</v>
      </c>
      <c r="BU655">
        <f>(BA655-BG655)/(BA655-BR655)</f>
        <v>0</v>
      </c>
      <c r="BV655">
        <f>(BG655-BF655)/(BG655-AZ655)</f>
        <v>0</v>
      </c>
      <c r="BW655">
        <f>(BA655-BG655)/(BA655-AZ655)</f>
        <v>0</v>
      </c>
      <c r="BX655">
        <f>(BT655*BR655/BF655)</f>
        <v>0</v>
      </c>
      <c r="BY655">
        <f>(1-BX655)</f>
        <v>0</v>
      </c>
      <c r="BZ655">
        <v>2020</v>
      </c>
      <c r="CA655">
        <v>290.0000000000001</v>
      </c>
      <c r="CB655">
        <v>1590.42</v>
      </c>
      <c r="CC655">
        <v>295</v>
      </c>
      <c r="CD655">
        <v>5220.67</v>
      </c>
      <c r="CE655">
        <v>1591.29</v>
      </c>
      <c r="CF655">
        <v>-0.87</v>
      </c>
      <c r="CG655">
        <v>300.0000000000001</v>
      </c>
      <c r="CH655">
        <v>23.8</v>
      </c>
      <c r="CI655">
        <v>1650.734719841875</v>
      </c>
      <c r="CJ655">
        <v>2.032994541366527</v>
      </c>
      <c r="CK655">
        <v>-31.03478562282126</v>
      </c>
      <c r="CL655">
        <v>0.9198548094063967</v>
      </c>
      <c r="CM655">
        <v>0.9759925733019913</v>
      </c>
      <c r="CN655">
        <v>-0.00431141668520578</v>
      </c>
      <c r="CO655">
        <v>289.9999999999999</v>
      </c>
      <c r="CP655">
        <v>1590.91</v>
      </c>
      <c r="CQ655">
        <v>765</v>
      </c>
      <c r="CR655">
        <v>5219.32</v>
      </c>
      <c r="CS655">
        <v>1591.27</v>
      </c>
      <c r="CT655">
        <v>-0.36</v>
      </c>
      <c r="DH655">
        <f>$B$11*EG655+$C$11*EH655+$F$11*ES655*(1-EV655)</f>
        <v>0</v>
      </c>
      <c r="DI655">
        <f>DH655*DJ655</f>
        <v>0</v>
      </c>
      <c r="DJ655">
        <f>($B$11*$D$9+$C$11*$D$9+$F$11*((FF655+EX655)/MAX(FF655+EX655+FG655, 0.1)*$I$9+FG655/MAX(FF655+EX655+FG655, 0.1)*$J$9))/($B$11+$C$11+$F$11)</f>
        <v>0</v>
      </c>
      <c r="DK655">
        <f>($B$11*$K$9+$C$11*$K$9+$F$11*((FF655+EX655)/MAX(FF655+EX655+FG655, 0.1)*$P$9+FG655/MAX(FF655+EX655+FG655, 0.1)*$Q$9))/($B$11+$C$11+$F$11)</f>
        <v>0</v>
      </c>
      <c r="DL655">
        <v>6</v>
      </c>
      <c r="DM655">
        <v>0.5</v>
      </c>
      <c r="DN655" t="s">
        <v>438</v>
      </c>
      <c r="DO655">
        <v>2</v>
      </c>
      <c r="DP655" t="b">
        <v>1</v>
      </c>
      <c r="DQ655">
        <v>1761514885.1</v>
      </c>
      <c r="DR655">
        <v>983.9187777777778</v>
      </c>
      <c r="DS655">
        <v>1028.726666666667</v>
      </c>
      <c r="DT655">
        <v>16.48622222222222</v>
      </c>
      <c r="DU655">
        <v>14.41176666666667</v>
      </c>
      <c r="DV655">
        <v>987.3138888888888</v>
      </c>
      <c r="DW655">
        <v>16.41155555555556</v>
      </c>
      <c r="DX655">
        <v>499.9706666666667</v>
      </c>
      <c r="DY655">
        <v>90.25302222222223</v>
      </c>
      <c r="DZ655">
        <v>0.09993338888888889</v>
      </c>
      <c r="EA655">
        <v>23.77072222222222</v>
      </c>
      <c r="EB655">
        <v>23.90545555555555</v>
      </c>
      <c r="EC655">
        <v>999.9000000000001</v>
      </c>
      <c r="ED655">
        <v>0</v>
      </c>
      <c r="EE655">
        <v>0</v>
      </c>
      <c r="EF655">
        <v>9999.450000000001</v>
      </c>
      <c r="EG655">
        <v>0</v>
      </c>
      <c r="EH655">
        <v>1028.99</v>
      </c>
      <c r="EI655">
        <v>-44.80641111111111</v>
      </c>
      <c r="EJ655">
        <v>1000.412222222222</v>
      </c>
      <c r="EK655">
        <v>1043.766666666667</v>
      </c>
      <c r="EL655">
        <v>2.074456666666667</v>
      </c>
      <c r="EM655">
        <v>1028.726666666667</v>
      </c>
      <c r="EN655">
        <v>14.41176666666667</v>
      </c>
      <c r="EO655">
        <v>1.487931111111111</v>
      </c>
      <c r="EP655">
        <v>1.300703333333333</v>
      </c>
      <c r="EQ655">
        <v>12.8447</v>
      </c>
      <c r="ER655">
        <v>10.807</v>
      </c>
      <c r="ES655">
        <v>2000.037777777778</v>
      </c>
      <c r="ET655">
        <v>0.980005</v>
      </c>
      <c r="EU655">
        <v>0.0199954</v>
      </c>
      <c r="EV655">
        <v>0</v>
      </c>
      <c r="EW655">
        <v>1485.38</v>
      </c>
      <c r="EX655">
        <v>5.00097</v>
      </c>
      <c r="EY655">
        <v>29882.12222222223</v>
      </c>
      <c r="EZ655">
        <v>16707.91111111111</v>
      </c>
      <c r="FA655">
        <v>41.29822222222222</v>
      </c>
      <c r="FB655">
        <v>42.437</v>
      </c>
      <c r="FC655">
        <v>41.437</v>
      </c>
      <c r="FD655">
        <v>41.812</v>
      </c>
      <c r="FE655">
        <v>41.29822222222222</v>
      </c>
      <c r="FF655">
        <v>1955.147777777778</v>
      </c>
      <c r="FG655">
        <v>39.89</v>
      </c>
      <c r="FH655">
        <v>0</v>
      </c>
      <c r="FI655">
        <v>9758.600000143051</v>
      </c>
      <c r="FJ655">
        <v>0</v>
      </c>
      <c r="FK655">
        <v>1485.635384615385</v>
      </c>
      <c r="FL655">
        <v>-5.032478626897962</v>
      </c>
      <c r="FM655">
        <v>-124.2324786627102</v>
      </c>
      <c r="FN655">
        <v>29889.10769230769</v>
      </c>
      <c r="FO655">
        <v>15</v>
      </c>
      <c r="FP655">
        <v>0</v>
      </c>
      <c r="FQ655" t="s">
        <v>439</v>
      </c>
      <c r="FR655">
        <v>1760210915.6</v>
      </c>
      <c r="FS655">
        <v>0</v>
      </c>
      <c r="FT655">
        <v>0</v>
      </c>
      <c r="FU655">
        <v>-0.215</v>
      </c>
      <c r="FV655">
        <v>0</v>
      </c>
      <c r="FW655">
        <v>-0.6919999999999999</v>
      </c>
      <c r="FX655">
        <v>0</v>
      </c>
      <c r="FY655">
        <v>400</v>
      </c>
      <c r="FZ655">
        <v>0</v>
      </c>
      <c r="GA655">
        <v>0.15</v>
      </c>
      <c r="GB655">
        <v>0</v>
      </c>
      <c r="GC655">
        <v>-44.582335</v>
      </c>
      <c r="GD655">
        <v>-1.771026641651072</v>
      </c>
      <c r="GE655">
        <v>0.1904119620060674</v>
      </c>
      <c r="GF655">
        <v>0</v>
      </c>
      <c r="GG655">
        <v>1486.287352941177</v>
      </c>
      <c r="GH655">
        <v>-9.935981665402268</v>
      </c>
      <c r="GI655">
        <v>1.075041199822075</v>
      </c>
      <c r="GJ655">
        <v>0</v>
      </c>
      <c r="GK655">
        <v>2.05234825</v>
      </c>
      <c r="GL655">
        <v>0.1739260412757963</v>
      </c>
      <c r="GM655">
        <v>0.01909345514665954</v>
      </c>
      <c r="GN655">
        <v>0</v>
      </c>
      <c r="GO655">
        <v>0</v>
      </c>
      <c r="GP655">
        <v>3</v>
      </c>
      <c r="GQ655" t="s">
        <v>455</v>
      </c>
      <c r="GR655">
        <v>3.13369</v>
      </c>
      <c r="GS655">
        <v>2.7604</v>
      </c>
      <c r="GT655">
        <v>0.170032</v>
      </c>
      <c r="GU655">
        <v>0.1729</v>
      </c>
      <c r="GV655">
        <v>0.0807136</v>
      </c>
      <c r="GW655">
        <v>0.0724023</v>
      </c>
      <c r="GX655">
        <v>26317.2</v>
      </c>
      <c r="GY655">
        <v>26228.8</v>
      </c>
      <c r="GZ655">
        <v>29495.6</v>
      </c>
      <c r="HA655">
        <v>29319.9</v>
      </c>
      <c r="HB655">
        <v>35835</v>
      </c>
      <c r="HC655">
        <v>36029.3</v>
      </c>
      <c r="HD655">
        <v>41502.3</v>
      </c>
      <c r="HE655">
        <v>41650.6</v>
      </c>
      <c r="HF655">
        <v>1.9093</v>
      </c>
      <c r="HG655">
        <v>1.82708</v>
      </c>
      <c r="HH655">
        <v>0.0127032</v>
      </c>
      <c r="HI655">
        <v>0</v>
      </c>
      <c r="HJ655">
        <v>23.7353</v>
      </c>
      <c r="HK655">
        <v>999.9</v>
      </c>
      <c r="HL655">
        <v>35</v>
      </c>
      <c r="HM655">
        <v>31.5</v>
      </c>
      <c r="HN655">
        <v>17.998</v>
      </c>
      <c r="HO655">
        <v>62.0367</v>
      </c>
      <c r="HP655">
        <v>30.7772</v>
      </c>
      <c r="HQ655">
        <v>1</v>
      </c>
      <c r="HR655">
        <v>0.302665</v>
      </c>
      <c r="HS655">
        <v>4.82854</v>
      </c>
      <c r="HT655">
        <v>20.276</v>
      </c>
      <c r="HU655">
        <v>5.21849</v>
      </c>
      <c r="HV655">
        <v>12.0161</v>
      </c>
      <c r="HW655">
        <v>4.98845</v>
      </c>
      <c r="HX655">
        <v>3.28775</v>
      </c>
      <c r="HY655">
        <v>9999</v>
      </c>
      <c r="HZ655">
        <v>9999</v>
      </c>
      <c r="IA655">
        <v>9999</v>
      </c>
      <c r="IB655">
        <v>999.9</v>
      </c>
      <c r="IC655">
        <v>4.97284</v>
      </c>
      <c r="ID655">
        <v>1.86661</v>
      </c>
      <c r="IE655">
        <v>1.86592</v>
      </c>
      <c r="IF655">
        <v>1.86584</v>
      </c>
      <c r="IG655">
        <v>1.86771</v>
      </c>
      <c r="IH655">
        <v>1.87016</v>
      </c>
      <c r="II655">
        <v>1.86878</v>
      </c>
      <c r="IJ655">
        <v>1.87027</v>
      </c>
      <c r="IK655">
        <v>0</v>
      </c>
      <c r="IL655">
        <v>0</v>
      </c>
      <c r="IM655">
        <v>0</v>
      </c>
      <c r="IN655">
        <v>0</v>
      </c>
      <c r="IO655" t="s">
        <v>441</v>
      </c>
      <c r="IP655" t="s">
        <v>442</v>
      </c>
      <c r="IQ655" t="s">
        <v>443</v>
      </c>
      <c r="IR655" t="s">
        <v>443</v>
      </c>
      <c r="IS655" t="s">
        <v>443</v>
      </c>
      <c r="IT655" t="s">
        <v>443</v>
      </c>
      <c r="IU655">
        <v>0</v>
      </c>
      <c r="IV655">
        <v>100</v>
      </c>
      <c r="IW655">
        <v>100</v>
      </c>
      <c r="IX655">
        <v>-3.411</v>
      </c>
      <c r="IY655">
        <v>0.0746</v>
      </c>
      <c r="IZ655">
        <v>-1.414774939843471</v>
      </c>
      <c r="JA655">
        <v>-0.002262605230658699</v>
      </c>
      <c r="JB655">
        <v>4.117972070868355E-07</v>
      </c>
      <c r="JC655">
        <v>-1.535053720392113E-10</v>
      </c>
      <c r="JD655">
        <v>-0.05773197212917025</v>
      </c>
      <c r="JE655">
        <v>-0.004387372397949352</v>
      </c>
      <c r="JF655">
        <v>0.001148265067849212</v>
      </c>
      <c r="JG655">
        <v>-2.372704636287677E-05</v>
      </c>
      <c r="JH655">
        <v>4</v>
      </c>
      <c r="JI655">
        <v>2346</v>
      </c>
      <c r="JJ655">
        <v>1</v>
      </c>
      <c r="JK655">
        <v>24</v>
      </c>
      <c r="JL655">
        <v>21732.9</v>
      </c>
      <c r="JM655">
        <v>29358581.5</v>
      </c>
      <c r="JN655">
        <v>2.1582</v>
      </c>
      <c r="JO655">
        <v>2.2583</v>
      </c>
      <c r="JP655">
        <v>1.39771</v>
      </c>
      <c r="JQ655">
        <v>2.34741</v>
      </c>
      <c r="JR655">
        <v>1.49536</v>
      </c>
      <c r="JS655">
        <v>2.55493</v>
      </c>
      <c r="JT655">
        <v>36.34</v>
      </c>
      <c r="JU655">
        <v>24.0175</v>
      </c>
      <c r="JV655">
        <v>18</v>
      </c>
      <c r="JW655">
        <v>499.759</v>
      </c>
      <c r="JX655">
        <v>437.045</v>
      </c>
      <c r="JY655">
        <v>17.9364</v>
      </c>
      <c r="JZ655">
        <v>31.2674</v>
      </c>
      <c r="KA655">
        <v>30.0003</v>
      </c>
      <c r="KB655">
        <v>30.9585</v>
      </c>
      <c r="KC655">
        <v>30.8717</v>
      </c>
      <c r="KD655">
        <v>43.2384</v>
      </c>
      <c r="KE655">
        <v>23.3293</v>
      </c>
      <c r="KF655">
        <v>31.1195</v>
      </c>
      <c r="KG655">
        <v>17.9893</v>
      </c>
      <c r="KH655">
        <v>1055.65</v>
      </c>
      <c r="KI655">
        <v>14.3022</v>
      </c>
      <c r="KJ655">
        <v>100.802</v>
      </c>
      <c r="KK655">
        <v>100.16</v>
      </c>
    </row>
    <row r="656" spans="1:297">
      <c r="A656">
        <v>640</v>
      </c>
      <c r="B656">
        <v>1761514892.6</v>
      </c>
      <c r="C656">
        <v>7682.099999904633</v>
      </c>
      <c r="D656" t="s">
        <v>1729</v>
      </c>
      <c r="E656" t="s">
        <v>1730</v>
      </c>
      <c r="F656">
        <v>5</v>
      </c>
      <c r="G656" t="s">
        <v>1604</v>
      </c>
      <c r="H656" t="s">
        <v>436</v>
      </c>
      <c r="I656">
        <v>1761514889.8</v>
      </c>
      <c r="J656">
        <f>(K656)/1000</f>
        <v>0</v>
      </c>
      <c r="K656">
        <f>IF(DP656, AN656, AH656)</f>
        <v>0</v>
      </c>
      <c r="L656">
        <f>IF(DP656, AI656, AG656)</f>
        <v>0</v>
      </c>
      <c r="M656">
        <f>DR656 - IF(AU656&gt;1, L656*DL656*100.0/(AW656), 0)</f>
        <v>0</v>
      </c>
      <c r="N656">
        <f>((T656-J656/2)*M656-L656)/(T656+J656/2)</f>
        <v>0</v>
      </c>
      <c r="O656">
        <f>N656*(DY656+DZ656)/1000.0</f>
        <v>0</v>
      </c>
      <c r="P656">
        <f>(DR656 - IF(AU656&gt;1, L656*DL656*100.0/(AW656), 0))*(DY656+DZ656)/1000.0</f>
        <v>0</v>
      </c>
      <c r="Q656">
        <f>2.0/((1/S656-1/R656)+SIGN(S656)*SQRT((1/S656-1/R656)*(1/S656-1/R656) + 4*DM656/((DM656+1)*(DM656+1))*(2*1/S656*1/R656-1/R656*1/R656)))</f>
        <v>0</v>
      </c>
      <c r="R656">
        <f>IF(LEFT(DN656,1)&lt;&gt;"0",IF(LEFT(DN656,1)="1",3.0,DO656),$D$5+$E$5*(EF656*DY656/($K$5*1000))+$F$5*(EF656*DY656/($K$5*1000))*MAX(MIN(DL656,$J$5),$I$5)*MAX(MIN(DL656,$J$5),$I$5)+$G$5*MAX(MIN(DL656,$J$5),$I$5)*(EF656*DY656/($K$5*1000))+$H$5*(EF656*DY656/($K$5*1000))*(EF656*DY656/($K$5*1000)))</f>
        <v>0</v>
      </c>
      <c r="S656">
        <f>J656*(1000-(1000*0.61365*exp(17.502*W656/(240.97+W656))/(DY656+DZ656)+DT656)/2)/(1000*0.61365*exp(17.502*W656/(240.97+W656))/(DY656+DZ656)-DT656)</f>
        <v>0</v>
      </c>
      <c r="T656">
        <f>1/((DM656+1)/(Q656/1.6)+1/(R656/1.37)) + DM656/((DM656+1)/(Q656/1.6) + DM656/(R656/1.37))</f>
        <v>0</v>
      </c>
      <c r="U656">
        <f>(DH656*DK656)</f>
        <v>0</v>
      </c>
      <c r="V656">
        <f>(EA656+(U656+2*0.95*5.67E-8*(((EA656+$B$7)+273)^4-(EA656+273)^4)-44100*J656)/(1.84*29.3*R656+8*0.95*5.67E-8*(EA656+273)^3))</f>
        <v>0</v>
      </c>
      <c r="W656">
        <f>($C$7*EB656+$D$7*EC656+$E$7*V656)</f>
        <v>0</v>
      </c>
      <c r="X656">
        <f>0.61365*exp(17.502*W656/(240.97+W656))</f>
        <v>0</v>
      </c>
      <c r="Y656">
        <f>(Z656/AA656*100)</f>
        <v>0</v>
      </c>
      <c r="Z656">
        <f>DT656*(DY656+DZ656)/1000</f>
        <v>0</v>
      </c>
      <c r="AA656">
        <f>0.61365*exp(17.502*EA656/(240.97+EA656))</f>
        <v>0</v>
      </c>
      <c r="AB656">
        <f>(X656-DT656*(DY656+DZ656)/1000)</f>
        <v>0</v>
      </c>
      <c r="AC656">
        <f>(-J656*44100)</f>
        <v>0</v>
      </c>
      <c r="AD656">
        <f>2*29.3*R656*0.92*(EA656-W656)</f>
        <v>0</v>
      </c>
      <c r="AE656">
        <f>2*0.95*5.67E-8*(((EA656+$B$7)+273)^4-(W656+273)^4)</f>
        <v>0</v>
      </c>
      <c r="AF656">
        <f>U656+AE656+AC656+AD656</f>
        <v>0</v>
      </c>
      <c r="AG656">
        <f>DX656*AU656*(DS656-DR656*(1000-AU656*DU656)/(1000-AU656*DT656))/(100*DL656)</f>
        <v>0</v>
      </c>
      <c r="AH656">
        <f>1000*DX656*AU656*(DT656-DU656)/(100*DL656*(1000-AU656*DT656))</f>
        <v>0</v>
      </c>
      <c r="AI656">
        <f>(AJ656 - AK656 - DY656*1E3/(8.314*(EA656+273.15)) * AM656/DX656 * AL656) * DX656/(100*DL656) * (1000 - DU656)/1000</f>
        <v>0</v>
      </c>
      <c r="AJ656">
        <v>1059.014933887123</v>
      </c>
      <c r="AK656">
        <v>1024.170060606061</v>
      </c>
      <c r="AL656">
        <v>3.377676483340797</v>
      </c>
      <c r="AM656">
        <v>65.62289470494829</v>
      </c>
      <c r="AN656">
        <f>(AP656 - AO656 + DY656*1E3/(8.314*(EA656+273.15)) * AR656/DX656 * AQ656) * DX656/(100*DL656) * 1000/(1000 - AP656)</f>
        <v>0</v>
      </c>
      <c r="AO656">
        <v>14.3658987131196</v>
      </c>
      <c r="AP656">
        <v>16.44749939393939</v>
      </c>
      <c r="AQ656">
        <v>-0.007267562091426146</v>
      </c>
      <c r="AR656">
        <v>106.7628895152086</v>
      </c>
      <c r="AS656">
        <v>0</v>
      </c>
      <c r="AT656">
        <v>0</v>
      </c>
      <c r="AU656">
        <f>IF(AS656*$H$13&gt;=AW656,1.0,(AW656/(AW656-AS656*$H$13)))</f>
        <v>0</v>
      </c>
      <c r="AV656">
        <f>(AU656-1)*100</f>
        <v>0</v>
      </c>
      <c r="AW656">
        <f>MAX(0,($B$13+$C$13*EF656)/(1+$D$13*EF656)*DY656/(EA656+273)*$E$13)</f>
        <v>0</v>
      </c>
      <c r="AX656" t="s">
        <v>437</v>
      </c>
      <c r="AY656" t="s">
        <v>437</v>
      </c>
      <c r="AZ656">
        <v>0</v>
      </c>
      <c r="BA656">
        <v>0</v>
      </c>
      <c r="BB656">
        <f>1-AZ656/BA656</f>
        <v>0</v>
      </c>
      <c r="BC656">
        <v>0</v>
      </c>
      <c r="BD656" t="s">
        <v>437</v>
      </c>
      <c r="BE656" t="s">
        <v>437</v>
      </c>
      <c r="BF656">
        <v>0</v>
      </c>
      <c r="BG656">
        <v>0</v>
      </c>
      <c r="BH656">
        <f>1-BF656/BG656</f>
        <v>0</v>
      </c>
      <c r="BI656">
        <v>0.5</v>
      </c>
      <c r="BJ656">
        <f>DI656</f>
        <v>0</v>
      </c>
      <c r="BK656">
        <f>L656</f>
        <v>0</v>
      </c>
      <c r="BL656">
        <f>BH656*BI656*BJ656</f>
        <v>0</v>
      </c>
      <c r="BM656">
        <f>(BK656-BC656)/BJ656</f>
        <v>0</v>
      </c>
      <c r="BN656">
        <f>(BA656-BG656)/BG656</f>
        <v>0</v>
      </c>
      <c r="BO656">
        <f>AZ656/(BB656+AZ656/BG656)</f>
        <v>0</v>
      </c>
      <c r="BP656" t="s">
        <v>437</v>
      </c>
      <c r="BQ656">
        <v>0</v>
      </c>
      <c r="BR656">
        <f>IF(BQ656&lt;&gt;0, BQ656, BO656)</f>
        <v>0</v>
      </c>
      <c r="BS656">
        <f>1-BR656/BG656</f>
        <v>0</v>
      </c>
      <c r="BT656">
        <f>(BG656-BF656)/(BG656-BR656)</f>
        <v>0</v>
      </c>
      <c r="BU656">
        <f>(BA656-BG656)/(BA656-BR656)</f>
        <v>0</v>
      </c>
      <c r="BV656">
        <f>(BG656-BF656)/(BG656-AZ656)</f>
        <v>0</v>
      </c>
      <c r="BW656">
        <f>(BA656-BG656)/(BA656-AZ656)</f>
        <v>0</v>
      </c>
      <c r="BX656">
        <f>(BT656*BR656/BF656)</f>
        <v>0</v>
      </c>
      <c r="BY656">
        <f>(1-BX656)</f>
        <v>0</v>
      </c>
      <c r="BZ656">
        <v>2020</v>
      </c>
      <c r="CA656">
        <v>290.0000000000001</v>
      </c>
      <c r="CB656">
        <v>1590.42</v>
      </c>
      <c r="CC656">
        <v>295</v>
      </c>
      <c r="CD656">
        <v>5220.67</v>
      </c>
      <c r="CE656">
        <v>1591.29</v>
      </c>
      <c r="CF656">
        <v>-0.87</v>
      </c>
      <c r="CG656">
        <v>300.0000000000001</v>
      </c>
      <c r="CH656">
        <v>23.8</v>
      </c>
      <c r="CI656">
        <v>1650.734719841875</v>
      </c>
      <c r="CJ656">
        <v>2.032994541366527</v>
      </c>
      <c r="CK656">
        <v>-31.03478562282126</v>
      </c>
      <c r="CL656">
        <v>0.9198548094063967</v>
      </c>
      <c r="CM656">
        <v>0.9759925733019913</v>
      </c>
      <c r="CN656">
        <v>-0.00431141668520578</v>
      </c>
      <c r="CO656">
        <v>289.9999999999999</v>
      </c>
      <c r="CP656">
        <v>1590.91</v>
      </c>
      <c r="CQ656">
        <v>765</v>
      </c>
      <c r="CR656">
        <v>5219.32</v>
      </c>
      <c r="CS656">
        <v>1591.27</v>
      </c>
      <c r="CT656">
        <v>-0.36</v>
      </c>
      <c r="DH656">
        <f>$B$11*EG656+$C$11*EH656+$F$11*ES656*(1-EV656)</f>
        <v>0</v>
      </c>
      <c r="DI656">
        <f>DH656*DJ656</f>
        <v>0</v>
      </c>
      <c r="DJ656">
        <f>($B$11*$D$9+$C$11*$D$9+$F$11*((FF656+EX656)/MAX(FF656+EX656+FG656, 0.1)*$I$9+FG656/MAX(FF656+EX656+FG656, 0.1)*$J$9))/($B$11+$C$11+$F$11)</f>
        <v>0</v>
      </c>
      <c r="DK656">
        <f>($B$11*$K$9+$C$11*$K$9+$F$11*((FF656+EX656)/MAX(FF656+EX656+FG656, 0.1)*$P$9+FG656/MAX(FF656+EX656+FG656, 0.1)*$Q$9))/($B$11+$C$11+$F$11)</f>
        <v>0</v>
      </c>
      <c r="DL656">
        <v>6</v>
      </c>
      <c r="DM656">
        <v>0.5</v>
      </c>
      <c r="DN656" t="s">
        <v>438</v>
      </c>
      <c r="DO656">
        <v>2</v>
      </c>
      <c r="DP656" t="b">
        <v>1</v>
      </c>
      <c r="DQ656">
        <v>1761514889.8</v>
      </c>
      <c r="DR656">
        <v>999.6858</v>
      </c>
      <c r="DS656">
        <v>1044.522</v>
      </c>
      <c r="DT656">
        <v>16.46421</v>
      </c>
      <c r="DU656">
        <v>14.36933</v>
      </c>
      <c r="DV656">
        <v>1003.111</v>
      </c>
      <c r="DW656">
        <v>16.38986</v>
      </c>
      <c r="DX656">
        <v>500.0469</v>
      </c>
      <c r="DY656">
        <v>90.25318000000001</v>
      </c>
      <c r="DZ656">
        <v>0.10014082</v>
      </c>
      <c r="EA656">
        <v>23.75338</v>
      </c>
      <c r="EB656">
        <v>23.96407</v>
      </c>
      <c r="EC656">
        <v>999.9</v>
      </c>
      <c r="ED656">
        <v>0</v>
      </c>
      <c r="EE656">
        <v>0</v>
      </c>
      <c r="EF656">
        <v>9989.689000000002</v>
      </c>
      <c r="EG656">
        <v>0</v>
      </c>
      <c r="EH656">
        <v>1028.99</v>
      </c>
      <c r="EI656">
        <v>-44.8351</v>
      </c>
      <c r="EJ656">
        <v>1016.421</v>
      </c>
      <c r="EK656">
        <v>1059.75</v>
      </c>
      <c r="EL656">
        <v>2.094879</v>
      </c>
      <c r="EM656">
        <v>1044.522</v>
      </c>
      <c r="EN656">
        <v>14.36933</v>
      </c>
      <c r="EO656">
        <v>1.485948</v>
      </c>
      <c r="EP656">
        <v>1.296879</v>
      </c>
      <c r="EQ656">
        <v>12.82433</v>
      </c>
      <c r="ER656">
        <v>10.76273</v>
      </c>
      <c r="ES656">
        <v>2000.004</v>
      </c>
      <c r="ET656">
        <v>0.9800046</v>
      </c>
      <c r="EU656">
        <v>0.01999571</v>
      </c>
      <c r="EV656">
        <v>0</v>
      </c>
      <c r="EW656">
        <v>1484.863</v>
      </c>
      <c r="EX656">
        <v>5.000970000000001</v>
      </c>
      <c r="EY656">
        <v>29875.87</v>
      </c>
      <c r="EZ656">
        <v>16707.66</v>
      </c>
      <c r="FA656">
        <v>41.312</v>
      </c>
      <c r="FB656">
        <v>42.437</v>
      </c>
      <c r="FC656">
        <v>41.437</v>
      </c>
      <c r="FD656">
        <v>41.812</v>
      </c>
      <c r="FE656">
        <v>41.312</v>
      </c>
      <c r="FF656">
        <v>1955.114</v>
      </c>
      <c r="FG656">
        <v>39.89</v>
      </c>
      <c r="FH656">
        <v>0</v>
      </c>
      <c r="FI656">
        <v>9764</v>
      </c>
      <c r="FJ656">
        <v>0</v>
      </c>
      <c r="FK656">
        <v>1485.1128</v>
      </c>
      <c r="FL656">
        <v>-2.800769232239474</v>
      </c>
      <c r="FM656">
        <v>-46.40000002750295</v>
      </c>
      <c r="FN656">
        <v>29879.056</v>
      </c>
      <c r="FO656">
        <v>15</v>
      </c>
      <c r="FP656">
        <v>0</v>
      </c>
      <c r="FQ656" t="s">
        <v>439</v>
      </c>
      <c r="FR656">
        <v>1760210915.6</v>
      </c>
      <c r="FS656">
        <v>0</v>
      </c>
      <c r="FT656">
        <v>0</v>
      </c>
      <c r="FU656">
        <v>-0.215</v>
      </c>
      <c r="FV656">
        <v>0</v>
      </c>
      <c r="FW656">
        <v>-0.6919999999999999</v>
      </c>
      <c r="FX656">
        <v>0</v>
      </c>
      <c r="FY656">
        <v>400</v>
      </c>
      <c r="FZ656">
        <v>0</v>
      </c>
      <c r="GA656">
        <v>0.15</v>
      </c>
      <c r="GB656">
        <v>0</v>
      </c>
      <c r="GC656">
        <v>-44.7351675</v>
      </c>
      <c r="GD656">
        <v>-0.87189906191356</v>
      </c>
      <c r="GE656">
        <v>0.09731258754010159</v>
      </c>
      <c r="GF656">
        <v>0</v>
      </c>
      <c r="GG656">
        <v>1485.438235294118</v>
      </c>
      <c r="GH656">
        <v>-5.047211609817513</v>
      </c>
      <c r="GI656">
        <v>0.5926583709327727</v>
      </c>
      <c r="GJ656">
        <v>0</v>
      </c>
      <c r="GK656">
        <v>2.07200075</v>
      </c>
      <c r="GL656">
        <v>0.1455414258911792</v>
      </c>
      <c r="GM656">
        <v>0.01530175323083927</v>
      </c>
      <c r="GN656">
        <v>0</v>
      </c>
      <c r="GO656">
        <v>0</v>
      </c>
      <c r="GP656">
        <v>3</v>
      </c>
      <c r="GQ656" t="s">
        <v>455</v>
      </c>
      <c r="GR656">
        <v>3.13384</v>
      </c>
      <c r="GS656">
        <v>2.76006</v>
      </c>
      <c r="GT656">
        <v>0.171868</v>
      </c>
      <c r="GU656">
        <v>0.174696</v>
      </c>
      <c r="GV656">
        <v>0.08059429999999999</v>
      </c>
      <c r="GW656">
        <v>0.0722975</v>
      </c>
      <c r="GX656">
        <v>26258.7</v>
      </c>
      <c r="GY656">
        <v>26171.6</v>
      </c>
      <c r="GZ656">
        <v>29495.5</v>
      </c>
      <c r="HA656">
        <v>29319.9</v>
      </c>
      <c r="HB656">
        <v>35839.4</v>
      </c>
      <c r="HC656">
        <v>36033.4</v>
      </c>
      <c r="HD656">
        <v>41502</v>
      </c>
      <c r="HE656">
        <v>41650.5</v>
      </c>
      <c r="HF656">
        <v>1.90952</v>
      </c>
      <c r="HG656">
        <v>1.82682</v>
      </c>
      <c r="HH656">
        <v>0.0155903</v>
      </c>
      <c r="HI656">
        <v>0</v>
      </c>
      <c r="HJ656">
        <v>23.7338</v>
      </c>
      <c r="HK656">
        <v>999.9</v>
      </c>
      <c r="HL656">
        <v>35</v>
      </c>
      <c r="HM656">
        <v>31.5</v>
      </c>
      <c r="HN656">
        <v>17.9997</v>
      </c>
      <c r="HO656">
        <v>62.7367</v>
      </c>
      <c r="HP656">
        <v>30.6811</v>
      </c>
      <c r="HQ656">
        <v>1</v>
      </c>
      <c r="HR656">
        <v>0.302642</v>
      </c>
      <c r="HS656">
        <v>4.88925</v>
      </c>
      <c r="HT656">
        <v>20.2739</v>
      </c>
      <c r="HU656">
        <v>5.21834</v>
      </c>
      <c r="HV656">
        <v>12.0159</v>
      </c>
      <c r="HW656">
        <v>4.98865</v>
      </c>
      <c r="HX656">
        <v>3.28772</v>
      </c>
      <c r="HY656">
        <v>9999</v>
      </c>
      <c r="HZ656">
        <v>9999</v>
      </c>
      <c r="IA656">
        <v>9999</v>
      </c>
      <c r="IB656">
        <v>999.9</v>
      </c>
      <c r="IC656">
        <v>4.97284</v>
      </c>
      <c r="ID656">
        <v>1.86661</v>
      </c>
      <c r="IE656">
        <v>1.86593</v>
      </c>
      <c r="IF656">
        <v>1.86585</v>
      </c>
      <c r="IG656">
        <v>1.86772</v>
      </c>
      <c r="IH656">
        <v>1.87014</v>
      </c>
      <c r="II656">
        <v>1.86878</v>
      </c>
      <c r="IJ656">
        <v>1.87027</v>
      </c>
      <c r="IK656">
        <v>0</v>
      </c>
      <c r="IL656">
        <v>0</v>
      </c>
      <c r="IM656">
        <v>0</v>
      </c>
      <c r="IN656">
        <v>0</v>
      </c>
      <c r="IO656" t="s">
        <v>441</v>
      </c>
      <c r="IP656" t="s">
        <v>442</v>
      </c>
      <c r="IQ656" t="s">
        <v>443</v>
      </c>
      <c r="IR656" t="s">
        <v>443</v>
      </c>
      <c r="IS656" t="s">
        <v>443</v>
      </c>
      <c r="IT656" t="s">
        <v>443</v>
      </c>
      <c r="IU656">
        <v>0</v>
      </c>
      <c r="IV656">
        <v>100</v>
      </c>
      <c r="IW656">
        <v>100</v>
      </c>
      <c r="IX656">
        <v>-3.44</v>
      </c>
      <c r="IY656">
        <v>0.0741</v>
      </c>
      <c r="IZ656">
        <v>-1.414774939843471</v>
      </c>
      <c r="JA656">
        <v>-0.002262605230658699</v>
      </c>
      <c r="JB656">
        <v>4.117972070868355E-07</v>
      </c>
      <c r="JC656">
        <v>-1.535053720392113E-10</v>
      </c>
      <c r="JD656">
        <v>-0.05773197212917025</v>
      </c>
      <c r="JE656">
        <v>-0.004387372397949352</v>
      </c>
      <c r="JF656">
        <v>0.001148265067849212</v>
      </c>
      <c r="JG656">
        <v>-2.372704636287677E-05</v>
      </c>
      <c r="JH656">
        <v>4</v>
      </c>
      <c r="JI656">
        <v>2346</v>
      </c>
      <c r="JJ656">
        <v>1</v>
      </c>
      <c r="JK656">
        <v>24</v>
      </c>
      <c r="JL656">
        <v>21733</v>
      </c>
      <c r="JM656">
        <v>29358581.5</v>
      </c>
      <c r="JN656">
        <v>2.18384</v>
      </c>
      <c r="JO656">
        <v>2.24365</v>
      </c>
      <c r="JP656">
        <v>1.39648</v>
      </c>
      <c r="JQ656">
        <v>2.35596</v>
      </c>
      <c r="JR656">
        <v>1.49536</v>
      </c>
      <c r="JS656">
        <v>2.69775</v>
      </c>
      <c r="JT656">
        <v>36.3165</v>
      </c>
      <c r="JU656">
        <v>24.035</v>
      </c>
      <c r="JV656">
        <v>18</v>
      </c>
      <c r="JW656">
        <v>499.931</v>
      </c>
      <c r="JX656">
        <v>436.919</v>
      </c>
      <c r="JY656">
        <v>18.0148</v>
      </c>
      <c r="JZ656">
        <v>31.2714</v>
      </c>
      <c r="KA656">
        <v>30.0001</v>
      </c>
      <c r="KB656">
        <v>30.9618</v>
      </c>
      <c r="KC656">
        <v>30.8757</v>
      </c>
      <c r="KD656">
        <v>43.8204</v>
      </c>
      <c r="KE656">
        <v>23.3293</v>
      </c>
      <c r="KF656">
        <v>31.1195</v>
      </c>
      <c r="KG656">
        <v>18.0285</v>
      </c>
      <c r="KH656">
        <v>1075.69</v>
      </c>
      <c r="KI656">
        <v>14.3093</v>
      </c>
      <c r="KJ656">
        <v>100.801</v>
      </c>
      <c r="KK656">
        <v>100.16</v>
      </c>
    </row>
    <row r="657" spans="1:297">
      <c r="A657">
        <v>641</v>
      </c>
      <c r="B657">
        <v>1761514897.6</v>
      </c>
      <c r="C657">
        <v>7687.099999904633</v>
      </c>
      <c r="D657" t="s">
        <v>1731</v>
      </c>
      <c r="E657" t="s">
        <v>1732</v>
      </c>
      <c r="F657">
        <v>5</v>
      </c>
      <c r="G657" t="s">
        <v>1604</v>
      </c>
      <c r="H657" t="s">
        <v>436</v>
      </c>
      <c r="I657">
        <v>1761514895.1</v>
      </c>
      <c r="J657">
        <f>(K657)/1000</f>
        <v>0</v>
      </c>
      <c r="K657">
        <f>IF(DP657, AN657, AH657)</f>
        <v>0</v>
      </c>
      <c r="L657">
        <f>IF(DP657, AI657, AG657)</f>
        <v>0</v>
      </c>
      <c r="M657">
        <f>DR657 - IF(AU657&gt;1, L657*DL657*100.0/(AW657), 0)</f>
        <v>0</v>
      </c>
      <c r="N657">
        <f>((T657-J657/2)*M657-L657)/(T657+J657/2)</f>
        <v>0</v>
      </c>
      <c r="O657">
        <f>N657*(DY657+DZ657)/1000.0</f>
        <v>0</v>
      </c>
      <c r="P657">
        <f>(DR657 - IF(AU657&gt;1, L657*DL657*100.0/(AW657), 0))*(DY657+DZ657)/1000.0</f>
        <v>0</v>
      </c>
      <c r="Q657">
        <f>2.0/((1/S657-1/R657)+SIGN(S657)*SQRT((1/S657-1/R657)*(1/S657-1/R657) + 4*DM657/((DM657+1)*(DM657+1))*(2*1/S657*1/R657-1/R657*1/R657)))</f>
        <v>0</v>
      </c>
      <c r="R657">
        <f>IF(LEFT(DN657,1)&lt;&gt;"0",IF(LEFT(DN657,1)="1",3.0,DO657),$D$5+$E$5*(EF657*DY657/($K$5*1000))+$F$5*(EF657*DY657/($K$5*1000))*MAX(MIN(DL657,$J$5),$I$5)*MAX(MIN(DL657,$J$5),$I$5)+$G$5*MAX(MIN(DL657,$J$5),$I$5)*(EF657*DY657/($K$5*1000))+$H$5*(EF657*DY657/($K$5*1000))*(EF657*DY657/($K$5*1000)))</f>
        <v>0</v>
      </c>
      <c r="S657">
        <f>J657*(1000-(1000*0.61365*exp(17.502*W657/(240.97+W657))/(DY657+DZ657)+DT657)/2)/(1000*0.61365*exp(17.502*W657/(240.97+W657))/(DY657+DZ657)-DT657)</f>
        <v>0</v>
      </c>
      <c r="T657">
        <f>1/((DM657+1)/(Q657/1.6)+1/(R657/1.37)) + DM657/((DM657+1)/(Q657/1.6) + DM657/(R657/1.37))</f>
        <v>0</v>
      </c>
      <c r="U657">
        <f>(DH657*DK657)</f>
        <v>0</v>
      </c>
      <c r="V657">
        <f>(EA657+(U657+2*0.95*5.67E-8*(((EA657+$B$7)+273)^4-(EA657+273)^4)-44100*J657)/(1.84*29.3*R657+8*0.95*5.67E-8*(EA657+273)^3))</f>
        <v>0</v>
      </c>
      <c r="W657">
        <f>($C$7*EB657+$D$7*EC657+$E$7*V657)</f>
        <v>0</v>
      </c>
      <c r="X657">
        <f>0.61365*exp(17.502*W657/(240.97+W657))</f>
        <v>0</v>
      </c>
      <c r="Y657">
        <f>(Z657/AA657*100)</f>
        <v>0</v>
      </c>
      <c r="Z657">
        <f>DT657*(DY657+DZ657)/1000</f>
        <v>0</v>
      </c>
      <c r="AA657">
        <f>0.61365*exp(17.502*EA657/(240.97+EA657))</f>
        <v>0</v>
      </c>
      <c r="AB657">
        <f>(X657-DT657*(DY657+DZ657)/1000)</f>
        <v>0</v>
      </c>
      <c r="AC657">
        <f>(-J657*44100)</f>
        <v>0</v>
      </c>
      <c r="AD657">
        <f>2*29.3*R657*0.92*(EA657-W657)</f>
        <v>0</v>
      </c>
      <c r="AE657">
        <f>2*0.95*5.67E-8*(((EA657+$B$7)+273)^4-(W657+273)^4)</f>
        <v>0</v>
      </c>
      <c r="AF657">
        <f>U657+AE657+AC657+AD657</f>
        <v>0</v>
      </c>
      <c r="AG657">
        <f>DX657*AU657*(DS657-DR657*(1000-AU657*DU657)/(1000-AU657*DT657))/(100*DL657)</f>
        <v>0</v>
      </c>
      <c r="AH657">
        <f>1000*DX657*AU657*(DT657-DU657)/(100*DL657*(1000-AU657*DT657))</f>
        <v>0</v>
      </c>
      <c r="AI657">
        <f>(AJ657 - AK657 - DY657*1E3/(8.314*(EA657+273.15)) * AM657/DX657 * AL657) * DX657/(100*DL657) * (1000 - DU657)/1000</f>
        <v>0</v>
      </c>
      <c r="AJ657">
        <v>1075.931321601601</v>
      </c>
      <c r="AK657">
        <v>1041.043575757575</v>
      </c>
      <c r="AL657">
        <v>3.370098692767982</v>
      </c>
      <c r="AM657">
        <v>65.62289470494829</v>
      </c>
      <c r="AN657">
        <f>(AP657 - AO657 + DY657*1E3/(8.314*(EA657+273.15)) * AR657/DX657 * AQ657) * DX657/(100*DL657) * 1000/(1000 - AP657)</f>
        <v>0</v>
      </c>
      <c r="AO657">
        <v>14.35621257374524</v>
      </c>
      <c r="AP657">
        <v>16.41434787878788</v>
      </c>
      <c r="AQ657">
        <v>-0.006405028154385411</v>
      </c>
      <c r="AR657">
        <v>106.7628895152086</v>
      </c>
      <c r="AS657">
        <v>0</v>
      </c>
      <c r="AT657">
        <v>0</v>
      </c>
      <c r="AU657">
        <f>IF(AS657*$H$13&gt;=AW657,1.0,(AW657/(AW657-AS657*$H$13)))</f>
        <v>0</v>
      </c>
      <c r="AV657">
        <f>(AU657-1)*100</f>
        <v>0</v>
      </c>
      <c r="AW657">
        <f>MAX(0,($B$13+$C$13*EF657)/(1+$D$13*EF657)*DY657/(EA657+273)*$E$13)</f>
        <v>0</v>
      </c>
      <c r="AX657" t="s">
        <v>437</v>
      </c>
      <c r="AY657" t="s">
        <v>437</v>
      </c>
      <c r="AZ657">
        <v>0</v>
      </c>
      <c r="BA657">
        <v>0</v>
      </c>
      <c r="BB657">
        <f>1-AZ657/BA657</f>
        <v>0</v>
      </c>
      <c r="BC657">
        <v>0</v>
      </c>
      <c r="BD657" t="s">
        <v>437</v>
      </c>
      <c r="BE657" t="s">
        <v>437</v>
      </c>
      <c r="BF657">
        <v>0</v>
      </c>
      <c r="BG657">
        <v>0</v>
      </c>
      <c r="BH657">
        <f>1-BF657/BG657</f>
        <v>0</v>
      </c>
      <c r="BI657">
        <v>0.5</v>
      </c>
      <c r="BJ657">
        <f>DI657</f>
        <v>0</v>
      </c>
      <c r="BK657">
        <f>L657</f>
        <v>0</v>
      </c>
      <c r="BL657">
        <f>BH657*BI657*BJ657</f>
        <v>0</v>
      </c>
      <c r="BM657">
        <f>(BK657-BC657)/BJ657</f>
        <v>0</v>
      </c>
      <c r="BN657">
        <f>(BA657-BG657)/BG657</f>
        <v>0</v>
      </c>
      <c r="BO657">
        <f>AZ657/(BB657+AZ657/BG657)</f>
        <v>0</v>
      </c>
      <c r="BP657" t="s">
        <v>437</v>
      </c>
      <c r="BQ657">
        <v>0</v>
      </c>
      <c r="BR657">
        <f>IF(BQ657&lt;&gt;0, BQ657, BO657)</f>
        <v>0</v>
      </c>
      <c r="BS657">
        <f>1-BR657/BG657</f>
        <v>0</v>
      </c>
      <c r="BT657">
        <f>(BG657-BF657)/(BG657-BR657)</f>
        <v>0</v>
      </c>
      <c r="BU657">
        <f>(BA657-BG657)/(BA657-BR657)</f>
        <v>0</v>
      </c>
      <c r="BV657">
        <f>(BG657-BF657)/(BG657-AZ657)</f>
        <v>0</v>
      </c>
      <c r="BW657">
        <f>(BA657-BG657)/(BA657-AZ657)</f>
        <v>0</v>
      </c>
      <c r="BX657">
        <f>(BT657*BR657/BF657)</f>
        <v>0</v>
      </c>
      <c r="BY657">
        <f>(1-BX657)</f>
        <v>0</v>
      </c>
      <c r="BZ657">
        <v>2020</v>
      </c>
      <c r="CA657">
        <v>290.0000000000001</v>
      </c>
      <c r="CB657">
        <v>1590.42</v>
      </c>
      <c r="CC657">
        <v>295</v>
      </c>
      <c r="CD657">
        <v>5220.67</v>
      </c>
      <c r="CE657">
        <v>1591.29</v>
      </c>
      <c r="CF657">
        <v>-0.87</v>
      </c>
      <c r="CG657">
        <v>300.0000000000001</v>
      </c>
      <c r="CH657">
        <v>23.8</v>
      </c>
      <c r="CI657">
        <v>1650.734719841875</v>
      </c>
      <c r="CJ657">
        <v>2.032994541366527</v>
      </c>
      <c r="CK657">
        <v>-31.03478562282126</v>
      </c>
      <c r="CL657">
        <v>0.9198548094063967</v>
      </c>
      <c r="CM657">
        <v>0.9759925733019913</v>
      </c>
      <c r="CN657">
        <v>-0.00431141668520578</v>
      </c>
      <c r="CO657">
        <v>289.9999999999999</v>
      </c>
      <c r="CP657">
        <v>1590.91</v>
      </c>
      <c r="CQ657">
        <v>765</v>
      </c>
      <c r="CR657">
        <v>5219.32</v>
      </c>
      <c r="CS657">
        <v>1591.27</v>
      </c>
      <c r="CT657">
        <v>-0.36</v>
      </c>
      <c r="DH657">
        <f>$B$11*EG657+$C$11*EH657+$F$11*ES657*(1-EV657)</f>
        <v>0</v>
      </c>
      <c r="DI657">
        <f>DH657*DJ657</f>
        <v>0</v>
      </c>
      <c r="DJ657">
        <f>($B$11*$D$9+$C$11*$D$9+$F$11*((FF657+EX657)/MAX(FF657+EX657+FG657, 0.1)*$I$9+FG657/MAX(FF657+EX657+FG657, 0.1)*$J$9))/($B$11+$C$11+$F$11)</f>
        <v>0</v>
      </c>
      <c r="DK657">
        <f>($B$11*$K$9+$C$11*$K$9+$F$11*((FF657+EX657)/MAX(FF657+EX657+FG657, 0.1)*$P$9+FG657/MAX(FF657+EX657+FG657, 0.1)*$Q$9))/($B$11+$C$11+$F$11)</f>
        <v>0</v>
      </c>
      <c r="DL657">
        <v>6</v>
      </c>
      <c r="DM657">
        <v>0.5</v>
      </c>
      <c r="DN657" t="s">
        <v>438</v>
      </c>
      <c r="DO657">
        <v>2</v>
      </c>
      <c r="DP657" t="b">
        <v>1</v>
      </c>
      <c r="DQ657">
        <v>1761514895.1</v>
      </c>
      <c r="DR657">
        <v>1017.332222222222</v>
      </c>
      <c r="DS657">
        <v>1062.158888888889</v>
      </c>
      <c r="DT657">
        <v>16.42871111111111</v>
      </c>
      <c r="DU657">
        <v>14.3559</v>
      </c>
      <c r="DV657">
        <v>1020.788888888889</v>
      </c>
      <c r="DW657">
        <v>16.35484444444445</v>
      </c>
      <c r="DX657">
        <v>499.9422222222222</v>
      </c>
      <c r="DY657">
        <v>90.25348888888888</v>
      </c>
      <c r="DZ657">
        <v>0.0998521</v>
      </c>
      <c r="EA657">
        <v>23.75588888888889</v>
      </c>
      <c r="EB657">
        <v>24.00696666666667</v>
      </c>
      <c r="EC657">
        <v>999.9000000000001</v>
      </c>
      <c r="ED657">
        <v>0</v>
      </c>
      <c r="EE657">
        <v>0</v>
      </c>
      <c r="EF657">
        <v>10003.62777777778</v>
      </c>
      <c r="EG657">
        <v>0</v>
      </c>
      <c r="EH657">
        <v>1028.99</v>
      </c>
      <c r="EI657">
        <v>-44.82924444444445</v>
      </c>
      <c r="EJ657">
        <v>1034.323333333333</v>
      </c>
      <c r="EK657">
        <v>1077.631111111111</v>
      </c>
      <c r="EL657">
        <v>2.072812222222222</v>
      </c>
      <c r="EM657">
        <v>1062.158888888889</v>
      </c>
      <c r="EN657">
        <v>14.3559</v>
      </c>
      <c r="EO657">
        <v>1.482747777777778</v>
      </c>
      <c r="EP657">
        <v>1.295667777777778</v>
      </c>
      <c r="EQ657">
        <v>12.7914</v>
      </c>
      <c r="ER657">
        <v>10.74871111111111</v>
      </c>
      <c r="ES657">
        <v>2000.002222222222</v>
      </c>
      <c r="ET657">
        <v>0.9800046666666667</v>
      </c>
      <c r="EU657">
        <v>0.01999573333333333</v>
      </c>
      <c r="EV657">
        <v>0</v>
      </c>
      <c r="EW657">
        <v>1484.226666666667</v>
      </c>
      <c r="EX657">
        <v>5.00097</v>
      </c>
      <c r="EY657">
        <v>29863.85555555556</v>
      </c>
      <c r="EZ657">
        <v>16707.61111111111</v>
      </c>
      <c r="FA657">
        <v>41.312</v>
      </c>
      <c r="FB657">
        <v>42.444</v>
      </c>
      <c r="FC657">
        <v>41.437</v>
      </c>
      <c r="FD657">
        <v>41.812</v>
      </c>
      <c r="FE657">
        <v>41.30511111111111</v>
      </c>
      <c r="FF657">
        <v>1955.112222222222</v>
      </c>
      <c r="FG657">
        <v>39.89</v>
      </c>
      <c r="FH657">
        <v>0</v>
      </c>
      <c r="FI657">
        <v>9768.800000190735</v>
      </c>
      <c r="FJ657">
        <v>0</v>
      </c>
      <c r="FK657">
        <v>1484.7416</v>
      </c>
      <c r="FL657">
        <v>-7.166153852612704</v>
      </c>
      <c r="FM657">
        <v>-116.8769229408924</v>
      </c>
      <c r="FN657">
        <v>29872.84</v>
      </c>
      <c r="FO657">
        <v>15</v>
      </c>
      <c r="FP657">
        <v>0</v>
      </c>
      <c r="FQ657" t="s">
        <v>439</v>
      </c>
      <c r="FR657">
        <v>1760210915.6</v>
      </c>
      <c r="FS657">
        <v>0</v>
      </c>
      <c r="FT657">
        <v>0</v>
      </c>
      <c r="FU657">
        <v>-0.215</v>
      </c>
      <c r="FV657">
        <v>0</v>
      </c>
      <c r="FW657">
        <v>-0.6919999999999999</v>
      </c>
      <c r="FX657">
        <v>0</v>
      </c>
      <c r="FY657">
        <v>400</v>
      </c>
      <c r="FZ657">
        <v>0</v>
      </c>
      <c r="GA657">
        <v>0.15</v>
      </c>
      <c r="GB657">
        <v>0</v>
      </c>
      <c r="GC657">
        <v>-44.7898725</v>
      </c>
      <c r="GD657">
        <v>-0.6076333958723685</v>
      </c>
      <c r="GE657">
        <v>0.1014484252896515</v>
      </c>
      <c r="GF657">
        <v>0</v>
      </c>
      <c r="GG657">
        <v>1484.962647058824</v>
      </c>
      <c r="GH657">
        <v>-4.887853324739903</v>
      </c>
      <c r="GI657">
        <v>0.5951337408937484</v>
      </c>
      <c r="GJ657">
        <v>0</v>
      </c>
      <c r="GK657">
        <v>2.07601025</v>
      </c>
      <c r="GL657">
        <v>0.0679210131332002</v>
      </c>
      <c r="GM657">
        <v>0.01367309556894486</v>
      </c>
      <c r="GN657">
        <v>1</v>
      </c>
      <c r="GO657">
        <v>1</v>
      </c>
      <c r="GP657">
        <v>3</v>
      </c>
      <c r="GQ657" t="s">
        <v>446</v>
      </c>
      <c r="GR657">
        <v>3.13372</v>
      </c>
      <c r="GS657">
        <v>2.7604</v>
      </c>
      <c r="GT657">
        <v>0.173675</v>
      </c>
      <c r="GU657">
        <v>0.176423</v>
      </c>
      <c r="GV657">
        <v>0.0804723</v>
      </c>
      <c r="GW657">
        <v>0.0722783</v>
      </c>
      <c r="GX657">
        <v>26200.4</v>
      </c>
      <c r="GY657">
        <v>26116.8</v>
      </c>
      <c r="GZ657">
        <v>29494.4</v>
      </c>
      <c r="HA657">
        <v>29319.9</v>
      </c>
      <c r="HB657">
        <v>35843.2</v>
      </c>
      <c r="HC657">
        <v>36034.2</v>
      </c>
      <c r="HD657">
        <v>41500.8</v>
      </c>
      <c r="HE657">
        <v>41650.5</v>
      </c>
      <c r="HF657">
        <v>1.90902</v>
      </c>
      <c r="HG657">
        <v>1.82712</v>
      </c>
      <c r="HH657">
        <v>0.0171363</v>
      </c>
      <c r="HI657">
        <v>0</v>
      </c>
      <c r="HJ657">
        <v>23.7332</v>
      </c>
      <c r="HK657">
        <v>999.9</v>
      </c>
      <c r="HL657">
        <v>35</v>
      </c>
      <c r="HM657">
        <v>31.5</v>
      </c>
      <c r="HN657">
        <v>17.9999</v>
      </c>
      <c r="HO657">
        <v>62.8067</v>
      </c>
      <c r="HP657">
        <v>30.8373</v>
      </c>
      <c r="HQ657">
        <v>1</v>
      </c>
      <c r="HR657">
        <v>0.303915</v>
      </c>
      <c r="HS657">
        <v>5.04764</v>
      </c>
      <c r="HT657">
        <v>20.269</v>
      </c>
      <c r="HU657">
        <v>5.21714</v>
      </c>
      <c r="HV657">
        <v>12.0159</v>
      </c>
      <c r="HW657">
        <v>4.9887</v>
      </c>
      <c r="HX657">
        <v>3.28772</v>
      </c>
      <c r="HY657">
        <v>9999</v>
      </c>
      <c r="HZ657">
        <v>9999</v>
      </c>
      <c r="IA657">
        <v>9999</v>
      </c>
      <c r="IB657">
        <v>999.9</v>
      </c>
      <c r="IC657">
        <v>4.97284</v>
      </c>
      <c r="ID657">
        <v>1.86661</v>
      </c>
      <c r="IE657">
        <v>1.8659</v>
      </c>
      <c r="IF657">
        <v>1.86585</v>
      </c>
      <c r="IG657">
        <v>1.8677</v>
      </c>
      <c r="IH657">
        <v>1.87013</v>
      </c>
      <c r="II657">
        <v>1.86876</v>
      </c>
      <c r="IJ657">
        <v>1.87027</v>
      </c>
      <c r="IK657">
        <v>0</v>
      </c>
      <c r="IL657">
        <v>0</v>
      </c>
      <c r="IM657">
        <v>0</v>
      </c>
      <c r="IN657">
        <v>0</v>
      </c>
      <c r="IO657" t="s">
        <v>441</v>
      </c>
      <c r="IP657" t="s">
        <v>442</v>
      </c>
      <c r="IQ657" t="s">
        <v>443</v>
      </c>
      <c r="IR657" t="s">
        <v>443</v>
      </c>
      <c r="IS657" t="s">
        <v>443</v>
      </c>
      <c r="IT657" t="s">
        <v>443</v>
      </c>
      <c r="IU657">
        <v>0</v>
      </c>
      <c r="IV657">
        <v>100</v>
      </c>
      <c r="IW657">
        <v>100</v>
      </c>
      <c r="IX657">
        <v>-3.47</v>
      </c>
      <c r="IY657">
        <v>0.0736</v>
      </c>
      <c r="IZ657">
        <v>-1.414774939843471</v>
      </c>
      <c r="JA657">
        <v>-0.002262605230658699</v>
      </c>
      <c r="JB657">
        <v>4.117972070868355E-07</v>
      </c>
      <c r="JC657">
        <v>-1.535053720392113E-10</v>
      </c>
      <c r="JD657">
        <v>-0.05773197212917025</v>
      </c>
      <c r="JE657">
        <v>-0.004387372397949352</v>
      </c>
      <c r="JF657">
        <v>0.001148265067849212</v>
      </c>
      <c r="JG657">
        <v>-2.372704636287677E-05</v>
      </c>
      <c r="JH657">
        <v>4</v>
      </c>
      <c r="JI657">
        <v>2346</v>
      </c>
      <c r="JJ657">
        <v>1</v>
      </c>
      <c r="JK657">
        <v>24</v>
      </c>
      <c r="JL657">
        <v>21733</v>
      </c>
      <c r="JM657">
        <v>29358581.6</v>
      </c>
      <c r="JN657">
        <v>2.21436</v>
      </c>
      <c r="JO657">
        <v>2.25586</v>
      </c>
      <c r="JP657">
        <v>1.39648</v>
      </c>
      <c r="JQ657">
        <v>2.35596</v>
      </c>
      <c r="JR657">
        <v>1.49536</v>
      </c>
      <c r="JS657">
        <v>2.65747</v>
      </c>
      <c r="JT657">
        <v>36.3165</v>
      </c>
      <c r="JU657">
        <v>24.0262</v>
      </c>
      <c r="JV657">
        <v>18</v>
      </c>
      <c r="JW657">
        <v>499.639</v>
      </c>
      <c r="JX657">
        <v>437.133</v>
      </c>
      <c r="JY657">
        <v>18.0553</v>
      </c>
      <c r="JZ657">
        <v>31.2756</v>
      </c>
      <c r="KA657">
        <v>30.0009</v>
      </c>
      <c r="KB657">
        <v>30.9659</v>
      </c>
      <c r="KC657">
        <v>30.8797</v>
      </c>
      <c r="KD657">
        <v>44.3489</v>
      </c>
      <c r="KE657">
        <v>23.3293</v>
      </c>
      <c r="KF657">
        <v>31.1195</v>
      </c>
      <c r="KG657">
        <v>18.0343</v>
      </c>
      <c r="KH657">
        <v>1089.05</v>
      </c>
      <c r="KI657">
        <v>14.3278</v>
      </c>
      <c r="KJ657">
        <v>100.798</v>
      </c>
      <c r="KK657">
        <v>100.16</v>
      </c>
    </row>
    <row r="658" spans="1:297">
      <c r="A658">
        <v>642</v>
      </c>
      <c r="B658">
        <v>1761514902.6</v>
      </c>
      <c r="C658">
        <v>7692.099999904633</v>
      </c>
      <c r="D658" t="s">
        <v>1733</v>
      </c>
      <c r="E658" t="s">
        <v>1734</v>
      </c>
      <c r="F658">
        <v>5</v>
      </c>
      <c r="G658" t="s">
        <v>1604</v>
      </c>
      <c r="H658" t="s">
        <v>436</v>
      </c>
      <c r="I658">
        <v>1761514899.8</v>
      </c>
      <c r="J658">
        <f>(K658)/1000</f>
        <v>0</v>
      </c>
      <c r="K658">
        <f>IF(DP658, AN658, AH658)</f>
        <v>0</v>
      </c>
      <c r="L658">
        <f>IF(DP658, AI658, AG658)</f>
        <v>0</v>
      </c>
      <c r="M658">
        <f>DR658 - IF(AU658&gt;1, L658*DL658*100.0/(AW658), 0)</f>
        <v>0</v>
      </c>
      <c r="N658">
        <f>((T658-J658/2)*M658-L658)/(T658+J658/2)</f>
        <v>0</v>
      </c>
      <c r="O658">
        <f>N658*(DY658+DZ658)/1000.0</f>
        <v>0</v>
      </c>
      <c r="P658">
        <f>(DR658 - IF(AU658&gt;1, L658*DL658*100.0/(AW658), 0))*(DY658+DZ658)/1000.0</f>
        <v>0</v>
      </c>
      <c r="Q658">
        <f>2.0/((1/S658-1/R658)+SIGN(S658)*SQRT((1/S658-1/R658)*(1/S658-1/R658) + 4*DM658/((DM658+1)*(DM658+1))*(2*1/S658*1/R658-1/R658*1/R658)))</f>
        <v>0</v>
      </c>
      <c r="R658">
        <f>IF(LEFT(DN658,1)&lt;&gt;"0",IF(LEFT(DN658,1)="1",3.0,DO658),$D$5+$E$5*(EF658*DY658/($K$5*1000))+$F$5*(EF658*DY658/($K$5*1000))*MAX(MIN(DL658,$J$5),$I$5)*MAX(MIN(DL658,$J$5),$I$5)+$G$5*MAX(MIN(DL658,$J$5),$I$5)*(EF658*DY658/($K$5*1000))+$H$5*(EF658*DY658/($K$5*1000))*(EF658*DY658/($K$5*1000)))</f>
        <v>0</v>
      </c>
      <c r="S658">
        <f>J658*(1000-(1000*0.61365*exp(17.502*W658/(240.97+W658))/(DY658+DZ658)+DT658)/2)/(1000*0.61365*exp(17.502*W658/(240.97+W658))/(DY658+DZ658)-DT658)</f>
        <v>0</v>
      </c>
      <c r="T658">
        <f>1/((DM658+1)/(Q658/1.6)+1/(R658/1.37)) + DM658/((DM658+1)/(Q658/1.6) + DM658/(R658/1.37))</f>
        <v>0</v>
      </c>
      <c r="U658">
        <f>(DH658*DK658)</f>
        <v>0</v>
      </c>
      <c r="V658">
        <f>(EA658+(U658+2*0.95*5.67E-8*(((EA658+$B$7)+273)^4-(EA658+273)^4)-44100*J658)/(1.84*29.3*R658+8*0.95*5.67E-8*(EA658+273)^3))</f>
        <v>0</v>
      </c>
      <c r="W658">
        <f>($C$7*EB658+$D$7*EC658+$E$7*V658)</f>
        <v>0</v>
      </c>
      <c r="X658">
        <f>0.61365*exp(17.502*W658/(240.97+W658))</f>
        <v>0</v>
      </c>
      <c r="Y658">
        <f>(Z658/AA658*100)</f>
        <v>0</v>
      </c>
      <c r="Z658">
        <f>DT658*(DY658+DZ658)/1000</f>
        <v>0</v>
      </c>
      <c r="AA658">
        <f>0.61365*exp(17.502*EA658/(240.97+EA658))</f>
        <v>0</v>
      </c>
      <c r="AB658">
        <f>(X658-DT658*(DY658+DZ658)/1000)</f>
        <v>0</v>
      </c>
      <c r="AC658">
        <f>(-J658*44100)</f>
        <v>0</v>
      </c>
      <c r="AD658">
        <f>2*29.3*R658*0.92*(EA658-W658)</f>
        <v>0</v>
      </c>
      <c r="AE658">
        <f>2*0.95*5.67E-8*(((EA658+$B$7)+273)^4-(W658+273)^4)</f>
        <v>0</v>
      </c>
      <c r="AF658">
        <f>U658+AE658+AC658+AD658</f>
        <v>0</v>
      </c>
      <c r="AG658">
        <f>DX658*AU658*(DS658-DR658*(1000-AU658*DU658)/(1000-AU658*DT658))/(100*DL658)</f>
        <v>0</v>
      </c>
      <c r="AH658">
        <f>1000*DX658*AU658*(DT658-DU658)/(100*DL658*(1000-AU658*DT658))</f>
        <v>0</v>
      </c>
      <c r="AI658">
        <f>(AJ658 - AK658 - DY658*1E3/(8.314*(EA658+273.15)) * AM658/DX658 * AL658) * DX658/(100*DL658) * (1000 - DU658)/1000</f>
        <v>0</v>
      </c>
      <c r="AJ658">
        <v>1092.832028976849</v>
      </c>
      <c r="AK658">
        <v>1057.774</v>
      </c>
      <c r="AL658">
        <v>3.349747220266935</v>
      </c>
      <c r="AM658">
        <v>65.62289470494829</v>
      </c>
      <c r="AN658">
        <f>(AP658 - AO658 + DY658*1E3/(8.314*(EA658+273.15)) * AR658/DX658 * AQ658) * DX658/(100*DL658) * 1000/(1000 - AP658)</f>
        <v>0</v>
      </c>
      <c r="AO658">
        <v>14.35167280928694</v>
      </c>
      <c r="AP658">
        <v>16.38106181818182</v>
      </c>
      <c r="AQ658">
        <v>-0.006387768727898024</v>
      </c>
      <c r="AR658">
        <v>106.7628895152086</v>
      </c>
      <c r="AS658">
        <v>0</v>
      </c>
      <c r="AT658">
        <v>0</v>
      </c>
      <c r="AU658">
        <f>IF(AS658*$H$13&gt;=AW658,1.0,(AW658/(AW658-AS658*$H$13)))</f>
        <v>0</v>
      </c>
      <c r="AV658">
        <f>(AU658-1)*100</f>
        <v>0</v>
      </c>
      <c r="AW658">
        <f>MAX(0,($B$13+$C$13*EF658)/(1+$D$13*EF658)*DY658/(EA658+273)*$E$13)</f>
        <v>0</v>
      </c>
      <c r="AX658" t="s">
        <v>437</v>
      </c>
      <c r="AY658" t="s">
        <v>437</v>
      </c>
      <c r="AZ658">
        <v>0</v>
      </c>
      <c r="BA658">
        <v>0</v>
      </c>
      <c r="BB658">
        <f>1-AZ658/BA658</f>
        <v>0</v>
      </c>
      <c r="BC658">
        <v>0</v>
      </c>
      <c r="BD658" t="s">
        <v>437</v>
      </c>
      <c r="BE658" t="s">
        <v>437</v>
      </c>
      <c r="BF658">
        <v>0</v>
      </c>
      <c r="BG658">
        <v>0</v>
      </c>
      <c r="BH658">
        <f>1-BF658/BG658</f>
        <v>0</v>
      </c>
      <c r="BI658">
        <v>0.5</v>
      </c>
      <c r="BJ658">
        <f>DI658</f>
        <v>0</v>
      </c>
      <c r="BK658">
        <f>L658</f>
        <v>0</v>
      </c>
      <c r="BL658">
        <f>BH658*BI658*BJ658</f>
        <v>0</v>
      </c>
      <c r="BM658">
        <f>(BK658-BC658)/BJ658</f>
        <v>0</v>
      </c>
      <c r="BN658">
        <f>(BA658-BG658)/BG658</f>
        <v>0</v>
      </c>
      <c r="BO658">
        <f>AZ658/(BB658+AZ658/BG658)</f>
        <v>0</v>
      </c>
      <c r="BP658" t="s">
        <v>437</v>
      </c>
      <c r="BQ658">
        <v>0</v>
      </c>
      <c r="BR658">
        <f>IF(BQ658&lt;&gt;0, BQ658, BO658)</f>
        <v>0</v>
      </c>
      <c r="BS658">
        <f>1-BR658/BG658</f>
        <v>0</v>
      </c>
      <c r="BT658">
        <f>(BG658-BF658)/(BG658-BR658)</f>
        <v>0</v>
      </c>
      <c r="BU658">
        <f>(BA658-BG658)/(BA658-BR658)</f>
        <v>0</v>
      </c>
      <c r="BV658">
        <f>(BG658-BF658)/(BG658-AZ658)</f>
        <v>0</v>
      </c>
      <c r="BW658">
        <f>(BA658-BG658)/(BA658-AZ658)</f>
        <v>0</v>
      </c>
      <c r="BX658">
        <f>(BT658*BR658/BF658)</f>
        <v>0</v>
      </c>
      <c r="BY658">
        <f>(1-BX658)</f>
        <v>0</v>
      </c>
      <c r="BZ658">
        <v>2020</v>
      </c>
      <c r="CA658">
        <v>290.0000000000001</v>
      </c>
      <c r="CB658">
        <v>1590.42</v>
      </c>
      <c r="CC658">
        <v>295</v>
      </c>
      <c r="CD658">
        <v>5220.67</v>
      </c>
      <c r="CE658">
        <v>1591.29</v>
      </c>
      <c r="CF658">
        <v>-0.87</v>
      </c>
      <c r="CG658">
        <v>300.0000000000001</v>
      </c>
      <c r="CH658">
        <v>23.8</v>
      </c>
      <c r="CI658">
        <v>1650.734719841875</v>
      </c>
      <c r="CJ658">
        <v>2.032994541366527</v>
      </c>
      <c r="CK658">
        <v>-31.03478562282126</v>
      </c>
      <c r="CL658">
        <v>0.9198548094063967</v>
      </c>
      <c r="CM658">
        <v>0.9759925733019913</v>
      </c>
      <c r="CN658">
        <v>-0.00431141668520578</v>
      </c>
      <c r="CO658">
        <v>289.9999999999999</v>
      </c>
      <c r="CP658">
        <v>1590.91</v>
      </c>
      <c r="CQ658">
        <v>765</v>
      </c>
      <c r="CR658">
        <v>5219.32</v>
      </c>
      <c r="CS658">
        <v>1591.27</v>
      </c>
      <c r="CT658">
        <v>-0.36</v>
      </c>
      <c r="DH658">
        <f>$B$11*EG658+$C$11*EH658+$F$11*ES658*(1-EV658)</f>
        <v>0</v>
      </c>
      <c r="DI658">
        <f>DH658*DJ658</f>
        <v>0</v>
      </c>
      <c r="DJ658">
        <f>($B$11*$D$9+$C$11*$D$9+$F$11*((FF658+EX658)/MAX(FF658+EX658+FG658, 0.1)*$I$9+FG658/MAX(FF658+EX658+FG658, 0.1)*$J$9))/($B$11+$C$11+$F$11)</f>
        <v>0</v>
      </c>
      <c r="DK658">
        <f>($B$11*$K$9+$C$11*$K$9+$F$11*((FF658+EX658)/MAX(FF658+EX658+FG658, 0.1)*$P$9+FG658/MAX(FF658+EX658+FG658, 0.1)*$Q$9))/($B$11+$C$11+$F$11)</f>
        <v>0</v>
      </c>
      <c r="DL658">
        <v>6</v>
      </c>
      <c r="DM658">
        <v>0.5</v>
      </c>
      <c r="DN658" t="s">
        <v>438</v>
      </c>
      <c r="DO658">
        <v>2</v>
      </c>
      <c r="DP658" t="b">
        <v>1</v>
      </c>
      <c r="DQ658">
        <v>1761514899.8</v>
      </c>
      <c r="DR658">
        <v>1032.869</v>
      </c>
      <c r="DS658">
        <v>1077.822</v>
      </c>
      <c r="DT658">
        <v>16.39624</v>
      </c>
      <c r="DU658">
        <v>14.35173</v>
      </c>
      <c r="DV658">
        <v>1036.359</v>
      </c>
      <c r="DW658">
        <v>16.32284</v>
      </c>
      <c r="DX658">
        <v>500.0147</v>
      </c>
      <c r="DY658">
        <v>90.25287</v>
      </c>
      <c r="DZ658">
        <v>0.09999556000000001</v>
      </c>
      <c r="EA658">
        <v>23.78841</v>
      </c>
      <c r="EB658">
        <v>24.01186</v>
      </c>
      <c r="EC658">
        <v>999.9</v>
      </c>
      <c r="ED658">
        <v>0</v>
      </c>
      <c r="EE658">
        <v>0</v>
      </c>
      <c r="EF658">
        <v>10006.38</v>
      </c>
      <c r="EG658">
        <v>0</v>
      </c>
      <c r="EH658">
        <v>1028.99</v>
      </c>
      <c r="EI658">
        <v>-44.95225</v>
      </c>
      <c r="EJ658">
        <v>1050.086</v>
      </c>
      <c r="EK658">
        <v>1093.518</v>
      </c>
      <c r="EL658">
        <v>2.0445</v>
      </c>
      <c r="EM658">
        <v>1077.822</v>
      </c>
      <c r="EN658">
        <v>14.35173</v>
      </c>
      <c r="EO658">
        <v>1.479807</v>
      </c>
      <c r="EP658">
        <v>1.295285</v>
      </c>
      <c r="EQ658">
        <v>12.76109</v>
      </c>
      <c r="ER658">
        <v>10.74425</v>
      </c>
      <c r="ES658">
        <v>2000.019</v>
      </c>
      <c r="ET658">
        <v>0.980005</v>
      </c>
      <c r="EU658">
        <v>0.0199954</v>
      </c>
      <c r="EV658">
        <v>0</v>
      </c>
      <c r="EW658">
        <v>1482.877</v>
      </c>
      <c r="EX658">
        <v>5.000970000000001</v>
      </c>
      <c r="EY658">
        <v>29837.09</v>
      </c>
      <c r="EZ658">
        <v>16707.77</v>
      </c>
      <c r="FA658">
        <v>41.312</v>
      </c>
      <c r="FB658">
        <v>42.4433</v>
      </c>
      <c r="FC658">
        <v>41.437</v>
      </c>
      <c r="FD658">
        <v>41.812</v>
      </c>
      <c r="FE658">
        <v>41.2872</v>
      </c>
      <c r="FF658">
        <v>1955.129</v>
      </c>
      <c r="FG658">
        <v>39.89</v>
      </c>
      <c r="FH658">
        <v>0</v>
      </c>
      <c r="FI658">
        <v>9773.600000143051</v>
      </c>
      <c r="FJ658">
        <v>0</v>
      </c>
      <c r="FK658">
        <v>1483.8924</v>
      </c>
      <c r="FL658">
        <v>-12.30076924348808</v>
      </c>
      <c r="FM658">
        <v>-245.876923096465</v>
      </c>
      <c r="FN658">
        <v>29857.056</v>
      </c>
      <c r="FO658">
        <v>15</v>
      </c>
      <c r="FP658">
        <v>0</v>
      </c>
      <c r="FQ658" t="s">
        <v>439</v>
      </c>
      <c r="FR658">
        <v>1760210915.6</v>
      </c>
      <c r="FS658">
        <v>0</v>
      </c>
      <c r="FT658">
        <v>0</v>
      </c>
      <c r="FU658">
        <v>-0.215</v>
      </c>
      <c r="FV658">
        <v>0</v>
      </c>
      <c r="FW658">
        <v>-0.6919999999999999</v>
      </c>
      <c r="FX658">
        <v>0</v>
      </c>
      <c r="FY658">
        <v>400</v>
      </c>
      <c r="FZ658">
        <v>0</v>
      </c>
      <c r="GA658">
        <v>0.15</v>
      </c>
      <c r="GB658">
        <v>0</v>
      </c>
      <c r="GC658">
        <v>-44.84355121951219</v>
      </c>
      <c r="GD658">
        <v>-0.6316557491289636</v>
      </c>
      <c r="GE658">
        <v>0.1084234992123</v>
      </c>
      <c r="GF658">
        <v>0</v>
      </c>
      <c r="GG658">
        <v>1484.444705882353</v>
      </c>
      <c r="GH658">
        <v>-8.391443857450344</v>
      </c>
      <c r="GI658">
        <v>0.9304339129868331</v>
      </c>
      <c r="GJ658">
        <v>0</v>
      </c>
      <c r="GK658">
        <v>2.072425365853659</v>
      </c>
      <c r="GL658">
        <v>-0.09692278745644831</v>
      </c>
      <c r="GM658">
        <v>0.01831979125687352</v>
      </c>
      <c r="GN658">
        <v>1</v>
      </c>
      <c r="GO658">
        <v>1</v>
      </c>
      <c r="GP658">
        <v>3</v>
      </c>
      <c r="GQ658" t="s">
        <v>446</v>
      </c>
      <c r="GR658">
        <v>3.13364</v>
      </c>
      <c r="GS658">
        <v>2.76025</v>
      </c>
      <c r="GT658">
        <v>0.175452</v>
      </c>
      <c r="GU658">
        <v>0.178179</v>
      </c>
      <c r="GV658">
        <v>0.0803526</v>
      </c>
      <c r="GW658">
        <v>0.07226249999999999</v>
      </c>
      <c r="GX658">
        <v>26143.6</v>
      </c>
      <c r="GY658">
        <v>26060.5</v>
      </c>
      <c r="GZ658">
        <v>29494</v>
      </c>
      <c r="HA658">
        <v>29319.4</v>
      </c>
      <c r="HB658">
        <v>35847.5</v>
      </c>
      <c r="HC658">
        <v>36034.3</v>
      </c>
      <c r="HD658">
        <v>41500.3</v>
      </c>
      <c r="HE658">
        <v>41649.9</v>
      </c>
      <c r="HF658">
        <v>1.9092</v>
      </c>
      <c r="HG658">
        <v>1.82708</v>
      </c>
      <c r="HH658">
        <v>0.0158623</v>
      </c>
      <c r="HI658">
        <v>0</v>
      </c>
      <c r="HJ658">
        <v>23.7313</v>
      </c>
      <c r="HK658">
        <v>999.9</v>
      </c>
      <c r="HL658">
        <v>34.9</v>
      </c>
      <c r="HM658">
        <v>31.5</v>
      </c>
      <c r="HN658">
        <v>17.9485</v>
      </c>
      <c r="HO658">
        <v>62.4867</v>
      </c>
      <c r="HP658">
        <v>30.7853</v>
      </c>
      <c r="HQ658">
        <v>1</v>
      </c>
      <c r="HR658">
        <v>0.305612</v>
      </c>
      <c r="HS658">
        <v>5.6742</v>
      </c>
      <c r="HT658">
        <v>20.2483</v>
      </c>
      <c r="HU658">
        <v>5.21744</v>
      </c>
      <c r="HV658">
        <v>12.0162</v>
      </c>
      <c r="HW658">
        <v>4.98875</v>
      </c>
      <c r="HX658">
        <v>3.2877</v>
      </c>
      <c r="HY658">
        <v>9999</v>
      </c>
      <c r="HZ658">
        <v>9999</v>
      </c>
      <c r="IA658">
        <v>9999</v>
      </c>
      <c r="IB658">
        <v>999.9</v>
      </c>
      <c r="IC658">
        <v>4.97285</v>
      </c>
      <c r="ID658">
        <v>1.86661</v>
      </c>
      <c r="IE658">
        <v>1.86588</v>
      </c>
      <c r="IF658">
        <v>1.86585</v>
      </c>
      <c r="IG658">
        <v>1.86769</v>
      </c>
      <c r="IH658">
        <v>1.87012</v>
      </c>
      <c r="II658">
        <v>1.86876</v>
      </c>
      <c r="IJ658">
        <v>1.87027</v>
      </c>
      <c r="IK658">
        <v>0</v>
      </c>
      <c r="IL658">
        <v>0</v>
      </c>
      <c r="IM658">
        <v>0</v>
      </c>
      <c r="IN658">
        <v>0</v>
      </c>
      <c r="IO658" t="s">
        <v>441</v>
      </c>
      <c r="IP658" t="s">
        <v>442</v>
      </c>
      <c r="IQ658" t="s">
        <v>443</v>
      </c>
      <c r="IR658" t="s">
        <v>443</v>
      </c>
      <c r="IS658" t="s">
        <v>443</v>
      </c>
      <c r="IT658" t="s">
        <v>443</v>
      </c>
      <c r="IU658">
        <v>0</v>
      </c>
      <c r="IV658">
        <v>100</v>
      </c>
      <c r="IW658">
        <v>100</v>
      </c>
      <c r="IX658">
        <v>-3.51</v>
      </c>
      <c r="IY658">
        <v>0.0732</v>
      </c>
      <c r="IZ658">
        <v>-1.414774939843471</v>
      </c>
      <c r="JA658">
        <v>-0.002262605230658699</v>
      </c>
      <c r="JB658">
        <v>4.117972070868355E-07</v>
      </c>
      <c r="JC658">
        <v>-1.535053720392113E-10</v>
      </c>
      <c r="JD658">
        <v>-0.05773197212917025</v>
      </c>
      <c r="JE658">
        <v>-0.004387372397949352</v>
      </c>
      <c r="JF658">
        <v>0.001148265067849212</v>
      </c>
      <c r="JG658">
        <v>-2.372704636287677E-05</v>
      </c>
      <c r="JH658">
        <v>4</v>
      </c>
      <c r="JI658">
        <v>2346</v>
      </c>
      <c r="JJ658">
        <v>1</v>
      </c>
      <c r="JK658">
        <v>24</v>
      </c>
      <c r="JL658">
        <v>21733.1</v>
      </c>
      <c r="JM658">
        <v>29358581.7</v>
      </c>
      <c r="JN658">
        <v>2.23999</v>
      </c>
      <c r="JO658">
        <v>2.24609</v>
      </c>
      <c r="JP658">
        <v>1.39648</v>
      </c>
      <c r="JQ658">
        <v>2.34985</v>
      </c>
      <c r="JR658">
        <v>1.49536</v>
      </c>
      <c r="JS658">
        <v>2.68921</v>
      </c>
      <c r="JT658">
        <v>36.3165</v>
      </c>
      <c r="JU658">
        <v>24.0175</v>
      </c>
      <c r="JV658">
        <v>18</v>
      </c>
      <c r="JW658">
        <v>499.784</v>
      </c>
      <c r="JX658">
        <v>437.125</v>
      </c>
      <c r="JY658">
        <v>18.0445</v>
      </c>
      <c r="JZ658">
        <v>31.2792</v>
      </c>
      <c r="KA658">
        <v>30.0016</v>
      </c>
      <c r="KB658">
        <v>30.9699</v>
      </c>
      <c r="KC658">
        <v>30.883</v>
      </c>
      <c r="KD658">
        <v>44.9349</v>
      </c>
      <c r="KE658">
        <v>23.3293</v>
      </c>
      <c r="KF658">
        <v>31.1195</v>
      </c>
      <c r="KG658">
        <v>17.8628</v>
      </c>
      <c r="KH658">
        <v>1109.09</v>
      </c>
      <c r="KI658">
        <v>14.3291</v>
      </c>
      <c r="KJ658">
        <v>100.797</v>
      </c>
      <c r="KK658">
        <v>100.158</v>
      </c>
    </row>
    <row r="659" spans="1:297">
      <c r="A659">
        <v>643</v>
      </c>
      <c r="B659">
        <v>1761514907.6</v>
      </c>
      <c r="C659">
        <v>7697.099999904633</v>
      </c>
      <c r="D659" t="s">
        <v>1735</v>
      </c>
      <c r="E659" t="s">
        <v>1736</v>
      </c>
      <c r="F659">
        <v>5</v>
      </c>
      <c r="G659" t="s">
        <v>1604</v>
      </c>
      <c r="H659" t="s">
        <v>436</v>
      </c>
      <c r="I659">
        <v>1761514905.1</v>
      </c>
      <c r="J659">
        <f>(K659)/1000</f>
        <v>0</v>
      </c>
      <c r="K659">
        <f>IF(DP659, AN659, AH659)</f>
        <v>0</v>
      </c>
      <c r="L659">
        <f>IF(DP659, AI659, AG659)</f>
        <v>0</v>
      </c>
      <c r="M659">
        <f>DR659 - IF(AU659&gt;1, L659*DL659*100.0/(AW659), 0)</f>
        <v>0</v>
      </c>
      <c r="N659">
        <f>((T659-J659/2)*M659-L659)/(T659+J659/2)</f>
        <v>0</v>
      </c>
      <c r="O659">
        <f>N659*(DY659+DZ659)/1000.0</f>
        <v>0</v>
      </c>
      <c r="P659">
        <f>(DR659 - IF(AU659&gt;1, L659*DL659*100.0/(AW659), 0))*(DY659+DZ659)/1000.0</f>
        <v>0</v>
      </c>
      <c r="Q659">
        <f>2.0/((1/S659-1/R659)+SIGN(S659)*SQRT((1/S659-1/R659)*(1/S659-1/R659) + 4*DM659/((DM659+1)*(DM659+1))*(2*1/S659*1/R659-1/R659*1/R659)))</f>
        <v>0</v>
      </c>
      <c r="R659">
        <f>IF(LEFT(DN659,1)&lt;&gt;"0",IF(LEFT(DN659,1)="1",3.0,DO659),$D$5+$E$5*(EF659*DY659/($K$5*1000))+$F$5*(EF659*DY659/($K$5*1000))*MAX(MIN(DL659,$J$5),$I$5)*MAX(MIN(DL659,$J$5),$I$5)+$G$5*MAX(MIN(DL659,$J$5),$I$5)*(EF659*DY659/($K$5*1000))+$H$5*(EF659*DY659/($K$5*1000))*(EF659*DY659/($K$5*1000)))</f>
        <v>0</v>
      </c>
      <c r="S659">
        <f>J659*(1000-(1000*0.61365*exp(17.502*W659/(240.97+W659))/(DY659+DZ659)+DT659)/2)/(1000*0.61365*exp(17.502*W659/(240.97+W659))/(DY659+DZ659)-DT659)</f>
        <v>0</v>
      </c>
      <c r="T659">
        <f>1/((DM659+1)/(Q659/1.6)+1/(R659/1.37)) + DM659/((DM659+1)/(Q659/1.6) + DM659/(R659/1.37))</f>
        <v>0</v>
      </c>
      <c r="U659">
        <f>(DH659*DK659)</f>
        <v>0</v>
      </c>
      <c r="V659">
        <f>(EA659+(U659+2*0.95*5.67E-8*(((EA659+$B$7)+273)^4-(EA659+273)^4)-44100*J659)/(1.84*29.3*R659+8*0.95*5.67E-8*(EA659+273)^3))</f>
        <v>0</v>
      </c>
      <c r="W659">
        <f>($C$7*EB659+$D$7*EC659+$E$7*V659)</f>
        <v>0</v>
      </c>
      <c r="X659">
        <f>0.61365*exp(17.502*W659/(240.97+W659))</f>
        <v>0</v>
      </c>
      <c r="Y659">
        <f>(Z659/AA659*100)</f>
        <v>0</v>
      </c>
      <c r="Z659">
        <f>DT659*(DY659+DZ659)/1000</f>
        <v>0</v>
      </c>
      <c r="AA659">
        <f>0.61365*exp(17.502*EA659/(240.97+EA659))</f>
        <v>0</v>
      </c>
      <c r="AB659">
        <f>(X659-DT659*(DY659+DZ659)/1000)</f>
        <v>0</v>
      </c>
      <c r="AC659">
        <f>(-J659*44100)</f>
        <v>0</v>
      </c>
      <c r="AD659">
        <f>2*29.3*R659*0.92*(EA659-W659)</f>
        <v>0</v>
      </c>
      <c r="AE659">
        <f>2*0.95*5.67E-8*(((EA659+$B$7)+273)^4-(W659+273)^4)</f>
        <v>0</v>
      </c>
      <c r="AF659">
        <f>U659+AE659+AC659+AD659</f>
        <v>0</v>
      </c>
      <c r="AG659">
        <f>DX659*AU659*(DS659-DR659*(1000-AU659*DU659)/(1000-AU659*DT659))/(100*DL659)</f>
        <v>0</v>
      </c>
      <c r="AH659">
        <f>1000*DX659*AU659*(DT659-DU659)/(100*DL659*(1000-AU659*DT659))</f>
        <v>0</v>
      </c>
      <c r="AI659">
        <f>(AJ659 - AK659 - DY659*1E3/(8.314*(EA659+273.15)) * AM659/DX659 * AL659) * DX659/(100*DL659) * (1000 - DU659)/1000</f>
        <v>0</v>
      </c>
      <c r="AJ659">
        <v>1109.784876782469</v>
      </c>
      <c r="AK659">
        <v>1074.748303030303</v>
      </c>
      <c r="AL659">
        <v>3.417413302625671</v>
      </c>
      <c r="AM659">
        <v>65.62289470494829</v>
      </c>
      <c r="AN659">
        <f>(AP659 - AO659 + DY659*1E3/(8.314*(EA659+273.15)) * AR659/DX659 * AQ659) * DX659/(100*DL659) * 1000/(1000 - AP659)</f>
        <v>0</v>
      </c>
      <c r="AO659">
        <v>14.347397267774</v>
      </c>
      <c r="AP659">
        <v>16.33652424242424</v>
      </c>
      <c r="AQ659">
        <v>-0.00903877111578931</v>
      </c>
      <c r="AR659">
        <v>106.7628895152086</v>
      </c>
      <c r="AS659">
        <v>0</v>
      </c>
      <c r="AT659">
        <v>0</v>
      </c>
      <c r="AU659">
        <f>IF(AS659*$H$13&gt;=AW659,1.0,(AW659/(AW659-AS659*$H$13)))</f>
        <v>0</v>
      </c>
      <c r="AV659">
        <f>(AU659-1)*100</f>
        <v>0</v>
      </c>
      <c r="AW659">
        <f>MAX(0,($B$13+$C$13*EF659)/(1+$D$13*EF659)*DY659/(EA659+273)*$E$13)</f>
        <v>0</v>
      </c>
      <c r="AX659" t="s">
        <v>437</v>
      </c>
      <c r="AY659" t="s">
        <v>437</v>
      </c>
      <c r="AZ659">
        <v>0</v>
      </c>
      <c r="BA659">
        <v>0</v>
      </c>
      <c r="BB659">
        <f>1-AZ659/BA659</f>
        <v>0</v>
      </c>
      <c r="BC659">
        <v>0</v>
      </c>
      <c r="BD659" t="s">
        <v>437</v>
      </c>
      <c r="BE659" t="s">
        <v>437</v>
      </c>
      <c r="BF659">
        <v>0</v>
      </c>
      <c r="BG659">
        <v>0</v>
      </c>
      <c r="BH659">
        <f>1-BF659/BG659</f>
        <v>0</v>
      </c>
      <c r="BI659">
        <v>0.5</v>
      </c>
      <c r="BJ659">
        <f>DI659</f>
        <v>0</v>
      </c>
      <c r="BK659">
        <f>L659</f>
        <v>0</v>
      </c>
      <c r="BL659">
        <f>BH659*BI659*BJ659</f>
        <v>0</v>
      </c>
      <c r="BM659">
        <f>(BK659-BC659)/BJ659</f>
        <v>0</v>
      </c>
      <c r="BN659">
        <f>(BA659-BG659)/BG659</f>
        <v>0</v>
      </c>
      <c r="BO659">
        <f>AZ659/(BB659+AZ659/BG659)</f>
        <v>0</v>
      </c>
      <c r="BP659" t="s">
        <v>437</v>
      </c>
      <c r="BQ659">
        <v>0</v>
      </c>
      <c r="BR659">
        <f>IF(BQ659&lt;&gt;0, BQ659, BO659)</f>
        <v>0</v>
      </c>
      <c r="BS659">
        <f>1-BR659/BG659</f>
        <v>0</v>
      </c>
      <c r="BT659">
        <f>(BG659-BF659)/(BG659-BR659)</f>
        <v>0</v>
      </c>
      <c r="BU659">
        <f>(BA659-BG659)/(BA659-BR659)</f>
        <v>0</v>
      </c>
      <c r="BV659">
        <f>(BG659-BF659)/(BG659-AZ659)</f>
        <v>0</v>
      </c>
      <c r="BW659">
        <f>(BA659-BG659)/(BA659-AZ659)</f>
        <v>0</v>
      </c>
      <c r="BX659">
        <f>(BT659*BR659/BF659)</f>
        <v>0</v>
      </c>
      <c r="BY659">
        <f>(1-BX659)</f>
        <v>0</v>
      </c>
      <c r="BZ659">
        <v>2020</v>
      </c>
      <c r="CA659">
        <v>290.0000000000001</v>
      </c>
      <c r="CB659">
        <v>1590.42</v>
      </c>
      <c r="CC659">
        <v>295</v>
      </c>
      <c r="CD659">
        <v>5220.67</v>
      </c>
      <c r="CE659">
        <v>1591.29</v>
      </c>
      <c r="CF659">
        <v>-0.87</v>
      </c>
      <c r="CG659">
        <v>300.0000000000001</v>
      </c>
      <c r="CH659">
        <v>23.8</v>
      </c>
      <c r="CI659">
        <v>1650.734719841875</v>
      </c>
      <c r="CJ659">
        <v>2.032994541366527</v>
      </c>
      <c r="CK659">
        <v>-31.03478562282126</v>
      </c>
      <c r="CL659">
        <v>0.9198548094063967</v>
      </c>
      <c r="CM659">
        <v>0.9759925733019913</v>
      </c>
      <c r="CN659">
        <v>-0.00431141668520578</v>
      </c>
      <c r="CO659">
        <v>289.9999999999999</v>
      </c>
      <c r="CP659">
        <v>1590.91</v>
      </c>
      <c r="CQ659">
        <v>765</v>
      </c>
      <c r="CR659">
        <v>5219.32</v>
      </c>
      <c r="CS659">
        <v>1591.27</v>
      </c>
      <c r="CT659">
        <v>-0.36</v>
      </c>
      <c r="DH659">
        <f>$B$11*EG659+$C$11*EH659+$F$11*ES659*(1-EV659)</f>
        <v>0</v>
      </c>
      <c r="DI659">
        <f>DH659*DJ659</f>
        <v>0</v>
      </c>
      <c r="DJ659">
        <f>($B$11*$D$9+$C$11*$D$9+$F$11*((FF659+EX659)/MAX(FF659+EX659+FG659, 0.1)*$I$9+FG659/MAX(FF659+EX659+FG659, 0.1)*$J$9))/($B$11+$C$11+$F$11)</f>
        <v>0</v>
      </c>
      <c r="DK659">
        <f>($B$11*$K$9+$C$11*$K$9+$F$11*((FF659+EX659)/MAX(FF659+EX659+FG659, 0.1)*$P$9+FG659/MAX(FF659+EX659+FG659, 0.1)*$Q$9))/($B$11+$C$11+$F$11)</f>
        <v>0</v>
      </c>
      <c r="DL659">
        <v>6</v>
      </c>
      <c r="DM659">
        <v>0.5</v>
      </c>
      <c r="DN659" t="s">
        <v>438</v>
      </c>
      <c r="DO659">
        <v>2</v>
      </c>
      <c r="DP659" t="b">
        <v>1</v>
      </c>
      <c r="DQ659">
        <v>1761514905.1</v>
      </c>
      <c r="DR659">
        <v>1050.424444444445</v>
      </c>
      <c r="DS659">
        <v>1095.572222222222</v>
      </c>
      <c r="DT659">
        <v>16.35576666666667</v>
      </c>
      <c r="DU659">
        <v>14.34761111111111</v>
      </c>
      <c r="DV659">
        <v>1053.947777777778</v>
      </c>
      <c r="DW659">
        <v>16.28292222222222</v>
      </c>
      <c r="DX659">
        <v>499.9844444444444</v>
      </c>
      <c r="DY659">
        <v>90.25208888888888</v>
      </c>
      <c r="DZ659">
        <v>0.1000161777777778</v>
      </c>
      <c r="EA659">
        <v>23.81558888888889</v>
      </c>
      <c r="EB659">
        <v>23.96152222222223</v>
      </c>
      <c r="EC659">
        <v>999.9000000000001</v>
      </c>
      <c r="ED659">
        <v>0</v>
      </c>
      <c r="EE659">
        <v>0</v>
      </c>
      <c r="EF659">
        <v>10006.86666666666</v>
      </c>
      <c r="EG659">
        <v>0</v>
      </c>
      <c r="EH659">
        <v>1028.99</v>
      </c>
      <c r="EI659">
        <v>-45.14735555555556</v>
      </c>
      <c r="EJ659">
        <v>1067.89</v>
      </c>
      <c r="EK659">
        <v>1111.52</v>
      </c>
      <c r="EL659">
        <v>2.00816</v>
      </c>
      <c r="EM659">
        <v>1095.572222222222</v>
      </c>
      <c r="EN659">
        <v>14.34761111111111</v>
      </c>
      <c r="EO659">
        <v>1.476143333333333</v>
      </c>
      <c r="EP659">
        <v>1.294902222222222</v>
      </c>
      <c r="EQ659">
        <v>12.72326666666667</v>
      </c>
      <c r="ER659">
        <v>10.73981111111111</v>
      </c>
      <c r="ES659">
        <v>1999.944444444444</v>
      </c>
      <c r="ET659">
        <v>0.9800042222222223</v>
      </c>
      <c r="EU659">
        <v>0.01999607777777777</v>
      </c>
      <c r="EV659">
        <v>0</v>
      </c>
      <c r="EW659">
        <v>1481.331111111111</v>
      </c>
      <c r="EX659">
        <v>5.00097</v>
      </c>
      <c r="EY659">
        <v>29803.15555555556</v>
      </c>
      <c r="EZ659">
        <v>16707.14444444445</v>
      </c>
      <c r="FA659">
        <v>41.312</v>
      </c>
      <c r="FB659">
        <v>42.465</v>
      </c>
      <c r="FC659">
        <v>41.437</v>
      </c>
      <c r="FD659">
        <v>41.79822222222222</v>
      </c>
      <c r="FE659">
        <v>41.28444444444445</v>
      </c>
      <c r="FF659">
        <v>1955.054444444444</v>
      </c>
      <c r="FG659">
        <v>39.89</v>
      </c>
      <c r="FH659">
        <v>0</v>
      </c>
      <c r="FI659">
        <v>9778.400000095367</v>
      </c>
      <c r="FJ659">
        <v>0</v>
      </c>
      <c r="FK659">
        <v>1482.7676</v>
      </c>
      <c r="FL659">
        <v>-16.97615384079156</v>
      </c>
      <c r="FM659">
        <v>-350.9076916961666</v>
      </c>
      <c r="FN659">
        <v>29834.16</v>
      </c>
      <c r="FO659">
        <v>15</v>
      </c>
      <c r="FP659">
        <v>0</v>
      </c>
      <c r="FQ659" t="s">
        <v>439</v>
      </c>
      <c r="FR659">
        <v>1760210915.6</v>
      </c>
      <c r="FS659">
        <v>0</v>
      </c>
      <c r="FT659">
        <v>0</v>
      </c>
      <c r="FU659">
        <v>-0.215</v>
      </c>
      <c r="FV659">
        <v>0</v>
      </c>
      <c r="FW659">
        <v>-0.6919999999999999</v>
      </c>
      <c r="FX659">
        <v>0</v>
      </c>
      <c r="FY659">
        <v>400</v>
      </c>
      <c r="FZ659">
        <v>0</v>
      </c>
      <c r="GA659">
        <v>0.15</v>
      </c>
      <c r="GB659">
        <v>0</v>
      </c>
      <c r="GC659">
        <v>-44.93766341463414</v>
      </c>
      <c r="GD659">
        <v>-1.074154703832922</v>
      </c>
      <c r="GE659">
        <v>0.1457224722045761</v>
      </c>
      <c r="GF659">
        <v>0</v>
      </c>
      <c r="GG659">
        <v>1483.452941176471</v>
      </c>
      <c r="GH659">
        <v>-13.60977845735166</v>
      </c>
      <c r="GI659">
        <v>1.386749329338999</v>
      </c>
      <c r="GJ659">
        <v>0</v>
      </c>
      <c r="GK659">
        <v>2.059013902439024</v>
      </c>
      <c r="GL659">
        <v>-0.3120631358885035</v>
      </c>
      <c r="GM659">
        <v>0.03173114149961409</v>
      </c>
      <c r="GN659">
        <v>0</v>
      </c>
      <c r="GO659">
        <v>0</v>
      </c>
      <c r="GP659">
        <v>3</v>
      </c>
      <c r="GQ659" t="s">
        <v>455</v>
      </c>
      <c r="GR659">
        <v>3.13373</v>
      </c>
      <c r="GS659">
        <v>2.76031</v>
      </c>
      <c r="GT659">
        <v>0.177251</v>
      </c>
      <c r="GU659">
        <v>0.179931</v>
      </c>
      <c r="GV659">
        <v>0.0801901</v>
      </c>
      <c r="GW659">
        <v>0.072253</v>
      </c>
      <c r="GX659">
        <v>26086.1</v>
      </c>
      <c r="GY659">
        <v>26004.3</v>
      </c>
      <c r="GZ659">
        <v>29493.6</v>
      </c>
      <c r="HA659">
        <v>29318.8</v>
      </c>
      <c r="HB659">
        <v>35853</v>
      </c>
      <c r="HC659">
        <v>36033.7</v>
      </c>
      <c r="HD659">
        <v>41499.2</v>
      </c>
      <c r="HE659">
        <v>41648.8</v>
      </c>
      <c r="HF659">
        <v>1.90928</v>
      </c>
      <c r="HG659">
        <v>1.827</v>
      </c>
      <c r="HH659">
        <v>0.012964</v>
      </c>
      <c r="HI659">
        <v>0</v>
      </c>
      <c r="HJ659">
        <v>23.7313</v>
      </c>
      <c r="HK659">
        <v>999.9</v>
      </c>
      <c r="HL659">
        <v>34.9</v>
      </c>
      <c r="HM659">
        <v>31.5</v>
      </c>
      <c r="HN659">
        <v>17.9502</v>
      </c>
      <c r="HO659">
        <v>62.7367</v>
      </c>
      <c r="HP659">
        <v>30.9135</v>
      </c>
      <c r="HQ659">
        <v>1</v>
      </c>
      <c r="HR659">
        <v>0.309164</v>
      </c>
      <c r="HS659">
        <v>5.63646</v>
      </c>
      <c r="HT659">
        <v>20.25</v>
      </c>
      <c r="HU659">
        <v>5.21714</v>
      </c>
      <c r="HV659">
        <v>12.0159</v>
      </c>
      <c r="HW659">
        <v>4.9885</v>
      </c>
      <c r="HX659">
        <v>3.28772</v>
      </c>
      <c r="HY659">
        <v>9999</v>
      </c>
      <c r="HZ659">
        <v>9999</v>
      </c>
      <c r="IA659">
        <v>9999</v>
      </c>
      <c r="IB659">
        <v>999.9</v>
      </c>
      <c r="IC659">
        <v>4.97284</v>
      </c>
      <c r="ID659">
        <v>1.86661</v>
      </c>
      <c r="IE659">
        <v>1.86588</v>
      </c>
      <c r="IF659">
        <v>1.86584</v>
      </c>
      <c r="IG659">
        <v>1.86769</v>
      </c>
      <c r="IH659">
        <v>1.87014</v>
      </c>
      <c r="II659">
        <v>1.86875</v>
      </c>
      <c r="IJ659">
        <v>1.87027</v>
      </c>
      <c r="IK659">
        <v>0</v>
      </c>
      <c r="IL659">
        <v>0</v>
      </c>
      <c r="IM659">
        <v>0</v>
      </c>
      <c r="IN659">
        <v>0</v>
      </c>
      <c r="IO659" t="s">
        <v>441</v>
      </c>
      <c r="IP659" t="s">
        <v>442</v>
      </c>
      <c r="IQ659" t="s">
        <v>443</v>
      </c>
      <c r="IR659" t="s">
        <v>443</v>
      </c>
      <c r="IS659" t="s">
        <v>443</v>
      </c>
      <c r="IT659" t="s">
        <v>443</v>
      </c>
      <c r="IU659">
        <v>0</v>
      </c>
      <c r="IV659">
        <v>100</v>
      </c>
      <c r="IW659">
        <v>100</v>
      </c>
      <c r="IX659">
        <v>-3.54</v>
      </c>
      <c r="IY659">
        <v>0.0725</v>
      </c>
      <c r="IZ659">
        <v>-1.414774939843471</v>
      </c>
      <c r="JA659">
        <v>-0.002262605230658699</v>
      </c>
      <c r="JB659">
        <v>4.117972070868355E-07</v>
      </c>
      <c r="JC659">
        <v>-1.535053720392113E-10</v>
      </c>
      <c r="JD659">
        <v>-0.05773197212917025</v>
      </c>
      <c r="JE659">
        <v>-0.004387372397949352</v>
      </c>
      <c r="JF659">
        <v>0.001148265067849212</v>
      </c>
      <c r="JG659">
        <v>-2.372704636287677E-05</v>
      </c>
      <c r="JH659">
        <v>4</v>
      </c>
      <c r="JI659">
        <v>2346</v>
      </c>
      <c r="JJ659">
        <v>1</v>
      </c>
      <c r="JK659">
        <v>24</v>
      </c>
      <c r="JL659">
        <v>21733.2</v>
      </c>
      <c r="JM659">
        <v>29358581.8</v>
      </c>
      <c r="JN659">
        <v>2.26929</v>
      </c>
      <c r="JO659">
        <v>2.24487</v>
      </c>
      <c r="JP659">
        <v>1.39648</v>
      </c>
      <c r="JQ659">
        <v>2.35474</v>
      </c>
      <c r="JR659">
        <v>1.49536</v>
      </c>
      <c r="JS659">
        <v>2.70996</v>
      </c>
      <c r="JT659">
        <v>36.3165</v>
      </c>
      <c r="JU659">
        <v>24.0262</v>
      </c>
      <c r="JV659">
        <v>18</v>
      </c>
      <c r="JW659">
        <v>499.86</v>
      </c>
      <c r="JX659">
        <v>437.113</v>
      </c>
      <c r="JY659">
        <v>17.9049</v>
      </c>
      <c r="JZ659">
        <v>31.2831</v>
      </c>
      <c r="KA659">
        <v>30.0023</v>
      </c>
      <c r="KB659">
        <v>30.9733</v>
      </c>
      <c r="KC659">
        <v>30.8877</v>
      </c>
      <c r="KD659">
        <v>45.453</v>
      </c>
      <c r="KE659">
        <v>23.3293</v>
      </c>
      <c r="KF659">
        <v>31.1195</v>
      </c>
      <c r="KG659">
        <v>17.9123</v>
      </c>
      <c r="KH659">
        <v>1122.46</v>
      </c>
      <c r="KI659">
        <v>14.3495</v>
      </c>
      <c r="KJ659">
        <v>100.795</v>
      </c>
      <c r="KK659">
        <v>100.156</v>
      </c>
    </row>
    <row r="660" spans="1:297">
      <c r="A660">
        <v>644</v>
      </c>
      <c r="B660">
        <v>1761514912.6</v>
      </c>
      <c r="C660">
        <v>7702.099999904633</v>
      </c>
      <c r="D660" t="s">
        <v>1737</v>
      </c>
      <c r="E660" t="s">
        <v>1738</v>
      </c>
      <c r="F660">
        <v>5</v>
      </c>
      <c r="G660" t="s">
        <v>1604</v>
      </c>
      <c r="H660" t="s">
        <v>436</v>
      </c>
      <c r="I660">
        <v>1761514909.8</v>
      </c>
      <c r="J660">
        <f>(K660)/1000</f>
        <v>0</v>
      </c>
      <c r="K660">
        <f>IF(DP660, AN660, AH660)</f>
        <v>0</v>
      </c>
      <c r="L660">
        <f>IF(DP660, AI660, AG660)</f>
        <v>0</v>
      </c>
      <c r="M660">
        <f>DR660 - IF(AU660&gt;1, L660*DL660*100.0/(AW660), 0)</f>
        <v>0</v>
      </c>
      <c r="N660">
        <f>((T660-J660/2)*M660-L660)/(T660+J660/2)</f>
        <v>0</v>
      </c>
      <c r="O660">
        <f>N660*(DY660+DZ660)/1000.0</f>
        <v>0</v>
      </c>
      <c r="P660">
        <f>(DR660 - IF(AU660&gt;1, L660*DL660*100.0/(AW660), 0))*(DY660+DZ660)/1000.0</f>
        <v>0</v>
      </c>
      <c r="Q660">
        <f>2.0/((1/S660-1/R660)+SIGN(S660)*SQRT((1/S660-1/R660)*(1/S660-1/R660) + 4*DM660/((DM660+1)*(DM660+1))*(2*1/S660*1/R660-1/R660*1/R660)))</f>
        <v>0</v>
      </c>
      <c r="R660">
        <f>IF(LEFT(DN660,1)&lt;&gt;"0",IF(LEFT(DN660,1)="1",3.0,DO660),$D$5+$E$5*(EF660*DY660/($K$5*1000))+$F$5*(EF660*DY660/($K$5*1000))*MAX(MIN(DL660,$J$5),$I$5)*MAX(MIN(DL660,$J$5),$I$5)+$G$5*MAX(MIN(DL660,$J$5),$I$5)*(EF660*DY660/($K$5*1000))+$H$5*(EF660*DY660/($K$5*1000))*(EF660*DY660/($K$5*1000)))</f>
        <v>0</v>
      </c>
      <c r="S660">
        <f>J660*(1000-(1000*0.61365*exp(17.502*W660/(240.97+W660))/(DY660+DZ660)+DT660)/2)/(1000*0.61365*exp(17.502*W660/(240.97+W660))/(DY660+DZ660)-DT660)</f>
        <v>0</v>
      </c>
      <c r="T660">
        <f>1/((DM660+1)/(Q660/1.6)+1/(R660/1.37)) + DM660/((DM660+1)/(Q660/1.6) + DM660/(R660/1.37))</f>
        <v>0</v>
      </c>
      <c r="U660">
        <f>(DH660*DK660)</f>
        <v>0</v>
      </c>
      <c r="V660">
        <f>(EA660+(U660+2*0.95*5.67E-8*(((EA660+$B$7)+273)^4-(EA660+273)^4)-44100*J660)/(1.84*29.3*R660+8*0.95*5.67E-8*(EA660+273)^3))</f>
        <v>0</v>
      </c>
      <c r="W660">
        <f>($C$7*EB660+$D$7*EC660+$E$7*V660)</f>
        <v>0</v>
      </c>
      <c r="X660">
        <f>0.61365*exp(17.502*W660/(240.97+W660))</f>
        <v>0</v>
      </c>
      <c r="Y660">
        <f>(Z660/AA660*100)</f>
        <v>0</v>
      </c>
      <c r="Z660">
        <f>DT660*(DY660+DZ660)/1000</f>
        <v>0</v>
      </c>
      <c r="AA660">
        <f>0.61365*exp(17.502*EA660/(240.97+EA660))</f>
        <v>0</v>
      </c>
      <c r="AB660">
        <f>(X660-DT660*(DY660+DZ660)/1000)</f>
        <v>0</v>
      </c>
      <c r="AC660">
        <f>(-J660*44100)</f>
        <v>0</v>
      </c>
      <c r="AD660">
        <f>2*29.3*R660*0.92*(EA660-W660)</f>
        <v>0</v>
      </c>
      <c r="AE660">
        <f>2*0.95*5.67E-8*(((EA660+$B$7)+273)^4-(W660+273)^4)</f>
        <v>0</v>
      </c>
      <c r="AF660">
        <f>U660+AE660+AC660+AD660</f>
        <v>0</v>
      </c>
      <c r="AG660">
        <f>DX660*AU660*(DS660-DR660*(1000-AU660*DU660)/(1000-AU660*DT660))/(100*DL660)</f>
        <v>0</v>
      </c>
      <c r="AH660">
        <f>1000*DX660*AU660*(DT660-DU660)/(100*DL660*(1000-AU660*DT660))</f>
        <v>0</v>
      </c>
      <c r="AI660">
        <f>(AJ660 - AK660 - DY660*1E3/(8.314*(EA660+273.15)) * AM660/DX660 * AL660) * DX660/(100*DL660) * (1000 - DU660)/1000</f>
        <v>0</v>
      </c>
      <c r="AJ660">
        <v>1126.974168411293</v>
      </c>
      <c r="AK660">
        <v>1091.736121212121</v>
      </c>
      <c r="AL660">
        <v>3.390361614739571</v>
      </c>
      <c r="AM660">
        <v>65.62289470494829</v>
      </c>
      <c r="AN660">
        <f>(AP660 - AO660 + DY660*1E3/(8.314*(EA660+273.15)) * AR660/DX660 * AQ660) * DX660/(100*DL660) * 1000/(1000 - AP660)</f>
        <v>0</v>
      </c>
      <c r="AO660">
        <v>14.34628813505731</v>
      </c>
      <c r="AP660">
        <v>16.30337030303031</v>
      </c>
      <c r="AQ660">
        <v>-0.007524607404569436</v>
      </c>
      <c r="AR660">
        <v>106.7628895152086</v>
      </c>
      <c r="AS660">
        <v>0</v>
      </c>
      <c r="AT660">
        <v>0</v>
      </c>
      <c r="AU660">
        <f>IF(AS660*$H$13&gt;=AW660,1.0,(AW660/(AW660-AS660*$H$13)))</f>
        <v>0</v>
      </c>
      <c r="AV660">
        <f>(AU660-1)*100</f>
        <v>0</v>
      </c>
      <c r="AW660">
        <f>MAX(0,($B$13+$C$13*EF660)/(1+$D$13*EF660)*DY660/(EA660+273)*$E$13)</f>
        <v>0</v>
      </c>
      <c r="AX660" t="s">
        <v>437</v>
      </c>
      <c r="AY660" t="s">
        <v>437</v>
      </c>
      <c r="AZ660">
        <v>0</v>
      </c>
      <c r="BA660">
        <v>0</v>
      </c>
      <c r="BB660">
        <f>1-AZ660/BA660</f>
        <v>0</v>
      </c>
      <c r="BC660">
        <v>0</v>
      </c>
      <c r="BD660" t="s">
        <v>437</v>
      </c>
      <c r="BE660" t="s">
        <v>437</v>
      </c>
      <c r="BF660">
        <v>0</v>
      </c>
      <c r="BG660">
        <v>0</v>
      </c>
      <c r="BH660">
        <f>1-BF660/BG660</f>
        <v>0</v>
      </c>
      <c r="BI660">
        <v>0.5</v>
      </c>
      <c r="BJ660">
        <f>DI660</f>
        <v>0</v>
      </c>
      <c r="BK660">
        <f>L660</f>
        <v>0</v>
      </c>
      <c r="BL660">
        <f>BH660*BI660*BJ660</f>
        <v>0</v>
      </c>
      <c r="BM660">
        <f>(BK660-BC660)/BJ660</f>
        <v>0</v>
      </c>
      <c r="BN660">
        <f>(BA660-BG660)/BG660</f>
        <v>0</v>
      </c>
      <c r="BO660">
        <f>AZ660/(BB660+AZ660/BG660)</f>
        <v>0</v>
      </c>
      <c r="BP660" t="s">
        <v>437</v>
      </c>
      <c r="BQ660">
        <v>0</v>
      </c>
      <c r="BR660">
        <f>IF(BQ660&lt;&gt;0, BQ660, BO660)</f>
        <v>0</v>
      </c>
      <c r="BS660">
        <f>1-BR660/BG660</f>
        <v>0</v>
      </c>
      <c r="BT660">
        <f>(BG660-BF660)/(BG660-BR660)</f>
        <v>0</v>
      </c>
      <c r="BU660">
        <f>(BA660-BG660)/(BA660-BR660)</f>
        <v>0</v>
      </c>
      <c r="BV660">
        <f>(BG660-BF660)/(BG660-AZ660)</f>
        <v>0</v>
      </c>
      <c r="BW660">
        <f>(BA660-BG660)/(BA660-AZ660)</f>
        <v>0</v>
      </c>
      <c r="BX660">
        <f>(BT660*BR660/BF660)</f>
        <v>0</v>
      </c>
      <c r="BY660">
        <f>(1-BX660)</f>
        <v>0</v>
      </c>
      <c r="BZ660">
        <v>2020</v>
      </c>
      <c r="CA660">
        <v>290.0000000000001</v>
      </c>
      <c r="CB660">
        <v>1590.42</v>
      </c>
      <c r="CC660">
        <v>295</v>
      </c>
      <c r="CD660">
        <v>5220.67</v>
      </c>
      <c r="CE660">
        <v>1591.29</v>
      </c>
      <c r="CF660">
        <v>-0.87</v>
      </c>
      <c r="CG660">
        <v>300.0000000000001</v>
      </c>
      <c r="CH660">
        <v>23.8</v>
      </c>
      <c r="CI660">
        <v>1650.734719841875</v>
      </c>
      <c r="CJ660">
        <v>2.032994541366527</v>
      </c>
      <c r="CK660">
        <v>-31.03478562282126</v>
      </c>
      <c r="CL660">
        <v>0.9198548094063967</v>
      </c>
      <c r="CM660">
        <v>0.9759925733019913</v>
      </c>
      <c r="CN660">
        <v>-0.00431141668520578</v>
      </c>
      <c r="CO660">
        <v>289.9999999999999</v>
      </c>
      <c r="CP660">
        <v>1590.91</v>
      </c>
      <c r="CQ660">
        <v>765</v>
      </c>
      <c r="CR660">
        <v>5219.32</v>
      </c>
      <c r="CS660">
        <v>1591.27</v>
      </c>
      <c r="CT660">
        <v>-0.36</v>
      </c>
      <c r="DH660">
        <f>$B$11*EG660+$C$11*EH660+$F$11*ES660*(1-EV660)</f>
        <v>0</v>
      </c>
      <c r="DI660">
        <f>DH660*DJ660</f>
        <v>0</v>
      </c>
      <c r="DJ660">
        <f>($B$11*$D$9+$C$11*$D$9+$F$11*((FF660+EX660)/MAX(FF660+EX660+FG660, 0.1)*$I$9+FG660/MAX(FF660+EX660+FG660, 0.1)*$J$9))/($B$11+$C$11+$F$11)</f>
        <v>0</v>
      </c>
      <c r="DK660">
        <f>($B$11*$K$9+$C$11*$K$9+$F$11*((FF660+EX660)/MAX(FF660+EX660+FG660, 0.1)*$P$9+FG660/MAX(FF660+EX660+FG660, 0.1)*$Q$9))/($B$11+$C$11+$F$11)</f>
        <v>0</v>
      </c>
      <c r="DL660">
        <v>6</v>
      </c>
      <c r="DM660">
        <v>0.5</v>
      </c>
      <c r="DN660" t="s">
        <v>438</v>
      </c>
      <c r="DO660">
        <v>2</v>
      </c>
      <c r="DP660" t="b">
        <v>1</v>
      </c>
      <c r="DQ660">
        <v>1761514909.8</v>
      </c>
      <c r="DR660">
        <v>1066.259</v>
      </c>
      <c r="DS660">
        <v>1111.446</v>
      </c>
      <c r="DT660">
        <v>16.31622</v>
      </c>
      <c r="DU660">
        <v>14.34617</v>
      </c>
      <c r="DV660">
        <v>1069.813</v>
      </c>
      <c r="DW660">
        <v>16.24393</v>
      </c>
      <c r="DX660">
        <v>500.0134</v>
      </c>
      <c r="DY660">
        <v>90.25243999999999</v>
      </c>
      <c r="DZ660">
        <v>0.10001441</v>
      </c>
      <c r="EA660">
        <v>23.81226</v>
      </c>
      <c r="EB660">
        <v>23.9353</v>
      </c>
      <c r="EC660">
        <v>999.9</v>
      </c>
      <c r="ED660">
        <v>0</v>
      </c>
      <c r="EE660">
        <v>0</v>
      </c>
      <c r="EF660">
        <v>9993.424000000003</v>
      </c>
      <c r="EG660">
        <v>0</v>
      </c>
      <c r="EH660">
        <v>1028.985</v>
      </c>
      <c r="EI660">
        <v>-45.18618</v>
      </c>
      <c r="EJ660">
        <v>1083.945</v>
      </c>
      <c r="EK660">
        <v>1127.624</v>
      </c>
      <c r="EL660">
        <v>1.970056</v>
      </c>
      <c r="EM660">
        <v>1111.446</v>
      </c>
      <c r="EN660">
        <v>14.34617</v>
      </c>
      <c r="EO660">
        <v>1.47258</v>
      </c>
      <c r="EP660">
        <v>1.294777</v>
      </c>
      <c r="EQ660">
        <v>12.68638</v>
      </c>
      <c r="ER660">
        <v>10.73835</v>
      </c>
      <c r="ES660">
        <v>2000.005</v>
      </c>
      <c r="ET660">
        <v>0.980005</v>
      </c>
      <c r="EU660">
        <v>0.0199954</v>
      </c>
      <c r="EV660">
        <v>0</v>
      </c>
      <c r="EW660">
        <v>1480.303</v>
      </c>
      <c r="EX660">
        <v>5.000970000000001</v>
      </c>
      <c r="EY660">
        <v>29783.65</v>
      </c>
      <c r="EZ660">
        <v>16707.65</v>
      </c>
      <c r="FA660">
        <v>41.2996</v>
      </c>
      <c r="FB660">
        <v>42.437</v>
      </c>
      <c r="FC660">
        <v>41.437</v>
      </c>
      <c r="FD660">
        <v>41.812</v>
      </c>
      <c r="FE660">
        <v>41.312</v>
      </c>
      <c r="FF660">
        <v>1955.115</v>
      </c>
      <c r="FG660">
        <v>39.89</v>
      </c>
      <c r="FH660">
        <v>0</v>
      </c>
      <c r="FI660">
        <v>9783.800000190735</v>
      </c>
      <c r="FJ660">
        <v>0</v>
      </c>
      <c r="FK660">
        <v>1481.436153846154</v>
      </c>
      <c r="FL660">
        <v>-15.14324788309271</v>
      </c>
      <c r="FM660">
        <v>-314.7452990123837</v>
      </c>
      <c r="FN660">
        <v>29806.87307692307</v>
      </c>
      <c r="FO660">
        <v>15</v>
      </c>
      <c r="FP660">
        <v>0</v>
      </c>
      <c r="FQ660" t="s">
        <v>439</v>
      </c>
      <c r="FR660">
        <v>1760210915.6</v>
      </c>
      <c r="FS660">
        <v>0</v>
      </c>
      <c r="FT660">
        <v>0</v>
      </c>
      <c r="FU660">
        <v>-0.215</v>
      </c>
      <c r="FV660">
        <v>0</v>
      </c>
      <c r="FW660">
        <v>-0.6919999999999999</v>
      </c>
      <c r="FX660">
        <v>0</v>
      </c>
      <c r="FY660">
        <v>400</v>
      </c>
      <c r="FZ660">
        <v>0</v>
      </c>
      <c r="GA660">
        <v>0.15</v>
      </c>
      <c r="GB660">
        <v>0</v>
      </c>
      <c r="GC660">
        <v>-45.0339175</v>
      </c>
      <c r="GD660">
        <v>-1.349141088180021</v>
      </c>
      <c r="GE660">
        <v>0.1582474721559555</v>
      </c>
      <c r="GF660">
        <v>0</v>
      </c>
      <c r="GG660">
        <v>1482.230588235294</v>
      </c>
      <c r="GH660">
        <v>-15.60886174049666</v>
      </c>
      <c r="GI660">
        <v>1.570125399968504</v>
      </c>
      <c r="GJ660">
        <v>0</v>
      </c>
      <c r="GK660">
        <v>2.024522</v>
      </c>
      <c r="GL660">
        <v>-0.4160839024390241</v>
      </c>
      <c r="GM660">
        <v>0.04016479467145324</v>
      </c>
      <c r="GN660">
        <v>0</v>
      </c>
      <c r="GO660">
        <v>0</v>
      </c>
      <c r="GP660">
        <v>3</v>
      </c>
      <c r="GQ660" t="s">
        <v>455</v>
      </c>
      <c r="GR660">
        <v>3.13363</v>
      </c>
      <c r="GS660">
        <v>2.76027</v>
      </c>
      <c r="GT660">
        <v>0.179029</v>
      </c>
      <c r="GU660">
        <v>0.181657</v>
      </c>
      <c r="GV660">
        <v>0.0800805</v>
      </c>
      <c r="GW660">
        <v>0.0722433</v>
      </c>
      <c r="GX660">
        <v>26029</v>
      </c>
      <c r="GY660">
        <v>25949.1</v>
      </c>
      <c r="GZ660">
        <v>29492.9</v>
      </c>
      <c r="HA660">
        <v>29318.4</v>
      </c>
      <c r="HB660">
        <v>35856.5</v>
      </c>
      <c r="HC660">
        <v>36033.9</v>
      </c>
      <c r="HD660">
        <v>41498.2</v>
      </c>
      <c r="HE660">
        <v>41648.5</v>
      </c>
      <c r="HF660">
        <v>1.90933</v>
      </c>
      <c r="HG660">
        <v>1.8273</v>
      </c>
      <c r="HH660">
        <v>0.0114776</v>
      </c>
      <c r="HI660">
        <v>0</v>
      </c>
      <c r="HJ660">
        <v>23.7313</v>
      </c>
      <c r="HK660">
        <v>999.9</v>
      </c>
      <c r="HL660">
        <v>34.9</v>
      </c>
      <c r="HM660">
        <v>31.5</v>
      </c>
      <c r="HN660">
        <v>17.9488</v>
      </c>
      <c r="HO660">
        <v>62.7767</v>
      </c>
      <c r="HP660">
        <v>30.7252</v>
      </c>
      <c r="HQ660">
        <v>1</v>
      </c>
      <c r="HR660">
        <v>0.308112</v>
      </c>
      <c r="HS660">
        <v>5.33112</v>
      </c>
      <c r="HT660">
        <v>20.2602</v>
      </c>
      <c r="HU660">
        <v>5.21744</v>
      </c>
      <c r="HV660">
        <v>12.0159</v>
      </c>
      <c r="HW660">
        <v>4.989</v>
      </c>
      <c r="HX660">
        <v>3.28788</v>
      </c>
      <c r="HY660">
        <v>9999</v>
      </c>
      <c r="HZ660">
        <v>9999</v>
      </c>
      <c r="IA660">
        <v>9999</v>
      </c>
      <c r="IB660">
        <v>999.9</v>
      </c>
      <c r="IC660">
        <v>4.97286</v>
      </c>
      <c r="ID660">
        <v>1.86661</v>
      </c>
      <c r="IE660">
        <v>1.8659</v>
      </c>
      <c r="IF660">
        <v>1.86584</v>
      </c>
      <c r="IG660">
        <v>1.8677</v>
      </c>
      <c r="IH660">
        <v>1.87013</v>
      </c>
      <c r="II660">
        <v>1.86876</v>
      </c>
      <c r="IJ660">
        <v>1.87027</v>
      </c>
      <c r="IK660">
        <v>0</v>
      </c>
      <c r="IL660">
        <v>0</v>
      </c>
      <c r="IM660">
        <v>0</v>
      </c>
      <c r="IN660">
        <v>0</v>
      </c>
      <c r="IO660" t="s">
        <v>441</v>
      </c>
      <c r="IP660" t="s">
        <v>442</v>
      </c>
      <c r="IQ660" t="s">
        <v>443</v>
      </c>
      <c r="IR660" t="s">
        <v>443</v>
      </c>
      <c r="IS660" t="s">
        <v>443</v>
      </c>
      <c r="IT660" t="s">
        <v>443</v>
      </c>
      <c r="IU660">
        <v>0</v>
      </c>
      <c r="IV660">
        <v>100</v>
      </c>
      <c r="IW660">
        <v>100</v>
      </c>
      <c r="IX660">
        <v>-3.57</v>
      </c>
      <c r="IY660">
        <v>0.07199999999999999</v>
      </c>
      <c r="IZ660">
        <v>-1.414774939843471</v>
      </c>
      <c r="JA660">
        <v>-0.002262605230658699</v>
      </c>
      <c r="JB660">
        <v>4.117972070868355E-07</v>
      </c>
      <c r="JC660">
        <v>-1.535053720392113E-10</v>
      </c>
      <c r="JD660">
        <v>-0.05773197212917025</v>
      </c>
      <c r="JE660">
        <v>-0.004387372397949352</v>
      </c>
      <c r="JF660">
        <v>0.001148265067849212</v>
      </c>
      <c r="JG660">
        <v>-2.372704636287677E-05</v>
      </c>
      <c r="JH660">
        <v>4</v>
      </c>
      <c r="JI660">
        <v>2346</v>
      </c>
      <c r="JJ660">
        <v>1</v>
      </c>
      <c r="JK660">
        <v>24</v>
      </c>
      <c r="JL660">
        <v>21733.3</v>
      </c>
      <c r="JM660">
        <v>29358581.9</v>
      </c>
      <c r="JN660">
        <v>2.29492</v>
      </c>
      <c r="JO660">
        <v>2.23999</v>
      </c>
      <c r="JP660">
        <v>1.39771</v>
      </c>
      <c r="JQ660">
        <v>2.35352</v>
      </c>
      <c r="JR660">
        <v>1.49536</v>
      </c>
      <c r="JS660">
        <v>2.70508</v>
      </c>
      <c r="JT660">
        <v>36.3165</v>
      </c>
      <c r="JU660">
        <v>24.0262</v>
      </c>
      <c r="JV660">
        <v>18</v>
      </c>
      <c r="JW660">
        <v>499.923</v>
      </c>
      <c r="JX660">
        <v>437.32</v>
      </c>
      <c r="JY660">
        <v>17.9021</v>
      </c>
      <c r="JZ660">
        <v>31.2865</v>
      </c>
      <c r="KA660">
        <v>30.0001</v>
      </c>
      <c r="KB660">
        <v>30.9772</v>
      </c>
      <c r="KC660">
        <v>30.891</v>
      </c>
      <c r="KD660">
        <v>46.0306</v>
      </c>
      <c r="KE660">
        <v>23.3293</v>
      </c>
      <c r="KF660">
        <v>31.1195</v>
      </c>
      <c r="KG660">
        <v>17.9509</v>
      </c>
      <c r="KH660">
        <v>1142.5</v>
      </c>
      <c r="KI660">
        <v>14.3752</v>
      </c>
      <c r="KJ660">
        <v>100.792</v>
      </c>
      <c r="KK660">
        <v>100.155</v>
      </c>
    </row>
    <row r="661" spans="1:297">
      <c r="A661">
        <v>645</v>
      </c>
      <c r="B661">
        <v>1761514917.6</v>
      </c>
      <c r="C661">
        <v>7707.099999904633</v>
      </c>
      <c r="D661" t="s">
        <v>1739</v>
      </c>
      <c r="E661" t="s">
        <v>1740</v>
      </c>
      <c r="F661">
        <v>5</v>
      </c>
      <c r="G661" t="s">
        <v>1604</v>
      </c>
      <c r="H661" t="s">
        <v>436</v>
      </c>
      <c r="I661">
        <v>1761514915.1</v>
      </c>
      <c r="J661">
        <f>(K661)/1000</f>
        <v>0</v>
      </c>
      <c r="K661">
        <f>IF(DP661, AN661, AH661)</f>
        <v>0</v>
      </c>
      <c r="L661">
        <f>IF(DP661, AI661, AG661)</f>
        <v>0</v>
      </c>
      <c r="M661">
        <f>DR661 - IF(AU661&gt;1, L661*DL661*100.0/(AW661), 0)</f>
        <v>0</v>
      </c>
      <c r="N661">
        <f>((T661-J661/2)*M661-L661)/(T661+J661/2)</f>
        <v>0</v>
      </c>
      <c r="O661">
        <f>N661*(DY661+DZ661)/1000.0</f>
        <v>0</v>
      </c>
      <c r="P661">
        <f>(DR661 - IF(AU661&gt;1, L661*DL661*100.0/(AW661), 0))*(DY661+DZ661)/1000.0</f>
        <v>0</v>
      </c>
      <c r="Q661">
        <f>2.0/((1/S661-1/R661)+SIGN(S661)*SQRT((1/S661-1/R661)*(1/S661-1/R661) + 4*DM661/((DM661+1)*(DM661+1))*(2*1/S661*1/R661-1/R661*1/R661)))</f>
        <v>0</v>
      </c>
      <c r="R661">
        <f>IF(LEFT(DN661,1)&lt;&gt;"0",IF(LEFT(DN661,1)="1",3.0,DO661),$D$5+$E$5*(EF661*DY661/($K$5*1000))+$F$5*(EF661*DY661/($K$5*1000))*MAX(MIN(DL661,$J$5),$I$5)*MAX(MIN(DL661,$J$5),$I$5)+$G$5*MAX(MIN(DL661,$J$5),$I$5)*(EF661*DY661/($K$5*1000))+$H$5*(EF661*DY661/($K$5*1000))*(EF661*DY661/($K$5*1000)))</f>
        <v>0</v>
      </c>
      <c r="S661">
        <f>J661*(1000-(1000*0.61365*exp(17.502*W661/(240.97+W661))/(DY661+DZ661)+DT661)/2)/(1000*0.61365*exp(17.502*W661/(240.97+W661))/(DY661+DZ661)-DT661)</f>
        <v>0</v>
      </c>
      <c r="T661">
        <f>1/((DM661+1)/(Q661/1.6)+1/(R661/1.37)) + DM661/((DM661+1)/(Q661/1.6) + DM661/(R661/1.37))</f>
        <v>0</v>
      </c>
      <c r="U661">
        <f>(DH661*DK661)</f>
        <v>0</v>
      </c>
      <c r="V661">
        <f>(EA661+(U661+2*0.95*5.67E-8*(((EA661+$B$7)+273)^4-(EA661+273)^4)-44100*J661)/(1.84*29.3*R661+8*0.95*5.67E-8*(EA661+273)^3))</f>
        <v>0</v>
      </c>
      <c r="W661">
        <f>($C$7*EB661+$D$7*EC661+$E$7*V661)</f>
        <v>0</v>
      </c>
      <c r="X661">
        <f>0.61365*exp(17.502*W661/(240.97+W661))</f>
        <v>0</v>
      </c>
      <c r="Y661">
        <f>(Z661/AA661*100)</f>
        <v>0</v>
      </c>
      <c r="Z661">
        <f>DT661*(DY661+DZ661)/1000</f>
        <v>0</v>
      </c>
      <c r="AA661">
        <f>0.61365*exp(17.502*EA661/(240.97+EA661))</f>
        <v>0</v>
      </c>
      <c r="AB661">
        <f>(X661-DT661*(DY661+DZ661)/1000)</f>
        <v>0</v>
      </c>
      <c r="AC661">
        <f>(-J661*44100)</f>
        <v>0</v>
      </c>
      <c r="AD661">
        <f>2*29.3*R661*0.92*(EA661-W661)</f>
        <v>0</v>
      </c>
      <c r="AE661">
        <f>2*0.95*5.67E-8*(((EA661+$B$7)+273)^4-(W661+273)^4)</f>
        <v>0</v>
      </c>
      <c r="AF661">
        <f>U661+AE661+AC661+AD661</f>
        <v>0</v>
      </c>
      <c r="AG661">
        <f>DX661*AU661*(DS661-DR661*(1000-AU661*DU661)/(1000-AU661*DT661))/(100*DL661)</f>
        <v>0</v>
      </c>
      <c r="AH661">
        <f>1000*DX661*AU661*(DT661-DU661)/(100*DL661*(1000-AU661*DT661))</f>
        <v>0</v>
      </c>
      <c r="AI661">
        <f>(AJ661 - AK661 - DY661*1E3/(8.314*(EA661+273.15)) * AM661/DX661 * AL661) * DX661/(100*DL661) * (1000 - DU661)/1000</f>
        <v>0</v>
      </c>
      <c r="AJ661">
        <v>1144.039234377545</v>
      </c>
      <c r="AK661">
        <v>1108.719333333333</v>
      </c>
      <c r="AL661">
        <v>3.401293674251582</v>
      </c>
      <c r="AM661">
        <v>65.62289470494829</v>
      </c>
      <c r="AN661">
        <f>(AP661 - AO661 + DY661*1E3/(8.314*(EA661+273.15)) * AR661/DX661 * AQ661) * DX661/(100*DL661) * 1000/(1000 - AP661)</f>
        <v>0</v>
      </c>
      <c r="AO661">
        <v>14.34166110293072</v>
      </c>
      <c r="AP661">
        <v>16.28566969696969</v>
      </c>
      <c r="AQ661">
        <v>-0.001411643333920751</v>
      </c>
      <c r="AR661">
        <v>106.7628895152086</v>
      </c>
      <c r="AS661">
        <v>0</v>
      </c>
      <c r="AT661">
        <v>0</v>
      </c>
      <c r="AU661">
        <f>IF(AS661*$H$13&gt;=AW661,1.0,(AW661/(AW661-AS661*$H$13)))</f>
        <v>0</v>
      </c>
      <c r="AV661">
        <f>(AU661-1)*100</f>
        <v>0</v>
      </c>
      <c r="AW661">
        <f>MAX(0,($B$13+$C$13*EF661)/(1+$D$13*EF661)*DY661/(EA661+273)*$E$13)</f>
        <v>0</v>
      </c>
      <c r="AX661" t="s">
        <v>437</v>
      </c>
      <c r="AY661" t="s">
        <v>437</v>
      </c>
      <c r="AZ661">
        <v>0</v>
      </c>
      <c r="BA661">
        <v>0</v>
      </c>
      <c r="BB661">
        <f>1-AZ661/BA661</f>
        <v>0</v>
      </c>
      <c r="BC661">
        <v>0</v>
      </c>
      <c r="BD661" t="s">
        <v>437</v>
      </c>
      <c r="BE661" t="s">
        <v>437</v>
      </c>
      <c r="BF661">
        <v>0</v>
      </c>
      <c r="BG661">
        <v>0</v>
      </c>
      <c r="BH661">
        <f>1-BF661/BG661</f>
        <v>0</v>
      </c>
      <c r="BI661">
        <v>0.5</v>
      </c>
      <c r="BJ661">
        <f>DI661</f>
        <v>0</v>
      </c>
      <c r="BK661">
        <f>L661</f>
        <v>0</v>
      </c>
      <c r="BL661">
        <f>BH661*BI661*BJ661</f>
        <v>0</v>
      </c>
      <c r="BM661">
        <f>(BK661-BC661)/BJ661</f>
        <v>0</v>
      </c>
      <c r="BN661">
        <f>(BA661-BG661)/BG661</f>
        <v>0</v>
      </c>
      <c r="BO661">
        <f>AZ661/(BB661+AZ661/BG661)</f>
        <v>0</v>
      </c>
      <c r="BP661" t="s">
        <v>437</v>
      </c>
      <c r="BQ661">
        <v>0</v>
      </c>
      <c r="BR661">
        <f>IF(BQ661&lt;&gt;0, BQ661, BO661)</f>
        <v>0</v>
      </c>
      <c r="BS661">
        <f>1-BR661/BG661</f>
        <v>0</v>
      </c>
      <c r="BT661">
        <f>(BG661-BF661)/(BG661-BR661)</f>
        <v>0</v>
      </c>
      <c r="BU661">
        <f>(BA661-BG661)/(BA661-BR661)</f>
        <v>0</v>
      </c>
      <c r="BV661">
        <f>(BG661-BF661)/(BG661-AZ661)</f>
        <v>0</v>
      </c>
      <c r="BW661">
        <f>(BA661-BG661)/(BA661-AZ661)</f>
        <v>0</v>
      </c>
      <c r="BX661">
        <f>(BT661*BR661/BF661)</f>
        <v>0</v>
      </c>
      <c r="BY661">
        <f>(1-BX661)</f>
        <v>0</v>
      </c>
      <c r="BZ661">
        <v>2020</v>
      </c>
      <c r="CA661">
        <v>290.0000000000001</v>
      </c>
      <c r="CB661">
        <v>1590.42</v>
      </c>
      <c r="CC661">
        <v>295</v>
      </c>
      <c r="CD661">
        <v>5220.67</v>
      </c>
      <c r="CE661">
        <v>1591.29</v>
      </c>
      <c r="CF661">
        <v>-0.87</v>
      </c>
      <c r="CG661">
        <v>300.0000000000001</v>
      </c>
      <c r="CH661">
        <v>23.8</v>
      </c>
      <c r="CI661">
        <v>1650.734719841875</v>
      </c>
      <c r="CJ661">
        <v>2.032994541366527</v>
      </c>
      <c r="CK661">
        <v>-31.03478562282126</v>
      </c>
      <c r="CL661">
        <v>0.9198548094063967</v>
      </c>
      <c r="CM661">
        <v>0.9759925733019913</v>
      </c>
      <c r="CN661">
        <v>-0.00431141668520578</v>
      </c>
      <c r="CO661">
        <v>289.9999999999999</v>
      </c>
      <c r="CP661">
        <v>1590.91</v>
      </c>
      <c r="CQ661">
        <v>765</v>
      </c>
      <c r="CR661">
        <v>5219.32</v>
      </c>
      <c r="CS661">
        <v>1591.27</v>
      </c>
      <c r="CT661">
        <v>-0.36</v>
      </c>
      <c r="DH661">
        <f>$B$11*EG661+$C$11*EH661+$F$11*ES661*(1-EV661)</f>
        <v>0</v>
      </c>
      <c r="DI661">
        <f>DH661*DJ661</f>
        <v>0</v>
      </c>
      <c r="DJ661">
        <f>($B$11*$D$9+$C$11*$D$9+$F$11*((FF661+EX661)/MAX(FF661+EX661+FG661, 0.1)*$I$9+FG661/MAX(FF661+EX661+FG661, 0.1)*$J$9))/($B$11+$C$11+$F$11)</f>
        <v>0</v>
      </c>
      <c r="DK661">
        <f>($B$11*$K$9+$C$11*$K$9+$F$11*((FF661+EX661)/MAX(FF661+EX661+FG661, 0.1)*$P$9+FG661/MAX(FF661+EX661+FG661, 0.1)*$Q$9))/($B$11+$C$11+$F$11)</f>
        <v>0</v>
      </c>
      <c r="DL661">
        <v>6</v>
      </c>
      <c r="DM661">
        <v>0.5</v>
      </c>
      <c r="DN661" t="s">
        <v>438</v>
      </c>
      <c r="DO661">
        <v>2</v>
      </c>
      <c r="DP661" t="b">
        <v>1</v>
      </c>
      <c r="DQ661">
        <v>1761514915.1</v>
      </c>
      <c r="DR661">
        <v>1083.954444444445</v>
      </c>
      <c r="DS661">
        <v>1129.322222222222</v>
      </c>
      <c r="DT661">
        <v>16.29225555555555</v>
      </c>
      <c r="DU661">
        <v>14.34155555555556</v>
      </c>
      <c r="DV661">
        <v>1087.538888888889</v>
      </c>
      <c r="DW661">
        <v>16.2203</v>
      </c>
      <c r="DX661">
        <v>500.0170000000001</v>
      </c>
      <c r="DY661">
        <v>90.253</v>
      </c>
      <c r="DZ661">
        <v>0.09998355555555555</v>
      </c>
      <c r="EA661">
        <v>23.815</v>
      </c>
      <c r="EB661">
        <v>23.91166666666667</v>
      </c>
      <c r="EC661">
        <v>999.9000000000001</v>
      </c>
      <c r="ED661">
        <v>0</v>
      </c>
      <c r="EE661">
        <v>0</v>
      </c>
      <c r="EF661">
        <v>9993.187777777777</v>
      </c>
      <c r="EG661">
        <v>0</v>
      </c>
      <c r="EH661">
        <v>1028.987777777778</v>
      </c>
      <c r="EI661">
        <v>-45.3667</v>
      </c>
      <c r="EJ661">
        <v>1101.905555555555</v>
      </c>
      <c r="EK661">
        <v>1145.751111111111</v>
      </c>
      <c r="EL661">
        <v>1.950686666666667</v>
      </c>
      <c r="EM661">
        <v>1129.322222222222</v>
      </c>
      <c r="EN661">
        <v>14.34155555555556</v>
      </c>
      <c r="EO661">
        <v>1.470425555555555</v>
      </c>
      <c r="EP661">
        <v>1.294371111111111</v>
      </c>
      <c r="EQ661">
        <v>12.66404444444444</v>
      </c>
      <c r="ER661">
        <v>10.73364444444444</v>
      </c>
      <c r="ES661">
        <v>2000</v>
      </c>
      <c r="ET661">
        <v>0.980005</v>
      </c>
      <c r="EU661">
        <v>0.0199954</v>
      </c>
      <c r="EV661">
        <v>0</v>
      </c>
      <c r="EW661">
        <v>1479.207777777778</v>
      </c>
      <c r="EX661">
        <v>5.00097</v>
      </c>
      <c r="EY661">
        <v>29763.7</v>
      </c>
      <c r="EZ661">
        <v>16707.61111111111</v>
      </c>
      <c r="FA661">
        <v>41.312</v>
      </c>
      <c r="FB661">
        <v>42.444</v>
      </c>
      <c r="FC661">
        <v>41.45099999999999</v>
      </c>
      <c r="FD661">
        <v>41.812</v>
      </c>
      <c r="FE661">
        <v>41.312</v>
      </c>
      <c r="FF661">
        <v>1955.11</v>
      </c>
      <c r="FG661">
        <v>39.89</v>
      </c>
      <c r="FH661">
        <v>0</v>
      </c>
      <c r="FI661">
        <v>9788.600000143051</v>
      </c>
      <c r="FJ661">
        <v>0</v>
      </c>
      <c r="FK661">
        <v>1480.295384615385</v>
      </c>
      <c r="FL661">
        <v>-12.52923079975705</v>
      </c>
      <c r="FM661">
        <v>-245.1965812855436</v>
      </c>
      <c r="FN661">
        <v>29783.97692307692</v>
      </c>
      <c r="FO661">
        <v>15</v>
      </c>
      <c r="FP661">
        <v>0</v>
      </c>
      <c r="FQ661" t="s">
        <v>439</v>
      </c>
      <c r="FR661">
        <v>1760210915.6</v>
      </c>
      <c r="FS661">
        <v>0</v>
      </c>
      <c r="FT661">
        <v>0</v>
      </c>
      <c r="FU661">
        <v>-0.215</v>
      </c>
      <c r="FV661">
        <v>0</v>
      </c>
      <c r="FW661">
        <v>-0.6919999999999999</v>
      </c>
      <c r="FX661">
        <v>0</v>
      </c>
      <c r="FY661">
        <v>400</v>
      </c>
      <c r="FZ661">
        <v>0</v>
      </c>
      <c r="GA661">
        <v>0.15</v>
      </c>
      <c r="GB661">
        <v>0</v>
      </c>
      <c r="GC661">
        <v>-45.12372000000001</v>
      </c>
      <c r="GD661">
        <v>-1.574805253283228</v>
      </c>
      <c r="GE661">
        <v>0.1699886969771814</v>
      </c>
      <c r="GF661">
        <v>0</v>
      </c>
      <c r="GG661">
        <v>1481.19</v>
      </c>
      <c r="GH661">
        <v>-15.01543163615435</v>
      </c>
      <c r="GI661">
        <v>1.505917738554832</v>
      </c>
      <c r="GJ661">
        <v>0</v>
      </c>
      <c r="GK661">
        <v>1.999568</v>
      </c>
      <c r="GL661">
        <v>-0.3945606754221402</v>
      </c>
      <c r="GM661">
        <v>0.03830601057275476</v>
      </c>
      <c r="GN661">
        <v>0</v>
      </c>
      <c r="GO661">
        <v>0</v>
      </c>
      <c r="GP661">
        <v>3</v>
      </c>
      <c r="GQ661" t="s">
        <v>455</v>
      </c>
      <c r="GR661">
        <v>3.13375</v>
      </c>
      <c r="GS661">
        <v>2.76011</v>
      </c>
      <c r="GT661">
        <v>0.180797</v>
      </c>
      <c r="GU661">
        <v>0.183389</v>
      </c>
      <c r="GV661">
        <v>0.080022</v>
      </c>
      <c r="GW661">
        <v>0.0722262</v>
      </c>
      <c r="GX661">
        <v>25973.2</v>
      </c>
      <c r="GY661">
        <v>25894.2</v>
      </c>
      <c r="GZ661">
        <v>29493.4</v>
      </c>
      <c r="HA661">
        <v>29318.6</v>
      </c>
      <c r="HB661">
        <v>35859.5</v>
      </c>
      <c r="HC661">
        <v>36034.8</v>
      </c>
      <c r="HD661">
        <v>41499</v>
      </c>
      <c r="HE661">
        <v>41648.7</v>
      </c>
      <c r="HF661">
        <v>1.90915</v>
      </c>
      <c r="HG661">
        <v>1.8272</v>
      </c>
      <c r="HH661">
        <v>0.0106618</v>
      </c>
      <c r="HI661">
        <v>0</v>
      </c>
      <c r="HJ661">
        <v>23.7313</v>
      </c>
      <c r="HK661">
        <v>999.9</v>
      </c>
      <c r="HL661">
        <v>34.9</v>
      </c>
      <c r="HM661">
        <v>31.5</v>
      </c>
      <c r="HN661">
        <v>17.9476</v>
      </c>
      <c r="HO661">
        <v>62.6067</v>
      </c>
      <c r="HP661">
        <v>30.7732</v>
      </c>
      <c r="HQ661">
        <v>1</v>
      </c>
      <c r="HR661">
        <v>0.306756</v>
      </c>
      <c r="HS661">
        <v>5.08362</v>
      </c>
      <c r="HT661">
        <v>20.2675</v>
      </c>
      <c r="HU661">
        <v>5.21639</v>
      </c>
      <c r="HV661">
        <v>12.0159</v>
      </c>
      <c r="HW661">
        <v>4.9885</v>
      </c>
      <c r="HX661">
        <v>3.28783</v>
      </c>
      <c r="HY661">
        <v>9999</v>
      </c>
      <c r="HZ661">
        <v>9999</v>
      </c>
      <c r="IA661">
        <v>9999</v>
      </c>
      <c r="IB661">
        <v>999.9</v>
      </c>
      <c r="IC661">
        <v>4.9728</v>
      </c>
      <c r="ID661">
        <v>1.86661</v>
      </c>
      <c r="IE661">
        <v>1.8659</v>
      </c>
      <c r="IF661">
        <v>1.86584</v>
      </c>
      <c r="IG661">
        <v>1.86768</v>
      </c>
      <c r="IH661">
        <v>1.87013</v>
      </c>
      <c r="II661">
        <v>1.86875</v>
      </c>
      <c r="IJ661">
        <v>1.87027</v>
      </c>
      <c r="IK661">
        <v>0</v>
      </c>
      <c r="IL661">
        <v>0</v>
      </c>
      <c r="IM661">
        <v>0</v>
      </c>
      <c r="IN661">
        <v>0</v>
      </c>
      <c r="IO661" t="s">
        <v>441</v>
      </c>
      <c r="IP661" t="s">
        <v>442</v>
      </c>
      <c r="IQ661" t="s">
        <v>443</v>
      </c>
      <c r="IR661" t="s">
        <v>443</v>
      </c>
      <c r="IS661" t="s">
        <v>443</v>
      </c>
      <c r="IT661" t="s">
        <v>443</v>
      </c>
      <c r="IU661">
        <v>0</v>
      </c>
      <c r="IV661">
        <v>100</v>
      </c>
      <c r="IW661">
        <v>100</v>
      </c>
      <c r="IX661">
        <v>-3.6</v>
      </c>
      <c r="IY661">
        <v>0.07190000000000001</v>
      </c>
      <c r="IZ661">
        <v>-1.414774939843471</v>
      </c>
      <c r="JA661">
        <v>-0.002262605230658699</v>
      </c>
      <c r="JB661">
        <v>4.117972070868355E-07</v>
      </c>
      <c r="JC661">
        <v>-1.535053720392113E-10</v>
      </c>
      <c r="JD661">
        <v>-0.05773197212917025</v>
      </c>
      <c r="JE661">
        <v>-0.004387372397949352</v>
      </c>
      <c r="JF661">
        <v>0.001148265067849212</v>
      </c>
      <c r="JG661">
        <v>-2.372704636287677E-05</v>
      </c>
      <c r="JH661">
        <v>4</v>
      </c>
      <c r="JI661">
        <v>2346</v>
      </c>
      <c r="JJ661">
        <v>1</v>
      </c>
      <c r="JK661">
        <v>24</v>
      </c>
      <c r="JL661">
        <v>21733.4</v>
      </c>
      <c r="JM661">
        <v>29358582</v>
      </c>
      <c r="JN661">
        <v>2.32422</v>
      </c>
      <c r="JO661">
        <v>2.24365</v>
      </c>
      <c r="JP661">
        <v>1.39648</v>
      </c>
      <c r="JQ661">
        <v>2.35107</v>
      </c>
      <c r="JR661">
        <v>1.49536</v>
      </c>
      <c r="JS661">
        <v>2.58301</v>
      </c>
      <c r="JT661">
        <v>36.3165</v>
      </c>
      <c r="JU661">
        <v>24.0262</v>
      </c>
      <c r="JV661">
        <v>18</v>
      </c>
      <c r="JW661">
        <v>499.838</v>
      </c>
      <c r="JX661">
        <v>437.288</v>
      </c>
      <c r="JY661">
        <v>17.9381</v>
      </c>
      <c r="JZ661">
        <v>31.29</v>
      </c>
      <c r="KA661">
        <v>29.9994</v>
      </c>
      <c r="KB661">
        <v>30.981</v>
      </c>
      <c r="KC661">
        <v>30.895</v>
      </c>
      <c r="KD661">
        <v>46.5434</v>
      </c>
      <c r="KE661">
        <v>23.3293</v>
      </c>
      <c r="KF661">
        <v>31.1195</v>
      </c>
      <c r="KG661">
        <v>18.0074</v>
      </c>
      <c r="KH661">
        <v>1155.86</v>
      </c>
      <c r="KI661">
        <v>14.405</v>
      </c>
      <c r="KJ661">
        <v>100.794</v>
      </c>
      <c r="KK661">
        <v>100.156</v>
      </c>
    </row>
    <row r="662" spans="1:297">
      <c r="A662">
        <v>646</v>
      </c>
      <c r="B662">
        <v>1761514922.6</v>
      </c>
      <c r="C662">
        <v>7712.099999904633</v>
      </c>
      <c r="D662" t="s">
        <v>1741</v>
      </c>
      <c r="E662" t="s">
        <v>1742</v>
      </c>
      <c r="F662">
        <v>5</v>
      </c>
      <c r="G662" t="s">
        <v>1604</v>
      </c>
      <c r="H662" t="s">
        <v>436</v>
      </c>
      <c r="I662">
        <v>1761514919.8</v>
      </c>
      <c r="J662">
        <f>(K662)/1000</f>
        <v>0</v>
      </c>
      <c r="K662">
        <f>IF(DP662, AN662, AH662)</f>
        <v>0</v>
      </c>
      <c r="L662">
        <f>IF(DP662, AI662, AG662)</f>
        <v>0</v>
      </c>
      <c r="M662">
        <f>DR662 - IF(AU662&gt;1, L662*DL662*100.0/(AW662), 0)</f>
        <v>0</v>
      </c>
      <c r="N662">
        <f>((T662-J662/2)*M662-L662)/(T662+J662/2)</f>
        <v>0</v>
      </c>
      <c r="O662">
        <f>N662*(DY662+DZ662)/1000.0</f>
        <v>0</v>
      </c>
      <c r="P662">
        <f>(DR662 - IF(AU662&gt;1, L662*DL662*100.0/(AW662), 0))*(DY662+DZ662)/1000.0</f>
        <v>0</v>
      </c>
      <c r="Q662">
        <f>2.0/((1/S662-1/R662)+SIGN(S662)*SQRT((1/S662-1/R662)*(1/S662-1/R662) + 4*DM662/((DM662+1)*(DM662+1))*(2*1/S662*1/R662-1/R662*1/R662)))</f>
        <v>0</v>
      </c>
      <c r="R662">
        <f>IF(LEFT(DN662,1)&lt;&gt;"0",IF(LEFT(DN662,1)="1",3.0,DO662),$D$5+$E$5*(EF662*DY662/($K$5*1000))+$F$5*(EF662*DY662/($K$5*1000))*MAX(MIN(DL662,$J$5),$I$5)*MAX(MIN(DL662,$J$5),$I$5)+$G$5*MAX(MIN(DL662,$J$5),$I$5)*(EF662*DY662/($K$5*1000))+$H$5*(EF662*DY662/($K$5*1000))*(EF662*DY662/($K$5*1000)))</f>
        <v>0</v>
      </c>
      <c r="S662">
        <f>J662*(1000-(1000*0.61365*exp(17.502*W662/(240.97+W662))/(DY662+DZ662)+DT662)/2)/(1000*0.61365*exp(17.502*W662/(240.97+W662))/(DY662+DZ662)-DT662)</f>
        <v>0</v>
      </c>
      <c r="T662">
        <f>1/((DM662+1)/(Q662/1.6)+1/(R662/1.37)) + DM662/((DM662+1)/(Q662/1.6) + DM662/(R662/1.37))</f>
        <v>0</v>
      </c>
      <c r="U662">
        <f>(DH662*DK662)</f>
        <v>0</v>
      </c>
      <c r="V662">
        <f>(EA662+(U662+2*0.95*5.67E-8*(((EA662+$B$7)+273)^4-(EA662+273)^4)-44100*J662)/(1.84*29.3*R662+8*0.95*5.67E-8*(EA662+273)^3))</f>
        <v>0</v>
      </c>
      <c r="W662">
        <f>($C$7*EB662+$D$7*EC662+$E$7*V662)</f>
        <v>0</v>
      </c>
      <c r="X662">
        <f>0.61365*exp(17.502*W662/(240.97+W662))</f>
        <v>0</v>
      </c>
      <c r="Y662">
        <f>(Z662/AA662*100)</f>
        <v>0</v>
      </c>
      <c r="Z662">
        <f>DT662*(DY662+DZ662)/1000</f>
        <v>0</v>
      </c>
      <c r="AA662">
        <f>0.61365*exp(17.502*EA662/(240.97+EA662))</f>
        <v>0</v>
      </c>
      <c r="AB662">
        <f>(X662-DT662*(DY662+DZ662)/1000)</f>
        <v>0</v>
      </c>
      <c r="AC662">
        <f>(-J662*44100)</f>
        <v>0</v>
      </c>
      <c r="AD662">
        <f>2*29.3*R662*0.92*(EA662-W662)</f>
        <v>0</v>
      </c>
      <c r="AE662">
        <f>2*0.95*5.67E-8*(((EA662+$B$7)+273)^4-(W662+273)^4)</f>
        <v>0</v>
      </c>
      <c r="AF662">
        <f>U662+AE662+AC662+AD662</f>
        <v>0</v>
      </c>
      <c r="AG662">
        <f>DX662*AU662*(DS662-DR662*(1000-AU662*DU662)/(1000-AU662*DT662))/(100*DL662)</f>
        <v>0</v>
      </c>
      <c r="AH662">
        <f>1000*DX662*AU662*(DT662-DU662)/(100*DL662*(1000-AU662*DT662))</f>
        <v>0</v>
      </c>
      <c r="AI662">
        <f>(AJ662 - AK662 - DY662*1E3/(8.314*(EA662+273.15)) * AM662/DX662 * AL662) * DX662/(100*DL662) * (1000 - DU662)/1000</f>
        <v>0</v>
      </c>
      <c r="AJ662">
        <v>1160.920474798261</v>
      </c>
      <c r="AK662">
        <v>1125.718787878787</v>
      </c>
      <c r="AL662">
        <v>3.385238931183703</v>
      </c>
      <c r="AM662">
        <v>65.62289470494829</v>
      </c>
      <c r="AN662">
        <f>(AP662 - AO662 + DY662*1E3/(8.314*(EA662+273.15)) * AR662/DX662 * AQ662) * DX662/(100*DL662) * 1000/(1000 - AP662)</f>
        <v>0</v>
      </c>
      <c r="AO662">
        <v>14.33831144357701</v>
      </c>
      <c r="AP662">
        <v>16.27856242424242</v>
      </c>
      <c r="AQ662">
        <v>-0.0003173733032497731</v>
      </c>
      <c r="AR662">
        <v>106.7628895152086</v>
      </c>
      <c r="AS662">
        <v>0</v>
      </c>
      <c r="AT662">
        <v>0</v>
      </c>
      <c r="AU662">
        <f>IF(AS662*$H$13&gt;=AW662,1.0,(AW662/(AW662-AS662*$H$13)))</f>
        <v>0</v>
      </c>
      <c r="AV662">
        <f>(AU662-1)*100</f>
        <v>0</v>
      </c>
      <c r="AW662">
        <f>MAX(0,($B$13+$C$13*EF662)/(1+$D$13*EF662)*DY662/(EA662+273)*$E$13)</f>
        <v>0</v>
      </c>
      <c r="AX662" t="s">
        <v>437</v>
      </c>
      <c r="AY662" t="s">
        <v>437</v>
      </c>
      <c r="AZ662">
        <v>0</v>
      </c>
      <c r="BA662">
        <v>0</v>
      </c>
      <c r="BB662">
        <f>1-AZ662/BA662</f>
        <v>0</v>
      </c>
      <c r="BC662">
        <v>0</v>
      </c>
      <c r="BD662" t="s">
        <v>437</v>
      </c>
      <c r="BE662" t="s">
        <v>437</v>
      </c>
      <c r="BF662">
        <v>0</v>
      </c>
      <c r="BG662">
        <v>0</v>
      </c>
      <c r="BH662">
        <f>1-BF662/BG662</f>
        <v>0</v>
      </c>
      <c r="BI662">
        <v>0.5</v>
      </c>
      <c r="BJ662">
        <f>DI662</f>
        <v>0</v>
      </c>
      <c r="BK662">
        <f>L662</f>
        <v>0</v>
      </c>
      <c r="BL662">
        <f>BH662*BI662*BJ662</f>
        <v>0</v>
      </c>
      <c r="BM662">
        <f>(BK662-BC662)/BJ662</f>
        <v>0</v>
      </c>
      <c r="BN662">
        <f>(BA662-BG662)/BG662</f>
        <v>0</v>
      </c>
      <c r="BO662">
        <f>AZ662/(BB662+AZ662/BG662)</f>
        <v>0</v>
      </c>
      <c r="BP662" t="s">
        <v>437</v>
      </c>
      <c r="BQ662">
        <v>0</v>
      </c>
      <c r="BR662">
        <f>IF(BQ662&lt;&gt;0, BQ662, BO662)</f>
        <v>0</v>
      </c>
      <c r="BS662">
        <f>1-BR662/BG662</f>
        <v>0</v>
      </c>
      <c r="BT662">
        <f>(BG662-BF662)/(BG662-BR662)</f>
        <v>0</v>
      </c>
      <c r="BU662">
        <f>(BA662-BG662)/(BA662-BR662)</f>
        <v>0</v>
      </c>
      <c r="BV662">
        <f>(BG662-BF662)/(BG662-AZ662)</f>
        <v>0</v>
      </c>
      <c r="BW662">
        <f>(BA662-BG662)/(BA662-AZ662)</f>
        <v>0</v>
      </c>
      <c r="BX662">
        <f>(BT662*BR662/BF662)</f>
        <v>0</v>
      </c>
      <c r="BY662">
        <f>(1-BX662)</f>
        <v>0</v>
      </c>
      <c r="BZ662">
        <v>2020</v>
      </c>
      <c r="CA662">
        <v>290.0000000000001</v>
      </c>
      <c r="CB662">
        <v>1590.42</v>
      </c>
      <c r="CC662">
        <v>295</v>
      </c>
      <c r="CD662">
        <v>5220.67</v>
      </c>
      <c r="CE662">
        <v>1591.29</v>
      </c>
      <c r="CF662">
        <v>-0.87</v>
      </c>
      <c r="CG662">
        <v>300.0000000000001</v>
      </c>
      <c r="CH662">
        <v>23.8</v>
      </c>
      <c r="CI662">
        <v>1650.734719841875</v>
      </c>
      <c r="CJ662">
        <v>2.032994541366527</v>
      </c>
      <c r="CK662">
        <v>-31.03478562282126</v>
      </c>
      <c r="CL662">
        <v>0.9198548094063967</v>
      </c>
      <c r="CM662">
        <v>0.9759925733019913</v>
      </c>
      <c r="CN662">
        <v>-0.00431141668520578</v>
      </c>
      <c r="CO662">
        <v>289.9999999999999</v>
      </c>
      <c r="CP662">
        <v>1590.91</v>
      </c>
      <c r="CQ662">
        <v>765</v>
      </c>
      <c r="CR662">
        <v>5219.32</v>
      </c>
      <c r="CS662">
        <v>1591.27</v>
      </c>
      <c r="CT662">
        <v>-0.36</v>
      </c>
      <c r="DH662">
        <f>$B$11*EG662+$C$11*EH662+$F$11*ES662*(1-EV662)</f>
        <v>0</v>
      </c>
      <c r="DI662">
        <f>DH662*DJ662</f>
        <v>0</v>
      </c>
      <c r="DJ662">
        <f>($B$11*$D$9+$C$11*$D$9+$F$11*((FF662+EX662)/MAX(FF662+EX662+FG662, 0.1)*$I$9+FG662/MAX(FF662+EX662+FG662, 0.1)*$J$9))/($B$11+$C$11+$F$11)</f>
        <v>0</v>
      </c>
      <c r="DK662">
        <f>($B$11*$K$9+$C$11*$K$9+$F$11*((FF662+EX662)/MAX(FF662+EX662+FG662, 0.1)*$P$9+FG662/MAX(FF662+EX662+FG662, 0.1)*$Q$9))/($B$11+$C$11+$F$11)</f>
        <v>0</v>
      </c>
      <c r="DL662">
        <v>6</v>
      </c>
      <c r="DM662">
        <v>0.5</v>
      </c>
      <c r="DN662" t="s">
        <v>438</v>
      </c>
      <c r="DO662">
        <v>2</v>
      </c>
      <c r="DP662" t="b">
        <v>1</v>
      </c>
      <c r="DQ662">
        <v>1761514919.8</v>
      </c>
      <c r="DR662">
        <v>1099.722</v>
      </c>
      <c r="DS662">
        <v>1145.01</v>
      </c>
      <c r="DT662">
        <v>16.28098</v>
      </c>
      <c r="DU662">
        <v>14.3385</v>
      </c>
      <c r="DV662">
        <v>1103.338</v>
      </c>
      <c r="DW662">
        <v>16.2092</v>
      </c>
      <c r="DX662">
        <v>500.0033999999999</v>
      </c>
      <c r="DY662">
        <v>90.25297</v>
      </c>
      <c r="DZ662">
        <v>0.10000934</v>
      </c>
      <c r="EA662">
        <v>23.81557</v>
      </c>
      <c r="EB662">
        <v>23.90696</v>
      </c>
      <c r="EC662">
        <v>999.9</v>
      </c>
      <c r="ED662">
        <v>0</v>
      </c>
      <c r="EE662">
        <v>0</v>
      </c>
      <c r="EF662">
        <v>9987.561000000002</v>
      </c>
      <c r="EG662">
        <v>0</v>
      </c>
      <c r="EH662">
        <v>1028.99</v>
      </c>
      <c r="EI662">
        <v>-45.28594</v>
      </c>
      <c r="EJ662">
        <v>1117.923</v>
      </c>
      <c r="EK662">
        <v>1161.664</v>
      </c>
      <c r="EL662">
        <v>1.942497</v>
      </c>
      <c r="EM662">
        <v>1145.01</v>
      </c>
      <c r="EN662">
        <v>14.3385</v>
      </c>
      <c r="EO662">
        <v>1.469409</v>
      </c>
      <c r="EP662">
        <v>1.294093</v>
      </c>
      <c r="EQ662">
        <v>12.6535</v>
      </c>
      <c r="ER662">
        <v>10.73043</v>
      </c>
      <c r="ES662">
        <v>1999.989</v>
      </c>
      <c r="ET662">
        <v>0.980005</v>
      </c>
      <c r="EU662">
        <v>0.0199954</v>
      </c>
      <c r="EV662">
        <v>0</v>
      </c>
      <c r="EW662">
        <v>1478.318</v>
      </c>
      <c r="EX662">
        <v>5.000970000000001</v>
      </c>
      <c r="EY662">
        <v>29748.1</v>
      </c>
      <c r="EZ662">
        <v>16707.51</v>
      </c>
      <c r="FA662">
        <v>41.312</v>
      </c>
      <c r="FB662">
        <v>42.4433</v>
      </c>
      <c r="FC662">
        <v>41.437</v>
      </c>
      <c r="FD662">
        <v>41.812</v>
      </c>
      <c r="FE662">
        <v>41.312</v>
      </c>
      <c r="FF662">
        <v>1955.099</v>
      </c>
      <c r="FG662">
        <v>39.89</v>
      </c>
      <c r="FH662">
        <v>0</v>
      </c>
      <c r="FI662">
        <v>9794</v>
      </c>
      <c r="FJ662">
        <v>0</v>
      </c>
      <c r="FK662">
        <v>1479.1504</v>
      </c>
      <c r="FL662">
        <v>-11.69153849482877</v>
      </c>
      <c r="FM662">
        <v>-209.8000003112099</v>
      </c>
      <c r="FN662">
        <v>29762.304</v>
      </c>
      <c r="FO662">
        <v>15</v>
      </c>
      <c r="FP662">
        <v>0</v>
      </c>
      <c r="FQ662" t="s">
        <v>439</v>
      </c>
      <c r="FR662">
        <v>1760210915.6</v>
      </c>
      <c r="FS662">
        <v>0</v>
      </c>
      <c r="FT662">
        <v>0</v>
      </c>
      <c r="FU662">
        <v>-0.215</v>
      </c>
      <c r="FV662">
        <v>0</v>
      </c>
      <c r="FW662">
        <v>-0.6919999999999999</v>
      </c>
      <c r="FX662">
        <v>0</v>
      </c>
      <c r="FY662">
        <v>400</v>
      </c>
      <c r="FZ662">
        <v>0</v>
      </c>
      <c r="GA662">
        <v>0.15</v>
      </c>
      <c r="GB662">
        <v>0</v>
      </c>
      <c r="GC662">
        <v>-45.23776</v>
      </c>
      <c r="GD662">
        <v>-0.7272427767354046</v>
      </c>
      <c r="GE662">
        <v>0.1088033221000173</v>
      </c>
      <c r="GF662">
        <v>0</v>
      </c>
      <c r="GG662">
        <v>1479.813235294118</v>
      </c>
      <c r="GH662">
        <v>-12.26355997824737</v>
      </c>
      <c r="GI662">
        <v>1.236888222131844</v>
      </c>
      <c r="GJ662">
        <v>0</v>
      </c>
      <c r="GK662">
        <v>1.96834975</v>
      </c>
      <c r="GL662">
        <v>-0.2659252908067546</v>
      </c>
      <c r="GM662">
        <v>0.02719916262382906</v>
      </c>
      <c r="GN662">
        <v>0</v>
      </c>
      <c r="GO662">
        <v>0</v>
      </c>
      <c r="GP662">
        <v>3</v>
      </c>
      <c r="GQ662" t="s">
        <v>455</v>
      </c>
      <c r="GR662">
        <v>3.13375</v>
      </c>
      <c r="GS662">
        <v>2.7603</v>
      </c>
      <c r="GT662">
        <v>0.182535</v>
      </c>
      <c r="GU662">
        <v>0.18509</v>
      </c>
      <c r="GV662">
        <v>0.0799942</v>
      </c>
      <c r="GW662">
        <v>0.072213</v>
      </c>
      <c r="GX662">
        <v>25918.2</v>
      </c>
      <c r="GY662">
        <v>25840.3</v>
      </c>
      <c r="GZ662">
        <v>29493.6</v>
      </c>
      <c r="HA662">
        <v>29318.8</v>
      </c>
      <c r="HB662">
        <v>35861.2</v>
      </c>
      <c r="HC662">
        <v>36035.4</v>
      </c>
      <c r="HD662">
        <v>41499.7</v>
      </c>
      <c r="HE662">
        <v>41648.8</v>
      </c>
      <c r="HF662">
        <v>1.90917</v>
      </c>
      <c r="HG662">
        <v>1.82708</v>
      </c>
      <c r="HH662">
        <v>0.0110492</v>
      </c>
      <c r="HI662">
        <v>0</v>
      </c>
      <c r="HJ662">
        <v>23.7319</v>
      </c>
      <c r="HK662">
        <v>999.9</v>
      </c>
      <c r="HL662">
        <v>34.9</v>
      </c>
      <c r="HM662">
        <v>31.5</v>
      </c>
      <c r="HN662">
        <v>17.9478</v>
      </c>
      <c r="HO662">
        <v>62.7067</v>
      </c>
      <c r="HP662">
        <v>30.6851</v>
      </c>
      <c r="HQ662">
        <v>1</v>
      </c>
      <c r="HR662">
        <v>0.305805</v>
      </c>
      <c r="HS662">
        <v>4.90636</v>
      </c>
      <c r="HT662">
        <v>20.2729</v>
      </c>
      <c r="HU662">
        <v>5.21654</v>
      </c>
      <c r="HV662">
        <v>12.0159</v>
      </c>
      <c r="HW662">
        <v>4.98865</v>
      </c>
      <c r="HX662">
        <v>3.28772</v>
      </c>
      <c r="HY662">
        <v>9999</v>
      </c>
      <c r="HZ662">
        <v>9999</v>
      </c>
      <c r="IA662">
        <v>9999</v>
      </c>
      <c r="IB662">
        <v>999.9</v>
      </c>
      <c r="IC662">
        <v>4.97282</v>
      </c>
      <c r="ID662">
        <v>1.86661</v>
      </c>
      <c r="IE662">
        <v>1.86588</v>
      </c>
      <c r="IF662">
        <v>1.86585</v>
      </c>
      <c r="IG662">
        <v>1.86769</v>
      </c>
      <c r="IH662">
        <v>1.87013</v>
      </c>
      <c r="II662">
        <v>1.86876</v>
      </c>
      <c r="IJ662">
        <v>1.87027</v>
      </c>
      <c r="IK662">
        <v>0</v>
      </c>
      <c r="IL662">
        <v>0</v>
      </c>
      <c r="IM662">
        <v>0</v>
      </c>
      <c r="IN662">
        <v>0</v>
      </c>
      <c r="IO662" t="s">
        <v>441</v>
      </c>
      <c r="IP662" t="s">
        <v>442</v>
      </c>
      <c r="IQ662" t="s">
        <v>443</v>
      </c>
      <c r="IR662" t="s">
        <v>443</v>
      </c>
      <c r="IS662" t="s">
        <v>443</v>
      </c>
      <c r="IT662" t="s">
        <v>443</v>
      </c>
      <c r="IU662">
        <v>0</v>
      </c>
      <c r="IV662">
        <v>100</v>
      </c>
      <c r="IW662">
        <v>100</v>
      </c>
      <c r="IX662">
        <v>-3.64</v>
      </c>
      <c r="IY662">
        <v>0.0718</v>
      </c>
      <c r="IZ662">
        <v>-1.414774939843471</v>
      </c>
      <c r="JA662">
        <v>-0.002262605230658699</v>
      </c>
      <c r="JB662">
        <v>4.117972070868355E-07</v>
      </c>
      <c r="JC662">
        <v>-1.535053720392113E-10</v>
      </c>
      <c r="JD662">
        <v>-0.05773197212917025</v>
      </c>
      <c r="JE662">
        <v>-0.004387372397949352</v>
      </c>
      <c r="JF662">
        <v>0.001148265067849212</v>
      </c>
      <c r="JG662">
        <v>-2.372704636287677E-05</v>
      </c>
      <c r="JH662">
        <v>4</v>
      </c>
      <c r="JI662">
        <v>2346</v>
      </c>
      <c r="JJ662">
        <v>1</v>
      </c>
      <c r="JK662">
        <v>24</v>
      </c>
      <c r="JL662">
        <v>21733.5</v>
      </c>
      <c r="JM662">
        <v>29358582</v>
      </c>
      <c r="JN662">
        <v>2.34863</v>
      </c>
      <c r="JO662">
        <v>2.2522</v>
      </c>
      <c r="JP662">
        <v>1.39771</v>
      </c>
      <c r="JQ662">
        <v>2.35352</v>
      </c>
      <c r="JR662">
        <v>1.49536</v>
      </c>
      <c r="JS662">
        <v>2.55859</v>
      </c>
      <c r="JT662">
        <v>36.3165</v>
      </c>
      <c r="JU662">
        <v>24.0175</v>
      </c>
      <c r="JV662">
        <v>18</v>
      </c>
      <c r="JW662">
        <v>499.89</v>
      </c>
      <c r="JX662">
        <v>437.238</v>
      </c>
      <c r="JY662">
        <v>18.0023</v>
      </c>
      <c r="JZ662">
        <v>31.2933</v>
      </c>
      <c r="KA662">
        <v>29.9992</v>
      </c>
      <c r="KB662">
        <v>30.9853</v>
      </c>
      <c r="KC662">
        <v>30.899</v>
      </c>
      <c r="KD662">
        <v>47.1095</v>
      </c>
      <c r="KE662">
        <v>23.3293</v>
      </c>
      <c r="KF662">
        <v>31.1195</v>
      </c>
      <c r="KG662">
        <v>18.0725</v>
      </c>
      <c r="KH662">
        <v>1175.89</v>
      </c>
      <c r="KI662">
        <v>14.4311</v>
      </c>
      <c r="KJ662">
        <v>100.795</v>
      </c>
      <c r="KK662">
        <v>100.156</v>
      </c>
    </row>
    <row r="663" spans="1:297">
      <c r="A663">
        <v>647</v>
      </c>
      <c r="B663">
        <v>1761514927.6</v>
      </c>
      <c r="C663">
        <v>7717.099999904633</v>
      </c>
      <c r="D663" t="s">
        <v>1743</v>
      </c>
      <c r="E663" t="s">
        <v>1744</v>
      </c>
      <c r="F663">
        <v>5</v>
      </c>
      <c r="G663" t="s">
        <v>1604</v>
      </c>
      <c r="H663" t="s">
        <v>436</v>
      </c>
      <c r="I663">
        <v>1761514925.1</v>
      </c>
      <c r="J663">
        <f>(K663)/1000</f>
        <v>0</v>
      </c>
      <c r="K663">
        <f>IF(DP663, AN663, AH663)</f>
        <v>0</v>
      </c>
      <c r="L663">
        <f>IF(DP663, AI663, AG663)</f>
        <v>0</v>
      </c>
      <c r="M663">
        <f>DR663 - IF(AU663&gt;1, L663*DL663*100.0/(AW663), 0)</f>
        <v>0</v>
      </c>
      <c r="N663">
        <f>((T663-J663/2)*M663-L663)/(T663+J663/2)</f>
        <v>0</v>
      </c>
      <c r="O663">
        <f>N663*(DY663+DZ663)/1000.0</f>
        <v>0</v>
      </c>
      <c r="P663">
        <f>(DR663 - IF(AU663&gt;1, L663*DL663*100.0/(AW663), 0))*(DY663+DZ663)/1000.0</f>
        <v>0</v>
      </c>
      <c r="Q663">
        <f>2.0/((1/S663-1/R663)+SIGN(S663)*SQRT((1/S663-1/R663)*(1/S663-1/R663) + 4*DM663/((DM663+1)*(DM663+1))*(2*1/S663*1/R663-1/R663*1/R663)))</f>
        <v>0</v>
      </c>
      <c r="R663">
        <f>IF(LEFT(DN663,1)&lt;&gt;"0",IF(LEFT(DN663,1)="1",3.0,DO663),$D$5+$E$5*(EF663*DY663/($K$5*1000))+$F$5*(EF663*DY663/($K$5*1000))*MAX(MIN(DL663,$J$5),$I$5)*MAX(MIN(DL663,$J$5),$I$5)+$G$5*MAX(MIN(DL663,$J$5),$I$5)*(EF663*DY663/($K$5*1000))+$H$5*(EF663*DY663/($K$5*1000))*(EF663*DY663/($K$5*1000)))</f>
        <v>0</v>
      </c>
      <c r="S663">
        <f>J663*(1000-(1000*0.61365*exp(17.502*W663/(240.97+W663))/(DY663+DZ663)+DT663)/2)/(1000*0.61365*exp(17.502*W663/(240.97+W663))/(DY663+DZ663)-DT663)</f>
        <v>0</v>
      </c>
      <c r="T663">
        <f>1/((DM663+1)/(Q663/1.6)+1/(R663/1.37)) + DM663/((DM663+1)/(Q663/1.6) + DM663/(R663/1.37))</f>
        <v>0</v>
      </c>
      <c r="U663">
        <f>(DH663*DK663)</f>
        <v>0</v>
      </c>
      <c r="V663">
        <f>(EA663+(U663+2*0.95*5.67E-8*(((EA663+$B$7)+273)^4-(EA663+273)^4)-44100*J663)/(1.84*29.3*R663+8*0.95*5.67E-8*(EA663+273)^3))</f>
        <v>0</v>
      </c>
      <c r="W663">
        <f>($C$7*EB663+$D$7*EC663+$E$7*V663)</f>
        <v>0</v>
      </c>
      <c r="X663">
        <f>0.61365*exp(17.502*W663/(240.97+W663))</f>
        <v>0</v>
      </c>
      <c r="Y663">
        <f>(Z663/AA663*100)</f>
        <v>0</v>
      </c>
      <c r="Z663">
        <f>DT663*(DY663+DZ663)/1000</f>
        <v>0</v>
      </c>
      <c r="AA663">
        <f>0.61365*exp(17.502*EA663/(240.97+EA663))</f>
        <v>0</v>
      </c>
      <c r="AB663">
        <f>(X663-DT663*(DY663+DZ663)/1000)</f>
        <v>0</v>
      </c>
      <c r="AC663">
        <f>(-J663*44100)</f>
        <v>0</v>
      </c>
      <c r="AD663">
        <f>2*29.3*R663*0.92*(EA663-W663)</f>
        <v>0</v>
      </c>
      <c r="AE663">
        <f>2*0.95*5.67E-8*(((EA663+$B$7)+273)^4-(W663+273)^4)</f>
        <v>0</v>
      </c>
      <c r="AF663">
        <f>U663+AE663+AC663+AD663</f>
        <v>0</v>
      </c>
      <c r="AG663">
        <f>DX663*AU663*(DS663-DR663*(1000-AU663*DU663)/(1000-AU663*DT663))/(100*DL663)</f>
        <v>0</v>
      </c>
      <c r="AH663">
        <f>1000*DX663*AU663*(DT663-DU663)/(100*DL663*(1000-AU663*DT663))</f>
        <v>0</v>
      </c>
      <c r="AI663">
        <f>(AJ663 - AK663 - DY663*1E3/(8.314*(EA663+273.15)) * AM663/DX663 * AL663) * DX663/(100*DL663) * (1000 - DU663)/1000</f>
        <v>0</v>
      </c>
      <c r="AJ663">
        <v>1177.899214715713</v>
      </c>
      <c r="AK663">
        <v>1142.462727272727</v>
      </c>
      <c r="AL663">
        <v>3.348930498510357</v>
      </c>
      <c r="AM663">
        <v>65.62289470494829</v>
      </c>
      <c r="AN663">
        <f>(AP663 - AO663 + DY663*1E3/(8.314*(EA663+273.15)) * AR663/DX663 * AQ663) * DX663/(100*DL663) * 1000/(1000 - AP663)</f>
        <v>0</v>
      </c>
      <c r="AO663">
        <v>14.33499168845115</v>
      </c>
      <c r="AP663">
        <v>16.26927333333333</v>
      </c>
      <c r="AQ663">
        <v>-0.0001814932207293955</v>
      </c>
      <c r="AR663">
        <v>106.7628895152086</v>
      </c>
      <c r="AS663">
        <v>0</v>
      </c>
      <c r="AT663">
        <v>0</v>
      </c>
      <c r="AU663">
        <f>IF(AS663*$H$13&gt;=AW663,1.0,(AW663/(AW663-AS663*$H$13)))</f>
        <v>0</v>
      </c>
      <c r="AV663">
        <f>(AU663-1)*100</f>
        <v>0</v>
      </c>
      <c r="AW663">
        <f>MAX(0,($B$13+$C$13*EF663)/(1+$D$13*EF663)*DY663/(EA663+273)*$E$13)</f>
        <v>0</v>
      </c>
      <c r="AX663" t="s">
        <v>437</v>
      </c>
      <c r="AY663" t="s">
        <v>437</v>
      </c>
      <c r="AZ663">
        <v>0</v>
      </c>
      <c r="BA663">
        <v>0</v>
      </c>
      <c r="BB663">
        <f>1-AZ663/BA663</f>
        <v>0</v>
      </c>
      <c r="BC663">
        <v>0</v>
      </c>
      <c r="BD663" t="s">
        <v>437</v>
      </c>
      <c r="BE663" t="s">
        <v>437</v>
      </c>
      <c r="BF663">
        <v>0</v>
      </c>
      <c r="BG663">
        <v>0</v>
      </c>
      <c r="BH663">
        <f>1-BF663/BG663</f>
        <v>0</v>
      </c>
      <c r="BI663">
        <v>0.5</v>
      </c>
      <c r="BJ663">
        <f>DI663</f>
        <v>0</v>
      </c>
      <c r="BK663">
        <f>L663</f>
        <v>0</v>
      </c>
      <c r="BL663">
        <f>BH663*BI663*BJ663</f>
        <v>0</v>
      </c>
      <c r="BM663">
        <f>(BK663-BC663)/BJ663</f>
        <v>0</v>
      </c>
      <c r="BN663">
        <f>(BA663-BG663)/BG663</f>
        <v>0</v>
      </c>
      <c r="BO663">
        <f>AZ663/(BB663+AZ663/BG663)</f>
        <v>0</v>
      </c>
      <c r="BP663" t="s">
        <v>437</v>
      </c>
      <c r="BQ663">
        <v>0</v>
      </c>
      <c r="BR663">
        <f>IF(BQ663&lt;&gt;0, BQ663, BO663)</f>
        <v>0</v>
      </c>
      <c r="BS663">
        <f>1-BR663/BG663</f>
        <v>0</v>
      </c>
      <c r="BT663">
        <f>(BG663-BF663)/(BG663-BR663)</f>
        <v>0</v>
      </c>
      <c r="BU663">
        <f>(BA663-BG663)/(BA663-BR663)</f>
        <v>0</v>
      </c>
      <c r="BV663">
        <f>(BG663-BF663)/(BG663-AZ663)</f>
        <v>0</v>
      </c>
      <c r="BW663">
        <f>(BA663-BG663)/(BA663-AZ663)</f>
        <v>0</v>
      </c>
      <c r="BX663">
        <f>(BT663*BR663/BF663)</f>
        <v>0</v>
      </c>
      <c r="BY663">
        <f>(1-BX663)</f>
        <v>0</v>
      </c>
      <c r="BZ663">
        <v>2020</v>
      </c>
      <c r="CA663">
        <v>290.0000000000001</v>
      </c>
      <c r="CB663">
        <v>1590.42</v>
      </c>
      <c r="CC663">
        <v>295</v>
      </c>
      <c r="CD663">
        <v>5220.67</v>
      </c>
      <c r="CE663">
        <v>1591.29</v>
      </c>
      <c r="CF663">
        <v>-0.87</v>
      </c>
      <c r="CG663">
        <v>300.0000000000001</v>
      </c>
      <c r="CH663">
        <v>23.8</v>
      </c>
      <c r="CI663">
        <v>1650.734719841875</v>
      </c>
      <c r="CJ663">
        <v>2.032994541366527</v>
      </c>
      <c r="CK663">
        <v>-31.03478562282126</v>
      </c>
      <c r="CL663">
        <v>0.9198548094063967</v>
      </c>
      <c r="CM663">
        <v>0.9759925733019913</v>
      </c>
      <c r="CN663">
        <v>-0.00431141668520578</v>
      </c>
      <c r="CO663">
        <v>289.9999999999999</v>
      </c>
      <c r="CP663">
        <v>1590.91</v>
      </c>
      <c r="CQ663">
        <v>765</v>
      </c>
      <c r="CR663">
        <v>5219.32</v>
      </c>
      <c r="CS663">
        <v>1591.27</v>
      </c>
      <c r="CT663">
        <v>-0.36</v>
      </c>
      <c r="DH663">
        <f>$B$11*EG663+$C$11*EH663+$F$11*ES663*(1-EV663)</f>
        <v>0</v>
      </c>
      <c r="DI663">
        <f>DH663*DJ663</f>
        <v>0</v>
      </c>
      <c r="DJ663">
        <f>($B$11*$D$9+$C$11*$D$9+$F$11*((FF663+EX663)/MAX(FF663+EX663+FG663, 0.1)*$I$9+FG663/MAX(FF663+EX663+FG663, 0.1)*$J$9))/($B$11+$C$11+$F$11)</f>
        <v>0</v>
      </c>
      <c r="DK663">
        <f>($B$11*$K$9+$C$11*$K$9+$F$11*((FF663+EX663)/MAX(FF663+EX663+FG663, 0.1)*$P$9+FG663/MAX(FF663+EX663+FG663, 0.1)*$Q$9))/($B$11+$C$11+$F$11)</f>
        <v>0</v>
      </c>
      <c r="DL663">
        <v>6</v>
      </c>
      <c r="DM663">
        <v>0.5</v>
      </c>
      <c r="DN663" t="s">
        <v>438</v>
      </c>
      <c r="DO663">
        <v>2</v>
      </c>
      <c r="DP663" t="b">
        <v>1</v>
      </c>
      <c r="DQ663">
        <v>1761514925.1</v>
      </c>
      <c r="DR663">
        <v>1117.288888888889</v>
      </c>
      <c r="DS663">
        <v>1162.688888888889</v>
      </c>
      <c r="DT663">
        <v>16.27334444444444</v>
      </c>
      <c r="DU663">
        <v>14.33577777777778</v>
      </c>
      <c r="DV663">
        <v>1120.937777777778</v>
      </c>
      <c r="DW663">
        <v>16.20165555555555</v>
      </c>
      <c r="DX663">
        <v>499.9693333333333</v>
      </c>
      <c r="DY663">
        <v>90.25193333333334</v>
      </c>
      <c r="DZ663">
        <v>0.0999178</v>
      </c>
      <c r="EA663">
        <v>23.81985555555556</v>
      </c>
      <c r="EB663">
        <v>23.91518888888889</v>
      </c>
      <c r="EC663">
        <v>999.9000000000001</v>
      </c>
      <c r="ED663">
        <v>0</v>
      </c>
      <c r="EE663">
        <v>0</v>
      </c>
      <c r="EF663">
        <v>10020.91111111111</v>
      </c>
      <c r="EG663">
        <v>0</v>
      </c>
      <c r="EH663">
        <v>1028.99</v>
      </c>
      <c r="EI663">
        <v>-45.40064444444445</v>
      </c>
      <c r="EJ663">
        <v>1135.772222222222</v>
      </c>
      <c r="EK663">
        <v>1179.6</v>
      </c>
      <c r="EL663">
        <v>1.937578888888889</v>
      </c>
      <c r="EM663">
        <v>1162.688888888889</v>
      </c>
      <c r="EN663">
        <v>14.33577777777778</v>
      </c>
      <c r="EO663">
        <v>1.468701111111111</v>
      </c>
      <c r="EP663">
        <v>1.293831111111111</v>
      </c>
      <c r="EQ663">
        <v>12.64616666666667</v>
      </c>
      <c r="ER663">
        <v>10.72736666666666</v>
      </c>
      <c r="ES663">
        <v>1999.985555555556</v>
      </c>
      <c r="ET663">
        <v>0.980005</v>
      </c>
      <c r="EU663">
        <v>0.0199954</v>
      </c>
      <c r="EV663">
        <v>0</v>
      </c>
      <c r="EW663">
        <v>1477.605555555556</v>
      </c>
      <c r="EX663">
        <v>5.00097</v>
      </c>
      <c r="EY663">
        <v>29731.35555555556</v>
      </c>
      <c r="EZ663">
        <v>16707.5</v>
      </c>
      <c r="FA663">
        <v>41.312</v>
      </c>
      <c r="FB663">
        <v>42.465</v>
      </c>
      <c r="FC663">
        <v>41.437</v>
      </c>
      <c r="FD663">
        <v>41.812</v>
      </c>
      <c r="FE663">
        <v>41.312</v>
      </c>
      <c r="FF663">
        <v>1955.095555555555</v>
      </c>
      <c r="FG663">
        <v>39.89</v>
      </c>
      <c r="FH663">
        <v>0</v>
      </c>
      <c r="FI663">
        <v>9798.800000190735</v>
      </c>
      <c r="FJ663">
        <v>0</v>
      </c>
      <c r="FK663">
        <v>1478.2848</v>
      </c>
      <c r="FL663">
        <v>-10.27999998110883</v>
      </c>
      <c r="FM663">
        <v>-194.3384612371503</v>
      </c>
      <c r="FN663">
        <v>29746.012</v>
      </c>
      <c r="FO663">
        <v>15</v>
      </c>
      <c r="FP663">
        <v>0</v>
      </c>
      <c r="FQ663" t="s">
        <v>439</v>
      </c>
      <c r="FR663">
        <v>1760210915.6</v>
      </c>
      <c r="FS663">
        <v>0</v>
      </c>
      <c r="FT663">
        <v>0</v>
      </c>
      <c r="FU663">
        <v>-0.215</v>
      </c>
      <c r="FV663">
        <v>0</v>
      </c>
      <c r="FW663">
        <v>-0.6919999999999999</v>
      </c>
      <c r="FX663">
        <v>0</v>
      </c>
      <c r="FY663">
        <v>400</v>
      </c>
      <c r="FZ663">
        <v>0</v>
      </c>
      <c r="GA663">
        <v>0.15</v>
      </c>
      <c r="GB663">
        <v>0</v>
      </c>
      <c r="GC663">
        <v>-45.288725</v>
      </c>
      <c r="GD663">
        <v>-0.7827354596622801</v>
      </c>
      <c r="GE663">
        <v>0.1128811847696512</v>
      </c>
      <c r="GF663">
        <v>0</v>
      </c>
      <c r="GG663">
        <v>1479.13294117647</v>
      </c>
      <c r="GH663">
        <v>-10.69824294213873</v>
      </c>
      <c r="GI663">
        <v>1.091430603036988</v>
      </c>
      <c r="GJ663">
        <v>0</v>
      </c>
      <c r="GK663">
        <v>1.95321</v>
      </c>
      <c r="GL663">
        <v>-0.1464866791744898</v>
      </c>
      <c r="GM663">
        <v>0.01531343070640933</v>
      </c>
      <c r="GN663">
        <v>0</v>
      </c>
      <c r="GO663">
        <v>0</v>
      </c>
      <c r="GP663">
        <v>3</v>
      </c>
      <c r="GQ663" t="s">
        <v>455</v>
      </c>
      <c r="GR663">
        <v>3.13369</v>
      </c>
      <c r="GS663">
        <v>2.76054</v>
      </c>
      <c r="GT663">
        <v>0.184248</v>
      </c>
      <c r="GU663">
        <v>0.186759</v>
      </c>
      <c r="GV663">
        <v>0.0799639</v>
      </c>
      <c r="GW663">
        <v>0.07222240000000001</v>
      </c>
      <c r="GX663">
        <v>25863.8</v>
      </c>
      <c r="GY663">
        <v>25787.6</v>
      </c>
      <c r="GZ663">
        <v>29493.6</v>
      </c>
      <c r="HA663">
        <v>29319.1</v>
      </c>
      <c r="HB663">
        <v>35862.3</v>
      </c>
      <c r="HC663">
        <v>36035.5</v>
      </c>
      <c r="HD663">
        <v>41499.6</v>
      </c>
      <c r="HE663">
        <v>41649.3</v>
      </c>
      <c r="HF663">
        <v>1.90925</v>
      </c>
      <c r="HG663">
        <v>1.82712</v>
      </c>
      <c r="HH663">
        <v>0.0109524</v>
      </c>
      <c r="HI663">
        <v>0</v>
      </c>
      <c r="HJ663">
        <v>23.7333</v>
      </c>
      <c r="HK663">
        <v>999.9</v>
      </c>
      <c r="HL663">
        <v>34.9</v>
      </c>
      <c r="HM663">
        <v>31.5</v>
      </c>
      <c r="HN663">
        <v>17.9495</v>
      </c>
      <c r="HO663">
        <v>62.6867</v>
      </c>
      <c r="HP663">
        <v>30.9255</v>
      </c>
      <c r="HQ663">
        <v>1</v>
      </c>
      <c r="HR663">
        <v>0.304975</v>
      </c>
      <c r="HS663">
        <v>4.7949</v>
      </c>
      <c r="HT663">
        <v>20.276</v>
      </c>
      <c r="HU663">
        <v>5.21729</v>
      </c>
      <c r="HV663">
        <v>12.0159</v>
      </c>
      <c r="HW663">
        <v>4.98895</v>
      </c>
      <c r="HX663">
        <v>3.28793</v>
      </c>
      <c r="HY663">
        <v>9999</v>
      </c>
      <c r="HZ663">
        <v>9999</v>
      </c>
      <c r="IA663">
        <v>9999</v>
      </c>
      <c r="IB663">
        <v>999.9</v>
      </c>
      <c r="IC663">
        <v>4.97283</v>
      </c>
      <c r="ID663">
        <v>1.86661</v>
      </c>
      <c r="IE663">
        <v>1.86591</v>
      </c>
      <c r="IF663">
        <v>1.86584</v>
      </c>
      <c r="IG663">
        <v>1.86771</v>
      </c>
      <c r="IH663">
        <v>1.87014</v>
      </c>
      <c r="II663">
        <v>1.86875</v>
      </c>
      <c r="IJ663">
        <v>1.87028</v>
      </c>
      <c r="IK663">
        <v>0</v>
      </c>
      <c r="IL663">
        <v>0</v>
      </c>
      <c r="IM663">
        <v>0</v>
      </c>
      <c r="IN663">
        <v>0</v>
      </c>
      <c r="IO663" t="s">
        <v>441</v>
      </c>
      <c r="IP663" t="s">
        <v>442</v>
      </c>
      <c r="IQ663" t="s">
        <v>443</v>
      </c>
      <c r="IR663" t="s">
        <v>443</v>
      </c>
      <c r="IS663" t="s">
        <v>443</v>
      </c>
      <c r="IT663" t="s">
        <v>443</v>
      </c>
      <c r="IU663">
        <v>0</v>
      </c>
      <c r="IV663">
        <v>100</v>
      </c>
      <c r="IW663">
        <v>100</v>
      </c>
      <c r="IX663">
        <v>-3.67</v>
      </c>
      <c r="IY663">
        <v>0.0717</v>
      </c>
      <c r="IZ663">
        <v>-1.414774939843471</v>
      </c>
      <c r="JA663">
        <v>-0.002262605230658699</v>
      </c>
      <c r="JB663">
        <v>4.117972070868355E-07</v>
      </c>
      <c r="JC663">
        <v>-1.535053720392113E-10</v>
      </c>
      <c r="JD663">
        <v>-0.05773197212917025</v>
      </c>
      <c r="JE663">
        <v>-0.004387372397949352</v>
      </c>
      <c r="JF663">
        <v>0.001148265067849212</v>
      </c>
      <c r="JG663">
        <v>-2.372704636287677E-05</v>
      </c>
      <c r="JH663">
        <v>4</v>
      </c>
      <c r="JI663">
        <v>2346</v>
      </c>
      <c r="JJ663">
        <v>1</v>
      </c>
      <c r="JK663">
        <v>24</v>
      </c>
      <c r="JL663">
        <v>21733.5</v>
      </c>
      <c r="JM663">
        <v>29358582.1</v>
      </c>
      <c r="JN663">
        <v>2.37793</v>
      </c>
      <c r="JO663">
        <v>2.23145</v>
      </c>
      <c r="JP663">
        <v>1.39648</v>
      </c>
      <c r="JQ663">
        <v>2.35229</v>
      </c>
      <c r="JR663">
        <v>1.49536</v>
      </c>
      <c r="JS663">
        <v>2.69897</v>
      </c>
      <c r="JT663">
        <v>36.3165</v>
      </c>
      <c r="JU663">
        <v>24.035</v>
      </c>
      <c r="JV663">
        <v>18</v>
      </c>
      <c r="JW663">
        <v>499.967</v>
      </c>
      <c r="JX663">
        <v>437.294</v>
      </c>
      <c r="JY663">
        <v>18.0798</v>
      </c>
      <c r="JZ663">
        <v>31.2968</v>
      </c>
      <c r="KA663">
        <v>29.9994</v>
      </c>
      <c r="KB663">
        <v>30.989</v>
      </c>
      <c r="KC663">
        <v>30.9025</v>
      </c>
      <c r="KD663">
        <v>47.6186</v>
      </c>
      <c r="KE663">
        <v>23.0338</v>
      </c>
      <c r="KF663">
        <v>31.1195</v>
      </c>
      <c r="KG663">
        <v>18.1336</v>
      </c>
      <c r="KH663">
        <v>1189.25</v>
      </c>
      <c r="KI663">
        <v>14.4577</v>
      </c>
      <c r="KJ663">
        <v>100.795</v>
      </c>
      <c r="KK663">
        <v>100.157</v>
      </c>
    </row>
    <row r="664" spans="1:297">
      <c r="A664">
        <v>648</v>
      </c>
      <c r="B664">
        <v>1761514932.6</v>
      </c>
      <c r="C664">
        <v>7722.099999904633</v>
      </c>
      <c r="D664" t="s">
        <v>1745</v>
      </c>
      <c r="E664" t="s">
        <v>1746</v>
      </c>
      <c r="F664">
        <v>5</v>
      </c>
      <c r="G664" t="s">
        <v>1604</v>
      </c>
      <c r="H664" t="s">
        <v>436</v>
      </c>
      <c r="I664">
        <v>1761514929.8</v>
      </c>
      <c r="J664">
        <f>(K664)/1000</f>
        <v>0</v>
      </c>
      <c r="K664">
        <f>IF(DP664, AN664, AH664)</f>
        <v>0</v>
      </c>
      <c r="L664">
        <f>IF(DP664, AI664, AG664)</f>
        <v>0</v>
      </c>
      <c r="M664">
        <f>DR664 - IF(AU664&gt;1, L664*DL664*100.0/(AW664), 0)</f>
        <v>0</v>
      </c>
      <c r="N664">
        <f>((T664-J664/2)*M664-L664)/(T664+J664/2)</f>
        <v>0</v>
      </c>
      <c r="O664">
        <f>N664*(DY664+DZ664)/1000.0</f>
        <v>0</v>
      </c>
      <c r="P664">
        <f>(DR664 - IF(AU664&gt;1, L664*DL664*100.0/(AW664), 0))*(DY664+DZ664)/1000.0</f>
        <v>0</v>
      </c>
      <c r="Q664">
        <f>2.0/((1/S664-1/R664)+SIGN(S664)*SQRT((1/S664-1/R664)*(1/S664-1/R664) + 4*DM664/((DM664+1)*(DM664+1))*(2*1/S664*1/R664-1/R664*1/R664)))</f>
        <v>0</v>
      </c>
      <c r="R664">
        <f>IF(LEFT(DN664,1)&lt;&gt;"0",IF(LEFT(DN664,1)="1",3.0,DO664),$D$5+$E$5*(EF664*DY664/($K$5*1000))+$F$5*(EF664*DY664/($K$5*1000))*MAX(MIN(DL664,$J$5),$I$5)*MAX(MIN(DL664,$J$5),$I$5)+$G$5*MAX(MIN(DL664,$J$5),$I$5)*(EF664*DY664/($K$5*1000))+$H$5*(EF664*DY664/($K$5*1000))*(EF664*DY664/($K$5*1000)))</f>
        <v>0</v>
      </c>
      <c r="S664">
        <f>J664*(1000-(1000*0.61365*exp(17.502*W664/(240.97+W664))/(DY664+DZ664)+DT664)/2)/(1000*0.61365*exp(17.502*W664/(240.97+W664))/(DY664+DZ664)-DT664)</f>
        <v>0</v>
      </c>
      <c r="T664">
        <f>1/((DM664+1)/(Q664/1.6)+1/(R664/1.37)) + DM664/((DM664+1)/(Q664/1.6) + DM664/(R664/1.37))</f>
        <v>0</v>
      </c>
      <c r="U664">
        <f>(DH664*DK664)</f>
        <v>0</v>
      </c>
      <c r="V664">
        <f>(EA664+(U664+2*0.95*5.67E-8*(((EA664+$B$7)+273)^4-(EA664+273)^4)-44100*J664)/(1.84*29.3*R664+8*0.95*5.67E-8*(EA664+273)^3))</f>
        <v>0</v>
      </c>
      <c r="W664">
        <f>($C$7*EB664+$D$7*EC664+$E$7*V664)</f>
        <v>0</v>
      </c>
      <c r="X664">
        <f>0.61365*exp(17.502*W664/(240.97+W664))</f>
        <v>0</v>
      </c>
      <c r="Y664">
        <f>(Z664/AA664*100)</f>
        <v>0</v>
      </c>
      <c r="Z664">
        <f>DT664*(DY664+DZ664)/1000</f>
        <v>0</v>
      </c>
      <c r="AA664">
        <f>0.61365*exp(17.502*EA664/(240.97+EA664))</f>
        <v>0</v>
      </c>
      <c r="AB664">
        <f>(X664-DT664*(DY664+DZ664)/1000)</f>
        <v>0</v>
      </c>
      <c r="AC664">
        <f>(-J664*44100)</f>
        <v>0</v>
      </c>
      <c r="AD664">
        <f>2*29.3*R664*0.92*(EA664-W664)</f>
        <v>0</v>
      </c>
      <c r="AE664">
        <f>2*0.95*5.67E-8*(((EA664+$B$7)+273)^4-(W664+273)^4)</f>
        <v>0</v>
      </c>
      <c r="AF664">
        <f>U664+AE664+AC664+AD664</f>
        <v>0</v>
      </c>
      <c r="AG664">
        <f>DX664*AU664*(DS664-DR664*(1000-AU664*DU664)/(1000-AU664*DT664))/(100*DL664)</f>
        <v>0</v>
      </c>
      <c r="AH664">
        <f>1000*DX664*AU664*(DT664-DU664)/(100*DL664*(1000-AU664*DT664))</f>
        <v>0</v>
      </c>
      <c r="AI664">
        <f>(AJ664 - AK664 - DY664*1E3/(8.314*(EA664+273.15)) * AM664/DX664 * AL664) * DX664/(100*DL664) * (1000 - DU664)/1000</f>
        <v>0</v>
      </c>
      <c r="AJ664">
        <v>1194.855039945524</v>
      </c>
      <c r="AK664">
        <v>1159.418484848485</v>
      </c>
      <c r="AL664">
        <v>3.394328717150203</v>
      </c>
      <c r="AM664">
        <v>65.62289470494829</v>
      </c>
      <c r="AN664">
        <f>(AP664 - AO664 + DY664*1E3/(8.314*(EA664+273.15)) * AR664/DX664 * AQ664) * DX664/(100*DL664) * 1000/(1000 - AP664)</f>
        <v>0</v>
      </c>
      <c r="AO664">
        <v>14.3512239468517</v>
      </c>
      <c r="AP664">
        <v>16.26440909090909</v>
      </c>
      <c r="AQ664">
        <v>-9.311883039335544E-05</v>
      </c>
      <c r="AR664">
        <v>106.7628895152086</v>
      </c>
      <c r="AS664">
        <v>0</v>
      </c>
      <c r="AT664">
        <v>0</v>
      </c>
      <c r="AU664">
        <f>IF(AS664*$H$13&gt;=AW664,1.0,(AW664/(AW664-AS664*$H$13)))</f>
        <v>0</v>
      </c>
      <c r="AV664">
        <f>(AU664-1)*100</f>
        <v>0</v>
      </c>
      <c r="AW664">
        <f>MAX(0,($B$13+$C$13*EF664)/(1+$D$13*EF664)*DY664/(EA664+273)*$E$13)</f>
        <v>0</v>
      </c>
      <c r="AX664" t="s">
        <v>437</v>
      </c>
      <c r="AY664" t="s">
        <v>437</v>
      </c>
      <c r="AZ664">
        <v>0</v>
      </c>
      <c r="BA664">
        <v>0</v>
      </c>
      <c r="BB664">
        <f>1-AZ664/BA664</f>
        <v>0</v>
      </c>
      <c r="BC664">
        <v>0</v>
      </c>
      <c r="BD664" t="s">
        <v>437</v>
      </c>
      <c r="BE664" t="s">
        <v>437</v>
      </c>
      <c r="BF664">
        <v>0</v>
      </c>
      <c r="BG664">
        <v>0</v>
      </c>
      <c r="BH664">
        <f>1-BF664/BG664</f>
        <v>0</v>
      </c>
      <c r="BI664">
        <v>0.5</v>
      </c>
      <c r="BJ664">
        <f>DI664</f>
        <v>0</v>
      </c>
      <c r="BK664">
        <f>L664</f>
        <v>0</v>
      </c>
      <c r="BL664">
        <f>BH664*BI664*BJ664</f>
        <v>0</v>
      </c>
      <c r="BM664">
        <f>(BK664-BC664)/BJ664</f>
        <v>0</v>
      </c>
      <c r="BN664">
        <f>(BA664-BG664)/BG664</f>
        <v>0</v>
      </c>
      <c r="BO664">
        <f>AZ664/(BB664+AZ664/BG664)</f>
        <v>0</v>
      </c>
      <c r="BP664" t="s">
        <v>437</v>
      </c>
      <c r="BQ664">
        <v>0</v>
      </c>
      <c r="BR664">
        <f>IF(BQ664&lt;&gt;0, BQ664, BO664)</f>
        <v>0</v>
      </c>
      <c r="BS664">
        <f>1-BR664/BG664</f>
        <v>0</v>
      </c>
      <c r="BT664">
        <f>(BG664-BF664)/(BG664-BR664)</f>
        <v>0</v>
      </c>
      <c r="BU664">
        <f>(BA664-BG664)/(BA664-BR664)</f>
        <v>0</v>
      </c>
      <c r="BV664">
        <f>(BG664-BF664)/(BG664-AZ664)</f>
        <v>0</v>
      </c>
      <c r="BW664">
        <f>(BA664-BG664)/(BA664-AZ664)</f>
        <v>0</v>
      </c>
      <c r="BX664">
        <f>(BT664*BR664/BF664)</f>
        <v>0</v>
      </c>
      <c r="BY664">
        <f>(1-BX664)</f>
        <v>0</v>
      </c>
      <c r="BZ664">
        <v>2020</v>
      </c>
      <c r="CA664">
        <v>290.0000000000001</v>
      </c>
      <c r="CB664">
        <v>1590.42</v>
      </c>
      <c r="CC664">
        <v>295</v>
      </c>
      <c r="CD664">
        <v>5220.67</v>
      </c>
      <c r="CE664">
        <v>1591.29</v>
      </c>
      <c r="CF664">
        <v>-0.87</v>
      </c>
      <c r="CG664">
        <v>300.0000000000001</v>
      </c>
      <c r="CH664">
        <v>23.8</v>
      </c>
      <c r="CI664">
        <v>1650.734719841875</v>
      </c>
      <c r="CJ664">
        <v>2.032994541366527</v>
      </c>
      <c r="CK664">
        <v>-31.03478562282126</v>
      </c>
      <c r="CL664">
        <v>0.9198548094063967</v>
      </c>
      <c r="CM664">
        <v>0.9759925733019913</v>
      </c>
      <c r="CN664">
        <v>-0.00431141668520578</v>
      </c>
      <c r="CO664">
        <v>289.9999999999999</v>
      </c>
      <c r="CP664">
        <v>1590.91</v>
      </c>
      <c r="CQ664">
        <v>765</v>
      </c>
      <c r="CR664">
        <v>5219.32</v>
      </c>
      <c r="CS664">
        <v>1591.27</v>
      </c>
      <c r="CT664">
        <v>-0.36</v>
      </c>
      <c r="DH664">
        <f>$B$11*EG664+$C$11*EH664+$F$11*ES664*(1-EV664)</f>
        <v>0</v>
      </c>
      <c r="DI664">
        <f>DH664*DJ664</f>
        <v>0</v>
      </c>
      <c r="DJ664">
        <f>($B$11*$D$9+$C$11*$D$9+$F$11*((FF664+EX664)/MAX(FF664+EX664+FG664, 0.1)*$I$9+FG664/MAX(FF664+EX664+FG664, 0.1)*$J$9))/($B$11+$C$11+$F$11)</f>
        <v>0</v>
      </c>
      <c r="DK664">
        <f>($B$11*$K$9+$C$11*$K$9+$F$11*((FF664+EX664)/MAX(FF664+EX664+FG664, 0.1)*$P$9+FG664/MAX(FF664+EX664+FG664, 0.1)*$Q$9))/($B$11+$C$11+$F$11)</f>
        <v>0</v>
      </c>
      <c r="DL664">
        <v>6</v>
      </c>
      <c r="DM664">
        <v>0.5</v>
      </c>
      <c r="DN664" t="s">
        <v>438</v>
      </c>
      <c r="DO664">
        <v>2</v>
      </c>
      <c r="DP664" t="b">
        <v>1</v>
      </c>
      <c r="DQ664">
        <v>1761514929.8</v>
      </c>
      <c r="DR664">
        <v>1132.886</v>
      </c>
      <c r="DS664">
        <v>1178.386</v>
      </c>
      <c r="DT664">
        <v>16.26671</v>
      </c>
      <c r="DU664">
        <v>14.35126</v>
      </c>
      <c r="DV664">
        <v>1136.566</v>
      </c>
      <c r="DW664">
        <v>16.19511</v>
      </c>
      <c r="DX664">
        <v>500.0396999999999</v>
      </c>
      <c r="DY664">
        <v>90.25049000000001</v>
      </c>
      <c r="DZ664">
        <v>0.10003016</v>
      </c>
      <c r="EA664">
        <v>23.82716</v>
      </c>
      <c r="EB664">
        <v>23.91053</v>
      </c>
      <c r="EC664">
        <v>999.9</v>
      </c>
      <c r="ED664">
        <v>0</v>
      </c>
      <c r="EE664">
        <v>0</v>
      </c>
      <c r="EF664">
        <v>10030.61</v>
      </c>
      <c r="EG664">
        <v>0</v>
      </c>
      <c r="EH664">
        <v>1028.99</v>
      </c>
      <c r="EI664">
        <v>-45.49878</v>
      </c>
      <c r="EJ664">
        <v>1151.619</v>
      </c>
      <c r="EK664">
        <v>1195.543</v>
      </c>
      <c r="EL664">
        <v>1.915459</v>
      </c>
      <c r="EM664">
        <v>1178.386</v>
      </c>
      <c r="EN664">
        <v>14.35126</v>
      </c>
      <c r="EO664">
        <v>1.468078</v>
      </c>
      <c r="EP664">
        <v>1.295208</v>
      </c>
      <c r="EQ664">
        <v>12.6397</v>
      </c>
      <c r="ER664">
        <v>10.74335</v>
      </c>
      <c r="ES664">
        <v>1999.972</v>
      </c>
      <c r="ET664">
        <v>0.980005</v>
      </c>
      <c r="EU664">
        <v>0.0199954</v>
      </c>
      <c r="EV664">
        <v>0</v>
      </c>
      <c r="EW664">
        <v>1476.985</v>
      </c>
      <c r="EX664">
        <v>5.000970000000001</v>
      </c>
      <c r="EY664">
        <v>29716.19</v>
      </c>
      <c r="EZ664">
        <v>16707.41</v>
      </c>
      <c r="FA664">
        <v>41.312</v>
      </c>
      <c r="FB664">
        <v>42.437</v>
      </c>
      <c r="FC664">
        <v>41.4748</v>
      </c>
      <c r="FD664">
        <v>41.812</v>
      </c>
      <c r="FE664">
        <v>41.312</v>
      </c>
      <c r="FF664">
        <v>1955.082</v>
      </c>
      <c r="FG664">
        <v>39.89</v>
      </c>
      <c r="FH664">
        <v>0</v>
      </c>
      <c r="FI664">
        <v>9803.600000143051</v>
      </c>
      <c r="FJ664">
        <v>0</v>
      </c>
      <c r="FK664">
        <v>1477.5172</v>
      </c>
      <c r="FL664">
        <v>-9.08153846966982</v>
      </c>
      <c r="FM664">
        <v>-190.353846143518</v>
      </c>
      <c r="FN664">
        <v>29730.568</v>
      </c>
      <c r="FO664">
        <v>15</v>
      </c>
      <c r="FP664">
        <v>0</v>
      </c>
      <c r="FQ664" t="s">
        <v>439</v>
      </c>
      <c r="FR664">
        <v>1760210915.6</v>
      </c>
      <c r="FS664">
        <v>0</v>
      </c>
      <c r="FT664">
        <v>0</v>
      </c>
      <c r="FU664">
        <v>-0.215</v>
      </c>
      <c r="FV664">
        <v>0</v>
      </c>
      <c r="FW664">
        <v>-0.6919999999999999</v>
      </c>
      <c r="FX664">
        <v>0</v>
      </c>
      <c r="FY664">
        <v>400</v>
      </c>
      <c r="FZ664">
        <v>0</v>
      </c>
      <c r="GA664">
        <v>0.15</v>
      </c>
      <c r="GB664">
        <v>0</v>
      </c>
      <c r="GC664">
        <v>-45.3810175</v>
      </c>
      <c r="GD664">
        <v>-0.7988521575984538</v>
      </c>
      <c r="GE664">
        <v>0.1127628393742816</v>
      </c>
      <c r="GF664">
        <v>0</v>
      </c>
      <c r="GG664">
        <v>1478.10294117647</v>
      </c>
      <c r="GH664">
        <v>-9.881130641688836</v>
      </c>
      <c r="GI664">
        <v>1.015119608750238</v>
      </c>
      <c r="GJ664">
        <v>0</v>
      </c>
      <c r="GK664">
        <v>1.9366995</v>
      </c>
      <c r="GL664">
        <v>-0.1369130206379034</v>
      </c>
      <c r="GM664">
        <v>0.01418731686225411</v>
      </c>
      <c r="GN664">
        <v>0</v>
      </c>
      <c r="GO664">
        <v>0</v>
      </c>
      <c r="GP664">
        <v>3</v>
      </c>
      <c r="GQ664" t="s">
        <v>455</v>
      </c>
      <c r="GR664">
        <v>3.13377</v>
      </c>
      <c r="GS664">
        <v>2.76035</v>
      </c>
      <c r="GT664">
        <v>0.185962</v>
      </c>
      <c r="GU664">
        <v>0.188437</v>
      </c>
      <c r="GV664">
        <v>0.0799422</v>
      </c>
      <c r="GW664">
        <v>0.0723294</v>
      </c>
      <c r="GX664">
        <v>25809.7</v>
      </c>
      <c r="GY664">
        <v>25734.3</v>
      </c>
      <c r="GZ664">
        <v>29494</v>
      </c>
      <c r="HA664">
        <v>29319.1</v>
      </c>
      <c r="HB664">
        <v>35863.6</v>
      </c>
      <c r="HC664">
        <v>36031.5</v>
      </c>
      <c r="HD664">
        <v>41500.1</v>
      </c>
      <c r="HE664">
        <v>41649.5</v>
      </c>
      <c r="HF664">
        <v>1.90935</v>
      </c>
      <c r="HG664">
        <v>1.82733</v>
      </c>
      <c r="HH664">
        <v>0.0110939</v>
      </c>
      <c r="HI664">
        <v>0</v>
      </c>
      <c r="HJ664">
        <v>23.7349</v>
      </c>
      <c r="HK664">
        <v>999.9</v>
      </c>
      <c r="HL664">
        <v>34.9</v>
      </c>
      <c r="HM664">
        <v>31.5</v>
      </c>
      <c r="HN664">
        <v>17.9489</v>
      </c>
      <c r="HO664">
        <v>62.4567</v>
      </c>
      <c r="HP664">
        <v>30.8253</v>
      </c>
      <c r="HQ664">
        <v>1</v>
      </c>
      <c r="HR664">
        <v>0.304797</v>
      </c>
      <c r="HS664">
        <v>4.73973</v>
      </c>
      <c r="HT664">
        <v>20.2778</v>
      </c>
      <c r="HU664">
        <v>5.21669</v>
      </c>
      <c r="HV664">
        <v>12.0159</v>
      </c>
      <c r="HW664">
        <v>4.9888</v>
      </c>
      <c r="HX664">
        <v>3.28798</v>
      </c>
      <c r="HY664">
        <v>9999</v>
      </c>
      <c r="HZ664">
        <v>9999</v>
      </c>
      <c r="IA664">
        <v>9999</v>
      </c>
      <c r="IB664">
        <v>999.9</v>
      </c>
      <c r="IC664">
        <v>4.97281</v>
      </c>
      <c r="ID664">
        <v>1.86661</v>
      </c>
      <c r="IE664">
        <v>1.86589</v>
      </c>
      <c r="IF664">
        <v>1.86585</v>
      </c>
      <c r="IG664">
        <v>1.86769</v>
      </c>
      <c r="IH664">
        <v>1.87014</v>
      </c>
      <c r="II664">
        <v>1.86876</v>
      </c>
      <c r="IJ664">
        <v>1.87028</v>
      </c>
      <c r="IK664">
        <v>0</v>
      </c>
      <c r="IL664">
        <v>0</v>
      </c>
      <c r="IM664">
        <v>0</v>
      </c>
      <c r="IN664">
        <v>0</v>
      </c>
      <c r="IO664" t="s">
        <v>441</v>
      </c>
      <c r="IP664" t="s">
        <v>442</v>
      </c>
      <c r="IQ664" t="s">
        <v>443</v>
      </c>
      <c r="IR664" t="s">
        <v>443</v>
      </c>
      <c r="IS664" t="s">
        <v>443</v>
      </c>
      <c r="IT664" t="s">
        <v>443</v>
      </c>
      <c r="IU664">
        <v>0</v>
      </c>
      <c r="IV664">
        <v>100</v>
      </c>
      <c r="IW664">
        <v>100</v>
      </c>
      <c r="IX664">
        <v>-3.69</v>
      </c>
      <c r="IY664">
        <v>0.0716</v>
      </c>
      <c r="IZ664">
        <v>-1.414774939843471</v>
      </c>
      <c r="JA664">
        <v>-0.002262605230658699</v>
      </c>
      <c r="JB664">
        <v>4.117972070868355E-07</v>
      </c>
      <c r="JC664">
        <v>-1.535053720392113E-10</v>
      </c>
      <c r="JD664">
        <v>-0.05773197212917025</v>
      </c>
      <c r="JE664">
        <v>-0.004387372397949352</v>
      </c>
      <c r="JF664">
        <v>0.001148265067849212</v>
      </c>
      <c r="JG664">
        <v>-2.372704636287677E-05</v>
      </c>
      <c r="JH664">
        <v>4</v>
      </c>
      <c r="JI664">
        <v>2346</v>
      </c>
      <c r="JJ664">
        <v>1</v>
      </c>
      <c r="JK664">
        <v>24</v>
      </c>
      <c r="JL664">
        <v>21733.6</v>
      </c>
      <c r="JM664">
        <v>29358582.2</v>
      </c>
      <c r="JN664">
        <v>2.40234</v>
      </c>
      <c r="JO664">
        <v>2.23877</v>
      </c>
      <c r="JP664">
        <v>1.39648</v>
      </c>
      <c r="JQ664">
        <v>2.35352</v>
      </c>
      <c r="JR664">
        <v>1.49536</v>
      </c>
      <c r="JS664">
        <v>2.69043</v>
      </c>
      <c r="JT664">
        <v>36.34</v>
      </c>
      <c r="JU664">
        <v>24.035</v>
      </c>
      <c r="JV664">
        <v>18</v>
      </c>
      <c r="JW664">
        <v>500.062</v>
      </c>
      <c r="JX664">
        <v>437.445</v>
      </c>
      <c r="JY664">
        <v>18.1497</v>
      </c>
      <c r="JZ664">
        <v>31.3002</v>
      </c>
      <c r="KA664">
        <v>29.9998</v>
      </c>
      <c r="KB664">
        <v>30.9927</v>
      </c>
      <c r="KC664">
        <v>30.9063</v>
      </c>
      <c r="KD664">
        <v>48.1948</v>
      </c>
      <c r="KE664">
        <v>22.7361</v>
      </c>
      <c r="KF664">
        <v>31.1195</v>
      </c>
      <c r="KG664">
        <v>18.1953</v>
      </c>
      <c r="KH664">
        <v>1209.29</v>
      </c>
      <c r="KI664">
        <v>14.4864</v>
      </c>
      <c r="KJ664">
        <v>100.797</v>
      </c>
      <c r="KK664">
        <v>100.158</v>
      </c>
    </row>
    <row r="665" spans="1:297">
      <c r="A665">
        <v>649</v>
      </c>
      <c r="B665">
        <v>1761514937.6</v>
      </c>
      <c r="C665">
        <v>7727.099999904633</v>
      </c>
      <c r="D665" t="s">
        <v>1747</v>
      </c>
      <c r="E665" t="s">
        <v>1748</v>
      </c>
      <c r="F665">
        <v>5</v>
      </c>
      <c r="G665" t="s">
        <v>1604</v>
      </c>
      <c r="H665" t="s">
        <v>436</v>
      </c>
      <c r="I665">
        <v>1761514935.1</v>
      </c>
      <c r="J665">
        <f>(K665)/1000</f>
        <v>0</v>
      </c>
      <c r="K665">
        <f>IF(DP665, AN665, AH665)</f>
        <v>0</v>
      </c>
      <c r="L665">
        <f>IF(DP665, AI665, AG665)</f>
        <v>0</v>
      </c>
      <c r="M665">
        <f>DR665 - IF(AU665&gt;1, L665*DL665*100.0/(AW665), 0)</f>
        <v>0</v>
      </c>
      <c r="N665">
        <f>((T665-J665/2)*M665-L665)/(T665+J665/2)</f>
        <v>0</v>
      </c>
      <c r="O665">
        <f>N665*(DY665+DZ665)/1000.0</f>
        <v>0</v>
      </c>
      <c r="P665">
        <f>(DR665 - IF(AU665&gt;1, L665*DL665*100.0/(AW665), 0))*(DY665+DZ665)/1000.0</f>
        <v>0</v>
      </c>
      <c r="Q665">
        <f>2.0/((1/S665-1/R665)+SIGN(S665)*SQRT((1/S665-1/R665)*(1/S665-1/R665) + 4*DM665/((DM665+1)*(DM665+1))*(2*1/S665*1/R665-1/R665*1/R665)))</f>
        <v>0</v>
      </c>
      <c r="R665">
        <f>IF(LEFT(DN665,1)&lt;&gt;"0",IF(LEFT(DN665,1)="1",3.0,DO665),$D$5+$E$5*(EF665*DY665/($K$5*1000))+$F$5*(EF665*DY665/($K$5*1000))*MAX(MIN(DL665,$J$5),$I$5)*MAX(MIN(DL665,$J$5),$I$5)+$G$5*MAX(MIN(DL665,$J$5),$I$5)*(EF665*DY665/($K$5*1000))+$H$5*(EF665*DY665/($K$5*1000))*(EF665*DY665/($K$5*1000)))</f>
        <v>0</v>
      </c>
      <c r="S665">
        <f>J665*(1000-(1000*0.61365*exp(17.502*W665/(240.97+W665))/(DY665+DZ665)+DT665)/2)/(1000*0.61365*exp(17.502*W665/(240.97+W665))/(DY665+DZ665)-DT665)</f>
        <v>0</v>
      </c>
      <c r="T665">
        <f>1/((DM665+1)/(Q665/1.6)+1/(R665/1.37)) + DM665/((DM665+1)/(Q665/1.6) + DM665/(R665/1.37))</f>
        <v>0</v>
      </c>
      <c r="U665">
        <f>(DH665*DK665)</f>
        <v>0</v>
      </c>
      <c r="V665">
        <f>(EA665+(U665+2*0.95*5.67E-8*(((EA665+$B$7)+273)^4-(EA665+273)^4)-44100*J665)/(1.84*29.3*R665+8*0.95*5.67E-8*(EA665+273)^3))</f>
        <v>0</v>
      </c>
      <c r="W665">
        <f>($C$7*EB665+$D$7*EC665+$E$7*V665)</f>
        <v>0</v>
      </c>
      <c r="X665">
        <f>0.61365*exp(17.502*W665/(240.97+W665))</f>
        <v>0</v>
      </c>
      <c r="Y665">
        <f>(Z665/AA665*100)</f>
        <v>0</v>
      </c>
      <c r="Z665">
        <f>DT665*(DY665+DZ665)/1000</f>
        <v>0</v>
      </c>
      <c r="AA665">
        <f>0.61365*exp(17.502*EA665/(240.97+EA665))</f>
        <v>0</v>
      </c>
      <c r="AB665">
        <f>(X665-DT665*(DY665+DZ665)/1000)</f>
        <v>0</v>
      </c>
      <c r="AC665">
        <f>(-J665*44100)</f>
        <v>0</v>
      </c>
      <c r="AD665">
        <f>2*29.3*R665*0.92*(EA665-W665)</f>
        <v>0</v>
      </c>
      <c r="AE665">
        <f>2*0.95*5.67E-8*(((EA665+$B$7)+273)^4-(W665+273)^4)</f>
        <v>0</v>
      </c>
      <c r="AF665">
        <f>U665+AE665+AC665+AD665</f>
        <v>0</v>
      </c>
      <c r="AG665">
        <f>DX665*AU665*(DS665-DR665*(1000-AU665*DU665)/(1000-AU665*DT665))/(100*DL665)</f>
        <v>0</v>
      </c>
      <c r="AH665">
        <f>1000*DX665*AU665*(DT665-DU665)/(100*DL665*(1000-AU665*DT665))</f>
        <v>0</v>
      </c>
      <c r="AI665">
        <f>(AJ665 - AK665 - DY665*1E3/(8.314*(EA665+273.15)) * AM665/DX665 * AL665) * DX665/(100*DL665) * (1000 - DU665)/1000</f>
        <v>0</v>
      </c>
      <c r="AJ665">
        <v>1212.027835508599</v>
      </c>
      <c r="AK665">
        <v>1176.342181818182</v>
      </c>
      <c r="AL665">
        <v>3.38663038833117</v>
      </c>
      <c r="AM665">
        <v>65.62289470494829</v>
      </c>
      <c r="AN665">
        <f>(AP665 - AO665 + DY665*1E3/(8.314*(EA665+273.15)) * AR665/DX665 * AQ665) * DX665/(100*DL665) * 1000/(1000 - AP665)</f>
        <v>0</v>
      </c>
      <c r="AO665">
        <v>14.39150016083395</v>
      </c>
      <c r="AP665">
        <v>16.26844242424242</v>
      </c>
      <c r="AQ665">
        <v>4.659111381751889E-05</v>
      </c>
      <c r="AR665">
        <v>106.7628895152086</v>
      </c>
      <c r="AS665">
        <v>0</v>
      </c>
      <c r="AT665">
        <v>0</v>
      </c>
      <c r="AU665">
        <f>IF(AS665*$H$13&gt;=AW665,1.0,(AW665/(AW665-AS665*$H$13)))</f>
        <v>0</v>
      </c>
      <c r="AV665">
        <f>(AU665-1)*100</f>
        <v>0</v>
      </c>
      <c r="AW665">
        <f>MAX(0,($B$13+$C$13*EF665)/(1+$D$13*EF665)*DY665/(EA665+273)*$E$13)</f>
        <v>0</v>
      </c>
      <c r="AX665" t="s">
        <v>437</v>
      </c>
      <c r="AY665" t="s">
        <v>437</v>
      </c>
      <c r="AZ665">
        <v>0</v>
      </c>
      <c r="BA665">
        <v>0</v>
      </c>
      <c r="BB665">
        <f>1-AZ665/BA665</f>
        <v>0</v>
      </c>
      <c r="BC665">
        <v>0</v>
      </c>
      <c r="BD665" t="s">
        <v>437</v>
      </c>
      <c r="BE665" t="s">
        <v>437</v>
      </c>
      <c r="BF665">
        <v>0</v>
      </c>
      <c r="BG665">
        <v>0</v>
      </c>
      <c r="BH665">
        <f>1-BF665/BG665</f>
        <v>0</v>
      </c>
      <c r="BI665">
        <v>0.5</v>
      </c>
      <c r="BJ665">
        <f>DI665</f>
        <v>0</v>
      </c>
      <c r="BK665">
        <f>L665</f>
        <v>0</v>
      </c>
      <c r="BL665">
        <f>BH665*BI665*BJ665</f>
        <v>0</v>
      </c>
      <c r="BM665">
        <f>(BK665-BC665)/BJ665</f>
        <v>0</v>
      </c>
      <c r="BN665">
        <f>(BA665-BG665)/BG665</f>
        <v>0</v>
      </c>
      <c r="BO665">
        <f>AZ665/(BB665+AZ665/BG665)</f>
        <v>0</v>
      </c>
      <c r="BP665" t="s">
        <v>437</v>
      </c>
      <c r="BQ665">
        <v>0</v>
      </c>
      <c r="BR665">
        <f>IF(BQ665&lt;&gt;0, BQ665, BO665)</f>
        <v>0</v>
      </c>
      <c r="BS665">
        <f>1-BR665/BG665</f>
        <v>0</v>
      </c>
      <c r="BT665">
        <f>(BG665-BF665)/(BG665-BR665)</f>
        <v>0</v>
      </c>
      <c r="BU665">
        <f>(BA665-BG665)/(BA665-BR665)</f>
        <v>0</v>
      </c>
      <c r="BV665">
        <f>(BG665-BF665)/(BG665-AZ665)</f>
        <v>0</v>
      </c>
      <c r="BW665">
        <f>(BA665-BG665)/(BA665-AZ665)</f>
        <v>0</v>
      </c>
      <c r="BX665">
        <f>(BT665*BR665/BF665)</f>
        <v>0</v>
      </c>
      <c r="BY665">
        <f>(1-BX665)</f>
        <v>0</v>
      </c>
      <c r="BZ665">
        <v>2020</v>
      </c>
      <c r="CA665">
        <v>290.0000000000001</v>
      </c>
      <c r="CB665">
        <v>1590.42</v>
      </c>
      <c r="CC665">
        <v>295</v>
      </c>
      <c r="CD665">
        <v>5220.67</v>
      </c>
      <c r="CE665">
        <v>1591.29</v>
      </c>
      <c r="CF665">
        <v>-0.87</v>
      </c>
      <c r="CG665">
        <v>300.0000000000001</v>
      </c>
      <c r="CH665">
        <v>23.8</v>
      </c>
      <c r="CI665">
        <v>1650.734719841875</v>
      </c>
      <c r="CJ665">
        <v>2.032994541366527</v>
      </c>
      <c r="CK665">
        <v>-31.03478562282126</v>
      </c>
      <c r="CL665">
        <v>0.9198548094063967</v>
      </c>
      <c r="CM665">
        <v>0.9759925733019913</v>
      </c>
      <c r="CN665">
        <v>-0.00431141668520578</v>
      </c>
      <c r="CO665">
        <v>289.9999999999999</v>
      </c>
      <c r="CP665">
        <v>1590.91</v>
      </c>
      <c r="CQ665">
        <v>765</v>
      </c>
      <c r="CR665">
        <v>5219.32</v>
      </c>
      <c r="CS665">
        <v>1591.27</v>
      </c>
      <c r="CT665">
        <v>-0.36</v>
      </c>
      <c r="DH665">
        <f>$B$11*EG665+$C$11*EH665+$F$11*ES665*(1-EV665)</f>
        <v>0</v>
      </c>
      <c r="DI665">
        <f>DH665*DJ665</f>
        <v>0</v>
      </c>
      <c r="DJ665">
        <f>($B$11*$D$9+$C$11*$D$9+$F$11*((FF665+EX665)/MAX(FF665+EX665+FG665, 0.1)*$I$9+FG665/MAX(FF665+EX665+FG665, 0.1)*$J$9))/($B$11+$C$11+$F$11)</f>
        <v>0</v>
      </c>
      <c r="DK665">
        <f>($B$11*$K$9+$C$11*$K$9+$F$11*((FF665+EX665)/MAX(FF665+EX665+FG665, 0.1)*$P$9+FG665/MAX(FF665+EX665+FG665, 0.1)*$Q$9))/($B$11+$C$11+$F$11)</f>
        <v>0</v>
      </c>
      <c r="DL665">
        <v>6</v>
      </c>
      <c r="DM665">
        <v>0.5</v>
      </c>
      <c r="DN665" t="s">
        <v>438</v>
      </c>
      <c r="DO665">
        <v>2</v>
      </c>
      <c r="DP665" t="b">
        <v>1</v>
      </c>
      <c r="DQ665">
        <v>1761514935.1</v>
      </c>
      <c r="DR665">
        <v>1150.537777777778</v>
      </c>
      <c r="DS665">
        <v>1196.245555555556</v>
      </c>
      <c r="DT665">
        <v>16.26497777777778</v>
      </c>
      <c r="DU665">
        <v>14.39174444444444</v>
      </c>
      <c r="DV665">
        <v>1154.251111111111</v>
      </c>
      <c r="DW665">
        <v>16.1934</v>
      </c>
      <c r="DX665">
        <v>500.0223333333333</v>
      </c>
      <c r="DY665">
        <v>90.24971111111111</v>
      </c>
      <c r="DZ665">
        <v>0.1000906</v>
      </c>
      <c r="EA665">
        <v>23.83726666666666</v>
      </c>
      <c r="EB665">
        <v>23.93267777777778</v>
      </c>
      <c r="EC665">
        <v>999.9000000000001</v>
      </c>
      <c r="ED665">
        <v>0</v>
      </c>
      <c r="EE665">
        <v>0</v>
      </c>
      <c r="EF665">
        <v>9983.543333333331</v>
      </c>
      <c r="EG665">
        <v>0</v>
      </c>
      <c r="EH665">
        <v>1028.99</v>
      </c>
      <c r="EI665">
        <v>-45.70833333333334</v>
      </c>
      <c r="EJ665">
        <v>1169.56</v>
      </c>
      <c r="EK665">
        <v>1213.714444444445</v>
      </c>
      <c r="EL665">
        <v>1.873244444444444</v>
      </c>
      <c r="EM665">
        <v>1196.245555555556</v>
      </c>
      <c r="EN665">
        <v>14.39174444444444</v>
      </c>
      <c r="EO665">
        <v>1.467911111111111</v>
      </c>
      <c r="EP665">
        <v>1.298852222222222</v>
      </c>
      <c r="EQ665">
        <v>12.63793333333333</v>
      </c>
      <c r="ER665">
        <v>10.78554444444444</v>
      </c>
      <c r="ES665">
        <v>2000.018888888889</v>
      </c>
      <c r="ET665">
        <v>0.9800053333333333</v>
      </c>
      <c r="EU665">
        <v>0.01999507777777778</v>
      </c>
      <c r="EV665">
        <v>0</v>
      </c>
      <c r="EW665">
        <v>1475.987777777778</v>
      </c>
      <c r="EX665">
        <v>5.00097</v>
      </c>
      <c r="EY665">
        <v>29699.83333333333</v>
      </c>
      <c r="EZ665">
        <v>16707.75555555556</v>
      </c>
      <c r="FA665">
        <v>41.312</v>
      </c>
      <c r="FB665">
        <v>42.437</v>
      </c>
      <c r="FC665">
        <v>41.465</v>
      </c>
      <c r="FD665">
        <v>41.812</v>
      </c>
      <c r="FE665">
        <v>41.312</v>
      </c>
      <c r="FF665">
        <v>1955.128888888889</v>
      </c>
      <c r="FG665">
        <v>39.89</v>
      </c>
      <c r="FH665">
        <v>0</v>
      </c>
      <c r="FI665">
        <v>9808.400000095367</v>
      </c>
      <c r="FJ665">
        <v>0</v>
      </c>
      <c r="FK665">
        <v>1476.7808</v>
      </c>
      <c r="FL665">
        <v>-9.958461542566683</v>
      </c>
      <c r="FM665">
        <v>-186.8999996880095</v>
      </c>
      <c r="FN665">
        <v>29715.552</v>
      </c>
      <c r="FO665">
        <v>15</v>
      </c>
      <c r="FP665">
        <v>0</v>
      </c>
      <c r="FQ665" t="s">
        <v>439</v>
      </c>
      <c r="FR665">
        <v>1760210915.6</v>
      </c>
      <c r="FS665">
        <v>0</v>
      </c>
      <c r="FT665">
        <v>0</v>
      </c>
      <c r="FU665">
        <v>-0.215</v>
      </c>
      <c r="FV665">
        <v>0</v>
      </c>
      <c r="FW665">
        <v>-0.6919999999999999</v>
      </c>
      <c r="FX665">
        <v>0</v>
      </c>
      <c r="FY665">
        <v>400</v>
      </c>
      <c r="FZ665">
        <v>0</v>
      </c>
      <c r="GA665">
        <v>0.15</v>
      </c>
      <c r="GB665">
        <v>0</v>
      </c>
      <c r="GC665">
        <v>-45.4544</v>
      </c>
      <c r="GD665">
        <v>-1.399920450281386</v>
      </c>
      <c r="GE665">
        <v>0.1530845256712774</v>
      </c>
      <c r="GF665">
        <v>0</v>
      </c>
      <c r="GG665">
        <v>1477.380294117647</v>
      </c>
      <c r="GH665">
        <v>-9.368220021541964</v>
      </c>
      <c r="GI665">
        <v>0.9665782135484967</v>
      </c>
      <c r="GJ665">
        <v>0</v>
      </c>
      <c r="GK665">
        <v>1.92185025</v>
      </c>
      <c r="GL665">
        <v>-0.2402198499061959</v>
      </c>
      <c r="GM665">
        <v>0.02518023356598385</v>
      </c>
      <c r="GN665">
        <v>0</v>
      </c>
      <c r="GO665">
        <v>0</v>
      </c>
      <c r="GP665">
        <v>3</v>
      </c>
      <c r="GQ665" t="s">
        <v>455</v>
      </c>
      <c r="GR665">
        <v>3.13374</v>
      </c>
      <c r="GS665">
        <v>2.76019</v>
      </c>
      <c r="GT665">
        <v>0.187664</v>
      </c>
      <c r="GU665">
        <v>0.190104</v>
      </c>
      <c r="GV665">
        <v>0.0799602</v>
      </c>
      <c r="GW665">
        <v>0.0724516</v>
      </c>
      <c r="GX665">
        <v>25755.1</v>
      </c>
      <c r="GY665">
        <v>25681</v>
      </c>
      <c r="GZ665">
        <v>29493.5</v>
      </c>
      <c r="HA665">
        <v>29318.7</v>
      </c>
      <c r="HB665">
        <v>35862.2</v>
      </c>
      <c r="HC665">
        <v>36026.2</v>
      </c>
      <c r="HD665">
        <v>41499.3</v>
      </c>
      <c r="HE665">
        <v>41648.8</v>
      </c>
      <c r="HF665">
        <v>1.90945</v>
      </c>
      <c r="HG665">
        <v>1.82725</v>
      </c>
      <c r="HH665">
        <v>0.0123307</v>
      </c>
      <c r="HI665">
        <v>0</v>
      </c>
      <c r="HJ665">
        <v>23.7364</v>
      </c>
      <c r="HK665">
        <v>999.9</v>
      </c>
      <c r="HL665">
        <v>34.9</v>
      </c>
      <c r="HM665">
        <v>31.5</v>
      </c>
      <c r="HN665">
        <v>17.9506</v>
      </c>
      <c r="HO665">
        <v>62.8867</v>
      </c>
      <c r="HP665">
        <v>30.8694</v>
      </c>
      <c r="HQ665">
        <v>1</v>
      </c>
      <c r="HR665">
        <v>0.304726</v>
      </c>
      <c r="HS665">
        <v>4.70928</v>
      </c>
      <c r="HT665">
        <v>20.2784</v>
      </c>
      <c r="HU665">
        <v>5.21699</v>
      </c>
      <c r="HV665">
        <v>12.0159</v>
      </c>
      <c r="HW665">
        <v>4.98885</v>
      </c>
      <c r="HX665">
        <v>3.28772</v>
      </c>
      <c r="HY665">
        <v>9999</v>
      </c>
      <c r="HZ665">
        <v>9999</v>
      </c>
      <c r="IA665">
        <v>9999</v>
      </c>
      <c r="IB665">
        <v>999.9</v>
      </c>
      <c r="IC665">
        <v>4.97282</v>
      </c>
      <c r="ID665">
        <v>1.86661</v>
      </c>
      <c r="IE665">
        <v>1.86586</v>
      </c>
      <c r="IF665">
        <v>1.86585</v>
      </c>
      <c r="IG665">
        <v>1.86769</v>
      </c>
      <c r="IH665">
        <v>1.87014</v>
      </c>
      <c r="II665">
        <v>1.86874</v>
      </c>
      <c r="IJ665">
        <v>1.87027</v>
      </c>
      <c r="IK665">
        <v>0</v>
      </c>
      <c r="IL665">
        <v>0</v>
      </c>
      <c r="IM665">
        <v>0</v>
      </c>
      <c r="IN665">
        <v>0</v>
      </c>
      <c r="IO665" t="s">
        <v>441</v>
      </c>
      <c r="IP665" t="s">
        <v>442</v>
      </c>
      <c r="IQ665" t="s">
        <v>443</v>
      </c>
      <c r="IR665" t="s">
        <v>443</v>
      </c>
      <c r="IS665" t="s">
        <v>443</v>
      </c>
      <c r="IT665" t="s">
        <v>443</v>
      </c>
      <c r="IU665">
        <v>0</v>
      </c>
      <c r="IV665">
        <v>100</v>
      </c>
      <c r="IW665">
        <v>100</v>
      </c>
      <c r="IX665">
        <v>-3.73</v>
      </c>
      <c r="IY665">
        <v>0.0716</v>
      </c>
      <c r="IZ665">
        <v>-1.414774939843471</v>
      </c>
      <c r="JA665">
        <v>-0.002262605230658699</v>
      </c>
      <c r="JB665">
        <v>4.117972070868355E-07</v>
      </c>
      <c r="JC665">
        <v>-1.535053720392113E-10</v>
      </c>
      <c r="JD665">
        <v>-0.05773197212917025</v>
      </c>
      <c r="JE665">
        <v>-0.004387372397949352</v>
      </c>
      <c r="JF665">
        <v>0.001148265067849212</v>
      </c>
      <c r="JG665">
        <v>-2.372704636287677E-05</v>
      </c>
      <c r="JH665">
        <v>4</v>
      </c>
      <c r="JI665">
        <v>2346</v>
      </c>
      <c r="JJ665">
        <v>1</v>
      </c>
      <c r="JK665">
        <v>24</v>
      </c>
      <c r="JL665">
        <v>21733.7</v>
      </c>
      <c r="JM665">
        <v>29358582.3</v>
      </c>
      <c r="JN665">
        <v>2.43286</v>
      </c>
      <c r="JO665">
        <v>2.24121</v>
      </c>
      <c r="JP665">
        <v>1.39648</v>
      </c>
      <c r="JQ665">
        <v>2.35229</v>
      </c>
      <c r="JR665">
        <v>1.49536</v>
      </c>
      <c r="JS665">
        <v>2.70752</v>
      </c>
      <c r="JT665">
        <v>36.3165</v>
      </c>
      <c r="JU665">
        <v>24.035</v>
      </c>
      <c r="JV665">
        <v>18</v>
      </c>
      <c r="JW665">
        <v>500.16</v>
      </c>
      <c r="JX665">
        <v>437.428</v>
      </c>
      <c r="JY665">
        <v>18.2176</v>
      </c>
      <c r="JZ665">
        <v>31.303</v>
      </c>
      <c r="KA665">
        <v>29.9998</v>
      </c>
      <c r="KB665">
        <v>30.9968</v>
      </c>
      <c r="KC665">
        <v>30.9104</v>
      </c>
      <c r="KD665">
        <v>48.6963</v>
      </c>
      <c r="KE665">
        <v>22.4314</v>
      </c>
      <c r="KF665">
        <v>30.7492</v>
      </c>
      <c r="KG665">
        <v>18.2511</v>
      </c>
      <c r="KH665">
        <v>1222.67</v>
      </c>
      <c r="KI665">
        <v>14.5063</v>
      </c>
      <c r="KJ665">
        <v>100.795</v>
      </c>
      <c r="KK665">
        <v>100.156</v>
      </c>
    </row>
    <row r="666" spans="1:297">
      <c r="A666">
        <v>650</v>
      </c>
      <c r="B666">
        <v>1761514942.6</v>
      </c>
      <c r="C666">
        <v>7732.099999904633</v>
      </c>
      <c r="D666" t="s">
        <v>1749</v>
      </c>
      <c r="E666" t="s">
        <v>1750</v>
      </c>
      <c r="F666">
        <v>5</v>
      </c>
      <c r="G666" t="s">
        <v>1604</v>
      </c>
      <c r="H666" t="s">
        <v>436</v>
      </c>
      <c r="I666">
        <v>1761514939.8</v>
      </c>
      <c r="J666">
        <f>(K666)/1000</f>
        <v>0</v>
      </c>
      <c r="K666">
        <f>IF(DP666, AN666, AH666)</f>
        <v>0</v>
      </c>
      <c r="L666">
        <f>IF(DP666, AI666, AG666)</f>
        <v>0</v>
      </c>
      <c r="M666">
        <f>DR666 - IF(AU666&gt;1, L666*DL666*100.0/(AW666), 0)</f>
        <v>0</v>
      </c>
      <c r="N666">
        <f>((T666-J666/2)*M666-L666)/(T666+J666/2)</f>
        <v>0</v>
      </c>
      <c r="O666">
        <f>N666*(DY666+DZ666)/1000.0</f>
        <v>0</v>
      </c>
      <c r="P666">
        <f>(DR666 - IF(AU666&gt;1, L666*DL666*100.0/(AW666), 0))*(DY666+DZ666)/1000.0</f>
        <v>0</v>
      </c>
      <c r="Q666">
        <f>2.0/((1/S666-1/R666)+SIGN(S666)*SQRT((1/S666-1/R666)*(1/S666-1/R666) + 4*DM666/((DM666+1)*(DM666+1))*(2*1/S666*1/R666-1/R666*1/R666)))</f>
        <v>0</v>
      </c>
      <c r="R666">
        <f>IF(LEFT(DN666,1)&lt;&gt;"0",IF(LEFT(DN666,1)="1",3.0,DO666),$D$5+$E$5*(EF666*DY666/($K$5*1000))+$F$5*(EF666*DY666/($K$5*1000))*MAX(MIN(DL666,$J$5),$I$5)*MAX(MIN(DL666,$J$5),$I$5)+$G$5*MAX(MIN(DL666,$J$5),$I$5)*(EF666*DY666/($K$5*1000))+$H$5*(EF666*DY666/($K$5*1000))*(EF666*DY666/($K$5*1000)))</f>
        <v>0</v>
      </c>
      <c r="S666">
        <f>J666*(1000-(1000*0.61365*exp(17.502*W666/(240.97+W666))/(DY666+DZ666)+DT666)/2)/(1000*0.61365*exp(17.502*W666/(240.97+W666))/(DY666+DZ666)-DT666)</f>
        <v>0</v>
      </c>
      <c r="T666">
        <f>1/((DM666+1)/(Q666/1.6)+1/(R666/1.37)) + DM666/((DM666+1)/(Q666/1.6) + DM666/(R666/1.37))</f>
        <v>0</v>
      </c>
      <c r="U666">
        <f>(DH666*DK666)</f>
        <v>0</v>
      </c>
      <c r="V666">
        <f>(EA666+(U666+2*0.95*5.67E-8*(((EA666+$B$7)+273)^4-(EA666+273)^4)-44100*J666)/(1.84*29.3*R666+8*0.95*5.67E-8*(EA666+273)^3))</f>
        <v>0</v>
      </c>
      <c r="W666">
        <f>($C$7*EB666+$D$7*EC666+$E$7*V666)</f>
        <v>0</v>
      </c>
      <c r="X666">
        <f>0.61365*exp(17.502*W666/(240.97+W666))</f>
        <v>0</v>
      </c>
      <c r="Y666">
        <f>(Z666/AA666*100)</f>
        <v>0</v>
      </c>
      <c r="Z666">
        <f>DT666*(DY666+DZ666)/1000</f>
        <v>0</v>
      </c>
      <c r="AA666">
        <f>0.61365*exp(17.502*EA666/(240.97+EA666))</f>
        <v>0</v>
      </c>
      <c r="AB666">
        <f>(X666-DT666*(DY666+DZ666)/1000)</f>
        <v>0</v>
      </c>
      <c r="AC666">
        <f>(-J666*44100)</f>
        <v>0</v>
      </c>
      <c r="AD666">
        <f>2*29.3*R666*0.92*(EA666-W666)</f>
        <v>0</v>
      </c>
      <c r="AE666">
        <f>2*0.95*5.67E-8*(((EA666+$B$7)+273)^4-(W666+273)^4)</f>
        <v>0</v>
      </c>
      <c r="AF666">
        <f>U666+AE666+AC666+AD666</f>
        <v>0</v>
      </c>
      <c r="AG666">
        <f>DX666*AU666*(DS666-DR666*(1000-AU666*DU666)/(1000-AU666*DT666))/(100*DL666)</f>
        <v>0</v>
      </c>
      <c r="AH666">
        <f>1000*DX666*AU666*(DT666-DU666)/(100*DL666*(1000-AU666*DT666))</f>
        <v>0</v>
      </c>
      <c r="AI666">
        <f>(AJ666 - AK666 - DY666*1E3/(8.314*(EA666+273.15)) * AM666/DX666 * AL666) * DX666/(100*DL666) * (1000 - DU666)/1000</f>
        <v>0</v>
      </c>
      <c r="AJ666">
        <v>1228.777420290822</v>
      </c>
      <c r="AK666">
        <v>1193.098484848485</v>
      </c>
      <c r="AL666">
        <v>3.333828099431925</v>
      </c>
      <c r="AM666">
        <v>65.62289470494829</v>
      </c>
      <c r="AN666">
        <f>(AP666 - AO666 + DY666*1E3/(8.314*(EA666+273.15)) * AR666/DX666 * AQ666) * DX666/(100*DL666) * 1000/(1000 - AP666)</f>
        <v>0</v>
      </c>
      <c r="AO666">
        <v>14.37172090605987</v>
      </c>
      <c r="AP666">
        <v>16.26286484848485</v>
      </c>
      <c r="AQ666">
        <v>-4.015511947082382E-05</v>
      </c>
      <c r="AR666">
        <v>106.7628895152086</v>
      </c>
      <c r="AS666">
        <v>0</v>
      </c>
      <c r="AT666">
        <v>0</v>
      </c>
      <c r="AU666">
        <f>IF(AS666*$H$13&gt;=AW666,1.0,(AW666/(AW666-AS666*$H$13)))</f>
        <v>0</v>
      </c>
      <c r="AV666">
        <f>(AU666-1)*100</f>
        <v>0</v>
      </c>
      <c r="AW666">
        <f>MAX(0,($B$13+$C$13*EF666)/(1+$D$13*EF666)*DY666/(EA666+273)*$E$13)</f>
        <v>0</v>
      </c>
      <c r="AX666" t="s">
        <v>437</v>
      </c>
      <c r="AY666" t="s">
        <v>437</v>
      </c>
      <c r="AZ666">
        <v>0</v>
      </c>
      <c r="BA666">
        <v>0</v>
      </c>
      <c r="BB666">
        <f>1-AZ666/BA666</f>
        <v>0</v>
      </c>
      <c r="BC666">
        <v>0</v>
      </c>
      <c r="BD666" t="s">
        <v>437</v>
      </c>
      <c r="BE666" t="s">
        <v>437</v>
      </c>
      <c r="BF666">
        <v>0</v>
      </c>
      <c r="BG666">
        <v>0</v>
      </c>
      <c r="BH666">
        <f>1-BF666/BG666</f>
        <v>0</v>
      </c>
      <c r="BI666">
        <v>0.5</v>
      </c>
      <c r="BJ666">
        <f>DI666</f>
        <v>0</v>
      </c>
      <c r="BK666">
        <f>L666</f>
        <v>0</v>
      </c>
      <c r="BL666">
        <f>BH666*BI666*BJ666</f>
        <v>0</v>
      </c>
      <c r="BM666">
        <f>(BK666-BC666)/BJ666</f>
        <v>0</v>
      </c>
      <c r="BN666">
        <f>(BA666-BG666)/BG666</f>
        <v>0</v>
      </c>
      <c r="BO666">
        <f>AZ666/(BB666+AZ666/BG666)</f>
        <v>0</v>
      </c>
      <c r="BP666" t="s">
        <v>437</v>
      </c>
      <c r="BQ666">
        <v>0</v>
      </c>
      <c r="BR666">
        <f>IF(BQ666&lt;&gt;0, BQ666, BO666)</f>
        <v>0</v>
      </c>
      <c r="BS666">
        <f>1-BR666/BG666</f>
        <v>0</v>
      </c>
      <c r="BT666">
        <f>(BG666-BF666)/(BG666-BR666)</f>
        <v>0</v>
      </c>
      <c r="BU666">
        <f>(BA666-BG666)/(BA666-BR666)</f>
        <v>0</v>
      </c>
      <c r="BV666">
        <f>(BG666-BF666)/(BG666-AZ666)</f>
        <v>0</v>
      </c>
      <c r="BW666">
        <f>(BA666-BG666)/(BA666-AZ666)</f>
        <v>0</v>
      </c>
      <c r="BX666">
        <f>(BT666*BR666/BF666)</f>
        <v>0</v>
      </c>
      <c r="BY666">
        <f>(1-BX666)</f>
        <v>0</v>
      </c>
      <c r="BZ666">
        <v>2020</v>
      </c>
      <c r="CA666">
        <v>290.0000000000001</v>
      </c>
      <c r="CB666">
        <v>1590.42</v>
      </c>
      <c r="CC666">
        <v>295</v>
      </c>
      <c r="CD666">
        <v>5220.67</v>
      </c>
      <c r="CE666">
        <v>1591.29</v>
      </c>
      <c r="CF666">
        <v>-0.87</v>
      </c>
      <c r="CG666">
        <v>300.0000000000001</v>
      </c>
      <c r="CH666">
        <v>23.8</v>
      </c>
      <c r="CI666">
        <v>1650.734719841875</v>
      </c>
      <c r="CJ666">
        <v>2.032994541366527</v>
      </c>
      <c r="CK666">
        <v>-31.03478562282126</v>
      </c>
      <c r="CL666">
        <v>0.9198548094063967</v>
      </c>
      <c r="CM666">
        <v>0.9759925733019913</v>
      </c>
      <c r="CN666">
        <v>-0.00431141668520578</v>
      </c>
      <c r="CO666">
        <v>289.9999999999999</v>
      </c>
      <c r="CP666">
        <v>1590.91</v>
      </c>
      <c r="CQ666">
        <v>765</v>
      </c>
      <c r="CR666">
        <v>5219.32</v>
      </c>
      <c r="CS666">
        <v>1591.27</v>
      </c>
      <c r="CT666">
        <v>-0.36</v>
      </c>
      <c r="DH666">
        <f>$B$11*EG666+$C$11*EH666+$F$11*ES666*(1-EV666)</f>
        <v>0</v>
      </c>
      <c r="DI666">
        <f>DH666*DJ666</f>
        <v>0</v>
      </c>
      <c r="DJ666">
        <f>($B$11*$D$9+$C$11*$D$9+$F$11*((FF666+EX666)/MAX(FF666+EX666+FG666, 0.1)*$I$9+FG666/MAX(FF666+EX666+FG666, 0.1)*$J$9))/($B$11+$C$11+$F$11)</f>
        <v>0</v>
      </c>
      <c r="DK666">
        <f>($B$11*$K$9+$C$11*$K$9+$F$11*((FF666+EX666)/MAX(FF666+EX666+FG666, 0.1)*$P$9+FG666/MAX(FF666+EX666+FG666, 0.1)*$Q$9))/($B$11+$C$11+$F$11)</f>
        <v>0</v>
      </c>
      <c r="DL666">
        <v>6</v>
      </c>
      <c r="DM666">
        <v>0.5</v>
      </c>
      <c r="DN666" t="s">
        <v>438</v>
      </c>
      <c r="DO666">
        <v>2</v>
      </c>
      <c r="DP666" t="b">
        <v>1</v>
      </c>
      <c r="DQ666">
        <v>1761514939.8</v>
      </c>
      <c r="DR666">
        <v>1166.145</v>
      </c>
      <c r="DS666">
        <v>1211.835</v>
      </c>
      <c r="DT666">
        <v>16.26817</v>
      </c>
      <c r="DU666">
        <v>14.37637</v>
      </c>
      <c r="DV666">
        <v>1169.89</v>
      </c>
      <c r="DW666">
        <v>16.19654</v>
      </c>
      <c r="DX666">
        <v>499.9875000000001</v>
      </c>
      <c r="DY666">
        <v>90.24991000000001</v>
      </c>
      <c r="DZ666">
        <v>0.09988252</v>
      </c>
      <c r="EA666">
        <v>23.84461</v>
      </c>
      <c r="EB666">
        <v>23.94002</v>
      </c>
      <c r="EC666">
        <v>999.9</v>
      </c>
      <c r="ED666">
        <v>0</v>
      </c>
      <c r="EE666">
        <v>0</v>
      </c>
      <c r="EF666">
        <v>10015.12</v>
      </c>
      <c r="EG666">
        <v>0</v>
      </c>
      <c r="EH666">
        <v>1028.991</v>
      </c>
      <c r="EI666">
        <v>-45.69038</v>
      </c>
      <c r="EJ666">
        <v>1185.429</v>
      </c>
      <c r="EK666">
        <v>1229.511</v>
      </c>
      <c r="EL666">
        <v>1.89181</v>
      </c>
      <c r="EM666">
        <v>1211.835</v>
      </c>
      <c r="EN666">
        <v>14.37637</v>
      </c>
      <c r="EO666">
        <v>1.468202</v>
      </c>
      <c r="EP666">
        <v>1.297464</v>
      </c>
      <c r="EQ666">
        <v>12.64095</v>
      </c>
      <c r="ER666">
        <v>10.7695</v>
      </c>
      <c r="ES666">
        <v>1999.987</v>
      </c>
      <c r="ET666">
        <v>0.980005</v>
      </c>
      <c r="EU666">
        <v>0.0199954</v>
      </c>
      <c r="EV666">
        <v>0</v>
      </c>
      <c r="EW666">
        <v>1475.348</v>
      </c>
      <c r="EX666">
        <v>5.000970000000001</v>
      </c>
      <c r="EY666">
        <v>29684.18</v>
      </c>
      <c r="EZ666">
        <v>16707.49</v>
      </c>
      <c r="FA666">
        <v>41.312</v>
      </c>
      <c r="FB666">
        <v>42.437</v>
      </c>
      <c r="FC666">
        <v>41.46849999999999</v>
      </c>
      <c r="FD666">
        <v>41.812</v>
      </c>
      <c r="FE666">
        <v>41.2934</v>
      </c>
      <c r="FF666">
        <v>1955.097</v>
      </c>
      <c r="FG666">
        <v>39.89</v>
      </c>
      <c r="FH666">
        <v>0</v>
      </c>
      <c r="FI666">
        <v>9813.800000190735</v>
      </c>
      <c r="FJ666">
        <v>0</v>
      </c>
      <c r="FK666">
        <v>1475.985384615384</v>
      </c>
      <c r="FL666">
        <v>-9.112478659867179</v>
      </c>
      <c r="FM666">
        <v>-192.3692307339159</v>
      </c>
      <c r="FN666">
        <v>29699.25384615385</v>
      </c>
      <c r="FO666">
        <v>15</v>
      </c>
      <c r="FP666">
        <v>0</v>
      </c>
      <c r="FQ666" t="s">
        <v>439</v>
      </c>
      <c r="FR666">
        <v>1760210915.6</v>
      </c>
      <c r="FS666">
        <v>0</v>
      </c>
      <c r="FT666">
        <v>0</v>
      </c>
      <c r="FU666">
        <v>-0.215</v>
      </c>
      <c r="FV666">
        <v>0</v>
      </c>
      <c r="FW666">
        <v>-0.6919999999999999</v>
      </c>
      <c r="FX666">
        <v>0</v>
      </c>
      <c r="FY666">
        <v>400</v>
      </c>
      <c r="FZ666">
        <v>0</v>
      </c>
      <c r="GA666">
        <v>0.15</v>
      </c>
      <c r="GB666">
        <v>0</v>
      </c>
      <c r="GC666">
        <v>-45.5719825</v>
      </c>
      <c r="GD666">
        <v>-1.283755722326393</v>
      </c>
      <c r="GE666">
        <v>0.1387734284499376</v>
      </c>
      <c r="GF666">
        <v>0</v>
      </c>
      <c r="GG666">
        <v>1476.475588235294</v>
      </c>
      <c r="GH666">
        <v>-9.42689076509318</v>
      </c>
      <c r="GI666">
        <v>0.9697064175987447</v>
      </c>
      <c r="GJ666">
        <v>0</v>
      </c>
      <c r="GK666">
        <v>1.90515775</v>
      </c>
      <c r="GL666">
        <v>-0.204688142589122</v>
      </c>
      <c r="GM666">
        <v>0.02565502528623777</v>
      </c>
      <c r="GN666">
        <v>0</v>
      </c>
      <c r="GO666">
        <v>0</v>
      </c>
      <c r="GP666">
        <v>3</v>
      </c>
      <c r="GQ666" t="s">
        <v>455</v>
      </c>
      <c r="GR666">
        <v>3.13377</v>
      </c>
      <c r="GS666">
        <v>2.76036</v>
      </c>
      <c r="GT666">
        <v>0.18934</v>
      </c>
      <c r="GU666">
        <v>0.191747</v>
      </c>
      <c r="GV666">
        <v>0.079932</v>
      </c>
      <c r="GW666">
        <v>0.0723364</v>
      </c>
      <c r="GX666">
        <v>25701.5</v>
      </c>
      <c r="GY666">
        <v>25628.7</v>
      </c>
      <c r="GZ666">
        <v>29493</v>
      </c>
      <c r="HA666">
        <v>29318.6</v>
      </c>
      <c r="HB666">
        <v>35863</v>
      </c>
      <c r="HC666">
        <v>36030.6</v>
      </c>
      <c r="HD666">
        <v>41498.9</v>
      </c>
      <c r="HE666">
        <v>41648.7</v>
      </c>
      <c r="HF666">
        <v>1.90943</v>
      </c>
      <c r="HG666">
        <v>1.82725</v>
      </c>
      <c r="HH666">
        <v>0.0124685</v>
      </c>
      <c r="HI666">
        <v>0</v>
      </c>
      <c r="HJ666">
        <v>23.7379</v>
      </c>
      <c r="HK666">
        <v>999.9</v>
      </c>
      <c r="HL666">
        <v>34.8</v>
      </c>
      <c r="HM666">
        <v>31.5</v>
      </c>
      <c r="HN666">
        <v>17.8976</v>
      </c>
      <c r="HO666">
        <v>62.3567</v>
      </c>
      <c r="HP666">
        <v>30.7412</v>
      </c>
      <c r="HQ666">
        <v>1</v>
      </c>
      <c r="HR666">
        <v>0.304492</v>
      </c>
      <c r="HS666">
        <v>4.72205</v>
      </c>
      <c r="HT666">
        <v>20.2778</v>
      </c>
      <c r="HU666">
        <v>5.21669</v>
      </c>
      <c r="HV666">
        <v>12.0159</v>
      </c>
      <c r="HW666">
        <v>4.9884</v>
      </c>
      <c r="HX666">
        <v>3.28793</v>
      </c>
      <c r="HY666">
        <v>9999</v>
      </c>
      <c r="HZ666">
        <v>9999</v>
      </c>
      <c r="IA666">
        <v>9999</v>
      </c>
      <c r="IB666">
        <v>999.9</v>
      </c>
      <c r="IC666">
        <v>4.97284</v>
      </c>
      <c r="ID666">
        <v>1.86661</v>
      </c>
      <c r="IE666">
        <v>1.86585</v>
      </c>
      <c r="IF666">
        <v>1.86584</v>
      </c>
      <c r="IG666">
        <v>1.86768</v>
      </c>
      <c r="IH666">
        <v>1.87012</v>
      </c>
      <c r="II666">
        <v>1.86876</v>
      </c>
      <c r="IJ666">
        <v>1.87027</v>
      </c>
      <c r="IK666">
        <v>0</v>
      </c>
      <c r="IL666">
        <v>0</v>
      </c>
      <c r="IM666">
        <v>0</v>
      </c>
      <c r="IN666">
        <v>0</v>
      </c>
      <c r="IO666" t="s">
        <v>441</v>
      </c>
      <c r="IP666" t="s">
        <v>442</v>
      </c>
      <c r="IQ666" t="s">
        <v>443</v>
      </c>
      <c r="IR666" t="s">
        <v>443</v>
      </c>
      <c r="IS666" t="s">
        <v>443</v>
      </c>
      <c r="IT666" t="s">
        <v>443</v>
      </c>
      <c r="IU666">
        <v>0</v>
      </c>
      <c r="IV666">
        <v>100</v>
      </c>
      <c r="IW666">
        <v>100</v>
      </c>
      <c r="IX666">
        <v>-3.76</v>
      </c>
      <c r="IY666">
        <v>0.07149999999999999</v>
      </c>
      <c r="IZ666">
        <v>-1.414774939843471</v>
      </c>
      <c r="JA666">
        <v>-0.002262605230658699</v>
      </c>
      <c r="JB666">
        <v>4.117972070868355E-07</v>
      </c>
      <c r="JC666">
        <v>-1.535053720392113E-10</v>
      </c>
      <c r="JD666">
        <v>-0.05773197212917025</v>
      </c>
      <c r="JE666">
        <v>-0.004387372397949352</v>
      </c>
      <c r="JF666">
        <v>0.001148265067849212</v>
      </c>
      <c r="JG666">
        <v>-2.372704636287677E-05</v>
      </c>
      <c r="JH666">
        <v>4</v>
      </c>
      <c r="JI666">
        <v>2346</v>
      </c>
      <c r="JJ666">
        <v>1</v>
      </c>
      <c r="JK666">
        <v>24</v>
      </c>
      <c r="JL666">
        <v>21733.8</v>
      </c>
      <c r="JM666">
        <v>29358582.4</v>
      </c>
      <c r="JN666">
        <v>2.45728</v>
      </c>
      <c r="JO666">
        <v>2.24731</v>
      </c>
      <c r="JP666">
        <v>1.39648</v>
      </c>
      <c r="JQ666">
        <v>2.35352</v>
      </c>
      <c r="JR666">
        <v>1.49536</v>
      </c>
      <c r="JS666">
        <v>2.5769</v>
      </c>
      <c r="JT666">
        <v>36.3165</v>
      </c>
      <c r="JU666">
        <v>24.035</v>
      </c>
      <c r="JV666">
        <v>18</v>
      </c>
      <c r="JW666">
        <v>500.17</v>
      </c>
      <c r="JX666">
        <v>437.451</v>
      </c>
      <c r="JY666">
        <v>18.2731</v>
      </c>
      <c r="JZ666">
        <v>31.3063</v>
      </c>
      <c r="KA666">
        <v>30.0001</v>
      </c>
      <c r="KB666">
        <v>31.0001</v>
      </c>
      <c r="KC666">
        <v>30.9136</v>
      </c>
      <c r="KD666">
        <v>49.1798</v>
      </c>
      <c r="KE666">
        <v>21.8111</v>
      </c>
      <c r="KF666">
        <v>30.7492</v>
      </c>
      <c r="KG666">
        <v>18.2937</v>
      </c>
      <c r="KH666">
        <v>1242.7</v>
      </c>
      <c r="KI666">
        <v>14.5439</v>
      </c>
      <c r="KJ666">
        <v>100.794</v>
      </c>
      <c r="KK666">
        <v>100.156</v>
      </c>
    </row>
    <row r="667" spans="1:297">
      <c r="A667">
        <v>651</v>
      </c>
      <c r="B667">
        <v>1761514947.6</v>
      </c>
      <c r="C667">
        <v>7737.099999904633</v>
      </c>
      <c r="D667" t="s">
        <v>1751</v>
      </c>
      <c r="E667" t="s">
        <v>1752</v>
      </c>
      <c r="F667">
        <v>5</v>
      </c>
      <c r="G667" t="s">
        <v>1604</v>
      </c>
      <c r="H667" t="s">
        <v>436</v>
      </c>
      <c r="I667">
        <v>1761514945.1</v>
      </c>
      <c r="J667">
        <f>(K667)/1000</f>
        <v>0</v>
      </c>
      <c r="K667">
        <f>IF(DP667, AN667, AH667)</f>
        <v>0</v>
      </c>
      <c r="L667">
        <f>IF(DP667, AI667, AG667)</f>
        <v>0</v>
      </c>
      <c r="M667">
        <f>DR667 - IF(AU667&gt;1, L667*DL667*100.0/(AW667), 0)</f>
        <v>0</v>
      </c>
      <c r="N667">
        <f>((T667-J667/2)*M667-L667)/(T667+J667/2)</f>
        <v>0</v>
      </c>
      <c r="O667">
        <f>N667*(DY667+DZ667)/1000.0</f>
        <v>0</v>
      </c>
      <c r="P667">
        <f>(DR667 - IF(AU667&gt;1, L667*DL667*100.0/(AW667), 0))*(DY667+DZ667)/1000.0</f>
        <v>0</v>
      </c>
      <c r="Q667">
        <f>2.0/((1/S667-1/R667)+SIGN(S667)*SQRT((1/S667-1/R667)*(1/S667-1/R667) + 4*DM667/((DM667+1)*(DM667+1))*(2*1/S667*1/R667-1/R667*1/R667)))</f>
        <v>0</v>
      </c>
      <c r="R667">
        <f>IF(LEFT(DN667,1)&lt;&gt;"0",IF(LEFT(DN667,1)="1",3.0,DO667),$D$5+$E$5*(EF667*DY667/($K$5*1000))+$F$5*(EF667*DY667/($K$5*1000))*MAX(MIN(DL667,$J$5),$I$5)*MAX(MIN(DL667,$J$5),$I$5)+$G$5*MAX(MIN(DL667,$J$5),$I$5)*(EF667*DY667/($K$5*1000))+$H$5*(EF667*DY667/($K$5*1000))*(EF667*DY667/($K$5*1000)))</f>
        <v>0</v>
      </c>
      <c r="S667">
        <f>J667*(1000-(1000*0.61365*exp(17.502*W667/(240.97+W667))/(DY667+DZ667)+DT667)/2)/(1000*0.61365*exp(17.502*W667/(240.97+W667))/(DY667+DZ667)-DT667)</f>
        <v>0</v>
      </c>
      <c r="T667">
        <f>1/((DM667+1)/(Q667/1.6)+1/(R667/1.37)) + DM667/((DM667+1)/(Q667/1.6) + DM667/(R667/1.37))</f>
        <v>0</v>
      </c>
      <c r="U667">
        <f>(DH667*DK667)</f>
        <v>0</v>
      </c>
      <c r="V667">
        <f>(EA667+(U667+2*0.95*5.67E-8*(((EA667+$B$7)+273)^4-(EA667+273)^4)-44100*J667)/(1.84*29.3*R667+8*0.95*5.67E-8*(EA667+273)^3))</f>
        <v>0</v>
      </c>
      <c r="W667">
        <f>($C$7*EB667+$D$7*EC667+$E$7*V667)</f>
        <v>0</v>
      </c>
      <c r="X667">
        <f>0.61365*exp(17.502*W667/(240.97+W667))</f>
        <v>0</v>
      </c>
      <c r="Y667">
        <f>(Z667/AA667*100)</f>
        <v>0</v>
      </c>
      <c r="Z667">
        <f>DT667*(DY667+DZ667)/1000</f>
        <v>0</v>
      </c>
      <c r="AA667">
        <f>0.61365*exp(17.502*EA667/(240.97+EA667))</f>
        <v>0</v>
      </c>
      <c r="AB667">
        <f>(X667-DT667*(DY667+DZ667)/1000)</f>
        <v>0</v>
      </c>
      <c r="AC667">
        <f>(-J667*44100)</f>
        <v>0</v>
      </c>
      <c r="AD667">
        <f>2*29.3*R667*0.92*(EA667-W667)</f>
        <v>0</v>
      </c>
      <c r="AE667">
        <f>2*0.95*5.67E-8*(((EA667+$B$7)+273)^4-(W667+273)^4)</f>
        <v>0</v>
      </c>
      <c r="AF667">
        <f>U667+AE667+AC667+AD667</f>
        <v>0</v>
      </c>
      <c r="AG667">
        <f>DX667*AU667*(DS667-DR667*(1000-AU667*DU667)/(1000-AU667*DT667))/(100*DL667)</f>
        <v>0</v>
      </c>
      <c r="AH667">
        <f>1000*DX667*AU667*(DT667-DU667)/(100*DL667*(1000-AU667*DT667))</f>
        <v>0</v>
      </c>
      <c r="AI667">
        <f>(AJ667 - AK667 - DY667*1E3/(8.314*(EA667+273.15)) * AM667/DX667 * AL667) * DX667/(100*DL667) * (1000 - DU667)/1000</f>
        <v>0</v>
      </c>
      <c r="AJ667">
        <v>1245.879581020001</v>
      </c>
      <c r="AK667">
        <v>1210.064666666667</v>
      </c>
      <c r="AL667">
        <v>3.38758364219274</v>
      </c>
      <c r="AM667">
        <v>65.62289470494829</v>
      </c>
      <c r="AN667">
        <f>(AP667 - AO667 + DY667*1E3/(8.314*(EA667+273.15)) * AR667/DX667 * AQ667) * DX667/(100*DL667) * 1000/(1000 - AP667)</f>
        <v>0</v>
      </c>
      <c r="AO667">
        <v>14.41877750156439</v>
      </c>
      <c r="AP667">
        <v>16.25826666666666</v>
      </c>
      <c r="AQ667">
        <v>-0.0001049764126095598</v>
      </c>
      <c r="AR667">
        <v>106.7628895152086</v>
      </c>
      <c r="AS667">
        <v>0</v>
      </c>
      <c r="AT667">
        <v>0</v>
      </c>
      <c r="AU667">
        <f>IF(AS667*$H$13&gt;=AW667,1.0,(AW667/(AW667-AS667*$H$13)))</f>
        <v>0</v>
      </c>
      <c r="AV667">
        <f>(AU667-1)*100</f>
        <v>0</v>
      </c>
      <c r="AW667">
        <f>MAX(0,($B$13+$C$13*EF667)/(1+$D$13*EF667)*DY667/(EA667+273)*$E$13)</f>
        <v>0</v>
      </c>
      <c r="AX667" t="s">
        <v>437</v>
      </c>
      <c r="AY667" t="s">
        <v>437</v>
      </c>
      <c r="AZ667">
        <v>0</v>
      </c>
      <c r="BA667">
        <v>0</v>
      </c>
      <c r="BB667">
        <f>1-AZ667/BA667</f>
        <v>0</v>
      </c>
      <c r="BC667">
        <v>0</v>
      </c>
      <c r="BD667" t="s">
        <v>437</v>
      </c>
      <c r="BE667" t="s">
        <v>437</v>
      </c>
      <c r="BF667">
        <v>0</v>
      </c>
      <c r="BG667">
        <v>0</v>
      </c>
      <c r="BH667">
        <f>1-BF667/BG667</f>
        <v>0</v>
      </c>
      <c r="BI667">
        <v>0.5</v>
      </c>
      <c r="BJ667">
        <f>DI667</f>
        <v>0</v>
      </c>
      <c r="BK667">
        <f>L667</f>
        <v>0</v>
      </c>
      <c r="BL667">
        <f>BH667*BI667*BJ667</f>
        <v>0</v>
      </c>
      <c r="BM667">
        <f>(BK667-BC667)/BJ667</f>
        <v>0</v>
      </c>
      <c r="BN667">
        <f>(BA667-BG667)/BG667</f>
        <v>0</v>
      </c>
      <c r="BO667">
        <f>AZ667/(BB667+AZ667/BG667)</f>
        <v>0</v>
      </c>
      <c r="BP667" t="s">
        <v>437</v>
      </c>
      <c r="BQ667">
        <v>0</v>
      </c>
      <c r="BR667">
        <f>IF(BQ667&lt;&gt;0, BQ667, BO667)</f>
        <v>0</v>
      </c>
      <c r="BS667">
        <f>1-BR667/BG667</f>
        <v>0</v>
      </c>
      <c r="BT667">
        <f>(BG667-BF667)/(BG667-BR667)</f>
        <v>0</v>
      </c>
      <c r="BU667">
        <f>(BA667-BG667)/(BA667-BR667)</f>
        <v>0</v>
      </c>
      <c r="BV667">
        <f>(BG667-BF667)/(BG667-AZ667)</f>
        <v>0</v>
      </c>
      <c r="BW667">
        <f>(BA667-BG667)/(BA667-AZ667)</f>
        <v>0</v>
      </c>
      <c r="BX667">
        <f>(BT667*BR667/BF667)</f>
        <v>0</v>
      </c>
      <c r="BY667">
        <f>(1-BX667)</f>
        <v>0</v>
      </c>
      <c r="BZ667">
        <v>2020</v>
      </c>
      <c r="CA667">
        <v>290.0000000000001</v>
      </c>
      <c r="CB667">
        <v>1590.42</v>
      </c>
      <c r="CC667">
        <v>295</v>
      </c>
      <c r="CD667">
        <v>5220.67</v>
      </c>
      <c r="CE667">
        <v>1591.29</v>
      </c>
      <c r="CF667">
        <v>-0.87</v>
      </c>
      <c r="CG667">
        <v>300.0000000000001</v>
      </c>
      <c r="CH667">
        <v>23.8</v>
      </c>
      <c r="CI667">
        <v>1650.734719841875</v>
      </c>
      <c r="CJ667">
        <v>2.032994541366527</v>
      </c>
      <c r="CK667">
        <v>-31.03478562282126</v>
      </c>
      <c r="CL667">
        <v>0.9198548094063967</v>
      </c>
      <c r="CM667">
        <v>0.9759925733019913</v>
      </c>
      <c r="CN667">
        <v>-0.00431141668520578</v>
      </c>
      <c r="CO667">
        <v>289.9999999999999</v>
      </c>
      <c r="CP667">
        <v>1590.91</v>
      </c>
      <c r="CQ667">
        <v>765</v>
      </c>
      <c r="CR667">
        <v>5219.32</v>
      </c>
      <c r="CS667">
        <v>1591.27</v>
      </c>
      <c r="CT667">
        <v>-0.36</v>
      </c>
      <c r="DH667">
        <f>$B$11*EG667+$C$11*EH667+$F$11*ES667*(1-EV667)</f>
        <v>0</v>
      </c>
      <c r="DI667">
        <f>DH667*DJ667</f>
        <v>0</v>
      </c>
      <c r="DJ667">
        <f>($B$11*$D$9+$C$11*$D$9+$F$11*((FF667+EX667)/MAX(FF667+EX667+FG667, 0.1)*$I$9+FG667/MAX(FF667+EX667+FG667, 0.1)*$J$9))/($B$11+$C$11+$F$11)</f>
        <v>0</v>
      </c>
      <c r="DK667">
        <f>($B$11*$K$9+$C$11*$K$9+$F$11*((FF667+EX667)/MAX(FF667+EX667+FG667, 0.1)*$P$9+FG667/MAX(FF667+EX667+FG667, 0.1)*$Q$9))/($B$11+$C$11+$F$11)</f>
        <v>0</v>
      </c>
      <c r="DL667">
        <v>6</v>
      </c>
      <c r="DM667">
        <v>0.5</v>
      </c>
      <c r="DN667" t="s">
        <v>438</v>
      </c>
      <c r="DO667">
        <v>2</v>
      </c>
      <c r="DP667" t="b">
        <v>1</v>
      </c>
      <c r="DQ667">
        <v>1761514945.1</v>
      </c>
      <c r="DR667">
        <v>1183.726666666666</v>
      </c>
      <c r="DS667">
        <v>1229.474444444445</v>
      </c>
      <c r="DT667">
        <v>16.25684444444445</v>
      </c>
      <c r="DU667">
        <v>14.42381111111111</v>
      </c>
      <c r="DV667">
        <v>1187.503333333333</v>
      </c>
      <c r="DW667">
        <v>16.18538888888889</v>
      </c>
      <c r="DX667">
        <v>499.9872222222223</v>
      </c>
      <c r="DY667">
        <v>90.25128888888889</v>
      </c>
      <c r="DZ667">
        <v>0.1000604333333333</v>
      </c>
      <c r="EA667">
        <v>23.85482222222222</v>
      </c>
      <c r="EB667">
        <v>23.95301111111111</v>
      </c>
      <c r="EC667">
        <v>999.9000000000001</v>
      </c>
      <c r="ED667">
        <v>0</v>
      </c>
      <c r="EE667">
        <v>0</v>
      </c>
      <c r="EF667">
        <v>9993.53888888889</v>
      </c>
      <c r="EG667">
        <v>0</v>
      </c>
      <c r="EH667">
        <v>1029.014444444445</v>
      </c>
      <c r="EI667">
        <v>-45.74783333333333</v>
      </c>
      <c r="EJ667">
        <v>1203.287777777778</v>
      </c>
      <c r="EK667">
        <v>1247.466666666667</v>
      </c>
      <c r="EL667">
        <v>1.833027777777778</v>
      </c>
      <c r="EM667">
        <v>1229.474444444445</v>
      </c>
      <c r="EN667">
        <v>14.42381111111111</v>
      </c>
      <c r="EO667">
        <v>1.467201111111111</v>
      </c>
      <c r="EP667">
        <v>1.30177</v>
      </c>
      <c r="EQ667">
        <v>12.63056666666667</v>
      </c>
      <c r="ER667">
        <v>10.81925555555556</v>
      </c>
      <c r="ES667">
        <v>2000.063333333333</v>
      </c>
      <c r="ET667">
        <v>0.9800058888888888</v>
      </c>
      <c r="EU667">
        <v>0.01999443333333333</v>
      </c>
      <c r="EV667">
        <v>0</v>
      </c>
      <c r="EW667">
        <v>1474.301111111111</v>
      </c>
      <c r="EX667">
        <v>5.00097</v>
      </c>
      <c r="EY667">
        <v>29669.33333333333</v>
      </c>
      <c r="EZ667">
        <v>16708.14444444444</v>
      </c>
      <c r="FA667">
        <v>41.312</v>
      </c>
      <c r="FB667">
        <v>42.437</v>
      </c>
      <c r="FC667">
        <v>41.47900000000001</v>
      </c>
      <c r="FD667">
        <v>41.812</v>
      </c>
      <c r="FE667">
        <v>41.29822222222222</v>
      </c>
      <c r="FF667">
        <v>1955.173333333333</v>
      </c>
      <c r="FG667">
        <v>39.89</v>
      </c>
      <c r="FH667">
        <v>0</v>
      </c>
      <c r="FI667">
        <v>9818.600000143051</v>
      </c>
      <c r="FJ667">
        <v>0</v>
      </c>
      <c r="FK667">
        <v>1475.187307692308</v>
      </c>
      <c r="FL667">
        <v>-9.426666685380779</v>
      </c>
      <c r="FM667">
        <v>-183.6991454216247</v>
      </c>
      <c r="FN667">
        <v>29684.50769230769</v>
      </c>
      <c r="FO667">
        <v>15</v>
      </c>
      <c r="FP667">
        <v>0</v>
      </c>
      <c r="FQ667" t="s">
        <v>439</v>
      </c>
      <c r="FR667">
        <v>1760210915.6</v>
      </c>
      <c r="FS667">
        <v>0</v>
      </c>
      <c r="FT667">
        <v>0</v>
      </c>
      <c r="FU667">
        <v>-0.215</v>
      </c>
      <c r="FV667">
        <v>0</v>
      </c>
      <c r="FW667">
        <v>-0.6919999999999999</v>
      </c>
      <c r="FX667">
        <v>0</v>
      </c>
      <c r="FY667">
        <v>400</v>
      </c>
      <c r="FZ667">
        <v>0</v>
      </c>
      <c r="GA667">
        <v>0.15</v>
      </c>
      <c r="GB667">
        <v>0</v>
      </c>
      <c r="GC667">
        <v>-45.65895</v>
      </c>
      <c r="GD667">
        <v>-1.258126829268133</v>
      </c>
      <c r="GE667">
        <v>0.1414845397914554</v>
      </c>
      <c r="GF667">
        <v>0</v>
      </c>
      <c r="GG667">
        <v>1475.765</v>
      </c>
      <c r="GH667">
        <v>-9.439724992362976</v>
      </c>
      <c r="GI667">
        <v>0.9701402263711582</v>
      </c>
      <c r="GJ667">
        <v>0</v>
      </c>
      <c r="GK667">
        <v>1.88702575</v>
      </c>
      <c r="GL667">
        <v>-0.231844390243903</v>
      </c>
      <c r="GM667">
        <v>0.0295154123203031</v>
      </c>
      <c r="GN667">
        <v>0</v>
      </c>
      <c r="GO667">
        <v>0</v>
      </c>
      <c r="GP667">
        <v>3</v>
      </c>
      <c r="GQ667" t="s">
        <v>455</v>
      </c>
      <c r="GR667">
        <v>3.13354</v>
      </c>
      <c r="GS667">
        <v>2.75997</v>
      </c>
      <c r="GT667">
        <v>0.191016</v>
      </c>
      <c r="GU667">
        <v>0.193329</v>
      </c>
      <c r="GV667">
        <v>0.0799248</v>
      </c>
      <c r="GW667">
        <v>0.0727088</v>
      </c>
      <c r="GX667">
        <v>25648.1</v>
      </c>
      <c r="GY667">
        <v>25578.6</v>
      </c>
      <c r="GZ667">
        <v>29492.9</v>
      </c>
      <c r="HA667">
        <v>29318.9</v>
      </c>
      <c r="HB667">
        <v>35862.9</v>
      </c>
      <c r="HC667">
        <v>36016.2</v>
      </c>
      <c r="HD667">
        <v>41498.4</v>
      </c>
      <c r="HE667">
        <v>41648.8</v>
      </c>
      <c r="HF667">
        <v>1.90928</v>
      </c>
      <c r="HG667">
        <v>1.82745</v>
      </c>
      <c r="HH667">
        <v>0.0132471</v>
      </c>
      <c r="HI667">
        <v>0</v>
      </c>
      <c r="HJ667">
        <v>23.7404</v>
      </c>
      <c r="HK667">
        <v>999.9</v>
      </c>
      <c r="HL667">
        <v>34.8</v>
      </c>
      <c r="HM667">
        <v>31.5</v>
      </c>
      <c r="HN667">
        <v>17.8967</v>
      </c>
      <c r="HO667">
        <v>62.3967</v>
      </c>
      <c r="HP667">
        <v>30.9655</v>
      </c>
      <c r="HQ667">
        <v>1</v>
      </c>
      <c r="HR667">
        <v>0.305267</v>
      </c>
      <c r="HS667">
        <v>4.74242</v>
      </c>
      <c r="HT667">
        <v>20.2771</v>
      </c>
      <c r="HU667">
        <v>5.21594</v>
      </c>
      <c r="HV667">
        <v>12.0159</v>
      </c>
      <c r="HW667">
        <v>4.9876</v>
      </c>
      <c r="HX667">
        <v>3.28775</v>
      </c>
      <c r="HY667">
        <v>9999</v>
      </c>
      <c r="HZ667">
        <v>9999</v>
      </c>
      <c r="IA667">
        <v>9999</v>
      </c>
      <c r="IB667">
        <v>999.9</v>
      </c>
      <c r="IC667">
        <v>4.97281</v>
      </c>
      <c r="ID667">
        <v>1.86661</v>
      </c>
      <c r="IE667">
        <v>1.86586</v>
      </c>
      <c r="IF667">
        <v>1.86585</v>
      </c>
      <c r="IG667">
        <v>1.86768</v>
      </c>
      <c r="IH667">
        <v>1.87013</v>
      </c>
      <c r="II667">
        <v>1.86875</v>
      </c>
      <c r="IJ667">
        <v>1.87027</v>
      </c>
      <c r="IK667">
        <v>0</v>
      </c>
      <c r="IL667">
        <v>0</v>
      </c>
      <c r="IM667">
        <v>0</v>
      </c>
      <c r="IN667">
        <v>0</v>
      </c>
      <c r="IO667" t="s">
        <v>441</v>
      </c>
      <c r="IP667" t="s">
        <v>442</v>
      </c>
      <c r="IQ667" t="s">
        <v>443</v>
      </c>
      <c r="IR667" t="s">
        <v>443</v>
      </c>
      <c r="IS667" t="s">
        <v>443</v>
      </c>
      <c r="IT667" t="s">
        <v>443</v>
      </c>
      <c r="IU667">
        <v>0</v>
      </c>
      <c r="IV667">
        <v>100</v>
      </c>
      <c r="IW667">
        <v>100</v>
      </c>
      <c r="IX667">
        <v>-3.79</v>
      </c>
      <c r="IY667">
        <v>0.07149999999999999</v>
      </c>
      <c r="IZ667">
        <v>-1.414774939843471</v>
      </c>
      <c r="JA667">
        <v>-0.002262605230658699</v>
      </c>
      <c r="JB667">
        <v>4.117972070868355E-07</v>
      </c>
      <c r="JC667">
        <v>-1.535053720392113E-10</v>
      </c>
      <c r="JD667">
        <v>-0.05773197212917025</v>
      </c>
      <c r="JE667">
        <v>-0.004387372397949352</v>
      </c>
      <c r="JF667">
        <v>0.001148265067849212</v>
      </c>
      <c r="JG667">
        <v>-2.372704636287677E-05</v>
      </c>
      <c r="JH667">
        <v>4</v>
      </c>
      <c r="JI667">
        <v>2346</v>
      </c>
      <c r="JJ667">
        <v>1</v>
      </c>
      <c r="JK667">
        <v>24</v>
      </c>
      <c r="JL667">
        <v>21733.9</v>
      </c>
      <c r="JM667">
        <v>29358582.5</v>
      </c>
      <c r="JN667">
        <v>2.48291</v>
      </c>
      <c r="JO667">
        <v>2.23389</v>
      </c>
      <c r="JP667">
        <v>1.39771</v>
      </c>
      <c r="JQ667">
        <v>2.35229</v>
      </c>
      <c r="JR667">
        <v>1.49536</v>
      </c>
      <c r="JS667">
        <v>2.68799</v>
      </c>
      <c r="JT667">
        <v>36.34</v>
      </c>
      <c r="JU667">
        <v>24.035</v>
      </c>
      <c r="JV667">
        <v>18</v>
      </c>
      <c r="JW667">
        <v>500.099</v>
      </c>
      <c r="JX667">
        <v>437.604</v>
      </c>
      <c r="JY667">
        <v>18.3181</v>
      </c>
      <c r="JZ667">
        <v>31.3095</v>
      </c>
      <c r="KA667">
        <v>30.0004</v>
      </c>
      <c r="KB667">
        <v>31.0036</v>
      </c>
      <c r="KC667">
        <v>30.9177</v>
      </c>
      <c r="KD667">
        <v>49.7195</v>
      </c>
      <c r="KE667">
        <v>21.4843</v>
      </c>
      <c r="KF667">
        <v>30.7492</v>
      </c>
      <c r="KG667">
        <v>18.3322</v>
      </c>
      <c r="KH667">
        <v>1256.06</v>
      </c>
      <c r="KI667">
        <v>14.5654</v>
      </c>
      <c r="KJ667">
        <v>100.793</v>
      </c>
      <c r="KK667">
        <v>100.156</v>
      </c>
    </row>
    <row r="668" spans="1:297">
      <c r="A668">
        <v>652</v>
      </c>
      <c r="B668">
        <v>1761514952.6</v>
      </c>
      <c r="C668">
        <v>7742.099999904633</v>
      </c>
      <c r="D668" t="s">
        <v>1753</v>
      </c>
      <c r="E668" t="s">
        <v>1754</v>
      </c>
      <c r="F668">
        <v>5</v>
      </c>
      <c r="G668" t="s">
        <v>1604</v>
      </c>
      <c r="H668" t="s">
        <v>436</v>
      </c>
      <c r="I668">
        <v>1761514949.8</v>
      </c>
      <c r="J668">
        <f>(K668)/1000</f>
        <v>0</v>
      </c>
      <c r="K668">
        <f>IF(DP668, AN668, AH668)</f>
        <v>0</v>
      </c>
      <c r="L668">
        <f>IF(DP668, AI668, AG668)</f>
        <v>0</v>
      </c>
      <c r="M668">
        <f>DR668 - IF(AU668&gt;1, L668*DL668*100.0/(AW668), 0)</f>
        <v>0</v>
      </c>
      <c r="N668">
        <f>((T668-J668/2)*M668-L668)/(T668+J668/2)</f>
        <v>0</v>
      </c>
      <c r="O668">
        <f>N668*(DY668+DZ668)/1000.0</f>
        <v>0</v>
      </c>
      <c r="P668">
        <f>(DR668 - IF(AU668&gt;1, L668*DL668*100.0/(AW668), 0))*(DY668+DZ668)/1000.0</f>
        <v>0</v>
      </c>
      <c r="Q668">
        <f>2.0/((1/S668-1/R668)+SIGN(S668)*SQRT((1/S668-1/R668)*(1/S668-1/R668) + 4*DM668/((DM668+1)*(DM668+1))*(2*1/S668*1/R668-1/R668*1/R668)))</f>
        <v>0</v>
      </c>
      <c r="R668">
        <f>IF(LEFT(DN668,1)&lt;&gt;"0",IF(LEFT(DN668,1)="1",3.0,DO668),$D$5+$E$5*(EF668*DY668/($K$5*1000))+$F$5*(EF668*DY668/($K$5*1000))*MAX(MIN(DL668,$J$5),$I$5)*MAX(MIN(DL668,$J$5),$I$5)+$G$5*MAX(MIN(DL668,$J$5),$I$5)*(EF668*DY668/($K$5*1000))+$H$5*(EF668*DY668/($K$5*1000))*(EF668*DY668/($K$5*1000)))</f>
        <v>0</v>
      </c>
      <c r="S668">
        <f>J668*(1000-(1000*0.61365*exp(17.502*W668/(240.97+W668))/(DY668+DZ668)+DT668)/2)/(1000*0.61365*exp(17.502*W668/(240.97+W668))/(DY668+DZ668)-DT668)</f>
        <v>0</v>
      </c>
      <c r="T668">
        <f>1/((DM668+1)/(Q668/1.6)+1/(R668/1.37)) + DM668/((DM668+1)/(Q668/1.6) + DM668/(R668/1.37))</f>
        <v>0</v>
      </c>
      <c r="U668">
        <f>(DH668*DK668)</f>
        <v>0</v>
      </c>
      <c r="V668">
        <f>(EA668+(U668+2*0.95*5.67E-8*(((EA668+$B$7)+273)^4-(EA668+273)^4)-44100*J668)/(1.84*29.3*R668+8*0.95*5.67E-8*(EA668+273)^3))</f>
        <v>0</v>
      </c>
      <c r="W668">
        <f>($C$7*EB668+$D$7*EC668+$E$7*V668)</f>
        <v>0</v>
      </c>
      <c r="X668">
        <f>0.61365*exp(17.502*W668/(240.97+W668))</f>
        <v>0</v>
      </c>
      <c r="Y668">
        <f>(Z668/AA668*100)</f>
        <v>0</v>
      </c>
      <c r="Z668">
        <f>DT668*(DY668+DZ668)/1000</f>
        <v>0</v>
      </c>
      <c r="AA668">
        <f>0.61365*exp(17.502*EA668/(240.97+EA668))</f>
        <v>0</v>
      </c>
      <c r="AB668">
        <f>(X668-DT668*(DY668+DZ668)/1000)</f>
        <v>0</v>
      </c>
      <c r="AC668">
        <f>(-J668*44100)</f>
        <v>0</v>
      </c>
      <c r="AD668">
        <f>2*29.3*R668*0.92*(EA668-W668)</f>
        <v>0</v>
      </c>
      <c r="AE668">
        <f>2*0.95*5.67E-8*(((EA668+$B$7)+273)^4-(W668+273)^4)</f>
        <v>0</v>
      </c>
      <c r="AF668">
        <f>U668+AE668+AC668+AD668</f>
        <v>0</v>
      </c>
      <c r="AG668">
        <f>DX668*AU668*(DS668-DR668*(1000-AU668*DU668)/(1000-AU668*DT668))/(100*DL668)</f>
        <v>0</v>
      </c>
      <c r="AH668">
        <f>1000*DX668*AU668*(DT668-DU668)/(100*DL668*(1000-AU668*DT668))</f>
        <v>0</v>
      </c>
      <c r="AI668">
        <f>(AJ668 - AK668 - DY668*1E3/(8.314*(EA668+273.15)) * AM668/DX668 * AL668) * DX668/(100*DL668) * (1000 - DU668)/1000</f>
        <v>0</v>
      </c>
      <c r="AJ668">
        <v>1261.747249287173</v>
      </c>
      <c r="AK668">
        <v>1226.458121212121</v>
      </c>
      <c r="AL668">
        <v>3.268693712636138</v>
      </c>
      <c r="AM668">
        <v>65.62289470494829</v>
      </c>
      <c r="AN668">
        <f>(AP668 - AO668 + DY668*1E3/(8.314*(EA668+273.15)) * AR668/DX668 * AQ668) * DX668/(100*DL668) * 1000/(1000 - AP668)</f>
        <v>0</v>
      </c>
      <c r="AO668">
        <v>14.51726650912923</v>
      </c>
      <c r="AP668">
        <v>16.2784503030303</v>
      </c>
      <c r="AQ668">
        <v>0.0002019179344284002</v>
      </c>
      <c r="AR668">
        <v>106.7628895152086</v>
      </c>
      <c r="AS668">
        <v>0</v>
      </c>
      <c r="AT668">
        <v>0</v>
      </c>
      <c r="AU668">
        <f>IF(AS668*$H$13&gt;=AW668,1.0,(AW668/(AW668-AS668*$H$13)))</f>
        <v>0</v>
      </c>
      <c r="AV668">
        <f>(AU668-1)*100</f>
        <v>0</v>
      </c>
      <c r="AW668">
        <f>MAX(0,($B$13+$C$13*EF668)/(1+$D$13*EF668)*DY668/(EA668+273)*$E$13)</f>
        <v>0</v>
      </c>
      <c r="AX668" t="s">
        <v>437</v>
      </c>
      <c r="AY668" t="s">
        <v>437</v>
      </c>
      <c r="AZ668">
        <v>0</v>
      </c>
      <c r="BA668">
        <v>0</v>
      </c>
      <c r="BB668">
        <f>1-AZ668/BA668</f>
        <v>0</v>
      </c>
      <c r="BC668">
        <v>0</v>
      </c>
      <c r="BD668" t="s">
        <v>437</v>
      </c>
      <c r="BE668" t="s">
        <v>437</v>
      </c>
      <c r="BF668">
        <v>0</v>
      </c>
      <c r="BG668">
        <v>0</v>
      </c>
      <c r="BH668">
        <f>1-BF668/BG668</f>
        <v>0</v>
      </c>
      <c r="BI668">
        <v>0.5</v>
      </c>
      <c r="BJ668">
        <f>DI668</f>
        <v>0</v>
      </c>
      <c r="BK668">
        <f>L668</f>
        <v>0</v>
      </c>
      <c r="BL668">
        <f>BH668*BI668*BJ668</f>
        <v>0</v>
      </c>
      <c r="BM668">
        <f>(BK668-BC668)/BJ668</f>
        <v>0</v>
      </c>
      <c r="BN668">
        <f>(BA668-BG668)/BG668</f>
        <v>0</v>
      </c>
      <c r="BO668">
        <f>AZ668/(BB668+AZ668/BG668)</f>
        <v>0</v>
      </c>
      <c r="BP668" t="s">
        <v>437</v>
      </c>
      <c r="BQ668">
        <v>0</v>
      </c>
      <c r="BR668">
        <f>IF(BQ668&lt;&gt;0, BQ668, BO668)</f>
        <v>0</v>
      </c>
      <c r="BS668">
        <f>1-BR668/BG668</f>
        <v>0</v>
      </c>
      <c r="BT668">
        <f>(BG668-BF668)/(BG668-BR668)</f>
        <v>0</v>
      </c>
      <c r="BU668">
        <f>(BA668-BG668)/(BA668-BR668)</f>
        <v>0</v>
      </c>
      <c r="BV668">
        <f>(BG668-BF668)/(BG668-AZ668)</f>
        <v>0</v>
      </c>
      <c r="BW668">
        <f>(BA668-BG668)/(BA668-AZ668)</f>
        <v>0</v>
      </c>
      <c r="BX668">
        <f>(BT668*BR668/BF668)</f>
        <v>0</v>
      </c>
      <c r="BY668">
        <f>(1-BX668)</f>
        <v>0</v>
      </c>
      <c r="BZ668">
        <v>2020</v>
      </c>
      <c r="CA668">
        <v>290.0000000000001</v>
      </c>
      <c r="CB668">
        <v>1590.42</v>
      </c>
      <c r="CC668">
        <v>295</v>
      </c>
      <c r="CD668">
        <v>5220.67</v>
      </c>
      <c r="CE668">
        <v>1591.29</v>
      </c>
      <c r="CF668">
        <v>-0.87</v>
      </c>
      <c r="CG668">
        <v>300.0000000000001</v>
      </c>
      <c r="CH668">
        <v>23.8</v>
      </c>
      <c r="CI668">
        <v>1650.734719841875</v>
      </c>
      <c r="CJ668">
        <v>2.032994541366527</v>
      </c>
      <c r="CK668">
        <v>-31.03478562282126</v>
      </c>
      <c r="CL668">
        <v>0.9198548094063967</v>
      </c>
      <c r="CM668">
        <v>0.9759925733019913</v>
      </c>
      <c r="CN668">
        <v>-0.00431141668520578</v>
      </c>
      <c r="CO668">
        <v>289.9999999999999</v>
      </c>
      <c r="CP668">
        <v>1590.91</v>
      </c>
      <c r="CQ668">
        <v>765</v>
      </c>
      <c r="CR668">
        <v>5219.32</v>
      </c>
      <c r="CS668">
        <v>1591.27</v>
      </c>
      <c r="CT668">
        <v>-0.36</v>
      </c>
      <c r="DH668">
        <f>$B$11*EG668+$C$11*EH668+$F$11*ES668*(1-EV668)</f>
        <v>0</v>
      </c>
      <c r="DI668">
        <f>DH668*DJ668</f>
        <v>0</v>
      </c>
      <c r="DJ668">
        <f>($B$11*$D$9+$C$11*$D$9+$F$11*((FF668+EX668)/MAX(FF668+EX668+FG668, 0.1)*$I$9+FG668/MAX(FF668+EX668+FG668, 0.1)*$J$9))/($B$11+$C$11+$F$11)</f>
        <v>0</v>
      </c>
      <c r="DK668">
        <f>($B$11*$K$9+$C$11*$K$9+$F$11*((FF668+EX668)/MAX(FF668+EX668+FG668, 0.1)*$P$9+FG668/MAX(FF668+EX668+FG668, 0.1)*$Q$9))/($B$11+$C$11+$F$11)</f>
        <v>0</v>
      </c>
      <c r="DL668">
        <v>6</v>
      </c>
      <c r="DM668">
        <v>0.5</v>
      </c>
      <c r="DN668" t="s">
        <v>438</v>
      </c>
      <c r="DO668">
        <v>2</v>
      </c>
      <c r="DP668" t="b">
        <v>1</v>
      </c>
      <c r="DQ668">
        <v>1761514949.8</v>
      </c>
      <c r="DR668">
        <v>1199.121</v>
      </c>
      <c r="DS668">
        <v>1244.136</v>
      </c>
      <c r="DT668">
        <v>16.26826</v>
      </c>
      <c r="DU668">
        <v>14.50971</v>
      </c>
      <c r="DV668">
        <v>1202.929</v>
      </c>
      <c r="DW668">
        <v>16.19666</v>
      </c>
      <c r="DX668">
        <v>499.9614</v>
      </c>
      <c r="DY668">
        <v>90.25071</v>
      </c>
      <c r="DZ668">
        <v>0.09995946</v>
      </c>
      <c r="EA668">
        <v>23.85525</v>
      </c>
      <c r="EB668">
        <v>23.97958</v>
      </c>
      <c r="EC668">
        <v>999.9</v>
      </c>
      <c r="ED668">
        <v>0</v>
      </c>
      <c r="EE668">
        <v>0</v>
      </c>
      <c r="EF668">
        <v>9992.189999999999</v>
      </c>
      <c r="EG668">
        <v>0</v>
      </c>
      <c r="EH668">
        <v>1028.99</v>
      </c>
      <c r="EI668">
        <v>-45.01280999999999</v>
      </c>
      <c r="EJ668">
        <v>1218.951</v>
      </c>
      <c r="EK668">
        <v>1262.451</v>
      </c>
      <c r="EL668">
        <v>1.758559</v>
      </c>
      <c r="EM668">
        <v>1244.136</v>
      </c>
      <c r="EN668">
        <v>14.50971</v>
      </c>
      <c r="EO668">
        <v>1.468223</v>
      </c>
      <c r="EP668">
        <v>1.309512</v>
      </c>
      <c r="EQ668">
        <v>12.6412</v>
      </c>
      <c r="ER668">
        <v>10.90846</v>
      </c>
      <c r="ES668">
        <v>2000.003</v>
      </c>
      <c r="ET668">
        <v>0.9800053</v>
      </c>
      <c r="EU668">
        <v>0.01999511</v>
      </c>
      <c r="EV668">
        <v>0</v>
      </c>
      <c r="EW668">
        <v>1474.38</v>
      </c>
      <c r="EX668">
        <v>5.000970000000001</v>
      </c>
      <c r="EY668">
        <v>29668.36</v>
      </c>
      <c r="EZ668">
        <v>16707.6</v>
      </c>
      <c r="FA668">
        <v>41.312</v>
      </c>
      <c r="FB668">
        <v>42.4496</v>
      </c>
      <c r="FC668">
        <v>41.4874</v>
      </c>
      <c r="FD668">
        <v>41.812</v>
      </c>
      <c r="FE668">
        <v>41.312</v>
      </c>
      <c r="FF668">
        <v>1955.113</v>
      </c>
      <c r="FG668">
        <v>39.89</v>
      </c>
      <c r="FH668">
        <v>0</v>
      </c>
      <c r="FI668">
        <v>9824</v>
      </c>
      <c r="FJ668">
        <v>0</v>
      </c>
      <c r="FK668">
        <v>1474.6152</v>
      </c>
      <c r="FL668">
        <v>-4.459230765132888</v>
      </c>
      <c r="FM668">
        <v>-74.6538463043309</v>
      </c>
      <c r="FN668">
        <v>29672.744</v>
      </c>
      <c r="FO668">
        <v>15</v>
      </c>
      <c r="FP668">
        <v>0</v>
      </c>
      <c r="FQ668" t="s">
        <v>439</v>
      </c>
      <c r="FR668">
        <v>1760210915.6</v>
      </c>
      <c r="FS668">
        <v>0</v>
      </c>
      <c r="FT668">
        <v>0</v>
      </c>
      <c r="FU668">
        <v>-0.215</v>
      </c>
      <c r="FV668">
        <v>0</v>
      </c>
      <c r="FW668">
        <v>-0.6919999999999999</v>
      </c>
      <c r="FX668">
        <v>0</v>
      </c>
      <c r="FY668">
        <v>400</v>
      </c>
      <c r="FZ668">
        <v>0</v>
      </c>
      <c r="GA668">
        <v>0.15</v>
      </c>
      <c r="GB668">
        <v>0</v>
      </c>
      <c r="GC668">
        <v>-45.55301219512195</v>
      </c>
      <c r="GD668">
        <v>1.897777003484291</v>
      </c>
      <c r="GE668">
        <v>0.3112149803554136</v>
      </c>
      <c r="GF668">
        <v>0</v>
      </c>
      <c r="GG668">
        <v>1475.096470588235</v>
      </c>
      <c r="GH668">
        <v>-6.840030555688812</v>
      </c>
      <c r="GI668">
        <v>0.7817585092482321</v>
      </c>
      <c r="GJ668">
        <v>0</v>
      </c>
      <c r="GK668">
        <v>1.846215365853659</v>
      </c>
      <c r="GL668">
        <v>-0.4584896864111525</v>
      </c>
      <c r="GM668">
        <v>0.05398776112875417</v>
      </c>
      <c r="GN668">
        <v>0</v>
      </c>
      <c r="GO668">
        <v>0</v>
      </c>
      <c r="GP668">
        <v>3</v>
      </c>
      <c r="GQ668" t="s">
        <v>455</v>
      </c>
      <c r="GR668">
        <v>3.13385</v>
      </c>
      <c r="GS668">
        <v>2.76056</v>
      </c>
      <c r="GT668">
        <v>0.192633</v>
      </c>
      <c r="GU668">
        <v>0.194867</v>
      </c>
      <c r="GV668">
        <v>0.0800022</v>
      </c>
      <c r="GW668">
        <v>0.0729207</v>
      </c>
      <c r="GX668">
        <v>25596.4</v>
      </c>
      <c r="GY668">
        <v>25529.4</v>
      </c>
      <c r="GZ668">
        <v>29492.6</v>
      </c>
      <c r="HA668">
        <v>29318.5</v>
      </c>
      <c r="HB668">
        <v>35859.7</v>
      </c>
      <c r="HC668">
        <v>36007.5</v>
      </c>
      <c r="HD668">
        <v>41498.1</v>
      </c>
      <c r="HE668">
        <v>41648.3</v>
      </c>
      <c r="HF668">
        <v>1.9093</v>
      </c>
      <c r="HG668">
        <v>1.82708</v>
      </c>
      <c r="HH668">
        <v>0.0172704</v>
      </c>
      <c r="HI668">
        <v>0</v>
      </c>
      <c r="HJ668">
        <v>23.743</v>
      </c>
      <c r="HK668">
        <v>999.9</v>
      </c>
      <c r="HL668">
        <v>34.8</v>
      </c>
      <c r="HM668">
        <v>31.5</v>
      </c>
      <c r="HN668">
        <v>17.899</v>
      </c>
      <c r="HO668">
        <v>62.6166</v>
      </c>
      <c r="HP668">
        <v>30.8494</v>
      </c>
      <c r="HQ668">
        <v>1</v>
      </c>
      <c r="HR668">
        <v>0.305518</v>
      </c>
      <c r="HS668">
        <v>4.77372</v>
      </c>
      <c r="HT668">
        <v>20.2763</v>
      </c>
      <c r="HU668">
        <v>5.21624</v>
      </c>
      <c r="HV668">
        <v>12.0159</v>
      </c>
      <c r="HW668">
        <v>4.98845</v>
      </c>
      <c r="HX668">
        <v>3.28775</v>
      </c>
      <c r="HY668">
        <v>9999</v>
      </c>
      <c r="HZ668">
        <v>9999</v>
      </c>
      <c r="IA668">
        <v>9999</v>
      </c>
      <c r="IB668">
        <v>999.9</v>
      </c>
      <c r="IC668">
        <v>4.97283</v>
      </c>
      <c r="ID668">
        <v>1.86661</v>
      </c>
      <c r="IE668">
        <v>1.86584</v>
      </c>
      <c r="IF668">
        <v>1.86584</v>
      </c>
      <c r="IG668">
        <v>1.86768</v>
      </c>
      <c r="IH668">
        <v>1.87012</v>
      </c>
      <c r="II668">
        <v>1.86874</v>
      </c>
      <c r="IJ668">
        <v>1.87027</v>
      </c>
      <c r="IK668">
        <v>0</v>
      </c>
      <c r="IL668">
        <v>0</v>
      </c>
      <c r="IM668">
        <v>0</v>
      </c>
      <c r="IN668">
        <v>0</v>
      </c>
      <c r="IO668" t="s">
        <v>441</v>
      </c>
      <c r="IP668" t="s">
        <v>442</v>
      </c>
      <c r="IQ668" t="s">
        <v>443</v>
      </c>
      <c r="IR668" t="s">
        <v>443</v>
      </c>
      <c r="IS668" t="s">
        <v>443</v>
      </c>
      <c r="IT668" t="s">
        <v>443</v>
      </c>
      <c r="IU668">
        <v>0</v>
      </c>
      <c r="IV668">
        <v>100</v>
      </c>
      <c r="IW668">
        <v>100</v>
      </c>
      <c r="IX668">
        <v>-3.82</v>
      </c>
      <c r="IY668">
        <v>0.0718</v>
      </c>
      <c r="IZ668">
        <v>-1.414774939843471</v>
      </c>
      <c r="JA668">
        <v>-0.002262605230658699</v>
      </c>
      <c r="JB668">
        <v>4.117972070868355E-07</v>
      </c>
      <c r="JC668">
        <v>-1.535053720392113E-10</v>
      </c>
      <c r="JD668">
        <v>-0.05773197212917025</v>
      </c>
      <c r="JE668">
        <v>-0.004387372397949352</v>
      </c>
      <c r="JF668">
        <v>0.001148265067849212</v>
      </c>
      <c r="JG668">
        <v>-2.372704636287677E-05</v>
      </c>
      <c r="JH668">
        <v>4</v>
      </c>
      <c r="JI668">
        <v>2346</v>
      </c>
      <c r="JJ668">
        <v>1</v>
      </c>
      <c r="JK668">
        <v>24</v>
      </c>
      <c r="JL668">
        <v>21734</v>
      </c>
      <c r="JM668">
        <v>29358582.5</v>
      </c>
      <c r="JN668">
        <v>2.50977</v>
      </c>
      <c r="JO668">
        <v>2.24243</v>
      </c>
      <c r="JP668">
        <v>1.39648</v>
      </c>
      <c r="JQ668">
        <v>2.35596</v>
      </c>
      <c r="JR668">
        <v>1.49536</v>
      </c>
      <c r="JS668">
        <v>2.59033</v>
      </c>
      <c r="JT668">
        <v>36.3165</v>
      </c>
      <c r="JU668">
        <v>24.035</v>
      </c>
      <c r="JV668">
        <v>18</v>
      </c>
      <c r="JW668">
        <v>500.147</v>
      </c>
      <c r="JX668">
        <v>437.4</v>
      </c>
      <c r="JY668">
        <v>18.3519</v>
      </c>
      <c r="JZ668">
        <v>31.3126</v>
      </c>
      <c r="KA668">
        <v>30.0004</v>
      </c>
      <c r="KB668">
        <v>31.0076</v>
      </c>
      <c r="KC668">
        <v>30.9217</v>
      </c>
      <c r="KD668">
        <v>50.219</v>
      </c>
      <c r="KE668">
        <v>21.4843</v>
      </c>
      <c r="KF668">
        <v>30.7492</v>
      </c>
      <c r="KG668">
        <v>18.3584</v>
      </c>
      <c r="KH668">
        <v>1276.1</v>
      </c>
      <c r="KI668">
        <v>14.5699</v>
      </c>
      <c r="KJ668">
        <v>100.792</v>
      </c>
      <c r="KK668">
        <v>100.155</v>
      </c>
    </row>
    <row r="669" spans="1:297">
      <c r="A669">
        <v>653</v>
      </c>
      <c r="B669">
        <v>1761514957.6</v>
      </c>
      <c r="C669">
        <v>7747.099999904633</v>
      </c>
      <c r="D669" t="s">
        <v>1755</v>
      </c>
      <c r="E669" t="s">
        <v>1756</v>
      </c>
      <c r="F669">
        <v>5</v>
      </c>
      <c r="G669" t="s">
        <v>1604</v>
      </c>
      <c r="H669" t="s">
        <v>436</v>
      </c>
      <c r="I669">
        <v>1761514955.1</v>
      </c>
      <c r="J669">
        <f>(K669)/1000</f>
        <v>0</v>
      </c>
      <c r="K669">
        <f>IF(DP669, AN669, AH669)</f>
        <v>0</v>
      </c>
      <c r="L669">
        <f>IF(DP669, AI669, AG669)</f>
        <v>0</v>
      </c>
      <c r="M669">
        <f>DR669 - IF(AU669&gt;1, L669*DL669*100.0/(AW669), 0)</f>
        <v>0</v>
      </c>
      <c r="N669">
        <f>((T669-J669/2)*M669-L669)/(T669+J669/2)</f>
        <v>0</v>
      </c>
      <c r="O669">
        <f>N669*(DY669+DZ669)/1000.0</f>
        <v>0</v>
      </c>
      <c r="P669">
        <f>(DR669 - IF(AU669&gt;1, L669*DL669*100.0/(AW669), 0))*(DY669+DZ669)/1000.0</f>
        <v>0</v>
      </c>
      <c r="Q669">
        <f>2.0/((1/S669-1/R669)+SIGN(S669)*SQRT((1/S669-1/R669)*(1/S669-1/R669) + 4*DM669/((DM669+1)*(DM669+1))*(2*1/S669*1/R669-1/R669*1/R669)))</f>
        <v>0</v>
      </c>
      <c r="R669">
        <f>IF(LEFT(DN669,1)&lt;&gt;"0",IF(LEFT(DN669,1)="1",3.0,DO669),$D$5+$E$5*(EF669*DY669/($K$5*1000))+$F$5*(EF669*DY669/($K$5*1000))*MAX(MIN(DL669,$J$5),$I$5)*MAX(MIN(DL669,$J$5),$I$5)+$G$5*MAX(MIN(DL669,$J$5),$I$5)*(EF669*DY669/($K$5*1000))+$H$5*(EF669*DY669/($K$5*1000))*(EF669*DY669/($K$5*1000)))</f>
        <v>0</v>
      </c>
      <c r="S669">
        <f>J669*(1000-(1000*0.61365*exp(17.502*W669/(240.97+W669))/(DY669+DZ669)+DT669)/2)/(1000*0.61365*exp(17.502*W669/(240.97+W669))/(DY669+DZ669)-DT669)</f>
        <v>0</v>
      </c>
      <c r="T669">
        <f>1/((DM669+1)/(Q669/1.6)+1/(R669/1.37)) + DM669/((DM669+1)/(Q669/1.6) + DM669/(R669/1.37))</f>
        <v>0</v>
      </c>
      <c r="U669">
        <f>(DH669*DK669)</f>
        <v>0</v>
      </c>
      <c r="V669">
        <f>(EA669+(U669+2*0.95*5.67E-8*(((EA669+$B$7)+273)^4-(EA669+273)^4)-44100*J669)/(1.84*29.3*R669+8*0.95*5.67E-8*(EA669+273)^3))</f>
        <v>0</v>
      </c>
      <c r="W669">
        <f>($C$7*EB669+$D$7*EC669+$E$7*V669)</f>
        <v>0</v>
      </c>
      <c r="X669">
        <f>0.61365*exp(17.502*W669/(240.97+W669))</f>
        <v>0</v>
      </c>
      <c r="Y669">
        <f>(Z669/AA669*100)</f>
        <v>0</v>
      </c>
      <c r="Z669">
        <f>DT669*(DY669+DZ669)/1000</f>
        <v>0</v>
      </c>
      <c r="AA669">
        <f>0.61365*exp(17.502*EA669/(240.97+EA669))</f>
        <v>0</v>
      </c>
      <c r="AB669">
        <f>(X669-DT669*(DY669+DZ669)/1000)</f>
        <v>0</v>
      </c>
      <c r="AC669">
        <f>(-J669*44100)</f>
        <v>0</v>
      </c>
      <c r="AD669">
        <f>2*29.3*R669*0.92*(EA669-W669)</f>
        <v>0</v>
      </c>
      <c r="AE669">
        <f>2*0.95*5.67E-8*(((EA669+$B$7)+273)^4-(W669+273)^4)</f>
        <v>0</v>
      </c>
      <c r="AF669">
        <f>U669+AE669+AC669+AD669</f>
        <v>0</v>
      </c>
      <c r="AG669">
        <f>DX669*AU669*(DS669-DR669*(1000-AU669*DU669)/(1000-AU669*DT669))/(100*DL669)</f>
        <v>0</v>
      </c>
      <c r="AH669">
        <f>1000*DX669*AU669*(DT669-DU669)/(100*DL669*(1000-AU669*DT669))</f>
        <v>0</v>
      </c>
      <c r="AI669">
        <f>(AJ669 - AK669 - DY669*1E3/(8.314*(EA669+273.15)) * AM669/DX669 * AL669) * DX669/(100*DL669) * (1000 - DU669)/1000</f>
        <v>0</v>
      </c>
      <c r="AJ669">
        <v>1278.343671104393</v>
      </c>
      <c r="AK669">
        <v>1242.862606060606</v>
      </c>
      <c r="AL669">
        <v>3.285778298111515</v>
      </c>
      <c r="AM669">
        <v>65.62289470494829</v>
      </c>
      <c r="AN669">
        <f>(AP669 - AO669 + DY669*1E3/(8.314*(EA669+273.15)) * AR669/DX669 * AQ669) * DX669/(100*DL669) * 1000/(1000 - AP669)</f>
        <v>0</v>
      </c>
      <c r="AO669">
        <v>14.5328856691632</v>
      </c>
      <c r="AP669">
        <v>16.2876006060606</v>
      </c>
      <c r="AQ669">
        <v>0.0001071488461769062</v>
      </c>
      <c r="AR669">
        <v>106.7628895152086</v>
      </c>
      <c r="AS669">
        <v>0</v>
      </c>
      <c r="AT669">
        <v>0</v>
      </c>
      <c r="AU669">
        <f>IF(AS669*$H$13&gt;=AW669,1.0,(AW669/(AW669-AS669*$H$13)))</f>
        <v>0</v>
      </c>
      <c r="AV669">
        <f>(AU669-1)*100</f>
        <v>0</v>
      </c>
      <c r="AW669">
        <f>MAX(0,($B$13+$C$13*EF669)/(1+$D$13*EF669)*DY669/(EA669+273)*$E$13)</f>
        <v>0</v>
      </c>
      <c r="AX669" t="s">
        <v>437</v>
      </c>
      <c r="AY669" t="s">
        <v>437</v>
      </c>
      <c r="AZ669">
        <v>0</v>
      </c>
      <c r="BA669">
        <v>0</v>
      </c>
      <c r="BB669">
        <f>1-AZ669/BA669</f>
        <v>0</v>
      </c>
      <c r="BC669">
        <v>0</v>
      </c>
      <c r="BD669" t="s">
        <v>437</v>
      </c>
      <c r="BE669" t="s">
        <v>437</v>
      </c>
      <c r="BF669">
        <v>0</v>
      </c>
      <c r="BG669">
        <v>0</v>
      </c>
      <c r="BH669">
        <f>1-BF669/BG669</f>
        <v>0</v>
      </c>
      <c r="BI669">
        <v>0.5</v>
      </c>
      <c r="BJ669">
        <f>DI669</f>
        <v>0</v>
      </c>
      <c r="BK669">
        <f>L669</f>
        <v>0</v>
      </c>
      <c r="BL669">
        <f>BH669*BI669*BJ669</f>
        <v>0</v>
      </c>
      <c r="BM669">
        <f>(BK669-BC669)/BJ669</f>
        <v>0</v>
      </c>
      <c r="BN669">
        <f>(BA669-BG669)/BG669</f>
        <v>0</v>
      </c>
      <c r="BO669">
        <f>AZ669/(BB669+AZ669/BG669)</f>
        <v>0</v>
      </c>
      <c r="BP669" t="s">
        <v>437</v>
      </c>
      <c r="BQ669">
        <v>0</v>
      </c>
      <c r="BR669">
        <f>IF(BQ669&lt;&gt;0, BQ669, BO669)</f>
        <v>0</v>
      </c>
      <c r="BS669">
        <f>1-BR669/BG669</f>
        <v>0</v>
      </c>
      <c r="BT669">
        <f>(BG669-BF669)/(BG669-BR669)</f>
        <v>0</v>
      </c>
      <c r="BU669">
        <f>(BA669-BG669)/(BA669-BR669)</f>
        <v>0</v>
      </c>
      <c r="BV669">
        <f>(BG669-BF669)/(BG669-AZ669)</f>
        <v>0</v>
      </c>
      <c r="BW669">
        <f>(BA669-BG669)/(BA669-AZ669)</f>
        <v>0</v>
      </c>
      <c r="BX669">
        <f>(BT669*BR669/BF669)</f>
        <v>0</v>
      </c>
      <c r="BY669">
        <f>(1-BX669)</f>
        <v>0</v>
      </c>
      <c r="BZ669">
        <v>2020</v>
      </c>
      <c r="CA669">
        <v>290.0000000000001</v>
      </c>
      <c r="CB669">
        <v>1590.42</v>
      </c>
      <c r="CC669">
        <v>295</v>
      </c>
      <c r="CD669">
        <v>5220.67</v>
      </c>
      <c r="CE669">
        <v>1591.29</v>
      </c>
      <c r="CF669">
        <v>-0.87</v>
      </c>
      <c r="CG669">
        <v>300.0000000000001</v>
      </c>
      <c r="CH669">
        <v>23.8</v>
      </c>
      <c r="CI669">
        <v>1650.734719841875</v>
      </c>
      <c r="CJ669">
        <v>2.032994541366527</v>
      </c>
      <c r="CK669">
        <v>-31.03478562282126</v>
      </c>
      <c r="CL669">
        <v>0.9198548094063967</v>
      </c>
      <c r="CM669">
        <v>0.9759925733019913</v>
      </c>
      <c r="CN669">
        <v>-0.00431141668520578</v>
      </c>
      <c r="CO669">
        <v>289.9999999999999</v>
      </c>
      <c r="CP669">
        <v>1590.91</v>
      </c>
      <c r="CQ669">
        <v>765</v>
      </c>
      <c r="CR669">
        <v>5219.32</v>
      </c>
      <c r="CS669">
        <v>1591.27</v>
      </c>
      <c r="CT669">
        <v>-0.36</v>
      </c>
      <c r="DH669">
        <f>$B$11*EG669+$C$11*EH669+$F$11*ES669*(1-EV669)</f>
        <v>0</v>
      </c>
      <c r="DI669">
        <f>DH669*DJ669</f>
        <v>0</v>
      </c>
      <c r="DJ669">
        <f>($B$11*$D$9+$C$11*$D$9+$F$11*((FF669+EX669)/MAX(FF669+EX669+FG669, 0.1)*$I$9+FG669/MAX(FF669+EX669+FG669, 0.1)*$J$9))/($B$11+$C$11+$F$11)</f>
        <v>0</v>
      </c>
      <c r="DK669">
        <f>($B$11*$K$9+$C$11*$K$9+$F$11*((FF669+EX669)/MAX(FF669+EX669+FG669, 0.1)*$P$9+FG669/MAX(FF669+EX669+FG669, 0.1)*$Q$9))/($B$11+$C$11+$F$11)</f>
        <v>0</v>
      </c>
      <c r="DL669">
        <v>6</v>
      </c>
      <c r="DM669">
        <v>0.5</v>
      </c>
      <c r="DN669" t="s">
        <v>438</v>
      </c>
      <c r="DO669">
        <v>2</v>
      </c>
      <c r="DP669" t="b">
        <v>1</v>
      </c>
      <c r="DQ669">
        <v>1761514955.1</v>
      </c>
      <c r="DR669">
        <v>1216.145555555556</v>
      </c>
      <c r="DS669">
        <v>1261.465555555556</v>
      </c>
      <c r="DT669">
        <v>16.28654444444444</v>
      </c>
      <c r="DU669">
        <v>14.53275555555556</v>
      </c>
      <c r="DV669">
        <v>1219.988888888889</v>
      </c>
      <c r="DW669">
        <v>16.21467777777778</v>
      </c>
      <c r="DX669">
        <v>500.0761111111111</v>
      </c>
      <c r="DY669">
        <v>90.25423333333333</v>
      </c>
      <c r="DZ669">
        <v>0.09999296666666667</v>
      </c>
      <c r="EA669">
        <v>23.83597777777778</v>
      </c>
      <c r="EB669">
        <v>24.07257777777778</v>
      </c>
      <c r="EC669">
        <v>999.9000000000001</v>
      </c>
      <c r="ED669">
        <v>0</v>
      </c>
      <c r="EE669">
        <v>0</v>
      </c>
      <c r="EF669">
        <v>10011.73333333333</v>
      </c>
      <c r="EG669">
        <v>0</v>
      </c>
      <c r="EH669">
        <v>1028.962222222222</v>
      </c>
      <c r="EI669">
        <v>-45.32068888888889</v>
      </c>
      <c r="EJ669">
        <v>1236.281111111111</v>
      </c>
      <c r="EK669">
        <v>1280.07</v>
      </c>
      <c r="EL669">
        <v>1.753792222222222</v>
      </c>
      <c r="EM669">
        <v>1261.465555555556</v>
      </c>
      <c r="EN669">
        <v>14.53275555555556</v>
      </c>
      <c r="EO669">
        <v>1.469928888888889</v>
      </c>
      <c r="EP669">
        <v>1.311644444444444</v>
      </c>
      <c r="EQ669">
        <v>12.65892222222222</v>
      </c>
      <c r="ER669">
        <v>10.93292222222222</v>
      </c>
      <c r="ES669">
        <v>2000.036666666666</v>
      </c>
      <c r="ET669">
        <v>0.9800055555555556</v>
      </c>
      <c r="EU669">
        <v>0.01999475555555556</v>
      </c>
      <c r="EV669">
        <v>0</v>
      </c>
      <c r="EW669">
        <v>1474.353333333333</v>
      </c>
      <c r="EX669">
        <v>5.00097</v>
      </c>
      <c r="EY669">
        <v>29668.9</v>
      </c>
      <c r="EZ669">
        <v>16707.94444444445</v>
      </c>
      <c r="FA669">
        <v>41.312</v>
      </c>
      <c r="FB669">
        <v>42.45099999999999</v>
      </c>
      <c r="FC669">
        <v>41.465</v>
      </c>
      <c r="FD669">
        <v>41.812</v>
      </c>
      <c r="FE669">
        <v>41.312</v>
      </c>
      <c r="FF669">
        <v>1955.146666666667</v>
      </c>
      <c r="FG669">
        <v>39.89</v>
      </c>
      <c r="FH669">
        <v>0</v>
      </c>
      <c r="FI669">
        <v>9828.800000190735</v>
      </c>
      <c r="FJ669">
        <v>0</v>
      </c>
      <c r="FK669">
        <v>1474.3392</v>
      </c>
      <c r="FL669">
        <v>-0.2184615297799133</v>
      </c>
      <c r="FM669">
        <v>-2.646153971236602</v>
      </c>
      <c r="FN669">
        <v>29668.476</v>
      </c>
      <c r="FO669">
        <v>15</v>
      </c>
      <c r="FP669">
        <v>0</v>
      </c>
      <c r="FQ669" t="s">
        <v>439</v>
      </c>
      <c r="FR669">
        <v>1760210915.6</v>
      </c>
      <c r="FS669">
        <v>0</v>
      </c>
      <c r="FT669">
        <v>0</v>
      </c>
      <c r="FU669">
        <v>-0.215</v>
      </c>
      <c r="FV669">
        <v>0</v>
      </c>
      <c r="FW669">
        <v>-0.6919999999999999</v>
      </c>
      <c r="FX669">
        <v>0</v>
      </c>
      <c r="FY669">
        <v>400</v>
      </c>
      <c r="FZ669">
        <v>0</v>
      </c>
      <c r="GA669">
        <v>0.15</v>
      </c>
      <c r="GB669">
        <v>0</v>
      </c>
      <c r="GC669">
        <v>-45.4456</v>
      </c>
      <c r="GD669">
        <v>2.361794425087123</v>
      </c>
      <c r="GE669">
        <v>0.3438199110283057</v>
      </c>
      <c r="GF669">
        <v>0</v>
      </c>
      <c r="GG669">
        <v>1474.662941176471</v>
      </c>
      <c r="GH669">
        <v>-3.876241402883446</v>
      </c>
      <c r="GI669">
        <v>0.5514714509797236</v>
      </c>
      <c r="GJ669">
        <v>0</v>
      </c>
      <c r="GK669">
        <v>1.814442682926829</v>
      </c>
      <c r="GL669">
        <v>-0.5554091289198558</v>
      </c>
      <c r="GM669">
        <v>0.06048391775865756</v>
      </c>
      <c r="GN669">
        <v>0</v>
      </c>
      <c r="GO669">
        <v>0</v>
      </c>
      <c r="GP669">
        <v>3</v>
      </c>
      <c r="GQ669" t="s">
        <v>455</v>
      </c>
      <c r="GR669">
        <v>3.13372</v>
      </c>
      <c r="GS669">
        <v>2.76027</v>
      </c>
      <c r="GT669">
        <v>0.194234</v>
      </c>
      <c r="GU669">
        <v>0.196493</v>
      </c>
      <c r="GV669">
        <v>0.0800247</v>
      </c>
      <c r="GW669">
        <v>0.072931</v>
      </c>
      <c r="GX669">
        <v>25544.8</v>
      </c>
      <c r="GY669">
        <v>25477.5</v>
      </c>
      <c r="GZ669">
        <v>29491.7</v>
      </c>
      <c r="HA669">
        <v>29318.3</v>
      </c>
      <c r="HB669">
        <v>35857.8</v>
      </c>
      <c r="HC669">
        <v>36007</v>
      </c>
      <c r="HD669">
        <v>41496.9</v>
      </c>
      <c r="HE669">
        <v>41648.2</v>
      </c>
      <c r="HF669">
        <v>1.90912</v>
      </c>
      <c r="HG669">
        <v>1.8275</v>
      </c>
      <c r="HH669">
        <v>0.021264</v>
      </c>
      <c r="HI669">
        <v>0</v>
      </c>
      <c r="HJ669">
        <v>23.7464</v>
      </c>
      <c r="HK669">
        <v>999.9</v>
      </c>
      <c r="HL669">
        <v>34.8</v>
      </c>
      <c r="HM669">
        <v>31.5</v>
      </c>
      <c r="HN669">
        <v>17.8978</v>
      </c>
      <c r="HO669">
        <v>61.9067</v>
      </c>
      <c r="HP669">
        <v>30.7332</v>
      </c>
      <c r="HQ669">
        <v>1</v>
      </c>
      <c r="HR669">
        <v>0.307403</v>
      </c>
      <c r="HS669">
        <v>5.54432</v>
      </c>
      <c r="HT669">
        <v>20.2519</v>
      </c>
      <c r="HU669">
        <v>5.21654</v>
      </c>
      <c r="HV669">
        <v>12.0159</v>
      </c>
      <c r="HW669">
        <v>4.98845</v>
      </c>
      <c r="HX669">
        <v>3.28772</v>
      </c>
      <c r="HY669">
        <v>9999</v>
      </c>
      <c r="HZ669">
        <v>9999</v>
      </c>
      <c r="IA669">
        <v>9999</v>
      </c>
      <c r="IB669">
        <v>999.9</v>
      </c>
      <c r="IC669">
        <v>4.9728</v>
      </c>
      <c r="ID669">
        <v>1.86661</v>
      </c>
      <c r="IE669">
        <v>1.86586</v>
      </c>
      <c r="IF669">
        <v>1.86584</v>
      </c>
      <c r="IG669">
        <v>1.86768</v>
      </c>
      <c r="IH669">
        <v>1.87012</v>
      </c>
      <c r="II669">
        <v>1.86874</v>
      </c>
      <c r="IJ669">
        <v>1.87027</v>
      </c>
      <c r="IK669">
        <v>0</v>
      </c>
      <c r="IL669">
        <v>0</v>
      </c>
      <c r="IM669">
        <v>0</v>
      </c>
      <c r="IN669">
        <v>0</v>
      </c>
      <c r="IO669" t="s">
        <v>441</v>
      </c>
      <c r="IP669" t="s">
        <v>442</v>
      </c>
      <c r="IQ669" t="s">
        <v>443</v>
      </c>
      <c r="IR669" t="s">
        <v>443</v>
      </c>
      <c r="IS669" t="s">
        <v>443</v>
      </c>
      <c r="IT669" t="s">
        <v>443</v>
      </c>
      <c r="IU669">
        <v>0</v>
      </c>
      <c r="IV669">
        <v>100</v>
      </c>
      <c r="IW669">
        <v>100</v>
      </c>
      <c r="IX669">
        <v>-3.85</v>
      </c>
      <c r="IY669">
        <v>0.07190000000000001</v>
      </c>
      <c r="IZ669">
        <v>-1.414774939843471</v>
      </c>
      <c r="JA669">
        <v>-0.002262605230658699</v>
      </c>
      <c r="JB669">
        <v>4.117972070868355E-07</v>
      </c>
      <c r="JC669">
        <v>-1.535053720392113E-10</v>
      </c>
      <c r="JD669">
        <v>-0.05773197212917025</v>
      </c>
      <c r="JE669">
        <v>-0.004387372397949352</v>
      </c>
      <c r="JF669">
        <v>0.001148265067849212</v>
      </c>
      <c r="JG669">
        <v>-2.372704636287677E-05</v>
      </c>
      <c r="JH669">
        <v>4</v>
      </c>
      <c r="JI669">
        <v>2346</v>
      </c>
      <c r="JJ669">
        <v>1</v>
      </c>
      <c r="JK669">
        <v>24</v>
      </c>
      <c r="JL669">
        <v>21734</v>
      </c>
      <c r="JM669">
        <v>29358582.6</v>
      </c>
      <c r="JN669">
        <v>2.5354</v>
      </c>
      <c r="JO669">
        <v>2.2522</v>
      </c>
      <c r="JP669">
        <v>1.39771</v>
      </c>
      <c r="JQ669">
        <v>2.35352</v>
      </c>
      <c r="JR669">
        <v>1.49536</v>
      </c>
      <c r="JS669">
        <v>2.59155</v>
      </c>
      <c r="JT669">
        <v>36.3165</v>
      </c>
      <c r="JU669">
        <v>24.0087</v>
      </c>
      <c r="JV669">
        <v>18</v>
      </c>
      <c r="JW669">
        <v>500.06</v>
      </c>
      <c r="JX669">
        <v>437.687</v>
      </c>
      <c r="JY669">
        <v>18.3485</v>
      </c>
      <c r="JZ669">
        <v>31.3153</v>
      </c>
      <c r="KA669">
        <v>30.0016</v>
      </c>
      <c r="KB669">
        <v>31.011</v>
      </c>
      <c r="KC669">
        <v>30.925</v>
      </c>
      <c r="KD669">
        <v>50.7849</v>
      </c>
      <c r="KE669">
        <v>21.4843</v>
      </c>
      <c r="KF669">
        <v>30.7492</v>
      </c>
      <c r="KG669">
        <v>18.1389</v>
      </c>
      <c r="KH669">
        <v>1289.46</v>
      </c>
      <c r="KI669">
        <v>14.5885</v>
      </c>
      <c r="KJ669">
        <v>100.789</v>
      </c>
      <c r="KK669">
        <v>100.154</v>
      </c>
    </row>
    <row r="670" spans="1:297">
      <c r="A670">
        <v>654</v>
      </c>
      <c r="B670">
        <v>1761514962.6</v>
      </c>
      <c r="C670">
        <v>7752.099999904633</v>
      </c>
      <c r="D670" t="s">
        <v>1757</v>
      </c>
      <c r="E670" t="s">
        <v>1758</v>
      </c>
      <c r="F670">
        <v>5</v>
      </c>
      <c r="G670" t="s">
        <v>1604</v>
      </c>
      <c r="H670" t="s">
        <v>436</v>
      </c>
      <c r="I670">
        <v>1761514959.8</v>
      </c>
      <c r="J670">
        <f>(K670)/1000</f>
        <v>0</v>
      </c>
      <c r="K670">
        <f>IF(DP670, AN670, AH670)</f>
        <v>0</v>
      </c>
      <c r="L670">
        <f>IF(DP670, AI670, AG670)</f>
        <v>0</v>
      </c>
      <c r="M670">
        <f>DR670 - IF(AU670&gt;1, L670*DL670*100.0/(AW670), 0)</f>
        <v>0</v>
      </c>
      <c r="N670">
        <f>((T670-J670/2)*M670-L670)/(T670+J670/2)</f>
        <v>0</v>
      </c>
      <c r="O670">
        <f>N670*(DY670+DZ670)/1000.0</f>
        <v>0</v>
      </c>
      <c r="P670">
        <f>(DR670 - IF(AU670&gt;1, L670*DL670*100.0/(AW670), 0))*(DY670+DZ670)/1000.0</f>
        <v>0</v>
      </c>
      <c r="Q670">
        <f>2.0/((1/S670-1/R670)+SIGN(S670)*SQRT((1/S670-1/R670)*(1/S670-1/R670) + 4*DM670/((DM670+1)*(DM670+1))*(2*1/S670*1/R670-1/R670*1/R670)))</f>
        <v>0</v>
      </c>
      <c r="R670">
        <f>IF(LEFT(DN670,1)&lt;&gt;"0",IF(LEFT(DN670,1)="1",3.0,DO670),$D$5+$E$5*(EF670*DY670/($K$5*1000))+$F$5*(EF670*DY670/($K$5*1000))*MAX(MIN(DL670,$J$5),$I$5)*MAX(MIN(DL670,$J$5),$I$5)+$G$5*MAX(MIN(DL670,$J$5),$I$5)*(EF670*DY670/($K$5*1000))+$H$5*(EF670*DY670/($K$5*1000))*(EF670*DY670/($K$5*1000)))</f>
        <v>0</v>
      </c>
      <c r="S670">
        <f>J670*(1000-(1000*0.61365*exp(17.502*W670/(240.97+W670))/(DY670+DZ670)+DT670)/2)/(1000*0.61365*exp(17.502*W670/(240.97+W670))/(DY670+DZ670)-DT670)</f>
        <v>0</v>
      </c>
      <c r="T670">
        <f>1/((DM670+1)/(Q670/1.6)+1/(R670/1.37)) + DM670/((DM670+1)/(Q670/1.6) + DM670/(R670/1.37))</f>
        <v>0</v>
      </c>
      <c r="U670">
        <f>(DH670*DK670)</f>
        <v>0</v>
      </c>
      <c r="V670">
        <f>(EA670+(U670+2*0.95*5.67E-8*(((EA670+$B$7)+273)^4-(EA670+273)^4)-44100*J670)/(1.84*29.3*R670+8*0.95*5.67E-8*(EA670+273)^3))</f>
        <v>0</v>
      </c>
      <c r="W670">
        <f>($C$7*EB670+$D$7*EC670+$E$7*V670)</f>
        <v>0</v>
      </c>
      <c r="X670">
        <f>0.61365*exp(17.502*W670/(240.97+W670))</f>
        <v>0</v>
      </c>
      <c r="Y670">
        <f>(Z670/AA670*100)</f>
        <v>0</v>
      </c>
      <c r="Z670">
        <f>DT670*(DY670+DZ670)/1000</f>
        <v>0</v>
      </c>
      <c r="AA670">
        <f>0.61365*exp(17.502*EA670/(240.97+EA670))</f>
        <v>0</v>
      </c>
      <c r="AB670">
        <f>(X670-DT670*(DY670+DZ670)/1000)</f>
        <v>0</v>
      </c>
      <c r="AC670">
        <f>(-J670*44100)</f>
        <v>0</v>
      </c>
      <c r="AD670">
        <f>2*29.3*R670*0.92*(EA670-W670)</f>
        <v>0</v>
      </c>
      <c r="AE670">
        <f>2*0.95*5.67E-8*(((EA670+$B$7)+273)^4-(W670+273)^4)</f>
        <v>0</v>
      </c>
      <c r="AF670">
        <f>U670+AE670+AC670+AD670</f>
        <v>0</v>
      </c>
      <c r="AG670">
        <f>DX670*AU670*(DS670-DR670*(1000-AU670*DU670)/(1000-AU670*DT670))/(100*DL670)</f>
        <v>0</v>
      </c>
      <c r="AH670">
        <f>1000*DX670*AU670*(DT670-DU670)/(100*DL670*(1000-AU670*DT670))</f>
        <v>0</v>
      </c>
      <c r="AI670">
        <f>(AJ670 - AK670 - DY670*1E3/(8.314*(EA670+273.15)) * AM670/DX670 * AL670) * DX670/(100*DL670) * (1000 - DU670)/1000</f>
        <v>0</v>
      </c>
      <c r="AJ670">
        <v>1295.366397041347</v>
      </c>
      <c r="AK670">
        <v>1259.585818181818</v>
      </c>
      <c r="AL670">
        <v>3.347329952587123</v>
      </c>
      <c r="AM670">
        <v>65.62289470494829</v>
      </c>
      <c r="AN670">
        <f>(AP670 - AO670 + DY670*1E3/(8.314*(EA670+273.15)) * AR670/DX670 * AQ670) * DX670/(100*DL670) * 1000/(1000 - AP670)</f>
        <v>0</v>
      </c>
      <c r="AO670">
        <v>14.53392455202177</v>
      </c>
      <c r="AP670">
        <v>16.26422909090908</v>
      </c>
      <c r="AQ670">
        <v>-0.0001689236393723499</v>
      </c>
      <c r="AR670">
        <v>106.7628895152086</v>
      </c>
      <c r="AS670">
        <v>0</v>
      </c>
      <c r="AT670">
        <v>0</v>
      </c>
      <c r="AU670">
        <f>IF(AS670*$H$13&gt;=AW670,1.0,(AW670/(AW670-AS670*$H$13)))</f>
        <v>0</v>
      </c>
      <c r="AV670">
        <f>(AU670-1)*100</f>
        <v>0</v>
      </c>
      <c r="AW670">
        <f>MAX(0,($B$13+$C$13*EF670)/(1+$D$13*EF670)*DY670/(EA670+273)*$E$13)</f>
        <v>0</v>
      </c>
      <c r="AX670" t="s">
        <v>437</v>
      </c>
      <c r="AY670" t="s">
        <v>437</v>
      </c>
      <c r="AZ670">
        <v>0</v>
      </c>
      <c r="BA670">
        <v>0</v>
      </c>
      <c r="BB670">
        <f>1-AZ670/BA670</f>
        <v>0</v>
      </c>
      <c r="BC670">
        <v>0</v>
      </c>
      <c r="BD670" t="s">
        <v>437</v>
      </c>
      <c r="BE670" t="s">
        <v>437</v>
      </c>
      <c r="BF670">
        <v>0</v>
      </c>
      <c r="BG670">
        <v>0</v>
      </c>
      <c r="BH670">
        <f>1-BF670/BG670</f>
        <v>0</v>
      </c>
      <c r="BI670">
        <v>0.5</v>
      </c>
      <c r="BJ670">
        <f>DI670</f>
        <v>0</v>
      </c>
      <c r="BK670">
        <f>L670</f>
        <v>0</v>
      </c>
      <c r="BL670">
        <f>BH670*BI670*BJ670</f>
        <v>0</v>
      </c>
      <c r="BM670">
        <f>(BK670-BC670)/BJ670</f>
        <v>0</v>
      </c>
      <c r="BN670">
        <f>(BA670-BG670)/BG670</f>
        <v>0</v>
      </c>
      <c r="BO670">
        <f>AZ670/(BB670+AZ670/BG670)</f>
        <v>0</v>
      </c>
      <c r="BP670" t="s">
        <v>437</v>
      </c>
      <c r="BQ670">
        <v>0</v>
      </c>
      <c r="BR670">
        <f>IF(BQ670&lt;&gt;0, BQ670, BO670)</f>
        <v>0</v>
      </c>
      <c r="BS670">
        <f>1-BR670/BG670</f>
        <v>0</v>
      </c>
      <c r="BT670">
        <f>(BG670-BF670)/(BG670-BR670)</f>
        <v>0</v>
      </c>
      <c r="BU670">
        <f>(BA670-BG670)/(BA670-BR670)</f>
        <v>0</v>
      </c>
      <c r="BV670">
        <f>(BG670-BF670)/(BG670-AZ670)</f>
        <v>0</v>
      </c>
      <c r="BW670">
        <f>(BA670-BG670)/(BA670-AZ670)</f>
        <v>0</v>
      </c>
      <c r="BX670">
        <f>(BT670*BR670/BF670)</f>
        <v>0</v>
      </c>
      <c r="BY670">
        <f>(1-BX670)</f>
        <v>0</v>
      </c>
      <c r="BZ670">
        <v>2020</v>
      </c>
      <c r="CA670">
        <v>290.0000000000001</v>
      </c>
      <c r="CB670">
        <v>1590.42</v>
      </c>
      <c r="CC670">
        <v>295</v>
      </c>
      <c r="CD670">
        <v>5220.67</v>
      </c>
      <c r="CE670">
        <v>1591.29</v>
      </c>
      <c r="CF670">
        <v>-0.87</v>
      </c>
      <c r="CG670">
        <v>300.0000000000001</v>
      </c>
      <c r="CH670">
        <v>23.8</v>
      </c>
      <c r="CI670">
        <v>1650.734719841875</v>
      </c>
      <c r="CJ670">
        <v>2.032994541366527</v>
      </c>
      <c r="CK670">
        <v>-31.03478562282126</v>
      </c>
      <c r="CL670">
        <v>0.9198548094063967</v>
      </c>
      <c r="CM670">
        <v>0.9759925733019913</v>
      </c>
      <c r="CN670">
        <v>-0.00431141668520578</v>
      </c>
      <c r="CO670">
        <v>289.9999999999999</v>
      </c>
      <c r="CP670">
        <v>1590.91</v>
      </c>
      <c r="CQ670">
        <v>765</v>
      </c>
      <c r="CR670">
        <v>5219.32</v>
      </c>
      <c r="CS670">
        <v>1591.27</v>
      </c>
      <c r="CT670">
        <v>-0.36</v>
      </c>
      <c r="DH670">
        <f>$B$11*EG670+$C$11*EH670+$F$11*ES670*(1-EV670)</f>
        <v>0</v>
      </c>
      <c r="DI670">
        <f>DH670*DJ670</f>
        <v>0</v>
      </c>
      <c r="DJ670">
        <f>($B$11*$D$9+$C$11*$D$9+$F$11*((FF670+EX670)/MAX(FF670+EX670+FG670, 0.1)*$I$9+FG670/MAX(FF670+EX670+FG670, 0.1)*$J$9))/($B$11+$C$11+$F$11)</f>
        <v>0</v>
      </c>
      <c r="DK670">
        <f>($B$11*$K$9+$C$11*$K$9+$F$11*((FF670+EX670)/MAX(FF670+EX670+FG670, 0.1)*$P$9+FG670/MAX(FF670+EX670+FG670, 0.1)*$Q$9))/($B$11+$C$11+$F$11)</f>
        <v>0</v>
      </c>
      <c r="DL670">
        <v>6</v>
      </c>
      <c r="DM670">
        <v>0.5</v>
      </c>
      <c r="DN670" t="s">
        <v>438</v>
      </c>
      <c r="DO670">
        <v>2</v>
      </c>
      <c r="DP670" t="b">
        <v>1</v>
      </c>
      <c r="DQ670">
        <v>1761514959.8</v>
      </c>
      <c r="DR670">
        <v>1231.508</v>
      </c>
      <c r="DS670">
        <v>1277.215</v>
      </c>
      <c r="DT670">
        <v>16.27804</v>
      </c>
      <c r="DU670">
        <v>14.53364</v>
      </c>
      <c r="DV670">
        <v>1235.38</v>
      </c>
      <c r="DW670">
        <v>16.2063</v>
      </c>
      <c r="DX670">
        <v>500.0182</v>
      </c>
      <c r="DY670">
        <v>90.25297999999999</v>
      </c>
      <c r="DZ670">
        <v>0.1000614</v>
      </c>
      <c r="EA670">
        <v>23.83473</v>
      </c>
      <c r="EB670">
        <v>24.11382</v>
      </c>
      <c r="EC670">
        <v>999.9</v>
      </c>
      <c r="ED670">
        <v>0</v>
      </c>
      <c r="EE670">
        <v>0</v>
      </c>
      <c r="EF670">
        <v>9999.126999999999</v>
      </c>
      <c r="EG670">
        <v>0</v>
      </c>
      <c r="EH670">
        <v>1028.984</v>
      </c>
      <c r="EI670">
        <v>-45.70733</v>
      </c>
      <c r="EJ670">
        <v>1251.887</v>
      </c>
      <c r="EK670">
        <v>1296.054</v>
      </c>
      <c r="EL670">
        <v>1.744393</v>
      </c>
      <c r="EM670">
        <v>1277.215</v>
      </c>
      <c r="EN670">
        <v>14.53364</v>
      </c>
      <c r="EO670">
        <v>1.469143</v>
      </c>
      <c r="EP670">
        <v>1.311706</v>
      </c>
      <c r="EQ670">
        <v>12.65074</v>
      </c>
      <c r="ER670">
        <v>10.93367</v>
      </c>
      <c r="ES670">
        <v>1999.962</v>
      </c>
      <c r="ET670">
        <v>0.980005</v>
      </c>
      <c r="EU670">
        <v>0.0199954</v>
      </c>
      <c r="EV670">
        <v>0</v>
      </c>
      <c r="EW670">
        <v>1474.043</v>
      </c>
      <c r="EX670">
        <v>5.000970000000001</v>
      </c>
      <c r="EY670">
        <v>29659.68</v>
      </c>
      <c r="EZ670">
        <v>16707.29</v>
      </c>
      <c r="FA670">
        <v>41.312</v>
      </c>
      <c r="FB670">
        <v>42.437</v>
      </c>
      <c r="FC670">
        <v>41.4811</v>
      </c>
      <c r="FD670">
        <v>41.812</v>
      </c>
      <c r="FE670">
        <v>41.312</v>
      </c>
      <c r="FF670">
        <v>1955.072</v>
      </c>
      <c r="FG670">
        <v>39.89</v>
      </c>
      <c r="FH670">
        <v>0</v>
      </c>
      <c r="FI670">
        <v>9833.600000143051</v>
      </c>
      <c r="FJ670">
        <v>0</v>
      </c>
      <c r="FK670">
        <v>1474.2528</v>
      </c>
      <c r="FL670">
        <v>-2.515384617830673</v>
      </c>
      <c r="FM670">
        <v>-51.69230769536073</v>
      </c>
      <c r="FN670">
        <v>29665.524</v>
      </c>
      <c r="FO670">
        <v>15</v>
      </c>
      <c r="FP670">
        <v>0</v>
      </c>
      <c r="FQ670" t="s">
        <v>439</v>
      </c>
      <c r="FR670">
        <v>1760210915.6</v>
      </c>
      <c r="FS670">
        <v>0</v>
      </c>
      <c r="FT670">
        <v>0</v>
      </c>
      <c r="FU670">
        <v>-0.215</v>
      </c>
      <c r="FV670">
        <v>0</v>
      </c>
      <c r="FW670">
        <v>-0.6919999999999999</v>
      </c>
      <c r="FX670">
        <v>0</v>
      </c>
      <c r="FY670">
        <v>400</v>
      </c>
      <c r="FZ670">
        <v>0</v>
      </c>
      <c r="GA670">
        <v>0.15</v>
      </c>
      <c r="GB670">
        <v>0</v>
      </c>
      <c r="GC670">
        <v>-45.44185</v>
      </c>
      <c r="GD670">
        <v>-0.1530529080674863</v>
      </c>
      <c r="GE670">
        <v>0.3470070554037767</v>
      </c>
      <c r="GF670">
        <v>1</v>
      </c>
      <c r="GG670">
        <v>1474.317647058824</v>
      </c>
      <c r="GH670">
        <v>-1.446294882024224</v>
      </c>
      <c r="GI670">
        <v>0.3502944880721099</v>
      </c>
      <c r="GJ670">
        <v>0</v>
      </c>
      <c r="GK670">
        <v>1.77350875</v>
      </c>
      <c r="GL670">
        <v>-0.3545789493433386</v>
      </c>
      <c r="GM670">
        <v>0.04152532914905673</v>
      </c>
      <c r="GN670">
        <v>0</v>
      </c>
      <c r="GO670">
        <v>1</v>
      </c>
      <c r="GP670">
        <v>3</v>
      </c>
      <c r="GQ670" t="s">
        <v>446</v>
      </c>
      <c r="GR670">
        <v>3.13378</v>
      </c>
      <c r="GS670">
        <v>2.76025</v>
      </c>
      <c r="GT670">
        <v>0.195859</v>
      </c>
      <c r="GU670">
        <v>0.198088</v>
      </c>
      <c r="GV670">
        <v>0.0799314</v>
      </c>
      <c r="GW670">
        <v>0.0729288</v>
      </c>
      <c r="GX670">
        <v>25492.7</v>
      </c>
      <c r="GY670">
        <v>25426.1</v>
      </c>
      <c r="GZ670">
        <v>29491.1</v>
      </c>
      <c r="HA670">
        <v>29317.4</v>
      </c>
      <c r="HB670">
        <v>35860.8</v>
      </c>
      <c r="HC670">
        <v>36006.1</v>
      </c>
      <c r="HD670">
        <v>41496.1</v>
      </c>
      <c r="HE670">
        <v>41647</v>
      </c>
      <c r="HF670">
        <v>1.90882</v>
      </c>
      <c r="HG670">
        <v>1.82745</v>
      </c>
      <c r="HH670">
        <v>0.0233874</v>
      </c>
      <c r="HI670">
        <v>0</v>
      </c>
      <c r="HJ670">
        <v>23.749</v>
      </c>
      <c r="HK670">
        <v>999.9</v>
      </c>
      <c r="HL670">
        <v>34.8</v>
      </c>
      <c r="HM670">
        <v>31.5</v>
      </c>
      <c r="HN670">
        <v>17.8981</v>
      </c>
      <c r="HO670">
        <v>62.4266</v>
      </c>
      <c r="HP670">
        <v>30.6611</v>
      </c>
      <c r="HQ670">
        <v>1</v>
      </c>
      <c r="HR670">
        <v>0.312091</v>
      </c>
      <c r="HS670">
        <v>5.94026</v>
      </c>
      <c r="HT670">
        <v>20.2386</v>
      </c>
      <c r="HU670">
        <v>5.21744</v>
      </c>
      <c r="HV670">
        <v>12.0159</v>
      </c>
      <c r="HW670">
        <v>4.98855</v>
      </c>
      <c r="HX670">
        <v>3.28783</v>
      </c>
      <c r="HY670">
        <v>9999</v>
      </c>
      <c r="HZ670">
        <v>9999</v>
      </c>
      <c r="IA670">
        <v>9999</v>
      </c>
      <c r="IB670">
        <v>999.9</v>
      </c>
      <c r="IC670">
        <v>4.97286</v>
      </c>
      <c r="ID670">
        <v>1.86661</v>
      </c>
      <c r="IE670">
        <v>1.86588</v>
      </c>
      <c r="IF670">
        <v>1.86584</v>
      </c>
      <c r="IG670">
        <v>1.86769</v>
      </c>
      <c r="IH670">
        <v>1.87014</v>
      </c>
      <c r="II670">
        <v>1.86874</v>
      </c>
      <c r="IJ670">
        <v>1.87027</v>
      </c>
      <c r="IK670">
        <v>0</v>
      </c>
      <c r="IL670">
        <v>0</v>
      </c>
      <c r="IM670">
        <v>0</v>
      </c>
      <c r="IN670">
        <v>0</v>
      </c>
      <c r="IO670" t="s">
        <v>441</v>
      </c>
      <c r="IP670" t="s">
        <v>442</v>
      </c>
      <c r="IQ670" t="s">
        <v>443</v>
      </c>
      <c r="IR670" t="s">
        <v>443</v>
      </c>
      <c r="IS670" t="s">
        <v>443</v>
      </c>
      <c r="IT670" t="s">
        <v>443</v>
      </c>
      <c r="IU670">
        <v>0</v>
      </c>
      <c r="IV670">
        <v>100</v>
      </c>
      <c r="IW670">
        <v>100</v>
      </c>
      <c r="IX670">
        <v>-3.89</v>
      </c>
      <c r="IY670">
        <v>0.0716</v>
      </c>
      <c r="IZ670">
        <v>-1.414774939843471</v>
      </c>
      <c r="JA670">
        <v>-0.002262605230658699</v>
      </c>
      <c r="JB670">
        <v>4.117972070868355E-07</v>
      </c>
      <c r="JC670">
        <v>-1.535053720392113E-10</v>
      </c>
      <c r="JD670">
        <v>-0.05773197212917025</v>
      </c>
      <c r="JE670">
        <v>-0.004387372397949352</v>
      </c>
      <c r="JF670">
        <v>0.001148265067849212</v>
      </c>
      <c r="JG670">
        <v>-2.372704636287677E-05</v>
      </c>
      <c r="JH670">
        <v>4</v>
      </c>
      <c r="JI670">
        <v>2346</v>
      </c>
      <c r="JJ670">
        <v>1</v>
      </c>
      <c r="JK670">
        <v>24</v>
      </c>
      <c r="JL670">
        <v>21734.1</v>
      </c>
      <c r="JM670">
        <v>29358582.7</v>
      </c>
      <c r="JN670">
        <v>2.56226</v>
      </c>
      <c r="JO670">
        <v>2.23389</v>
      </c>
      <c r="JP670">
        <v>1.39648</v>
      </c>
      <c r="JQ670">
        <v>2.35474</v>
      </c>
      <c r="JR670">
        <v>1.49536</v>
      </c>
      <c r="JS670">
        <v>2.68433</v>
      </c>
      <c r="JT670">
        <v>36.3165</v>
      </c>
      <c r="JU670">
        <v>24.0262</v>
      </c>
      <c r="JV670">
        <v>18</v>
      </c>
      <c r="JW670">
        <v>499.891</v>
      </c>
      <c r="JX670">
        <v>437.68</v>
      </c>
      <c r="JY670">
        <v>18.1603</v>
      </c>
      <c r="JZ670">
        <v>31.3181</v>
      </c>
      <c r="KA670">
        <v>30.003</v>
      </c>
      <c r="KB670">
        <v>31.0143</v>
      </c>
      <c r="KC670">
        <v>30.9284</v>
      </c>
      <c r="KD670">
        <v>51.277</v>
      </c>
      <c r="KE670">
        <v>21.188</v>
      </c>
      <c r="KF670">
        <v>30.7492</v>
      </c>
      <c r="KG670">
        <v>18.0406</v>
      </c>
      <c r="KH670">
        <v>1309.49</v>
      </c>
      <c r="KI670">
        <v>14.638</v>
      </c>
      <c r="KJ670">
        <v>100.787</v>
      </c>
      <c r="KK670">
        <v>100.152</v>
      </c>
    </row>
    <row r="671" spans="1:297">
      <c r="A671">
        <v>655</v>
      </c>
      <c r="B671">
        <v>1761514967.6</v>
      </c>
      <c r="C671">
        <v>7757.099999904633</v>
      </c>
      <c r="D671" t="s">
        <v>1759</v>
      </c>
      <c r="E671" t="s">
        <v>1760</v>
      </c>
      <c r="F671">
        <v>5</v>
      </c>
      <c r="G671" t="s">
        <v>1604</v>
      </c>
      <c r="H671" t="s">
        <v>436</v>
      </c>
      <c r="I671">
        <v>1761514965.1</v>
      </c>
      <c r="J671">
        <f>(K671)/1000</f>
        <v>0</v>
      </c>
      <c r="K671">
        <f>IF(DP671, AN671, AH671)</f>
        <v>0</v>
      </c>
      <c r="L671">
        <f>IF(DP671, AI671, AG671)</f>
        <v>0</v>
      </c>
      <c r="M671">
        <f>DR671 - IF(AU671&gt;1, L671*DL671*100.0/(AW671), 0)</f>
        <v>0</v>
      </c>
      <c r="N671">
        <f>((T671-J671/2)*M671-L671)/(T671+J671/2)</f>
        <v>0</v>
      </c>
      <c r="O671">
        <f>N671*(DY671+DZ671)/1000.0</f>
        <v>0</v>
      </c>
      <c r="P671">
        <f>(DR671 - IF(AU671&gt;1, L671*DL671*100.0/(AW671), 0))*(DY671+DZ671)/1000.0</f>
        <v>0</v>
      </c>
      <c r="Q671">
        <f>2.0/((1/S671-1/R671)+SIGN(S671)*SQRT((1/S671-1/R671)*(1/S671-1/R671) + 4*DM671/((DM671+1)*(DM671+1))*(2*1/S671*1/R671-1/R671*1/R671)))</f>
        <v>0</v>
      </c>
      <c r="R671">
        <f>IF(LEFT(DN671,1)&lt;&gt;"0",IF(LEFT(DN671,1)="1",3.0,DO671),$D$5+$E$5*(EF671*DY671/($K$5*1000))+$F$5*(EF671*DY671/($K$5*1000))*MAX(MIN(DL671,$J$5),$I$5)*MAX(MIN(DL671,$J$5),$I$5)+$G$5*MAX(MIN(DL671,$J$5),$I$5)*(EF671*DY671/($K$5*1000))+$H$5*(EF671*DY671/($K$5*1000))*(EF671*DY671/($K$5*1000)))</f>
        <v>0</v>
      </c>
      <c r="S671">
        <f>J671*(1000-(1000*0.61365*exp(17.502*W671/(240.97+W671))/(DY671+DZ671)+DT671)/2)/(1000*0.61365*exp(17.502*W671/(240.97+W671))/(DY671+DZ671)-DT671)</f>
        <v>0</v>
      </c>
      <c r="T671">
        <f>1/((DM671+1)/(Q671/1.6)+1/(R671/1.37)) + DM671/((DM671+1)/(Q671/1.6) + DM671/(R671/1.37))</f>
        <v>0</v>
      </c>
      <c r="U671">
        <f>(DH671*DK671)</f>
        <v>0</v>
      </c>
      <c r="V671">
        <f>(EA671+(U671+2*0.95*5.67E-8*(((EA671+$B$7)+273)^4-(EA671+273)^4)-44100*J671)/(1.84*29.3*R671+8*0.95*5.67E-8*(EA671+273)^3))</f>
        <v>0</v>
      </c>
      <c r="W671">
        <f>($C$7*EB671+$D$7*EC671+$E$7*V671)</f>
        <v>0</v>
      </c>
      <c r="X671">
        <f>0.61365*exp(17.502*W671/(240.97+W671))</f>
        <v>0</v>
      </c>
      <c r="Y671">
        <f>(Z671/AA671*100)</f>
        <v>0</v>
      </c>
      <c r="Z671">
        <f>DT671*(DY671+DZ671)/1000</f>
        <v>0</v>
      </c>
      <c r="AA671">
        <f>0.61365*exp(17.502*EA671/(240.97+EA671))</f>
        <v>0</v>
      </c>
      <c r="AB671">
        <f>(X671-DT671*(DY671+DZ671)/1000)</f>
        <v>0</v>
      </c>
      <c r="AC671">
        <f>(-J671*44100)</f>
        <v>0</v>
      </c>
      <c r="AD671">
        <f>2*29.3*R671*0.92*(EA671-W671)</f>
        <v>0</v>
      </c>
      <c r="AE671">
        <f>2*0.95*5.67E-8*(((EA671+$B$7)+273)^4-(W671+273)^4)</f>
        <v>0</v>
      </c>
      <c r="AF671">
        <f>U671+AE671+AC671+AD671</f>
        <v>0</v>
      </c>
      <c r="AG671">
        <f>DX671*AU671*(DS671-DR671*(1000-AU671*DU671)/(1000-AU671*DT671))/(100*DL671)</f>
        <v>0</v>
      </c>
      <c r="AH671">
        <f>1000*DX671*AU671*(DT671-DU671)/(100*DL671*(1000-AU671*DT671))</f>
        <v>0</v>
      </c>
      <c r="AI671">
        <f>(AJ671 - AK671 - DY671*1E3/(8.314*(EA671+273.15)) * AM671/DX671 * AL671) * DX671/(100*DL671) * (1000 - DU671)/1000</f>
        <v>0</v>
      </c>
      <c r="AJ671">
        <v>1312.353025835025</v>
      </c>
      <c r="AK671">
        <v>1276.421757575757</v>
      </c>
      <c r="AL671">
        <v>3.388734022846609</v>
      </c>
      <c r="AM671">
        <v>65.62289470494829</v>
      </c>
      <c r="AN671">
        <f>(AP671 - AO671 + DY671*1E3/(8.314*(EA671+273.15)) * AR671/DX671 * AQ671) * DX671/(100*DL671) * 1000/(1000 - AP671)</f>
        <v>0</v>
      </c>
      <c r="AO671">
        <v>14.53440961095349</v>
      </c>
      <c r="AP671">
        <v>16.22808787878788</v>
      </c>
      <c r="AQ671">
        <v>-0.007433985859742045</v>
      </c>
      <c r="AR671">
        <v>106.7628895152086</v>
      </c>
      <c r="AS671">
        <v>0</v>
      </c>
      <c r="AT671">
        <v>0</v>
      </c>
      <c r="AU671">
        <f>IF(AS671*$H$13&gt;=AW671,1.0,(AW671/(AW671-AS671*$H$13)))</f>
        <v>0</v>
      </c>
      <c r="AV671">
        <f>(AU671-1)*100</f>
        <v>0</v>
      </c>
      <c r="AW671">
        <f>MAX(0,($B$13+$C$13*EF671)/(1+$D$13*EF671)*DY671/(EA671+273)*$E$13)</f>
        <v>0</v>
      </c>
      <c r="AX671" t="s">
        <v>437</v>
      </c>
      <c r="AY671" t="s">
        <v>437</v>
      </c>
      <c r="AZ671">
        <v>0</v>
      </c>
      <c r="BA671">
        <v>0</v>
      </c>
      <c r="BB671">
        <f>1-AZ671/BA671</f>
        <v>0</v>
      </c>
      <c r="BC671">
        <v>0</v>
      </c>
      <c r="BD671" t="s">
        <v>437</v>
      </c>
      <c r="BE671" t="s">
        <v>437</v>
      </c>
      <c r="BF671">
        <v>0</v>
      </c>
      <c r="BG671">
        <v>0</v>
      </c>
      <c r="BH671">
        <f>1-BF671/BG671</f>
        <v>0</v>
      </c>
      <c r="BI671">
        <v>0.5</v>
      </c>
      <c r="BJ671">
        <f>DI671</f>
        <v>0</v>
      </c>
      <c r="BK671">
        <f>L671</f>
        <v>0</v>
      </c>
      <c r="BL671">
        <f>BH671*BI671*BJ671</f>
        <v>0</v>
      </c>
      <c r="BM671">
        <f>(BK671-BC671)/BJ671</f>
        <v>0</v>
      </c>
      <c r="BN671">
        <f>(BA671-BG671)/BG671</f>
        <v>0</v>
      </c>
      <c r="BO671">
        <f>AZ671/(BB671+AZ671/BG671)</f>
        <v>0</v>
      </c>
      <c r="BP671" t="s">
        <v>437</v>
      </c>
      <c r="BQ671">
        <v>0</v>
      </c>
      <c r="BR671">
        <f>IF(BQ671&lt;&gt;0, BQ671, BO671)</f>
        <v>0</v>
      </c>
      <c r="BS671">
        <f>1-BR671/BG671</f>
        <v>0</v>
      </c>
      <c r="BT671">
        <f>(BG671-BF671)/(BG671-BR671)</f>
        <v>0</v>
      </c>
      <c r="BU671">
        <f>(BA671-BG671)/(BA671-BR671)</f>
        <v>0</v>
      </c>
      <c r="BV671">
        <f>(BG671-BF671)/(BG671-AZ671)</f>
        <v>0</v>
      </c>
      <c r="BW671">
        <f>(BA671-BG671)/(BA671-AZ671)</f>
        <v>0</v>
      </c>
      <c r="BX671">
        <f>(BT671*BR671/BF671)</f>
        <v>0</v>
      </c>
      <c r="BY671">
        <f>(1-BX671)</f>
        <v>0</v>
      </c>
      <c r="BZ671">
        <v>2020</v>
      </c>
      <c r="CA671">
        <v>290.0000000000001</v>
      </c>
      <c r="CB671">
        <v>1590.42</v>
      </c>
      <c r="CC671">
        <v>295</v>
      </c>
      <c r="CD671">
        <v>5220.67</v>
      </c>
      <c r="CE671">
        <v>1591.29</v>
      </c>
      <c r="CF671">
        <v>-0.87</v>
      </c>
      <c r="CG671">
        <v>300.0000000000001</v>
      </c>
      <c r="CH671">
        <v>23.8</v>
      </c>
      <c r="CI671">
        <v>1650.734719841875</v>
      </c>
      <c r="CJ671">
        <v>2.032994541366527</v>
      </c>
      <c r="CK671">
        <v>-31.03478562282126</v>
      </c>
      <c r="CL671">
        <v>0.9198548094063967</v>
      </c>
      <c r="CM671">
        <v>0.9759925733019913</v>
      </c>
      <c r="CN671">
        <v>-0.00431141668520578</v>
      </c>
      <c r="CO671">
        <v>289.9999999999999</v>
      </c>
      <c r="CP671">
        <v>1590.91</v>
      </c>
      <c r="CQ671">
        <v>765</v>
      </c>
      <c r="CR671">
        <v>5219.32</v>
      </c>
      <c r="CS671">
        <v>1591.27</v>
      </c>
      <c r="CT671">
        <v>-0.36</v>
      </c>
      <c r="DH671">
        <f>$B$11*EG671+$C$11*EH671+$F$11*ES671*(1-EV671)</f>
        <v>0</v>
      </c>
      <c r="DI671">
        <f>DH671*DJ671</f>
        <v>0</v>
      </c>
      <c r="DJ671">
        <f>($B$11*$D$9+$C$11*$D$9+$F$11*((FF671+EX671)/MAX(FF671+EX671+FG671, 0.1)*$I$9+FG671/MAX(FF671+EX671+FG671, 0.1)*$J$9))/($B$11+$C$11+$F$11)</f>
        <v>0</v>
      </c>
      <c r="DK671">
        <f>($B$11*$K$9+$C$11*$K$9+$F$11*((FF671+EX671)/MAX(FF671+EX671+FG671, 0.1)*$P$9+FG671/MAX(FF671+EX671+FG671, 0.1)*$Q$9))/($B$11+$C$11+$F$11)</f>
        <v>0</v>
      </c>
      <c r="DL671">
        <v>6</v>
      </c>
      <c r="DM671">
        <v>0.5</v>
      </c>
      <c r="DN671" t="s">
        <v>438</v>
      </c>
      <c r="DO671">
        <v>2</v>
      </c>
      <c r="DP671" t="b">
        <v>1</v>
      </c>
      <c r="DQ671">
        <v>1761514965.1</v>
      </c>
      <c r="DR671">
        <v>1249.004444444445</v>
      </c>
      <c r="DS671">
        <v>1294.953333333333</v>
      </c>
      <c r="DT671">
        <v>16.2429</v>
      </c>
      <c r="DU671">
        <v>14.53962222222222</v>
      </c>
      <c r="DV671">
        <v>1252.91</v>
      </c>
      <c r="DW671">
        <v>16.17161111111111</v>
      </c>
      <c r="DX671">
        <v>499.9944444444444</v>
      </c>
      <c r="DY671">
        <v>90.25226666666666</v>
      </c>
      <c r="DZ671">
        <v>0.09990997777777778</v>
      </c>
      <c r="EA671">
        <v>23.83235555555556</v>
      </c>
      <c r="EB671">
        <v>24.14228888888889</v>
      </c>
      <c r="EC671">
        <v>999.9000000000001</v>
      </c>
      <c r="ED671">
        <v>0</v>
      </c>
      <c r="EE671">
        <v>0</v>
      </c>
      <c r="EF671">
        <v>10008.04666666667</v>
      </c>
      <c r="EG671">
        <v>0</v>
      </c>
      <c r="EH671">
        <v>1028.988888888889</v>
      </c>
      <c r="EI671">
        <v>-45.94908888888889</v>
      </c>
      <c r="EJ671">
        <v>1269.627777777778</v>
      </c>
      <c r="EK671">
        <v>1314.061111111111</v>
      </c>
      <c r="EL671">
        <v>1.703255555555556</v>
      </c>
      <c r="EM671">
        <v>1294.953333333333</v>
      </c>
      <c r="EN671">
        <v>14.53962222222222</v>
      </c>
      <c r="EO671">
        <v>1.465961111111111</v>
      </c>
      <c r="EP671">
        <v>1.312235555555556</v>
      </c>
      <c r="EQ671">
        <v>12.61764444444445</v>
      </c>
      <c r="ER671">
        <v>10.93971111111111</v>
      </c>
      <c r="ES671">
        <v>1999.955555555555</v>
      </c>
      <c r="ET671">
        <v>0.980005</v>
      </c>
      <c r="EU671">
        <v>0.0199954</v>
      </c>
      <c r="EV671">
        <v>0</v>
      </c>
      <c r="EW671">
        <v>1473.377777777778</v>
      </c>
      <c r="EX671">
        <v>5.00097</v>
      </c>
      <c r="EY671">
        <v>29648.44444444445</v>
      </c>
      <c r="EZ671">
        <v>16707.2</v>
      </c>
      <c r="FA671">
        <v>41.312</v>
      </c>
      <c r="FB671">
        <v>42.437</v>
      </c>
      <c r="FC671">
        <v>41.472</v>
      </c>
      <c r="FD671">
        <v>41.812</v>
      </c>
      <c r="FE671">
        <v>41.312</v>
      </c>
      <c r="FF671">
        <v>1955.065555555556</v>
      </c>
      <c r="FG671">
        <v>39.89</v>
      </c>
      <c r="FH671">
        <v>0</v>
      </c>
      <c r="FI671">
        <v>9838.400000095367</v>
      </c>
      <c r="FJ671">
        <v>0</v>
      </c>
      <c r="FK671">
        <v>1473.9124</v>
      </c>
      <c r="FL671">
        <v>-5.119230768323502</v>
      </c>
      <c r="FM671">
        <v>-117.5384613456223</v>
      </c>
      <c r="FN671">
        <v>29659.068</v>
      </c>
      <c r="FO671">
        <v>15</v>
      </c>
      <c r="FP671">
        <v>0</v>
      </c>
      <c r="FQ671" t="s">
        <v>439</v>
      </c>
      <c r="FR671">
        <v>1760210915.6</v>
      </c>
      <c r="FS671">
        <v>0</v>
      </c>
      <c r="FT671">
        <v>0</v>
      </c>
      <c r="FU671">
        <v>-0.215</v>
      </c>
      <c r="FV671">
        <v>0</v>
      </c>
      <c r="FW671">
        <v>-0.6919999999999999</v>
      </c>
      <c r="FX671">
        <v>0</v>
      </c>
      <c r="FY671">
        <v>400</v>
      </c>
      <c r="FZ671">
        <v>0</v>
      </c>
      <c r="GA671">
        <v>0.15</v>
      </c>
      <c r="GB671">
        <v>0</v>
      </c>
      <c r="GC671">
        <v>-45.46185749999999</v>
      </c>
      <c r="GD671">
        <v>-3.311267166979243</v>
      </c>
      <c r="GE671">
        <v>0.3710264167734553</v>
      </c>
      <c r="GF671">
        <v>0</v>
      </c>
      <c r="GG671">
        <v>1474.102352941176</v>
      </c>
      <c r="GH671">
        <v>-3.120855614066619</v>
      </c>
      <c r="GI671">
        <v>0.4574871185812789</v>
      </c>
      <c r="GJ671">
        <v>0</v>
      </c>
      <c r="GK671">
        <v>1.7464355</v>
      </c>
      <c r="GL671">
        <v>-0.1999738086303998</v>
      </c>
      <c r="GM671">
        <v>0.02250527515383892</v>
      </c>
      <c r="GN671">
        <v>0</v>
      </c>
      <c r="GO671">
        <v>0</v>
      </c>
      <c r="GP671">
        <v>3</v>
      </c>
      <c r="GQ671" t="s">
        <v>455</v>
      </c>
      <c r="GR671">
        <v>3.13377</v>
      </c>
      <c r="GS671">
        <v>2.76035</v>
      </c>
      <c r="GT671">
        <v>0.197485</v>
      </c>
      <c r="GU671">
        <v>0.199679</v>
      </c>
      <c r="GV671">
        <v>0.0798031</v>
      </c>
      <c r="GW671">
        <v>0.0730334</v>
      </c>
      <c r="GX671">
        <v>25440.8</v>
      </c>
      <c r="GY671">
        <v>25375.1</v>
      </c>
      <c r="GZ671">
        <v>29490.9</v>
      </c>
      <c r="HA671">
        <v>29316.9</v>
      </c>
      <c r="HB671">
        <v>35865.4</v>
      </c>
      <c r="HC671">
        <v>36001.4</v>
      </c>
      <c r="HD671">
        <v>41495.6</v>
      </c>
      <c r="HE671">
        <v>41646.3</v>
      </c>
      <c r="HF671">
        <v>1.9088</v>
      </c>
      <c r="HG671">
        <v>1.82792</v>
      </c>
      <c r="HH671">
        <v>0.0240281</v>
      </c>
      <c r="HI671">
        <v>0</v>
      </c>
      <c r="HJ671">
        <v>23.7519</v>
      </c>
      <c r="HK671">
        <v>999.9</v>
      </c>
      <c r="HL671">
        <v>34.8</v>
      </c>
      <c r="HM671">
        <v>31.5</v>
      </c>
      <c r="HN671">
        <v>17.8986</v>
      </c>
      <c r="HO671">
        <v>62.3466</v>
      </c>
      <c r="HP671">
        <v>30.6931</v>
      </c>
      <c r="HQ671">
        <v>1</v>
      </c>
      <c r="HR671">
        <v>0.313941</v>
      </c>
      <c r="HS671">
        <v>6.14271</v>
      </c>
      <c r="HT671">
        <v>20.2312</v>
      </c>
      <c r="HU671">
        <v>5.21774</v>
      </c>
      <c r="HV671">
        <v>12.0164</v>
      </c>
      <c r="HW671">
        <v>4.98825</v>
      </c>
      <c r="HX671">
        <v>3.28783</v>
      </c>
      <c r="HY671">
        <v>9999</v>
      </c>
      <c r="HZ671">
        <v>9999</v>
      </c>
      <c r="IA671">
        <v>9999</v>
      </c>
      <c r="IB671">
        <v>999.9</v>
      </c>
      <c r="IC671">
        <v>4.9728</v>
      </c>
      <c r="ID671">
        <v>1.86661</v>
      </c>
      <c r="IE671">
        <v>1.86588</v>
      </c>
      <c r="IF671">
        <v>1.86584</v>
      </c>
      <c r="IG671">
        <v>1.86769</v>
      </c>
      <c r="IH671">
        <v>1.87014</v>
      </c>
      <c r="II671">
        <v>1.86875</v>
      </c>
      <c r="IJ671">
        <v>1.87027</v>
      </c>
      <c r="IK671">
        <v>0</v>
      </c>
      <c r="IL671">
        <v>0</v>
      </c>
      <c r="IM671">
        <v>0</v>
      </c>
      <c r="IN671">
        <v>0</v>
      </c>
      <c r="IO671" t="s">
        <v>441</v>
      </c>
      <c r="IP671" t="s">
        <v>442</v>
      </c>
      <c r="IQ671" t="s">
        <v>443</v>
      </c>
      <c r="IR671" t="s">
        <v>443</v>
      </c>
      <c r="IS671" t="s">
        <v>443</v>
      </c>
      <c r="IT671" t="s">
        <v>443</v>
      </c>
      <c r="IU671">
        <v>0</v>
      </c>
      <c r="IV671">
        <v>100</v>
      </c>
      <c r="IW671">
        <v>100</v>
      </c>
      <c r="IX671">
        <v>-3.92</v>
      </c>
      <c r="IY671">
        <v>0.07099999999999999</v>
      </c>
      <c r="IZ671">
        <v>-1.414774939843471</v>
      </c>
      <c r="JA671">
        <v>-0.002262605230658699</v>
      </c>
      <c r="JB671">
        <v>4.117972070868355E-07</v>
      </c>
      <c r="JC671">
        <v>-1.535053720392113E-10</v>
      </c>
      <c r="JD671">
        <v>-0.05773197212917025</v>
      </c>
      <c r="JE671">
        <v>-0.004387372397949352</v>
      </c>
      <c r="JF671">
        <v>0.001148265067849212</v>
      </c>
      <c r="JG671">
        <v>-2.372704636287677E-05</v>
      </c>
      <c r="JH671">
        <v>4</v>
      </c>
      <c r="JI671">
        <v>2346</v>
      </c>
      <c r="JJ671">
        <v>1</v>
      </c>
      <c r="JK671">
        <v>24</v>
      </c>
      <c r="JL671">
        <v>21734.2</v>
      </c>
      <c r="JM671">
        <v>29358582.8</v>
      </c>
      <c r="JN671">
        <v>2.58911</v>
      </c>
      <c r="JO671">
        <v>2.24854</v>
      </c>
      <c r="JP671">
        <v>1.39648</v>
      </c>
      <c r="JQ671">
        <v>2.35229</v>
      </c>
      <c r="JR671">
        <v>1.49536</v>
      </c>
      <c r="JS671">
        <v>2.52319</v>
      </c>
      <c r="JT671">
        <v>36.3165</v>
      </c>
      <c r="JU671">
        <v>23.9999</v>
      </c>
      <c r="JV671">
        <v>18</v>
      </c>
      <c r="JW671">
        <v>499.901</v>
      </c>
      <c r="JX671">
        <v>437.996</v>
      </c>
      <c r="JY671">
        <v>18.0233</v>
      </c>
      <c r="JZ671">
        <v>31.3208</v>
      </c>
      <c r="KA671">
        <v>30.0023</v>
      </c>
      <c r="KB671">
        <v>31.0177</v>
      </c>
      <c r="KC671">
        <v>30.9318</v>
      </c>
      <c r="KD671">
        <v>51.8469</v>
      </c>
      <c r="KE671">
        <v>20.913</v>
      </c>
      <c r="KF671">
        <v>30.7492</v>
      </c>
      <c r="KG671">
        <v>17.9064</v>
      </c>
      <c r="KH671">
        <v>1322.85</v>
      </c>
      <c r="KI671">
        <v>14.6947</v>
      </c>
      <c r="KJ671">
        <v>100.786</v>
      </c>
      <c r="KK671">
        <v>100.15</v>
      </c>
    </row>
    <row r="672" spans="1:297">
      <c r="A672">
        <v>656</v>
      </c>
      <c r="B672">
        <v>1761514972.6</v>
      </c>
      <c r="C672">
        <v>7762.099999904633</v>
      </c>
      <c r="D672" t="s">
        <v>1761</v>
      </c>
      <c r="E672" t="s">
        <v>1762</v>
      </c>
      <c r="F672">
        <v>5</v>
      </c>
      <c r="G672" t="s">
        <v>1604</v>
      </c>
      <c r="H672" t="s">
        <v>436</v>
      </c>
      <c r="I672">
        <v>1761514969.8</v>
      </c>
      <c r="J672">
        <f>(K672)/1000</f>
        <v>0</v>
      </c>
      <c r="K672">
        <f>IF(DP672, AN672, AH672)</f>
        <v>0</v>
      </c>
      <c r="L672">
        <f>IF(DP672, AI672, AG672)</f>
        <v>0</v>
      </c>
      <c r="M672">
        <f>DR672 - IF(AU672&gt;1, L672*DL672*100.0/(AW672), 0)</f>
        <v>0</v>
      </c>
      <c r="N672">
        <f>((T672-J672/2)*M672-L672)/(T672+J672/2)</f>
        <v>0</v>
      </c>
      <c r="O672">
        <f>N672*(DY672+DZ672)/1000.0</f>
        <v>0</v>
      </c>
      <c r="P672">
        <f>(DR672 - IF(AU672&gt;1, L672*DL672*100.0/(AW672), 0))*(DY672+DZ672)/1000.0</f>
        <v>0</v>
      </c>
      <c r="Q672">
        <f>2.0/((1/S672-1/R672)+SIGN(S672)*SQRT((1/S672-1/R672)*(1/S672-1/R672) + 4*DM672/((DM672+1)*(DM672+1))*(2*1/S672*1/R672-1/R672*1/R672)))</f>
        <v>0</v>
      </c>
      <c r="R672">
        <f>IF(LEFT(DN672,1)&lt;&gt;"0",IF(LEFT(DN672,1)="1",3.0,DO672),$D$5+$E$5*(EF672*DY672/($K$5*1000))+$F$5*(EF672*DY672/($K$5*1000))*MAX(MIN(DL672,$J$5),$I$5)*MAX(MIN(DL672,$J$5),$I$5)+$G$5*MAX(MIN(DL672,$J$5),$I$5)*(EF672*DY672/($K$5*1000))+$H$5*(EF672*DY672/($K$5*1000))*(EF672*DY672/($K$5*1000)))</f>
        <v>0</v>
      </c>
      <c r="S672">
        <f>J672*(1000-(1000*0.61365*exp(17.502*W672/(240.97+W672))/(DY672+DZ672)+DT672)/2)/(1000*0.61365*exp(17.502*W672/(240.97+W672))/(DY672+DZ672)-DT672)</f>
        <v>0</v>
      </c>
      <c r="T672">
        <f>1/((DM672+1)/(Q672/1.6)+1/(R672/1.37)) + DM672/((DM672+1)/(Q672/1.6) + DM672/(R672/1.37))</f>
        <v>0</v>
      </c>
      <c r="U672">
        <f>(DH672*DK672)</f>
        <v>0</v>
      </c>
      <c r="V672">
        <f>(EA672+(U672+2*0.95*5.67E-8*(((EA672+$B$7)+273)^4-(EA672+273)^4)-44100*J672)/(1.84*29.3*R672+8*0.95*5.67E-8*(EA672+273)^3))</f>
        <v>0</v>
      </c>
      <c r="W672">
        <f>($C$7*EB672+$D$7*EC672+$E$7*V672)</f>
        <v>0</v>
      </c>
      <c r="X672">
        <f>0.61365*exp(17.502*W672/(240.97+W672))</f>
        <v>0</v>
      </c>
      <c r="Y672">
        <f>(Z672/AA672*100)</f>
        <v>0</v>
      </c>
      <c r="Z672">
        <f>DT672*(DY672+DZ672)/1000</f>
        <v>0</v>
      </c>
      <c r="AA672">
        <f>0.61365*exp(17.502*EA672/(240.97+EA672))</f>
        <v>0</v>
      </c>
      <c r="AB672">
        <f>(X672-DT672*(DY672+DZ672)/1000)</f>
        <v>0</v>
      </c>
      <c r="AC672">
        <f>(-J672*44100)</f>
        <v>0</v>
      </c>
      <c r="AD672">
        <f>2*29.3*R672*0.92*(EA672-W672)</f>
        <v>0</v>
      </c>
      <c r="AE672">
        <f>2*0.95*5.67E-8*(((EA672+$B$7)+273)^4-(W672+273)^4)</f>
        <v>0</v>
      </c>
      <c r="AF672">
        <f>U672+AE672+AC672+AD672</f>
        <v>0</v>
      </c>
      <c r="AG672">
        <f>DX672*AU672*(DS672-DR672*(1000-AU672*DU672)/(1000-AU672*DT672))/(100*DL672)</f>
        <v>0</v>
      </c>
      <c r="AH672">
        <f>1000*DX672*AU672*(DT672-DU672)/(100*DL672*(1000-AU672*DT672))</f>
        <v>0</v>
      </c>
      <c r="AI672">
        <f>(AJ672 - AK672 - DY672*1E3/(8.314*(EA672+273.15)) * AM672/DX672 * AL672) * DX672/(100*DL672) * (1000 - DU672)/1000</f>
        <v>0</v>
      </c>
      <c r="AJ672">
        <v>1329.162370704118</v>
      </c>
      <c r="AK672">
        <v>1293.286060606061</v>
      </c>
      <c r="AL672">
        <v>3.374476952495302</v>
      </c>
      <c r="AM672">
        <v>65.62289470494829</v>
      </c>
      <c r="AN672">
        <f>(AP672 - AO672 + DY672*1E3/(8.314*(EA672+273.15)) * AR672/DX672 * AQ672) * DX672/(100*DL672) * 1000/(1000 - AP672)</f>
        <v>0</v>
      </c>
      <c r="AO672">
        <v>14.5979450849197</v>
      </c>
      <c r="AP672">
        <v>16.21104666666667</v>
      </c>
      <c r="AQ672">
        <v>-0.002158949687972061</v>
      </c>
      <c r="AR672">
        <v>106.7628895152086</v>
      </c>
      <c r="AS672">
        <v>0</v>
      </c>
      <c r="AT672">
        <v>0</v>
      </c>
      <c r="AU672">
        <f>IF(AS672*$H$13&gt;=AW672,1.0,(AW672/(AW672-AS672*$H$13)))</f>
        <v>0</v>
      </c>
      <c r="AV672">
        <f>(AU672-1)*100</f>
        <v>0</v>
      </c>
      <c r="AW672">
        <f>MAX(0,($B$13+$C$13*EF672)/(1+$D$13*EF672)*DY672/(EA672+273)*$E$13)</f>
        <v>0</v>
      </c>
      <c r="AX672" t="s">
        <v>437</v>
      </c>
      <c r="AY672" t="s">
        <v>437</v>
      </c>
      <c r="AZ672">
        <v>0</v>
      </c>
      <c r="BA672">
        <v>0</v>
      </c>
      <c r="BB672">
        <f>1-AZ672/BA672</f>
        <v>0</v>
      </c>
      <c r="BC672">
        <v>0</v>
      </c>
      <c r="BD672" t="s">
        <v>437</v>
      </c>
      <c r="BE672" t="s">
        <v>437</v>
      </c>
      <c r="BF672">
        <v>0</v>
      </c>
      <c r="BG672">
        <v>0</v>
      </c>
      <c r="BH672">
        <f>1-BF672/BG672</f>
        <v>0</v>
      </c>
      <c r="BI672">
        <v>0.5</v>
      </c>
      <c r="BJ672">
        <f>DI672</f>
        <v>0</v>
      </c>
      <c r="BK672">
        <f>L672</f>
        <v>0</v>
      </c>
      <c r="BL672">
        <f>BH672*BI672*BJ672</f>
        <v>0</v>
      </c>
      <c r="BM672">
        <f>(BK672-BC672)/BJ672</f>
        <v>0</v>
      </c>
      <c r="BN672">
        <f>(BA672-BG672)/BG672</f>
        <v>0</v>
      </c>
      <c r="BO672">
        <f>AZ672/(BB672+AZ672/BG672)</f>
        <v>0</v>
      </c>
      <c r="BP672" t="s">
        <v>437</v>
      </c>
      <c r="BQ672">
        <v>0</v>
      </c>
      <c r="BR672">
        <f>IF(BQ672&lt;&gt;0, BQ672, BO672)</f>
        <v>0</v>
      </c>
      <c r="BS672">
        <f>1-BR672/BG672</f>
        <v>0</v>
      </c>
      <c r="BT672">
        <f>(BG672-BF672)/(BG672-BR672)</f>
        <v>0</v>
      </c>
      <c r="BU672">
        <f>(BA672-BG672)/(BA672-BR672)</f>
        <v>0</v>
      </c>
      <c r="BV672">
        <f>(BG672-BF672)/(BG672-AZ672)</f>
        <v>0</v>
      </c>
      <c r="BW672">
        <f>(BA672-BG672)/(BA672-AZ672)</f>
        <v>0</v>
      </c>
      <c r="BX672">
        <f>(BT672*BR672/BF672)</f>
        <v>0</v>
      </c>
      <c r="BY672">
        <f>(1-BX672)</f>
        <v>0</v>
      </c>
      <c r="BZ672">
        <v>2020</v>
      </c>
      <c r="CA672">
        <v>290.0000000000001</v>
      </c>
      <c r="CB672">
        <v>1590.42</v>
      </c>
      <c r="CC672">
        <v>295</v>
      </c>
      <c r="CD672">
        <v>5220.67</v>
      </c>
      <c r="CE672">
        <v>1591.29</v>
      </c>
      <c r="CF672">
        <v>-0.87</v>
      </c>
      <c r="CG672">
        <v>300.0000000000001</v>
      </c>
      <c r="CH672">
        <v>23.8</v>
      </c>
      <c r="CI672">
        <v>1650.734719841875</v>
      </c>
      <c r="CJ672">
        <v>2.032994541366527</v>
      </c>
      <c r="CK672">
        <v>-31.03478562282126</v>
      </c>
      <c r="CL672">
        <v>0.9198548094063967</v>
      </c>
      <c r="CM672">
        <v>0.9759925733019913</v>
      </c>
      <c r="CN672">
        <v>-0.00431141668520578</v>
      </c>
      <c r="CO672">
        <v>289.9999999999999</v>
      </c>
      <c r="CP672">
        <v>1590.91</v>
      </c>
      <c r="CQ672">
        <v>765</v>
      </c>
      <c r="CR672">
        <v>5219.32</v>
      </c>
      <c r="CS672">
        <v>1591.27</v>
      </c>
      <c r="CT672">
        <v>-0.36</v>
      </c>
      <c r="DH672">
        <f>$B$11*EG672+$C$11*EH672+$F$11*ES672*(1-EV672)</f>
        <v>0</v>
      </c>
      <c r="DI672">
        <f>DH672*DJ672</f>
        <v>0</v>
      </c>
      <c r="DJ672">
        <f>($B$11*$D$9+$C$11*$D$9+$F$11*((FF672+EX672)/MAX(FF672+EX672+FG672, 0.1)*$I$9+FG672/MAX(FF672+EX672+FG672, 0.1)*$J$9))/($B$11+$C$11+$F$11)</f>
        <v>0</v>
      </c>
      <c r="DK672">
        <f>($B$11*$K$9+$C$11*$K$9+$F$11*((FF672+EX672)/MAX(FF672+EX672+FG672, 0.1)*$P$9+FG672/MAX(FF672+EX672+FG672, 0.1)*$Q$9))/($B$11+$C$11+$F$11)</f>
        <v>0</v>
      </c>
      <c r="DL672">
        <v>6</v>
      </c>
      <c r="DM672">
        <v>0.5</v>
      </c>
      <c r="DN672" t="s">
        <v>438</v>
      </c>
      <c r="DO672">
        <v>2</v>
      </c>
      <c r="DP672" t="b">
        <v>1</v>
      </c>
      <c r="DQ672">
        <v>1761514969.8</v>
      </c>
      <c r="DR672">
        <v>1264.659</v>
      </c>
      <c r="DS672">
        <v>1310.531</v>
      </c>
      <c r="DT672">
        <v>16.21743</v>
      </c>
      <c r="DU672">
        <v>14.59781</v>
      </c>
      <c r="DV672">
        <v>1268.596</v>
      </c>
      <c r="DW672">
        <v>16.14651</v>
      </c>
      <c r="DX672">
        <v>500.0238000000001</v>
      </c>
      <c r="DY672">
        <v>90.25227000000001</v>
      </c>
      <c r="DZ672">
        <v>0.10004164</v>
      </c>
      <c r="EA672">
        <v>23.82383</v>
      </c>
      <c r="EB672">
        <v>24.15276</v>
      </c>
      <c r="EC672">
        <v>999.9</v>
      </c>
      <c r="ED672">
        <v>0</v>
      </c>
      <c r="EE672">
        <v>0</v>
      </c>
      <c r="EF672">
        <v>10002.683</v>
      </c>
      <c r="EG672">
        <v>0</v>
      </c>
      <c r="EH672">
        <v>1028.98</v>
      </c>
      <c r="EI672">
        <v>-45.87017</v>
      </c>
      <c r="EJ672">
        <v>1285.508</v>
      </c>
      <c r="EK672">
        <v>1329.945</v>
      </c>
      <c r="EL672">
        <v>1.619596</v>
      </c>
      <c r="EM672">
        <v>1310.531</v>
      </c>
      <c r="EN672">
        <v>14.59781</v>
      </c>
      <c r="EO672">
        <v>1.463659</v>
      </c>
      <c r="EP672">
        <v>1.317485</v>
      </c>
      <c r="EQ672">
        <v>12.59372</v>
      </c>
      <c r="ER672">
        <v>10.99983</v>
      </c>
      <c r="ES672">
        <v>1999.974</v>
      </c>
      <c r="ET672">
        <v>0.9800052000000001</v>
      </c>
      <c r="EU672">
        <v>0.01999511</v>
      </c>
      <c r="EV672">
        <v>0</v>
      </c>
      <c r="EW672">
        <v>1472.866</v>
      </c>
      <c r="EX672">
        <v>5.000970000000001</v>
      </c>
      <c r="EY672">
        <v>29638.12</v>
      </c>
      <c r="EZ672">
        <v>16707.4</v>
      </c>
      <c r="FA672">
        <v>41.312</v>
      </c>
      <c r="FB672">
        <v>42.4748</v>
      </c>
      <c r="FC672">
        <v>41.46850000000001</v>
      </c>
      <c r="FD672">
        <v>41.812</v>
      </c>
      <c r="FE672">
        <v>41.312</v>
      </c>
      <c r="FF672">
        <v>1955.084</v>
      </c>
      <c r="FG672">
        <v>39.89</v>
      </c>
      <c r="FH672">
        <v>0</v>
      </c>
      <c r="FI672">
        <v>9843.800000190735</v>
      </c>
      <c r="FJ672">
        <v>0</v>
      </c>
      <c r="FK672">
        <v>1473.363461538461</v>
      </c>
      <c r="FL672">
        <v>-7.601025661656742</v>
      </c>
      <c r="FM672">
        <v>-125.682051233236</v>
      </c>
      <c r="FN672">
        <v>29648.81538461538</v>
      </c>
      <c r="FO672">
        <v>15</v>
      </c>
      <c r="FP672">
        <v>0</v>
      </c>
      <c r="FQ672" t="s">
        <v>439</v>
      </c>
      <c r="FR672">
        <v>1760210915.6</v>
      </c>
      <c r="FS672">
        <v>0</v>
      </c>
      <c r="FT672">
        <v>0</v>
      </c>
      <c r="FU672">
        <v>-0.215</v>
      </c>
      <c r="FV672">
        <v>0</v>
      </c>
      <c r="FW672">
        <v>-0.6919999999999999</v>
      </c>
      <c r="FX672">
        <v>0</v>
      </c>
      <c r="FY672">
        <v>400</v>
      </c>
      <c r="FZ672">
        <v>0</v>
      </c>
      <c r="GA672">
        <v>0.15</v>
      </c>
      <c r="GB672">
        <v>0</v>
      </c>
      <c r="GC672">
        <v>-45.65347073170732</v>
      </c>
      <c r="GD672">
        <v>-2.769200696864193</v>
      </c>
      <c r="GE672">
        <v>0.3199636200691526</v>
      </c>
      <c r="GF672">
        <v>0</v>
      </c>
      <c r="GG672">
        <v>1473.699411764706</v>
      </c>
      <c r="GH672">
        <v>-5.583804438815938</v>
      </c>
      <c r="GI672">
        <v>0.6285227366211852</v>
      </c>
      <c r="GJ672">
        <v>0</v>
      </c>
      <c r="GK672">
        <v>1.710740975609756</v>
      </c>
      <c r="GL672">
        <v>-0.4717891986062658</v>
      </c>
      <c r="GM672">
        <v>0.05204678611969857</v>
      </c>
      <c r="GN672">
        <v>0</v>
      </c>
      <c r="GO672">
        <v>0</v>
      </c>
      <c r="GP672">
        <v>3</v>
      </c>
      <c r="GQ672" t="s">
        <v>455</v>
      </c>
      <c r="GR672">
        <v>3.13381</v>
      </c>
      <c r="GS672">
        <v>2.76026</v>
      </c>
      <c r="GT672">
        <v>0.199104</v>
      </c>
      <c r="GU672">
        <v>0.20128</v>
      </c>
      <c r="GV672">
        <v>0.07975</v>
      </c>
      <c r="GW672">
        <v>0.0733147</v>
      </c>
      <c r="GX672">
        <v>25388.8</v>
      </c>
      <c r="GY672">
        <v>25324</v>
      </c>
      <c r="GZ672">
        <v>29490.2</v>
      </c>
      <c r="HA672">
        <v>29316.6</v>
      </c>
      <c r="HB672">
        <v>35866.9</v>
      </c>
      <c r="HC672">
        <v>35990</v>
      </c>
      <c r="HD672">
        <v>41494.8</v>
      </c>
      <c r="HE672">
        <v>41645.8</v>
      </c>
      <c r="HF672">
        <v>1.90877</v>
      </c>
      <c r="HG672">
        <v>1.8277</v>
      </c>
      <c r="HH672">
        <v>0.0237674</v>
      </c>
      <c r="HI672">
        <v>0</v>
      </c>
      <c r="HJ672">
        <v>23.7544</v>
      </c>
      <c r="HK672">
        <v>999.9</v>
      </c>
      <c r="HL672">
        <v>34.7</v>
      </c>
      <c r="HM672">
        <v>31.5</v>
      </c>
      <c r="HN672">
        <v>17.847</v>
      </c>
      <c r="HO672">
        <v>62.5366</v>
      </c>
      <c r="HP672">
        <v>30.601</v>
      </c>
      <c r="HQ672">
        <v>1</v>
      </c>
      <c r="HR672">
        <v>0.315442</v>
      </c>
      <c r="HS672">
        <v>6.35453</v>
      </c>
      <c r="HT672">
        <v>20.2235</v>
      </c>
      <c r="HU672">
        <v>5.21879</v>
      </c>
      <c r="HV672">
        <v>12.0165</v>
      </c>
      <c r="HW672">
        <v>4.9884</v>
      </c>
      <c r="HX672">
        <v>3.28765</v>
      </c>
      <c r="HY672">
        <v>9999</v>
      </c>
      <c r="HZ672">
        <v>9999</v>
      </c>
      <c r="IA672">
        <v>9999</v>
      </c>
      <c r="IB672">
        <v>999.9</v>
      </c>
      <c r="IC672">
        <v>4.97282</v>
      </c>
      <c r="ID672">
        <v>1.86661</v>
      </c>
      <c r="IE672">
        <v>1.86586</v>
      </c>
      <c r="IF672">
        <v>1.86585</v>
      </c>
      <c r="IG672">
        <v>1.8677</v>
      </c>
      <c r="IH672">
        <v>1.87013</v>
      </c>
      <c r="II672">
        <v>1.86875</v>
      </c>
      <c r="IJ672">
        <v>1.87029</v>
      </c>
      <c r="IK672">
        <v>0</v>
      </c>
      <c r="IL672">
        <v>0</v>
      </c>
      <c r="IM672">
        <v>0</v>
      </c>
      <c r="IN672">
        <v>0</v>
      </c>
      <c r="IO672" t="s">
        <v>441</v>
      </c>
      <c r="IP672" t="s">
        <v>442</v>
      </c>
      <c r="IQ672" t="s">
        <v>443</v>
      </c>
      <c r="IR672" t="s">
        <v>443</v>
      </c>
      <c r="IS672" t="s">
        <v>443</v>
      </c>
      <c r="IT672" t="s">
        <v>443</v>
      </c>
      <c r="IU672">
        <v>0</v>
      </c>
      <c r="IV672">
        <v>100</v>
      </c>
      <c r="IW672">
        <v>100</v>
      </c>
      <c r="IX672">
        <v>-3.96</v>
      </c>
      <c r="IY672">
        <v>0.0708</v>
      </c>
      <c r="IZ672">
        <v>-1.414774939843471</v>
      </c>
      <c r="JA672">
        <v>-0.002262605230658699</v>
      </c>
      <c r="JB672">
        <v>4.117972070868355E-07</v>
      </c>
      <c r="JC672">
        <v>-1.535053720392113E-10</v>
      </c>
      <c r="JD672">
        <v>-0.05773197212917025</v>
      </c>
      <c r="JE672">
        <v>-0.004387372397949352</v>
      </c>
      <c r="JF672">
        <v>0.001148265067849212</v>
      </c>
      <c r="JG672">
        <v>-2.372704636287677E-05</v>
      </c>
      <c r="JH672">
        <v>4</v>
      </c>
      <c r="JI672">
        <v>2346</v>
      </c>
      <c r="JJ672">
        <v>1</v>
      </c>
      <c r="JK672">
        <v>24</v>
      </c>
      <c r="JL672">
        <v>21734.3</v>
      </c>
      <c r="JM672">
        <v>29358582.9</v>
      </c>
      <c r="JN672">
        <v>2.61475</v>
      </c>
      <c r="JO672">
        <v>2.23022</v>
      </c>
      <c r="JP672">
        <v>1.39648</v>
      </c>
      <c r="JQ672">
        <v>2.35474</v>
      </c>
      <c r="JR672">
        <v>1.49536</v>
      </c>
      <c r="JS672">
        <v>2.68677</v>
      </c>
      <c r="JT672">
        <v>36.3165</v>
      </c>
      <c r="JU672">
        <v>24.0087</v>
      </c>
      <c r="JV672">
        <v>18</v>
      </c>
      <c r="JW672">
        <v>499.911</v>
      </c>
      <c r="JX672">
        <v>437.886</v>
      </c>
      <c r="JY672">
        <v>17.8721</v>
      </c>
      <c r="JZ672">
        <v>31.3233</v>
      </c>
      <c r="KA672">
        <v>30.0017</v>
      </c>
      <c r="KB672">
        <v>31.021</v>
      </c>
      <c r="KC672">
        <v>30.9357</v>
      </c>
      <c r="KD672">
        <v>52.3327</v>
      </c>
      <c r="KE672">
        <v>20.642</v>
      </c>
      <c r="KF672">
        <v>30.7492</v>
      </c>
      <c r="KG672">
        <v>17.7569</v>
      </c>
      <c r="KH672">
        <v>1342.89</v>
      </c>
      <c r="KI672">
        <v>14.747</v>
      </c>
      <c r="KJ672">
        <v>100.784</v>
      </c>
      <c r="KK672">
        <v>100.149</v>
      </c>
    </row>
    <row r="673" spans="1:297">
      <c r="A673">
        <v>657</v>
      </c>
      <c r="B673">
        <v>1761514977.6</v>
      </c>
      <c r="C673">
        <v>7767.099999904633</v>
      </c>
      <c r="D673" t="s">
        <v>1763</v>
      </c>
      <c r="E673" t="s">
        <v>1764</v>
      </c>
      <c r="F673">
        <v>5</v>
      </c>
      <c r="G673" t="s">
        <v>1604</v>
      </c>
      <c r="H673" t="s">
        <v>436</v>
      </c>
      <c r="I673">
        <v>1761514975.1</v>
      </c>
      <c r="J673">
        <f>(K673)/1000</f>
        <v>0</v>
      </c>
      <c r="K673">
        <f>IF(DP673, AN673, AH673)</f>
        <v>0</v>
      </c>
      <c r="L673">
        <f>IF(DP673, AI673, AG673)</f>
        <v>0</v>
      </c>
      <c r="M673">
        <f>DR673 - IF(AU673&gt;1, L673*DL673*100.0/(AW673), 0)</f>
        <v>0</v>
      </c>
      <c r="N673">
        <f>((T673-J673/2)*M673-L673)/(T673+J673/2)</f>
        <v>0</v>
      </c>
      <c r="O673">
        <f>N673*(DY673+DZ673)/1000.0</f>
        <v>0</v>
      </c>
      <c r="P673">
        <f>(DR673 - IF(AU673&gt;1, L673*DL673*100.0/(AW673), 0))*(DY673+DZ673)/1000.0</f>
        <v>0</v>
      </c>
      <c r="Q673">
        <f>2.0/((1/S673-1/R673)+SIGN(S673)*SQRT((1/S673-1/R673)*(1/S673-1/R673) + 4*DM673/((DM673+1)*(DM673+1))*(2*1/S673*1/R673-1/R673*1/R673)))</f>
        <v>0</v>
      </c>
      <c r="R673">
        <f>IF(LEFT(DN673,1)&lt;&gt;"0",IF(LEFT(DN673,1)="1",3.0,DO673),$D$5+$E$5*(EF673*DY673/($K$5*1000))+$F$5*(EF673*DY673/($K$5*1000))*MAX(MIN(DL673,$J$5),$I$5)*MAX(MIN(DL673,$J$5),$I$5)+$G$5*MAX(MIN(DL673,$J$5),$I$5)*(EF673*DY673/($K$5*1000))+$H$5*(EF673*DY673/($K$5*1000))*(EF673*DY673/($K$5*1000)))</f>
        <v>0</v>
      </c>
      <c r="S673">
        <f>J673*(1000-(1000*0.61365*exp(17.502*W673/(240.97+W673))/(DY673+DZ673)+DT673)/2)/(1000*0.61365*exp(17.502*W673/(240.97+W673))/(DY673+DZ673)-DT673)</f>
        <v>0</v>
      </c>
      <c r="T673">
        <f>1/((DM673+1)/(Q673/1.6)+1/(R673/1.37)) + DM673/((DM673+1)/(Q673/1.6) + DM673/(R673/1.37))</f>
        <v>0</v>
      </c>
      <c r="U673">
        <f>(DH673*DK673)</f>
        <v>0</v>
      </c>
      <c r="V673">
        <f>(EA673+(U673+2*0.95*5.67E-8*(((EA673+$B$7)+273)^4-(EA673+273)^4)-44100*J673)/(1.84*29.3*R673+8*0.95*5.67E-8*(EA673+273)^3))</f>
        <v>0</v>
      </c>
      <c r="W673">
        <f>($C$7*EB673+$D$7*EC673+$E$7*V673)</f>
        <v>0</v>
      </c>
      <c r="X673">
        <f>0.61365*exp(17.502*W673/(240.97+W673))</f>
        <v>0</v>
      </c>
      <c r="Y673">
        <f>(Z673/AA673*100)</f>
        <v>0</v>
      </c>
      <c r="Z673">
        <f>DT673*(DY673+DZ673)/1000</f>
        <v>0</v>
      </c>
      <c r="AA673">
        <f>0.61365*exp(17.502*EA673/(240.97+EA673))</f>
        <v>0</v>
      </c>
      <c r="AB673">
        <f>(X673-DT673*(DY673+DZ673)/1000)</f>
        <v>0</v>
      </c>
      <c r="AC673">
        <f>(-J673*44100)</f>
        <v>0</v>
      </c>
      <c r="AD673">
        <f>2*29.3*R673*0.92*(EA673-W673)</f>
        <v>0</v>
      </c>
      <c r="AE673">
        <f>2*0.95*5.67E-8*(((EA673+$B$7)+273)^4-(W673+273)^4)</f>
        <v>0</v>
      </c>
      <c r="AF673">
        <f>U673+AE673+AC673+AD673</f>
        <v>0</v>
      </c>
      <c r="AG673">
        <f>DX673*AU673*(DS673-DR673*(1000-AU673*DU673)/(1000-AU673*DT673))/(100*DL673)</f>
        <v>0</v>
      </c>
      <c r="AH673">
        <f>1000*DX673*AU673*(DT673-DU673)/(100*DL673*(1000-AU673*DT673))</f>
        <v>0</v>
      </c>
      <c r="AI673">
        <f>(AJ673 - AK673 - DY673*1E3/(8.314*(EA673+273.15)) * AM673/DX673 * AL673) * DX673/(100*DL673) * (1000 - DU673)/1000</f>
        <v>0</v>
      </c>
      <c r="AJ673">
        <v>1346.507390714233</v>
      </c>
      <c r="AK673">
        <v>1310.341696969697</v>
      </c>
      <c r="AL673">
        <v>3.417632533640354</v>
      </c>
      <c r="AM673">
        <v>65.62289470494829</v>
      </c>
      <c r="AN673">
        <f>(AP673 - AO673 + DY673*1E3/(8.314*(EA673+273.15)) * AR673/DX673 * AQ673) * DX673/(100*DL673) * 1000/(1000 - AP673)</f>
        <v>0</v>
      </c>
      <c r="AO673">
        <v>14.65240237977072</v>
      </c>
      <c r="AP673">
        <v>16.20595939393939</v>
      </c>
      <c r="AQ673">
        <v>-0.0002549032472162251</v>
      </c>
      <c r="AR673">
        <v>106.7628895152086</v>
      </c>
      <c r="AS673">
        <v>0</v>
      </c>
      <c r="AT673">
        <v>0</v>
      </c>
      <c r="AU673">
        <f>IF(AS673*$H$13&gt;=AW673,1.0,(AW673/(AW673-AS673*$H$13)))</f>
        <v>0</v>
      </c>
      <c r="AV673">
        <f>(AU673-1)*100</f>
        <v>0</v>
      </c>
      <c r="AW673">
        <f>MAX(0,($B$13+$C$13*EF673)/(1+$D$13*EF673)*DY673/(EA673+273)*$E$13)</f>
        <v>0</v>
      </c>
      <c r="AX673" t="s">
        <v>437</v>
      </c>
      <c r="AY673" t="s">
        <v>437</v>
      </c>
      <c r="AZ673">
        <v>0</v>
      </c>
      <c r="BA673">
        <v>0</v>
      </c>
      <c r="BB673">
        <f>1-AZ673/BA673</f>
        <v>0</v>
      </c>
      <c r="BC673">
        <v>0</v>
      </c>
      <c r="BD673" t="s">
        <v>437</v>
      </c>
      <c r="BE673" t="s">
        <v>437</v>
      </c>
      <c r="BF673">
        <v>0</v>
      </c>
      <c r="BG673">
        <v>0</v>
      </c>
      <c r="BH673">
        <f>1-BF673/BG673</f>
        <v>0</v>
      </c>
      <c r="BI673">
        <v>0.5</v>
      </c>
      <c r="BJ673">
        <f>DI673</f>
        <v>0</v>
      </c>
      <c r="BK673">
        <f>L673</f>
        <v>0</v>
      </c>
      <c r="BL673">
        <f>BH673*BI673*BJ673</f>
        <v>0</v>
      </c>
      <c r="BM673">
        <f>(BK673-BC673)/BJ673</f>
        <v>0</v>
      </c>
      <c r="BN673">
        <f>(BA673-BG673)/BG673</f>
        <v>0</v>
      </c>
      <c r="BO673">
        <f>AZ673/(BB673+AZ673/BG673)</f>
        <v>0</v>
      </c>
      <c r="BP673" t="s">
        <v>437</v>
      </c>
      <c r="BQ673">
        <v>0</v>
      </c>
      <c r="BR673">
        <f>IF(BQ673&lt;&gt;0, BQ673, BO673)</f>
        <v>0</v>
      </c>
      <c r="BS673">
        <f>1-BR673/BG673</f>
        <v>0</v>
      </c>
      <c r="BT673">
        <f>(BG673-BF673)/(BG673-BR673)</f>
        <v>0</v>
      </c>
      <c r="BU673">
        <f>(BA673-BG673)/(BA673-BR673)</f>
        <v>0</v>
      </c>
      <c r="BV673">
        <f>(BG673-BF673)/(BG673-AZ673)</f>
        <v>0</v>
      </c>
      <c r="BW673">
        <f>(BA673-BG673)/(BA673-AZ673)</f>
        <v>0</v>
      </c>
      <c r="BX673">
        <f>(BT673*BR673/BF673)</f>
        <v>0</v>
      </c>
      <c r="BY673">
        <f>(1-BX673)</f>
        <v>0</v>
      </c>
      <c r="BZ673">
        <v>2020</v>
      </c>
      <c r="CA673">
        <v>290.0000000000001</v>
      </c>
      <c r="CB673">
        <v>1590.42</v>
      </c>
      <c r="CC673">
        <v>295</v>
      </c>
      <c r="CD673">
        <v>5220.67</v>
      </c>
      <c r="CE673">
        <v>1591.29</v>
      </c>
      <c r="CF673">
        <v>-0.87</v>
      </c>
      <c r="CG673">
        <v>300.0000000000001</v>
      </c>
      <c r="CH673">
        <v>23.8</v>
      </c>
      <c r="CI673">
        <v>1650.734719841875</v>
      </c>
      <c r="CJ673">
        <v>2.032994541366527</v>
      </c>
      <c r="CK673">
        <v>-31.03478562282126</v>
      </c>
      <c r="CL673">
        <v>0.9198548094063967</v>
      </c>
      <c r="CM673">
        <v>0.9759925733019913</v>
      </c>
      <c r="CN673">
        <v>-0.00431141668520578</v>
      </c>
      <c r="CO673">
        <v>289.9999999999999</v>
      </c>
      <c r="CP673">
        <v>1590.91</v>
      </c>
      <c r="CQ673">
        <v>765</v>
      </c>
      <c r="CR673">
        <v>5219.32</v>
      </c>
      <c r="CS673">
        <v>1591.27</v>
      </c>
      <c r="CT673">
        <v>-0.36</v>
      </c>
      <c r="DH673">
        <f>$B$11*EG673+$C$11*EH673+$F$11*ES673*(1-EV673)</f>
        <v>0</v>
      </c>
      <c r="DI673">
        <f>DH673*DJ673</f>
        <v>0</v>
      </c>
      <c r="DJ673">
        <f>($B$11*$D$9+$C$11*$D$9+$F$11*((FF673+EX673)/MAX(FF673+EX673+FG673, 0.1)*$I$9+FG673/MAX(FF673+EX673+FG673, 0.1)*$J$9))/($B$11+$C$11+$F$11)</f>
        <v>0</v>
      </c>
      <c r="DK673">
        <f>($B$11*$K$9+$C$11*$K$9+$F$11*((FF673+EX673)/MAX(FF673+EX673+FG673, 0.1)*$P$9+FG673/MAX(FF673+EX673+FG673, 0.1)*$Q$9))/($B$11+$C$11+$F$11)</f>
        <v>0</v>
      </c>
      <c r="DL673">
        <v>6</v>
      </c>
      <c r="DM673">
        <v>0.5</v>
      </c>
      <c r="DN673" t="s">
        <v>438</v>
      </c>
      <c r="DO673">
        <v>2</v>
      </c>
      <c r="DP673" t="b">
        <v>1</v>
      </c>
      <c r="DQ673">
        <v>1761514975.1</v>
      </c>
      <c r="DR673">
        <v>1282.377777777778</v>
      </c>
      <c r="DS673">
        <v>1328.472222222222</v>
      </c>
      <c r="DT673">
        <v>16.2089</v>
      </c>
      <c r="DU673">
        <v>14.65562222222222</v>
      </c>
      <c r="DV673">
        <v>1286.35</v>
      </c>
      <c r="DW673">
        <v>16.13811111111112</v>
      </c>
      <c r="DX673">
        <v>499.9922222222222</v>
      </c>
      <c r="DY673">
        <v>90.25317777777778</v>
      </c>
      <c r="DZ673">
        <v>0.09987328888888887</v>
      </c>
      <c r="EA673">
        <v>23.81277777777778</v>
      </c>
      <c r="EB673">
        <v>24.13953333333333</v>
      </c>
      <c r="EC673">
        <v>999.9000000000001</v>
      </c>
      <c r="ED673">
        <v>0</v>
      </c>
      <c r="EE673">
        <v>0</v>
      </c>
      <c r="EF673">
        <v>10008.61444444444</v>
      </c>
      <c r="EG673">
        <v>0</v>
      </c>
      <c r="EH673">
        <v>1028.976666666666</v>
      </c>
      <c r="EI673">
        <v>-46.09337777777777</v>
      </c>
      <c r="EJ673">
        <v>1303.506666666667</v>
      </c>
      <c r="EK673">
        <v>1348.231111111111</v>
      </c>
      <c r="EL673">
        <v>1.553278888888889</v>
      </c>
      <c r="EM673">
        <v>1328.472222222222</v>
      </c>
      <c r="EN673">
        <v>14.65562222222222</v>
      </c>
      <c r="EO673">
        <v>1.462905555555555</v>
      </c>
      <c r="EP673">
        <v>1.322716666666667</v>
      </c>
      <c r="EQ673">
        <v>12.58585555555556</v>
      </c>
      <c r="ER673">
        <v>11.05948888888889</v>
      </c>
      <c r="ES673">
        <v>1999.985555555555</v>
      </c>
      <c r="ET673">
        <v>0.9800053333333333</v>
      </c>
      <c r="EU673">
        <v>0.01999507777777778</v>
      </c>
      <c r="EV673">
        <v>0</v>
      </c>
      <c r="EW673">
        <v>1472.356666666667</v>
      </c>
      <c r="EX673">
        <v>5.00097</v>
      </c>
      <c r="EY673">
        <v>29626.31111111111</v>
      </c>
      <c r="EZ673">
        <v>16707.47777777778</v>
      </c>
      <c r="FA673">
        <v>41.312</v>
      </c>
      <c r="FB673">
        <v>42.45099999999999</v>
      </c>
      <c r="FC673">
        <v>41.47900000000001</v>
      </c>
      <c r="FD673">
        <v>41.812</v>
      </c>
      <c r="FE673">
        <v>41.312</v>
      </c>
      <c r="FF673">
        <v>1955.095555555556</v>
      </c>
      <c r="FG673">
        <v>39.89</v>
      </c>
      <c r="FH673">
        <v>0</v>
      </c>
      <c r="FI673">
        <v>9848.600000143051</v>
      </c>
      <c r="FJ673">
        <v>0</v>
      </c>
      <c r="FK673">
        <v>1472.862692307692</v>
      </c>
      <c r="FL673">
        <v>-6.021538474078525</v>
      </c>
      <c r="FM673">
        <v>-134.3350427506393</v>
      </c>
      <c r="FN673">
        <v>29638.59615384615</v>
      </c>
      <c r="FO673">
        <v>15</v>
      </c>
      <c r="FP673">
        <v>0</v>
      </c>
      <c r="FQ673" t="s">
        <v>439</v>
      </c>
      <c r="FR673">
        <v>1760210915.6</v>
      </c>
      <c r="FS673">
        <v>0</v>
      </c>
      <c r="FT673">
        <v>0</v>
      </c>
      <c r="FU673">
        <v>-0.215</v>
      </c>
      <c r="FV673">
        <v>0</v>
      </c>
      <c r="FW673">
        <v>-0.6919999999999999</v>
      </c>
      <c r="FX673">
        <v>0</v>
      </c>
      <c r="FY673">
        <v>400</v>
      </c>
      <c r="FZ673">
        <v>0</v>
      </c>
      <c r="GA673">
        <v>0.15</v>
      </c>
      <c r="GB673">
        <v>0</v>
      </c>
      <c r="GC673">
        <v>-45.88185121951219</v>
      </c>
      <c r="GD673">
        <v>-1.389748432055666</v>
      </c>
      <c r="GE673">
        <v>0.1600480508974531</v>
      </c>
      <c r="GF673">
        <v>0</v>
      </c>
      <c r="GG673">
        <v>1473.2</v>
      </c>
      <c r="GH673">
        <v>-6.660962579650116</v>
      </c>
      <c r="GI673">
        <v>0.70892213129177</v>
      </c>
      <c r="GJ673">
        <v>0</v>
      </c>
      <c r="GK673">
        <v>1.663755853658536</v>
      </c>
      <c r="GL673">
        <v>-0.7506963763066175</v>
      </c>
      <c r="GM673">
        <v>0.07553117040215945</v>
      </c>
      <c r="GN673">
        <v>0</v>
      </c>
      <c r="GO673">
        <v>0</v>
      </c>
      <c r="GP673">
        <v>3</v>
      </c>
      <c r="GQ673" t="s">
        <v>455</v>
      </c>
      <c r="GR673">
        <v>3.13372</v>
      </c>
      <c r="GS673">
        <v>2.76041</v>
      </c>
      <c r="GT673">
        <v>0.200723</v>
      </c>
      <c r="GU673">
        <v>0.202859</v>
      </c>
      <c r="GV673">
        <v>0.07973280000000001</v>
      </c>
      <c r="GW673">
        <v>0.0734457</v>
      </c>
      <c r="GX673">
        <v>25337.1</v>
      </c>
      <c r="GY673">
        <v>25274</v>
      </c>
      <c r="GZ673">
        <v>29490</v>
      </c>
      <c r="HA673">
        <v>29316.8</v>
      </c>
      <c r="HB673">
        <v>35867.3</v>
      </c>
      <c r="HC673">
        <v>35985.2</v>
      </c>
      <c r="HD673">
        <v>41494.6</v>
      </c>
      <c r="HE673">
        <v>41646</v>
      </c>
      <c r="HF673">
        <v>1.90835</v>
      </c>
      <c r="HG673">
        <v>1.82822</v>
      </c>
      <c r="HH673">
        <v>0.0233352</v>
      </c>
      <c r="HI673">
        <v>0</v>
      </c>
      <c r="HJ673">
        <v>23.7559</v>
      </c>
      <c r="HK673">
        <v>999.9</v>
      </c>
      <c r="HL673">
        <v>34.7</v>
      </c>
      <c r="HM673">
        <v>31.5</v>
      </c>
      <c r="HN673">
        <v>17.8457</v>
      </c>
      <c r="HO673">
        <v>62.4566</v>
      </c>
      <c r="HP673">
        <v>30.7011</v>
      </c>
      <c r="HQ673">
        <v>1</v>
      </c>
      <c r="HR673">
        <v>0.316966</v>
      </c>
      <c r="HS673">
        <v>6.5345</v>
      </c>
      <c r="HT673">
        <v>20.2169</v>
      </c>
      <c r="HU673">
        <v>5.21954</v>
      </c>
      <c r="HV673">
        <v>12.0174</v>
      </c>
      <c r="HW673">
        <v>4.9884</v>
      </c>
      <c r="HX673">
        <v>3.28788</v>
      </c>
      <c r="HY673">
        <v>9999</v>
      </c>
      <c r="HZ673">
        <v>9999</v>
      </c>
      <c r="IA673">
        <v>9999</v>
      </c>
      <c r="IB673">
        <v>999.9</v>
      </c>
      <c r="IC673">
        <v>4.97284</v>
      </c>
      <c r="ID673">
        <v>1.86661</v>
      </c>
      <c r="IE673">
        <v>1.86588</v>
      </c>
      <c r="IF673">
        <v>1.86584</v>
      </c>
      <c r="IG673">
        <v>1.86772</v>
      </c>
      <c r="IH673">
        <v>1.87014</v>
      </c>
      <c r="II673">
        <v>1.86876</v>
      </c>
      <c r="IJ673">
        <v>1.87027</v>
      </c>
      <c r="IK673">
        <v>0</v>
      </c>
      <c r="IL673">
        <v>0</v>
      </c>
      <c r="IM673">
        <v>0</v>
      </c>
      <c r="IN673">
        <v>0</v>
      </c>
      <c r="IO673" t="s">
        <v>441</v>
      </c>
      <c r="IP673" t="s">
        <v>442</v>
      </c>
      <c r="IQ673" t="s">
        <v>443</v>
      </c>
      <c r="IR673" t="s">
        <v>443</v>
      </c>
      <c r="IS673" t="s">
        <v>443</v>
      </c>
      <c r="IT673" t="s">
        <v>443</v>
      </c>
      <c r="IU673">
        <v>0</v>
      </c>
      <c r="IV673">
        <v>100</v>
      </c>
      <c r="IW673">
        <v>100</v>
      </c>
      <c r="IX673">
        <v>-3.98</v>
      </c>
      <c r="IY673">
        <v>0.0707</v>
      </c>
      <c r="IZ673">
        <v>-1.414774939843471</v>
      </c>
      <c r="JA673">
        <v>-0.002262605230658699</v>
      </c>
      <c r="JB673">
        <v>4.117972070868355E-07</v>
      </c>
      <c r="JC673">
        <v>-1.535053720392113E-10</v>
      </c>
      <c r="JD673">
        <v>-0.05773197212917025</v>
      </c>
      <c r="JE673">
        <v>-0.004387372397949352</v>
      </c>
      <c r="JF673">
        <v>0.001148265067849212</v>
      </c>
      <c r="JG673">
        <v>-2.372704636287677E-05</v>
      </c>
      <c r="JH673">
        <v>4</v>
      </c>
      <c r="JI673">
        <v>2346</v>
      </c>
      <c r="JJ673">
        <v>1</v>
      </c>
      <c r="JK673">
        <v>24</v>
      </c>
      <c r="JL673">
        <v>21734.4</v>
      </c>
      <c r="JM673">
        <v>29358583</v>
      </c>
      <c r="JN673">
        <v>2.64038</v>
      </c>
      <c r="JO673">
        <v>2.23267</v>
      </c>
      <c r="JP673">
        <v>1.39771</v>
      </c>
      <c r="JQ673">
        <v>2.35352</v>
      </c>
      <c r="JR673">
        <v>1.49536</v>
      </c>
      <c r="JS673">
        <v>2.6062</v>
      </c>
      <c r="JT673">
        <v>36.3165</v>
      </c>
      <c r="JU673">
        <v>23.9999</v>
      </c>
      <c r="JV673">
        <v>18</v>
      </c>
      <c r="JW673">
        <v>499.661</v>
      </c>
      <c r="JX673">
        <v>438.234</v>
      </c>
      <c r="JY673">
        <v>17.7141</v>
      </c>
      <c r="JZ673">
        <v>31.326</v>
      </c>
      <c r="KA673">
        <v>30.0015</v>
      </c>
      <c r="KB673">
        <v>31.0244</v>
      </c>
      <c r="KC673">
        <v>30.9391</v>
      </c>
      <c r="KD673">
        <v>52.8926</v>
      </c>
      <c r="KE673">
        <v>20.3569</v>
      </c>
      <c r="KF673">
        <v>30.7492</v>
      </c>
      <c r="KG673">
        <v>17.611</v>
      </c>
      <c r="KH673">
        <v>1356.26</v>
      </c>
      <c r="KI673">
        <v>14.7923</v>
      </c>
      <c r="KJ673">
        <v>100.783</v>
      </c>
      <c r="KK673">
        <v>100.149</v>
      </c>
    </row>
    <row r="674" spans="1:297">
      <c r="A674">
        <v>658</v>
      </c>
      <c r="B674">
        <v>1761514982.6</v>
      </c>
      <c r="C674">
        <v>7772.099999904633</v>
      </c>
      <c r="D674" t="s">
        <v>1765</v>
      </c>
      <c r="E674" t="s">
        <v>1766</v>
      </c>
      <c r="F674">
        <v>5</v>
      </c>
      <c r="G674" t="s">
        <v>1604</v>
      </c>
      <c r="H674" t="s">
        <v>436</v>
      </c>
      <c r="I674">
        <v>1761514979.8</v>
      </c>
      <c r="J674">
        <f>(K674)/1000</f>
        <v>0</v>
      </c>
      <c r="K674">
        <f>IF(DP674, AN674, AH674)</f>
        <v>0</v>
      </c>
      <c r="L674">
        <f>IF(DP674, AI674, AG674)</f>
        <v>0</v>
      </c>
      <c r="M674">
        <f>DR674 - IF(AU674&gt;1, L674*DL674*100.0/(AW674), 0)</f>
        <v>0</v>
      </c>
      <c r="N674">
        <f>((T674-J674/2)*M674-L674)/(T674+J674/2)</f>
        <v>0</v>
      </c>
      <c r="O674">
        <f>N674*(DY674+DZ674)/1000.0</f>
        <v>0</v>
      </c>
      <c r="P674">
        <f>(DR674 - IF(AU674&gt;1, L674*DL674*100.0/(AW674), 0))*(DY674+DZ674)/1000.0</f>
        <v>0</v>
      </c>
      <c r="Q674">
        <f>2.0/((1/S674-1/R674)+SIGN(S674)*SQRT((1/S674-1/R674)*(1/S674-1/R674) + 4*DM674/((DM674+1)*(DM674+1))*(2*1/S674*1/R674-1/R674*1/R674)))</f>
        <v>0</v>
      </c>
      <c r="R674">
        <f>IF(LEFT(DN674,1)&lt;&gt;"0",IF(LEFT(DN674,1)="1",3.0,DO674),$D$5+$E$5*(EF674*DY674/($K$5*1000))+$F$5*(EF674*DY674/($K$5*1000))*MAX(MIN(DL674,$J$5),$I$5)*MAX(MIN(DL674,$J$5),$I$5)+$G$5*MAX(MIN(DL674,$J$5),$I$5)*(EF674*DY674/($K$5*1000))+$H$5*(EF674*DY674/($K$5*1000))*(EF674*DY674/($K$5*1000)))</f>
        <v>0</v>
      </c>
      <c r="S674">
        <f>J674*(1000-(1000*0.61365*exp(17.502*W674/(240.97+W674))/(DY674+DZ674)+DT674)/2)/(1000*0.61365*exp(17.502*W674/(240.97+W674))/(DY674+DZ674)-DT674)</f>
        <v>0</v>
      </c>
      <c r="T674">
        <f>1/((DM674+1)/(Q674/1.6)+1/(R674/1.37)) + DM674/((DM674+1)/(Q674/1.6) + DM674/(R674/1.37))</f>
        <v>0</v>
      </c>
      <c r="U674">
        <f>(DH674*DK674)</f>
        <v>0</v>
      </c>
      <c r="V674">
        <f>(EA674+(U674+2*0.95*5.67E-8*(((EA674+$B$7)+273)^4-(EA674+273)^4)-44100*J674)/(1.84*29.3*R674+8*0.95*5.67E-8*(EA674+273)^3))</f>
        <v>0</v>
      </c>
      <c r="W674">
        <f>($C$7*EB674+$D$7*EC674+$E$7*V674)</f>
        <v>0</v>
      </c>
      <c r="X674">
        <f>0.61365*exp(17.502*W674/(240.97+W674))</f>
        <v>0</v>
      </c>
      <c r="Y674">
        <f>(Z674/AA674*100)</f>
        <v>0</v>
      </c>
      <c r="Z674">
        <f>DT674*(DY674+DZ674)/1000</f>
        <v>0</v>
      </c>
      <c r="AA674">
        <f>0.61365*exp(17.502*EA674/(240.97+EA674))</f>
        <v>0</v>
      </c>
      <c r="AB674">
        <f>(X674-DT674*(DY674+DZ674)/1000)</f>
        <v>0</v>
      </c>
      <c r="AC674">
        <f>(-J674*44100)</f>
        <v>0</v>
      </c>
      <c r="AD674">
        <f>2*29.3*R674*0.92*(EA674-W674)</f>
        <v>0</v>
      </c>
      <c r="AE674">
        <f>2*0.95*5.67E-8*(((EA674+$B$7)+273)^4-(W674+273)^4)</f>
        <v>0</v>
      </c>
      <c r="AF674">
        <f>U674+AE674+AC674+AD674</f>
        <v>0</v>
      </c>
      <c r="AG674">
        <f>DX674*AU674*(DS674-DR674*(1000-AU674*DU674)/(1000-AU674*DT674))/(100*DL674)</f>
        <v>0</v>
      </c>
      <c r="AH674">
        <f>1000*DX674*AU674*(DT674-DU674)/(100*DL674*(1000-AU674*DT674))</f>
        <v>0</v>
      </c>
      <c r="AI674">
        <f>(AJ674 - AK674 - DY674*1E3/(8.314*(EA674+273.15)) * AM674/DX674 * AL674) * DX674/(100*DL674) * (1000 - DU674)/1000</f>
        <v>0</v>
      </c>
      <c r="AJ674">
        <v>1363.451923852989</v>
      </c>
      <c r="AK674">
        <v>1327.271090909091</v>
      </c>
      <c r="AL674">
        <v>3.377564267587767</v>
      </c>
      <c r="AM674">
        <v>65.62289470494829</v>
      </c>
      <c r="AN674">
        <f>(AP674 - AO674 + DY674*1E3/(8.314*(EA674+273.15)) * AR674/DX674 * AQ674) * DX674/(100*DL674) * 1000/(1000 - AP674)</f>
        <v>0</v>
      </c>
      <c r="AO674">
        <v>14.70153501553306</v>
      </c>
      <c r="AP674">
        <v>16.20932121212121</v>
      </c>
      <c r="AQ674">
        <v>7.785229872354744E-05</v>
      </c>
      <c r="AR674">
        <v>106.7628895152086</v>
      </c>
      <c r="AS674">
        <v>0</v>
      </c>
      <c r="AT674">
        <v>0</v>
      </c>
      <c r="AU674">
        <f>IF(AS674*$H$13&gt;=AW674,1.0,(AW674/(AW674-AS674*$H$13)))</f>
        <v>0</v>
      </c>
      <c r="AV674">
        <f>(AU674-1)*100</f>
        <v>0</v>
      </c>
      <c r="AW674">
        <f>MAX(0,($B$13+$C$13*EF674)/(1+$D$13*EF674)*DY674/(EA674+273)*$E$13)</f>
        <v>0</v>
      </c>
      <c r="AX674" t="s">
        <v>437</v>
      </c>
      <c r="AY674" t="s">
        <v>437</v>
      </c>
      <c r="AZ674">
        <v>0</v>
      </c>
      <c r="BA674">
        <v>0</v>
      </c>
      <c r="BB674">
        <f>1-AZ674/BA674</f>
        <v>0</v>
      </c>
      <c r="BC674">
        <v>0</v>
      </c>
      <c r="BD674" t="s">
        <v>437</v>
      </c>
      <c r="BE674" t="s">
        <v>437</v>
      </c>
      <c r="BF674">
        <v>0</v>
      </c>
      <c r="BG674">
        <v>0</v>
      </c>
      <c r="BH674">
        <f>1-BF674/BG674</f>
        <v>0</v>
      </c>
      <c r="BI674">
        <v>0.5</v>
      </c>
      <c r="BJ674">
        <f>DI674</f>
        <v>0</v>
      </c>
      <c r="BK674">
        <f>L674</f>
        <v>0</v>
      </c>
      <c r="BL674">
        <f>BH674*BI674*BJ674</f>
        <v>0</v>
      </c>
      <c r="BM674">
        <f>(BK674-BC674)/BJ674</f>
        <v>0</v>
      </c>
      <c r="BN674">
        <f>(BA674-BG674)/BG674</f>
        <v>0</v>
      </c>
      <c r="BO674">
        <f>AZ674/(BB674+AZ674/BG674)</f>
        <v>0</v>
      </c>
      <c r="BP674" t="s">
        <v>437</v>
      </c>
      <c r="BQ674">
        <v>0</v>
      </c>
      <c r="BR674">
        <f>IF(BQ674&lt;&gt;0, BQ674, BO674)</f>
        <v>0</v>
      </c>
      <c r="BS674">
        <f>1-BR674/BG674</f>
        <v>0</v>
      </c>
      <c r="BT674">
        <f>(BG674-BF674)/(BG674-BR674)</f>
        <v>0</v>
      </c>
      <c r="BU674">
        <f>(BA674-BG674)/(BA674-BR674)</f>
        <v>0</v>
      </c>
      <c r="BV674">
        <f>(BG674-BF674)/(BG674-AZ674)</f>
        <v>0</v>
      </c>
      <c r="BW674">
        <f>(BA674-BG674)/(BA674-AZ674)</f>
        <v>0</v>
      </c>
      <c r="BX674">
        <f>(BT674*BR674/BF674)</f>
        <v>0</v>
      </c>
      <c r="BY674">
        <f>(1-BX674)</f>
        <v>0</v>
      </c>
      <c r="BZ674">
        <v>2020</v>
      </c>
      <c r="CA674">
        <v>290.0000000000001</v>
      </c>
      <c r="CB674">
        <v>1590.42</v>
      </c>
      <c r="CC674">
        <v>295</v>
      </c>
      <c r="CD674">
        <v>5220.67</v>
      </c>
      <c r="CE674">
        <v>1591.29</v>
      </c>
      <c r="CF674">
        <v>-0.87</v>
      </c>
      <c r="CG674">
        <v>300.0000000000001</v>
      </c>
      <c r="CH674">
        <v>23.8</v>
      </c>
      <c r="CI674">
        <v>1650.734719841875</v>
      </c>
      <c r="CJ674">
        <v>2.032994541366527</v>
      </c>
      <c r="CK674">
        <v>-31.03478562282126</v>
      </c>
      <c r="CL674">
        <v>0.9198548094063967</v>
      </c>
      <c r="CM674">
        <v>0.9759925733019913</v>
      </c>
      <c r="CN674">
        <v>-0.00431141668520578</v>
      </c>
      <c r="CO674">
        <v>289.9999999999999</v>
      </c>
      <c r="CP674">
        <v>1590.91</v>
      </c>
      <c r="CQ674">
        <v>765</v>
      </c>
      <c r="CR674">
        <v>5219.32</v>
      </c>
      <c r="CS674">
        <v>1591.27</v>
      </c>
      <c r="CT674">
        <v>-0.36</v>
      </c>
      <c r="DH674">
        <f>$B$11*EG674+$C$11*EH674+$F$11*ES674*(1-EV674)</f>
        <v>0</v>
      </c>
      <c r="DI674">
        <f>DH674*DJ674</f>
        <v>0</v>
      </c>
      <c r="DJ674">
        <f>($B$11*$D$9+$C$11*$D$9+$F$11*((FF674+EX674)/MAX(FF674+EX674+FG674, 0.1)*$I$9+FG674/MAX(FF674+EX674+FG674, 0.1)*$J$9))/($B$11+$C$11+$F$11)</f>
        <v>0</v>
      </c>
      <c r="DK674">
        <f>($B$11*$K$9+$C$11*$K$9+$F$11*((FF674+EX674)/MAX(FF674+EX674+FG674, 0.1)*$P$9+FG674/MAX(FF674+EX674+FG674, 0.1)*$Q$9))/($B$11+$C$11+$F$11)</f>
        <v>0</v>
      </c>
      <c r="DL674">
        <v>6</v>
      </c>
      <c r="DM674">
        <v>0.5</v>
      </c>
      <c r="DN674" t="s">
        <v>438</v>
      </c>
      <c r="DO674">
        <v>2</v>
      </c>
      <c r="DP674" t="b">
        <v>1</v>
      </c>
      <c r="DQ674">
        <v>1761514979.8</v>
      </c>
      <c r="DR674">
        <v>1298.115</v>
      </c>
      <c r="DS674">
        <v>1344.116</v>
      </c>
      <c r="DT674">
        <v>16.20744</v>
      </c>
      <c r="DU674">
        <v>14.70364</v>
      </c>
      <c r="DV674">
        <v>1302.116</v>
      </c>
      <c r="DW674">
        <v>16.13668</v>
      </c>
      <c r="DX674">
        <v>499.9952</v>
      </c>
      <c r="DY674">
        <v>90.2505</v>
      </c>
      <c r="DZ674">
        <v>0.10006871</v>
      </c>
      <c r="EA674">
        <v>23.80464</v>
      </c>
      <c r="EB674">
        <v>24.13741</v>
      </c>
      <c r="EC674">
        <v>999.9</v>
      </c>
      <c r="ED674">
        <v>0</v>
      </c>
      <c r="EE674">
        <v>0</v>
      </c>
      <c r="EF674">
        <v>10007.371</v>
      </c>
      <c r="EG674">
        <v>0</v>
      </c>
      <c r="EH674">
        <v>1028.99</v>
      </c>
      <c r="EI674">
        <v>-46.00232</v>
      </c>
      <c r="EJ674">
        <v>1319.5</v>
      </c>
      <c r="EK674">
        <v>1364.175</v>
      </c>
      <c r="EL674">
        <v>1.503806</v>
      </c>
      <c r="EM674">
        <v>1344.116</v>
      </c>
      <c r="EN674">
        <v>14.70364</v>
      </c>
      <c r="EO674">
        <v>1.462731</v>
      </c>
      <c r="EP674">
        <v>1.327011</v>
      </c>
      <c r="EQ674">
        <v>12.58404</v>
      </c>
      <c r="ER674">
        <v>11.1083</v>
      </c>
      <c r="ES674">
        <v>2000.002</v>
      </c>
      <c r="ET674">
        <v>0.9800055999999999</v>
      </c>
      <c r="EU674">
        <v>0.01999482</v>
      </c>
      <c r="EV674">
        <v>0</v>
      </c>
      <c r="EW674">
        <v>1471.681</v>
      </c>
      <c r="EX674">
        <v>5.000970000000001</v>
      </c>
      <c r="EY674">
        <v>29616.45</v>
      </c>
      <c r="EZ674">
        <v>16707.63</v>
      </c>
      <c r="FA674">
        <v>41.312</v>
      </c>
      <c r="FB674">
        <v>42.437</v>
      </c>
      <c r="FC674">
        <v>41.4685</v>
      </c>
      <c r="FD674">
        <v>41.812</v>
      </c>
      <c r="FE674">
        <v>41.312</v>
      </c>
      <c r="FF674">
        <v>1955.112</v>
      </c>
      <c r="FG674">
        <v>39.89</v>
      </c>
      <c r="FH674">
        <v>0</v>
      </c>
      <c r="FI674">
        <v>9854</v>
      </c>
      <c r="FJ674">
        <v>0</v>
      </c>
      <c r="FK674">
        <v>1472.2204</v>
      </c>
      <c r="FL674">
        <v>-6.086923083730768</v>
      </c>
      <c r="FM674">
        <v>-134.4307692901622</v>
      </c>
      <c r="FN674">
        <v>29625.876</v>
      </c>
      <c r="FO674">
        <v>15</v>
      </c>
      <c r="FP674">
        <v>0</v>
      </c>
      <c r="FQ674" t="s">
        <v>439</v>
      </c>
      <c r="FR674">
        <v>1760210915.6</v>
      </c>
      <c r="FS674">
        <v>0</v>
      </c>
      <c r="FT674">
        <v>0</v>
      </c>
      <c r="FU674">
        <v>-0.215</v>
      </c>
      <c r="FV674">
        <v>0</v>
      </c>
      <c r="FW674">
        <v>-0.6919999999999999</v>
      </c>
      <c r="FX674">
        <v>0</v>
      </c>
      <c r="FY674">
        <v>400</v>
      </c>
      <c r="FZ674">
        <v>0</v>
      </c>
      <c r="GA674">
        <v>0.15</v>
      </c>
      <c r="GB674">
        <v>0</v>
      </c>
      <c r="GC674">
        <v>-45.97585</v>
      </c>
      <c r="GD674">
        <v>-0.5385298311443039</v>
      </c>
      <c r="GE674">
        <v>0.1024166929753154</v>
      </c>
      <c r="GF674">
        <v>0</v>
      </c>
      <c r="GG674">
        <v>1472.588823529412</v>
      </c>
      <c r="GH674">
        <v>-6.397249808686568</v>
      </c>
      <c r="GI674">
        <v>0.6790640821613687</v>
      </c>
      <c r="GJ674">
        <v>0</v>
      </c>
      <c r="GK674">
        <v>1.59576425</v>
      </c>
      <c r="GL674">
        <v>-0.8050082926829295</v>
      </c>
      <c r="GM674">
        <v>0.07819405840239717</v>
      </c>
      <c r="GN674">
        <v>0</v>
      </c>
      <c r="GO674">
        <v>0</v>
      </c>
      <c r="GP674">
        <v>3</v>
      </c>
      <c r="GQ674" t="s">
        <v>455</v>
      </c>
      <c r="GR674">
        <v>3.13395</v>
      </c>
      <c r="GS674">
        <v>2.76031</v>
      </c>
      <c r="GT674">
        <v>0.202311</v>
      </c>
      <c r="GU674">
        <v>0.204399</v>
      </c>
      <c r="GV674">
        <v>0.07974680000000001</v>
      </c>
      <c r="GW674">
        <v>0.07369059999999999</v>
      </c>
      <c r="GX674">
        <v>25286.1</v>
      </c>
      <c r="GY674">
        <v>25224.5</v>
      </c>
      <c r="GZ674">
        <v>29489.3</v>
      </c>
      <c r="HA674">
        <v>29316.2</v>
      </c>
      <c r="HB674">
        <v>35866.1</v>
      </c>
      <c r="HC674">
        <v>35975</v>
      </c>
      <c r="HD674">
        <v>41493.8</v>
      </c>
      <c r="HE674">
        <v>41645.3</v>
      </c>
      <c r="HF674">
        <v>1.909</v>
      </c>
      <c r="HG674">
        <v>1.82798</v>
      </c>
      <c r="HH674">
        <v>0.0229627</v>
      </c>
      <c r="HI674">
        <v>0</v>
      </c>
      <c r="HJ674">
        <v>23.7573</v>
      </c>
      <c r="HK674">
        <v>999.9</v>
      </c>
      <c r="HL674">
        <v>34.7</v>
      </c>
      <c r="HM674">
        <v>31.5</v>
      </c>
      <c r="HN674">
        <v>17.849</v>
      </c>
      <c r="HO674">
        <v>62.5866</v>
      </c>
      <c r="HP674">
        <v>30.617</v>
      </c>
      <c r="HQ674">
        <v>1</v>
      </c>
      <c r="HR674">
        <v>0.318333</v>
      </c>
      <c r="HS674">
        <v>6.65261</v>
      </c>
      <c r="HT674">
        <v>20.2128</v>
      </c>
      <c r="HU674">
        <v>5.21939</v>
      </c>
      <c r="HV674">
        <v>12.017</v>
      </c>
      <c r="HW674">
        <v>4.98815</v>
      </c>
      <c r="HX674">
        <v>3.28793</v>
      </c>
      <c r="HY674">
        <v>9999</v>
      </c>
      <c r="HZ674">
        <v>9999</v>
      </c>
      <c r="IA674">
        <v>9999</v>
      </c>
      <c r="IB674">
        <v>999.9</v>
      </c>
      <c r="IC674">
        <v>4.97284</v>
      </c>
      <c r="ID674">
        <v>1.86661</v>
      </c>
      <c r="IE674">
        <v>1.86588</v>
      </c>
      <c r="IF674">
        <v>1.86584</v>
      </c>
      <c r="IG674">
        <v>1.8677</v>
      </c>
      <c r="IH674">
        <v>1.87012</v>
      </c>
      <c r="II674">
        <v>1.86877</v>
      </c>
      <c r="IJ674">
        <v>1.87027</v>
      </c>
      <c r="IK674">
        <v>0</v>
      </c>
      <c r="IL674">
        <v>0</v>
      </c>
      <c r="IM674">
        <v>0</v>
      </c>
      <c r="IN674">
        <v>0</v>
      </c>
      <c r="IO674" t="s">
        <v>441</v>
      </c>
      <c r="IP674" t="s">
        <v>442</v>
      </c>
      <c r="IQ674" t="s">
        <v>443</v>
      </c>
      <c r="IR674" t="s">
        <v>443</v>
      </c>
      <c r="IS674" t="s">
        <v>443</v>
      </c>
      <c r="IT674" t="s">
        <v>443</v>
      </c>
      <c r="IU674">
        <v>0</v>
      </c>
      <c r="IV674">
        <v>100</v>
      </c>
      <c r="IW674">
        <v>100</v>
      </c>
      <c r="IX674">
        <v>-4.02</v>
      </c>
      <c r="IY674">
        <v>0.0709</v>
      </c>
      <c r="IZ674">
        <v>-1.414774939843471</v>
      </c>
      <c r="JA674">
        <v>-0.002262605230658699</v>
      </c>
      <c r="JB674">
        <v>4.117972070868355E-07</v>
      </c>
      <c r="JC674">
        <v>-1.535053720392113E-10</v>
      </c>
      <c r="JD674">
        <v>-0.05773197212917025</v>
      </c>
      <c r="JE674">
        <v>-0.004387372397949352</v>
      </c>
      <c r="JF674">
        <v>0.001148265067849212</v>
      </c>
      <c r="JG674">
        <v>-2.372704636287677E-05</v>
      </c>
      <c r="JH674">
        <v>4</v>
      </c>
      <c r="JI674">
        <v>2346</v>
      </c>
      <c r="JJ674">
        <v>1</v>
      </c>
      <c r="JK674">
        <v>24</v>
      </c>
      <c r="JL674">
        <v>21734.5</v>
      </c>
      <c r="JM674">
        <v>29358583</v>
      </c>
      <c r="JN674">
        <v>2.66846</v>
      </c>
      <c r="JO674">
        <v>2.23877</v>
      </c>
      <c r="JP674">
        <v>1.39648</v>
      </c>
      <c r="JQ674">
        <v>2.35107</v>
      </c>
      <c r="JR674">
        <v>1.49536</v>
      </c>
      <c r="JS674">
        <v>2.68188</v>
      </c>
      <c r="JT674">
        <v>36.3165</v>
      </c>
      <c r="JU674">
        <v>23.9999</v>
      </c>
      <c r="JV674">
        <v>18</v>
      </c>
      <c r="JW674">
        <v>500.111</v>
      </c>
      <c r="JX674">
        <v>438.103</v>
      </c>
      <c r="JY674">
        <v>17.5617</v>
      </c>
      <c r="JZ674">
        <v>31.329</v>
      </c>
      <c r="KA674">
        <v>30.0013</v>
      </c>
      <c r="KB674">
        <v>31.0278</v>
      </c>
      <c r="KC674">
        <v>30.9424</v>
      </c>
      <c r="KD674">
        <v>53.3864</v>
      </c>
      <c r="KE674">
        <v>20.3569</v>
      </c>
      <c r="KF674">
        <v>30.7492</v>
      </c>
      <c r="KG674">
        <v>17.4724</v>
      </c>
      <c r="KH674">
        <v>1376.29</v>
      </c>
      <c r="KI674">
        <v>14.8273</v>
      </c>
      <c r="KJ674">
        <v>100.781</v>
      </c>
      <c r="KK674">
        <v>100.148</v>
      </c>
    </row>
    <row r="675" spans="1:297">
      <c r="A675">
        <v>659</v>
      </c>
      <c r="B675">
        <v>1761514987.6</v>
      </c>
      <c r="C675">
        <v>7777.099999904633</v>
      </c>
      <c r="D675" t="s">
        <v>1767</v>
      </c>
      <c r="E675" t="s">
        <v>1768</v>
      </c>
      <c r="F675">
        <v>5</v>
      </c>
      <c r="G675" t="s">
        <v>1604</v>
      </c>
      <c r="H675" t="s">
        <v>436</v>
      </c>
      <c r="I675">
        <v>1761514985.1</v>
      </c>
      <c r="J675">
        <f>(K675)/1000</f>
        <v>0</v>
      </c>
      <c r="K675">
        <f>IF(DP675, AN675, AH675)</f>
        <v>0</v>
      </c>
      <c r="L675">
        <f>IF(DP675, AI675, AG675)</f>
        <v>0</v>
      </c>
      <c r="M675">
        <f>DR675 - IF(AU675&gt;1, L675*DL675*100.0/(AW675), 0)</f>
        <v>0</v>
      </c>
      <c r="N675">
        <f>((T675-J675/2)*M675-L675)/(T675+J675/2)</f>
        <v>0</v>
      </c>
      <c r="O675">
        <f>N675*(DY675+DZ675)/1000.0</f>
        <v>0</v>
      </c>
      <c r="P675">
        <f>(DR675 - IF(AU675&gt;1, L675*DL675*100.0/(AW675), 0))*(DY675+DZ675)/1000.0</f>
        <v>0</v>
      </c>
      <c r="Q675">
        <f>2.0/((1/S675-1/R675)+SIGN(S675)*SQRT((1/S675-1/R675)*(1/S675-1/R675) + 4*DM675/((DM675+1)*(DM675+1))*(2*1/S675*1/R675-1/R675*1/R675)))</f>
        <v>0</v>
      </c>
      <c r="R675">
        <f>IF(LEFT(DN675,1)&lt;&gt;"0",IF(LEFT(DN675,1)="1",3.0,DO675),$D$5+$E$5*(EF675*DY675/($K$5*1000))+$F$5*(EF675*DY675/($K$5*1000))*MAX(MIN(DL675,$J$5),$I$5)*MAX(MIN(DL675,$J$5),$I$5)+$G$5*MAX(MIN(DL675,$J$5),$I$5)*(EF675*DY675/($K$5*1000))+$H$5*(EF675*DY675/($K$5*1000))*(EF675*DY675/($K$5*1000)))</f>
        <v>0</v>
      </c>
      <c r="S675">
        <f>J675*(1000-(1000*0.61365*exp(17.502*W675/(240.97+W675))/(DY675+DZ675)+DT675)/2)/(1000*0.61365*exp(17.502*W675/(240.97+W675))/(DY675+DZ675)-DT675)</f>
        <v>0</v>
      </c>
      <c r="T675">
        <f>1/((DM675+1)/(Q675/1.6)+1/(R675/1.37)) + DM675/((DM675+1)/(Q675/1.6) + DM675/(R675/1.37))</f>
        <v>0</v>
      </c>
      <c r="U675">
        <f>(DH675*DK675)</f>
        <v>0</v>
      </c>
      <c r="V675">
        <f>(EA675+(U675+2*0.95*5.67E-8*(((EA675+$B$7)+273)^4-(EA675+273)^4)-44100*J675)/(1.84*29.3*R675+8*0.95*5.67E-8*(EA675+273)^3))</f>
        <v>0</v>
      </c>
      <c r="W675">
        <f>($C$7*EB675+$D$7*EC675+$E$7*V675)</f>
        <v>0</v>
      </c>
      <c r="X675">
        <f>0.61365*exp(17.502*W675/(240.97+W675))</f>
        <v>0</v>
      </c>
      <c r="Y675">
        <f>(Z675/AA675*100)</f>
        <v>0</v>
      </c>
      <c r="Z675">
        <f>DT675*(DY675+DZ675)/1000</f>
        <v>0</v>
      </c>
      <c r="AA675">
        <f>0.61365*exp(17.502*EA675/(240.97+EA675))</f>
        <v>0</v>
      </c>
      <c r="AB675">
        <f>(X675-DT675*(DY675+DZ675)/1000)</f>
        <v>0</v>
      </c>
      <c r="AC675">
        <f>(-J675*44100)</f>
        <v>0</v>
      </c>
      <c r="AD675">
        <f>2*29.3*R675*0.92*(EA675-W675)</f>
        <v>0</v>
      </c>
      <c r="AE675">
        <f>2*0.95*5.67E-8*(((EA675+$B$7)+273)^4-(W675+273)^4)</f>
        <v>0</v>
      </c>
      <c r="AF675">
        <f>U675+AE675+AC675+AD675</f>
        <v>0</v>
      </c>
      <c r="AG675">
        <f>DX675*AU675*(DS675-DR675*(1000-AU675*DU675)/(1000-AU675*DT675))/(100*DL675)</f>
        <v>0</v>
      </c>
      <c r="AH675">
        <f>1000*DX675*AU675*(DT675-DU675)/(100*DL675*(1000-AU675*DT675))</f>
        <v>0</v>
      </c>
      <c r="AI675">
        <f>(AJ675 - AK675 - DY675*1E3/(8.314*(EA675+273.15)) * AM675/DX675 * AL675) * DX675/(100*DL675) * (1000 - DU675)/1000</f>
        <v>0</v>
      </c>
      <c r="AJ675">
        <v>1380.486478037549</v>
      </c>
      <c r="AK675">
        <v>1344.305393939394</v>
      </c>
      <c r="AL675">
        <v>3.413768155873135</v>
      </c>
      <c r="AM675">
        <v>65.62289470494829</v>
      </c>
      <c r="AN675">
        <f>(AP675 - AO675 + DY675*1E3/(8.314*(EA675+273.15)) * AR675/DX675 * AQ675) * DX675/(100*DL675) * 1000/(1000 - AP675)</f>
        <v>0</v>
      </c>
      <c r="AO675">
        <v>14.75093849100664</v>
      </c>
      <c r="AP675">
        <v>16.21910848484849</v>
      </c>
      <c r="AQ675">
        <v>0.0002535212452941901</v>
      </c>
      <c r="AR675">
        <v>106.7628895152086</v>
      </c>
      <c r="AS675">
        <v>0</v>
      </c>
      <c r="AT675">
        <v>0</v>
      </c>
      <c r="AU675">
        <f>IF(AS675*$H$13&gt;=AW675,1.0,(AW675/(AW675-AS675*$H$13)))</f>
        <v>0</v>
      </c>
      <c r="AV675">
        <f>(AU675-1)*100</f>
        <v>0</v>
      </c>
      <c r="AW675">
        <f>MAX(0,($B$13+$C$13*EF675)/(1+$D$13*EF675)*DY675/(EA675+273)*$E$13)</f>
        <v>0</v>
      </c>
      <c r="AX675" t="s">
        <v>437</v>
      </c>
      <c r="AY675" t="s">
        <v>437</v>
      </c>
      <c r="AZ675">
        <v>0</v>
      </c>
      <c r="BA675">
        <v>0</v>
      </c>
      <c r="BB675">
        <f>1-AZ675/BA675</f>
        <v>0</v>
      </c>
      <c r="BC675">
        <v>0</v>
      </c>
      <c r="BD675" t="s">
        <v>437</v>
      </c>
      <c r="BE675" t="s">
        <v>437</v>
      </c>
      <c r="BF675">
        <v>0</v>
      </c>
      <c r="BG675">
        <v>0</v>
      </c>
      <c r="BH675">
        <f>1-BF675/BG675</f>
        <v>0</v>
      </c>
      <c r="BI675">
        <v>0.5</v>
      </c>
      <c r="BJ675">
        <f>DI675</f>
        <v>0</v>
      </c>
      <c r="BK675">
        <f>L675</f>
        <v>0</v>
      </c>
      <c r="BL675">
        <f>BH675*BI675*BJ675</f>
        <v>0</v>
      </c>
      <c r="BM675">
        <f>(BK675-BC675)/BJ675</f>
        <v>0</v>
      </c>
      <c r="BN675">
        <f>(BA675-BG675)/BG675</f>
        <v>0</v>
      </c>
      <c r="BO675">
        <f>AZ675/(BB675+AZ675/BG675)</f>
        <v>0</v>
      </c>
      <c r="BP675" t="s">
        <v>437</v>
      </c>
      <c r="BQ675">
        <v>0</v>
      </c>
      <c r="BR675">
        <f>IF(BQ675&lt;&gt;0, BQ675, BO675)</f>
        <v>0</v>
      </c>
      <c r="BS675">
        <f>1-BR675/BG675</f>
        <v>0</v>
      </c>
      <c r="BT675">
        <f>(BG675-BF675)/(BG675-BR675)</f>
        <v>0</v>
      </c>
      <c r="BU675">
        <f>(BA675-BG675)/(BA675-BR675)</f>
        <v>0</v>
      </c>
      <c r="BV675">
        <f>(BG675-BF675)/(BG675-AZ675)</f>
        <v>0</v>
      </c>
      <c r="BW675">
        <f>(BA675-BG675)/(BA675-AZ675)</f>
        <v>0</v>
      </c>
      <c r="BX675">
        <f>(BT675*BR675/BF675)</f>
        <v>0</v>
      </c>
      <c r="BY675">
        <f>(1-BX675)</f>
        <v>0</v>
      </c>
      <c r="BZ675">
        <v>2020</v>
      </c>
      <c r="CA675">
        <v>290.0000000000001</v>
      </c>
      <c r="CB675">
        <v>1590.42</v>
      </c>
      <c r="CC675">
        <v>295</v>
      </c>
      <c r="CD675">
        <v>5220.67</v>
      </c>
      <c r="CE675">
        <v>1591.29</v>
      </c>
      <c r="CF675">
        <v>-0.87</v>
      </c>
      <c r="CG675">
        <v>300.0000000000001</v>
      </c>
      <c r="CH675">
        <v>23.8</v>
      </c>
      <c r="CI675">
        <v>1650.734719841875</v>
      </c>
      <c r="CJ675">
        <v>2.032994541366527</v>
      </c>
      <c r="CK675">
        <v>-31.03478562282126</v>
      </c>
      <c r="CL675">
        <v>0.9198548094063967</v>
      </c>
      <c r="CM675">
        <v>0.9759925733019913</v>
      </c>
      <c r="CN675">
        <v>-0.00431141668520578</v>
      </c>
      <c r="CO675">
        <v>289.9999999999999</v>
      </c>
      <c r="CP675">
        <v>1590.91</v>
      </c>
      <c r="CQ675">
        <v>765</v>
      </c>
      <c r="CR675">
        <v>5219.32</v>
      </c>
      <c r="CS675">
        <v>1591.27</v>
      </c>
      <c r="CT675">
        <v>-0.36</v>
      </c>
      <c r="DH675">
        <f>$B$11*EG675+$C$11*EH675+$F$11*ES675*(1-EV675)</f>
        <v>0</v>
      </c>
      <c r="DI675">
        <f>DH675*DJ675</f>
        <v>0</v>
      </c>
      <c r="DJ675">
        <f>($B$11*$D$9+$C$11*$D$9+$F$11*((FF675+EX675)/MAX(FF675+EX675+FG675, 0.1)*$I$9+FG675/MAX(FF675+EX675+FG675, 0.1)*$J$9))/($B$11+$C$11+$F$11)</f>
        <v>0</v>
      </c>
      <c r="DK675">
        <f>($B$11*$K$9+$C$11*$K$9+$F$11*((FF675+EX675)/MAX(FF675+EX675+FG675, 0.1)*$P$9+FG675/MAX(FF675+EX675+FG675, 0.1)*$Q$9))/($B$11+$C$11+$F$11)</f>
        <v>0</v>
      </c>
      <c r="DL675">
        <v>6</v>
      </c>
      <c r="DM675">
        <v>0.5</v>
      </c>
      <c r="DN675" t="s">
        <v>438</v>
      </c>
      <c r="DO675">
        <v>2</v>
      </c>
      <c r="DP675" t="b">
        <v>1</v>
      </c>
      <c r="DQ675">
        <v>1761514985.1</v>
      </c>
      <c r="DR675">
        <v>1315.772222222222</v>
      </c>
      <c r="DS675">
        <v>1361.812222222222</v>
      </c>
      <c r="DT675">
        <v>16.21645555555556</v>
      </c>
      <c r="DU675">
        <v>14.75326666666667</v>
      </c>
      <c r="DV675">
        <v>1319.808888888889</v>
      </c>
      <c r="DW675">
        <v>16.14553333333333</v>
      </c>
      <c r="DX675">
        <v>500.0281111111111</v>
      </c>
      <c r="DY675">
        <v>90.2445888888889</v>
      </c>
      <c r="DZ675">
        <v>0.0999546</v>
      </c>
      <c r="EA675">
        <v>23.78742222222222</v>
      </c>
      <c r="EB675">
        <v>24.12782222222222</v>
      </c>
      <c r="EC675">
        <v>999.9000000000001</v>
      </c>
      <c r="ED675">
        <v>0</v>
      </c>
      <c r="EE675">
        <v>0</v>
      </c>
      <c r="EF675">
        <v>9990.067777777778</v>
      </c>
      <c r="EG675">
        <v>0</v>
      </c>
      <c r="EH675">
        <v>1028.982222222222</v>
      </c>
      <c r="EI675">
        <v>-46.04106666666667</v>
      </c>
      <c r="EJ675">
        <v>1337.461111111111</v>
      </c>
      <c r="EK675">
        <v>1382.205555555555</v>
      </c>
      <c r="EL675">
        <v>1.463187777777778</v>
      </c>
      <c r="EM675">
        <v>1361.812222222222</v>
      </c>
      <c r="EN675">
        <v>14.75326666666667</v>
      </c>
      <c r="EO675">
        <v>1.463446666666667</v>
      </c>
      <c r="EP675">
        <v>1.331402222222222</v>
      </c>
      <c r="EQ675">
        <v>12.59151111111111</v>
      </c>
      <c r="ER675">
        <v>11.1581</v>
      </c>
      <c r="ES675">
        <v>1999.966666666667</v>
      </c>
      <c r="ET675">
        <v>0.9800053333333333</v>
      </c>
      <c r="EU675">
        <v>0.01999507777777778</v>
      </c>
      <c r="EV675">
        <v>0</v>
      </c>
      <c r="EW675">
        <v>1471.315555555556</v>
      </c>
      <c r="EX675">
        <v>5.00097</v>
      </c>
      <c r="EY675">
        <v>29605.44444444445</v>
      </c>
      <c r="EZ675">
        <v>16707.32222222222</v>
      </c>
      <c r="FA675">
        <v>41.312</v>
      </c>
      <c r="FB675">
        <v>42.437</v>
      </c>
      <c r="FC675">
        <v>41.5</v>
      </c>
      <c r="FD675">
        <v>41.812</v>
      </c>
      <c r="FE675">
        <v>41.312</v>
      </c>
      <c r="FF675">
        <v>1955.076666666667</v>
      </c>
      <c r="FG675">
        <v>39.89</v>
      </c>
      <c r="FH675">
        <v>0</v>
      </c>
      <c r="FI675">
        <v>9858.800000190735</v>
      </c>
      <c r="FJ675">
        <v>0</v>
      </c>
      <c r="FK675">
        <v>1471.782</v>
      </c>
      <c r="FL675">
        <v>-6.827692286694841</v>
      </c>
      <c r="FM675">
        <v>-128.6923074847413</v>
      </c>
      <c r="FN675">
        <v>29615.424</v>
      </c>
      <c r="FO675">
        <v>15</v>
      </c>
      <c r="FP675">
        <v>0</v>
      </c>
      <c r="FQ675" t="s">
        <v>439</v>
      </c>
      <c r="FR675">
        <v>1760210915.6</v>
      </c>
      <c r="FS675">
        <v>0</v>
      </c>
      <c r="FT675">
        <v>0</v>
      </c>
      <c r="FU675">
        <v>-0.215</v>
      </c>
      <c r="FV675">
        <v>0</v>
      </c>
      <c r="FW675">
        <v>-0.6919999999999999</v>
      </c>
      <c r="FX675">
        <v>0</v>
      </c>
      <c r="FY675">
        <v>400</v>
      </c>
      <c r="FZ675">
        <v>0</v>
      </c>
      <c r="GA675">
        <v>0.15</v>
      </c>
      <c r="GB675">
        <v>0</v>
      </c>
      <c r="GC675">
        <v>-45.9998025</v>
      </c>
      <c r="GD675">
        <v>-0.5354465290806399</v>
      </c>
      <c r="GE675">
        <v>0.1006524353592601</v>
      </c>
      <c r="GF675">
        <v>0</v>
      </c>
      <c r="GG675">
        <v>1472.237941176471</v>
      </c>
      <c r="GH675">
        <v>-5.745912912231474</v>
      </c>
      <c r="GI675">
        <v>0.6224655880484578</v>
      </c>
      <c r="GJ675">
        <v>0</v>
      </c>
      <c r="GK675">
        <v>1.54617475</v>
      </c>
      <c r="GL675">
        <v>-0.6704225515947496</v>
      </c>
      <c r="GM675">
        <v>0.06552932847158972</v>
      </c>
      <c r="GN675">
        <v>0</v>
      </c>
      <c r="GO675">
        <v>0</v>
      </c>
      <c r="GP675">
        <v>3</v>
      </c>
      <c r="GQ675" t="s">
        <v>455</v>
      </c>
      <c r="GR675">
        <v>3.13372</v>
      </c>
      <c r="GS675">
        <v>2.76035</v>
      </c>
      <c r="GT675">
        <v>0.2039</v>
      </c>
      <c r="GU675">
        <v>0.205942</v>
      </c>
      <c r="GV675">
        <v>0.07977289999999999</v>
      </c>
      <c r="GW675">
        <v>0.0737747</v>
      </c>
      <c r="GX675">
        <v>25236.2</v>
      </c>
      <c r="GY675">
        <v>25175.4</v>
      </c>
      <c r="GZ675">
        <v>29490</v>
      </c>
      <c r="HA675">
        <v>29316.2</v>
      </c>
      <c r="HB675">
        <v>35865.8</v>
      </c>
      <c r="HC675">
        <v>35971.6</v>
      </c>
      <c r="HD675">
        <v>41494.6</v>
      </c>
      <c r="HE675">
        <v>41645.2</v>
      </c>
      <c r="HF675">
        <v>1.9087</v>
      </c>
      <c r="HG675">
        <v>1.82822</v>
      </c>
      <c r="HH675">
        <v>0.021942</v>
      </c>
      <c r="HI675">
        <v>0</v>
      </c>
      <c r="HJ675">
        <v>23.7573</v>
      </c>
      <c r="HK675">
        <v>999.9</v>
      </c>
      <c r="HL675">
        <v>34.7</v>
      </c>
      <c r="HM675">
        <v>31.5</v>
      </c>
      <c r="HN675">
        <v>17.846</v>
      </c>
      <c r="HO675">
        <v>62.5966</v>
      </c>
      <c r="HP675">
        <v>30.6611</v>
      </c>
      <c r="HQ675">
        <v>1</v>
      </c>
      <c r="HR675">
        <v>0.318925</v>
      </c>
      <c r="HS675">
        <v>6.76113</v>
      </c>
      <c r="HT675">
        <v>20.2091</v>
      </c>
      <c r="HU675">
        <v>5.21954</v>
      </c>
      <c r="HV675">
        <v>12.0177</v>
      </c>
      <c r="HW675">
        <v>4.9883</v>
      </c>
      <c r="HX675">
        <v>3.28788</v>
      </c>
      <c r="HY675">
        <v>9999</v>
      </c>
      <c r="HZ675">
        <v>9999</v>
      </c>
      <c r="IA675">
        <v>9999</v>
      </c>
      <c r="IB675">
        <v>999.9</v>
      </c>
      <c r="IC675">
        <v>4.97281</v>
      </c>
      <c r="ID675">
        <v>1.86661</v>
      </c>
      <c r="IE675">
        <v>1.86588</v>
      </c>
      <c r="IF675">
        <v>1.86584</v>
      </c>
      <c r="IG675">
        <v>1.86771</v>
      </c>
      <c r="IH675">
        <v>1.87014</v>
      </c>
      <c r="II675">
        <v>1.86876</v>
      </c>
      <c r="IJ675">
        <v>1.87027</v>
      </c>
      <c r="IK675">
        <v>0</v>
      </c>
      <c r="IL675">
        <v>0</v>
      </c>
      <c r="IM675">
        <v>0</v>
      </c>
      <c r="IN675">
        <v>0</v>
      </c>
      <c r="IO675" t="s">
        <v>441</v>
      </c>
      <c r="IP675" t="s">
        <v>442</v>
      </c>
      <c r="IQ675" t="s">
        <v>443</v>
      </c>
      <c r="IR675" t="s">
        <v>443</v>
      </c>
      <c r="IS675" t="s">
        <v>443</v>
      </c>
      <c r="IT675" t="s">
        <v>443</v>
      </c>
      <c r="IU675">
        <v>0</v>
      </c>
      <c r="IV675">
        <v>100</v>
      </c>
      <c r="IW675">
        <v>100</v>
      </c>
      <c r="IX675">
        <v>-4.06</v>
      </c>
      <c r="IY675">
        <v>0.07099999999999999</v>
      </c>
      <c r="IZ675">
        <v>-1.414774939843471</v>
      </c>
      <c r="JA675">
        <v>-0.002262605230658699</v>
      </c>
      <c r="JB675">
        <v>4.117972070868355E-07</v>
      </c>
      <c r="JC675">
        <v>-1.535053720392113E-10</v>
      </c>
      <c r="JD675">
        <v>-0.05773197212917025</v>
      </c>
      <c r="JE675">
        <v>-0.004387372397949352</v>
      </c>
      <c r="JF675">
        <v>0.001148265067849212</v>
      </c>
      <c r="JG675">
        <v>-2.372704636287677E-05</v>
      </c>
      <c r="JH675">
        <v>4</v>
      </c>
      <c r="JI675">
        <v>2346</v>
      </c>
      <c r="JJ675">
        <v>1</v>
      </c>
      <c r="JK675">
        <v>24</v>
      </c>
      <c r="JL675">
        <v>21734.5</v>
      </c>
      <c r="JM675">
        <v>29358583.1</v>
      </c>
      <c r="JN675">
        <v>2.69409</v>
      </c>
      <c r="JO675">
        <v>2.23999</v>
      </c>
      <c r="JP675">
        <v>1.39648</v>
      </c>
      <c r="JQ675">
        <v>2.35352</v>
      </c>
      <c r="JR675">
        <v>1.49536</v>
      </c>
      <c r="JS675">
        <v>2.57202</v>
      </c>
      <c r="JT675">
        <v>36.3165</v>
      </c>
      <c r="JU675">
        <v>23.9999</v>
      </c>
      <c r="JV675">
        <v>18</v>
      </c>
      <c r="JW675">
        <v>499.943</v>
      </c>
      <c r="JX675">
        <v>438.282</v>
      </c>
      <c r="JY675">
        <v>17.4201</v>
      </c>
      <c r="JZ675">
        <v>31.3318</v>
      </c>
      <c r="KA675">
        <v>30.0009</v>
      </c>
      <c r="KB675">
        <v>31.0312</v>
      </c>
      <c r="KC675">
        <v>30.9458</v>
      </c>
      <c r="KD675">
        <v>53.9443</v>
      </c>
      <c r="KE675">
        <v>20.0781</v>
      </c>
      <c r="KF675">
        <v>30.7492</v>
      </c>
      <c r="KG675">
        <v>17.3385</v>
      </c>
      <c r="KH675">
        <v>1389.65</v>
      </c>
      <c r="KI675">
        <v>14.8665</v>
      </c>
      <c r="KJ675">
        <v>100.783</v>
      </c>
      <c r="KK675">
        <v>100.147</v>
      </c>
    </row>
    <row r="676" spans="1:297">
      <c r="A676">
        <v>660</v>
      </c>
      <c r="B676">
        <v>1761514992.6</v>
      </c>
      <c r="C676">
        <v>7782.099999904633</v>
      </c>
      <c r="D676" t="s">
        <v>1769</v>
      </c>
      <c r="E676" t="s">
        <v>1770</v>
      </c>
      <c r="F676">
        <v>5</v>
      </c>
      <c r="G676" t="s">
        <v>1604</v>
      </c>
      <c r="H676" t="s">
        <v>436</v>
      </c>
      <c r="I676">
        <v>1761514989.8</v>
      </c>
      <c r="J676">
        <f>(K676)/1000</f>
        <v>0</v>
      </c>
      <c r="K676">
        <f>IF(DP676, AN676, AH676)</f>
        <v>0</v>
      </c>
      <c r="L676">
        <f>IF(DP676, AI676, AG676)</f>
        <v>0</v>
      </c>
      <c r="M676">
        <f>DR676 - IF(AU676&gt;1, L676*DL676*100.0/(AW676), 0)</f>
        <v>0</v>
      </c>
      <c r="N676">
        <f>((T676-J676/2)*M676-L676)/(T676+J676/2)</f>
        <v>0</v>
      </c>
      <c r="O676">
        <f>N676*(DY676+DZ676)/1000.0</f>
        <v>0</v>
      </c>
      <c r="P676">
        <f>(DR676 - IF(AU676&gt;1, L676*DL676*100.0/(AW676), 0))*(DY676+DZ676)/1000.0</f>
        <v>0</v>
      </c>
      <c r="Q676">
        <f>2.0/((1/S676-1/R676)+SIGN(S676)*SQRT((1/S676-1/R676)*(1/S676-1/R676) + 4*DM676/((DM676+1)*(DM676+1))*(2*1/S676*1/R676-1/R676*1/R676)))</f>
        <v>0</v>
      </c>
      <c r="R676">
        <f>IF(LEFT(DN676,1)&lt;&gt;"0",IF(LEFT(DN676,1)="1",3.0,DO676),$D$5+$E$5*(EF676*DY676/($K$5*1000))+$F$5*(EF676*DY676/($K$5*1000))*MAX(MIN(DL676,$J$5),$I$5)*MAX(MIN(DL676,$J$5),$I$5)+$G$5*MAX(MIN(DL676,$J$5),$I$5)*(EF676*DY676/($K$5*1000))+$H$5*(EF676*DY676/($K$5*1000))*(EF676*DY676/($K$5*1000)))</f>
        <v>0</v>
      </c>
      <c r="S676">
        <f>J676*(1000-(1000*0.61365*exp(17.502*W676/(240.97+W676))/(DY676+DZ676)+DT676)/2)/(1000*0.61365*exp(17.502*W676/(240.97+W676))/(DY676+DZ676)-DT676)</f>
        <v>0</v>
      </c>
      <c r="T676">
        <f>1/((DM676+1)/(Q676/1.6)+1/(R676/1.37)) + DM676/((DM676+1)/(Q676/1.6) + DM676/(R676/1.37))</f>
        <v>0</v>
      </c>
      <c r="U676">
        <f>(DH676*DK676)</f>
        <v>0</v>
      </c>
      <c r="V676">
        <f>(EA676+(U676+2*0.95*5.67E-8*(((EA676+$B$7)+273)^4-(EA676+273)^4)-44100*J676)/(1.84*29.3*R676+8*0.95*5.67E-8*(EA676+273)^3))</f>
        <v>0</v>
      </c>
      <c r="W676">
        <f>($C$7*EB676+$D$7*EC676+$E$7*V676)</f>
        <v>0</v>
      </c>
      <c r="X676">
        <f>0.61365*exp(17.502*W676/(240.97+W676))</f>
        <v>0</v>
      </c>
      <c r="Y676">
        <f>(Z676/AA676*100)</f>
        <v>0</v>
      </c>
      <c r="Z676">
        <f>DT676*(DY676+DZ676)/1000</f>
        <v>0</v>
      </c>
      <c r="AA676">
        <f>0.61365*exp(17.502*EA676/(240.97+EA676))</f>
        <v>0</v>
      </c>
      <c r="AB676">
        <f>(X676-DT676*(DY676+DZ676)/1000)</f>
        <v>0</v>
      </c>
      <c r="AC676">
        <f>(-J676*44100)</f>
        <v>0</v>
      </c>
      <c r="AD676">
        <f>2*29.3*R676*0.92*(EA676-W676)</f>
        <v>0</v>
      </c>
      <c r="AE676">
        <f>2*0.95*5.67E-8*(((EA676+$B$7)+273)^4-(W676+273)^4)</f>
        <v>0</v>
      </c>
      <c r="AF676">
        <f>U676+AE676+AC676+AD676</f>
        <v>0</v>
      </c>
      <c r="AG676">
        <f>DX676*AU676*(DS676-DR676*(1000-AU676*DU676)/(1000-AU676*DT676))/(100*DL676)</f>
        <v>0</v>
      </c>
      <c r="AH676">
        <f>1000*DX676*AU676*(DT676-DU676)/(100*DL676*(1000-AU676*DT676))</f>
        <v>0</v>
      </c>
      <c r="AI676">
        <f>(AJ676 - AK676 - DY676*1E3/(8.314*(EA676+273.15)) * AM676/DX676 * AL676) * DX676/(100*DL676) * (1000 - DU676)/1000</f>
        <v>0</v>
      </c>
      <c r="AJ676">
        <v>1397.646286156444</v>
      </c>
      <c r="AK676">
        <v>1361.262303030303</v>
      </c>
      <c r="AL676">
        <v>3.375658669737349</v>
      </c>
      <c r="AM676">
        <v>65.62289470494829</v>
      </c>
      <c r="AN676">
        <f>(AP676 - AO676 + DY676*1E3/(8.314*(EA676+273.15)) * AR676/DX676 * AQ676) * DX676/(100*DL676) * 1000/(1000 - AP676)</f>
        <v>0</v>
      </c>
      <c r="AO676">
        <v>14.78662990158284</v>
      </c>
      <c r="AP676">
        <v>16.2240703030303</v>
      </c>
      <c r="AQ676">
        <v>7.84906988519248E-05</v>
      </c>
      <c r="AR676">
        <v>106.7628895152086</v>
      </c>
      <c r="AS676">
        <v>0</v>
      </c>
      <c r="AT676">
        <v>0</v>
      </c>
      <c r="AU676">
        <f>IF(AS676*$H$13&gt;=AW676,1.0,(AW676/(AW676-AS676*$H$13)))</f>
        <v>0</v>
      </c>
      <c r="AV676">
        <f>(AU676-1)*100</f>
        <v>0</v>
      </c>
      <c r="AW676">
        <f>MAX(0,($B$13+$C$13*EF676)/(1+$D$13*EF676)*DY676/(EA676+273)*$E$13)</f>
        <v>0</v>
      </c>
      <c r="AX676" t="s">
        <v>437</v>
      </c>
      <c r="AY676" t="s">
        <v>437</v>
      </c>
      <c r="AZ676">
        <v>0</v>
      </c>
      <c r="BA676">
        <v>0</v>
      </c>
      <c r="BB676">
        <f>1-AZ676/BA676</f>
        <v>0</v>
      </c>
      <c r="BC676">
        <v>0</v>
      </c>
      <c r="BD676" t="s">
        <v>437</v>
      </c>
      <c r="BE676" t="s">
        <v>437</v>
      </c>
      <c r="BF676">
        <v>0</v>
      </c>
      <c r="BG676">
        <v>0</v>
      </c>
      <c r="BH676">
        <f>1-BF676/BG676</f>
        <v>0</v>
      </c>
      <c r="BI676">
        <v>0.5</v>
      </c>
      <c r="BJ676">
        <f>DI676</f>
        <v>0</v>
      </c>
      <c r="BK676">
        <f>L676</f>
        <v>0</v>
      </c>
      <c r="BL676">
        <f>BH676*BI676*BJ676</f>
        <v>0</v>
      </c>
      <c r="BM676">
        <f>(BK676-BC676)/BJ676</f>
        <v>0</v>
      </c>
      <c r="BN676">
        <f>(BA676-BG676)/BG676</f>
        <v>0</v>
      </c>
      <c r="BO676">
        <f>AZ676/(BB676+AZ676/BG676)</f>
        <v>0</v>
      </c>
      <c r="BP676" t="s">
        <v>437</v>
      </c>
      <c r="BQ676">
        <v>0</v>
      </c>
      <c r="BR676">
        <f>IF(BQ676&lt;&gt;0, BQ676, BO676)</f>
        <v>0</v>
      </c>
      <c r="BS676">
        <f>1-BR676/BG676</f>
        <v>0</v>
      </c>
      <c r="BT676">
        <f>(BG676-BF676)/(BG676-BR676)</f>
        <v>0</v>
      </c>
      <c r="BU676">
        <f>(BA676-BG676)/(BA676-BR676)</f>
        <v>0</v>
      </c>
      <c r="BV676">
        <f>(BG676-BF676)/(BG676-AZ676)</f>
        <v>0</v>
      </c>
      <c r="BW676">
        <f>(BA676-BG676)/(BA676-AZ676)</f>
        <v>0</v>
      </c>
      <c r="BX676">
        <f>(BT676*BR676/BF676)</f>
        <v>0</v>
      </c>
      <c r="BY676">
        <f>(1-BX676)</f>
        <v>0</v>
      </c>
      <c r="BZ676">
        <v>2020</v>
      </c>
      <c r="CA676">
        <v>290.0000000000001</v>
      </c>
      <c r="CB676">
        <v>1590.42</v>
      </c>
      <c r="CC676">
        <v>295</v>
      </c>
      <c r="CD676">
        <v>5220.67</v>
      </c>
      <c r="CE676">
        <v>1591.29</v>
      </c>
      <c r="CF676">
        <v>-0.87</v>
      </c>
      <c r="CG676">
        <v>300.0000000000001</v>
      </c>
      <c r="CH676">
        <v>23.8</v>
      </c>
      <c r="CI676">
        <v>1650.734719841875</v>
      </c>
      <c r="CJ676">
        <v>2.032994541366527</v>
      </c>
      <c r="CK676">
        <v>-31.03478562282126</v>
      </c>
      <c r="CL676">
        <v>0.9198548094063967</v>
      </c>
      <c r="CM676">
        <v>0.9759925733019913</v>
      </c>
      <c r="CN676">
        <v>-0.00431141668520578</v>
      </c>
      <c r="CO676">
        <v>289.9999999999999</v>
      </c>
      <c r="CP676">
        <v>1590.91</v>
      </c>
      <c r="CQ676">
        <v>765</v>
      </c>
      <c r="CR676">
        <v>5219.32</v>
      </c>
      <c r="CS676">
        <v>1591.27</v>
      </c>
      <c r="CT676">
        <v>-0.36</v>
      </c>
      <c r="DH676">
        <f>$B$11*EG676+$C$11*EH676+$F$11*ES676*(1-EV676)</f>
        <v>0</v>
      </c>
      <c r="DI676">
        <f>DH676*DJ676</f>
        <v>0</v>
      </c>
      <c r="DJ676">
        <f>($B$11*$D$9+$C$11*$D$9+$F$11*((FF676+EX676)/MAX(FF676+EX676+FG676, 0.1)*$I$9+FG676/MAX(FF676+EX676+FG676, 0.1)*$J$9))/($B$11+$C$11+$F$11)</f>
        <v>0</v>
      </c>
      <c r="DK676">
        <f>($B$11*$K$9+$C$11*$K$9+$F$11*((FF676+EX676)/MAX(FF676+EX676+FG676, 0.1)*$P$9+FG676/MAX(FF676+EX676+FG676, 0.1)*$Q$9))/($B$11+$C$11+$F$11)</f>
        <v>0</v>
      </c>
      <c r="DL676">
        <v>6</v>
      </c>
      <c r="DM676">
        <v>0.5</v>
      </c>
      <c r="DN676" t="s">
        <v>438</v>
      </c>
      <c r="DO676">
        <v>2</v>
      </c>
      <c r="DP676" t="b">
        <v>1</v>
      </c>
      <c r="DQ676">
        <v>1761514989.8</v>
      </c>
      <c r="DR676">
        <v>1331.535</v>
      </c>
      <c r="DS676">
        <v>1377.611</v>
      </c>
      <c r="DT676">
        <v>16.22222</v>
      </c>
      <c r="DU676">
        <v>14.78363</v>
      </c>
      <c r="DV676">
        <v>1335.603</v>
      </c>
      <c r="DW676">
        <v>16.15123</v>
      </c>
      <c r="DX676">
        <v>499.9779</v>
      </c>
      <c r="DY676">
        <v>90.24455</v>
      </c>
      <c r="DZ676">
        <v>0.09995387000000001</v>
      </c>
      <c r="EA676">
        <v>23.76953</v>
      </c>
      <c r="EB676">
        <v>24.11122</v>
      </c>
      <c r="EC676">
        <v>999.9</v>
      </c>
      <c r="ED676">
        <v>0</v>
      </c>
      <c r="EE676">
        <v>0</v>
      </c>
      <c r="EF676">
        <v>10015.62</v>
      </c>
      <c r="EG676">
        <v>0</v>
      </c>
      <c r="EH676">
        <v>1028.975</v>
      </c>
      <c r="EI676">
        <v>-46.07653000000001</v>
      </c>
      <c r="EJ676">
        <v>1353.492</v>
      </c>
      <c r="EK676">
        <v>1398.281</v>
      </c>
      <c r="EL676">
        <v>1.438592</v>
      </c>
      <c r="EM676">
        <v>1377.611</v>
      </c>
      <c r="EN676">
        <v>14.78363</v>
      </c>
      <c r="EO676">
        <v>1.463968</v>
      </c>
      <c r="EP676">
        <v>1.334142</v>
      </c>
      <c r="EQ676">
        <v>12.59693</v>
      </c>
      <c r="ER676">
        <v>11.1891</v>
      </c>
      <c r="ES676">
        <v>2000.016</v>
      </c>
      <c r="ET676">
        <v>0.9800058</v>
      </c>
      <c r="EU676">
        <v>0.01999452</v>
      </c>
      <c r="EV676">
        <v>0</v>
      </c>
      <c r="EW676">
        <v>1470.84</v>
      </c>
      <c r="EX676">
        <v>5.000970000000001</v>
      </c>
      <c r="EY676">
        <v>29597.88</v>
      </c>
      <c r="EZ676">
        <v>16707.75</v>
      </c>
      <c r="FA676">
        <v>41.312</v>
      </c>
      <c r="FB676">
        <v>42.437</v>
      </c>
      <c r="FC676">
        <v>41.4874</v>
      </c>
      <c r="FD676">
        <v>41.812</v>
      </c>
      <c r="FE676">
        <v>41.312</v>
      </c>
      <c r="FF676">
        <v>1955.126</v>
      </c>
      <c r="FG676">
        <v>39.89</v>
      </c>
      <c r="FH676">
        <v>0</v>
      </c>
      <c r="FI676">
        <v>9864.200000047684</v>
      </c>
      <c r="FJ676">
        <v>0</v>
      </c>
      <c r="FK676">
        <v>1471.236538461538</v>
      </c>
      <c r="FL676">
        <v>-5.332991451945549</v>
      </c>
      <c r="FM676">
        <v>-111.6376070078213</v>
      </c>
      <c r="FN676">
        <v>29605.39230769231</v>
      </c>
      <c r="FO676">
        <v>15</v>
      </c>
      <c r="FP676">
        <v>0</v>
      </c>
      <c r="FQ676" t="s">
        <v>439</v>
      </c>
      <c r="FR676">
        <v>1760210915.6</v>
      </c>
      <c r="FS676">
        <v>0</v>
      </c>
      <c r="FT676">
        <v>0</v>
      </c>
      <c r="FU676">
        <v>-0.215</v>
      </c>
      <c r="FV676">
        <v>0</v>
      </c>
      <c r="FW676">
        <v>-0.6919999999999999</v>
      </c>
      <c r="FX676">
        <v>0</v>
      </c>
      <c r="FY676">
        <v>400</v>
      </c>
      <c r="FZ676">
        <v>0</v>
      </c>
      <c r="GA676">
        <v>0.15</v>
      </c>
      <c r="GB676">
        <v>0</v>
      </c>
      <c r="GC676">
        <v>-46.05289268292683</v>
      </c>
      <c r="GD676">
        <v>-0.01678954703829847</v>
      </c>
      <c r="GE676">
        <v>0.05589236341329538</v>
      </c>
      <c r="GF676">
        <v>1</v>
      </c>
      <c r="GG676">
        <v>1471.671470588235</v>
      </c>
      <c r="GH676">
        <v>-6.084491979632769</v>
      </c>
      <c r="GI676">
        <v>0.6582871372108718</v>
      </c>
      <c r="GJ676">
        <v>0</v>
      </c>
      <c r="GK676">
        <v>1.495981707317073</v>
      </c>
      <c r="GL676">
        <v>-0.4806668989547068</v>
      </c>
      <c r="GM676">
        <v>0.04824578692094942</v>
      </c>
      <c r="GN676">
        <v>0</v>
      </c>
      <c r="GO676">
        <v>1</v>
      </c>
      <c r="GP676">
        <v>3</v>
      </c>
      <c r="GQ676" t="s">
        <v>446</v>
      </c>
      <c r="GR676">
        <v>3.13375</v>
      </c>
      <c r="GS676">
        <v>2.76033</v>
      </c>
      <c r="GT676">
        <v>0.205486</v>
      </c>
      <c r="GU676">
        <v>0.207486</v>
      </c>
      <c r="GV676">
        <v>0.07979169999999999</v>
      </c>
      <c r="GW676">
        <v>0.07388599999999999</v>
      </c>
      <c r="GX676">
        <v>25185.5</v>
      </c>
      <c r="GY676">
        <v>25126.5</v>
      </c>
      <c r="GZ676">
        <v>29489.7</v>
      </c>
      <c r="HA676">
        <v>29316.4</v>
      </c>
      <c r="HB676">
        <v>35864.7</v>
      </c>
      <c r="HC676">
        <v>35967.5</v>
      </c>
      <c r="HD676">
        <v>41494.1</v>
      </c>
      <c r="HE676">
        <v>41645.4</v>
      </c>
      <c r="HF676">
        <v>1.90865</v>
      </c>
      <c r="HG676">
        <v>1.82798</v>
      </c>
      <c r="HH676">
        <v>0.0208467</v>
      </c>
      <c r="HI676">
        <v>0</v>
      </c>
      <c r="HJ676">
        <v>23.7562</v>
      </c>
      <c r="HK676">
        <v>999.9</v>
      </c>
      <c r="HL676">
        <v>34.7</v>
      </c>
      <c r="HM676">
        <v>31.5</v>
      </c>
      <c r="HN676">
        <v>17.8464</v>
      </c>
      <c r="HO676">
        <v>62.6666</v>
      </c>
      <c r="HP676">
        <v>30.7973</v>
      </c>
      <c r="HQ676">
        <v>1</v>
      </c>
      <c r="HR676">
        <v>0.319621</v>
      </c>
      <c r="HS676">
        <v>6.82652</v>
      </c>
      <c r="HT676">
        <v>20.2068</v>
      </c>
      <c r="HU676">
        <v>5.21954</v>
      </c>
      <c r="HV676">
        <v>12.0185</v>
      </c>
      <c r="HW676">
        <v>4.9882</v>
      </c>
      <c r="HX676">
        <v>3.2879</v>
      </c>
      <c r="HY676">
        <v>9999</v>
      </c>
      <c r="HZ676">
        <v>9999</v>
      </c>
      <c r="IA676">
        <v>9999</v>
      </c>
      <c r="IB676">
        <v>999.9</v>
      </c>
      <c r="IC676">
        <v>4.97281</v>
      </c>
      <c r="ID676">
        <v>1.86661</v>
      </c>
      <c r="IE676">
        <v>1.86587</v>
      </c>
      <c r="IF676">
        <v>1.86584</v>
      </c>
      <c r="IG676">
        <v>1.86769</v>
      </c>
      <c r="IH676">
        <v>1.87013</v>
      </c>
      <c r="II676">
        <v>1.86876</v>
      </c>
      <c r="IJ676">
        <v>1.87027</v>
      </c>
      <c r="IK676">
        <v>0</v>
      </c>
      <c r="IL676">
        <v>0</v>
      </c>
      <c r="IM676">
        <v>0</v>
      </c>
      <c r="IN676">
        <v>0</v>
      </c>
      <c r="IO676" t="s">
        <v>441</v>
      </c>
      <c r="IP676" t="s">
        <v>442</v>
      </c>
      <c r="IQ676" t="s">
        <v>443</v>
      </c>
      <c r="IR676" t="s">
        <v>443</v>
      </c>
      <c r="IS676" t="s">
        <v>443</v>
      </c>
      <c r="IT676" t="s">
        <v>443</v>
      </c>
      <c r="IU676">
        <v>0</v>
      </c>
      <c r="IV676">
        <v>100</v>
      </c>
      <c r="IW676">
        <v>100</v>
      </c>
      <c r="IX676">
        <v>-4.08</v>
      </c>
      <c r="IY676">
        <v>0.07099999999999999</v>
      </c>
      <c r="IZ676">
        <v>-1.414774939843471</v>
      </c>
      <c r="JA676">
        <v>-0.002262605230658699</v>
      </c>
      <c r="JB676">
        <v>4.117972070868355E-07</v>
      </c>
      <c r="JC676">
        <v>-1.535053720392113E-10</v>
      </c>
      <c r="JD676">
        <v>-0.05773197212917025</v>
      </c>
      <c r="JE676">
        <v>-0.004387372397949352</v>
      </c>
      <c r="JF676">
        <v>0.001148265067849212</v>
      </c>
      <c r="JG676">
        <v>-2.372704636287677E-05</v>
      </c>
      <c r="JH676">
        <v>4</v>
      </c>
      <c r="JI676">
        <v>2346</v>
      </c>
      <c r="JJ676">
        <v>1</v>
      </c>
      <c r="JK676">
        <v>24</v>
      </c>
      <c r="JL676">
        <v>21734.6</v>
      </c>
      <c r="JM676">
        <v>29358583.2</v>
      </c>
      <c r="JN676">
        <v>2.71973</v>
      </c>
      <c r="JO676">
        <v>2.24487</v>
      </c>
      <c r="JP676">
        <v>1.39648</v>
      </c>
      <c r="JQ676">
        <v>2.35474</v>
      </c>
      <c r="JR676">
        <v>1.49536</v>
      </c>
      <c r="JS676">
        <v>2.61108</v>
      </c>
      <c r="JT676">
        <v>36.3165</v>
      </c>
      <c r="JU676">
        <v>23.9999</v>
      </c>
      <c r="JV676">
        <v>18</v>
      </c>
      <c r="JW676">
        <v>499.937</v>
      </c>
      <c r="JX676">
        <v>438.151</v>
      </c>
      <c r="JY676">
        <v>17.287</v>
      </c>
      <c r="JZ676">
        <v>31.3352</v>
      </c>
      <c r="KA676">
        <v>30.0007</v>
      </c>
      <c r="KB676">
        <v>31.0345</v>
      </c>
      <c r="KC676">
        <v>30.9491</v>
      </c>
      <c r="KD676">
        <v>54.4296</v>
      </c>
      <c r="KE676">
        <v>19.7896</v>
      </c>
      <c r="KF676">
        <v>30.7492</v>
      </c>
      <c r="KG676">
        <v>17.22</v>
      </c>
      <c r="KH676">
        <v>1409.69</v>
      </c>
      <c r="KI676">
        <v>14.904</v>
      </c>
      <c r="KJ676">
        <v>100.782</v>
      </c>
      <c r="KK676">
        <v>100.148</v>
      </c>
    </row>
    <row r="677" spans="1:297">
      <c r="A677">
        <v>661</v>
      </c>
      <c r="B677">
        <v>1761514997.6</v>
      </c>
      <c r="C677">
        <v>7787.099999904633</v>
      </c>
      <c r="D677" t="s">
        <v>1771</v>
      </c>
      <c r="E677" t="s">
        <v>1772</v>
      </c>
      <c r="F677">
        <v>5</v>
      </c>
      <c r="G677" t="s">
        <v>1604</v>
      </c>
      <c r="H677" t="s">
        <v>436</v>
      </c>
      <c r="I677">
        <v>1761514995.1</v>
      </c>
      <c r="J677">
        <f>(K677)/1000</f>
        <v>0</v>
      </c>
      <c r="K677">
        <f>IF(DP677, AN677, AH677)</f>
        <v>0</v>
      </c>
      <c r="L677">
        <f>IF(DP677, AI677, AG677)</f>
        <v>0</v>
      </c>
      <c r="M677">
        <f>DR677 - IF(AU677&gt;1, L677*DL677*100.0/(AW677), 0)</f>
        <v>0</v>
      </c>
      <c r="N677">
        <f>((T677-J677/2)*M677-L677)/(T677+J677/2)</f>
        <v>0</v>
      </c>
      <c r="O677">
        <f>N677*(DY677+DZ677)/1000.0</f>
        <v>0</v>
      </c>
      <c r="P677">
        <f>(DR677 - IF(AU677&gt;1, L677*DL677*100.0/(AW677), 0))*(DY677+DZ677)/1000.0</f>
        <v>0</v>
      </c>
      <c r="Q677">
        <f>2.0/((1/S677-1/R677)+SIGN(S677)*SQRT((1/S677-1/R677)*(1/S677-1/R677) + 4*DM677/((DM677+1)*(DM677+1))*(2*1/S677*1/R677-1/R677*1/R677)))</f>
        <v>0</v>
      </c>
      <c r="R677">
        <f>IF(LEFT(DN677,1)&lt;&gt;"0",IF(LEFT(DN677,1)="1",3.0,DO677),$D$5+$E$5*(EF677*DY677/($K$5*1000))+$F$5*(EF677*DY677/($K$5*1000))*MAX(MIN(DL677,$J$5),$I$5)*MAX(MIN(DL677,$J$5),$I$5)+$G$5*MAX(MIN(DL677,$J$5),$I$5)*(EF677*DY677/($K$5*1000))+$H$5*(EF677*DY677/($K$5*1000))*(EF677*DY677/($K$5*1000)))</f>
        <v>0</v>
      </c>
      <c r="S677">
        <f>J677*(1000-(1000*0.61365*exp(17.502*W677/(240.97+W677))/(DY677+DZ677)+DT677)/2)/(1000*0.61365*exp(17.502*W677/(240.97+W677))/(DY677+DZ677)-DT677)</f>
        <v>0</v>
      </c>
      <c r="T677">
        <f>1/((DM677+1)/(Q677/1.6)+1/(R677/1.37)) + DM677/((DM677+1)/(Q677/1.6) + DM677/(R677/1.37))</f>
        <v>0</v>
      </c>
      <c r="U677">
        <f>(DH677*DK677)</f>
        <v>0</v>
      </c>
      <c r="V677">
        <f>(EA677+(U677+2*0.95*5.67E-8*(((EA677+$B$7)+273)^4-(EA677+273)^4)-44100*J677)/(1.84*29.3*R677+8*0.95*5.67E-8*(EA677+273)^3))</f>
        <v>0</v>
      </c>
      <c r="W677">
        <f>($C$7*EB677+$D$7*EC677+$E$7*V677)</f>
        <v>0</v>
      </c>
      <c r="X677">
        <f>0.61365*exp(17.502*W677/(240.97+W677))</f>
        <v>0</v>
      </c>
      <c r="Y677">
        <f>(Z677/AA677*100)</f>
        <v>0</v>
      </c>
      <c r="Z677">
        <f>DT677*(DY677+DZ677)/1000</f>
        <v>0</v>
      </c>
      <c r="AA677">
        <f>0.61365*exp(17.502*EA677/(240.97+EA677))</f>
        <v>0</v>
      </c>
      <c r="AB677">
        <f>(X677-DT677*(DY677+DZ677)/1000)</f>
        <v>0</v>
      </c>
      <c r="AC677">
        <f>(-J677*44100)</f>
        <v>0</v>
      </c>
      <c r="AD677">
        <f>2*29.3*R677*0.92*(EA677-W677)</f>
        <v>0</v>
      </c>
      <c r="AE677">
        <f>2*0.95*5.67E-8*(((EA677+$B$7)+273)^4-(W677+273)^4)</f>
        <v>0</v>
      </c>
      <c r="AF677">
        <f>U677+AE677+AC677+AD677</f>
        <v>0</v>
      </c>
      <c r="AG677">
        <f>DX677*AU677*(DS677-DR677*(1000-AU677*DU677)/(1000-AU677*DT677))/(100*DL677)</f>
        <v>0</v>
      </c>
      <c r="AH677">
        <f>1000*DX677*AU677*(DT677-DU677)/(100*DL677*(1000-AU677*DT677))</f>
        <v>0</v>
      </c>
      <c r="AI677">
        <f>(AJ677 - AK677 - DY677*1E3/(8.314*(EA677+273.15)) * AM677/DX677 * AL677) * DX677/(100*DL677) * (1000 - DU677)/1000</f>
        <v>0</v>
      </c>
      <c r="AJ677">
        <v>1414.596146262509</v>
      </c>
      <c r="AK677">
        <v>1378.170787878787</v>
      </c>
      <c r="AL677">
        <v>3.3674049801318</v>
      </c>
      <c r="AM677">
        <v>65.62289470494829</v>
      </c>
      <c r="AN677">
        <f>(AP677 - AO677 + DY677*1E3/(8.314*(EA677+273.15)) * AR677/DX677 * AQ677) * DX677/(100*DL677) * 1000/(1000 - AP677)</f>
        <v>0</v>
      </c>
      <c r="AO677">
        <v>14.82948435691861</v>
      </c>
      <c r="AP677">
        <v>16.23313818181817</v>
      </c>
      <c r="AQ677">
        <v>0.0001325932938053913</v>
      </c>
      <c r="AR677">
        <v>106.7628895152086</v>
      </c>
      <c r="AS677">
        <v>0</v>
      </c>
      <c r="AT677">
        <v>0</v>
      </c>
      <c r="AU677">
        <f>IF(AS677*$H$13&gt;=AW677,1.0,(AW677/(AW677-AS677*$H$13)))</f>
        <v>0</v>
      </c>
      <c r="AV677">
        <f>(AU677-1)*100</f>
        <v>0</v>
      </c>
      <c r="AW677">
        <f>MAX(0,($B$13+$C$13*EF677)/(1+$D$13*EF677)*DY677/(EA677+273)*$E$13)</f>
        <v>0</v>
      </c>
      <c r="AX677" t="s">
        <v>437</v>
      </c>
      <c r="AY677" t="s">
        <v>437</v>
      </c>
      <c r="AZ677">
        <v>0</v>
      </c>
      <c r="BA677">
        <v>0</v>
      </c>
      <c r="BB677">
        <f>1-AZ677/BA677</f>
        <v>0</v>
      </c>
      <c r="BC677">
        <v>0</v>
      </c>
      <c r="BD677" t="s">
        <v>437</v>
      </c>
      <c r="BE677" t="s">
        <v>437</v>
      </c>
      <c r="BF677">
        <v>0</v>
      </c>
      <c r="BG677">
        <v>0</v>
      </c>
      <c r="BH677">
        <f>1-BF677/BG677</f>
        <v>0</v>
      </c>
      <c r="BI677">
        <v>0.5</v>
      </c>
      <c r="BJ677">
        <f>DI677</f>
        <v>0</v>
      </c>
      <c r="BK677">
        <f>L677</f>
        <v>0</v>
      </c>
      <c r="BL677">
        <f>BH677*BI677*BJ677</f>
        <v>0</v>
      </c>
      <c r="BM677">
        <f>(BK677-BC677)/BJ677</f>
        <v>0</v>
      </c>
      <c r="BN677">
        <f>(BA677-BG677)/BG677</f>
        <v>0</v>
      </c>
      <c r="BO677">
        <f>AZ677/(BB677+AZ677/BG677)</f>
        <v>0</v>
      </c>
      <c r="BP677" t="s">
        <v>437</v>
      </c>
      <c r="BQ677">
        <v>0</v>
      </c>
      <c r="BR677">
        <f>IF(BQ677&lt;&gt;0, BQ677, BO677)</f>
        <v>0</v>
      </c>
      <c r="BS677">
        <f>1-BR677/BG677</f>
        <v>0</v>
      </c>
      <c r="BT677">
        <f>(BG677-BF677)/(BG677-BR677)</f>
        <v>0</v>
      </c>
      <c r="BU677">
        <f>(BA677-BG677)/(BA677-BR677)</f>
        <v>0</v>
      </c>
      <c r="BV677">
        <f>(BG677-BF677)/(BG677-AZ677)</f>
        <v>0</v>
      </c>
      <c r="BW677">
        <f>(BA677-BG677)/(BA677-AZ677)</f>
        <v>0</v>
      </c>
      <c r="BX677">
        <f>(BT677*BR677/BF677)</f>
        <v>0</v>
      </c>
      <c r="BY677">
        <f>(1-BX677)</f>
        <v>0</v>
      </c>
      <c r="BZ677">
        <v>2020</v>
      </c>
      <c r="CA677">
        <v>290.0000000000001</v>
      </c>
      <c r="CB677">
        <v>1590.42</v>
      </c>
      <c r="CC677">
        <v>295</v>
      </c>
      <c r="CD677">
        <v>5220.67</v>
      </c>
      <c r="CE677">
        <v>1591.29</v>
      </c>
      <c r="CF677">
        <v>-0.87</v>
      </c>
      <c r="CG677">
        <v>300.0000000000001</v>
      </c>
      <c r="CH677">
        <v>23.8</v>
      </c>
      <c r="CI677">
        <v>1650.734719841875</v>
      </c>
      <c r="CJ677">
        <v>2.032994541366527</v>
      </c>
      <c r="CK677">
        <v>-31.03478562282126</v>
      </c>
      <c r="CL677">
        <v>0.9198548094063967</v>
      </c>
      <c r="CM677">
        <v>0.9759925733019913</v>
      </c>
      <c r="CN677">
        <v>-0.00431141668520578</v>
      </c>
      <c r="CO677">
        <v>289.9999999999999</v>
      </c>
      <c r="CP677">
        <v>1590.91</v>
      </c>
      <c r="CQ677">
        <v>765</v>
      </c>
      <c r="CR677">
        <v>5219.32</v>
      </c>
      <c r="CS677">
        <v>1591.27</v>
      </c>
      <c r="CT677">
        <v>-0.36</v>
      </c>
      <c r="DH677">
        <f>$B$11*EG677+$C$11*EH677+$F$11*ES677*(1-EV677)</f>
        <v>0</v>
      </c>
      <c r="DI677">
        <f>DH677*DJ677</f>
        <v>0</v>
      </c>
      <c r="DJ677">
        <f>($B$11*$D$9+$C$11*$D$9+$F$11*((FF677+EX677)/MAX(FF677+EX677+FG677, 0.1)*$I$9+FG677/MAX(FF677+EX677+FG677, 0.1)*$J$9))/($B$11+$C$11+$F$11)</f>
        <v>0</v>
      </c>
      <c r="DK677">
        <f>($B$11*$K$9+$C$11*$K$9+$F$11*((FF677+EX677)/MAX(FF677+EX677+FG677, 0.1)*$P$9+FG677/MAX(FF677+EX677+FG677, 0.1)*$Q$9))/($B$11+$C$11+$F$11)</f>
        <v>0</v>
      </c>
      <c r="DL677">
        <v>6</v>
      </c>
      <c r="DM677">
        <v>0.5</v>
      </c>
      <c r="DN677" t="s">
        <v>438</v>
      </c>
      <c r="DO677">
        <v>2</v>
      </c>
      <c r="DP677" t="b">
        <v>1</v>
      </c>
      <c r="DQ677">
        <v>1761514995.1</v>
      </c>
      <c r="DR677">
        <v>1349.18</v>
      </c>
      <c r="DS677">
        <v>1395.302222222222</v>
      </c>
      <c r="DT677">
        <v>16.22875555555555</v>
      </c>
      <c r="DU677">
        <v>14.83235555555556</v>
      </c>
      <c r="DV677">
        <v>1353.284444444444</v>
      </c>
      <c r="DW677">
        <v>16.15768888888889</v>
      </c>
      <c r="DX677">
        <v>500.0117777777778</v>
      </c>
      <c r="DY677">
        <v>90.24712222222223</v>
      </c>
      <c r="DZ677">
        <v>0.09999326666666666</v>
      </c>
      <c r="EA677">
        <v>23.74962222222222</v>
      </c>
      <c r="EB677">
        <v>24.09252222222222</v>
      </c>
      <c r="EC677">
        <v>999.9000000000001</v>
      </c>
      <c r="ED677">
        <v>0</v>
      </c>
      <c r="EE677">
        <v>0</v>
      </c>
      <c r="EF677">
        <v>10004.38333333334</v>
      </c>
      <c r="EG677">
        <v>0</v>
      </c>
      <c r="EH677">
        <v>1028.972222222222</v>
      </c>
      <c r="EI677">
        <v>-46.12084444444444</v>
      </c>
      <c r="EJ677">
        <v>1371.437777777778</v>
      </c>
      <c r="EK677">
        <v>1416.31</v>
      </c>
      <c r="EL677">
        <v>1.396406666666667</v>
      </c>
      <c r="EM677">
        <v>1395.302222222222</v>
      </c>
      <c r="EN677">
        <v>14.83235555555556</v>
      </c>
      <c r="EO677">
        <v>1.464597777777778</v>
      </c>
      <c r="EP677">
        <v>1.338577777777778</v>
      </c>
      <c r="EQ677">
        <v>12.60351111111111</v>
      </c>
      <c r="ER677">
        <v>11.23913333333333</v>
      </c>
      <c r="ES677">
        <v>1999.954444444445</v>
      </c>
      <c r="ET677">
        <v>0.9800053333333333</v>
      </c>
      <c r="EU677">
        <v>0.01999507777777778</v>
      </c>
      <c r="EV677">
        <v>0</v>
      </c>
      <c r="EW677">
        <v>1470.224444444445</v>
      </c>
      <c r="EX677">
        <v>5.00097</v>
      </c>
      <c r="EY677">
        <v>29586.8</v>
      </c>
      <c r="EZ677">
        <v>16707.24444444444</v>
      </c>
      <c r="FA677">
        <v>41.312</v>
      </c>
      <c r="FB677">
        <v>42.437</v>
      </c>
      <c r="FC677">
        <v>41.486</v>
      </c>
      <c r="FD677">
        <v>41.812</v>
      </c>
      <c r="FE677">
        <v>41.312</v>
      </c>
      <c r="FF677">
        <v>1955.064444444444</v>
      </c>
      <c r="FG677">
        <v>39.89</v>
      </c>
      <c r="FH677">
        <v>0</v>
      </c>
      <c r="FI677">
        <v>9868.400000095367</v>
      </c>
      <c r="FJ677">
        <v>0</v>
      </c>
      <c r="FK677">
        <v>1470.786</v>
      </c>
      <c r="FL677">
        <v>-6.728461528053341</v>
      </c>
      <c r="FM677">
        <v>-109.2769230279267</v>
      </c>
      <c r="FN677">
        <v>29596.652</v>
      </c>
      <c r="FO677">
        <v>15</v>
      </c>
      <c r="FP677">
        <v>0</v>
      </c>
      <c r="FQ677" t="s">
        <v>439</v>
      </c>
      <c r="FR677">
        <v>1760210915.6</v>
      </c>
      <c r="FS677">
        <v>0</v>
      </c>
      <c r="FT677">
        <v>0</v>
      </c>
      <c r="FU677">
        <v>-0.215</v>
      </c>
      <c r="FV677">
        <v>0</v>
      </c>
      <c r="FW677">
        <v>-0.6919999999999999</v>
      </c>
      <c r="FX677">
        <v>0</v>
      </c>
      <c r="FY677">
        <v>400</v>
      </c>
      <c r="FZ677">
        <v>0</v>
      </c>
      <c r="GA677">
        <v>0.15</v>
      </c>
      <c r="GB677">
        <v>0</v>
      </c>
      <c r="GC677">
        <v>-46.0587125</v>
      </c>
      <c r="GD677">
        <v>-0.3945354596621467</v>
      </c>
      <c r="GE677">
        <v>0.07114188354092212</v>
      </c>
      <c r="GF677">
        <v>1</v>
      </c>
      <c r="GG677">
        <v>1471.047941176471</v>
      </c>
      <c r="GH677">
        <v>-6.166386550042457</v>
      </c>
      <c r="GI677">
        <v>0.6563660179206043</v>
      </c>
      <c r="GJ677">
        <v>0</v>
      </c>
      <c r="GK677">
        <v>1.45118175</v>
      </c>
      <c r="GL677">
        <v>-0.4101020262664194</v>
      </c>
      <c r="GM677">
        <v>0.04030119004989183</v>
      </c>
      <c r="GN677">
        <v>0</v>
      </c>
      <c r="GO677">
        <v>1</v>
      </c>
      <c r="GP677">
        <v>3</v>
      </c>
      <c r="GQ677" t="s">
        <v>446</v>
      </c>
      <c r="GR677">
        <v>3.13386</v>
      </c>
      <c r="GS677">
        <v>2.76036</v>
      </c>
      <c r="GT677">
        <v>0.207049</v>
      </c>
      <c r="GU677">
        <v>0.209033</v>
      </c>
      <c r="GV677">
        <v>0.0798281</v>
      </c>
      <c r="GW677">
        <v>0.0741081</v>
      </c>
      <c r="GX677">
        <v>25135.9</v>
      </c>
      <c r="GY677">
        <v>25077.4</v>
      </c>
      <c r="GZ677">
        <v>29489.8</v>
      </c>
      <c r="HA677">
        <v>29316.5</v>
      </c>
      <c r="HB677">
        <v>35863.9</v>
      </c>
      <c r="HC677">
        <v>35958.9</v>
      </c>
      <c r="HD677">
        <v>41494.8</v>
      </c>
      <c r="HE677">
        <v>41645.5</v>
      </c>
      <c r="HF677">
        <v>1.90863</v>
      </c>
      <c r="HG677">
        <v>1.8279</v>
      </c>
      <c r="HH677">
        <v>0.0201389</v>
      </c>
      <c r="HI677">
        <v>0</v>
      </c>
      <c r="HJ677">
        <v>23.7542</v>
      </c>
      <c r="HK677">
        <v>999.9</v>
      </c>
      <c r="HL677">
        <v>34.7</v>
      </c>
      <c r="HM677">
        <v>31.5</v>
      </c>
      <c r="HN677">
        <v>17.8484</v>
      </c>
      <c r="HO677">
        <v>62.4966</v>
      </c>
      <c r="HP677">
        <v>30.7732</v>
      </c>
      <c r="HQ677">
        <v>1</v>
      </c>
      <c r="HR677">
        <v>0.319868</v>
      </c>
      <c r="HS677">
        <v>6.83405</v>
      </c>
      <c r="HT677">
        <v>20.2073</v>
      </c>
      <c r="HU677">
        <v>5.21894</v>
      </c>
      <c r="HV677">
        <v>12.0183</v>
      </c>
      <c r="HW677">
        <v>4.988</v>
      </c>
      <c r="HX677">
        <v>3.2878</v>
      </c>
      <c r="HY677">
        <v>9999</v>
      </c>
      <c r="HZ677">
        <v>9999</v>
      </c>
      <c r="IA677">
        <v>9999</v>
      </c>
      <c r="IB677">
        <v>999.9</v>
      </c>
      <c r="IC677">
        <v>4.97282</v>
      </c>
      <c r="ID677">
        <v>1.8666</v>
      </c>
      <c r="IE677">
        <v>1.86587</v>
      </c>
      <c r="IF677">
        <v>1.86584</v>
      </c>
      <c r="IG677">
        <v>1.86768</v>
      </c>
      <c r="IH677">
        <v>1.87012</v>
      </c>
      <c r="II677">
        <v>1.86874</v>
      </c>
      <c r="IJ677">
        <v>1.87027</v>
      </c>
      <c r="IK677">
        <v>0</v>
      </c>
      <c r="IL677">
        <v>0</v>
      </c>
      <c r="IM677">
        <v>0</v>
      </c>
      <c r="IN677">
        <v>0</v>
      </c>
      <c r="IO677" t="s">
        <v>441</v>
      </c>
      <c r="IP677" t="s">
        <v>442</v>
      </c>
      <c r="IQ677" t="s">
        <v>443</v>
      </c>
      <c r="IR677" t="s">
        <v>443</v>
      </c>
      <c r="IS677" t="s">
        <v>443</v>
      </c>
      <c r="IT677" t="s">
        <v>443</v>
      </c>
      <c r="IU677">
        <v>0</v>
      </c>
      <c r="IV677">
        <v>100</v>
      </c>
      <c r="IW677">
        <v>100</v>
      </c>
      <c r="IX677">
        <v>-4.12</v>
      </c>
      <c r="IY677">
        <v>0.0711</v>
      </c>
      <c r="IZ677">
        <v>-1.414774939843471</v>
      </c>
      <c r="JA677">
        <v>-0.002262605230658699</v>
      </c>
      <c r="JB677">
        <v>4.117972070868355E-07</v>
      </c>
      <c r="JC677">
        <v>-1.535053720392113E-10</v>
      </c>
      <c r="JD677">
        <v>-0.05773197212917025</v>
      </c>
      <c r="JE677">
        <v>-0.004387372397949352</v>
      </c>
      <c r="JF677">
        <v>0.001148265067849212</v>
      </c>
      <c r="JG677">
        <v>-2.372704636287677E-05</v>
      </c>
      <c r="JH677">
        <v>4</v>
      </c>
      <c r="JI677">
        <v>2346</v>
      </c>
      <c r="JJ677">
        <v>1</v>
      </c>
      <c r="JK677">
        <v>24</v>
      </c>
      <c r="JL677">
        <v>21734.7</v>
      </c>
      <c r="JM677">
        <v>29358583.3</v>
      </c>
      <c r="JN677">
        <v>2.74658</v>
      </c>
      <c r="JO677">
        <v>2.23755</v>
      </c>
      <c r="JP677">
        <v>1.39771</v>
      </c>
      <c r="JQ677">
        <v>2.35474</v>
      </c>
      <c r="JR677">
        <v>1.49536</v>
      </c>
      <c r="JS677">
        <v>2.67456</v>
      </c>
      <c r="JT677">
        <v>36.3165</v>
      </c>
      <c r="JU677">
        <v>23.9999</v>
      </c>
      <c r="JV677">
        <v>18</v>
      </c>
      <c r="JW677">
        <v>499.947</v>
      </c>
      <c r="JX677">
        <v>438.133</v>
      </c>
      <c r="JY677">
        <v>17.1692</v>
      </c>
      <c r="JZ677">
        <v>31.3379</v>
      </c>
      <c r="KA677">
        <v>30.0003</v>
      </c>
      <c r="KB677">
        <v>31.0379</v>
      </c>
      <c r="KC677">
        <v>30.9531</v>
      </c>
      <c r="KD677">
        <v>54.9863</v>
      </c>
      <c r="KE677">
        <v>19.7896</v>
      </c>
      <c r="KF677">
        <v>30.7492</v>
      </c>
      <c r="KG677">
        <v>17.1209</v>
      </c>
      <c r="KH677">
        <v>1423.04</v>
      </c>
      <c r="KI677">
        <v>14.9306</v>
      </c>
      <c r="KJ677">
        <v>100.783</v>
      </c>
      <c r="KK677">
        <v>100.148</v>
      </c>
    </row>
    <row r="678" spans="1:297">
      <c r="A678">
        <v>662</v>
      </c>
      <c r="B678">
        <v>1761515002.6</v>
      </c>
      <c r="C678">
        <v>7792.099999904633</v>
      </c>
      <c r="D678" t="s">
        <v>1773</v>
      </c>
      <c r="E678" t="s">
        <v>1774</v>
      </c>
      <c r="F678">
        <v>5</v>
      </c>
      <c r="G678" t="s">
        <v>1604</v>
      </c>
      <c r="H678" t="s">
        <v>436</v>
      </c>
      <c r="I678">
        <v>1761514999.8</v>
      </c>
      <c r="J678">
        <f>(K678)/1000</f>
        <v>0</v>
      </c>
      <c r="K678">
        <f>IF(DP678, AN678, AH678)</f>
        <v>0</v>
      </c>
      <c r="L678">
        <f>IF(DP678, AI678, AG678)</f>
        <v>0</v>
      </c>
      <c r="M678">
        <f>DR678 - IF(AU678&gt;1, L678*DL678*100.0/(AW678), 0)</f>
        <v>0</v>
      </c>
      <c r="N678">
        <f>((T678-J678/2)*M678-L678)/(T678+J678/2)</f>
        <v>0</v>
      </c>
      <c r="O678">
        <f>N678*(DY678+DZ678)/1000.0</f>
        <v>0</v>
      </c>
      <c r="P678">
        <f>(DR678 - IF(AU678&gt;1, L678*DL678*100.0/(AW678), 0))*(DY678+DZ678)/1000.0</f>
        <v>0</v>
      </c>
      <c r="Q678">
        <f>2.0/((1/S678-1/R678)+SIGN(S678)*SQRT((1/S678-1/R678)*(1/S678-1/R678) + 4*DM678/((DM678+1)*(DM678+1))*(2*1/S678*1/R678-1/R678*1/R678)))</f>
        <v>0</v>
      </c>
      <c r="R678">
        <f>IF(LEFT(DN678,1)&lt;&gt;"0",IF(LEFT(DN678,1)="1",3.0,DO678),$D$5+$E$5*(EF678*DY678/($K$5*1000))+$F$5*(EF678*DY678/($K$5*1000))*MAX(MIN(DL678,$J$5),$I$5)*MAX(MIN(DL678,$J$5),$I$5)+$G$5*MAX(MIN(DL678,$J$5),$I$5)*(EF678*DY678/($K$5*1000))+$H$5*(EF678*DY678/($K$5*1000))*(EF678*DY678/($K$5*1000)))</f>
        <v>0</v>
      </c>
      <c r="S678">
        <f>J678*(1000-(1000*0.61365*exp(17.502*W678/(240.97+W678))/(DY678+DZ678)+DT678)/2)/(1000*0.61365*exp(17.502*W678/(240.97+W678))/(DY678+DZ678)-DT678)</f>
        <v>0</v>
      </c>
      <c r="T678">
        <f>1/((DM678+1)/(Q678/1.6)+1/(R678/1.37)) + DM678/((DM678+1)/(Q678/1.6) + DM678/(R678/1.37))</f>
        <v>0</v>
      </c>
      <c r="U678">
        <f>(DH678*DK678)</f>
        <v>0</v>
      </c>
      <c r="V678">
        <f>(EA678+(U678+2*0.95*5.67E-8*(((EA678+$B$7)+273)^4-(EA678+273)^4)-44100*J678)/(1.84*29.3*R678+8*0.95*5.67E-8*(EA678+273)^3))</f>
        <v>0</v>
      </c>
      <c r="W678">
        <f>($C$7*EB678+$D$7*EC678+$E$7*V678)</f>
        <v>0</v>
      </c>
      <c r="X678">
        <f>0.61365*exp(17.502*W678/(240.97+W678))</f>
        <v>0</v>
      </c>
      <c r="Y678">
        <f>(Z678/AA678*100)</f>
        <v>0</v>
      </c>
      <c r="Z678">
        <f>DT678*(DY678+DZ678)/1000</f>
        <v>0</v>
      </c>
      <c r="AA678">
        <f>0.61365*exp(17.502*EA678/(240.97+EA678))</f>
        <v>0</v>
      </c>
      <c r="AB678">
        <f>(X678-DT678*(DY678+DZ678)/1000)</f>
        <v>0</v>
      </c>
      <c r="AC678">
        <f>(-J678*44100)</f>
        <v>0</v>
      </c>
      <c r="AD678">
        <f>2*29.3*R678*0.92*(EA678-W678)</f>
        <v>0</v>
      </c>
      <c r="AE678">
        <f>2*0.95*5.67E-8*(((EA678+$B$7)+273)^4-(W678+273)^4)</f>
        <v>0</v>
      </c>
      <c r="AF678">
        <f>U678+AE678+AC678+AD678</f>
        <v>0</v>
      </c>
      <c r="AG678">
        <f>DX678*AU678*(DS678-DR678*(1000-AU678*DU678)/(1000-AU678*DT678))/(100*DL678)</f>
        <v>0</v>
      </c>
      <c r="AH678">
        <f>1000*DX678*AU678*(DT678-DU678)/(100*DL678*(1000-AU678*DT678))</f>
        <v>0</v>
      </c>
      <c r="AI678">
        <f>(AJ678 - AK678 - DY678*1E3/(8.314*(EA678+273.15)) * AM678/DX678 * AL678) * DX678/(100*DL678) * (1000 - DU678)/1000</f>
        <v>0</v>
      </c>
      <c r="AJ678">
        <v>1431.686613465661</v>
      </c>
      <c r="AK678">
        <v>1395.297878787878</v>
      </c>
      <c r="AL678">
        <v>3.413799492461211</v>
      </c>
      <c r="AM678">
        <v>65.62289470494829</v>
      </c>
      <c r="AN678">
        <f>(AP678 - AO678 + DY678*1E3/(8.314*(EA678+273.15)) * AR678/DX678 * AQ678) * DX678/(100*DL678) * 1000/(1000 - AP678)</f>
        <v>0</v>
      </c>
      <c r="AO678">
        <v>14.86259884937751</v>
      </c>
      <c r="AP678">
        <v>16.25027999999999</v>
      </c>
      <c r="AQ678">
        <v>0.0002342672685081304</v>
      </c>
      <c r="AR678">
        <v>106.7628895152086</v>
      </c>
      <c r="AS678">
        <v>0</v>
      </c>
      <c r="AT678">
        <v>0</v>
      </c>
      <c r="AU678">
        <f>IF(AS678*$H$13&gt;=AW678,1.0,(AW678/(AW678-AS678*$H$13)))</f>
        <v>0</v>
      </c>
      <c r="AV678">
        <f>(AU678-1)*100</f>
        <v>0</v>
      </c>
      <c r="AW678">
        <f>MAX(0,($B$13+$C$13*EF678)/(1+$D$13*EF678)*DY678/(EA678+273)*$E$13)</f>
        <v>0</v>
      </c>
      <c r="AX678" t="s">
        <v>437</v>
      </c>
      <c r="AY678" t="s">
        <v>437</v>
      </c>
      <c r="AZ678">
        <v>0</v>
      </c>
      <c r="BA678">
        <v>0</v>
      </c>
      <c r="BB678">
        <f>1-AZ678/BA678</f>
        <v>0</v>
      </c>
      <c r="BC678">
        <v>0</v>
      </c>
      <c r="BD678" t="s">
        <v>437</v>
      </c>
      <c r="BE678" t="s">
        <v>437</v>
      </c>
      <c r="BF678">
        <v>0</v>
      </c>
      <c r="BG678">
        <v>0</v>
      </c>
      <c r="BH678">
        <f>1-BF678/BG678</f>
        <v>0</v>
      </c>
      <c r="BI678">
        <v>0.5</v>
      </c>
      <c r="BJ678">
        <f>DI678</f>
        <v>0</v>
      </c>
      <c r="BK678">
        <f>L678</f>
        <v>0</v>
      </c>
      <c r="BL678">
        <f>BH678*BI678*BJ678</f>
        <v>0</v>
      </c>
      <c r="BM678">
        <f>(BK678-BC678)/BJ678</f>
        <v>0</v>
      </c>
      <c r="BN678">
        <f>(BA678-BG678)/BG678</f>
        <v>0</v>
      </c>
      <c r="BO678">
        <f>AZ678/(BB678+AZ678/BG678)</f>
        <v>0</v>
      </c>
      <c r="BP678" t="s">
        <v>437</v>
      </c>
      <c r="BQ678">
        <v>0</v>
      </c>
      <c r="BR678">
        <f>IF(BQ678&lt;&gt;0, BQ678, BO678)</f>
        <v>0</v>
      </c>
      <c r="BS678">
        <f>1-BR678/BG678</f>
        <v>0</v>
      </c>
      <c r="BT678">
        <f>(BG678-BF678)/(BG678-BR678)</f>
        <v>0</v>
      </c>
      <c r="BU678">
        <f>(BA678-BG678)/(BA678-BR678)</f>
        <v>0</v>
      </c>
      <c r="BV678">
        <f>(BG678-BF678)/(BG678-AZ678)</f>
        <v>0</v>
      </c>
      <c r="BW678">
        <f>(BA678-BG678)/(BA678-AZ678)</f>
        <v>0</v>
      </c>
      <c r="BX678">
        <f>(BT678*BR678/BF678)</f>
        <v>0</v>
      </c>
      <c r="BY678">
        <f>(1-BX678)</f>
        <v>0</v>
      </c>
      <c r="BZ678">
        <v>2020</v>
      </c>
      <c r="CA678">
        <v>290.0000000000001</v>
      </c>
      <c r="CB678">
        <v>1590.42</v>
      </c>
      <c r="CC678">
        <v>295</v>
      </c>
      <c r="CD678">
        <v>5220.67</v>
      </c>
      <c r="CE678">
        <v>1591.29</v>
      </c>
      <c r="CF678">
        <v>-0.87</v>
      </c>
      <c r="CG678">
        <v>300.0000000000001</v>
      </c>
      <c r="CH678">
        <v>23.8</v>
      </c>
      <c r="CI678">
        <v>1650.734719841875</v>
      </c>
      <c r="CJ678">
        <v>2.032994541366527</v>
      </c>
      <c r="CK678">
        <v>-31.03478562282126</v>
      </c>
      <c r="CL678">
        <v>0.9198548094063967</v>
      </c>
      <c r="CM678">
        <v>0.9759925733019913</v>
      </c>
      <c r="CN678">
        <v>-0.00431141668520578</v>
      </c>
      <c r="CO678">
        <v>289.9999999999999</v>
      </c>
      <c r="CP678">
        <v>1590.91</v>
      </c>
      <c r="CQ678">
        <v>765</v>
      </c>
      <c r="CR678">
        <v>5219.32</v>
      </c>
      <c r="CS678">
        <v>1591.27</v>
      </c>
      <c r="CT678">
        <v>-0.36</v>
      </c>
      <c r="DH678">
        <f>$B$11*EG678+$C$11*EH678+$F$11*ES678*(1-EV678)</f>
        <v>0</v>
      </c>
      <c r="DI678">
        <f>DH678*DJ678</f>
        <v>0</v>
      </c>
      <c r="DJ678">
        <f>($B$11*$D$9+$C$11*$D$9+$F$11*((FF678+EX678)/MAX(FF678+EX678+FG678, 0.1)*$I$9+FG678/MAX(FF678+EX678+FG678, 0.1)*$J$9))/($B$11+$C$11+$F$11)</f>
        <v>0</v>
      </c>
      <c r="DK678">
        <f>($B$11*$K$9+$C$11*$K$9+$F$11*((FF678+EX678)/MAX(FF678+EX678+FG678, 0.1)*$P$9+FG678/MAX(FF678+EX678+FG678, 0.1)*$Q$9))/($B$11+$C$11+$F$11)</f>
        <v>0</v>
      </c>
      <c r="DL678">
        <v>6</v>
      </c>
      <c r="DM678">
        <v>0.5</v>
      </c>
      <c r="DN678" t="s">
        <v>438</v>
      </c>
      <c r="DO678">
        <v>2</v>
      </c>
      <c r="DP678" t="b">
        <v>1</v>
      </c>
      <c r="DQ678">
        <v>1761514999.8</v>
      </c>
      <c r="DR678">
        <v>1364.92</v>
      </c>
      <c r="DS678">
        <v>1411.095</v>
      </c>
      <c r="DT678">
        <v>16.24275</v>
      </c>
      <c r="DU678">
        <v>14.8619</v>
      </c>
      <c r="DV678">
        <v>1369.056</v>
      </c>
      <c r="DW678">
        <v>16.17146</v>
      </c>
      <c r="DX678">
        <v>500.0111</v>
      </c>
      <c r="DY678">
        <v>90.24709</v>
      </c>
      <c r="DZ678">
        <v>0.09997512</v>
      </c>
      <c r="EA678">
        <v>23.7307</v>
      </c>
      <c r="EB678">
        <v>24.06838</v>
      </c>
      <c r="EC678">
        <v>999.9</v>
      </c>
      <c r="ED678">
        <v>0</v>
      </c>
      <c r="EE678">
        <v>0</v>
      </c>
      <c r="EF678">
        <v>9986.188</v>
      </c>
      <c r="EG678">
        <v>0</v>
      </c>
      <c r="EH678">
        <v>1028.945</v>
      </c>
      <c r="EI678">
        <v>-46.17460999999999</v>
      </c>
      <c r="EJ678">
        <v>1387.457</v>
      </c>
      <c r="EK678">
        <v>1432.382</v>
      </c>
      <c r="EL678">
        <v>1.380855</v>
      </c>
      <c r="EM678">
        <v>1411.095</v>
      </c>
      <c r="EN678">
        <v>14.8619</v>
      </c>
      <c r="EO678">
        <v>1.46586</v>
      </c>
      <c r="EP678">
        <v>1.341242</v>
      </c>
      <c r="EQ678">
        <v>12.61664</v>
      </c>
      <c r="ER678">
        <v>11.26913</v>
      </c>
      <c r="ES678">
        <v>1999.969</v>
      </c>
      <c r="ET678">
        <v>0.9800055999999999</v>
      </c>
      <c r="EU678">
        <v>0.01999481</v>
      </c>
      <c r="EV678">
        <v>0</v>
      </c>
      <c r="EW678">
        <v>1469.622</v>
      </c>
      <c r="EX678">
        <v>5.000970000000001</v>
      </c>
      <c r="EY678">
        <v>29573.75</v>
      </c>
      <c r="EZ678">
        <v>16707.36</v>
      </c>
      <c r="FA678">
        <v>41.312</v>
      </c>
      <c r="FB678">
        <v>42.437</v>
      </c>
      <c r="FC678">
        <v>41.5</v>
      </c>
      <c r="FD678">
        <v>41.812</v>
      </c>
      <c r="FE678">
        <v>41.312</v>
      </c>
      <c r="FF678">
        <v>1955.079</v>
      </c>
      <c r="FG678">
        <v>39.89</v>
      </c>
      <c r="FH678">
        <v>0</v>
      </c>
      <c r="FI678">
        <v>9873.800000190735</v>
      </c>
      <c r="FJ678">
        <v>0</v>
      </c>
      <c r="FK678">
        <v>1470.181923076923</v>
      </c>
      <c r="FL678">
        <v>-7.970256418536492</v>
      </c>
      <c r="FM678">
        <v>-158.1948719427892</v>
      </c>
      <c r="FN678">
        <v>29585.06153846154</v>
      </c>
      <c r="FO678">
        <v>15</v>
      </c>
      <c r="FP678">
        <v>0</v>
      </c>
      <c r="FQ678" t="s">
        <v>439</v>
      </c>
      <c r="FR678">
        <v>1760210915.6</v>
      </c>
      <c r="FS678">
        <v>0</v>
      </c>
      <c r="FT678">
        <v>0</v>
      </c>
      <c r="FU678">
        <v>-0.215</v>
      </c>
      <c r="FV678">
        <v>0</v>
      </c>
      <c r="FW678">
        <v>-0.6919999999999999</v>
      </c>
      <c r="FX678">
        <v>0</v>
      </c>
      <c r="FY678">
        <v>400</v>
      </c>
      <c r="FZ678">
        <v>0</v>
      </c>
      <c r="GA678">
        <v>0.15</v>
      </c>
      <c r="GB678">
        <v>0</v>
      </c>
      <c r="GC678">
        <v>-46.09342439024391</v>
      </c>
      <c r="GD678">
        <v>-0.5241031358885841</v>
      </c>
      <c r="GE678">
        <v>0.07634943665991814</v>
      </c>
      <c r="GF678">
        <v>0</v>
      </c>
      <c r="GG678">
        <v>1470.610294117647</v>
      </c>
      <c r="GH678">
        <v>-7.007945000659616</v>
      </c>
      <c r="GI678">
        <v>0.7495547121031038</v>
      </c>
      <c r="GJ678">
        <v>0</v>
      </c>
      <c r="GK678">
        <v>1.423963170731707</v>
      </c>
      <c r="GL678">
        <v>-0.3436237630662058</v>
      </c>
      <c r="GM678">
        <v>0.03494328606708266</v>
      </c>
      <c r="GN678">
        <v>0</v>
      </c>
      <c r="GO678">
        <v>0</v>
      </c>
      <c r="GP678">
        <v>3</v>
      </c>
      <c r="GQ678" t="s">
        <v>455</v>
      </c>
      <c r="GR678">
        <v>3.13377</v>
      </c>
      <c r="GS678">
        <v>2.76025</v>
      </c>
      <c r="GT678">
        <v>0.208618</v>
      </c>
      <c r="GU678">
        <v>0.210543</v>
      </c>
      <c r="GV678">
        <v>0.0798842</v>
      </c>
      <c r="GW678">
        <v>0.0741228</v>
      </c>
      <c r="GX678">
        <v>25086.3</v>
      </c>
      <c r="GY678">
        <v>25029.2</v>
      </c>
      <c r="GZ678">
        <v>29490.1</v>
      </c>
      <c r="HA678">
        <v>29316.2</v>
      </c>
      <c r="HB678">
        <v>35861.6</v>
      </c>
      <c r="HC678">
        <v>35958</v>
      </c>
      <c r="HD678">
        <v>41494.6</v>
      </c>
      <c r="HE678">
        <v>41645.1</v>
      </c>
      <c r="HF678">
        <v>1.90858</v>
      </c>
      <c r="HG678">
        <v>1.82862</v>
      </c>
      <c r="HH678">
        <v>0.0174046</v>
      </c>
      <c r="HI678">
        <v>0</v>
      </c>
      <c r="HJ678">
        <v>23.7507</v>
      </c>
      <c r="HK678">
        <v>999.9</v>
      </c>
      <c r="HL678">
        <v>34.7</v>
      </c>
      <c r="HM678">
        <v>31.5</v>
      </c>
      <c r="HN678">
        <v>17.8462</v>
      </c>
      <c r="HO678">
        <v>62.5066</v>
      </c>
      <c r="HP678">
        <v>30.6731</v>
      </c>
      <c r="HQ678">
        <v>1</v>
      </c>
      <c r="HR678">
        <v>0.319901</v>
      </c>
      <c r="HS678">
        <v>6.81461</v>
      </c>
      <c r="HT678">
        <v>20.2082</v>
      </c>
      <c r="HU678">
        <v>5.21909</v>
      </c>
      <c r="HV678">
        <v>12.0207</v>
      </c>
      <c r="HW678">
        <v>4.9882</v>
      </c>
      <c r="HX678">
        <v>3.28793</v>
      </c>
      <c r="HY678">
        <v>9999</v>
      </c>
      <c r="HZ678">
        <v>9999</v>
      </c>
      <c r="IA678">
        <v>9999</v>
      </c>
      <c r="IB678">
        <v>999.9</v>
      </c>
      <c r="IC678">
        <v>4.97279</v>
      </c>
      <c r="ID678">
        <v>1.86661</v>
      </c>
      <c r="IE678">
        <v>1.86587</v>
      </c>
      <c r="IF678">
        <v>1.86584</v>
      </c>
      <c r="IG678">
        <v>1.86768</v>
      </c>
      <c r="IH678">
        <v>1.87012</v>
      </c>
      <c r="II678">
        <v>1.86877</v>
      </c>
      <c r="IJ678">
        <v>1.87027</v>
      </c>
      <c r="IK678">
        <v>0</v>
      </c>
      <c r="IL678">
        <v>0</v>
      </c>
      <c r="IM678">
        <v>0</v>
      </c>
      <c r="IN678">
        <v>0</v>
      </c>
      <c r="IO678" t="s">
        <v>441</v>
      </c>
      <c r="IP678" t="s">
        <v>442</v>
      </c>
      <c r="IQ678" t="s">
        <v>443</v>
      </c>
      <c r="IR678" t="s">
        <v>443</v>
      </c>
      <c r="IS678" t="s">
        <v>443</v>
      </c>
      <c r="IT678" t="s">
        <v>443</v>
      </c>
      <c r="IU678">
        <v>0</v>
      </c>
      <c r="IV678">
        <v>100</v>
      </c>
      <c r="IW678">
        <v>100</v>
      </c>
      <c r="IX678">
        <v>-4.16</v>
      </c>
      <c r="IY678">
        <v>0.07140000000000001</v>
      </c>
      <c r="IZ678">
        <v>-1.414774939843471</v>
      </c>
      <c r="JA678">
        <v>-0.002262605230658699</v>
      </c>
      <c r="JB678">
        <v>4.117972070868355E-07</v>
      </c>
      <c r="JC678">
        <v>-1.535053720392113E-10</v>
      </c>
      <c r="JD678">
        <v>-0.05773197212917025</v>
      </c>
      <c r="JE678">
        <v>-0.004387372397949352</v>
      </c>
      <c r="JF678">
        <v>0.001148265067849212</v>
      </c>
      <c r="JG678">
        <v>-2.372704636287677E-05</v>
      </c>
      <c r="JH678">
        <v>4</v>
      </c>
      <c r="JI678">
        <v>2346</v>
      </c>
      <c r="JJ678">
        <v>1</v>
      </c>
      <c r="JK678">
        <v>24</v>
      </c>
      <c r="JL678">
        <v>21734.8</v>
      </c>
      <c r="JM678">
        <v>29358583.4</v>
      </c>
      <c r="JN678">
        <v>2.76978</v>
      </c>
      <c r="JO678">
        <v>2.23755</v>
      </c>
      <c r="JP678">
        <v>1.39648</v>
      </c>
      <c r="JQ678">
        <v>2.34741</v>
      </c>
      <c r="JR678">
        <v>1.49536</v>
      </c>
      <c r="JS678">
        <v>2.55737</v>
      </c>
      <c r="JT678">
        <v>36.3165</v>
      </c>
      <c r="JU678">
        <v>23.9999</v>
      </c>
      <c r="JV678">
        <v>18</v>
      </c>
      <c r="JW678">
        <v>499.947</v>
      </c>
      <c r="JX678">
        <v>438.605</v>
      </c>
      <c r="JY678">
        <v>17.0723</v>
      </c>
      <c r="JZ678">
        <v>31.3414</v>
      </c>
      <c r="KA678">
        <v>30.0002</v>
      </c>
      <c r="KB678">
        <v>31.0419</v>
      </c>
      <c r="KC678">
        <v>30.9564</v>
      </c>
      <c r="KD678">
        <v>55.4724</v>
      </c>
      <c r="KE678">
        <v>19.5123</v>
      </c>
      <c r="KF678">
        <v>30.7492</v>
      </c>
      <c r="KG678">
        <v>17.038</v>
      </c>
      <c r="KH678">
        <v>1436.4</v>
      </c>
      <c r="KI678">
        <v>14.9487</v>
      </c>
      <c r="KJ678">
        <v>100.783</v>
      </c>
      <c r="KK678">
        <v>100.147</v>
      </c>
    </row>
    <row r="679" spans="1:297">
      <c r="A679">
        <v>663</v>
      </c>
      <c r="B679">
        <v>1761515007.6</v>
      </c>
      <c r="C679">
        <v>7797.099999904633</v>
      </c>
      <c r="D679" t="s">
        <v>1775</v>
      </c>
      <c r="E679" t="s">
        <v>1776</v>
      </c>
      <c r="F679">
        <v>5</v>
      </c>
      <c r="G679" t="s">
        <v>1604</v>
      </c>
      <c r="H679" t="s">
        <v>436</v>
      </c>
      <c r="I679">
        <v>1761515005.1</v>
      </c>
      <c r="J679">
        <f>(K679)/1000</f>
        <v>0</v>
      </c>
      <c r="K679">
        <f>IF(DP679, AN679, AH679)</f>
        <v>0</v>
      </c>
      <c r="L679">
        <f>IF(DP679, AI679, AG679)</f>
        <v>0</v>
      </c>
      <c r="M679">
        <f>DR679 - IF(AU679&gt;1, L679*DL679*100.0/(AW679), 0)</f>
        <v>0</v>
      </c>
      <c r="N679">
        <f>((T679-J679/2)*M679-L679)/(T679+J679/2)</f>
        <v>0</v>
      </c>
      <c r="O679">
        <f>N679*(DY679+DZ679)/1000.0</f>
        <v>0</v>
      </c>
      <c r="P679">
        <f>(DR679 - IF(AU679&gt;1, L679*DL679*100.0/(AW679), 0))*(DY679+DZ679)/1000.0</f>
        <v>0</v>
      </c>
      <c r="Q679">
        <f>2.0/((1/S679-1/R679)+SIGN(S679)*SQRT((1/S679-1/R679)*(1/S679-1/R679) + 4*DM679/((DM679+1)*(DM679+1))*(2*1/S679*1/R679-1/R679*1/R679)))</f>
        <v>0</v>
      </c>
      <c r="R679">
        <f>IF(LEFT(DN679,1)&lt;&gt;"0",IF(LEFT(DN679,1)="1",3.0,DO679),$D$5+$E$5*(EF679*DY679/($K$5*1000))+$F$5*(EF679*DY679/($K$5*1000))*MAX(MIN(DL679,$J$5),$I$5)*MAX(MIN(DL679,$J$5),$I$5)+$G$5*MAX(MIN(DL679,$J$5),$I$5)*(EF679*DY679/($K$5*1000))+$H$5*(EF679*DY679/($K$5*1000))*(EF679*DY679/($K$5*1000)))</f>
        <v>0</v>
      </c>
      <c r="S679">
        <f>J679*(1000-(1000*0.61365*exp(17.502*W679/(240.97+W679))/(DY679+DZ679)+DT679)/2)/(1000*0.61365*exp(17.502*W679/(240.97+W679))/(DY679+DZ679)-DT679)</f>
        <v>0</v>
      </c>
      <c r="T679">
        <f>1/((DM679+1)/(Q679/1.6)+1/(R679/1.37)) + DM679/((DM679+1)/(Q679/1.6) + DM679/(R679/1.37))</f>
        <v>0</v>
      </c>
      <c r="U679">
        <f>(DH679*DK679)</f>
        <v>0</v>
      </c>
      <c r="V679">
        <f>(EA679+(U679+2*0.95*5.67E-8*(((EA679+$B$7)+273)^4-(EA679+273)^4)-44100*J679)/(1.84*29.3*R679+8*0.95*5.67E-8*(EA679+273)^3))</f>
        <v>0</v>
      </c>
      <c r="W679">
        <f>($C$7*EB679+$D$7*EC679+$E$7*V679)</f>
        <v>0</v>
      </c>
      <c r="X679">
        <f>0.61365*exp(17.502*W679/(240.97+W679))</f>
        <v>0</v>
      </c>
      <c r="Y679">
        <f>(Z679/AA679*100)</f>
        <v>0</v>
      </c>
      <c r="Z679">
        <f>DT679*(DY679+DZ679)/1000</f>
        <v>0</v>
      </c>
      <c r="AA679">
        <f>0.61365*exp(17.502*EA679/(240.97+EA679))</f>
        <v>0</v>
      </c>
      <c r="AB679">
        <f>(X679-DT679*(DY679+DZ679)/1000)</f>
        <v>0</v>
      </c>
      <c r="AC679">
        <f>(-J679*44100)</f>
        <v>0</v>
      </c>
      <c r="AD679">
        <f>2*29.3*R679*0.92*(EA679-W679)</f>
        <v>0</v>
      </c>
      <c r="AE679">
        <f>2*0.95*5.67E-8*(((EA679+$B$7)+273)^4-(W679+273)^4)</f>
        <v>0</v>
      </c>
      <c r="AF679">
        <f>U679+AE679+AC679+AD679</f>
        <v>0</v>
      </c>
      <c r="AG679">
        <f>DX679*AU679*(DS679-DR679*(1000-AU679*DU679)/(1000-AU679*DT679))/(100*DL679)</f>
        <v>0</v>
      </c>
      <c r="AH679">
        <f>1000*DX679*AU679*(DT679-DU679)/(100*DL679*(1000-AU679*DT679))</f>
        <v>0</v>
      </c>
      <c r="AI679">
        <f>(AJ679 - AK679 - DY679*1E3/(8.314*(EA679+273.15)) * AM679/DX679 * AL679) * DX679/(100*DL679) * (1000 - DU679)/1000</f>
        <v>0</v>
      </c>
      <c r="AJ679">
        <v>1448.478044183008</v>
      </c>
      <c r="AK679">
        <v>1412.225272727272</v>
      </c>
      <c r="AL679">
        <v>3.378863793459216</v>
      </c>
      <c r="AM679">
        <v>65.62289470494829</v>
      </c>
      <c r="AN679">
        <f>(AP679 - AO679 + DY679*1E3/(8.314*(EA679+273.15)) * AR679/DX679 * AQ679) * DX679/(100*DL679) * 1000/(1000 - AP679)</f>
        <v>0</v>
      </c>
      <c r="AO679">
        <v>14.87199410756445</v>
      </c>
      <c r="AP679">
        <v>16.25904242424242</v>
      </c>
      <c r="AQ679">
        <v>8.675334142608677E-05</v>
      </c>
      <c r="AR679">
        <v>106.7628895152086</v>
      </c>
      <c r="AS679">
        <v>0</v>
      </c>
      <c r="AT679">
        <v>0</v>
      </c>
      <c r="AU679">
        <f>IF(AS679*$H$13&gt;=AW679,1.0,(AW679/(AW679-AS679*$H$13)))</f>
        <v>0</v>
      </c>
      <c r="AV679">
        <f>(AU679-1)*100</f>
        <v>0</v>
      </c>
      <c r="AW679">
        <f>MAX(0,($B$13+$C$13*EF679)/(1+$D$13*EF679)*DY679/(EA679+273)*$E$13)</f>
        <v>0</v>
      </c>
      <c r="AX679" t="s">
        <v>437</v>
      </c>
      <c r="AY679" t="s">
        <v>437</v>
      </c>
      <c r="AZ679">
        <v>0</v>
      </c>
      <c r="BA679">
        <v>0</v>
      </c>
      <c r="BB679">
        <f>1-AZ679/BA679</f>
        <v>0</v>
      </c>
      <c r="BC679">
        <v>0</v>
      </c>
      <c r="BD679" t="s">
        <v>437</v>
      </c>
      <c r="BE679" t="s">
        <v>437</v>
      </c>
      <c r="BF679">
        <v>0</v>
      </c>
      <c r="BG679">
        <v>0</v>
      </c>
      <c r="BH679">
        <f>1-BF679/BG679</f>
        <v>0</v>
      </c>
      <c r="BI679">
        <v>0.5</v>
      </c>
      <c r="BJ679">
        <f>DI679</f>
        <v>0</v>
      </c>
      <c r="BK679">
        <f>L679</f>
        <v>0</v>
      </c>
      <c r="BL679">
        <f>BH679*BI679*BJ679</f>
        <v>0</v>
      </c>
      <c r="BM679">
        <f>(BK679-BC679)/BJ679</f>
        <v>0</v>
      </c>
      <c r="BN679">
        <f>(BA679-BG679)/BG679</f>
        <v>0</v>
      </c>
      <c r="BO679">
        <f>AZ679/(BB679+AZ679/BG679)</f>
        <v>0</v>
      </c>
      <c r="BP679" t="s">
        <v>437</v>
      </c>
      <c r="BQ679">
        <v>0</v>
      </c>
      <c r="BR679">
        <f>IF(BQ679&lt;&gt;0, BQ679, BO679)</f>
        <v>0</v>
      </c>
      <c r="BS679">
        <f>1-BR679/BG679</f>
        <v>0</v>
      </c>
      <c r="BT679">
        <f>(BG679-BF679)/(BG679-BR679)</f>
        <v>0</v>
      </c>
      <c r="BU679">
        <f>(BA679-BG679)/(BA679-BR679)</f>
        <v>0</v>
      </c>
      <c r="BV679">
        <f>(BG679-BF679)/(BG679-AZ679)</f>
        <v>0</v>
      </c>
      <c r="BW679">
        <f>(BA679-BG679)/(BA679-AZ679)</f>
        <v>0</v>
      </c>
      <c r="BX679">
        <f>(BT679*BR679/BF679)</f>
        <v>0</v>
      </c>
      <c r="BY679">
        <f>(1-BX679)</f>
        <v>0</v>
      </c>
      <c r="BZ679">
        <v>2020</v>
      </c>
      <c r="CA679">
        <v>290.0000000000001</v>
      </c>
      <c r="CB679">
        <v>1590.42</v>
      </c>
      <c r="CC679">
        <v>295</v>
      </c>
      <c r="CD679">
        <v>5220.67</v>
      </c>
      <c r="CE679">
        <v>1591.29</v>
      </c>
      <c r="CF679">
        <v>-0.87</v>
      </c>
      <c r="CG679">
        <v>300.0000000000001</v>
      </c>
      <c r="CH679">
        <v>23.8</v>
      </c>
      <c r="CI679">
        <v>1650.734719841875</v>
      </c>
      <c r="CJ679">
        <v>2.032994541366527</v>
      </c>
      <c r="CK679">
        <v>-31.03478562282126</v>
      </c>
      <c r="CL679">
        <v>0.9198548094063967</v>
      </c>
      <c r="CM679">
        <v>0.9759925733019913</v>
      </c>
      <c r="CN679">
        <v>-0.00431141668520578</v>
      </c>
      <c r="CO679">
        <v>289.9999999999999</v>
      </c>
      <c r="CP679">
        <v>1590.91</v>
      </c>
      <c r="CQ679">
        <v>765</v>
      </c>
      <c r="CR679">
        <v>5219.32</v>
      </c>
      <c r="CS679">
        <v>1591.27</v>
      </c>
      <c r="CT679">
        <v>-0.36</v>
      </c>
      <c r="DH679">
        <f>$B$11*EG679+$C$11*EH679+$F$11*ES679*(1-EV679)</f>
        <v>0</v>
      </c>
      <c r="DI679">
        <f>DH679*DJ679</f>
        <v>0</v>
      </c>
      <c r="DJ679">
        <f>($B$11*$D$9+$C$11*$D$9+$F$11*((FF679+EX679)/MAX(FF679+EX679+FG679, 0.1)*$I$9+FG679/MAX(FF679+EX679+FG679, 0.1)*$J$9))/($B$11+$C$11+$F$11)</f>
        <v>0</v>
      </c>
      <c r="DK679">
        <f>($B$11*$K$9+$C$11*$K$9+$F$11*((FF679+EX679)/MAX(FF679+EX679+FG679, 0.1)*$P$9+FG679/MAX(FF679+EX679+FG679, 0.1)*$Q$9))/($B$11+$C$11+$F$11)</f>
        <v>0</v>
      </c>
      <c r="DL679">
        <v>6</v>
      </c>
      <c r="DM679">
        <v>0.5</v>
      </c>
      <c r="DN679" t="s">
        <v>438</v>
      </c>
      <c r="DO679">
        <v>2</v>
      </c>
      <c r="DP679" t="b">
        <v>1</v>
      </c>
      <c r="DQ679">
        <v>1761515005.1</v>
      </c>
      <c r="DR679">
        <v>1382.598888888889</v>
      </c>
      <c r="DS679">
        <v>1428.684444444444</v>
      </c>
      <c r="DT679">
        <v>16.25544444444444</v>
      </c>
      <c r="DU679">
        <v>14.87447777777778</v>
      </c>
      <c r="DV679">
        <v>1386.768888888889</v>
      </c>
      <c r="DW679">
        <v>16.18401111111111</v>
      </c>
      <c r="DX679">
        <v>500.0095555555556</v>
      </c>
      <c r="DY679">
        <v>90.24502222222222</v>
      </c>
      <c r="DZ679">
        <v>0.1000036888888889</v>
      </c>
      <c r="EA679">
        <v>23.74975555555555</v>
      </c>
      <c r="EB679">
        <v>23.993</v>
      </c>
      <c r="EC679">
        <v>999.9000000000001</v>
      </c>
      <c r="ED679">
        <v>0</v>
      </c>
      <c r="EE679">
        <v>0</v>
      </c>
      <c r="EF679">
        <v>10017.78888888889</v>
      </c>
      <c r="EG679">
        <v>0</v>
      </c>
      <c r="EH679">
        <v>1028.951111111111</v>
      </c>
      <c r="EI679">
        <v>-46.08584444444445</v>
      </c>
      <c r="EJ679">
        <v>1405.445555555556</v>
      </c>
      <c r="EK679">
        <v>1450.257777777778</v>
      </c>
      <c r="EL679">
        <v>1.380954444444445</v>
      </c>
      <c r="EM679">
        <v>1428.684444444444</v>
      </c>
      <c r="EN679">
        <v>14.87447777777778</v>
      </c>
      <c r="EO679">
        <v>1.466973333333333</v>
      </c>
      <c r="EP679">
        <v>1.342347777777778</v>
      </c>
      <c r="EQ679">
        <v>12.62818888888889</v>
      </c>
      <c r="ER679">
        <v>11.28157777777778</v>
      </c>
      <c r="ES679">
        <v>1999.994444444445</v>
      </c>
      <c r="ET679">
        <v>0.980006</v>
      </c>
      <c r="EU679">
        <v>0.01999443333333333</v>
      </c>
      <c r="EV679">
        <v>0</v>
      </c>
      <c r="EW679">
        <v>1468.01</v>
      </c>
      <c r="EX679">
        <v>5.00097</v>
      </c>
      <c r="EY679">
        <v>29545.96666666667</v>
      </c>
      <c r="EZ679">
        <v>16707.57777777778</v>
      </c>
      <c r="FA679">
        <v>41.312</v>
      </c>
      <c r="FB679">
        <v>42.45099999999999</v>
      </c>
      <c r="FC679">
        <v>41.5</v>
      </c>
      <c r="FD679">
        <v>41.812</v>
      </c>
      <c r="FE679">
        <v>41.312</v>
      </c>
      <c r="FF679">
        <v>1955.104444444444</v>
      </c>
      <c r="FG679">
        <v>39.89</v>
      </c>
      <c r="FH679">
        <v>0</v>
      </c>
      <c r="FI679">
        <v>9878.600000143051</v>
      </c>
      <c r="FJ679">
        <v>0</v>
      </c>
      <c r="FK679">
        <v>1469.302692307692</v>
      </c>
      <c r="FL679">
        <v>-13.51076923577352</v>
      </c>
      <c r="FM679">
        <v>-248.8000001176014</v>
      </c>
      <c r="FN679">
        <v>29568.54615384615</v>
      </c>
      <c r="FO679">
        <v>15</v>
      </c>
      <c r="FP679">
        <v>0</v>
      </c>
      <c r="FQ679" t="s">
        <v>439</v>
      </c>
      <c r="FR679">
        <v>1760210915.6</v>
      </c>
      <c r="FS679">
        <v>0</v>
      </c>
      <c r="FT679">
        <v>0</v>
      </c>
      <c r="FU679">
        <v>-0.215</v>
      </c>
      <c r="FV679">
        <v>0</v>
      </c>
      <c r="FW679">
        <v>-0.6919999999999999</v>
      </c>
      <c r="FX679">
        <v>0</v>
      </c>
      <c r="FY679">
        <v>400</v>
      </c>
      <c r="FZ679">
        <v>0</v>
      </c>
      <c r="GA679">
        <v>0.15</v>
      </c>
      <c r="GB679">
        <v>0</v>
      </c>
      <c r="GC679">
        <v>-46.110425</v>
      </c>
      <c r="GD679">
        <v>-0.1817741088179539</v>
      </c>
      <c r="GE679">
        <v>0.07707290298801578</v>
      </c>
      <c r="GF679">
        <v>1</v>
      </c>
      <c r="GG679">
        <v>1469.74</v>
      </c>
      <c r="GH679">
        <v>-10.42719633536633</v>
      </c>
      <c r="GI679">
        <v>1.11543977083164</v>
      </c>
      <c r="GJ679">
        <v>0</v>
      </c>
      <c r="GK679">
        <v>1.40000525</v>
      </c>
      <c r="GL679">
        <v>-0.2286507692307707</v>
      </c>
      <c r="GM679">
        <v>0.0253529870022745</v>
      </c>
      <c r="GN679">
        <v>0</v>
      </c>
      <c r="GO679">
        <v>1</v>
      </c>
      <c r="GP679">
        <v>3</v>
      </c>
      <c r="GQ679" t="s">
        <v>446</v>
      </c>
      <c r="GR679">
        <v>3.13385</v>
      </c>
      <c r="GS679">
        <v>2.76035</v>
      </c>
      <c r="GT679">
        <v>0.210151</v>
      </c>
      <c r="GU679">
        <v>0.212066</v>
      </c>
      <c r="GV679">
        <v>0.0799155</v>
      </c>
      <c r="GW679">
        <v>0.0742121</v>
      </c>
      <c r="GX679">
        <v>25037.3</v>
      </c>
      <c r="GY679">
        <v>24981</v>
      </c>
      <c r="GZ679">
        <v>29489.8</v>
      </c>
      <c r="HA679">
        <v>29316.5</v>
      </c>
      <c r="HB679">
        <v>35860</v>
      </c>
      <c r="HC679">
        <v>35955.2</v>
      </c>
      <c r="HD679">
        <v>41494.1</v>
      </c>
      <c r="HE679">
        <v>41645.8</v>
      </c>
      <c r="HF679">
        <v>1.90842</v>
      </c>
      <c r="HG679">
        <v>1.8283</v>
      </c>
      <c r="HH679">
        <v>0.0122786</v>
      </c>
      <c r="HI679">
        <v>0</v>
      </c>
      <c r="HJ679">
        <v>23.7467</v>
      </c>
      <c r="HK679">
        <v>999.9</v>
      </c>
      <c r="HL679">
        <v>34.7</v>
      </c>
      <c r="HM679">
        <v>31.5</v>
      </c>
      <c r="HN679">
        <v>17.8468</v>
      </c>
      <c r="HO679">
        <v>62.3966</v>
      </c>
      <c r="HP679">
        <v>30.7572</v>
      </c>
      <c r="HQ679">
        <v>1</v>
      </c>
      <c r="HR679">
        <v>0.32003</v>
      </c>
      <c r="HS679">
        <v>6.66424</v>
      </c>
      <c r="HT679">
        <v>20.2148</v>
      </c>
      <c r="HU679">
        <v>5.21939</v>
      </c>
      <c r="HV679">
        <v>12.0197</v>
      </c>
      <c r="HW679">
        <v>4.98855</v>
      </c>
      <c r="HX679">
        <v>3.28785</v>
      </c>
      <c r="HY679">
        <v>9999</v>
      </c>
      <c r="HZ679">
        <v>9999</v>
      </c>
      <c r="IA679">
        <v>9999</v>
      </c>
      <c r="IB679">
        <v>999.9</v>
      </c>
      <c r="IC679">
        <v>4.97278</v>
      </c>
      <c r="ID679">
        <v>1.86661</v>
      </c>
      <c r="IE679">
        <v>1.86588</v>
      </c>
      <c r="IF679">
        <v>1.86584</v>
      </c>
      <c r="IG679">
        <v>1.86772</v>
      </c>
      <c r="IH679">
        <v>1.87015</v>
      </c>
      <c r="II679">
        <v>1.86875</v>
      </c>
      <c r="IJ679">
        <v>1.87027</v>
      </c>
      <c r="IK679">
        <v>0</v>
      </c>
      <c r="IL679">
        <v>0</v>
      </c>
      <c r="IM679">
        <v>0</v>
      </c>
      <c r="IN679">
        <v>0</v>
      </c>
      <c r="IO679" t="s">
        <v>441</v>
      </c>
      <c r="IP679" t="s">
        <v>442</v>
      </c>
      <c r="IQ679" t="s">
        <v>443</v>
      </c>
      <c r="IR679" t="s">
        <v>443</v>
      </c>
      <c r="IS679" t="s">
        <v>443</v>
      </c>
      <c r="IT679" t="s">
        <v>443</v>
      </c>
      <c r="IU679">
        <v>0</v>
      </c>
      <c r="IV679">
        <v>100</v>
      </c>
      <c r="IW679">
        <v>100</v>
      </c>
      <c r="IX679">
        <v>-4.19</v>
      </c>
      <c r="IY679">
        <v>0.07149999999999999</v>
      </c>
      <c r="IZ679">
        <v>-1.414774939843471</v>
      </c>
      <c r="JA679">
        <v>-0.002262605230658699</v>
      </c>
      <c r="JB679">
        <v>4.117972070868355E-07</v>
      </c>
      <c r="JC679">
        <v>-1.535053720392113E-10</v>
      </c>
      <c r="JD679">
        <v>-0.05773197212917025</v>
      </c>
      <c r="JE679">
        <v>-0.004387372397949352</v>
      </c>
      <c r="JF679">
        <v>0.001148265067849212</v>
      </c>
      <c r="JG679">
        <v>-2.372704636287677E-05</v>
      </c>
      <c r="JH679">
        <v>4</v>
      </c>
      <c r="JI679">
        <v>2346</v>
      </c>
      <c r="JJ679">
        <v>1</v>
      </c>
      <c r="JK679">
        <v>24</v>
      </c>
      <c r="JL679">
        <v>21734.9</v>
      </c>
      <c r="JM679">
        <v>29358583.5</v>
      </c>
      <c r="JN679">
        <v>2.79785</v>
      </c>
      <c r="JO679">
        <v>2.22778</v>
      </c>
      <c r="JP679">
        <v>1.39648</v>
      </c>
      <c r="JQ679">
        <v>2.35474</v>
      </c>
      <c r="JR679">
        <v>1.49536</v>
      </c>
      <c r="JS679">
        <v>2.62207</v>
      </c>
      <c r="JT679">
        <v>36.3165</v>
      </c>
      <c r="JU679">
        <v>24.0087</v>
      </c>
      <c r="JV679">
        <v>18</v>
      </c>
      <c r="JW679">
        <v>499.87</v>
      </c>
      <c r="JX679">
        <v>438.428</v>
      </c>
      <c r="JY679">
        <v>16.9977</v>
      </c>
      <c r="JZ679">
        <v>31.3441</v>
      </c>
      <c r="KA679">
        <v>29.9999</v>
      </c>
      <c r="KB679">
        <v>31.0446</v>
      </c>
      <c r="KC679">
        <v>30.9598</v>
      </c>
      <c r="KD679">
        <v>56.0223</v>
      </c>
      <c r="KE679">
        <v>19.5123</v>
      </c>
      <c r="KF679">
        <v>30.7492</v>
      </c>
      <c r="KG679">
        <v>17.0076</v>
      </c>
      <c r="KH679">
        <v>1456.44</v>
      </c>
      <c r="KI679">
        <v>14.9696</v>
      </c>
      <c r="KJ679">
        <v>100.782</v>
      </c>
      <c r="KK679">
        <v>100.149</v>
      </c>
    </row>
    <row r="680" spans="1:297">
      <c r="A680">
        <v>664</v>
      </c>
      <c r="B680">
        <v>1761515012.6</v>
      </c>
      <c r="C680">
        <v>7802.099999904633</v>
      </c>
      <c r="D680" t="s">
        <v>1777</v>
      </c>
      <c r="E680" t="s">
        <v>1778</v>
      </c>
      <c r="F680">
        <v>5</v>
      </c>
      <c r="G680" t="s">
        <v>1604</v>
      </c>
      <c r="H680" t="s">
        <v>436</v>
      </c>
      <c r="I680">
        <v>1761515009.8</v>
      </c>
      <c r="J680">
        <f>(K680)/1000</f>
        <v>0</v>
      </c>
      <c r="K680">
        <f>IF(DP680, AN680, AH680)</f>
        <v>0</v>
      </c>
      <c r="L680">
        <f>IF(DP680, AI680, AG680)</f>
        <v>0</v>
      </c>
      <c r="M680">
        <f>DR680 - IF(AU680&gt;1, L680*DL680*100.0/(AW680), 0)</f>
        <v>0</v>
      </c>
      <c r="N680">
        <f>((T680-J680/2)*M680-L680)/(T680+J680/2)</f>
        <v>0</v>
      </c>
      <c r="O680">
        <f>N680*(DY680+DZ680)/1000.0</f>
        <v>0</v>
      </c>
      <c r="P680">
        <f>(DR680 - IF(AU680&gt;1, L680*DL680*100.0/(AW680), 0))*(DY680+DZ680)/1000.0</f>
        <v>0</v>
      </c>
      <c r="Q680">
        <f>2.0/((1/S680-1/R680)+SIGN(S680)*SQRT((1/S680-1/R680)*(1/S680-1/R680) + 4*DM680/((DM680+1)*(DM680+1))*(2*1/S680*1/R680-1/R680*1/R680)))</f>
        <v>0</v>
      </c>
      <c r="R680">
        <f>IF(LEFT(DN680,1)&lt;&gt;"0",IF(LEFT(DN680,1)="1",3.0,DO680),$D$5+$E$5*(EF680*DY680/($K$5*1000))+$F$5*(EF680*DY680/($K$5*1000))*MAX(MIN(DL680,$J$5),$I$5)*MAX(MIN(DL680,$J$5),$I$5)+$G$5*MAX(MIN(DL680,$J$5),$I$5)*(EF680*DY680/($K$5*1000))+$H$5*(EF680*DY680/($K$5*1000))*(EF680*DY680/($K$5*1000)))</f>
        <v>0</v>
      </c>
      <c r="S680">
        <f>J680*(1000-(1000*0.61365*exp(17.502*W680/(240.97+W680))/(DY680+DZ680)+DT680)/2)/(1000*0.61365*exp(17.502*W680/(240.97+W680))/(DY680+DZ680)-DT680)</f>
        <v>0</v>
      </c>
      <c r="T680">
        <f>1/((DM680+1)/(Q680/1.6)+1/(R680/1.37)) + DM680/((DM680+1)/(Q680/1.6) + DM680/(R680/1.37))</f>
        <v>0</v>
      </c>
      <c r="U680">
        <f>(DH680*DK680)</f>
        <v>0</v>
      </c>
      <c r="V680">
        <f>(EA680+(U680+2*0.95*5.67E-8*(((EA680+$B$7)+273)^4-(EA680+273)^4)-44100*J680)/(1.84*29.3*R680+8*0.95*5.67E-8*(EA680+273)^3))</f>
        <v>0</v>
      </c>
      <c r="W680">
        <f>($C$7*EB680+$D$7*EC680+$E$7*V680)</f>
        <v>0</v>
      </c>
      <c r="X680">
        <f>0.61365*exp(17.502*W680/(240.97+W680))</f>
        <v>0</v>
      </c>
      <c r="Y680">
        <f>(Z680/AA680*100)</f>
        <v>0</v>
      </c>
      <c r="Z680">
        <f>DT680*(DY680+DZ680)/1000</f>
        <v>0</v>
      </c>
      <c r="AA680">
        <f>0.61365*exp(17.502*EA680/(240.97+EA680))</f>
        <v>0</v>
      </c>
      <c r="AB680">
        <f>(X680-DT680*(DY680+DZ680)/1000)</f>
        <v>0</v>
      </c>
      <c r="AC680">
        <f>(-J680*44100)</f>
        <v>0</v>
      </c>
      <c r="AD680">
        <f>2*29.3*R680*0.92*(EA680-W680)</f>
        <v>0</v>
      </c>
      <c r="AE680">
        <f>2*0.95*5.67E-8*(((EA680+$B$7)+273)^4-(W680+273)^4)</f>
        <v>0</v>
      </c>
      <c r="AF680">
        <f>U680+AE680+AC680+AD680</f>
        <v>0</v>
      </c>
      <c r="AG680">
        <f>DX680*AU680*(DS680-DR680*(1000-AU680*DU680)/(1000-AU680*DT680))/(100*DL680)</f>
        <v>0</v>
      </c>
      <c r="AH680">
        <f>1000*DX680*AU680*(DT680-DU680)/(100*DL680*(1000-AU680*DT680))</f>
        <v>0</v>
      </c>
      <c r="AI680">
        <f>(AJ680 - AK680 - DY680*1E3/(8.314*(EA680+273.15)) * AM680/DX680 * AL680) * DX680/(100*DL680) * (1000 - DU680)/1000</f>
        <v>0</v>
      </c>
      <c r="AJ680">
        <v>1465.783518003381</v>
      </c>
      <c r="AK680">
        <v>1429.059818181818</v>
      </c>
      <c r="AL680">
        <v>3.349949547550638</v>
      </c>
      <c r="AM680">
        <v>65.62289470494829</v>
      </c>
      <c r="AN680">
        <f>(AP680 - AO680 + DY680*1E3/(8.314*(EA680+273.15)) * AR680/DX680 * AQ680) * DX680/(100*DL680) * 1000/(1000 - AP680)</f>
        <v>0</v>
      </c>
      <c r="AO680">
        <v>14.8913344777575</v>
      </c>
      <c r="AP680">
        <v>16.27626363636364</v>
      </c>
      <c r="AQ680">
        <v>0.0001643021878983825</v>
      </c>
      <c r="AR680">
        <v>106.7628895152086</v>
      </c>
      <c r="AS680">
        <v>0</v>
      </c>
      <c r="AT680">
        <v>0</v>
      </c>
      <c r="AU680">
        <f>IF(AS680*$H$13&gt;=AW680,1.0,(AW680/(AW680-AS680*$H$13)))</f>
        <v>0</v>
      </c>
      <c r="AV680">
        <f>(AU680-1)*100</f>
        <v>0</v>
      </c>
      <c r="AW680">
        <f>MAX(0,($B$13+$C$13*EF680)/(1+$D$13*EF680)*DY680/(EA680+273)*$E$13)</f>
        <v>0</v>
      </c>
      <c r="AX680" t="s">
        <v>437</v>
      </c>
      <c r="AY680" t="s">
        <v>437</v>
      </c>
      <c r="AZ680">
        <v>0</v>
      </c>
      <c r="BA680">
        <v>0</v>
      </c>
      <c r="BB680">
        <f>1-AZ680/BA680</f>
        <v>0</v>
      </c>
      <c r="BC680">
        <v>0</v>
      </c>
      <c r="BD680" t="s">
        <v>437</v>
      </c>
      <c r="BE680" t="s">
        <v>437</v>
      </c>
      <c r="BF680">
        <v>0</v>
      </c>
      <c r="BG680">
        <v>0</v>
      </c>
      <c r="BH680">
        <f>1-BF680/BG680</f>
        <v>0</v>
      </c>
      <c r="BI680">
        <v>0.5</v>
      </c>
      <c r="BJ680">
        <f>DI680</f>
        <v>0</v>
      </c>
      <c r="BK680">
        <f>L680</f>
        <v>0</v>
      </c>
      <c r="BL680">
        <f>BH680*BI680*BJ680</f>
        <v>0</v>
      </c>
      <c r="BM680">
        <f>(BK680-BC680)/BJ680</f>
        <v>0</v>
      </c>
      <c r="BN680">
        <f>(BA680-BG680)/BG680</f>
        <v>0</v>
      </c>
      <c r="BO680">
        <f>AZ680/(BB680+AZ680/BG680)</f>
        <v>0</v>
      </c>
      <c r="BP680" t="s">
        <v>437</v>
      </c>
      <c r="BQ680">
        <v>0</v>
      </c>
      <c r="BR680">
        <f>IF(BQ680&lt;&gt;0, BQ680, BO680)</f>
        <v>0</v>
      </c>
      <c r="BS680">
        <f>1-BR680/BG680</f>
        <v>0</v>
      </c>
      <c r="BT680">
        <f>(BG680-BF680)/(BG680-BR680)</f>
        <v>0</v>
      </c>
      <c r="BU680">
        <f>(BA680-BG680)/(BA680-BR680)</f>
        <v>0</v>
      </c>
      <c r="BV680">
        <f>(BG680-BF680)/(BG680-AZ680)</f>
        <v>0</v>
      </c>
      <c r="BW680">
        <f>(BA680-BG680)/(BA680-AZ680)</f>
        <v>0</v>
      </c>
      <c r="BX680">
        <f>(BT680*BR680/BF680)</f>
        <v>0</v>
      </c>
      <c r="BY680">
        <f>(1-BX680)</f>
        <v>0</v>
      </c>
      <c r="BZ680">
        <v>2020</v>
      </c>
      <c r="CA680">
        <v>290.0000000000001</v>
      </c>
      <c r="CB680">
        <v>1590.42</v>
      </c>
      <c r="CC680">
        <v>295</v>
      </c>
      <c r="CD680">
        <v>5220.67</v>
      </c>
      <c r="CE680">
        <v>1591.29</v>
      </c>
      <c r="CF680">
        <v>-0.87</v>
      </c>
      <c r="CG680">
        <v>300.0000000000001</v>
      </c>
      <c r="CH680">
        <v>23.8</v>
      </c>
      <c r="CI680">
        <v>1650.734719841875</v>
      </c>
      <c r="CJ680">
        <v>2.032994541366527</v>
      </c>
      <c r="CK680">
        <v>-31.03478562282126</v>
      </c>
      <c r="CL680">
        <v>0.9198548094063967</v>
      </c>
      <c r="CM680">
        <v>0.9759925733019913</v>
      </c>
      <c r="CN680">
        <v>-0.00431141668520578</v>
      </c>
      <c r="CO680">
        <v>289.9999999999999</v>
      </c>
      <c r="CP680">
        <v>1590.91</v>
      </c>
      <c r="CQ680">
        <v>765</v>
      </c>
      <c r="CR680">
        <v>5219.32</v>
      </c>
      <c r="CS680">
        <v>1591.27</v>
      </c>
      <c r="CT680">
        <v>-0.36</v>
      </c>
      <c r="DH680">
        <f>$B$11*EG680+$C$11*EH680+$F$11*ES680*(1-EV680)</f>
        <v>0</v>
      </c>
      <c r="DI680">
        <f>DH680*DJ680</f>
        <v>0</v>
      </c>
      <c r="DJ680">
        <f>($B$11*$D$9+$C$11*$D$9+$F$11*((FF680+EX680)/MAX(FF680+EX680+FG680, 0.1)*$I$9+FG680/MAX(FF680+EX680+FG680, 0.1)*$J$9))/($B$11+$C$11+$F$11)</f>
        <v>0</v>
      </c>
      <c r="DK680">
        <f>($B$11*$K$9+$C$11*$K$9+$F$11*((FF680+EX680)/MAX(FF680+EX680+FG680, 0.1)*$P$9+FG680/MAX(FF680+EX680+FG680, 0.1)*$Q$9))/($B$11+$C$11+$F$11)</f>
        <v>0</v>
      </c>
      <c r="DL680">
        <v>6</v>
      </c>
      <c r="DM680">
        <v>0.5</v>
      </c>
      <c r="DN680" t="s">
        <v>438</v>
      </c>
      <c r="DO680">
        <v>2</v>
      </c>
      <c r="DP680" t="b">
        <v>1</v>
      </c>
      <c r="DQ680">
        <v>1761515009.8</v>
      </c>
      <c r="DR680">
        <v>1398.246</v>
      </c>
      <c r="DS680">
        <v>1444.634</v>
      </c>
      <c r="DT680">
        <v>16.26827</v>
      </c>
      <c r="DU680">
        <v>14.89098</v>
      </c>
      <c r="DV680">
        <v>1402.45</v>
      </c>
      <c r="DW680">
        <v>16.19664</v>
      </c>
      <c r="DX680">
        <v>500.0159</v>
      </c>
      <c r="DY680">
        <v>90.24384000000001</v>
      </c>
      <c r="DZ680">
        <v>0.09993009999999999</v>
      </c>
      <c r="EA680">
        <v>23.74253</v>
      </c>
      <c r="EB680">
        <v>23.9156</v>
      </c>
      <c r="EC680">
        <v>999.9</v>
      </c>
      <c r="ED680">
        <v>0</v>
      </c>
      <c r="EE680">
        <v>0</v>
      </c>
      <c r="EF680">
        <v>10006.756</v>
      </c>
      <c r="EG680">
        <v>0</v>
      </c>
      <c r="EH680">
        <v>1028.968</v>
      </c>
      <c r="EI680">
        <v>-46.38609</v>
      </c>
      <c r="EJ680">
        <v>1421.372</v>
      </c>
      <c r="EK680">
        <v>1466.472</v>
      </c>
      <c r="EL680">
        <v>1.377305</v>
      </c>
      <c r="EM680">
        <v>1444.634</v>
      </c>
      <c r="EN680">
        <v>14.89098</v>
      </c>
      <c r="EO680">
        <v>1.468111</v>
      </c>
      <c r="EP680">
        <v>1.343818</v>
      </c>
      <c r="EQ680">
        <v>12.64004</v>
      </c>
      <c r="ER680">
        <v>11.29809</v>
      </c>
      <c r="ES680">
        <v>1999.974</v>
      </c>
      <c r="ET680">
        <v>0.9800058999999999</v>
      </c>
      <c r="EU680">
        <v>0.01999453</v>
      </c>
      <c r="EV680">
        <v>0</v>
      </c>
      <c r="EW680">
        <v>1467.295</v>
      </c>
      <c r="EX680">
        <v>5.000970000000001</v>
      </c>
      <c r="EY680">
        <v>29527.57</v>
      </c>
      <c r="EZ680">
        <v>16707.39</v>
      </c>
      <c r="FA680">
        <v>41.312</v>
      </c>
      <c r="FB680">
        <v>42.4622</v>
      </c>
      <c r="FC680">
        <v>41.5</v>
      </c>
      <c r="FD680">
        <v>41.812</v>
      </c>
      <c r="FE680">
        <v>41.312</v>
      </c>
      <c r="FF680">
        <v>1955.084</v>
      </c>
      <c r="FG680">
        <v>39.89</v>
      </c>
      <c r="FH680">
        <v>0</v>
      </c>
      <c r="FI680">
        <v>9883.400000095367</v>
      </c>
      <c r="FJ680">
        <v>0</v>
      </c>
      <c r="FK680">
        <v>1468.347692307693</v>
      </c>
      <c r="FL680">
        <v>-14.07111109172742</v>
      </c>
      <c r="FM680">
        <v>-272.7658116000359</v>
      </c>
      <c r="FN680">
        <v>29549.4923076923</v>
      </c>
      <c r="FO680">
        <v>15</v>
      </c>
      <c r="FP680">
        <v>0</v>
      </c>
      <c r="FQ680" t="s">
        <v>439</v>
      </c>
      <c r="FR680">
        <v>1760210915.6</v>
      </c>
      <c r="FS680">
        <v>0</v>
      </c>
      <c r="FT680">
        <v>0</v>
      </c>
      <c r="FU680">
        <v>-0.215</v>
      </c>
      <c r="FV680">
        <v>0</v>
      </c>
      <c r="FW680">
        <v>-0.6919999999999999</v>
      </c>
      <c r="FX680">
        <v>0</v>
      </c>
      <c r="FY680">
        <v>400</v>
      </c>
      <c r="FZ680">
        <v>0</v>
      </c>
      <c r="GA680">
        <v>0.15</v>
      </c>
      <c r="GB680">
        <v>0</v>
      </c>
      <c r="GC680">
        <v>-46.17600975609756</v>
      </c>
      <c r="GD680">
        <v>-0.9050801393727941</v>
      </c>
      <c r="GE680">
        <v>0.1368558647252525</v>
      </c>
      <c r="GF680">
        <v>0</v>
      </c>
      <c r="GG680">
        <v>1468.912352941177</v>
      </c>
      <c r="GH680">
        <v>-12.70466003183772</v>
      </c>
      <c r="GI680">
        <v>1.296583879965156</v>
      </c>
      <c r="GJ680">
        <v>0</v>
      </c>
      <c r="GK680">
        <v>1.387101951219512</v>
      </c>
      <c r="GL680">
        <v>-0.1147745644599299</v>
      </c>
      <c r="GM680">
        <v>0.01622893219208157</v>
      </c>
      <c r="GN680">
        <v>0</v>
      </c>
      <c r="GO680">
        <v>0</v>
      </c>
      <c r="GP680">
        <v>3</v>
      </c>
      <c r="GQ680" t="s">
        <v>455</v>
      </c>
      <c r="GR680">
        <v>3.13367</v>
      </c>
      <c r="GS680">
        <v>2.76029</v>
      </c>
      <c r="GT680">
        <v>0.211686</v>
      </c>
      <c r="GU680">
        <v>0.213572</v>
      </c>
      <c r="GV680">
        <v>0.079982</v>
      </c>
      <c r="GW680">
        <v>0.0742371</v>
      </c>
      <c r="GX680">
        <v>24988.8</v>
      </c>
      <c r="GY680">
        <v>24933.3</v>
      </c>
      <c r="GZ680">
        <v>29490</v>
      </c>
      <c r="HA680">
        <v>29316.7</v>
      </c>
      <c r="HB680">
        <v>35857.9</v>
      </c>
      <c r="HC680">
        <v>35954.4</v>
      </c>
      <c r="HD680">
        <v>41494.6</v>
      </c>
      <c r="HE680">
        <v>41645.9</v>
      </c>
      <c r="HF680">
        <v>1.90845</v>
      </c>
      <c r="HG680">
        <v>1.82855</v>
      </c>
      <c r="HH680">
        <v>0.00879169</v>
      </c>
      <c r="HI680">
        <v>0</v>
      </c>
      <c r="HJ680">
        <v>23.7421</v>
      </c>
      <c r="HK680">
        <v>999.9</v>
      </c>
      <c r="HL680">
        <v>34.7</v>
      </c>
      <c r="HM680">
        <v>31.5</v>
      </c>
      <c r="HN680">
        <v>17.8476</v>
      </c>
      <c r="HO680">
        <v>62.5266</v>
      </c>
      <c r="HP680">
        <v>30.7091</v>
      </c>
      <c r="HQ680">
        <v>1</v>
      </c>
      <c r="HR680">
        <v>0.316362</v>
      </c>
      <c r="HS680">
        <v>4.73597</v>
      </c>
      <c r="HT680">
        <v>20.2729</v>
      </c>
      <c r="HU680">
        <v>5.21804</v>
      </c>
      <c r="HV680">
        <v>12.017</v>
      </c>
      <c r="HW680">
        <v>4.98765</v>
      </c>
      <c r="HX680">
        <v>3.28795</v>
      </c>
      <c r="HY680">
        <v>9999</v>
      </c>
      <c r="HZ680">
        <v>9999</v>
      </c>
      <c r="IA680">
        <v>9999</v>
      </c>
      <c r="IB680">
        <v>999.9</v>
      </c>
      <c r="IC680">
        <v>4.97281</v>
      </c>
      <c r="ID680">
        <v>1.86661</v>
      </c>
      <c r="IE680">
        <v>1.8659</v>
      </c>
      <c r="IF680">
        <v>1.86584</v>
      </c>
      <c r="IG680">
        <v>1.86771</v>
      </c>
      <c r="IH680">
        <v>1.87013</v>
      </c>
      <c r="II680">
        <v>1.86878</v>
      </c>
      <c r="IJ680">
        <v>1.87027</v>
      </c>
      <c r="IK680">
        <v>0</v>
      </c>
      <c r="IL680">
        <v>0</v>
      </c>
      <c r="IM680">
        <v>0</v>
      </c>
      <c r="IN680">
        <v>0</v>
      </c>
      <c r="IO680" t="s">
        <v>441</v>
      </c>
      <c r="IP680" t="s">
        <v>442</v>
      </c>
      <c r="IQ680" t="s">
        <v>443</v>
      </c>
      <c r="IR680" t="s">
        <v>443</v>
      </c>
      <c r="IS680" t="s">
        <v>443</v>
      </c>
      <c r="IT680" t="s">
        <v>443</v>
      </c>
      <c r="IU680">
        <v>0</v>
      </c>
      <c r="IV680">
        <v>100</v>
      </c>
      <c r="IW680">
        <v>100</v>
      </c>
      <c r="IX680">
        <v>-4.22</v>
      </c>
      <c r="IY680">
        <v>0.0717</v>
      </c>
      <c r="IZ680">
        <v>-1.414774939843471</v>
      </c>
      <c r="JA680">
        <v>-0.002262605230658699</v>
      </c>
      <c r="JB680">
        <v>4.117972070868355E-07</v>
      </c>
      <c r="JC680">
        <v>-1.535053720392113E-10</v>
      </c>
      <c r="JD680">
        <v>-0.05773197212917025</v>
      </c>
      <c r="JE680">
        <v>-0.004387372397949352</v>
      </c>
      <c r="JF680">
        <v>0.001148265067849212</v>
      </c>
      <c r="JG680">
        <v>-2.372704636287677E-05</v>
      </c>
      <c r="JH680">
        <v>4</v>
      </c>
      <c r="JI680">
        <v>2346</v>
      </c>
      <c r="JJ680">
        <v>1</v>
      </c>
      <c r="JK680">
        <v>24</v>
      </c>
      <c r="JL680">
        <v>21735</v>
      </c>
      <c r="JM680">
        <v>29358583.5</v>
      </c>
      <c r="JN680">
        <v>2.82227</v>
      </c>
      <c r="JO680">
        <v>2.22778</v>
      </c>
      <c r="JP680">
        <v>1.39771</v>
      </c>
      <c r="JQ680">
        <v>2.34985</v>
      </c>
      <c r="JR680">
        <v>1.49536</v>
      </c>
      <c r="JS680">
        <v>2.62207</v>
      </c>
      <c r="JT680">
        <v>36.3165</v>
      </c>
      <c r="JU680">
        <v>24.0437</v>
      </c>
      <c r="JV680">
        <v>18</v>
      </c>
      <c r="JW680">
        <v>499.918</v>
      </c>
      <c r="JX680">
        <v>438.606</v>
      </c>
      <c r="JY680">
        <v>17.0315</v>
      </c>
      <c r="JZ680">
        <v>31.3475</v>
      </c>
      <c r="KA680">
        <v>29.9973</v>
      </c>
      <c r="KB680">
        <v>31.0486</v>
      </c>
      <c r="KC680">
        <v>30.9631</v>
      </c>
      <c r="KD680">
        <v>56.4958</v>
      </c>
      <c r="KE680">
        <v>19.2341</v>
      </c>
      <c r="KF680">
        <v>30.7492</v>
      </c>
      <c r="KG680">
        <v>17.5584</v>
      </c>
      <c r="KH680">
        <v>1469.8</v>
      </c>
      <c r="KI680">
        <v>14.9736</v>
      </c>
      <c r="KJ680">
        <v>100.783</v>
      </c>
      <c r="KK680">
        <v>100.149</v>
      </c>
    </row>
    <row r="681" spans="1:297">
      <c r="A681">
        <v>665</v>
      </c>
      <c r="B681">
        <v>1761515017.6</v>
      </c>
      <c r="C681">
        <v>7807.099999904633</v>
      </c>
      <c r="D681" t="s">
        <v>1779</v>
      </c>
      <c r="E681" t="s">
        <v>1780</v>
      </c>
      <c r="F681">
        <v>5</v>
      </c>
      <c r="G681" t="s">
        <v>1604</v>
      </c>
      <c r="H681" t="s">
        <v>436</v>
      </c>
      <c r="I681">
        <v>1761515015.1</v>
      </c>
      <c r="J681">
        <f>(K681)/1000</f>
        <v>0</v>
      </c>
      <c r="K681">
        <f>IF(DP681, AN681, AH681)</f>
        <v>0</v>
      </c>
      <c r="L681">
        <f>IF(DP681, AI681, AG681)</f>
        <v>0</v>
      </c>
      <c r="M681">
        <f>DR681 - IF(AU681&gt;1, L681*DL681*100.0/(AW681), 0)</f>
        <v>0</v>
      </c>
      <c r="N681">
        <f>((T681-J681/2)*M681-L681)/(T681+J681/2)</f>
        <v>0</v>
      </c>
      <c r="O681">
        <f>N681*(DY681+DZ681)/1000.0</f>
        <v>0</v>
      </c>
      <c r="P681">
        <f>(DR681 - IF(AU681&gt;1, L681*DL681*100.0/(AW681), 0))*(DY681+DZ681)/1000.0</f>
        <v>0</v>
      </c>
      <c r="Q681">
        <f>2.0/((1/S681-1/R681)+SIGN(S681)*SQRT((1/S681-1/R681)*(1/S681-1/R681) + 4*DM681/((DM681+1)*(DM681+1))*(2*1/S681*1/R681-1/R681*1/R681)))</f>
        <v>0</v>
      </c>
      <c r="R681">
        <f>IF(LEFT(DN681,1)&lt;&gt;"0",IF(LEFT(DN681,1)="1",3.0,DO681),$D$5+$E$5*(EF681*DY681/($K$5*1000))+$F$5*(EF681*DY681/($K$5*1000))*MAX(MIN(DL681,$J$5),$I$5)*MAX(MIN(DL681,$J$5),$I$5)+$G$5*MAX(MIN(DL681,$J$5),$I$5)*(EF681*DY681/($K$5*1000))+$H$5*(EF681*DY681/($K$5*1000))*(EF681*DY681/($K$5*1000)))</f>
        <v>0</v>
      </c>
      <c r="S681">
        <f>J681*(1000-(1000*0.61365*exp(17.502*W681/(240.97+W681))/(DY681+DZ681)+DT681)/2)/(1000*0.61365*exp(17.502*W681/(240.97+W681))/(DY681+DZ681)-DT681)</f>
        <v>0</v>
      </c>
      <c r="T681">
        <f>1/((DM681+1)/(Q681/1.6)+1/(R681/1.37)) + DM681/((DM681+1)/(Q681/1.6) + DM681/(R681/1.37))</f>
        <v>0</v>
      </c>
      <c r="U681">
        <f>(DH681*DK681)</f>
        <v>0</v>
      </c>
      <c r="V681">
        <f>(EA681+(U681+2*0.95*5.67E-8*(((EA681+$B$7)+273)^4-(EA681+273)^4)-44100*J681)/(1.84*29.3*R681+8*0.95*5.67E-8*(EA681+273)^3))</f>
        <v>0</v>
      </c>
      <c r="W681">
        <f>($C$7*EB681+$D$7*EC681+$E$7*V681)</f>
        <v>0</v>
      </c>
      <c r="X681">
        <f>0.61365*exp(17.502*W681/(240.97+W681))</f>
        <v>0</v>
      </c>
      <c r="Y681">
        <f>(Z681/AA681*100)</f>
        <v>0</v>
      </c>
      <c r="Z681">
        <f>DT681*(DY681+DZ681)/1000</f>
        <v>0</v>
      </c>
      <c r="AA681">
        <f>0.61365*exp(17.502*EA681/(240.97+EA681))</f>
        <v>0</v>
      </c>
      <c r="AB681">
        <f>(X681-DT681*(DY681+DZ681)/1000)</f>
        <v>0</v>
      </c>
      <c r="AC681">
        <f>(-J681*44100)</f>
        <v>0</v>
      </c>
      <c r="AD681">
        <f>2*29.3*R681*0.92*(EA681-W681)</f>
        <v>0</v>
      </c>
      <c r="AE681">
        <f>2*0.95*5.67E-8*(((EA681+$B$7)+273)^4-(W681+273)^4)</f>
        <v>0</v>
      </c>
      <c r="AF681">
        <f>U681+AE681+AC681+AD681</f>
        <v>0</v>
      </c>
      <c r="AG681">
        <f>DX681*AU681*(DS681-DR681*(1000-AU681*DU681)/(1000-AU681*DT681))/(100*DL681)</f>
        <v>0</v>
      </c>
      <c r="AH681">
        <f>1000*DX681*AU681*(DT681-DU681)/(100*DL681*(1000-AU681*DT681))</f>
        <v>0</v>
      </c>
      <c r="AI681">
        <f>(AJ681 - AK681 - DY681*1E3/(8.314*(EA681+273.15)) * AM681/DX681 * AL681) * DX681/(100*DL681) * (1000 - DU681)/1000</f>
        <v>0</v>
      </c>
      <c r="AJ681">
        <v>1482.686239113901</v>
      </c>
      <c r="AK681">
        <v>1445.99606060606</v>
      </c>
      <c r="AL681">
        <v>3.375386515399518</v>
      </c>
      <c r="AM681">
        <v>65.62289470494829</v>
      </c>
      <c r="AN681">
        <f>(AP681 - AO681 + DY681*1E3/(8.314*(EA681+273.15)) * AR681/DX681 * AQ681) * DX681/(100*DL681) * 1000/(1000 - AP681)</f>
        <v>0</v>
      </c>
      <c r="AO681">
        <v>14.90570433064508</v>
      </c>
      <c r="AP681">
        <v>16.35383999999999</v>
      </c>
      <c r="AQ681">
        <v>0.01449121668828593</v>
      </c>
      <c r="AR681">
        <v>106.7628895152086</v>
      </c>
      <c r="AS681">
        <v>0</v>
      </c>
      <c r="AT681">
        <v>0</v>
      </c>
      <c r="AU681">
        <f>IF(AS681*$H$13&gt;=AW681,1.0,(AW681/(AW681-AS681*$H$13)))</f>
        <v>0</v>
      </c>
      <c r="AV681">
        <f>(AU681-1)*100</f>
        <v>0</v>
      </c>
      <c r="AW681">
        <f>MAX(0,($B$13+$C$13*EF681)/(1+$D$13*EF681)*DY681/(EA681+273)*$E$13)</f>
        <v>0</v>
      </c>
      <c r="AX681" t="s">
        <v>437</v>
      </c>
      <c r="AY681" t="s">
        <v>437</v>
      </c>
      <c r="AZ681">
        <v>0</v>
      </c>
      <c r="BA681">
        <v>0</v>
      </c>
      <c r="BB681">
        <f>1-AZ681/BA681</f>
        <v>0</v>
      </c>
      <c r="BC681">
        <v>0</v>
      </c>
      <c r="BD681" t="s">
        <v>437</v>
      </c>
      <c r="BE681" t="s">
        <v>437</v>
      </c>
      <c r="BF681">
        <v>0</v>
      </c>
      <c r="BG681">
        <v>0</v>
      </c>
      <c r="BH681">
        <f>1-BF681/BG681</f>
        <v>0</v>
      </c>
      <c r="BI681">
        <v>0.5</v>
      </c>
      <c r="BJ681">
        <f>DI681</f>
        <v>0</v>
      </c>
      <c r="BK681">
        <f>L681</f>
        <v>0</v>
      </c>
      <c r="BL681">
        <f>BH681*BI681*BJ681</f>
        <v>0</v>
      </c>
      <c r="BM681">
        <f>(BK681-BC681)/BJ681</f>
        <v>0</v>
      </c>
      <c r="BN681">
        <f>(BA681-BG681)/BG681</f>
        <v>0</v>
      </c>
      <c r="BO681">
        <f>AZ681/(BB681+AZ681/BG681)</f>
        <v>0</v>
      </c>
      <c r="BP681" t="s">
        <v>437</v>
      </c>
      <c r="BQ681">
        <v>0</v>
      </c>
      <c r="BR681">
        <f>IF(BQ681&lt;&gt;0, BQ681, BO681)</f>
        <v>0</v>
      </c>
      <c r="BS681">
        <f>1-BR681/BG681</f>
        <v>0</v>
      </c>
      <c r="BT681">
        <f>(BG681-BF681)/(BG681-BR681)</f>
        <v>0</v>
      </c>
      <c r="BU681">
        <f>(BA681-BG681)/(BA681-BR681)</f>
        <v>0</v>
      </c>
      <c r="BV681">
        <f>(BG681-BF681)/(BG681-AZ681)</f>
        <v>0</v>
      </c>
      <c r="BW681">
        <f>(BA681-BG681)/(BA681-AZ681)</f>
        <v>0</v>
      </c>
      <c r="BX681">
        <f>(BT681*BR681/BF681)</f>
        <v>0</v>
      </c>
      <c r="BY681">
        <f>(1-BX681)</f>
        <v>0</v>
      </c>
      <c r="BZ681">
        <v>2020</v>
      </c>
      <c r="CA681">
        <v>290.0000000000001</v>
      </c>
      <c r="CB681">
        <v>1590.42</v>
      </c>
      <c r="CC681">
        <v>295</v>
      </c>
      <c r="CD681">
        <v>5220.67</v>
      </c>
      <c r="CE681">
        <v>1591.29</v>
      </c>
      <c r="CF681">
        <v>-0.87</v>
      </c>
      <c r="CG681">
        <v>300.0000000000001</v>
      </c>
      <c r="CH681">
        <v>23.8</v>
      </c>
      <c r="CI681">
        <v>1650.734719841875</v>
      </c>
      <c r="CJ681">
        <v>2.032994541366527</v>
      </c>
      <c r="CK681">
        <v>-31.03478562282126</v>
      </c>
      <c r="CL681">
        <v>0.9198548094063967</v>
      </c>
      <c r="CM681">
        <v>0.9759925733019913</v>
      </c>
      <c r="CN681">
        <v>-0.00431141668520578</v>
      </c>
      <c r="CO681">
        <v>289.9999999999999</v>
      </c>
      <c r="CP681">
        <v>1590.91</v>
      </c>
      <c r="CQ681">
        <v>765</v>
      </c>
      <c r="CR681">
        <v>5219.32</v>
      </c>
      <c r="CS681">
        <v>1591.27</v>
      </c>
      <c r="CT681">
        <v>-0.36</v>
      </c>
      <c r="DH681">
        <f>$B$11*EG681+$C$11*EH681+$F$11*ES681*(1-EV681)</f>
        <v>0</v>
      </c>
      <c r="DI681">
        <f>DH681*DJ681</f>
        <v>0</v>
      </c>
      <c r="DJ681">
        <f>($B$11*$D$9+$C$11*$D$9+$F$11*((FF681+EX681)/MAX(FF681+EX681+FG681, 0.1)*$I$9+FG681/MAX(FF681+EX681+FG681, 0.1)*$J$9))/($B$11+$C$11+$F$11)</f>
        <v>0</v>
      </c>
      <c r="DK681">
        <f>($B$11*$K$9+$C$11*$K$9+$F$11*((FF681+EX681)/MAX(FF681+EX681+FG681, 0.1)*$P$9+FG681/MAX(FF681+EX681+FG681, 0.1)*$Q$9))/($B$11+$C$11+$F$11)</f>
        <v>0</v>
      </c>
      <c r="DL681">
        <v>6</v>
      </c>
      <c r="DM681">
        <v>0.5</v>
      </c>
      <c r="DN681" t="s">
        <v>438</v>
      </c>
      <c r="DO681">
        <v>2</v>
      </c>
      <c r="DP681" t="b">
        <v>1</v>
      </c>
      <c r="DQ681">
        <v>1761515015.1</v>
      </c>
      <c r="DR681">
        <v>1415.786666666667</v>
      </c>
      <c r="DS681">
        <v>1462.316666666667</v>
      </c>
      <c r="DT681">
        <v>16.31315555555555</v>
      </c>
      <c r="DU681">
        <v>14.90618888888889</v>
      </c>
      <c r="DV681">
        <v>1420.023333333333</v>
      </c>
      <c r="DW681">
        <v>16.24093333333333</v>
      </c>
      <c r="DX681">
        <v>500.0054444444444</v>
      </c>
      <c r="DY681">
        <v>90.2453</v>
      </c>
      <c r="DZ681">
        <v>0.1001246666666667</v>
      </c>
      <c r="EA681">
        <v>23.72645555555555</v>
      </c>
      <c r="EB681">
        <v>23.86764444444444</v>
      </c>
      <c r="EC681">
        <v>999.9000000000001</v>
      </c>
      <c r="ED681">
        <v>0</v>
      </c>
      <c r="EE681">
        <v>0</v>
      </c>
      <c r="EF681">
        <v>10004.01666666667</v>
      </c>
      <c r="EG681">
        <v>0</v>
      </c>
      <c r="EH681">
        <v>1028.947777777778</v>
      </c>
      <c r="EI681">
        <v>-46.52852222222222</v>
      </c>
      <c r="EJ681">
        <v>1439.265555555556</v>
      </c>
      <c r="EK681">
        <v>1484.442222222222</v>
      </c>
      <c r="EL681">
        <v>1.406981111111111</v>
      </c>
      <c r="EM681">
        <v>1462.316666666667</v>
      </c>
      <c r="EN681">
        <v>14.90618888888889</v>
      </c>
      <c r="EO681">
        <v>1.472186666666667</v>
      </c>
      <c r="EP681">
        <v>1.345213333333333</v>
      </c>
      <c r="EQ681">
        <v>12.68228888888889</v>
      </c>
      <c r="ER681">
        <v>11.31374444444445</v>
      </c>
      <c r="ES681">
        <v>1999.981111111111</v>
      </c>
      <c r="ET681">
        <v>0.9800058888888888</v>
      </c>
      <c r="EU681">
        <v>0.01999443333333333</v>
      </c>
      <c r="EV681">
        <v>0</v>
      </c>
      <c r="EW681">
        <v>1466.306666666666</v>
      </c>
      <c r="EX681">
        <v>5.00097</v>
      </c>
      <c r="EY681">
        <v>29512</v>
      </c>
      <c r="EZ681">
        <v>16707.44444444445</v>
      </c>
      <c r="FA681">
        <v>41.312</v>
      </c>
      <c r="FB681">
        <v>42.45099999999999</v>
      </c>
      <c r="FC681">
        <v>41.47900000000001</v>
      </c>
      <c r="FD681">
        <v>41.812</v>
      </c>
      <c r="FE681">
        <v>41.312</v>
      </c>
      <c r="FF681">
        <v>1955.091111111111</v>
      </c>
      <c r="FG681">
        <v>39.89</v>
      </c>
      <c r="FH681">
        <v>0</v>
      </c>
      <c r="FI681">
        <v>9888.800000190735</v>
      </c>
      <c r="FJ681">
        <v>0</v>
      </c>
      <c r="FK681">
        <v>1467.1264</v>
      </c>
      <c r="FL681">
        <v>-10.04307688760724</v>
      </c>
      <c r="FM681">
        <v>-199.3692304667815</v>
      </c>
      <c r="FN681">
        <v>29526.628</v>
      </c>
      <c r="FO681">
        <v>15</v>
      </c>
      <c r="FP681">
        <v>0</v>
      </c>
      <c r="FQ681" t="s">
        <v>439</v>
      </c>
      <c r="FR681">
        <v>1760210915.6</v>
      </c>
      <c r="FS681">
        <v>0</v>
      </c>
      <c r="FT681">
        <v>0</v>
      </c>
      <c r="FU681">
        <v>-0.215</v>
      </c>
      <c r="FV681">
        <v>0</v>
      </c>
      <c r="FW681">
        <v>-0.6919999999999999</v>
      </c>
      <c r="FX681">
        <v>0</v>
      </c>
      <c r="FY681">
        <v>400</v>
      </c>
      <c r="FZ681">
        <v>0</v>
      </c>
      <c r="GA681">
        <v>0.15</v>
      </c>
      <c r="GB681">
        <v>0</v>
      </c>
      <c r="GC681">
        <v>-46.2939325</v>
      </c>
      <c r="GD681">
        <v>-1.640729831144393</v>
      </c>
      <c r="GE681">
        <v>0.189068585951633</v>
      </c>
      <c r="GF681">
        <v>0</v>
      </c>
      <c r="GG681">
        <v>1467.872941176471</v>
      </c>
      <c r="GH681">
        <v>-12.80366691620315</v>
      </c>
      <c r="GI681">
        <v>1.310138136883408</v>
      </c>
      <c r="GJ681">
        <v>0</v>
      </c>
      <c r="GK681">
        <v>1.38608625</v>
      </c>
      <c r="GL681">
        <v>0.08907410881801037</v>
      </c>
      <c r="GM681">
        <v>0.01485706644790619</v>
      </c>
      <c r="GN681">
        <v>1</v>
      </c>
      <c r="GO681">
        <v>1</v>
      </c>
      <c r="GP681">
        <v>3</v>
      </c>
      <c r="GQ681" t="s">
        <v>446</v>
      </c>
      <c r="GR681">
        <v>3.13381</v>
      </c>
      <c r="GS681">
        <v>2.76025</v>
      </c>
      <c r="GT681">
        <v>0.213197</v>
      </c>
      <c r="GU681">
        <v>0.215068</v>
      </c>
      <c r="GV681">
        <v>0.0802829</v>
      </c>
      <c r="GW681">
        <v>0.07430009999999999</v>
      </c>
      <c r="GX681">
        <v>24941.3</v>
      </c>
      <c r="GY681">
        <v>24886.4</v>
      </c>
      <c r="GZ681">
        <v>29490.7</v>
      </c>
      <c r="HA681">
        <v>29317.4</v>
      </c>
      <c r="HB681">
        <v>35846.8</v>
      </c>
      <c r="HC681">
        <v>35952.9</v>
      </c>
      <c r="HD681">
        <v>41495.4</v>
      </c>
      <c r="HE681">
        <v>41647</v>
      </c>
      <c r="HF681">
        <v>1.9087</v>
      </c>
      <c r="HG681">
        <v>1.82822</v>
      </c>
      <c r="HH681">
        <v>0.00735372</v>
      </c>
      <c r="HI681">
        <v>0</v>
      </c>
      <c r="HJ681">
        <v>23.7371</v>
      </c>
      <c r="HK681">
        <v>999.9</v>
      </c>
      <c r="HL681">
        <v>34.7</v>
      </c>
      <c r="HM681">
        <v>31.5</v>
      </c>
      <c r="HN681">
        <v>17.8478</v>
      </c>
      <c r="HO681">
        <v>62.6266</v>
      </c>
      <c r="HP681">
        <v>30.8093</v>
      </c>
      <c r="HQ681">
        <v>1</v>
      </c>
      <c r="HR681">
        <v>0.306367</v>
      </c>
      <c r="HS681">
        <v>4.34641</v>
      </c>
      <c r="HT681">
        <v>20.2902</v>
      </c>
      <c r="HU681">
        <v>5.21834</v>
      </c>
      <c r="HV681">
        <v>12.0162</v>
      </c>
      <c r="HW681">
        <v>4.98815</v>
      </c>
      <c r="HX681">
        <v>3.288</v>
      </c>
      <c r="HY681">
        <v>9999</v>
      </c>
      <c r="HZ681">
        <v>9999</v>
      </c>
      <c r="IA681">
        <v>9999</v>
      </c>
      <c r="IB681">
        <v>999.9</v>
      </c>
      <c r="IC681">
        <v>4.97282</v>
      </c>
      <c r="ID681">
        <v>1.86661</v>
      </c>
      <c r="IE681">
        <v>1.86587</v>
      </c>
      <c r="IF681">
        <v>1.86584</v>
      </c>
      <c r="IG681">
        <v>1.86769</v>
      </c>
      <c r="IH681">
        <v>1.87012</v>
      </c>
      <c r="II681">
        <v>1.86876</v>
      </c>
      <c r="IJ681">
        <v>1.87027</v>
      </c>
      <c r="IK681">
        <v>0</v>
      </c>
      <c r="IL681">
        <v>0</v>
      </c>
      <c r="IM681">
        <v>0</v>
      </c>
      <c r="IN681">
        <v>0</v>
      </c>
      <c r="IO681" t="s">
        <v>441</v>
      </c>
      <c r="IP681" t="s">
        <v>442</v>
      </c>
      <c r="IQ681" t="s">
        <v>443</v>
      </c>
      <c r="IR681" t="s">
        <v>443</v>
      </c>
      <c r="IS681" t="s">
        <v>443</v>
      </c>
      <c r="IT681" t="s">
        <v>443</v>
      </c>
      <c r="IU681">
        <v>0</v>
      </c>
      <c r="IV681">
        <v>100</v>
      </c>
      <c r="IW681">
        <v>100</v>
      </c>
      <c r="IX681">
        <v>-4.26</v>
      </c>
      <c r="IY681">
        <v>0.07290000000000001</v>
      </c>
      <c r="IZ681">
        <v>-1.414774939843471</v>
      </c>
      <c r="JA681">
        <v>-0.002262605230658699</v>
      </c>
      <c r="JB681">
        <v>4.117972070868355E-07</v>
      </c>
      <c r="JC681">
        <v>-1.535053720392113E-10</v>
      </c>
      <c r="JD681">
        <v>-0.05773197212917025</v>
      </c>
      <c r="JE681">
        <v>-0.004387372397949352</v>
      </c>
      <c r="JF681">
        <v>0.001148265067849212</v>
      </c>
      <c r="JG681">
        <v>-2.372704636287677E-05</v>
      </c>
      <c r="JH681">
        <v>4</v>
      </c>
      <c r="JI681">
        <v>2346</v>
      </c>
      <c r="JJ681">
        <v>1</v>
      </c>
      <c r="JK681">
        <v>24</v>
      </c>
      <c r="JL681">
        <v>21735</v>
      </c>
      <c r="JM681">
        <v>29358583.6</v>
      </c>
      <c r="JN681">
        <v>2.84912</v>
      </c>
      <c r="JO681">
        <v>2.2229</v>
      </c>
      <c r="JP681">
        <v>1.39648</v>
      </c>
      <c r="JQ681">
        <v>2.35229</v>
      </c>
      <c r="JR681">
        <v>1.49536</v>
      </c>
      <c r="JS681">
        <v>2.67822</v>
      </c>
      <c r="JT681">
        <v>36.3165</v>
      </c>
      <c r="JU681">
        <v>24.035</v>
      </c>
      <c r="JV681">
        <v>18</v>
      </c>
      <c r="JW681">
        <v>500.107</v>
      </c>
      <c r="JX681">
        <v>438.434</v>
      </c>
      <c r="JY681">
        <v>17.4789</v>
      </c>
      <c r="JZ681">
        <v>31.3516</v>
      </c>
      <c r="KA681">
        <v>29.994</v>
      </c>
      <c r="KB681">
        <v>31.052</v>
      </c>
      <c r="KC681">
        <v>30.9671</v>
      </c>
      <c r="KD681">
        <v>57.0439</v>
      </c>
      <c r="KE681">
        <v>19.2341</v>
      </c>
      <c r="KF681">
        <v>30.7492</v>
      </c>
      <c r="KG681">
        <v>17.6391</v>
      </c>
      <c r="KH681">
        <v>1489.85</v>
      </c>
      <c r="KI681">
        <v>14.9419</v>
      </c>
      <c r="KJ681">
        <v>100.785</v>
      </c>
      <c r="KK681">
        <v>100.152</v>
      </c>
    </row>
    <row r="682" spans="1:297">
      <c r="A682">
        <v>666</v>
      </c>
      <c r="B682">
        <v>1761515022.6</v>
      </c>
      <c r="C682">
        <v>7812.099999904633</v>
      </c>
      <c r="D682" t="s">
        <v>1781</v>
      </c>
      <c r="E682" t="s">
        <v>1782</v>
      </c>
      <c r="F682">
        <v>5</v>
      </c>
      <c r="G682" t="s">
        <v>1604</v>
      </c>
      <c r="H682" t="s">
        <v>436</v>
      </c>
      <c r="I682">
        <v>1761515019.8</v>
      </c>
      <c r="J682">
        <f>(K682)/1000</f>
        <v>0</v>
      </c>
      <c r="K682">
        <f>IF(DP682, AN682, AH682)</f>
        <v>0</v>
      </c>
      <c r="L682">
        <f>IF(DP682, AI682, AG682)</f>
        <v>0</v>
      </c>
      <c r="M682">
        <f>DR682 - IF(AU682&gt;1, L682*DL682*100.0/(AW682), 0)</f>
        <v>0</v>
      </c>
      <c r="N682">
        <f>((T682-J682/2)*M682-L682)/(T682+J682/2)</f>
        <v>0</v>
      </c>
      <c r="O682">
        <f>N682*(DY682+DZ682)/1000.0</f>
        <v>0</v>
      </c>
      <c r="P682">
        <f>(DR682 - IF(AU682&gt;1, L682*DL682*100.0/(AW682), 0))*(DY682+DZ682)/1000.0</f>
        <v>0</v>
      </c>
      <c r="Q682">
        <f>2.0/((1/S682-1/R682)+SIGN(S682)*SQRT((1/S682-1/R682)*(1/S682-1/R682) + 4*DM682/((DM682+1)*(DM682+1))*(2*1/S682*1/R682-1/R682*1/R682)))</f>
        <v>0</v>
      </c>
      <c r="R682">
        <f>IF(LEFT(DN682,1)&lt;&gt;"0",IF(LEFT(DN682,1)="1",3.0,DO682),$D$5+$E$5*(EF682*DY682/($K$5*1000))+$F$5*(EF682*DY682/($K$5*1000))*MAX(MIN(DL682,$J$5),$I$5)*MAX(MIN(DL682,$J$5),$I$5)+$G$5*MAX(MIN(DL682,$J$5),$I$5)*(EF682*DY682/($K$5*1000))+$H$5*(EF682*DY682/($K$5*1000))*(EF682*DY682/($K$5*1000)))</f>
        <v>0</v>
      </c>
      <c r="S682">
        <f>J682*(1000-(1000*0.61365*exp(17.502*W682/(240.97+W682))/(DY682+DZ682)+DT682)/2)/(1000*0.61365*exp(17.502*W682/(240.97+W682))/(DY682+DZ682)-DT682)</f>
        <v>0</v>
      </c>
      <c r="T682">
        <f>1/((DM682+1)/(Q682/1.6)+1/(R682/1.37)) + DM682/((DM682+1)/(Q682/1.6) + DM682/(R682/1.37))</f>
        <v>0</v>
      </c>
      <c r="U682">
        <f>(DH682*DK682)</f>
        <v>0</v>
      </c>
      <c r="V682">
        <f>(EA682+(U682+2*0.95*5.67E-8*(((EA682+$B$7)+273)^4-(EA682+273)^4)-44100*J682)/(1.84*29.3*R682+8*0.95*5.67E-8*(EA682+273)^3))</f>
        <v>0</v>
      </c>
      <c r="W682">
        <f>($C$7*EB682+$D$7*EC682+$E$7*V682)</f>
        <v>0</v>
      </c>
      <c r="X682">
        <f>0.61365*exp(17.502*W682/(240.97+W682))</f>
        <v>0</v>
      </c>
      <c r="Y682">
        <f>(Z682/AA682*100)</f>
        <v>0</v>
      </c>
      <c r="Z682">
        <f>DT682*(DY682+DZ682)/1000</f>
        <v>0</v>
      </c>
      <c r="AA682">
        <f>0.61365*exp(17.502*EA682/(240.97+EA682))</f>
        <v>0</v>
      </c>
      <c r="AB682">
        <f>(X682-DT682*(DY682+DZ682)/1000)</f>
        <v>0</v>
      </c>
      <c r="AC682">
        <f>(-J682*44100)</f>
        <v>0</v>
      </c>
      <c r="AD682">
        <f>2*29.3*R682*0.92*(EA682-W682)</f>
        <v>0</v>
      </c>
      <c r="AE682">
        <f>2*0.95*5.67E-8*(((EA682+$B$7)+273)^4-(W682+273)^4)</f>
        <v>0</v>
      </c>
      <c r="AF682">
        <f>U682+AE682+AC682+AD682</f>
        <v>0</v>
      </c>
      <c r="AG682">
        <f>DX682*AU682*(DS682-DR682*(1000-AU682*DU682)/(1000-AU682*DT682))/(100*DL682)</f>
        <v>0</v>
      </c>
      <c r="AH682">
        <f>1000*DX682*AU682*(DT682-DU682)/(100*DL682*(1000-AU682*DT682))</f>
        <v>0</v>
      </c>
      <c r="AI682">
        <f>(AJ682 - AK682 - DY682*1E3/(8.314*(EA682+273.15)) * AM682/DX682 * AL682) * DX682/(100*DL682) * (1000 - DU682)/1000</f>
        <v>0</v>
      </c>
      <c r="AJ682">
        <v>1499.814279226639</v>
      </c>
      <c r="AK682">
        <v>1462.982363636363</v>
      </c>
      <c r="AL682">
        <v>3.386628827329465</v>
      </c>
      <c r="AM682">
        <v>65.62289470494829</v>
      </c>
      <c r="AN682">
        <f>(AP682 - AO682 + DY682*1E3/(8.314*(EA682+273.15)) * AR682/DX682 * AQ682) * DX682/(100*DL682) * 1000/(1000 - AP682)</f>
        <v>0</v>
      </c>
      <c r="AO682">
        <v>14.91397672625644</v>
      </c>
      <c r="AP682">
        <v>16.42959454545454</v>
      </c>
      <c r="AQ682">
        <v>0.01598733704341578</v>
      </c>
      <c r="AR682">
        <v>106.7628895152086</v>
      </c>
      <c r="AS682">
        <v>0</v>
      </c>
      <c r="AT682">
        <v>0</v>
      </c>
      <c r="AU682">
        <f>IF(AS682*$H$13&gt;=AW682,1.0,(AW682/(AW682-AS682*$H$13)))</f>
        <v>0</v>
      </c>
      <c r="AV682">
        <f>(AU682-1)*100</f>
        <v>0</v>
      </c>
      <c r="AW682">
        <f>MAX(0,($B$13+$C$13*EF682)/(1+$D$13*EF682)*DY682/(EA682+273)*$E$13)</f>
        <v>0</v>
      </c>
      <c r="AX682" t="s">
        <v>437</v>
      </c>
      <c r="AY682" t="s">
        <v>437</v>
      </c>
      <c r="AZ682">
        <v>0</v>
      </c>
      <c r="BA682">
        <v>0</v>
      </c>
      <c r="BB682">
        <f>1-AZ682/BA682</f>
        <v>0</v>
      </c>
      <c r="BC682">
        <v>0</v>
      </c>
      <c r="BD682" t="s">
        <v>437</v>
      </c>
      <c r="BE682" t="s">
        <v>437</v>
      </c>
      <c r="BF682">
        <v>0</v>
      </c>
      <c r="BG682">
        <v>0</v>
      </c>
      <c r="BH682">
        <f>1-BF682/BG682</f>
        <v>0</v>
      </c>
      <c r="BI682">
        <v>0.5</v>
      </c>
      <c r="BJ682">
        <f>DI682</f>
        <v>0</v>
      </c>
      <c r="BK682">
        <f>L682</f>
        <v>0</v>
      </c>
      <c r="BL682">
        <f>BH682*BI682*BJ682</f>
        <v>0</v>
      </c>
      <c r="BM682">
        <f>(BK682-BC682)/BJ682</f>
        <v>0</v>
      </c>
      <c r="BN682">
        <f>(BA682-BG682)/BG682</f>
        <v>0</v>
      </c>
      <c r="BO682">
        <f>AZ682/(BB682+AZ682/BG682)</f>
        <v>0</v>
      </c>
      <c r="BP682" t="s">
        <v>437</v>
      </c>
      <c r="BQ682">
        <v>0</v>
      </c>
      <c r="BR682">
        <f>IF(BQ682&lt;&gt;0, BQ682, BO682)</f>
        <v>0</v>
      </c>
      <c r="BS682">
        <f>1-BR682/BG682</f>
        <v>0</v>
      </c>
      <c r="BT682">
        <f>(BG682-BF682)/(BG682-BR682)</f>
        <v>0</v>
      </c>
      <c r="BU682">
        <f>(BA682-BG682)/(BA682-BR682)</f>
        <v>0</v>
      </c>
      <c r="BV682">
        <f>(BG682-BF682)/(BG682-AZ682)</f>
        <v>0</v>
      </c>
      <c r="BW682">
        <f>(BA682-BG682)/(BA682-AZ682)</f>
        <v>0</v>
      </c>
      <c r="BX682">
        <f>(BT682*BR682/BF682)</f>
        <v>0</v>
      </c>
      <c r="BY682">
        <f>(1-BX682)</f>
        <v>0</v>
      </c>
      <c r="BZ682">
        <v>2020</v>
      </c>
      <c r="CA682">
        <v>290.0000000000001</v>
      </c>
      <c r="CB682">
        <v>1590.42</v>
      </c>
      <c r="CC682">
        <v>295</v>
      </c>
      <c r="CD682">
        <v>5220.67</v>
      </c>
      <c r="CE682">
        <v>1591.29</v>
      </c>
      <c r="CF682">
        <v>-0.87</v>
      </c>
      <c r="CG682">
        <v>300.0000000000001</v>
      </c>
      <c r="CH682">
        <v>23.8</v>
      </c>
      <c r="CI682">
        <v>1650.734719841875</v>
      </c>
      <c r="CJ682">
        <v>2.032994541366527</v>
      </c>
      <c r="CK682">
        <v>-31.03478562282126</v>
      </c>
      <c r="CL682">
        <v>0.9198548094063967</v>
      </c>
      <c r="CM682">
        <v>0.9759925733019913</v>
      </c>
      <c r="CN682">
        <v>-0.00431141668520578</v>
      </c>
      <c r="CO682">
        <v>289.9999999999999</v>
      </c>
      <c r="CP682">
        <v>1590.91</v>
      </c>
      <c r="CQ682">
        <v>765</v>
      </c>
      <c r="CR682">
        <v>5219.32</v>
      </c>
      <c r="CS682">
        <v>1591.27</v>
      </c>
      <c r="CT682">
        <v>-0.36</v>
      </c>
      <c r="DH682">
        <f>$B$11*EG682+$C$11*EH682+$F$11*ES682*(1-EV682)</f>
        <v>0</v>
      </c>
      <c r="DI682">
        <f>DH682*DJ682</f>
        <v>0</v>
      </c>
      <c r="DJ682">
        <f>($B$11*$D$9+$C$11*$D$9+$F$11*((FF682+EX682)/MAX(FF682+EX682+FG682, 0.1)*$I$9+FG682/MAX(FF682+EX682+FG682, 0.1)*$J$9))/($B$11+$C$11+$F$11)</f>
        <v>0</v>
      </c>
      <c r="DK682">
        <f>($B$11*$K$9+$C$11*$K$9+$F$11*((FF682+EX682)/MAX(FF682+EX682+FG682, 0.1)*$P$9+FG682/MAX(FF682+EX682+FG682, 0.1)*$Q$9))/($B$11+$C$11+$F$11)</f>
        <v>0</v>
      </c>
      <c r="DL682">
        <v>6</v>
      </c>
      <c r="DM682">
        <v>0.5</v>
      </c>
      <c r="DN682" t="s">
        <v>438</v>
      </c>
      <c r="DO682">
        <v>2</v>
      </c>
      <c r="DP682" t="b">
        <v>1</v>
      </c>
      <c r="DQ682">
        <v>1761515019.8</v>
      </c>
      <c r="DR682">
        <v>1431.344</v>
      </c>
      <c r="DS682">
        <v>1478.127</v>
      </c>
      <c r="DT682">
        <v>16.39972</v>
      </c>
      <c r="DU682">
        <v>14.91373</v>
      </c>
      <c r="DV682">
        <v>1435.611</v>
      </c>
      <c r="DW682">
        <v>16.32628</v>
      </c>
      <c r="DX682">
        <v>499.9825</v>
      </c>
      <c r="DY682">
        <v>90.24603999999999</v>
      </c>
      <c r="DZ682">
        <v>0.09994500999999999</v>
      </c>
      <c r="EA682">
        <v>23.73616</v>
      </c>
      <c r="EB682">
        <v>23.86153</v>
      </c>
      <c r="EC682">
        <v>999.9</v>
      </c>
      <c r="ED682">
        <v>0</v>
      </c>
      <c r="EE682">
        <v>0</v>
      </c>
      <c r="EF682">
        <v>9999.429</v>
      </c>
      <c r="EG682">
        <v>0</v>
      </c>
      <c r="EH682">
        <v>1028.946</v>
      </c>
      <c r="EI682">
        <v>-46.78174</v>
      </c>
      <c r="EJ682">
        <v>1455.21</v>
      </c>
      <c r="EK682">
        <v>1500.503</v>
      </c>
      <c r="EL682">
        <v>1.485983</v>
      </c>
      <c r="EM682">
        <v>1478.127</v>
      </c>
      <c r="EN682">
        <v>14.91373</v>
      </c>
      <c r="EO682">
        <v>1.480011</v>
      </c>
      <c r="EP682">
        <v>1.345907</v>
      </c>
      <c r="EQ682">
        <v>12.76318</v>
      </c>
      <c r="ER682">
        <v>11.32153</v>
      </c>
      <c r="ES682">
        <v>1999.998</v>
      </c>
      <c r="ET682">
        <v>0.980006</v>
      </c>
      <c r="EU682">
        <v>0.01999424</v>
      </c>
      <c r="EV682">
        <v>0</v>
      </c>
      <c r="EW682">
        <v>1465.546</v>
      </c>
      <c r="EX682">
        <v>5.000970000000001</v>
      </c>
      <c r="EY682">
        <v>29499.23</v>
      </c>
      <c r="EZ682">
        <v>16707.59</v>
      </c>
      <c r="FA682">
        <v>41.312</v>
      </c>
      <c r="FB682">
        <v>42.4496</v>
      </c>
      <c r="FC682">
        <v>41.4937</v>
      </c>
      <c r="FD682">
        <v>41.812</v>
      </c>
      <c r="FE682">
        <v>41.312</v>
      </c>
      <c r="FF682">
        <v>1955.108</v>
      </c>
      <c r="FG682">
        <v>39.89</v>
      </c>
      <c r="FH682">
        <v>0</v>
      </c>
      <c r="FI682">
        <v>9893.600000143051</v>
      </c>
      <c r="FJ682">
        <v>0</v>
      </c>
      <c r="FK682">
        <v>1466.3288</v>
      </c>
      <c r="FL682">
        <v>-10.09538459502652</v>
      </c>
      <c r="FM682">
        <v>-170.5769231990573</v>
      </c>
      <c r="FN682">
        <v>29511.852</v>
      </c>
      <c r="FO682">
        <v>15</v>
      </c>
      <c r="FP682">
        <v>0</v>
      </c>
      <c r="FQ682" t="s">
        <v>439</v>
      </c>
      <c r="FR682">
        <v>1760210915.6</v>
      </c>
      <c r="FS682">
        <v>0</v>
      </c>
      <c r="FT682">
        <v>0</v>
      </c>
      <c r="FU682">
        <v>-0.215</v>
      </c>
      <c r="FV682">
        <v>0</v>
      </c>
      <c r="FW682">
        <v>-0.6919999999999999</v>
      </c>
      <c r="FX682">
        <v>0</v>
      </c>
      <c r="FY682">
        <v>400</v>
      </c>
      <c r="FZ682">
        <v>0</v>
      </c>
      <c r="GA682">
        <v>0.15</v>
      </c>
      <c r="GB682">
        <v>0</v>
      </c>
      <c r="GC682">
        <v>-46.41664</v>
      </c>
      <c r="GD682">
        <v>-2.541532457786087</v>
      </c>
      <c r="GE682">
        <v>0.2582828031441504</v>
      </c>
      <c r="GF682">
        <v>0</v>
      </c>
      <c r="GG682">
        <v>1467.016764705882</v>
      </c>
      <c r="GH682">
        <v>-10.49732619391345</v>
      </c>
      <c r="GI682">
        <v>1.08234962435554</v>
      </c>
      <c r="GJ682">
        <v>0</v>
      </c>
      <c r="GK682">
        <v>1.40630725</v>
      </c>
      <c r="GL682">
        <v>0.3385023264540307</v>
      </c>
      <c r="GM682">
        <v>0.04060668380867244</v>
      </c>
      <c r="GN682">
        <v>0</v>
      </c>
      <c r="GO682">
        <v>0</v>
      </c>
      <c r="GP682">
        <v>3</v>
      </c>
      <c r="GQ682" t="s">
        <v>455</v>
      </c>
      <c r="GR682">
        <v>3.13377</v>
      </c>
      <c r="GS682">
        <v>2.76039</v>
      </c>
      <c r="GT682">
        <v>0.214705</v>
      </c>
      <c r="GU682">
        <v>0.216547</v>
      </c>
      <c r="GV682">
        <v>0.0805288</v>
      </c>
      <c r="GW682">
        <v>0.07429959999999999</v>
      </c>
      <c r="GX682">
        <v>24893.7</v>
      </c>
      <c r="GY682">
        <v>24840.3</v>
      </c>
      <c r="GZ682">
        <v>29491.1</v>
      </c>
      <c r="HA682">
        <v>29318.6</v>
      </c>
      <c r="HB682">
        <v>35837.7</v>
      </c>
      <c r="HC682">
        <v>35954.1</v>
      </c>
      <c r="HD682">
        <v>41496.1</v>
      </c>
      <c r="HE682">
        <v>41648.4</v>
      </c>
      <c r="HF682">
        <v>1.90877</v>
      </c>
      <c r="HG682">
        <v>1.82822</v>
      </c>
      <c r="HH682">
        <v>0.0077486</v>
      </c>
      <c r="HI682">
        <v>0</v>
      </c>
      <c r="HJ682">
        <v>23.7321</v>
      </c>
      <c r="HK682">
        <v>999.9</v>
      </c>
      <c r="HL682">
        <v>34.7</v>
      </c>
      <c r="HM682">
        <v>31.5</v>
      </c>
      <c r="HN682">
        <v>17.846</v>
      </c>
      <c r="HO682">
        <v>62.5466</v>
      </c>
      <c r="HP682">
        <v>30.7131</v>
      </c>
      <c r="HQ682">
        <v>1</v>
      </c>
      <c r="HR682">
        <v>0.30671</v>
      </c>
      <c r="HS682">
        <v>4.58495</v>
      </c>
      <c r="HT682">
        <v>20.2839</v>
      </c>
      <c r="HU682">
        <v>5.21819</v>
      </c>
      <c r="HV682">
        <v>12.0165</v>
      </c>
      <c r="HW682">
        <v>4.98845</v>
      </c>
      <c r="HX682">
        <v>3.28795</v>
      </c>
      <c r="HY682">
        <v>9999</v>
      </c>
      <c r="HZ682">
        <v>9999</v>
      </c>
      <c r="IA682">
        <v>9999</v>
      </c>
      <c r="IB682">
        <v>999.9</v>
      </c>
      <c r="IC682">
        <v>4.97283</v>
      </c>
      <c r="ID682">
        <v>1.86661</v>
      </c>
      <c r="IE682">
        <v>1.86585</v>
      </c>
      <c r="IF682">
        <v>1.86584</v>
      </c>
      <c r="IG682">
        <v>1.86768</v>
      </c>
      <c r="IH682">
        <v>1.87012</v>
      </c>
      <c r="II682">
        <v>1.86876</v>
      </c>
      <c r="IJ682">
        <v>1.87027</v>
      </c>
      <c r="IK682">
        <v>0</v>
      </c>
      <c r="IL682">
        <v>0</v>
      </c>
      <c r="IM682">
        <v>0</v>
      </c>
      <c r="IN682">
        <v>0</v>
      </c>
      <c r="IO682" t="s">
        <v>441</v>
      </c>
      <c r="IP682" t="s">
        <v>442</v>
      </c>
      <c r="IQ682" t="s">
        <v>443</v>
      </c>
      <c r="IR682" t="s">
        <v>443</v>
      </c>
      <c r="IS682" t="s">
        <v>443</v>
      </c>
      <c r="IT682" t="s">
        <v>443</v>
      </c>
      <c r="IU682">
        <v>0</v>
      </c>
      <c r="IV682">
        <v>100</v>
      </c>
      <c r="IW682">
        <v>100</v>
      </c>
      <c r="IX682">
        <v>-4.29</v>
      </c>
      <c r="IY682">
        <v>0.07389999999999999</v>
      </c>
      <c r="IZ682">
        <v>-1.414774939843471</v>
      </c>
      <c r="JA682">
        <v>-0.002262605230658699</v>
      </c>
      <c r="JB682">
        <v>4.117972070868355E-07</v>
      </c>
      <c r="JC682">
        <v>-1.535053720392113E-10</v>
      </c>
      <c r="JD682">
        <v>-0.05773197212917025</v>
      </c>
      <c r="JE682">
        <v>-0.004387372397949352</v>
      </c>
      <c r="JF682">
        <v>0.001148265067849212</v>
      </c>
      <c r="JG682">
        <v>-2.372704636287677E-05</v>
      </c>
      <c r="JH682">
        <v>4</v>
      </c>
      <c r="JI682">
        <v>2346</v>
      </c>
      <c r="JJ682">
        <v>1</v>
      </c>
      <c r="JK682">
        <v>24</v>
      </c>
      <c r="JL682">
        <v>21735.1</v>
      </c>
      <c r="JM682">
        <v>29358583.7</v>
      </c>
      <c r="JN682">
        <v>2.87354</v>
      </c>
      <c r="JO682">
        <v>2.22412</v>
      </c>
      <c r="JP682">
        <v>1.39648</v>
      </c>
      <c r="JQ682">
        <v>2.35107</v>
      </c>
      <c r="JR682">
        <v>1.49536</v>
      </c>
      <c r="JS682">
        <v>2.64404</v>
      </c>
      <c r="JT682">
        <v>36.3165</v>
      </c>
      <c r="JU682">
        <v>24.035</v>
      </c>
      <c r="JV682">
        <v>18</v>
      </c>
      <c r="JW682">
        <v>500.183</v>
      </c>
      <c r="JX682">
        <v>438.458</v>
      </c>
      <c r="JY682">
        <v>17.679</v>
      </c>
      <c r="JZ682">
        <v>31.3551</v>
      </c>
      <c r="KA682">
        <v>29.9981</v>
      </c>
      <c r="KB682">
        <v>31.0554</v>
      </c>
      <c r="KC682">
        <v>30.9705</v>
      </c>
      <c r="KD682">
        <v>57.5314</v>
      </c>
      <c r="KE682">
        <v>19.2341</v>
      </c>
      <c r="KF682">
        <v>30.7492</v>
      </c>
      <c r="KG682">
        <v>17.7368</v>
      </c>
      <c r="KH682">
        <v>1503.63</v>
      </c>
      <c r="KI682">
        <v>14.902</v>
      </c>
      <c r="KJ682">
        <v>100.787</v>
      </c>
      <c r="KK682">
        <v>100.155</v>
      </c>
    </row>
    <row r="683" spans="1:297">
      <c r="A683">
        <v>667</v>
      </c>
      <c r="B683">
        <v>1761515027.6</v>
      </c>
      <c r="C683">
        <v>7817.099999904633</v>
      </c>
      <c r="D683" t="s">
        <v>1783</v>
      </c>
      <c r="E683" t="s">
        <v>1784</v>
      </c>
      <c r="F683">
        <v>5</v>
      </c>
      <c r="G683" t="s">
        <v>1604</v>
      </c>
      <c r="H683" t="s">
        <v>436</v>
      </c>
      <c r="I683">
        <v>1761515025.1</v>
      </c>
      <c r="J683">
        <f>(K683)/1000</f>
        <v>0</v>
      </c>
      <c r="K683">
        <f>IF(DP683, AN683, AH683)</f>
        <v>0</v>
      </c>
      <c r="L683">
        <f>IF(DP683, AI683, AG683)</f>
        <v>0</v>
      </c>
      <c r="M683">
        <f>DR683 - IF(AU683&gt;1, L683*DL683*100.0/(AW683), 0)</f>
        <v>0</v>
      </c>
      <c r="N683">
        <f>((T683-J683/2)*M683-L683)/(T683+J683/2)</f>
        <v>0</v>
      </c>
      <c r="O683">
        <f>N683*(DY683+DZ683)/1000.0</f>
        <v>0</v>
      </c>
      <c r="P683">
        <f>(DR683 - IF(AU683&gt;1, L683*DL683*100.0/(AW683), 0))*(DY683+DZ683)/1000.0</f>
        <v>0</v>
      </c>
      <c r="Q683">
        <f>2.0/((1/S683-1/R683)+SIGN(S683)*SQRT((1/S683-1/R683)*(1/S683-1/R683) + 4*DM683/((DM683+1)*(DM683+1))*(2*1/S683*1/R683-1/R683*1/R683)))</f>
        <v>0</v>
      </c>
      <c r="R683">
        <f>IF(LEFT(DN683,1)&lt;&gt;"0",IF(LEFT(DN683,1)="1",3.0,DO683),$D$5+$E$5*(EF683*DY683/($K$5*1000))+$F$5*(EF683*DY683/($K$5*1000))*MAX(MIN(DL683,$J$5),$I$5)*MAX(MIN(DL683,$J$5),$I$5)+$G$5*MAX(MIN(DL683,$J$5),$I$5)*(EF683*DY683/($K$5*1000))+$H$5*(EF683*DY683/($K$5*1000))*(EF683*DY683/($K$5*1000)))</f>
        <v>0</v>
      </c>
      <c r="S683">
        <f>J683*(1000-(1000*0.61365*exp(17.502*W683/(240.97+W683))/(DY683+DZ683)+DT683)/2)/(1000*0.61365*exp(17.502*W683/(240.97+W683))/(DY683+DZ683)-DT683)</f>
        <v>0</v>
      </c>
      <c r="T683">
        <f>1/((DM683+1)/(Q683/1.6)+1/(R683/1.37)) + DM683/((DM683+1)/(Q683/1.6) + DM683/(R683/1.37))</f>
        <v>0</v>
      </c>
      <c r="U683">
        <f>(DH683*DK683)</f>
        <v>0</v>
      </c>
      <c r="V683">
        <f>(EA683+(U683+2*0.95*5.67E-8*(((EA683+$B$7)+273)^4-(EA683+273)^4)-44100*J683)/(1.84*29.3*R683+8*0.95*5.67E-8*(EA683+273)^3))</f>
        <v>0</v>
      </c>
      <c r="W683">
        <f>($C$7*EB683+$D$7*EC683+$E$7*V683)</f>
        <v>0</v>
      </c>
      <c r="X683">
        <f>0.61365*exp(17.502*W683/(240.97+W683))</f>
        <v>0</v>
      </c>
      <c r="Y683">
        <f>(Z683/AA683*100)</f>
        <v>0</v>
      </c>
      <c r="Z683">
        <f>DT683*(DY683+DZ683)/1000</f>
        <v>0</v>
      </c>
      <c r="AA683">
        <f>0.61365*exp(17.502*EA683/(240.97+EA683))</f>
        <v>0</v>
      </c>
      <c r="AB683">
        <f>(X683-DT683*(DY683+DZ683)/1000)</f>
        <v>0</v>
      </c>
      <c r="AC683">
        <f>(-J683*44100)</f>
        <v>0</v>
      </c>
      <c r="AD683">
        <f>2*29.3*R683*0.92*(EA683-W683)</f>
        <v>0</v>
      </c>
      <c r="AE683">
        <f>2*0.95*5.67E-8*(((EA683+$B$7)+273)^4-(W683+273)^4)</f>
        <v>0</v>
      </c>
      <c r="AF683">
        <f>U683+AE683+AC683+AD683</f>
        <v>0</v>
      </c>
      <c r="AG683">
        <f>DX683*AU683*(DS683-DR683*(1000-AU683*DU683)/(1000-AU683*DT683))/(100*DL683)</f>
        <v>0</v>
      </c>
      <c r="AH683">
        <f>1000*DX683*AU683*(DT683-DU683)/(100*DL683*(1000-AU683*DT683))</f>
        <v>0</v>
      </c>
      <c r="AI683">
        <f>(AJ683 - AK683 - DY683*1E3/(8.314*(EA683+273.15)) * AM683/DX683 * AL683) * DX683/(100*DL683) * (1000 - DU683)/1000</f>
        <v>0</v>
      </c>
      <c r="AJ683">
        <v>1516.81154173199</v>
      </c>
      <c r="AK683">
        <v>1479.999333333333</v>
      </c>
      <c r="AL683">
        <v>3.418210649777365</v>
      </c>
      <c r="AM683">
        <v>65.62289470494829</v>
      </c>
      <c r="AN683">
        <f>(AP683 - AO683 + DY683*1E3/(8.314*(EA683+273.15)) * AR683/DX683 * AQ683) * DX683/(100*DL683) * 1000/(1000 - AP683)</f>
        <v>0</v>
      </c>
      <c r="AO683">
        <v>14.91218564302943</v>
      </c>
      <c r="AP683">
        <v>16.45805696969696</v>
      </c>
      <c r="AQ683">
        <v>0.006757831952321797</v>
      </c>
      <c r="AR683">
        <v>106.7628895152086</v>
      </c>
      <c r="AS683">
        <v>0</v>
      </c>
      <c r="AT683">
        <v>0</v>
      </c>
      <c r="AU683">
        <f>IF(AS683*$H$13&gt;=AW683,1.0,(AW683/(AW683-AS683*$H$13)))</f>
        <v>0</v>
      </c>
      <c r="AV683">
        <f>(AU683-1)*100</f>
        <v>0</v>
      </c>
      <c r="AW683">
        <f>MAX(0,($B$13+$C$13*EF683)/(1+$D$13*EF683)*DY683/(EA683+273)*$E$13)</f>
        <v>0</v>
      </c>
      <c r="AX683" t="s">
        <v>437</v>
      </c>
      <c r="AY683" t="s">
        <v>437</v>
      </c>
      <c r="AZ683">
        <v>0</v>
      </c>
      <c r="BA683">
        <v>0</v>
      </c>
      <c r="BB683">
        <f>1-AZ683/BA683</f>
        <v>0</v>
      </c>
      <c r="BC683">
        <v>0</v>
      </c>
      <c r="BD683" t="s">
        <v>437</v>
      </c>
      <c r="BE683" t="s">
        <v>437</v>
      </c>
      <c r="BF683">
        <v>0</v>
      </c>
      <c r="BG683">
        <v>0</v>
      </c>
      <c r="BH683">
        <f>1-BF683/BG683</f>
        <v>0</v>
      </c>
      <c r="BI683">
        <v>0.5</v>
      </c>
      <c r="BJ683">
        <f>DI683</f>
        <v>0</v>
      </c>
      <c r="BK683">
        <f>L683</f>
        <v>0</v>
      </c>
      <c r="BL683">
        <f>BH683*BI683*BJ683</f>
        <v>0</v>
      </c>
      <c r="BM683">
        <f>(BK683-BC683)/BJ683</f>
        <v>0</v>
      </c>
      <c r="BN683">
        <f>(BA683-BG683)/BG683</f>
        <v>0</v>
      </c>
      <c r="BO683">
        <f>AZ683/(BB683+AZ683/BG683)</f>
        <v>0</v>
      </c>
      <c r="BP683" t="s">
        <v>437</v>
      </c>
      <c r="BQ683">
        <v>0</v>
      </c>
      <c r="BR683">
        <f>IF(BQ683&lt;&gt;0, BQ683, BO683)</f>
        <v>0</v>
      </c>
      <c r="BS683">
        <f>1-BR683/BG683</f>
        <v>0</v>
      </c>
      <c r="BT683">
        <f>(BG683-BF683)/(BG683-BR683)</f>
        <v>0</v>
      </c>
      <c r="BU683">
        <f>(BA683-BG683)/(BA683-BR683)</f>
        <v>0</v>
      </c>
      <c r="BV683">
        <f>(BG683-BF683)/(BG683-AZ683)</f>
        <v>0</v>
      </c>
      <c r="BW683">
        <f>(BA683-BG683)/(BA683-AZ683)</f>
        <v>0</v>
      </c>
      <c r="BX683">
        <f>(BT683*BR683/BF683)</f>
        <v>0</v>
      </c>
      <c r="BY683">
        <f>(1-BX683)</f>
        <v>0</v>
      </c>
      <c r="BZ683">
        <v>2020</v>
      </c>
      <c r="CA683">
        <v>290.0000000000001</v>
      </c>
      <c r="CB683">
        <v>1590.42</v>
      </c>
      <c r="CC683">
        <v>295</v>
      </c>
      <c r="CD683">
        <v>5220.67</v>
      </c>
      <c r="CE683">
        <v>1591.29</v>
      </c>
      <c r="CF683">
        <v>-0.87</v>
      </c>
      <c r="CG683">
        <v>300.0000000000001</v>
      </c>
      <c r="CH683">
        <v>23.8</v>
      </c>
      <c r="CI683">
        <v>1650.734719841875</v>
      </c>
      <c r="CJ683">
        <v>2.032994541366527</v>
      </c>
      <c r="CK683">
        <v>-31.03478562282126</v>
      </c>
      <c r="CL683">
        <v>0.9198548094063967</v>
      </c>
      <c r="CM683">
        <v>0.9759925733019913</v>
      </c>
      <c r="CN683">
        <v>-0.00431141668520578</v>
      </c>
      <c r="CO683">
        <v>289.9999999999999</v>
      </c>
      <c r="CP683">
        <v>1590.91</v>
      </c>
      <c r="CQ683">
        <v>765</v>
      </c>
      <c r="CR683">
        <v>5219.32</v>
      </c>
      <c r="CS683">
        <v>1591.27</v>
      </c>
      <c r="CT683">
        <v>-0.36</v>
      </c>
      <c r="DH683">
        <f>$B$11*EG683+$C$11*EH683+$F$11*ES683*(1-EV683)</f>
        <v>0</v>
      </c>
      <c r="DI683">
        <f>DH683*DJ683</f>
        <v>0</v>
      </c>
      <c r="DJ683">
        <f>($B$11*$D$9+$C$11*$D$9+$F$11*((FF683+EX683)/MAX(FF683+EX683+FG683, 0.1)*$I$9+FG683/MAX(FF683+EX683+FG683, 0.1)*$J$9))/($B$11+$C$11+$F$11)</f>
        <v>0</v>
      </c>
      <c r="DK683">
        <f>($B$11*$K$9+$C$11*$K$9+$F$11*((FF683+EX683)/MAX(FF683+EX683+FG683, 0.1)*$P$9+FG683/MAX(FF683+EX683+FG683, 0.1)*$Q$9))/($B$11+$C$11+$F$11)</f>
        <v>0</v>
      </c>
      <c r="DL683">
        <v>6</v>
      </c>
      <c r="DM683">
        <v>0.5</v>
      </c>
      <c r="DN683" t="s">
        <v>438</v>
      </c>
      <c r="DO683">
        <v>2</v>
      </c>
      <c r="DP683" t="b">
        <v>1</v>
      </c>
      <c r="DQ683">
        <v>1761515025.1</v>
      </c>
      <c r="DR683">
        <v>1448.915555555556</v>
      </c>
      <c r="DS683">
        <v>1495.891111111111</v>
      </c>
      <c r="DT683">
        <v>16.44984444444445</v>
      </c>
      <c r="DU683">
        <v>14.91203333333333</v>
      </c>
      <c r="DV683">
        <v>1453.221111111111</v>
      </c>
      <c r="DW683">
        <v>16.37568888888889</v>
      </c>
      <c r="DX683">
        <v>500.0467777777778</v>
      </c>
      <c r="DY683">
        <v>90.24359999999999</v>
      </c>
      <c r="DZ683">
        <v>0.1000643555555555</v>
      </c>
      <c r="EA683">
        <v>23.75057777777778</v>
      </c>
      <c r="EB683">
        <v>23.86323333333334</v>
      </c>
      <c r="EC683">
        <v>999.9000000000001</v>
      </c>
      <c r="ED683">
        <v>0</v>
      </c>
      <c r="EE683">
        <v>0</v>
      </c>
      <c r="EF683">
        <v>10009.03777777778</v>
      </c>
      <c r="EG683">
        <v>0</v>
      </c>
      <c r="EH683">
        <v>1028.96</v>
      </c>
      <c r="EI683">
        <v>-46.97548888888889</v>
      </c>
      <c r="EJ683">
        <v>1473.15</v>
      </c>
      <c r="EK683">
        <v>1518.536666666667</v>
      </c>
      <c r="EL683">
        <v>1.5378</v>
      </c>
      <c r="EM683">
        <v>1495.891111111111</v>
      </c>
      <c r="EN683">
        <v>14.91203333333333</v>
      </c>
      <c r="EO683">
        <v>1.484494444444445</v>
      </c>
      <c r="EP683">
        <v>1.345717777777778</v>
      </c>
      <c r="EQ683">
        <v>12.80936666666667</v>
      </c>
      <c r="ER683">
        <v>11.3194</v>
      </c>
      <c r="ES683">
        <v>2000.036666666667</v>
      </c>
      <c r="ET683">
        <v>0.9800065555555556</v>
      </c>
      <c r="EU683">
        <v>0.0199938</v>
      </c>
      <c r="EV683">
        <v>0</v>
      </c>
      <c r="EW683">
        <v>1464.875555555555</v>
      </c>
      <c r="EX683">
        <v>5.00097</v>
      </c>
      <c r="EY683">
        <v>29484.44444444445</v>
      </c>
      <c r="EZ683">
        <v>16707.88888888889</v>
      </c>
      <c r="FA683">
        <v>41.312</v>
      </c>
      <c r="FB683">
        <v>42.472</v>
      </c>
      <c r="FC683">
        <v>41.5</v>
      </c>
      <c r="FD683">
        <v>41.812</v>
      </c>
      <c r="FE683">
        <v>41.312</v>
      </c>
      <c r="FF683">
        <v>1955.146666666667</v>
      </c>
      <c r="FG683">
        <v>39.89</v>
      </c>
      <c r="FH683">
        <v>0</v>
      </c>
      <c r="FI683">
        <v>9898.400000095367</v>
      </c>
      <c r="FJ683">
        <v>0</v>
      </c>
      <c r="FK683">
        <v>1465.5776</v>
      </c>
      <c r="FL683">
        <v>-8.365384581811755</v>
      </c>
      <c r="FM683">
        <v>-164.8461536371464</v>
      </c>
      <c r="FN683">
        <v>29498.208</v>
      </c>
      <c r="FO683">
        <v>15</v>
      </c>
      <c r="FP683">
        <v>0</v>
      </c>
      <c r="FQ683" t="s">
        <v>439</v>
      </c>
      <c r="FR683">
        <v>1760210915.6</v>
      </c>
      <c r="FS683">
        <v>0</v>
      </c>
      <c r="FT683">
        <v>0</v>
      </c>
      <c r="FU683">
        <v>-0.215</v>
      </c>
      <c r="FV683">
        <v>0</v>
      </c>
      <c r="FW683">
        <v>-0.6919999999999999</v>
      </c>
      <c r="FX683">
        <v>0</v>
      </c>
      <c r="FY683">
        <v>400</v>
      </c>
      <c r="FZ683">
        <v>0</v>
      </c>
      <c r="GA683">
        <v>0.15</v>
      </c>
      <c r="GB683">
        <v>0</v>
      </c>
      <c r="GC683">
        <v>-46.66964249999999</v>
      </c>
      <c r="GD683">
        <v>-2.321890806754278</v>
      </c>
      <c r="GE683">
        <v>0.2331380276654801</v>
      </c>
      <c r="GF683">
        <v>0</v>
      </c>
      <c r="GG683">
        <v>1466.031764705882</v>
      </c>
      <c r="GH683">
        <v>-9.413292582170749</v>
      </c>
      <c r="GI683">
        <v>0.970650087155766</v>
      </c>
      <c r="GJ683">
        <v>0</v>
      </c>
      <c r="GK683">
        <v>1.45127525</v>
      </c>
      <c r="GL683">
        <v>0.6621589868667905</v>
      </c>
      <c r="GM683">
        <v>0.06517784872897769</v>
      </c>
      <c r="GN683">
        <v>0</v>
      </c>
      <c r="GO683">
        <v>0</v>
      </c>
      <c r="GP683">
        <v>3</v>
      </c>
      <c r="GQ683" t="s">
        <v>455</v>
      </c>
      <c r="GR683">
        <v>3.13385</v>
      </c>
      <c r="GS683">
        <v>2.76027</v>
      </c>
      <c r="GT683">
        <v>0.216211</v>
      </c>
      <c r="GU683">
        <v>0.218033</v>
      </c>
      <c r="GV683">
        <v>0.0806193</v>
      </c>
      <c r="GW683">
        <v>0.07428999999999999</v>
      </c>
      <c r="GX683">
        <v>24846.6</v>
      </c>
      <c r="GY683">
        <v>24793.3</v>
      </c>
      <c r="GZ683">
        <v>29492</v>
      </c>
      <c r="HA683">
        <v>29318.8</v>
      </c>
      <c r="HB683">
        <v>35835</v>
      </c>
      <c r="HC683">
        <v>35954.8</v>
      </c>
      <c r="HD683">
        <v>41497</v>
      </c>
      <c r="HE683">
        <v>41648.7</v>
      </c>
      <c r="HF683">
        <v>1.90877</v>
      </c>
      <c r="HG683">
        <v>1.82817</v>
      </c>
      <c r="HH683">
        <v>0.008620320000000001</v>
      </c>
      <c r="HI683">
        <v>0</v>
      </c>
      <c r="HJ683">
        <v>23.7276</v>
      </c>
      <c r="HK683">
        <v>999.9</v>
      </c>
      <c r="HL683">
        <v>34.7</v>
      </c>
      <c r="HM683">
        <v>31.5</v>
      </c>
      <c r="HN683">
        <v>17.8484</v>
      </c>
      <c r="HO683">
        <v>62.4666</v>
      </c>
      <c r="HP683">
        <v>30.7372</v>
      </c>
      <c r="HQ683">
        <v>1</v>
      </c>
      <c r="HR683">
        <v>0.307546</v>
      </c>
      <c r="HS683">
        <v>4.73593</v>
      </c>
      <c r="HT683">
        <v>20.2793</v>
      </c>
      <c r="HU683">
        <v>5.21759</v>
      </c>
      <c r="HV683">
        <v>12.0164</v>
      </c>
      <c r="HW683">
        <v>4.988</v>
      </c>
      <c r="HX683">
        <v>3.28785</v>
      </c>
      <c r="HY683">
        <v>9999</v>
      </c>
      <c r="HZ683">
        <v>9999</v>
      </c>
      <c r="IA683">
        <v>9999</v>
      </c>
      <c r="IB683">
        <v>999.9</v>
      </c>
      <c r="IC683">
        <v>4.97283</v>
      </c>
      <c r="ID683">
        <v>1.86661</v>
      </c>
      <c r="IE683">
        <v>1.86588</v>
      </c>
      <c r="IF683">
        <v>1.86584</v>
      </c>
      <c r="IG683">
        <v>1.8677</v>
      </c>
      <c r="IH683">
        <v>1.87014</v>
      </c>
      <c r="II683">
        <v>1.86878</v>
      </c>
      <c r="IJ683">
        <v>1.87028</v>
      </c>
      <c r="IK683">
        <v>0</v>
      </c>
      <c r="IL683">
        <v>0</v>
      </c>
      <c r="IM683">
        <v>0</v>
      </c>
      <c r="IN683">
        <v>0</v>
      </c>
      <c r="IO683" t="s">
        <v>441</v>
      </c>
      <c r="IP683" t="s">
        <v>442</v>
      </c>
      <c r="IQ683" t="s">
        <v>443</v>
      </c>
      <c r="IR683" t="s">
        <v>443</v>
      </c>
      <c r="IS683" t="s">
        <v>443</v>
      </c>
      <c r="IT683" t="s">
        <v>443</v>
      </c>
      <c r="IU683">
        <v>0</v>
      </c>
      <c r="IV683">
        <v>100</v>
      </c>
      <c r="IW683">
        <v>100</v>
      </c>
      <c r="IX683">
        <v>-4.32</v>
      </c>
      <c r="IY683">
        <v>0.0743</v>
      </c>
      <c r="IZ683">
        <v>-1.414774939843471</v>
      </c>
      <c r="JA683">
        <v>-0.002262605230658699</v>
      </c>
      <c r="JB683">
        <v>4.117972070868355E-07</v>
      </c>
      <c r="JC683">
        <v>-1.535053720392113E-10</v>
      </c>
      <c r="JD683">
        <v>-0.05773197212917025</v>
      </c>
      <c r="JE683">
        <v>-0.004387372397949352</v>
      </c>
      <c r="JF683">
        <v>0.001148265067849212</v>
      </c>
      <c r="JG683">
        <v>-2.372704636287677E-05</v>
      </c>
      <c r="JH683">
        <v>4</v>
      </c>
      <c r="JI683">
        <v>2346</v>
      </c>
      <c r="JJ683">
        <v>1</v>
      </c>
      <c r="JK683">
        <v>24</v>
      </c>
      <c r="JL683">
        <v>21735.2</v>
      </c>
      <c r="JM683">
        <v>29358583.8</v>
      </c>
      <c r="JN683">
        <v>2.90161</v>
      </c>
      <c r="JO683">
        <v>2.2229</v>
      </c>
      <c r="JP683">
        <v>1.39648</v>
      </c>
      <c r="JQ683">
        <v>2.35352</v>
      </c>
      <c r="JR683">
        <v>1.49536</v>
      </c>
      <c r="JS683">
        <v>2.677</v>
      </c>
      <c r="JT683">
        <v>36.2929</v>
      </c>
      <c r="JU683">
        <v>24.035</v>
      </c>
      <c r="JV683">
        <v>18</v>
      </c>
      <c r="JW683">
        <v>500.215</v>
      </c>
      <c r="JX683">
        <v>438.446</v>
      </c>
      <c r="JY683">
        <v>17.8055</v>
      </c>
      <c r="JZ683">
        <v>31.3585</v>
      </c>
      <c r="KA683">
        <v>30.0001</v>
      </c>
      <c r="KB683">
        <v>31.0595</v>
      </c>
      <c r="KC683">
        <v>30.9732</v>
      </c>
      <c r="KD683">
        <v>58.0877</v>
      </c>
      <c r="KE683">
        <v>19.2341</v>
      </c>
      <c r="KF683">
        <v>30.7492</v>
      </c>
      <c r="KG683">
        <v>17.8338</v>
      </c>
      <c r="KH683">
        <v>1523.72</v>
      </c>
      <c r="KI683">
        <v>14.8694</v>
      </c>
      <c r="KJ683">
        <v>100.789</v>
      </c>
      <c r="KK683">
        <v>100.156</v>
      </c>
    </row>
    <row r="684" spans="1:297">
      <c r="A684">
        <v>668</v>
      </c>
      <c r="B684">
        <v>1761515032.6</v>
      </c>
      <c r="C684">
        <v>7822.099999904633</v>
      </c>
      <c r="D684" t="s">
        <v>1785</v>
      </c>
      <c r="E684" t="s">
        <v>1786</v>
      </c>
      <c r="F684">
        <v>5</v>
      </c>
      <c r="G684" t="s">
        <v>1604</v>
      </c>
      <c r="H684" t="s">
        <v>436</v>
      </c>
      <c r="I684">
        <v>1761515029.8</v>
      </c>
      <c r="J684">
        <f>(K684)/1000</f>
        <v>0</v>
      </c>
      <c r="K684">
        <f>IF(DP684, AN684, AH684)</f>
        <v>0</v>
      </c>
      <c r="L684">
        <f>IF(DP684, AI684, AG684)</f>
        <v>0</v>
      </c>
      <c r="M684">
        <f>DR684 - IF(AU684&gt;1, L684*DL684*100.0/(AW684), 0)</f>
        <v>0</v>
      </c>
      <c r="N684">
        <f>((T684-J684/2)*M684-L684)/(T684+J684/2)</f>
        <v>0</v>
      </c>
      <c r="O684">
        <f>N684*(DY684+DZ684)/1000.0</f>
        <v>0</v>
      </c>
      <c r="P684">
        <f>(DR684 - IF(AU684&gt;1, L684*DL684*100.0/(AW684), 0))*(DY684+DZ684)/1000.0</f>
        <v>0</v>
      </c>
      <c r="Q684">
        <f>2.0/((1/S684-1/R684)+SIGN(S684)*SQRT((1/S684-1/R684)*(1/S684-1/R684) + 4*DM684/((DM684+1)*(DM684+1))*(2*1/S684*1/R684-1/R684*1/R684)))</f>
        <v>0</v>
      </c>
      <c r="R684">
        <f>IF(LEFT(DN684,1)&lt;&gt;"0",IF(LEFT(DN684,1)="1",3.0,DO684),$D$5+$E$5*(EF684*DY684/($K$5*1000))+$F$5*(EF684*DY684/($K$5*1000))*MAX(MIN(DL684,$J$5),$I$5)*MAX(MIN(DL684,$J$5),$I$5)+$G$5*MAX(MIN(DL684,$J$5),$I$5)*(EF684*DY684/($K$5*1000))+$H$5*(EF684*DY684/($K$5*1000))*(EF684*DY684/($K$5*1000)))</f>
        <v>0</v>
      </c>
      <c r="S684">
        <f>J684*(1000-(1000*0.61365*exp(17.502*W684/(240.97+W684))/(DY684+DZ684)+DT684)/2)/(1000*0.61365*exp(17.502*W684/(240.97+W684))/(DY684+DZ684)-DT684)</f>
        <v>0</v>
      </c>
      <c r="T684">
        <f>1/((DM684+1)/(Q684/1.6)+1/(R684/1.37)) + DM684/((DM684+1)/(Q684/1.6) + DM684/(R684/1.37))</f>
        <v>0</v>
      </c>
      <c r="U684">
        <f>(DH684*DK684)</f>
        <v>0</v>
      </c>
      <c r="V684">
        <f>(EA684+(U684+2*0.95*5.67E-8*(((EA684+$B$7)+273)^4-(EA684+273)^4)-44100*J684)/(1.84*29.3*R684+8*0.95*5.67E-8*(EA684+273)^3))</f>
        <v>0</v>
      </c>
      <c r="W684">
        <f>($C$7*EB684+$D$7*EC684+$E$7*V684)</f>
        <v>0</v>
      </c>
      <c r="X684">
        <f>0.61365*exp(17.502*W684/(240.97+W684))</f>
        <v>0</v>
      </c>
      <c r="Y684">
        <f>(Z684/AA684*100)</f>
        <v>0</v>
      </c>
      <c r="Z684">
        <f>DT684*(DY684+DZ684)/1000</f>
        <v>0</v>
      </c>
      <c r="AA684">
        <f>0.61365*exp(17.502*EA684/(240.97+EA684))</f>
        <v>0</v>
      </c>
      <c r="AB684">
        <f>(X684-DT684*(DY684+DZ684)/1000)</f>
        <v>0</v>
      </c>
      <c r="AC684">
        <f>(-J684*44100)</f>
        <v>0</v>
      </c>
      <c r="AD684">
        <f>2*29.3*R684*0.92*(EA684-W684)</f>
        <v>0</v>
      </c>
      <c r="AE684">
        <f>2*0.95*5.67E-8*(((EA684+$B$7)+273)^4-(W684+273)^4)</f>
        <v>0</v>
      </c>
      <c r="AF684">
        <f>U684+AE684+AC684+AD684</f>
        <v>0</v>
      </c>
      <c r="AG684">
        <f>DX684*AU684*(DS684-DR684*(1000-AU684*DU684)/(1000-AU684*DT684))/(100*DL684)</f>
        <v>0</v>
      </c>
      <c r="AH684">
        <f>1000*DX684*AU684*(DT684-DU684)/(100*DL684*(1000-AU684*DT684))</f>
        <v>0</v>
      </c>
      <c r="AI684">
        <f>(AJ684 - AK684 - DY684*1E3/(8.314*(EA684+273.15)) * AM684/DX684 * AL684) * DX684/(100*DL684) * (1000 - DU684)/1000</f>
        <v>0</v>
      </c>
      <c r="AJ684">
        <v>1534.249029088931</v>
      </c>
      <c r="AK684">
        <v>1497.125333333333</v>
      </c>
      <c r="AL684">
        <v>3.436289967940974</v>
      </c>
      <c r="AM684">
        <v>65.62289470494829</v>
      </c>
      <c r="AN684">
        <f>(AP684 - AO684 + DY684*1E3/(8.314*(EA684+273.15)) * AR684/DX684 * AQ684) * DX684/(100*DL684) * 1000/(1000 - AP684)</f>
        <v>0</v>
      </c>
      <c r="AO684">
        <v>14.91137784920814</v>
      </c>
      <c r="AP684">
        <v>16.46329999999999</v>
      </c>
      <c r="AQ684">
        <v>0.0005252910239796721</v>
      </c>
      <c r="AR684">
        <v>106.7628895152086</v>
      </c>
      <c r="AS684">
        <v>0</v>
      </c>
      <c r="AT684">
        <v>0</v>
      </c>
      <c r="AU684">
        <f>IF(AS684*$H$13&gt;=AW684,1.0,(AW684/(AW684-AS684*$H$13)))</f>
        <v>0</v>
      </c>
      <c r="AV684">
        <f>(AU684-1)*100</f>
        <v>0</v>
      </c>
      <c r="AW684">
        <f>MAX(0,($B$13+$C$13*EF684)/(1+$D$13*EF684)*DY684/(EA684+273)*$E$13)</f>
        <v>0</v>
      </c>
      <c r="AX684" t="s">
        <v>437</v>
      </c>
      <c r="AY684" t="s">
        <v>437</v>
      </c>
      <c r="AZ684">
        <v>0</v>
      </c>
      <c r="BA684">
        <v>0</v>
      </c>
      <c r="BB684">
        <f>1-AZ684/BA684</f>
        <v>0</v>
      </c>
      <c r="BC684">
        <v>0</v>
      </c>
      <c r="BD684" t="s">
        <v>437</v>
      </c>
      <c r="BE684" t="s">
        <v>437</v>
      </c>
      <c r="BF684">
        <v>0</v>
      </c>
      <c r="BG684">
        <v>0</v>
      </c>
      <c r="BH684">
        <f>1-BF684/BG684</f>
        <v>0</v>
      </c>
      <c r="BI684">
        <v>0.5</v>
      </c>
      <c r="BJ684">
        <f>DI684</f>
        <v>0</v>
      </c>
      <c r="BK684">
        <f>L684</f>
        <v>0</v>
      </c>
      <c r="BL684">
        <f>BH684*BI684*BJ684</f>
        <v>0</v>
      </c>
      <c r="BM684">
        <f>(BK684-BC684)/BJ684</f>
        <v>0</v>
      </c>
      <c r="BN684">
        <f>(BA684-BG684)/BG684</f>
        <v>0</v>
      </c>
      <c r="BO684">
        <f>AZ684/(BB684+AZ684/BG684)</f>
        <v>0</v>
      </c>
      <c r="BP684" t="s">
        <v>437</v>
      </c>
      <c r="BQ684">
        <v>0</v>
      </c>
      <c r="BR684">
        <f>IF(BQ684&lt;&gt;0, BQ684, BO684)</f>
        <v>0</v>
      </c>
      <c r="BS684">
        <f>1-BR684/BG684</f>
        <v>0</v>
      </c>
      <c r="BT684">
        <f>(BG684-BF684)/(BG684-BR684)</f>
        <v>0</v>
      </c>
      <c r="BU684">
        <f>(BA684-BG684)/(BA684-BR684)</f>
        <v>0</v>
      </c>
      <c r="BV684">
        <f>(BG684-BF684)/(BG684-AZ684)</f>
        <v>0</v>
      </c>
      <c r="BW684">
        <f>(BA684-BG684)/(BA684-AZ684)</f>
        <v>0</v>
      </c>
      <c r="BX684">
        <f>(BT684*BR684/BF684)</f>
        <v>0</v>
      </c>
      <c r="BY684">
        <f>(1-BX684)</f>
        <v>0</v>
      </c>
      <c r="BZ684">
        <v>2020</v>
      </c>
      <c r="CA684">
        <v>290.0000000000001</v>
      </c>
      <c r="CB684">
        <v>1590.42</v>
      </c>
      <c r="CC684">
        <v>295</v>
      </c>
      <c r="CD684">
        <v>5220.67</v>
      </c>
      <c r="CE684">
        <v>1591.29</v>
      </c>
      <c r="CF684">
        <v>-0.87</v>
      </c>
      <c r="CG684">
        <v>300.0000000000001</v>
      </c>
      <c r="CH684">
        <v>23.8</v>
      </c>
      <c r="CI684">
        <v>1650.734719841875</v>
      </c>
      <c r="CJ684">
        <v>2.032994541366527</v>
      </c>
      <c r="CK684">
        <v>-31.03478562282126</v>
      </c>
      <c r="CL684">
        <v>0.9198548094063967</v>
      </c>
      <c r="CM684">
        <v>0.9759925733019913</v>
      </c>
      <c r="CN684">
        <v>-0.00431141668520578</v>
      </c>
      <c r="CO684">
        <v>289.9999999999999</v>
      </c>
      <c r="CP684">
        <v>1590.91</v>
      </c>
      <c r="CQ684">
        <v>765</v>
      </c>
      <c r="CR684">
        <v>5219.32</v>
      </c>
      <c r="CS684">
        <v>1591.27</v>
      </c>
      <c r="CT684">
        <v>-0.36</v>
      </c>
      <c r="DH684">
        <f>$B$11*EG684+$C$11*EH684+$F$11*ES684*(1-EV684)</f>
        <v>0</v>
      </c>
      <c r="DI684">
        <f>DH684*DJ684</f>
        <v>0</v>
      </c>
      <c r="DJ684">
        <f>($B$11*$D$9+$C$11*$D$9+$F$11*((FF684+EX684)/MAX(FF684+EX684+FG684, 0.1)*$I$9+FG684/MAX(FF684+EX684+FG684, 0.1)*$J$9))/($B$11+$C$11+$F$11)</f>
        <v>0</v>
      </c>
      <c r="DK684">
        <f>($B$11*$K$9+$C$11*$K$9+$F$11*((FF684+EX684)/MAX(FF684+EX684+FG684, 0.1)*$P$9+FG684/MAX(FF684+EX684+FG684, 0.1)*$Q$9))/($B$11+$C$11+$F$11)</f>
        <v>0</v>
      </c>
      <c r="DL684">
        <v>6</v>
      </c>
      <c r="DM684">
        <v>0.5</v>
      </c>
      <c r="DN684" t="s">
        <v>438</v>
      </c>
      <c r="DO684">
        <v>2</v>
      </c>
      <c r="DP684" t="b">
        <v>1</v>
      </c>
      <c r="DQ684">
        <v>1761515029.8</v>
      </c>
      <c r="DR684">
        <v>1464.72</v>
      </c>
      <c r="DS684">
        <v>1511.98</v>
      </c>
      <c r="DT684">
        <v>16.46234</v>
      </c>
      <c r="DU684">
        <v>14.91134</v>
      </c>
      <c r="DV684">
        <v>1469.056</v>
      </c>
      <c r="DW684">
        <v>16.38803</v>
      </c>
      <c r="DX684">
        <v>500.0107</v>
      </c>
      <c r="DY684">
        <v>90.24253</v>
      </c>
      <c r="DZ684">
        <v>0.10000442</v>
      </c>
      <c r="EA684">
        <v>23.76221</v>
      </c>
      <c r="EB684">
        <v>23.87415</v>
      </c>
      <c r="EC684">
        <v>999.9</v>
      </c>
      <c r="ED684">
        <v>0</v>
      </c>
      <c r="EE684">
        <v>0</v>
      </c>
      <c r="EF684">
        <v>9998.878000000001</v>
      </c>
      <c r="EG684">
        <v>0</v>
      </c>
      <c r="EH684">
        <v>1028.977</v>
      </c>
      <c r="EI684">
        <v>-47.25948</v>
      </c>
      <c r="EJ684">
        <v>1489.235</v>
      </c>
      <c r="EK684">
        <v>1534.866</v>
      </c>
      <c r="EL684">
        <v>1.551</v>
      </c>
      <c r="EM684">
        <v>1511.98</v>
      </c>
      <c r="EN684">
        <v>14.91134</v>
      </c>
      <c r="EO684">
        <v>1.485603</v>
      </c>
      <c r="EP684">
        <v>1.345638</v>
      </c>
      <c r="EQ684">
        <v>12.82079</v>
      </c>
      <c r="ER684">
        <v>11.31851</v>
      </c>
      <c r="ES684">
        <v>1999.964</v>
      </c>
      <c r="ET684">
        <v>0.9800059000000001</v>
      </c>
      <c r="EU684">
        <v>0.01999453</v>
      </c>
      <c r="EV684">
        <v>0</v>
      </c>
      <c r="EW684">
        <v>1464.223</v>
      </c>
      <c r="EX684">
        <v>5.000970000000001</v>
      </c>
      <c r="EY684">
        <v>29470.37</v>
      </c>
      <c r="EZ684">
        <v>16707.29</v>
      </c>
      <c r="FA684">
        <v>41.312</v>
      </c>
      <c r="FB684">
        <v>42.4748</v>
      </c>
      <c r="FC684">
        <v>41.4874</v>
      </c>
      <c r="FD684">
        <v>41.812</v>
      </c>
      <c r="FE684">
        <v>41.312</v>
      </c>
      <c r="FF684">
        <v>1955.074</v>
      </c>
      <c r="FG684">
        <v>39.89</v>
      </c>
      <c r="FH684">
        <v>0</v>
      </c>
      <c r="FI684">
        <v>9903.800000190735</v>
      </c>
      <c r="FJ684">
        <v>0</v>
      </c>
      <c r="FK684">
        <v>1464.819230769231</v>
      </c>
      <c r="FL684">
        <v>-8.572307689853654</v>
      </c>
      <c r="FM684">
        <v>-168.7623931068963</v>
      </c>
      <c r="FN684">
        <v>29483.78846153846</v>
      </c>
      <c r="FO684">
        <v>15</v>
      </c>
      <c r="FP684">
        <v>0</v>
      </c>
      <c r="FQ684" t="s">
        <v>439</v>
      </c>
      <c r="FR684">
        <v>1760210915.6</v>
      </c>
      <c r="FS684">
        <v>0</v>
      </c>
      <c r="FT684">
        <v>0</v>
      </c>
      <c r="FU684">
        <v>-0.215</v>
      </c>
      <c r="FV684">
        <v>0</v>
      </c>
      <c r="FW684">
        <v>-0.6919999999999999</v>
      </c>
      <c r="FX684">
        <v>0</v>
      </c>
      <c r="FY684">
        <v>400</v>
      </c>
      <c r="FZ684">
        <v>0</v>
      </c>
      <c r="GA684">
        <v>0.15</v>
      </c>
      <c r="GB684">
        <v>0</v>
      </c>
      <c r="GC684">
        <v>-46.851295</v>
      </c>
      <c r="GD684">
        <v>-2.812392495309481</v>
      </c>
      <c r="GE684">
        <v>0.2811794506627392</v>
      </c>
      <c r="GF684">
        <v>0</v>
      </c>
      <c r="GG684">
        <v>1465.462941176471</v>
      </c>
      <c r="GH684">
        <v>-8.697937350231829</v>
      </c>
      <c r="GI684">
        <v>0.9009228256161977</v>
      </c>
      <c r="GJ684">
        <v>0</v>
      </c>
      <c r="GK684">
        <v>1.48631525</v>
      </c>
      <c r="GL684">
        <v>0.6230106191369614</v>
      </c>
      <c r="GM684">
        <v>0.062233710358113</v>
      </c>
      <c r="GN684">
        <v>0</v>
      </c>
      <c r="GO684">
        <v>0</v>
      </c>
      <c r="GP684">
        <v>3</v>
      </c>
      <c r="GQ684" t="s">
        <v>455</v>
      </c>
      <c r="GR684">
        <v>3.1338</v>
      </c>
      <c r="GS684">
        <v>2.76037</v>
      </c>
      <c r="GT684">
        <v>0.217728</v>
      </c>
      <c r="GU684">
        <v>0.219513</v>
      </c>
      <c r="GV684">
        <v>0.0806294</v>
      </c>
      <c r="GW684">
        <v>0.0742907</v>
      </c>
      <c r="GX684">
        <v>24797.9</v>
      </c>
      <c r="GY684">
        <v>24745.8</v>
      </c>
      <c r="GZ684">
        <v>29491.4</v>
      </c>
      <c r="HA684">
        <v>29318.3</v>
      </c>
      <c r="HB684">
        <v>35833.9</v>
      </c>
      <c r="HC684">
        <v>35954.2</v>
      </c>
      <c r="HD684">
        <v>41496.1</v>
      </c>
      <c r="HE684">
        <v>41648.1</v>
      </c>
      <c r="HF684">
        <v>1.90873</v>
      </c>
      <c r="HG684">
        <v>1.82825</v>
      </c>
      <c r="HH684">
        <v>0.00935793</v>
      </c>
      <c r="HI684">
        <v>0</v>
      </c>
      <c r="HJ684">
        <v>23.7248</v>
      </c>
      <c r="HK684">
        <v>999.9</v>
      </c>
      <c r="HL684">
        <v>34.6</v>
      </c>
      <c r="HM684">
        <v>31.5</v>
      </c>
      <c r="HN684">
        <v>17.797</v>
      </c>
      <c r="HO684">
        <v>62.6566</v>
      </c>
      <c r="HP684">
        <v>30.7772</v>
      </c>
      <c r="HQ684">
        <v>1</v>
      </c>
      <c r="HR684">
        <v>0.308874</v>
      </c>
      <c r="HS684">
        <v>4.79916</v>
      </c>
      <c r="HT684">
        <v>20.2774</v>
      </c>
      <c r="HU684">
        <v>5.21834</v>
      </c>
      <c r="HV684">
        <v>12.0161</v>
      </c>
      <c r="HW684">
        <v>4.98845</v>
      </c>
      <c r="HX684">
        <v>3.288</v>
      </c>
      <c r="HY684">
        <v>9999</v>
      </c>
      <c r="HZ684">
        <v>9999</v>
      </c>
      <c r="IA684">
        <v>9999</v>
      </c>
      <c r="IB684">
        <v>999.9</v>
      </c>
      <c r="IC684">
        <v>4.97284</v>
      </c>
      <c r="ID684">
        <v>1.86661</v>
      </c>
      <c r="IE684">
        <v>1.86587</v>
      </c>
      <c r="IF684">
        <v>1.86584</v>
      </c>
      <c r="IG684">
        <v>1.8677</v>
      </c>
      <c r="IH684">
        <v>1.87013</v>
      </c>
      <c r="II684">
        <v>1.86875</v>
      </c>
      <c r="IJ684">
        <v>1.87027</v>
      </c>
      <c r="IK684">
        <v>0</v>
      </c>
      <c r="IL684">
        <v>0</v>
      </c>
      <c r="IM684">
        <v>0</v>
      </c>
      <c r="IN684">
        <v>0</v>
      </c>
      <c r="IO684" t="s">
        <v>441</v>
      </c>
      <c r="IP684" t="s">
        <v>442</v>
      </c>
      <c r="IQ684" t="s">
        <v>443</v>
      </c>
      <c r="IR684" t="s">
        <v>443</v>
      </c>
      <c r="IS684" t="s">
        <v>443</v>
      </c>
      <c r="IT684" t="s">
        <v>443</v>
      </c>
      <c r="IU684">
        <v>0</v>
      </c>
      <c r="IV684">
        <v>100</v>
      </c>
      <c r="IW684">
        <v>100</v>
      </c>
      <c r="IX684">
        <v>-4.36</v>
      </c>
      <c r="IY684">
        <v>0.07439999999999999</v>
      </c>
      <c r="IZ684">
        <v>-1.414774939843471</v>
      </c>
      <c r="JA684">
        <v>-0.002262605230658699</v>
      </c>
      <c r="JB684">
        <v>4.117972070868355E-07</v>
      </c>
      <c r="JC684">
        <v>-1.535053720392113E-10</v>
      </c>
      <c r="JD684">
        <v>-0.05773197212917025</v>
      </c>
      <c r="JE684">
        <v>-0.004387372397949352</v>
      </c>
      <c r="JF684">
        <v>0.001148265067849212</v>
      </c>
      <c r="JG684">
        <v>-2.372704636287677E-05</v>
      </c>
      <c r="JH684">
        <v>4</v>
      </c>
      <c r="JI684">
        <v>2346</v>
      </c>
      <c r="JJ684">
        <v>1</v>
      </c>
      <c r="JK684">
        <v>24</v>
      </c>
      <c r="JL684">
        <v>21735.3</v>
      </c>
      <c r="JM684">
        <v>29358583.9</v>
      </c>
      <c r="JN684">
        <v>2.92603</v>
      </c>
      <c r="JO684">
        <v>2.229</v>
      </c>
      <c r="JP684">
        <v>1.39648</v>
      </c>
      <c r="JQ684">
        <v>2.35474</v>
      </c>
      <c r="JR684">
        <v>1.49536</v>
      </c>
      <c r="JS684">
        <v>2.70386</v>
      </c>
      <c r="JT684">
        <v>36.2929</v>
      </c>
      <c r="JU684">
        <v>24.035</v>
      </c>
      <c r="JV684">
        <v>18</v>
      </c>
      <c r="JW684">
        <v>500.209</v>
      </c>
      <c r="JX684">
        <v>438.521</v>
      </c>
      <c r="JY684">
        <v>17.8987</v>
      </c>
      <c r="JZ684">
        <v>31.3619</v>
      </c>
      <c r="KA684">
        <v>30.0008</v>
      </c>
      <c r="KB684">
        <v>31.0628</v>
      </c>
      <c r="KC684">
        <v>30.9772</v>
      </c>
      <c r="KD684">
        <v>58.5568</v>
      </c>
      <c r="KE684">
        <v>19.2341</v>
      </c>
      <c r="KF684">
        <v>30.7492</v>
      </c>
      <c r="KG684">
        <v>17.9253</v>
      </c>
      <c r="KH684">
        <v>1537.09</v>
      </c>
      <c r="KI684">
        <v>14.8519</v>
      </c>
      <c r="KJ684">
        <v>100.787</v>
      </c>
      <c r="KK684">
        <v>100.154</v>
      </c>
    </row>
    <row r="685" spans="1:297">
      <c r="A685">
        <v>669</v>
      </c>
      <c r="B685">
        <v>1761515037.6</v>
      </c>
      <c r="C685">
        <v>7827.099999904633</v>
      </c>
      <c r="D685" t="s">
        <v>1787</v>
      </c>
      <c r="E685" t="s">
        <v>1788</v>
      </c>
      <c r="F685">
        <v>5</v>
      </c>
      <c r="G685" t="s">
        <v>1604</v>
      </c>
      <c r="H685" t="s">
        <v>436</v>
      </c>
      <c r="I685">
        <v>1761515035.1</v>
      </c>
      <c r="J685">
        <f>(K685)/1000</f>
        <v>0</v>
      </c>
      <c r="K685">
        <f>IF(DP685, AN685, AH685)</f>
        <v>0</v>
      </c>
      <c r="L685">
        <f>IF(DP685, AI685, AG685)</f>
        <v>0</v>
      </c>
      <c r="M685">
        <f>DR685 - IF(AU685&gt;1, L685*DL685*100.0/(AW685), 0)</f>
        <v>0</v>
      </c>
      <c r="N685">
        <f>((T685-J685/2)*M685-L685)/(T685+J685/2)</f>
        <v>0</v>
      </c>
      <c r="O685">
        <f>N685*(DY685+DZ685)/1000.0</f>
        <v>0</v>
      </c>
      <c r="P685">
        <f>(DR685 - IF(AU685&gt;1, L685*DL685*100.0/(AW685), 0))*(DY685+DZ685)/1000.0</f>
        <v>0</v>
      </c>
      <c r="Q685">
        <f>2.0/((1/S685-1/R685)+SIGN(S685)*SQRT((1/S685-1/R685)*(1/S685-1/R685) + 4*DM685/((DM685+1)*(DM685+1))*(2*1/S685*1/R685-1/R685*1/R685)))</f>
        <v>0</v>
      </c>
      <c r="R685">
        <f>IF(LEFT(DN685,1)&lt;&gt;"0",IF(LEFT(DN685,1)="1",3.0,DO685),$D$5+$E$5*(EF685*DY685/($K$5*1000))+$F$5*(EF685*DY685/($K$5*1000))*MAX(MIN(DL685,$J$5),$I$5)*MAX(MIN(DL685,$J$5),$I$5)+$G$5*MAX(MIN(DL685,$J$5),$I$5)*(EF685*DY685/($K$5*1000))+$H$5*(EF685*DY685/($K$5*1000))*(EF685*DY685/($K$5*1000)))</f>
        <v>0</v>
      </c>
      <c r="S685">
        <f>J685*(1000-(1000*0.61365*exp(17.502*W685/(240.97+W685))/(DY685+DZ685)+DT685)/2)/(1000*0.61365*exp(17.502*W685/(240.97+W685))/(DY685+DZ685)-DT685)</f>
        <v>0</v>
      </c>
      <c r="T685">
        <f>1/((DM685+1)/(Q685/1.6)+1/(R685/1.37)) + DM685/((DM685+1)/(Q685/1.6) + DM685/(R685/1.37))</f>
        <v>0</v>
      </c>
      <c r="U685">
        <f>(DH685*DK685)</f>
        <v>0</v>
      </c>
      <c r="V685">
        <f>(EA685+(U685+2*0.95*5.67E-8*(((EA685+$B$7)+273)^4-(EA685+273)^4)-44100*J685)/(1.84*29.3*R685+8*0.95*5.67E-8*(EA685+273)^3))</f>
        <v>0</v>
      </c>
      <c r="W685">
        <f>($C$7*EB685+$D$7*EC685+$E$7*V685)</f>
        <v>0</v>
      </c>
      <c r="X685">
        <f>0.61365*exp(17.502*W685/(240.97+W685))</f>
        <v>0</v>
      </c>
      <c r="Y685">
        <f>(Z685/AA685*100)</f>
        <v>0</v>
      </c>
      <c r="Z685">
        <f>DT685*(DY685+DZ685)/1000</f>
        <v>0</v>
      </c>
      <c r="AA685">
        <f>0.61365*exp(17.502*EA685/(240.97+EA685))</f>
        <v>0</v>
      </c>
      <c r="AB685">
        <f>(X685-DT685*(DY685+DZ685)/1000)</f>
        <v>0</v>
      </c>
      <c r="AC685">
        <f>(-J685*44100)</f>
        <v>0</v>
      </c>
      <c r="AD685">
        <f>2*29.3*R685*0.92*(EA685-W685)</f>
        <v>0</v>
      </c>
      <c r="AE685">
        <f>2*0.95*5.67E-8*(((EA685+$B$7)+273)^4-(W685+273)^4)</f>
        <v>0</v>
      </c>
      <c r="AF685">
        <f>U685+AE685+AC685+AD685</f>
        <v>0</v>
      </c>
      <c r="AG685">
        <f>DX685*AU685*(DS685-DR685*(1000-AU685*DU685)/(1000-AU685*DT685))/(100*DL685)</f>
        <v>0</v>
      </c>
      <c r="AH685">
        <f>1000*DX685*AU685*(DT685-DU685)/(100*DL685*(1000-AU685*DT685))</f>
        <v>0</v>
      </c>
      <c r="AI685">
        <f>(AJ685 - AK685 - DY685*1E3/(8.314*(EA685+273.15)) * AM685/DX685 * AL685) * DX685/(100*DL685) * (1000 - DU685)/1000</f>
        <v>0</v>
      </c>
      <c r="AJ685">
        <v>1551.098211708448</v>
      </c>
      <c r="AK685">
        <v>1514.255454545454</v>
      </c>
      <c r="AL685">
        <v>3.437281061139285</v>
      </c>
      <c r="AM685">
        <v>65.62289470494829</v>
      </c>
      <c r="AN685">
        <f>(AP685 - AO685 + DY685*1E3/(8.314*(EA685+273.15)) * AR685/DX685 * AQ685) * DX685/(100*DL685) * 1000/(1000 - AP685)</f>
        <v>0</v>
      </c>
      <c r="AO685">
        <v>14.90978226007918</v>
      </c>
      <c r="AP685">
        <v>16.45592303030304</v>
      </c>
      <c r="AQ685">
        <v>-0.0002582399064439538</v>
      </c>
      <c r="AR685">
        <v>106.7628895152086</v>
      </c>
      <c r="AS685">
        <v>0</v>
      </c>
      <c r="AT685">
        <v>0</v>
      </c>
      <c r="AU685">
        <f>IF(AS685*$H$13&gt;=AW685,1.0,(AW685/(AW685-AS685*$H$13)))</f>
        <v>0</v>
      </c>
      <c r="AV685">
        <f>(AU685-1)*100</f>
        <v>0</v>
      </c>
      <c r="AW685">
        <f>MAX(0,($B$13+$C$13*EF685)/(1+$D$13*EF685)*DY685/(EA685+273)*$E$13)</f>
        <v>0</v>
      </c>
      <c r="AX685" t="s">
        <v>437</v>
      </c>
      <c r="AY685" t="s">
        <v>437</v>
      </c>
      <c r="AZ685">
        <v>0</v>
      </c>
      <c r="BA685">
        <v>0</v>
      </c>
      <c r="BB685">
        <f>1-AZ685/BA685</f>
        <v>0</v>
      </c>
      <c r="BC685">
        <v>0</v>
      </c>
      <c r="BD685" t="s">
        <v>437</v>
      </c>
      <c r="BE685" t="s">
        <v>437</v>
      </c>
      <c r="BF685">
        <v>0</v>
      </c>
      <c r="BG685">
        <v>0</v>
      </c>
      <c r="BH685">
        <f>1-BF685/BG685</f>
        <v>0</v>
      </c>
      <c r="BI685">
        <v>0.5</v>
      </c>
      <c r="BJ685">
        <f>DI685</f>
        <v>0</v>
      </c>
      <c r="BK685">
        <f>L685</f>
        <v>0</v>
      </c>
      <c r="BL685">
        <f>BH685*BI685*BJ685</f>
        <v>0</v>
      </c>
      <c r="BM685">
        <f>(BK685-BC685)/BJ685</f>
        <v>0</v>
      </c>
      <c r="BN685">
        <f>(BA685-BG685)/BG685</f>
        <v>0</v>
      </c>
      <c r="BO685">
        <f>AZ685/(BB685+AZ685/BG685)</f>
        <v>0</v>
      </c>
      <c r="BP685" t="s">
        <v>437</v>
      </c>
      <c r="BQ685">
        <v>0</v>
      </c>
      <c r="BR685">
        <f>IF(BQ685&lt;&gt;0, BQ685, BO685)</f>
        <v>0</v>
      </c>
      <c r="BS685">
        <f>1-BR685/BG685</f>
        <v>0</v>
      </c>
      <c r="BT685">
        <f>(BG685-BF685)/(BG685-BR685)</f>
        <v>0</v>
      </c>
      <c r="BU685">
        <f>(BA685-BG685)/(BA685-BR685)</f>
        <v>0</v>
      </c>
      <c r="BV685">
        <f>(BG685-BF685)/(BG685-AZ685)</f>
        <v>0</v>
      </c>
      <c r="BW685">
        <f>(BA685-BG685)/(BA685-AZ685)</f>
        <v>0</v>
      </c>
      <c r="BX685">
        <f>(BT685*BR685/BF685)</f>
        <v>0</v>
      </c>
      <c r="BY685">
        <f>(1-BX685)</f>
        <v>0</v>
      </c>
      <c r="BZ685">
        <v>2020</v>
      </c>
      <c r="CA685">
        <v>290.0000000000001</v>
      </c>
      <c r="CB685">
        <v>1590.42</v>
      </c>
      <c r="CC685">
        <v>295</v>
      </c>
      <c r="CD685">
        <v>5220.67</v>
      </c>
      <c r="CE685">
        <v>1591.29</v>
      </c>
      <c r="CF685">
        <v>-0.87</v>
      </c>
      <c r="CG685">
        <v>300.0000000000001</v>
      </c>
      <c r="CH685">
        <v>23.8</v>
      </c>
      <c r="CI685">
        <v>1650.734719841875</v>
      </c>
      <c r="CJ685">
        <v>2.032994541366527</v>
      </c>
      <c r="CK685">
        <v>-31.03478562282126</v>
      </c>
      <c r="CL685">
        <v>0.9198548094063967</v>
      </c>
      <c r="CM685">
        <v>0.9759925733019913</v>
      </c>
      <c r="CN685">
        <v>-0.00431141668520578</v>
      </c>
      <c r="CO685">
        <v>289.9999999999999</v>
      </c>
      <c r="CP685">
        <v>1590.91</v>
      </c>
      <c r="CQ685">
        <v>765</v>
      </c>
      <c r="CR685">
        <v>5219.32</v>
      </c>
      <c r="CS685">
        <v>1591.27</v>
      </c>
      <c r="CT685">
        <v>-0.36</v>
      </c>
      <c r="DH685">
        <f>$B$11*EG685+$C$11*EH685+$F$11*ES685*(1-EV685)</f>
        <v>0</v>
      </c>
      <c r="DI685">
        <f>DH685*DJ685</f>
        <v>0</v>
      </c>
      <c r="DJ685">
        <f>($B$11*$D$9+$C$11*$D$9+$F$11*((FF685+EX685)/MAX(FF685+EX685+FG685, 0.1)*$I$9+FG685/MAX(FF685+EX685+FG685, 0.1)*$J$9))/($B$11+$C$11+$F$11)</f>
        <v>0</v>
      </c>
      <c r="DK685">
        <f>($B$11*$K$9+$C$11*$K$9+$F$11*((FF685+EX685)/MAX(FF685+EX685+FG685, 0.1)*$P$9+FG685/MAX(FF685+EX685+FG685, 0.1)*$Q$9))/($B$11+$C$11+$F$11)</f>
        <v>0</v>
      </c>
      <c r="DL685">
        <v>6</v>
      </c>
      <c r="DM685">
        <v>0.5</v>
      </c>
      <c r="DN685" t="s">
        <v>438</v>
      </c>
      <c r="DO685">
        <v>2</v>
      </c>
      <c r="DP685" t="b">
        <v>1</v>
      </c>
      <c r="DQ685">
        <v>1761515035.1</v>
      </c>
      <c r="DR685">
        <v>1482.568888888889</v>
      </c>
      <c r="DS685">
        <v>1529.671111111111</v>
      </c>
      <c r="DT685">
        <v>16.45885555555556</v>
      </c>
      <c r="DU685">
        <v>14.90963333333333</v>
      </c>
      <c r="DV685">
        <v>1486.94</v>
      </c>
      <c r="DW685">
        <v>16.38456666666666</v>
      </c>
      <c r="DX685">
        <v>500.0202222222222</v>
      </c>
      <c r="DY685">
        <v>90.24398888888888</v>
      </c>
      <c r="DZ685">
        <v>0.09998712222222222</v>
      </c>
      <c r="EA685">
        <v>23.77232222222222</v>
      </c>
      <c r="EB685">
        <v>23.88254444444445</v>
      </c>
      <c r="EC685">
        <v>999.9000000000001</v>
      </c>
      <c r="ED685">
        <v>0</v>
      </c>
      <c r="EE685">
        <v>0</v>
      </c>
      <c r="EF685">
        <v>9998.469999999999</v>
      </c>
      <c r="EG685">
        <v>0</v>
      </c>
      <c r="EH685">
        <v>1028.971111111111</v>
      </c>
      <c r="EI685">
        <v>-47.10342222222223</v>
      </c>
      <c r="EJ685">
        <v>1507.376666666667</v>
      </c>
      <c r="EK685">
        <v>1552.821111111111</v>
      </c>
      <c r="EL685">
        <v>1.549212222222222</v>
      </c>
      <c r="EM685">
        <v>1529.671111111111</v>
      </c>
      <c r="EN685">
        <v>14.90963333333333</v>
      </c>
      <c r="EO685">
        <v>1.485314444444444</v>
      </c>
      <c r="EP685">
        <v>1.345504444444445</v>
      </c>
      <c r="EQ685">
        <v>12.81782222222222</v>
      </c>
      <c r="ER685">
        <v>11.31702222222222</v>
      </c>
      <c r="ES685">
        <v>2000.032222222222</v>
      </c>
      <c r="ET685">
        <v>0.9800065555555556</v>
      </c>
      <c r="EU685">
        <v>0.01999378888888889</v>
      </c>
      <c r="EV685">
        <v>0</v>
      </c>
      <c r="EW685">
        <v>1463.437777777778</v>
      </c>
      <c r="EX685">
        <v>5.00097</v>
      </c>
      <c r="EY685">
        <v>29457.44444444445</v>
      </c>
      <c r="EZ685">
        <v>16707.9</v>
      </c>
      <c r="FA685">
        <v>41.312</v>
      </c>
      <c r="FB685">
        <v>42.47900000000001</v>
      </c>
      <c r="FC685">
        <v>41.5</v>
      </c>
      <c r="FD685">
        <v>41.812</v>
      </c>
      <c r="FE685">
        <v>41.312</v>
      </c>
      <c r="FF685">
        <v>1955.142222222222</v>
      </c>
      <c r="FG685">
        <v>39.89</v>
      </c>
      <c r="FH685">
        <v>0</v>
      </c>
      <c r="FI685">
        <v>9908.600000143051</v>
      </c>
      <c r="FJ685">
        <v>0</v>
      </c>
      <c r="FK685">
        <v>1464.150769230769</v>
      </c>
      <c r="FL685">
        <v>-8.531965820682602</v>
      </c>
      <c r="FM685">
        <v>-162.1401709188368</v>
      </c>
      <c r="FN685">
        <v>29470.65384615385</v>
      </c>
      <c r="FO685">
        <v>15</v>
      </c>
      <c r="FP685">
        <v>0</v>
      </c>
      <c r="FQ685" t="s">
        <v>439</v>
      </c>
      <c r="FR685">
        <v>1760210915.6</v>
      </c>
      <c r="FS685">
        <v>0</v>
      </c>
      <c r="FT685">
        <v>0</v>
      </c>
      <c r="FU685">
        <v>-0.215</v>
      </c>
      <c r="FV685">
        <v>0</v>
      </c>
      <c r="FW685">
        <v>-0.6919999999999999</v>
      </c>
      <c r="FX685">
        <v>0</v>
      </c>
      <c r="FY685">
        <v>400</v>
      </c>
      <c r="FZ685">
        <v>0</v>
      </c>
      <c r="GA685">
        <v>0.15</v>
      </c>
      <c r="GB685">
        <v>0</v>
      </c>
      <c r="GC685">
        <v>-47.01469756097561</v>
      </c>
      <c r="GD685">
        <v>-1.614016724738851</v>
      </c>
      <c r="GE685">
        <v>0.2010748465037092</v>
      </c>
      <c r="GF685">
        <v>0</v>
      </c>
      <c r="GG685">
        <v>1464.666470588235</v>
      </c>
      <c r="GH685">
        <v>-8.746524064272034</v>
      </c>
      <c r="GI685">
        <v>0.9112915280715408</v>
      </c>
      <c r="GJ685">
        <v>0</v>
      </c>
      <c r="GK685">
        <v>1.525862682926829</v>
      </c>
      <c r="GL685">
        <v>0.3000566550522683</v>
      </c>
      <c r="GM685">
        <v>0.03469928410201208</v>
      </c>
      <c r="GN685">
        <v>0</v>
      </c>
      <c r="GO685">
        <v>0</v>
      </c>
      <c r="GP685">
        <v>3</v>
      </c>
      <c r="GQ685" t="s">
        <v>455</v>
      </c>
      <c r="GR685">
        <v>3.13367</v>
      </c>
      <c r="GS685">
        <v>2.76018</v>
      </c>
      <c r="GT685">
        <v>0.219232</v>
      </c>
      <c r="GU685">
        <v>0.220968</v>
      </c>
      <c r="GV685">
        <v>0.0806042</v>
      </c>
      <c r="GW685">
        <v>0.0742795</v>
      </c>
      <c r="GX685">
        <v>24750.1</v>
      </c>
      <c r="GY685">
        <v>24698.9</v>
      </c>
      <c r="GZ685">
        <v>29491.5</v>
      </c>
      <c r="HA685">
        <v>29317.6</v>
      </c>
      <c r="HB685">
        <v>35835.1</v>
      </c>
      <c r="HC685">
        <v>35953.8</v>
      </c>
      <c r="HD685">
        <v>41496.3</v>
      </c>
      <c r="HE685">
        <v>41647.1</v>
      </c>
      <c r="HF685">
        <v>1.9086</v>
      </c>
      <c r="HG685">
        <v>1.82833</v>
      </c>
      <c r="HH685">
        <v>0.0101179</v>
      </c>
      <c r="HI685">
        <v>0</v>
      </c>
      <c r="HJ685">
        <v>23.7228</v>
      </c>
      <c r="HK685">
        <v>999.9</v>
      </c>
      <c r="HL685">
        <v>34.6</v>
      </c>
      <c r="HM685">
        <v>31.5</v>
      </c>
      <c r="HN685">
        <v>17.7951</v>
      </c>
      <c r="HO685">
        <v>62.4266</v>
      </c>
      <c r="HP685">
        <v>30.8093</v>
      </c>
      <c r="HQ685">
        <v>1</v>
      </c>
      <c r="HR685">
        <v>0.309675</v>
      </c>
      <c r="HS685">
        <v>4.80891</v>
      </c>
      <c r="HT685">
        <v>20.2768</v>
      </c>
      <c r="HU685">
        <v>5.21759</v>
      </c>
      <c r="HV685">
        <v>12.0159</v>
      </c>
      <c r="HW685">
        <v>4.98795</v>
      </c>
      <c r="HX685">
        <v>3.28783</v>
      </c>
      <c r="HY685">
        <v>9999</v>
      </c>
      <c r="HZ685">
        <v>9999</v>
      </c>
      <c r="IA685">
        <v>9999</v>
      </c>
      <c r="IB685">
        <v>999.9</v>
      </c>
      <c r="IC685">
        <v>4.97281</v>
      </c>
      <c r="ID685">
        <v>1.86661</v>
      </c>
      <c r="IE685">
        <v>1.86587</v>
      </c>
      <c r="IF685">
        <v>1.86584</v>
      </c>
      <c r="IG685">
        <v>1.86768</v>
      </c>
      <c r="IH685">
        <v>1.87013</v>
      </c>
      <c r="II685">
        <v>1.86876</v>
      </c>
      <c r="IJ685">
        <v>1.87027</v>
      </c>
      <c r="IK685">
        <v>0</v>
      </c>
      <c r="IL685">
        <v>0</v>
      </c>
      <c r="IM685">
        <v>0</v>
      </c>
      <c r="IN685">
        <v>0</v>
      </c>
      <c r="IO685" t="s">
        <v>441</v>
      </c>
      <c r="IP685" t="s">
        <v>442</v>
      </c>
      <c r="IQ685" t="s">
        <v>443</v>
      </c>
      <c r="IR685" t="s">
        <v>443</v>
      </c>
      <c r="IS685" t="s">
        <v>443</v>
      </c>
      <c r="IT685" t="s">
        <v>443</v>
      </c>
      <c r="IU685">
        <v>0</v>
      </c>
      <c r="IV685">
        <v>100</v>
      </c>
      <c r="IW685">
        <v>100</v>
      </c>
      <c r="IX685">
        <v>-4.39</v>
      </c>
      <c r="IY685">
        <v>0.0742</v>
      </c>
      <c r="IZ685">
        <v>-1.414774939843471</v>
      </c>
      <c r="JA685">
        <v>-0.002262605230658699</v>
      </c>
      <c r="JB685">
        <v>4.117972070868355E-07</v>
      </c>
      <c r="JC685">
        <v>-1.535053720392113E-10</v>
      </c>
      <c r="JD685">
        <v>-0.05773197212917025</v>
      </c>
      <c r="JE685">
        <v>-0.004387372397949352</v>
      </c>
      <c r="JF685">
        <v>0.001148265067849212</v>
      </c>
      <c r="JG685">
        <v>-2.372704636287677E-05</v>
      </c>
      <c r="JH685">
        <v>4</v>
      </c>
      <c r="JI685">
        <v>2346</v>
      </c>
      <c r="JJ685">
        <v>1</v>
      </c>
      <c r="JK685">
        <v>24</v>
      </c>
      <c r="JL685">
        <v>21735.4</v>
      </c>
      <c r="JM685">
        <v>29358584</v>
      </c>
      <c r="JN685">
        <v>2.95288</v>
      </c>
      <c r="JO685">
        <v>2.23511</v>
      </c>
      <c r="JP685">
        <v>1.39648</v>
      </c>
      <c r="JQ685">
        <v>2.35352</v>
      </c>
      <c r="JR685">
        <v>1.49536</v>
      </c>
      <c r="JS685">
        <v>2.68799</v>
      </c>
      <c r="JT685">
        <v>36.3165</v>
      </c>
      <c r="JU685">
        <v>24.035</v>
      </c>
      <c r="JV685">
        <v>18</v>
      </c>
      <c r="JW685">
        <v>500.154</v>
      </c>
      <c r="JX685">
        <v>438.591</v>
      </c>
      <c r="JY685">
        <v>17.9788</v>
      </c>
      <c r="JZ685">
        <v>31.3661</v>
      </c>
      <c r="KA685">
        <v>30.0008</v>
      </c>
      <c r="KB685">
        <v>31.0662</v>
      </c>
      <c r="KC685">
        <v>30.9805</v>
      </c>
      <c r="KD685">
        <v>59.1038</v>
      </c>
      <c r="KE685">
        <v>19.2341</v>
      </c>
      <c r="KF685">
        <v>30.7492</v>
      </c>
      <c r="KG685">
        <v>18.0096</v>
      </c>
      <c r="KH685">
        <v>1557.17</v>
      </c>
      <c r="KI685">
        <v>14.8363</v>
      </c>
      <c r="KJ685">
        <v>100.788</v>
      </c>
      <c r="KK685">
        <v>100.152</v>
      </c>
    </row>
    <row r="686" spans="1:297">
      <c r="A686">
        <v>670</v>
      </c>
      <c r="B686">
        <v>1761515042.6</v>
      </c>
      <c r="C686">
        <v>7832.099999904633</v>
      </c>
      <c r="D686" t="s">
        <v>1789</v>
      </c>
      <c r="E686" t="s">
        <v>1790</v>
      </c>
      <c r="F686">
        <v>5</v>
      </c>
      <c r="G686" t="s">
        <v>1604</v>
      </c>
      <c r="H686" t="s">
        <v>436</v>
      </c>
      <c r="I686">
        <v>1761515039.8</v>
      </c>
      <c r="J686">
        <f>(K686)/1000</f>
        <v>0</v>
      </c>
      <c r="K686">
        <f>IF(DP686, AN686, AH686)</f>
        <v>0</v>
      </c>
      <c r="L686">
        <f>IF(DP686, AI686, AG686)</f>
        <v>0</v>
      </c>
      <c r="M686">
        <f>DR686 - IF(AU686&gt;1, L686*DL686*100.0/(AW686), 0)</f>
        <v>0</v>
      </c>
      <c r="N686">
        <f>((T686-J686/2)*M686-L686)/(T686+J686/2)</f>
        <v>0</v>
      </c>
      <c r="O686">
        <f>N686*(DY686+DZ686)/1000.0</f>
        <v>0</v>
      </c>
      <c r="P686">
        <f>(DR686 - IF(AU686&gt;1, L686*DL686*100.0/(AW686), 0))*(DY686+DZ686)/1000.0</f>
        <v>0</v>
      </c>
      <c r="Q686">
        <f>2.0/((1/S686-1/R686)+SIGN(S686)*SQRT((1/S686-1/R686)*(1/S686-1/R686) + 4*DM686/((DM686+1)*(DM686+1))*(2*1/S686*1/R686-1/R686*1/R686)))</f>
        <v>0</v>
      </c>
      <c r="R686">
        <f>IF(LEFT(DN686,1)&lt;&gt;"0",IF(LEFT(DN686,1)="1",3.0,DO686),$D$5+$E$5*(EF686*DY686/($K$5*1000))+$F$5*(EF686*DY686/($K$5*1000))*MAX(MIN(DL686,$J$5),$I$5)*MAX(MIN(DL686,$J$5),$I$5)+$G$5*MAX(MIN(DL686,$J$5),$I$5)*(EF686*DY686/($K$5*1000))+$H$5*(EF686*DY686/($K$5*1000))*(EF686*DY686/($K$5*1000)))</f>
        <v>0</v>
      </c>
      <c r="S686">
        <f>J686*(1000-(1000*0.61365*exp(17.502*W686/(240.97+W686))/(DY686+DZ686)+DT686)/2)/(1000*0.61365*exp(17.502*W686/(240.97+W686))/(DY686+DZ686)-DT686)</f>
        <v>0</v>
      </c>
      <c r="T686">
        <f>1/((DM686+1)/(Q686/1.6)+1/(R686/1.37)) + DM686/((DM686+1)/(Q686/1.6) + DM686/(R686/1.37))</f>
        <v>0</v>
      </c>
      <c r="U686">
        <f>(DH686*DK686)</f>
        <v>0</v>
      </c>
      <c r="V686">
        <f>(EA686+(U686+2*0.95*5.67E-8*(((EA686+$B$7)+273)^4-(EA686+273)^4)-44100*J686)/(1.84*29.3*R686+8*0.95*5.67E-8*(EA686+273)^3))</f>
        <v>0</v>
      </c>
      <c r="W686">
        <f>($C$7*EB686+$D$7*EC686+$E$7*V686)</f>
        <v>0</v>
      </c>
      <c r="X686">
        <f>0.61365*exp(17.502*W686/(240.97+W686))</f>
        <v>0</v>
      </c>
      <c r="Y686">
        <f>(Z686/AA686*100)</f>
        <v>0</v>
      </c>
      <c r="Z686">
        <f>DT686*(DY686+DZ686)/1000</f>
        <v>0</v>
      </c>
      <c r="AA686">
        <f>0.61365*exp(17.502*EA686/(240.97+EA686))</f>
        <v>0</v>
      </c>
      <c r="AB686">
        <f>(X686-DT686*(DY686+DZ686)/1000)</f>
        <v>0</v>
      </c>
      <c r="AC686">
        <f>(-J686*44100)</f>
        <v>0</v>
      </c>
      <c r="AD686">
        <f>2*29.3*R686*0.92*(EA686-W686)</f>
        <v>0</v>
      </c>
      <c r="AE686">
        <f>2*0.95*5.67E-8*(((EA686+$B$7)+273)^4-(W686+273)^4)</f>
        <v>0</v>
      </c>
      <c r="AF686">
        <f>U686+AE686+AC686+AD686</f>
        <v>0</v>
      </c>
      <c r="AG686">
        <f>DX686*AU686*(DS686-DR686*(1000-AU686*DU686)/(1000-AU686*DT686))/(100*DL686)</f>
        <v>0</v>
      </c>
      <c r="AH686">
        <f>1000*DX686*AU686*(DT686-DU686)/(100*DL686*(1000-AU686*DT686))</f>
        <v>0</v>
      </c>
      <c r="AI686">
        <f>(AJ686 - AK686 - DY686*1E3/(8.314*(EA686+273.15)) * AM686/DX686 * AL686) * DX686/(100*DL686) * (1000 - DU686)/1000</f>
        <v>0</v>
      </c>
      <c r="AJ686">
        <v>1568.219359756435</v>
      </c>
      <c r="AK686">
        <v>1531.385636363637</v>
      </c>
      <c r="AL686">
        <v>3.426159287455852</v>
      </c>
      <c r="AM686">
        <v>65.62289470494829</v>
      </c>
      <c r="AN686">
        <f>(AP686 - AO686 + DY686*1E3/(8.314*(EA686+273.15)) * AR686/DX686 * AQ686) * DX686/(100*DL686) * 1000/(1000 - AP686)</f>
        <v>0</v>
      </c>
      <c r="AO686">
        <v>14.90723040247351</v>
      </c>
      <c r="AP686">
        <v>16.44743757575757</v>
      </c>
      <c r="AQ686">
        <v>-0.0001596260645267001</v>
      </c>
      <c r="AR686">
        <v>106.7628895152086</v>
      </c>
      <c r="AS686">
        <v>0</v>
      </c>
      <c r="AT686">
        <v>0</v>
      </c>
      <c r="AU686">
        <f>IF(AS686*$H$13&gt;=AW686,1.0,(AW686/(AW686-AS686*$H$13)))</f>
        <v>0</v>
      </c>
      <c r="AV686">
        <f>(AU686-1)*100</f>
        <v>0</v>
      </c>
      <c r="AW686">
        <f>MAX(0,($B$13+$C$13*EF686)/(1+$D$13*EF686)*DY686/(EA686+273)*$E$13)</f>
        <v>0</v>
      </c>
      <c r="AX686" t="s">
        <v>437</v>
      </c>
      <c r="AY686" t="s">
        <v>437</v>
      </c>
      <c r="AZ686">
        <v>0</v>
      </c>
      <c r="BA686">
        <v>0</v>
      </c>
      <c r="BB686">
        <f>1-AZ686/BA686</f>
        <v>0</v>
      </c>
      <c r="BC686">
        <v>0</v>
      </c>
      <c r="BD686" t="s">
        <v>437</v>
      </c>
      <c r="BE686" t="s">
        <v>437</v>
      </c>
      <c r="BF686">
        <v>0</v>
      </c>
      <c r="BG686">
        <v>0</v>
      </c>
      <c r="BH686">
        <f>1-BF686/BG686</f>
        <v>0</v>
      </c>
      <c r="BI686">
        <v>0.5</v>
      </c>
      <c r="BJ686">
        <f>DI686</f>
        <v>0</v>
      </c>
      <c r="BK686">
        <f>L686</f>
        <v>0</v>
      </c>
      <c r="BL686">
        <f>BH686*BI686*BJ686</f>
        <v>0</v>
      </c>
      <c r="BM686">
        <f>(BK686-BC686)/BJ686</f>
        <v>0</v>
      </c>
      <c r="BN686">
        <f>(BA686-BG686)/BG686</f>
        <v>0</v>
      </c>
      <c r="BO686">
        <f>AZ686/(BB686+AZ686/BG686)</f>
        <v>0</v>
      </c>
      <c r="BP686" t="s">
        <v>437</v>
      </c>
      <c r="BQ686">
        <v>0</v>
      </c>
      <c r="BR686">
        <f>IF(BQ686&lt;&gt;0, BQ686, BO686)</f>
        <v>0</v>
      </c>
      <c r="BS686">
        <f>1-BR686/BG686</f>
        <v>0</v>
      </c>
      <c r="BT686">
        <f>(BG686-BF686)/(BG686-BR686)</f>
        <v>0</v>
      </c>
      <c r="BU686">
        <f>(BA686-BG686)/(BA686-BR686)</f>
        <v>0</v>
      </c>
      <c r="BV686">
        <f>(BG686-BF686)/(BG686-AZ686)</f>
        <v>0</v>
      </c>
      <c r="BW686">
        <f>(BA686-BG686)/(BA686-AZ686)</f>
        <v>0</v>
      </c>
      <c r="BX686">
        <f>(BT686*BR686/BF686)</f>
        <v>0</v>
      </c>
      <c r="BY686">
        <f>(1-BX686)</f>
        <v>0</v>
      </c>
      <c r="BZ686">
        <v>2020</v>
      </c>
      <c r="CA686">
        <v>290.0000000000001</v>
      </c>
      <c r="CB686">
        <v>1590.42</v>
      </c>
      <c r="CC686">
        <v>295</v>
      </c>
      <c r="CD686">
        <v>5220.67</v>
      </c>
      <c r="CE686">
        <v>1591.29</v>
      </c>
      <c r="CF686">
        <v>-0.87</v>
      </c>
      <c r="CG686">
        <v>300.0000000000001</v>
      </c>
      <c r="CH686">
        <v>23.8</v>
      </c>
      <c r="CI686">
        <v>1650.734719841875</v>
      </c>
      <c r="CJ686">
        <v>2.032994541366527</v>
      </c>
      <c r="CK686">
        <v>-31.03478562282126</v>
      </c>
      <c r="CL686">
        <v>0.9198548094063967</v>
      </c>
      <c r="CM686">
        <v>0.9759925733019913</v>
      </c>
      <c r="CN686">
        <v>-0.00431141668520578</v>
      </c>
      <c r="CO686">
        <v>289.9999999999999</v>
      </c>
      <c r="CP686">
        <v>1590.91</v>
      </c>
      <c r="CQ686">
        <v>765</v>
      </c>
      <c r="CR686">
        <v>5219.32</v>
      </c>
      <c r="CS686">
        <v>1591.27</v>
      </c>
      <c r="CT686">
        <v>-0.36</v>
      </c>
      <c r="DH686">
        <f>$B$11*EG686+$C$11*EH686+$F$11*ES686*(1-EV686)</f>
        <v>0</v>
      </c>
      <c r="DI686">
        <f>DH686*DJ686</f>
        <v>0</v>
      </c>
      <c r="DJ686">
        <f>($B$11*$D$9+$C$11*$D$9+$F$11*((FF686+EX686)/MAX(FF686+EX686+FG686, 0.1)*$I$9+FG686/MAX(FF686+EX686+FG686, 0.1)*$J$9))/($B$11+$C$11+$F$11)</f>
        <v>0</v>
      </c>
      <c r="DK686">
        <f>($B$11*$K$9+$C$11*$K$9+$F$11*((FF686+EX686)/MAX(FF686+EX686+FG686, 0.1)*$P$9+FG686/MAX(FF686+EX686+FG686, 0.1)*$Q$9))/($B$11+$C$11+$F$11)</f>
        <v>0</v>
      </c>
      <c r="DL686">
        <v>6</v>
      </c>
      <c r="DM686">
        <v>0.5</v>
      </c>
      <c r="DN686" t="s">
        <v>438</v>
      </c>
      <c r="DO686">
        <v>2</v>
      </c>
      <c r="DP686" t="b">
        <v>1</v>
      </c>
      <c r="DQ686">
        <v>1761515039.8</v>
      </c>
      <c r="DR686">
        <v>1498.441</v>
      </c>
      <c r="DS686">
        <v>1545.492</v>
      </c>
      <c r="DT686">
        <v>16.45165</v>
      </c>
      <c r="DU686">
        <v>14.90732</v>
      </c>
      <c r="DV686">
        <v>1502.846</v>
      </c>
      <c r="DW686">
        <v>16.37747</v>
      </c>
      <c r="DX686">
        <v>499.9644</v>
      </c>
      <c r="DY686">
        <v>90.24462</v>
      </c>
      <c r="DZ686">
        <v>0.1000466</v>
      </c>
      <c r="EA686">
        <v>23.77969</v>
      </c>
      <c r="EB686">
        <v>23.89294</v>
      </c>
      <c r="EC686">
        <v>999.9</v>
      </c>
      <c r="ED686">
        <v>0</v>
      </c>
      <c r="EE686">
        <v>0</v>
      </c>
      <c r="EF686">
        <v>9998.496999999999</v>
      </c>
      <c r="EG686">
        <v>0</v>
      </c>
      <c r="EH686">
        <v>1028.979</v>
      </c>
      <c r="EI686">
        <v>-47.05253</v>
      </c>
      <c r="EJ686">
        <v>1523.504</v>
      </c>
      <c r="EK686">
        <v>1568.881</v>
      </c>
      <c r="EL686">
        <v>1.544343</v>
      </c>
      <c r="EM686">
        <v>1545.492</v>
      </c>
      <c r="EN686">
        <v>14.90732</v>
      </c>
      <c r="EO686">
        <v>1.484673</v>
      </c>
      <c r="EP686">
        <v>1.345306</v>
      </c>
      <c r="EQ686">
        <v>12.81123</v>
      </c>
      <c r="ER686">
        <v>11.31477</v>
      </c>
      <c r="ES686">
        <v>1999.985</v>
      </c>
      <c r="ET686">
        <v>0.9800061000000001</v>
      </c>
      <c r="EU686">
        <v>0.01999424</v>
      </c>
      <c r="EV686">
        <v>0</v>
      </c>
      <c r="EW686">
        <v>1463.011</v>
      </c>
      <c r="EX686">
        <v>5.000970000000001</v>
      </c>
      <c r="EY686">
        <v>29444.12</v>
      </c>
      <c r="EZ686">
        <v>16707.46</v>
      </c>
      <c r="FA686">
        <v>41.312</v>
      </c>
      <c r="FB686">
        <v>42.4559</v>
      </c>
      <c r="FC686">
        <v>41.5</v>
      </c>
      <c r="FD686">
        <v>41.812</v>
      </c>
      <c r="FE686">
        <v>41.312</v>
      </c>
      <c r="FF686">
        <v>1955.095</v>
      </c>
      <c r="FG686">
        <v>39.89</v>
      </c>
      <c r="FH686">
        <v>0</v>
      </c>
      <c r="FI686">
        <v>9913.400000095367</v>
      </c>
      <c r="FJ686">
        <v>0</v>
      </c>
      <c r="FK686">
        <v>1463.583076923077</v>
      </c>
      <c r="FL686">
        <v>-7.246495700769605</v>
      </c>
      <c r="FM686">
        <v>-159.2649569245199</v>
      </c>
      <c r="FN686">
        <v>29457.48846153846</v>
      </c>
      <c r="FO686">
        <v>15</v>
      </c>
      <c r="FP686">
        <v>0</v>
      </c>
      <c r="FQ686" t="s">
        <v>439</v>
      </c>
      <c r="FR686">
        <v>1760210915.6</v>
      </c>
      <c r="FS686">
        <v>0</v>
      </c>
      <c r="FT686">
        <v>0</v>
      </c>
      <c r="FU686">
        <v>-0.215</v>
      </c>
      <c r="FV686">
        <v>0</v>
      </c>
      <c r="FW686">
        <v>-0.6919999999999999</v>
      </c>
      <c r="FX686">
        <v>0</v>
      </c>
      <c r="FY686">
        <v>400</v>
      </c>
      <c r="FZ686">
        <v>0</v>
      </c>
      <c r="GA686">
        <v>0.15</v>
      </c>
      <c r="GB686">
        <v>0</v>
      </c>
      <c r="GC686">
        <v>-47.08561707317074</v>
      </c>
      <c r="GD686">
        <v>-0.3758425087108668</v>
      </c>
      <c r="GE686">
        <v>0.1396659898933773</v>
      </c>
      <c r="GF686">
        <v>1</v>
      </c>
      <c r="GG686">
        <v>1463.954411764706</v>
      </c>
      <c r="GH686">
        <v>-7.2579067850915</v>
      </c>
      <c r="GI686">
        <v>0.7853481475134144</v>
      </c>
      <c r="GJ686">
        <v>0</v>
      </c>
      <c r="GK686">
        <v>1.543840731707317</v>
      </c>
      <c r="GL686">
        <v>0.05587233449477426</v>
      </c>
      <c r="GM686">
        <v>0.0100342757440937</v>
      </c>
      <c r="GN686">
        <v>1</v>
      </c>
      <c r="GO686">
        <v>2</v>
      </c>
      <c r="GP686">
        <v>3</v>
      </c>
      <c r="GQ686" t="s">
        <v>440</v>
      </c>
      <c r="GR686">
        <v>3.13382</v>
      </c>
      <c r="GS686">
        <v>2.76022</v>
      </c>
      <c r="GT686">
        <v>0.220718</v>
      </c>
      <c r="GU686">
        <v>0.222422</v>
      </c>
      <c r="GV686">
        <v>0.0805685</v>
      </c>
      <c r="GW686">
        <v>0.07427259999999999</v>
      </c>
      <c r="GX686">
        <v>24702.1</v>
      </c>
      <c r="GY686">
        <v>24651.8</v>
      </c>
      <c r="GZ686">
        <v>29490.5</v>
      </c>
      <c r="HA686">
        <v>29316.6</v>
      </c>
      <c r="HB686">
        <v>35835.4</v>
      </c>
      <c r="HC686">
        <v>35952.9</v>
      </c>
      <c r="HD686">
        <v>41495.1</v>
      </c>
      <c r="HE686">
        <v>41645.7</v>
      </c>
      <c r="HF686">
        <v>1.90893</v>
      </c>
      <c r="HG686">
        <v>1.82835</v>
      </c>
      <c r="HH686">
        <v>0.011228</v>
      </c>
      <c r="HI686">
        <v>0</v>
      </c>
      <c r="HJ686">
        <v>23.7213</v>
      </c>
      <c r="HK686">
        <v>999.9</v>
      </c>
      <c r="HL686">
        <v>34.6</v>
      </c>
      <c r="HM686">
        <v>31.5</v>
      </c>
      <c r="HN686">
        <v>17.7966</v>
      </c>
      <c r="HO686">
        <v>62.5266</v>
      </c>
      <c r="HP686">
        <v>30.625</v>
      </c>
      <c r="HQ686">
        <v>1</v>
      </c>
      <c r="HR686">
        <v>0.309736</v>
      </c>
      <c r="HS686">
        <v>4.77449</v>
      </c>
      <c r="HT686">
        <v>20.2776</v>
      </c>
      <c r="HU686">
        <v>5.21759</v>
      </c>
      <c r="HV686">
        <v>12.0161</v>
      </c>
      <c r="HW686">
        <v>4.9881</v>
      </c>
      <c r="HX686">
        <v>3.28783</v>
      </c>
      <c r="HY686">
        <v>9999</v>
      </c>
      <c r="HZ686">
        <v>9999</v>
      </c>
      <c r="IA686">
        <v>9999</v>
      </c>
      <c r="IB686">
        <v>999.9</v>
      </c>
      <c r="IC686">
        <v>4.97285</v>
      </c>
      <c r="ID686">
        <v>1.86661</v>
      </c>
      <c r="IE686">
        <v>1.86585</v>
      </c>
      <c r="IF686">
        <v>1.86584</v>
      </c>
      <c r="IG686">
        <v>1.8677</v>
      </c>
      <c r="IH686">
        <v>1.87014</v>
      </c>
      <c r="II686">
        <v>1.86878</v>
      </c>
      <c r="IJ686">
        <v>1.87027</v>
      </c>
      <c r="IK686">
        <v>0</v>
      </c>
      <c r="IL686">
        <v>0</v>
      </c>
      <c r="IM686">
        <v>0</v>
      </c>
      <c r="IN686">
        <v>0</v>
      </c>
      <c r="IO686" t="s">
        <v>441</v>
      </c>
      <c r="IP686" t="s">
        <v>442</v>
      </c>
      <c r="IQ686" t="s">
        <v>443</v>
      </c>
      <c r="IR686" t="s">
        <v>443</v>
      </c>
      <c r="IS686" t="s">
        <v>443</v>
      </c>
      <c r="IT686" t="s">
        <v>443</v>
      </c>
      <c r="IU686">
        <v>0</v>
      </c>
      <c r="IV686">
        <v>100</v>
      </c>
      <c r="IW686">
        <v>100</v>
      </c>
      <c r="IX686">
        <v>-4.43</v>
      </c>
      <c r="IY686">
        <v>0.0741</v>
      </c>
      <c r="IZ686">
        <v>-1.414774939843471</v>
      </c>
      <c r="JA686">
        <v>-0.002262605230658699</v>
      </c>
      <c r="JB686">
        <v>4.117972070868355E-07</v>
      </c>
      <c r="JC686">
        <v>-1.535053720392113E-10</v>
      </c>
      <c r="JD686">
        <v>-0.05773197212917025</v>
      </c>
      <c r="JE686">
        <v>-0.004387372397949352</v>
      </c>
      <c r="JF686">
        <v>0.001148265067849212</v>
      </c>
      <c r="JG686">
        <v>-2.372704636287677E-05</v>
      </c>
      <c r="JH686">
        <v>4</v>
      </c>
      <c r="JI686">
        <v>2346</v>
      </c>
      <c r="JJ686">
        <v>1</v>
      </c>
      <c r="JK686">
        <v>24</v>
      </c>
      <c r="JL686">
        <v>21735.5</v>
      </c>
      <c r="JM686">
        <v>29358584</v>
      </c>
      <c r="JN686">
        <v>2.97607</v>
      </c>
      <c r="JO686">
        <v>2.23999</v>
      </c>
      <c r="JP686">
        <v>1.39648</v>
      </c>
      <c r="JQ686">
        <v>2.35474</v>
      </c>
      <c r="JR686">
        <v>1.49536</v>
      </c>
      <c r="JS686">
        <v>2.61597</v>
      </c>
      <c r="JT686">
        <v>36.3165</v>
      </c>
      <c r="JU686">
        <v>24.0262</v>
      </c>
      <c r="JV686">
        <v>18</v>
      </c>
      <c r="JW686">
        <v>500.393</v>
      </c>
      <c r="JX686">
        <v>438.63</v>
      </c>
      <c r="JY686">
        <v>18.0524</v>
      </c>
      <c r="JZ686">
        <v>31.3695</v>
      </c>
      <c r="KA686">
        <v>30.0005</v>
      </c>
      <c r="KB686">
        <v>31.0696</v>
      </c>
      <c r="KC686">
        <v>30.9839</v>
      </c>
      <c r="KD686">
        <v>59.5682</v>
      </c>
      <c r="KE686">
        <v>19.2341</v>
      </c>
      <c r="KF686">
        <v>30.7492</v>
      </c>
      <c r="KG686">
        <v>18.0886</v>
      </c>
      <c r="KH686">
        <v>1570.54</v>
      </c>
      <c r="KI686">
        <v>14.8324</v>
      </c>
      <c r="KJ686">
        <v>100.785</v>
      </c>
      <c r="KK686">
        <v>100.149</v>
      </c>
    </row>
    <row r="687" spans="1:297">
      <c r="A687">
        <v>671</v>
      </c>
      <c r="B687">
        <v>1761515047.1</v>
      </c>
      <c r="C687">
        <v>7836.599999904633</v>
      </c>
      <c r="D687" t="s">
        <v>1791</v>
      </c>
      <c r="E687" t="s">
        <v>1792</v>
      </c>
      <c r="F687">
        <v>5</v>
      </c>
      <c r="G687" t="s">
        <v>1604</v>
      </c>
      <c r="H687" t="s">
        <v>436</v>
      </c>
      <c r="I687">
        <v>1761515044.25</v>
      </c>
      <c r="J687">
        <f>(K687)/1000</f>
        <v>0</v>
      </c>
      <c r="K687">
        <f>IF(DP687, AN687, AH687)</f>
        <v>0</v>
      </c>
      <c r="L687">
        <f>IF(DP687, AI687, AG687)</f>
        <v>0</v>
      </c>
      <c r="M687">
        <f>DR687 - IF(AU687&gt;1, L687*DL687*100.0/(AW687), 0)</f>
        <v>0</v>
      </c>
      <c r="N687">
        <f>((T687-J687/2)*M687-L687)/(T687+J687/2)</f>
        <v>0</v>
      </c>
      <c r="O687">
        <f>N687*(DY687+DZ687)/1000.0</f>
        <v>0</v>
      </c>
      <c r="P687">
        <f>(DR687 - IF(AU687&gt;1, L687*DL687*100.0/(AW687), 0))*(DY687+DZ687)/1000.0</f>
        <v>0</v>
      </c>
      <c r="Q687">
        <f>2.0/((1/S687-1/R687)+SIGN(S687)*SQRT((1/S687-1/R687)*(1/S687-1/R687) + 4*DM687/((DM687+1)*(DM687+1))*(2*1/S687*1/R687-1/R687*1/R687)))</f>
        <v>0</v>
      </c>
      <c r="R687">
        <f>IF(LEFT(DN687,1)&lt;&gt;"0",IF(LEFT(DN687,1)="1",3.0,DO687),$D$5+$E$5*(EF687*DY687/($K$5*1000))+$F$5*(EF687*DY687/($K$5*1000))*MAX(MIN(DL687,$J$5),$I$5)*MAX(MIN(DL687,$J$5),$I$5)+$G$5*MAX(MIN(DL687,$J$5),$I$5)*(EF687*DY687/($K$5*1000))+$H$5*(EF687*DY687/($K$5*1000))*(EF687*DY687/($K$5*1000)))</f>
        <v>0</v>
      </c>
      <c r="S687">
        <f>J687*(1000-(1000*0.61365*exp(17.502*W687/(240.97+W687))/(DY687+DZ687)+DT687)/2)/(1000*0.61365*exp(17.502*W687/(240.97+W687))/(DY687+DZ687)-DT687)</f>
        <v>0</v>
      </c>
      <c r="T687">
        <f>1/((DM687+1)/(Q687/1.6)+1/(R687/1.37)) + DM687/((DM687+1)/(Q687/1.6) + DM687/(R687/1.37))</f>
        <v>0</v>
      </c>
      <c r="U687">
        <f>(DH687*DK687)</f>
        <v>0</v>
      </c>
      <c r="V687">
        <f>(EA687+(U687+2*0.95*5.67E-8*(((EA687+$B$7)+273)^4-(EA687+273)^4)-44100*J687)/(1.84*29.3*R687+8*0.95*5.67E-8*(EA687+273)^3))</f>
        <v>0</v>
      </c>
      <c r="W687">
        <f>($C$7*EB687+$D$7*EC687+$E$7*V687)</f>
        <v>0</v>
      </c>
      <c r="X687">
        <f>0.61365*exp(17.502*W687/(240.97+W687))</f>
        <v>0</v>
      </c>
      <c r="Y687">
        <f>(Z687/AA687*100)</f>
        <v>0</v>
      </c>
      <c r="Z687">
        <f>DT687*(DY687+DZ687)/1000</f>
        <v>0</v>
      </c>
      <c r="AA687">
        <f>0.61365*exp(17.502*EA687/(240.97+EA687))</f>
        <v>0</v>
      </c>
      <c r="AB687">
        <f>(X687-DT687*(DY687+DZ687)/1000)</f>
        <v>0</v>
      </c>
      <c r="AC687">
        <f>(-J687*44100)</f>
        <v>0</v>
      </c>
      <c r="AD687">
        <f>2*29.3*R687*0.92*(EA687-W687)</f>
        <v>0</v>
      </c>
      <c r="AE687">
        <f>2*0.95*5.67E-8*(((EA687+$B$7)+273)^4-(W687+273)^4)</f>
        <v>0</v>
      </c>
      <c r="AF687">
        <f>U687+AE687+AC687+AD687</f>
        <v>0</v>
      </c>
      <c r="AG687">
        <f>DX687*AU687*(DS687-DR687*(1000-AU687*DU687)/(1000-AU687*DT687))/(100*DL687)</f>
        <v>0</v>
      </c>
      <c r="AH687">
        <f>1000*DX687*AU687*(DT687-DU687)/(100*DL687*(1000-AU687*DT687))</f>
        <v>0</v>
      </c>
      <c r="AI687">
        <f>(AJ687 - AK687 - DY687*1E3/(8.314*(EA687+273.15)) * AM687/DX687 * AL687) * DX687/(100*DL687) * (1000 - DU687)/1000</f>
        <v>0</v>
      </c>
      <c r="AJ687">
        <v>1583.618840648561</v>
      </c>
      <c r="AK687">
        <v>1546.640969696969</v>
      </c>
      <c r="AL687">
        <v>3.389537221618444</v>
      </c>
      <c r="AM687">
        <v>65.62289470494829</v>
      </c>
      <c r="AN687">
        <f>(AP687 - AO687 + DY687*1E3/(8.314*(EA687+273.15)) * AR687/DX687 * AQ687) * DX687/(100*DL687) * 1000/(1000 - AP687)</f>
        <v>0</v>
      </c>
      <c r="AO687">
        <v>14.9052245565675</v>
      </c>
      <c r="AP687">
        <v>16.43604181818182</v>
      </c>
      <c r="AQ687">
        <v>-0.0002405955613048967</v>
      </c>
      <c r="AR687">
        <v>106.7628895152086</v>
      </c>
      <c r="AS687">
        <v>0</v>
      </c>
      <c r="AT687">
        <v>0</v>
      </c>
      <c r="AU687">
        <f>IF(AS687*$H$13&gt;=AW687,1.0,(AW687/(AW687-AS687*$H$13)))</f>
        <v>0</v>
      </c>
      <c r="AV687">
        <f>(AU687-1)*100</f>
        <v>0</v>
      </c>
      <c r="AW687">
        <f>MAX(0,($B$13+$C$13*EF687)/(1+$D$13*EF687)*DY687/(EA687+273)*$E$13)</f>
        <v>0</v>
      </c>
      <c r="AX687" t="s">
        <v>437</v>
      </c>
      <c r="AY687" t="s">
        <v>437</v>
      </c>
      <c r="AZ687">
        <v>0</v>
      </c>
      <c r="BA687">
        <v>0</v>
      </c>
      <c r="BB687">
        <f>1-AZ687/BA687</f>
        <v>0</v>
      </c>
      <c r="BC687">
        <v>0</v>
      </c>
      <c r="BD687" t="s">
        <v>437</v>
      </c>
      <c r="BE687" t="s">
        <v>437</v>
      </c>
      <c r="BF687">
        <v>0</v>
      </c>
      <c r="BG687">
        <v>0</v>
      </c>
      <c r="BH687">
        <f>1-BF687/BG687</f>
        <v>0</v>
      </c>
      <c r="BI687">
        <v>0.5</v>
      </c>
      <c r="BJ687">
        <f>DI687</f>
        <v>0</v>
      </c>
      <c r="BK687">
        <f>L687</f>
        <v>0</v>
      </c>
      <c r="BL687">
        <f>BH687*BI687*BJ687</f>
        <v>0</v>
      </c>
      <c r="BM687">
        <f>(BK687-BC687)/BJ687</f>
        <v>0</v>
      </c>
      <c r="BN687">
        <f>(BA687-BG687)/BG687</f>
        <v>0</v>
      </c>
      <c r="BO687">
        <f>AZ687/(BB687+AZ687/BG687)</f>
        <v>0</v>
      </c>
      <c r="BP687" t="s">
        <v>437</v>
      </c>
      <c r="BQ687">
        <v>0</v>
      </c>
      <c r="BR687">
        <f>IF(BQ687&lt;&gt;0, BQ687, BO687)</f>
        <v>0</v>
      </c>
      <c r="BS687">
        <f>1-BR687/BG687</f>
        <v>0</v>
      </c>
      <c r="BT687">
        <f>(BG687-BF687)/(BG687-BR687)</f>
        <v>0</v>
      </c>
      <c r="BU687">
        <f>(BA687-BG687)/(BA687-BR687)</f>
        <v>0</v>
      </c>
      <c r="BV687">
        <f>(BG687-BF687)/(BG687-AZ687)</f>
        <v>0</v>
      </c>
      <c r="BW687">
        <f>(BA687-BG687)/(BA687-AZ687)</f>
        <v>0</v>
      </c>
      <c r="BX687">
        <f>(BT687*BR687/BF687)</f>
        <v>0</v>
      </c>
      <c r="BY687">
        <f>(1-BX687)</f>
        <v>0</v>
      </c>
      <c r="BZ687">
        <v>2020</v>
      </c>
      <c r="CA687">
        <v>290.0000000000001</v>
      </c>
      <c r="CB687">
        <v>1590.42</v>
      </c>
      <c r="CC687">
        <v>295</v>
      </c>
      <c r="CD687">
        <v>5220.67</v>
      </c>
      <c r="CE687">
        <v>1591.29</v>
      </c>
      <c r="CF687">
        <v>-0.87</v>
      </c>
      <c r="CG687">
        <v>300.0000000000001</v>
      </c>
      <c r="CH687">
        <v>23.8</v>
      </c>
      <c r="CI687">
        <v>1650.734719841875</v>
      </c>
      <c r="CJ687">
        <v>2.032994541366527</v>
      </c>
      <c r="CK687">
        <v>-31.03478562282126</v>
      </c>
      <c r="CL687">
        <v>0.9198548094063967</v>
      </c>
      <c r="CM687">
        <v>0.9759925733019913</v>
      </c>
      <c r="CN687">
        <v>-0.00431141668520578</v>
      </c>
      <c r="CO687">
        <v>289.9999999999999</v>
      </c>
      <c r="CP687">
        <v>1590.91</v>
      </c>
      <c r="CQ687">
        <v>765</v>
      </c>
      <c r="CR687">
        <v>5219.32</v>
      </c>
      <c r="CS687">
        <v>1591.27</v>
      </c>
      <c r="CT687">
        <v>-0.36</v>
      </c>
      <c r="DH687">
        <f>$B$11*EG687+$C$11*EH687+$F$11*ES687*(1-EV687)</f>
        <v>0</v>
      </c>
      <c r="DI687">
        <f>DH687*DJ687</f>
        <v>0</v>
      </c>
      <c r="DJ687">
        <f>($B$11*$D$9+$C$11*$D$9+$F$11*((FF687+EX687)/MAX(FF687+EX687+FG687, 0.1)*$I$9+FG687/MAX(FF687+EX687+FG687, 0.1)*$J$9))/($B$11+$C$11+$F$11)</f>
        <v>0</v>
      </c>
      <c r="DK687">
        <f>($B$11*$K$9+$C$11*$K$9+$F$11*((FF687+EX687)/MAX(FF687+EX687+FG687, 0.1)*$P$9+FG687/MAX(FF687+EX687+FG687, 0.1)*$Q$9))/($B$11+$C$11+$F$11)</f>
        <v>0</v>
      </c>
      <c r="DL687">
        <v>6</v>
      </c>
      <c r="DM687">
        <v>0.5</v>
      </c>
      <c r="DN687" t="s">
        <v>438</v>
      </c>
      <c r="DO687">
        <v>2</v>
      </c>
      <c r="DP687" t="b">
        <v>1</v>
      </c>
      <c r="DQ687">
        <v>1761515044.25</v>
      </c>
      <c r="DR687">
        <v>1513.36</v>
      </c>
      <c r="DS687">
        <v>1560.479</v>
      </c>
      <c r="DT687">
        <v>16.44184</v>
      </c>
      <c r="DU687">
        <v>14.90481</v>
      </c>
      <c r="DV687">
        <v>1517.796</v>
      </c>
      <c r="DW687">
        <v>16.36781</v>
      </c>
      <c r="DX687">
        <v>499.9856</v>
      </c>
      <c r="DY687">
        <v>90.24337999999999</v>
      </c>
      <c r="DZ687">
        <v>0.10001306</v>
      </c>
      <c r="EA687">
        <v>23.79102</v>
      </c>
      <c r="EB687">
        <v>23.91121</v>
      </c>
      <c r="EC687">
        <v>999.9</v>
      </c>
      <c r="ED687">
        <v>0</v>
      </c>
      <c r="EE687">
        <v>0</v>
      </c>
      <c r="EF687">
        <v>9989.376</v>
      </c>
      <c r="EG687">
        <v>0</v>
      </c>
      <c r="EH687">
        <v>1028.983</v>
      </c>
      <c r="EI687">
        <v>-47.12105</v>
      </c>
      <c r="EJ687">
        <v>1538.657</v>
      </c>
      <c r="EK687">
        <v>1584.09</v>
      </c>
      <c r="EL687">
        <v>1.537031</v>
      </c>
      <c r="EM687">
        <v>1560.479</v>
      </c>
      <c r="EN687">
        <v>14.90481</v>
      </c>
      <c r="EO687">
        <v>1.483767</v>
      </c>
      <c r="EP687">
        <v>1.345062</v>
      </c>
      <c r="EQ687">
        <v>12.80189</v>
      </c>
      <c r="ER687">
        <v>11.31204</v>
      </c>
      <c r="ES687">
        <v>1999.954</v>
      </c>
      <c r="ET687">
        <v>0.9800058</v>
      </c>
      <c r="EU687">
        <v>0.01999453</v>
      </c>
      <c r="EV687">
        <v>0</v>
      </c>
      <c r="EW687">
        <v>1462.33</v>
      </c>
      <c r="EX687">
        <v>5.000970000000001</v>
      </c>
      <c r="EY687">
        <v>29431.9</v>
      </c>
      <c r="EZ687">
        <v>16707.23</v>
      </c>
      <c r="FA687">
        <v>41.312</v>
      </c>
      <c r="FB687">
        <v>42.4811</v>
      </c>
      <c r="FC687">
        <v>41.5</v>
      </c>
      <c r="FD687">
        <v>41.812</v>
      </c>
      <c r="FE687">
        <v>41.312</v>
      </c>
      <c r="FF687">
        <v>1955.064</v>
      </c>
      <c r="FG687">
        <v>39.89</v>
      </c>
      <c r="FH687">
        <v>0</v>
      </c>
      <c r="FI687">
        <v>9918.200000047684</v>
      </c>
      <c r="FJ687">
        <v>0</v>
      </c>
      <c r="FK687">
        <v>1462.983846153846</v>
      </c>
      <c r="FL687">
        <v>-6.913504270271598</v>
      </c>
      <c r="FM687">
        <v>-157.524786522217</v>
      </c>
      <c r="FN687">
        <v>29444.96153846154</v>
      </c>
      <c r="FO687">
        <v>15</v>
      </c>
      <c r="FP687">
        <v>0</v>
      </c>
      <c r="FQ687" t="s">
        <v>439</v>
      </c>
      <c r="FR687">
        <v>1760210915.6</v>
      </c>
      <c r="FS687">
        <v>0</v>
      </c>
      <c r="FT687">
        <v>0</v>
      </c>
      <c r="FU687">
        <v>-0.215</v>
      </c>
      <c r="FV687">
        <v>0</v>
      </c>
      <c r="FW687">
        <v>-0.6919999999999999</v>
      </c>
      <c r="FX687">
        <v>0</v>
      </c>
      <c r="FY687">
        <v>400</v>
      </c>
      <c r="FZ687">
        <v>0</v>
      </c>
      <c r="GA687">
        <v>0.15</v>
      </c>
      <c r="GB687">
        <v>0</v>
      </c>
      <c r="GC687">
        <v>-47.13344146341463</v>
      </c>
      <c r="GD687">
        <v>0.3534940766551208</v>
      </c>
      <c r="GE687">
        <v>0.1060102479528705</v>
      </c>
      <c r="GF687">
        <v>1</v>
      </c>
      <c r="GG687">
        <v>1463.348529411765</v>
      </c>
      <c r="GH687">
        <v>-7.307410236787865</v>
      </c>
      <c r="GI687">
        <v>0.7912021097966757</v>
      </c>
      <c r="GJ687">
        <v>0</v>
      </c>
      <c r="GK687">
        <v>1.545640975609756</v>
      </c>
      <c r="GL687">
        <v>-0.05077066202090657</v>
      </c>
      <c r="GM687">
        <v>0.00572467223681123</v>
      </c>
      <c r="GN687">
        <v>1</v>
      </c>
      <c r="GO687">
        <v>2</v>
      </c>
      <c r="GP687">
        <v>3</v>
      </c>
      <c r="GQ687" t="s">
        <v>440</v>
      </c>
      <c r="GR687">
        <v>3.13378</v>
      </c>
      <c r="GS687">
        <v>2.76022</v>
      </c>
      <c r="GT687">
        <v>0.222037</v>
      </c>
      <c r="GU687">
        <v>0.223708</v>
      </c>
      <c r="GV687">
        <v>0.0805285</v>
      </c>
      <c r="GW687">
        <v>0.0742487</v>
      </c>
      <c r="GX687">
        <v>24659.9</v>
      </c>
      <c r="GY687">
        <v>24610.7</v>
      </c>
      <c r="GZ687">
        <v>29490.3</v>
      </c>
      <c r="HA687">
        <v>29316.3</v>
      </c>
      <c r="HB687">
        <v>35836.7</v>
      </c>
      <c r="HC687">
        <v>35953.5</v>
      </c>
      <c r="HD687">
        <v>41494.7</v>
      </c>
      <c r="HE687">
        <v>41645.3</v>
      </c>
      <c r="HF687">
        <v>1.90873</v>
      </c>
      <c r="HG687">
        <v>1.82827</v>
      </c>
      <c r="HH687">
        <v>0.0120886</v>
      </c>
      <c r="HI687">
        <v>0</v>
      </c>
      <c r="HJ687">
        <v>23.7213</v>
      </c>
      <c r="HK687">
        <v>999.9</v>
      </c>
      <c r="HL687">
        <v>34.6</v>
      </c>
      <c r="HM687">
        <v>31.5</v>
      </c>
      <c r="HN687">
        <v>17.7961</v>
      </c>
      <c r="HO687">
        <v>62.7466</v>
      </c>
      <c r="HP687">
        <v>30.653</v>
      </c>
      <c r="HQ687">
        <v>1</v>
      </c>
      <c r="HR687">
        <v>0.310005</v>
      </c>
      <c r="HS687">
        <v>4.77331</v>
      </c>
      <c r="HT687">
        <v>20.2772</v>
      </c>
      <c r="HU687">
        <v>5.21774</v>
      </c>
      <c r="HV687">
        <v>12.0159</v>
      </c>
      <c r="HW687">
        <v>4.988</v>
      </c>
      <c r="HX687">
        <v>3.28775</v>
      </c>
      <c r="HY687">
        <v>9999</v>
      </c>
      <c r="HZ687">
        <v>9999</v>
      </c>
      <c r="IA687">
        <v>9999</v>
      </c>
      <c r="IB687">
        <v>999.9</v>
      </c>
      <c r="IC687">
        <v>4.97284</v>
      </c>
      <c r="ID687">
        <v>1.86661</v>
      </c>
      <c r="IE687">
        <v>1.86586</v>
      </c>
      <c r="IF687">
        <v>1.86584</v>
      </c>
      <c r="IG687">
        <v>1.86769</v>
      </c>
      <c r="IH687">
        <v>1.87014</v>
      </c>
      <c r="II687">
        <v>1.86876</v>
      </c>
      <c r="IJ687">
        <v>1.87027</v>
      </c>
      <c r="IK687">
        <v>0</v>
      </c>
      <c r="IL687">
        <v>0</v>
      </c>
      <c r="IM687">
        <v>0</v>
      </c>
      <c r="IN687">
        <v>0</v>
      </c>
      <c r="IO687" t="s">
        <v>441</v>
      </c>
      <c r="IP687" t="s">
        <v>442</v>
      </c>
      <c r="IQ687" t="s">
        <v>443</v>
      </c>
      <c r="IR687" t="s">
        <v>443</v>
      </c>
      <c r="IS687" t="s">
        <v>443</v>
      </c>
      <c r="IT687" t="s">
        <v>443</v>
      </c>
      <c r="IU687">
        <v>0</v>
      </c>
      <c r="IV687">
        <v>100</v>
      </c>
      <c r="IW687">
        <v>100</v>
      </c>
      <c r="IX687">
        <v>-4.46</v>
      </c>
      <c r="IY687">
        <v>0.074</v>
      </c>
      <c r="IZ687">
        <v>-1.414774939843471</v>
      </c>
      <c r="JA687">
        <v>-0.002262605230658699</v>
      </c>
      <c r="JB687">
        <v>4.117972070868355E-07</v>
      </c>
      <c r="JC687">
        <v>-1.535053720392113E-10</v>
      </c>
      <c r="JD687">
        <v>-0.05773197212917025</v>
      </c>
      <c r="JE687">
        <v>-0.004387372397949352</v>
      </c>
      <c r="JF687">
        <v>0.001148265067849212</v>
      </c>
      <c r="JG687">
        <v>-2.372704636287677E-05</v>
      </c>
      <c r="JH687">
        <v>4</v>
      </c>
      <c r="JI687">
        <v>2346</v>
      </c>
      <c r="JJ687">
        <v>1</v>
      </c>
      <c r="JK687">
        <v>24</v>
      </c>
      <c r="JL687">
        <v>21735.5</v>
      </c>
      <c r="JM687">
        <v>29358584.1</v>
      </c>
      <c r="JN687">
        <v>2.99805</v>
      </c>
      <c r="JO687">
        <v>2.22778</v>
      </c>
      <c r="JP687">
        <v>1.39648</v>
      </c>
      <c r="JQ687">
        <v>2.35474</v>
      </c>
      <c r="JR687">
        <v>1.49536</v>
      </c>
      <c r="JS687">
        <v>2.70142</v>
      </c>
      <c r="JT687">
        <v>36.3165</v>
      </c>
      <c r="JU687">
        <v>24.035</v>
      </c>
      <c r="JV687">
        <v>18</v>
      </c>
      <c r="JW687">
        <v>500.286</v>
      </c>
      <c r="JX687">
        <v>438.604</v>
      </c>
      <c r="JY687">
        <v>18.1142</v>
      </c>
      <c r="JZ687">
        <v>31.3717</v>
      </c>
      <c r="KA687">
        <v>30.0005</v>
      </c>
      <c r="KB687">
        <v>31.0725</v>
      </c>
      <c r="KC687">
        <v>30.9867</v>
      </c>
      <c r="KD687">
        <v>60.0783</v>
      </c>
      <c r="KE687">
        <v>19.5198</v>
      </c>
      <c r="KF687">
        <v>30.7492</v>
      </c>
      <c r="KG687">
        <v>18.1544</v>
      </c>
      <c r="KH687">
        <v>1590.59</v>
      </c>
      <c r="KI687">
        <v>14.8265</v>
      </c>
      <c r="KJ687">
        <v>100.784</v>
      </c>
      <c r="KK687">
        <v>100.148</v>
      </c>
    </row>
    <row r="688" spans="1:297">
      <c r="A688">
        <v>672</v>
      </c>
      <c r="B688">
        <v>1761515052.6</v>
      </c>
      <c r="C688">
        <v>7842.099999904633</v>
      </c>
      <c r="D688" t="s">
        <v>1793</v>
      </c>
      <c r="E688" t="s">
        <v>1794</v>
      </c>
      <c r="F688">
        <v>5</v>
      </c>
      <c r="G688" t="s">
        <v>1604</v>
      </c>
      <c r="H688" t="s">
        <v>436</v>
      </c>
      <c r="I688">
        <v>1761515049.85</v>
      </c>
      <c r="J688">
        <f>(K688)/1000</f>
        <v>0</v>
      </c>
      <c r="K688">
        <f>IF(DP688, AN688, AH688)</f>
        <v>0</v>
      </c>
      <c r="L688">
        <f>IF(DP688, AI688, AG688)</f>
        <v>0</v>
      </c>
      <c r="M688">
        <f>DR688 - IF(AU688&gt;1, L688*DL688*100.0/(AW688), 0)</f>
        <v>0</v>
      </c>
      <c r="N688">
        <f>((T688-J688/2)*M688-L688)/(T688+J688/2)</f>
        <v>0</v>
      </c>
      <c r="O688">
        <f>N688*(DY688+DZ688)/1000.0</f>
        <v>0</v>
      </c>
      <c r="P688">
        <f>(DR688 - IF(AU688&gt;1, L688*DL688*100.0/(AW688), 0))*(DY688+DZ688)/1000.0</f>
        <v>0</v>
      </c>
      <c r="Q688">
        <f>2.0/((1/S688-1/R688)+SIGN(S688)*SQRT((1/S688-1/R688)*(1/S688-1/R688) + 4*DM688/((DM688+1)*(DM688+1))*(2*1/S688*1/R688-1/R688*1/R688)))</f>
        <v>0</v>
      </c>
      <c r="R688">
        <f>IF(LEFT(DN688,1)&lt;&gt;"0",IF(LEFT(DN688,1)="1",3.0,DO688),$D$5+$E$5*(EF688*DY688/($K$5*1000))+$F$5*(EF688*DY688/($K$5*1000))*MAX(MIN(DL688,$J$5),$I$5)*MAX(MIN(DL688,$J$5),$I$5)+$G$5*MAX(MIN(DL688,$J$5),$I$5)*(EF688*DY688/($K$5*1000))+$H$5*(EF688*DY688/($K$5*1000))*(EF688*DY688/($K$5*1000)))</f>
        <v>0</v>
      </c>
      <c r="S688">
        <f>J688*(1000-(1000*0.61365*exp(17.502*W688/(240.97+W688))/(DY688+DZ688)+DT688)/2)/(1000*0.61365*exp(17.502*W688/(240.97+W688))/(DY688+DZ688)-DT688)</f>
        <v>0</v>
      </c>
      <c r="T688">
        <f>1/((DM688+1)/(Q688/1.6)+1/(R688/1.37)) + DM688/((DM688+1)/(Q688/1.6) + DM688/(R688/1.37))</f>
        <v>0</v>
      </c>
      <c r="U688">
        <f>(DH688*DK688)</f>
        <v>0</v>
      </c>
      <c r="V688">
        <f>(EA688+(U688+2*0.95*5.67E-8*(((EA688+$B$7)+273)^4-(EA688+273)^4)-44100*J688)/(1.84*29.3*R688+8*0.95*5.67E-8*(EA688+273)^3))</f>
        <v>0</v>
      </c>
      <c r="W688">
        <f>($C$7*EB688+$D$7*EC688+$E$7*V688)</f>
        <v>0</v>
      </c>
      <c r="X688">
        <f>0.61365*exp(17.502*W688/(240.97+W688))</f>
        <v>0</v>
      </c>
      <c r="Y688">
        <f>(Z688/AA688*100)</f>
        <v>0</v>
      </c>
      <c r="Z688">
        <f>DT688*(DY688+DZ688)/1000</f>
        <v>0</v>
      </c>
      <c r="AA688">
        <f>0.61365*exp(17.502*EA688/(240.97+EA688))</f>
        <v>0</v>
      </c>
      <c r="AB688">
        <f>(X688-DT688*(DY688+DZ688)/1000)</f>
        <v>0</v>
      </c>
      <c r="AC688">
        <f>(-J688*44100)</f>
        <v>0</v>
      </c>
      <c r="AD688">
        <f>2*29.3*R688*0.92*(EA688-W688)</f>
        <v>0</v>
      </c>
      <c r="AE688">
        <f>2*0.95*5.67E-8*(((EA688+$B$7)+273)^4-(W688+273)^4)</f>
        <v>0</v>
      </c>
      <c r="AF688">
        <f>U688+AE688+AC688+AD688</f>
        <v>0</v>
      </c>
      <c r="AG688">
        <f>DX688*AU688*(DS688-DR688*(1000-AU688*DU688)/(1000-AU688*DT688))/(100*DL688)</f>
        <v>0</v>
      </c>
      <c r="AH688">
        <f>1000*DX688*AU688*(DT688-DU688)/(100*DL688*(1000-AU688*DT688))</f>
        <v>0</v>
      </c>
      <c r="AI688">
        <f>(AJ688 - AK688 - DY688*1E3/(8.314*(EA688+273.15)) * AM688/DX688 * AL688) * DX688/(100*DL688) * (1000 - DU688)/1000</f>
        <v>0</v>
      </c>
      <c r="AJ688">
        <v>1602.157525830232</v>
      </c>
      <c r="AK688">
        <v>1565.31303030303</v>
      </c>
      <c r="AL688">
        <v>3.395005526055479</v>
      </c>
      <c r="AM688">
        <v>65.62289470494829</v>
      </c>
      <c r="AN688">
        <f>(AP688 - AO688 + DY688*1E3/(8.314*(EA688+273.15)) * AR688/DX688 * AQ688) * DX688/(100*DL688) * 1000/(1000 - AP688)</f>
        <v>0</v>
      </c>
      <c r="AO688">
        <v>14.89079232957636</v>
      </c>
      <c r="AP688">
        <v>16.42243393939393</v>
      </c>
      <c r="AQ688">
        <v>-0.0001646637354263756</v>
      </c>
      <c r="AR688">
        <v>106.7628895152086</v>
      </c>
      <c r="AS688">
        <v>0</v>
      </c>
      <c r="AT688">
        <v>0</v>
      </c>
      <c r="AU688">
        <f>IF(AS688*$H$13&gt;=AW688,1.0,(AW688/(AW688-AS688*$H$13)))</f>
        <v>0</v>
      </c>
      <c r="AV688">
        <f>(AU688-1)*100</f>
        <v>0</v>
      </c>
      <c r="AW688">
        <f>MAX(0,($B$13+$C$13*EF688)/(1+$D$13*EF688)*DY688/(EA688+273)*$E$13)</f>
        <v>0</v>
      </c>
      <c r="AX688" t="s">
        <v>437</v>
      </c>
      <c r="AY688" t="s">
        <v>437</v>
      </c>
      <c r="AZ688">
        <v>0</v>
      </c>
      <c r="BA688">
        <v>0</v>
      </c>
      <c r="BB688">
        <f>1-AZ688/BA688</f>
        <v>0</v>
      </c>
      <c r="BC688">
        <v>0</v>
      </c>
      <c r="BD688" t="s">
        <v>437</v>
      </c>
      <c r="BE688" t="s">
        <v>437</v>
      </c>
      <c r="BF688">
        <v>0</v>
      </c>
      <c r="BG688">
        <v>0</v>
      </c>
      <c r="BH688">
        <f>1-BF688/BG688</f>
        <v>0</v>
      </c>
      <c r="BI688">
        <v>0.5</v>
      </c>
      <c r="BJ688">
        <f>DI688</f>
        <v>0</v>
      </c>
      <c r="BK688">
        <f>L688</f>
        <v>0</v>
      </c>
      <c r="BL688">
        <f>BH688*BI688*BJ688</f>
        <v>0</v>
      </c>
      <c r="BM688">
        <f>(BK688-BC688)/BJ688</f>
        <v>0</v>
      </c>
      <c r="BN688">
        <f>(BA688-BG688)/BG688</f>
        <v>0</v>
      </c>
      <c r="BO688">
        <f>AZ688/(BB688+AZ688/BG688)</f>
        <v>0</v>
      </c>
      <c r="BP688" t="s">
        <v>437</v>
      </c>
      <c r="BQ688">
        <v>0</v>
      </c>
      <c r="BR688">
        <f>IF(BQ688&lt;&gt;0, BQ688, BO688)</f>
        <v>0</v>
      </c>
      <c r="BS688">
        <f>1-BR688/BG688</f>
        <v>0</v>
      </c>
      <c r="BT688">
        <f>(BG688-BF688)/(BG688-BR688)</f>
        <v>0</v>
      </c>
      <c r="BU688">
        <f>(BA688-BG688)/(BA688-BR688)</f>
        <v>0</v>
      </c>
      <c r="BV688">
        <f>(BG688-BF688)/(BG688-AZ688)</f>
        <v>0</v>
      </c>
      <c r="BW688">
        <f>(BA688-BG688)/(BA688-AZ688)</f>
        <v>0</v>
      </c>
      <c r="BX688">
        <f>(BT688*BR688/BF688)</f>
        <v>0</v>
      </c>
      <c r="BY688">
        <f>(1-BX688)</f>
        <v>0</v>
      </c>
      <c r="BZ688">
        <v>2020</v>
      </c>
      <c r="CA688">
        <v>290.0000000000001</v>
      </c>
      <c r="CB688">
        <v>1590.42</v>
      </c>
      <c r="CC688">
        <v>295</v>
      </c>
      <c r="CD688">
        <v>5220.67</v>
      </c>
      <c r="CE688">
        <v>1591.29</v>
      </c>
      <c r="CF688">
        <v>-0.87</v>
      </c>
      <c r="CG688">
        <v>300.0000000000001</v>
      </c>
      <c r="CH688">
        <v>23.8</v>
      </c>
      <c r="CI688">
        <v>1650.734719841875</v>
      </c>
      <c r="CJ688">
        <v>2.032994541366527</v>
      </c>
      <c r="CK688">
        <v>-31.03478562282126</v>
      </c>
      <c r="CL688">
        <v>0.9198548094063967</v>
      </c>
      <c r="CM688">
        <v>0.9759925733019913</v>
      </c>
      <c r="CN688">
        <v>-0.00431141668520578</v>
      </c>
      <c r="CO688">
        <v>289.9999999999999</v>
      </c>
      <c r="CP688">
        <v>1590.91</v>
      </c>
      <c r="CQ688">
        <v>765</v>
      </c>
      <c r="CR688">
        <v>5219.32</v>
      </c>
      <c r="CS688">
        <v>1591.27</v>
      </c>
      <c r="CT688">
        <v>-0.36</v>
      </c>
      <c r="DH688">
        <f>$B$11*EG688+$C$11*EH688+$F$11*ES688*(1-EV688)</f>
        <v>0</v>
      </c>
      <c r="DI688">
        <f>DH688*DJ688</f>
        <v>0</v>
      </c>
      <c r="DJ688">
        <f>($B$11*$D$9+$C$11*$D$9+$F$11*((FF688+EX688)/MAX(FF688+EX688+FG688, 0.1)*$I$9+FG688/MAX(FF688+EX688+FG688, 0.1)*$J$9))/($B$11+$C$11+$F$11)</f>
        <v>0</v>
      </c>
      <c r="DK688">
        <f>($B$11*$K$9+$C$11*$K$9+$F$11*((FF688+EX688)/MAX(FF688+EX688+FG688, 0.1)*$P$9+FG688/MAX(FF688+EX688+FG688, 0.1)*$Q$9))/($B$11+$C$11+$F$11)</f>
        <v>0</v>
      </c>
      <c r="DL688">
        <v>6</v>
      </c>
      <c r="DM688">
        <v>0.5</v>
      </c>
      <c r="DN688" t="s">
        <v>438</v>
      </c>
      <c r="DO688">
        <v>2</v>
      </c>
      <c r="DP688" t="b">
        <v>1</v>
      </c>
      <c r="DQ688">
        <v>1761515049.85</v>
      </c>
      <c r="DR688">
        <v>1532.092</v>
      </c>
      <c r="DS688">
        <v>1579.143</v>
      </c>
      <c r="DT688">
        <v>16.42853</v>
      </c>
      <c r="DU688">
        <v>14.89103</v>
      </c>
      <c r="DV688">
        <v>1536.568</v>
      </c>
      <c r="DW688">
        <v>16.35467</v>
      </c>
      <c r="DX688">
        <v>500.0147</v>
      </c>
      <c r="DY688">
        <v>90.24141</v>
      </c>
      <c r="DZ688">
        <v>0.09996386000000002</v>
      </c>
      <c r="EA688">
        <v>23.80392</v>
      </c>
      <c r="EB688">
        <v>23.92906</v>
      </c>
      <c r="EC688">
        <v>999.9</v>
      </c>
      <c r="ED688">
        <v>0</v>
      </c>
      <c r="EE688">
        <v>0</v>
      </c>
      <c r="EF688">
        <v>10005.756</v>
      </c>
      <c r="EG688">
        <v>0</v>
      </c>
      <c r="EH688">
        <v>1028.946</v>
      </c>
      <c r="EI688">
        <v>-47.05182</v>
      </c>
      <c r="EJ688">
        <v>1557.681</v>
      </c>
      <c r="EK688">
        <v>1603.015</v>
      </c>
      <c r="EL688">
        <v>1.537507</v>
      </c>
      <c r="EM688">
        <v>1579.143</v>
      </c>
      <c r="EN688">
        <v>14.89103</v>
      </c>
      <c r="EO688">
        <v>1.482533</v>
      </c>
      <c r="EP688">
        <v>1.343787</v>
      </c>
      <c r="EQ688">
        <v>12.7892</v>
      </c>
      <c r="ER688">
        <v>11.29774</v>
      </c>
      <c r="ES688">
        <v>2000.015</v>
      </c>
      <c r="ET688">
        <v>0.9800064000000001</v>
      </c>
      <c r="EU688">
        <v>0.01999396</v>
      </c>
      <c r="EV688">
        <v>0</v>
      </c>
      <c r="EW688">
        <v>1461.8</v>
      </c>
      <c r="EX688">
        <v>5.000970000000001</v>
      </c>
      <c r="EY688">
        <v>29418.68</v>
      </c>
      <c r="EZ688">
        <v>16707.74</v>
      </c>
      <c r="FA688">
        <v>41.312</v>
      </c>
      <c r="FB688">
        <v>42.4622</v>
      </c>
      <c r="FC688">
        <v>41.5</v>
      </c>
      <c r="FD688">
        <v>41.812</v>
      </c>
      <c r="FE688">
        <v>41.312</v>
      </c>
      <c r="FF688">
        <v>1955.125</v>
      </c>
      <c r="FG688">
        <v>39.89</v>
      </c>
      <c r="FH688">
        <v>0</v>
      </c>
      <c r="FI688">
        <v>9923.600000143051</v>
      </c>
      <c r="FJ688">
        <v>0</v>
      </c>
      <c r="FK688">
        <v>1462.3384</v>
      </c>
      <c r="FL688">
        <v>-7.633846130432566</v>
      </c>
      <c r="FM688">
        <v>-152.7153847094633</v>
      </c>
      <c r="FN688">
        <v>29429.988</v>
      </c>
      <c r="FO688">
        <v>15</v>
      </c>
      <c r="FP688">
        <v>0</v>
      </c>
      <c r="FQ688" t="s">
        <v>439</v>
      </c>
      <c r="FR688">
        <v>1760210915.6</v>
      </c>
      <c r="FS688">
        <v>0</v>
      </c>
      <c r="FT688">
        <v>0</v>
      </c>
      <c r="FU688">
        <v>-0.215</v>
      </c>
      <c r="FV688">
        <v>0</v>
      </c>
      <c r="FW688">
        <v>-0.6919999999999999</v>
      </c>
      <c r="FX688">
        <v>0</v>
      </c>
      <c r="FY688">
        <v>400</v>
      </c>
      <c r="FZ688">
        <v>0</v>
      </c>
      <c r="GA688">
        <v>0.15</v>
      </c>
      <c r="GB688">
        <v>0</v>
      </c>
      <c r="GC688">
        <v>-47.08515</v>
      </c>
      <c r="GD688">
        <v>0.1306063789869602</v>
      </c>
      <c r="GE688">
        <v>0.06064647557772782</v>
      </c>
      <c r="GF688">
        <v>1</v>
      </c>
      <c r="GG688">
        <v>1462.702647058823</v>
      </c>
      <c r="GH688">
        <v>-6.959969436647959</v>
      </c>
      <c r="GI688">
        <v>0.7445539873900316</v>
      </c>
      <c r="GJ688">
        <v>0</v>
      </c>
      <c r="GK688">
        <v>1.54190275</v>
      </c>
      <c r="GL688">
        <v>-0.05214900562851953</v>
      </c>
      <c r="GM688">
        <v>0.005584676797944534</v>
      </c>
      <c r="GN688">
        <v>1</v>
      </c>
      <c r="GO688">
        <v>2</v>
      </c>
      <c r="GP688">
        <v>3</v>
      </c>
      <c r="GQ688" t="s">
        <v>440</v>
      </c>
      <c r="GR688">
        <v>3.13372</v>
      </c>
      <c r="GS688">
        <v>2.76038</v>
      </c>
      <c r="GT688">
        <v>0.223647</v>
      </c>
      <c r="GU688">
        <v>0.225278</v>
      </c>
      <c r="GV688">
        <v>0.08047360000000001</v>
      </c>
      <c r="GW688">
        <v>0.0741879</v>
      </c>
      <c r="GX688">
        <v>24608.3</v>
      </c>
      <c r="GY688">
        <v>24560.5</v>
      </c>
      <c r="GZ688">
        <v>29489.7</v>
      </c>
      <c r="HA688">
        <v>29316</v>
      </c>
      <c r="HB688">
        <v>35838.5</v>
      </c>
      <c r="HC688">
        <v>35955.8</v>
      </c>
      <c r="HD688">
        <v>41494.2</v>
      </c>
      <c r="HE688">
        <v>41645.1</v>
      </c>
      <c r="HF688">
        <v>1.90875</v>
      </c>
      <c r="HG688">
        <v>1.82843</v>
      </c>
      <c r="HH688">
        <v>0.013262</v>
      </c>
      <c r="HI688">
        <v>0</v>
      </c>
      <c r="HJ688">
        <v>23.7213</v>
      </c>
      <c r="HK688">
        <v>999.9</v>
      </c>
      <c r="HL688">
        <v>34.6</v>
      </c>
      <c r="HM688">
        <v>31.5</v>
      </c>
      <c r="HN688">
        <v>17.7966</v>
      </c>
      <c r="HO688">
        <v>62.5766</v>
      </c>
      <c r="HP688">
        <v>30.8093</v>
      </c>
      <c r="HQ688">
        <v>1</v>
      </c>
      <c r="HR688">
        <v>0.310142</v>
      </c>
      <c r="HS688">
        <v>4.75222</v>
      </c>
      <c r="HT688">
        <v>20.2775</v>
      </c>
      <c r="HU688">
        <v>5.21894</v>
      </c>
      <c r="HV688">
        <v>12.0162</v>
      </c>
      <c r="HW688">
        <v>4.98905</v>
      </c>
      <c r="HX688">
        <v>3.28805</v>
      </c>
      <c r="HY688">
        <v>9999</v>
      </c>
      <c r="HZ688">
        <v>9999</v>
      </c>
      <c r="IA688">
        <v>9999</v>
      </c>
      <c r="IB688">
        <v>999.9</v>
      </c>
      <c r="IC688">
        <v>4.97283</v>
      </c>
      <c r="ID688">
        <v>1.86661</v>
      </c>
      <c r="IE688">
        <v>1.86587</v>
      </c>
      <c r="IF688">
        <v>1.86584</v>
      </c>
      <c r="IG688">
        <v>1.86771</v>
      </c>
      <c r="IH688">
        <v>1.87014</v>
      </c>
      <c r="II688">
        <v>1.86878</v>
      </c>
      <c r="IJ688">
        <v>1.87027</v>
      </c>
      <c r="IK688">
        <v>0</v>
      </c>
      <c r="IL688">
        <v>0</v>
      </c>
      <c r="IM688">
        <v>0</v>
      </c>
      <c r="IN688">
        <v>0</v>
      </c>
      <c r="IO688" t="s">
        <v>441</v>
      </c>
      <c r="IP688" t="s">
        <v>442</v>
      </c>
      <c r="IQ688" t="s">
        <v>443</v>
      </c>
      <c r="IR688" t="s">
        <v>443</v>
      </c>
      <c r="IS688" t="s">
        <v>443</v>
      </c>
      <c r="IT688" t="s">
        <v>443</v>
      </c>
      <c r="IU688">
        <v>0</v>
      </c>
      <c r="IV688">
        <v>100</v>
      </c>
      <c r="IW688">
        <v>100</v>
      </c>
      <c r="IX688">
        <v>-4.49</v>
      </c>
      <c r="IY688">
        <v>0.0737</v>
      </c>
      <c r="IZ688">
        <v>-1.414774939843471</v>
      </c>
      <c r="JA688">
        <v>-0.002262605230658699</v>
      </c>
      <c r="JB688">
        <v>4.117972070868355E-07</v>
      </c>
      <c r="JC688">
        <v>-1.535053720392113E-10</v>
      </c>
      <c r="JD688">
        <v>-0.05773197212917025</v>
      </c>
      <c r="JE688">
        <v>-0.004387372397949352</v>
      </c>
      <c r="JF688">
        <v>0.001148265067849212</v>
      </c>
      <c r="JG688">
        <v>-2.372704636287677E-05</v>
      </c>
      <c r="JH688">
        <v>4</v>
      </c>
      <c r="JI688">
        <v>2346</v>
      </c>
      <c r="JJ688">
        <v>1</v>
      </c>
      <c r="JK688">
        <v>24</v>
      </c>
      <c r="JL688">
        <v>21735.6</v>
      </c>
      <c r="JM688">
        <v>29358584.2</v>
      </c>
      <c r="JN688">
        <v>3.02612</v>
      </c>
      <c r="JO688">
        <v>2.22412</v>
      </c>
      <c r="JP688">
        <v>1.39648</v>
      </c>
      <c r="JQ688">
        <v>2.34619</v>
      </c>
      <c r="JR688">
        <v>1.49536</v>
      </c>
      <c r="JS688">
        <v>2.70142</v>
      </c>
      <c r="JT688">
        <v>36.2929</v>
      </c>
      <c r="JU688">
        <v>24.035</v>
      </c>
      <c r="JV688">
        <v>18</v>
      </c>
      <c r="JW688">
        <v>500.327</v>
      </c>
      <c r="JX688">
        <v>438.725</v>
      </c>
      <c r="JY688">
        <v>18.1847</v>
      </c>
      <c r="JZ688">
        <v>31.3754</v>
      </c>
      <c r="KA688">
        <v>30.0004</v>
      </c>
      <c r="KB688">
        <v>31.0757</v>
      </c>
      <c r="KC688">
        <v>30.9906</v>
      </c>
      <c r="KD688">
        <v>60.5753</v>
      </c>
      <c r="KE688">
        <v>19.5198</v>
      </c>
      <c r="KF688">
        <v>30.7492</v>
      </c>
      <c r="KG688">
        <v>18.2091</v>
      </c>
      <c r="KH688">
        <v>1603.96</v>
      </c>
      <c r="KI688">
        <v>14.8349</v>
      </c>
      <c r="KJ688">
        <v>100.782</v>
      </c>
      <c r="KK688">
        <v>100.147</v>
      </c>
    </row>
    <row r="689" spans="1:297">
      <c r="A689">
        <v>673</v>
      </c>
      <c r="B689">
        <v>1761516267.5</v>
      </c>
      <c r="C689">
        <v>9057</v>
      </c>
      <c r="D689" t="s">
        <v>1795</v>
      </c>
      <c r="E689" t="s">
        <v>1796</v>
      </c>
      <c r="F689">
        <v>5</v>
      </c>
      <c r="G689" t="s">
        <v>1604</v>
      </c>
      <c r="H689" t="s">
        <v>436</v>
      </c>
      <c r="I689">
        <v>1761516264.75</v>
      </c>
      <c r="J689">
        <f>(K689)/1000</f>
        <v>0</v>
      </c>
      <c r="K689">
        <f>IF(DP689, AN689, AH689)</f>
        <v>0</v>
      </c>
      <c r="L689">
        <f>IF(DP689, AI689, AG689)</f>
        <v>0</v>
      </c>
      <c r="M689">
        <f>DR689 - IF(AU689&gt;1, L689*DL689*100.0/(AW689), 0)</f>
        <v>0</v>
      </c>
      <c r="N689">
        <f>((T689-J689/2)*M689-L689)/(T689+J689/2)</f>
        <v>0</v>
      </c>
      <c r="O689">
        <f>N689*(DY689+DZ689)/1000.0</f>
        <v>0</v>
      </c>
      <c r="P689">
        <f>(DR689 - IF(AU689&gt;1, L689*DL689*100.0/(AW689), 0))*(DY689+DZ689)/1000.0</f>
        <v>0</v>
      </c>
      <c r="Q689">
        <f>2.0/((1/S689-1/R689)+SIGN(S689)*SQRT((1/S689-1/R689)*(1/S689-1/R689) + 4*DM689/((DM689+1)*(DM689+1))*(2*1/S689*1/R689-1/R689*1/R689)))</f>
        <v>0</v>
      </c>
      <c r="R689">
        <f>IF(LEFT(DN689,1)&lt;&gt;"0",IF(LEFT(DN689,1)="1",3.0,DO689),$D$5+$E$5*(EF689*DY689/($K$5*1000))+$F$5*(EF689*DY689/($K$5*1000))*MAX(MIN(DL689,$J$5),$I$5)*MAX(MIN(DL689,$J$5),$I$5)+$G$5*MAX(MIN(DL689,$J$5),$I$5)*(EF689*DY689/($K$5*1000))+$H$5*(EF689*DY689/($K$5*1000))*(EF689*DY689/($K$5*1000)))</f>
        <v>0</v>
      </c>
      <c r="S689">
        <f>J689*(1000-(1000*0.61365*exp(17.502*W689/(240.97+W689))/(DY689+DZ689)+DT689)/2)/(1000*0.61365*exp(17.502*W689/(240.97+W689))/(DY689+DZ689)-DT689)</f>
        <v>0</v>
      </c>
      <c r="T689">
        <f>1/((DM689+1)/(Q689/1.6)+1/(R689/1.37)) + DM689/((DM689+1)/(Q689/1.6) + DM689/(R689/1.37))</f>
        <v>0</v>
      </c>
      <c r="U689">
        <f>(DH689*DK689)</f>
        <v>0</v>
      </c>
      <c r="V689">
        <f>(EA689+(U689+2*0.95*5.67E-8*(((EA689+$B$7)+273)^4-(EA689+273)^4)-44100*J689)/(1.84*29.3*R689+8*0.95*5.67E-8*(EA689+273)^3))</f>
        <v>0</v>
      </c>
      <c r="W689">
        <f>($C$7*EB689+$D$7*EC689+$E$7*V689)</f>
        <v>0</v>
      </c>
      <c r="X689">
        <f>0.61365*exp(17.502*W689/(240.97+W689))</f>
        <v>0</v>
      </c>
      <c r="Y689">
        <f>(Z689/AA689*100)</f>
        <v>0</v>
      </c>
      <c r="Z689">
        <f>DT689*(DY689+DZ689)/1000</f>
        <v>0</v>
      </c>
      <c r="AA689">
        <f>0.61365*exp(17.502*EA689/(240.97+EA689))</f>
        <v>0</v>
      </c>
      <c r="AB689">
        <f>(X689-DT689*(DY689+DZ689)/1000)</f>
        <v>0</v>
      </c>
      <c r="AC689">
        <f>(-J689*44100)</f>
        <v>0</v>
      </c>
      <c r="AD689">
        <f>2*29.3*R689*0.92*(EA689-W689)</f>
        <v>0</v>
      </c>
      <c r="AE689">
        <f>2*0.95*5.67E-8*(((EA689+$B$7)+273)^4-(W689+273)^4)</f>
        <v>0</v>
      </c>
      <c r="AF689">
        <f>U689+AE689+AC689+AD689</f>
        <v>0</v>
      </c>
      <c r="AG689">
        <f>DX689*AU689*(DS689-DR689*(1000-AU689*DU689)/(1000-AU689*DT689))/(100*DL689)</f>
        <v>0</v>
      </c>
      <c r="AH689">
        <f>1000*DX689*AU689*(DT689-DU689)/(100*DL689*(1000-AU689*DT689))</f>
        <v>0</v>
      </c>
      <c r="AI689">
        <f>(AJ689 - AK689 - DY689*1E3/(8.314*(EA689+273.15)) * AM689/DX689 * AL689) * DX689/(100*DL689) * (1000 - DU689)/1000</f>
        <v>0</v>
      </c>
      <c r="AJ689">
        <v>425.7635991565762</v>
      </c>
      <c r="AK689">
        <v>409.1512545454545</v>
      </c>
      <c r="AL689">
        <v>-0.0001454741538054375</v>
      </c>
      <c r="AM689">
        <v>65.65834347020231</v>
      </c>
      <c r="AN689">
        <f>(AP689 - AO689 + DY689*1E3/(8.314*(EA689+273.15)) * AR689/DX689 * AQ689) * DX689/(100*DL689) * 1000/(1000 - AP689)</f>
        <v>0</v>
      </c>
      <c r="AO689">
        <v>13.74292509913363</v>
      </c>
      <c r="AP689">
        <v>16.40008848484848</v>
      </c>
      <c r="AQ689">
        <v>-0.0007792423478887092</v>
      </c>
      <c r="AR689">
        <v>107.4177789400426</v>
      </c>
      <c r="AS689">
        <v>0</v>
      </c>
      <c r="AT689">
        <v>0</v>
      </c>
      <c r="AU689">
        <f>IF(AS689*$H$13&gt;=AW689,1.0,(AW689/(AW689-AS689*$H$13)))</f>
        <v>0</v>
      </c>
      <c r="AV689">
        <f>(AU689-1)*100</f>
        <v>0</v>
      </c>
      <c r="AW689">
        <f>MAX(0,($B$13+$C$13*EF689)/(1+$D$13*EF689)*DY689/(EA689+273)*$E$13)</f>
        <v>0</v>
      </c>
      <c r="AX689" t="s">
        <v>437</v>
      </c>
      <c r="AY689" t="s">
        <v>437</v>
      </c>
      <c r="AZ689">
        <v>0</v>
      </c>
      <c r="BA689">
        <v>0</v>
      </c>
      <c r="BB689">
        <f>1-AZ689/BA689</f>
        <v>0</v>
      </c>
      <c r="BC689">
        <v>0</v>
      </c>
      <c r="BD689" t="s">
        <v>437</v>
      </c>
      <c r="BE689" t="s">
        <v>437</v>
      </c>
      <c r="BF689">
        <v>0</v>
      </c>
      <c r="BG689">
        <v>0</v>
      </c>
      <c r="BH689">
        <f>1-BF689/BG689</f>
        <v>0</v>
      </c>
      <c r="BI689">
        <v>0.5</v>
      </c>
      <c r="BJ689">
        <f>DI689</f>
        <v>0</v>
      </c>
      <c r="BK689">
        <f>L689</f>
        <v>0</v>
      </c>
      <c r="BL689">
        <f>BH689*BI689*BJ689</f>
        <v>0</v>
      </c>
      <c r="BM689">
        <f>(BK689-BC689)/BJ689</f>
        <v>0</v>
      </c>
      <c r="BN689">
        <f>(BA689-BG689)/BG689</f>
        <v>0</v>
      </c>
      <c r="BO689">
        <f>AZ689/(BB689+AZ689/BG689)</f>
        <v>0</v>
      </c>
      <c r="BP689" t="s">
        <v>437</v>
      </c>
      <c r="BQ689">
        <v>0</v>
      </c>
      <c r="BR689">
        <f>IF(BQ689&lt;&gt;0, BQ689, BO689)</f>
        <v>0</v>
      </c>
      <c r="BS689">
        <f>1-BR689/BG689</f>
        <v>0</v>
      </c>
      <c r="BT689">
        <f>(BG689-BF689)/(BG689-BR689)</f>
        <v>0</v>
      </c>
      <c r="BU689">
        <f>(BA689-BG689)/(BA689-BR689)</f>
        <v>0</v>
      </c>
      <c r="BV689">
        <f>(BG689-BF689)/(BG689-AZ689)</f>
        <v>0</v>
      </c>
      <c r="BW689">
        <f>(BA689-BG689)/(BA689-AZ689)</f>
        <v>0</v>
      </c>
      <c r="BX689">
        <f>(BT689*BR689/BF689)</f>
        <v>0</v>
      </c>
      <c r="BY689">
        <f>(1-BX689)</f>
        <v>0</v>
      </c>
      <c r="BZ689">
        <v>2020</v>
      </c>
      <c r="CA689">
        <v>290.0000000000001</v>
      </c>
      <c r="CB689">
        <v>1590.42</v>
      </c>
      <c r="CC689">
        <v>295</v>
      </c>
      <c r="CD689">
        <v>5220.67</v>
      </c>
      <c r="CE689">
        <v>1591.29</v>
      </c>
      <c r="CF689">
        <v>-0.87</v>
      </c>
      <c r="CG689">
        <v>300.0000000000001</v>
      </c>
      <c r="CH689">
        <v>23.8</v>
      </c>
      <c r="CI689">
        <v>1650.734719841875</v>
      </c>
      <c r="CJ689">
        <v>2.032994541366527</v>
      </c>
      <c r="CK689">
        <v>-31.03478562282126</v>
      </c>
      <c r="CL689">
        <v>0.9198548094063967</v>
      </c>
      <c r="CM689">
        <v>0.9759925733019913</v>
      </c>
      <c r="CN689">
        <v>-0.00431141668520578</v>
      </c>
      <c r="CO689">
        <v>289.9999999999999</v>
      </c>
      <c r="CP689">
        <v>1590.91</v>
      </c>
      <c r="CQ689">
        <v>765</v>
      </c>
      <c r="CR689">
        <v>5219.32</v>
      </c>
      <c r="CS689">
        <v>1591.27</v>
      </c>
      <c r="CT689">
        <v>-0.36</v>
      </c>
      <c r="DH689">
        <f>$B$11*EG689+$C$11*EH689+$F$11*ES689*(1-EV689)</f>
        <v>0</v>
      </c>
      <c r="DI689">
        <f>DH689*DJ689</f>
        <v>0</v>
      </c>
      <c r="DJ689">
        <f>($B$11*$D$9+$C$11*$D$9+$F$11*((FF689+EX689)/MAX(FF689+EX689+FG689, 0.1)*$I$9+FG689/MAX(FF689+EX689+FG689, 0.1)*$J$9))/($B$11+$C$11+$F$11)</f>
        <v>0</v>
      </c>
      <c r="DK689">
        <f>($B$11*$K$9+$C$11*$K$9+$F$11*((FF689+EX689)/MAX(FF689+EX689+FG689, 0.1)*$P$9+FG689/MAX(FF689+EX689+FG689, 0.1)*$Q$9))/($B$11+$C$11+$F$11)</f>
        <v>0</v>
      </c>
      <c r="DL689">
        <v>6</v>
      </c>
      <c r="DM689">
        <v>0.5</v>
      </c>
      <c r="DN689" t="s">
        <v>438</v>
      </c>
      <c r="DO689">
        <v>2</v>
      </c>
      <c r="DP689" t="b">
        <v>1</v>
      </c>
      <c r="DQ689">
        <v>1761516264.75</v>
      </c>
      <c r="DR689">
        <v>402.4566000000001</v>
      </c>
      <c r="DS689">
        <v>419.9262</v>
      </c>
      <c r="DT689">
        <v>16.4011</v>
      </c>
      <c r="DU689">
        <v>13.73892</v>
      </c>
      <c r="DV689">
        <v>404.7297</v>
      </c>
      <c r="DW689">
        <v>16.32763</v>
      </c>
      <c r="DX689">
        <v>499.9254</v>
      </c>
      <c r="DY689">
        <v>90.23814</v>
      </c>
      <c r="DZ689">
        <v>0.09984782</v>
      </c>
      <c r="EA689">
        <v>23.90926</v>
      </c>
      <c r="EB689">
        <v>23.99657</v>
      </c>
      <c r="EC689">
        <v>999.9</v>
      </c>
      <c r="ED689">
        <v>0</v>
      </c>
      <c r="EE689">
        <v>0</v>
      </c>
      <c r="EF689">
        <v>10010.685</v>
      </c>
      <c r="EG689">
        <v>0</v>
      </c>
      <c r="EH689">
        <v>1044.642</v>
      </c>
      <c r="EI689">
        <v>-17.46965</v>
      </c>
      <c r="EJ689">
        <v>409.1673</v>
      </c>
      <c r="EK689">
        <v>425.7759</v>
      </c>
      <c r="EL689">
        <v>2.662183</v>
      </c>
      <c r="EM689">
        <v>419.9262</v>
      </c>
      <c r="EN689">
        <v>13.73892</v>
      </c>
      <c r="EO689">
        <v>1.480006</v>
      </c>
      <c r="EP689">
        <v>1.239776</v>
      </c>
      <c r="EQ689">
        <v>12.76315</v>
      </c>
      <c r="ER689">
        <v>10.08794</v>
      </c>
      <c r="ES689">
        <v>2000.022</v>
      </c>
      <c r="ET689">
        <v>0.9799958</v>
      </c>
      <c r="EU689">
        <v>0.02000421</v>
      </c>
      <c r="EV689">
        <v>0</v>
      </c>
      <c r="EW689">
        <v>1379.29</v>
      </c>
      <c r="EX689">
        <v>5.000970000000001</v>
      </c>
      <c r="EY689">
        <v>27835.89</v>
      </c>
      <c r="EZ689">
        <v>16707.73</v>
      </c>
      <c r="FA689">
        <v>41.187</v>
      </c>
      <c r="FB689">
        <v>42.312</v>
      </c>
      <c r="FC689">
        <v>41.375</v>
      </c>
      <c r="FD689">
        <v>41.687</v>
      </c>
      <c r="FE689">
        <v>41.25</v>
      </c>
      <c r="FF689">
        <v>1955.112</v>
      </c>
      <c r="FG689">
        <v>39.90999999999999</v>
      </c>
      <c r="FH689">
        <v>0</v>
      </c>
      <c r="FI689">
        <v>11138.60000014305</v>
      </c>
      <c r="FJ689">
        <v>0</v>
      </c>
      <c r="FK689">
        <v>1379.957307692308</v>
      </c>
      <c r="FL689">
        <v>-7.709059819033432</v>
      </c>
      <c r="FM689">
        <v>-112.1162394031093</v>
      </c>
      <c r="FN689">
        <v>27844.84615384616</v>
      </c>
      <c r="FO689">
        <v>15</v>
      </c>
      <c r="FP689">
        <v>0</v>
      </c>
      <c r="FQ689" t="s">
        <v>439</v>
      </c>
      <c r="FR689">
        <v>1760210915.6</v>
      </c>
      <c r="FS689">
        <v>0</v>
      </c>
      <c r="FT689">
        <v>0</v>
      </c>
      <c r="FU689">
        <v>-0.215</v>
      </c>
      <c r="FV689">
        <v>0</v>
      </c>
      <c r="FW689">
        <v>-0.6919999999999999</v>
      </c>
      <c r="FX689">
        <v>0</v>
      </c>
      <c r="FY689">
        <v>400</v>
      </c>
      <c r="FZ689">
        <v>0</v>
      </c>
      <c r="GA689">
        <v>0.15</v>
      </c>
      <c r="GB689">
        <v>0</v>
      </c>
      <c r="GC689">
        <v>-17.5524025</v>
      </c>
      <c r="GD689">
        <v>0.8621234521576436</v>
      </c>
      <c r="GE689">
        <v>0.09520927341257242</v>
      </c>
      <c r="GF689">
        <v>0</v>
      </c>
      <c r="GG689">
        <v>1380.289705882353</v>
      </c>
      <c r="GH689">
        <v>-6.809625661174397</v>
      </c>
      <c r="GI689">
        <v>0.7224895085503956</v>
      </c>
      <c r="GJ689">
        <v>0</v>
      </c>
      <c r="GK689">
        <v>2.6729875</v>
      </c>
      <c r="GL689">
        <v>0.1654248405253237</v>
      </c>
      <c r="GM689">
        <v>0.03912755101907093</v>
      </c>
      <c r="GN689">
        <v>0</v>
      </c>
      <c r="GO689">
        <v>0</v>
      </c>
      <c r="GP689">
        <v>3</v>
      </c>
      <c r="GQ689" t="s">
        <v>455</v>
      </c>
      <c r="GR689">
        <v>3.13342</v>
      </c>
      <c r="GS689">
        <v>2.76025</v>
      </c>
      <c r="GT689">
        <v>0.0904783</v>
      </c>
      <c r="GU689">
        <v>0.0921744</v>
      </c>
      <c r="GV689">
        <v>0.080385</v>
      </c>
      <c r="GW689">
        <v>0.0700165</v>
      </c>
      <c r="GX689">
        <v>28838.9</v>
      </c>
      <c r="GY689">
        <v>28788.9</v>
      </c>
      <c r="GZ689">
        <v>29492.5</v>
      </c>
      <c r="HA689">
        <v>29317.6</v>
      </c>
      <c r="HB689">
        <v>35843</v>
      </c>
      <c r="HC689">
        <v>36119.1</v>
      </c>
      <c r="HD689">
        <v>41498.2</v>
      </c>
      <c r="HE689">
        <v>41648.5</v>
      </c>
      <c r="HF689">
        <v>1.90968</v>
      </c>
      <c r="HG689">
        <v>1.82483</v>
      </c>
      <c r="HH689">
        <v>0.00992417</v>
      </c>
      <c r="HI689">
        <v>0</v>
      </c>
      <c r="HJ689">
        <v>23.8334</v>
      </c>
      <c r="HK689">
        <v>999.9</v>
      </c>
      <c r="HL689">
        <v>34.2</v>
      </c>
      <c r="HM689">
        <v>31.3</v>
      </c>
      <c r="HN689">
        <v>17.3922</v>
      </c>
      <c r="HO689">
        <v>62.3068</v>
      </c>
      <c r="HP689">
        <v>30.8854</v>
      </c>
      <c r="HQ689">
        <v>1</v>
      </c>
      <c r="HR689">
        <v>0.309413</v>
      </c>
      <c r="HS689">
        <v>5.31192</v>
      </c>
      <c r="HT689">
        <v>20.2619</v>
      </c>
      <c r="HU689">
        <v>5.22133</v>
      </c>
      <c r="HV689">
        <v>12.0159</v>
      </c>
      <c r="HW689">
        <v>4.98995</v>
      </c>
      <c r="HX689">
        <v>3.2883</v>
      </c>
      <c r="HY689">
        <v>9999</v>
      </c>
      <c r="HZ689">
        <v>9999</v>
      </c>
      <c r="IA689">
        <v>9999</v>
      </c>
      <c r="IB689">
        <v>999.9</v>
      </c>
      <c r="IC689">
        <v>4.97283</v>
      </c>
      <c r="ID689">
        <v>1.86661</v>
      </c>
      <c r="IE689">
        <v>1.86584</v>
      </c>
      <c r="IF689">
        <v>1.86584</v>
      </c>
      <c r="IG689">
        <v>1.86768</v>
      </c>
      <c r="IH689">
        <v>1.87013</v>
      </c>
      <c r="II689">
        <v>1.86875</v>
      </c>
      <c r="IJ689">
        <v>1.87027</v>
      </c>
      <c r="IK689">
        <v>0</v>
      </c>
      <c r="IL689">
        <v>0</v>
      </c>
      <c r="IM689">
        <v>0</v>
      </c>
      <c r="IN689">
        <v>0</v>
      </c>
      <c r="IO689" t="s">
        <v>441</v>
      </c>
      <c r="IP689" t="s">
        <v>442</v>
      </c>
      <c r="IQ689" t="s">
        <v>443</v>
      </c>
      <c r="IR689" t="s">
        <v>443</v>
      </c>
      <c r="IS689" t="s">
        <v>443</v>
      </c>
      <c r="IT689" t="s">
        <v>443</v>
      </c>
      <c r="IU689">
        <v>0</v>
      </c>
      <c r="IV689">
        <v>100</v>
      </c>
      <c r="IW689">
        <v>100</v>
      </c>
      <c r="IX689">
        <v>-2.273</v>
      </c>
      <c r="IY689">
        <v>0.0735</v>
      </c>
      <c r="IZ689">
        <v>-1.414774939843471</v>
      </c>
      <c r="JA689">
        <v>-0.002262605230658699</v>
      </c>
      <c r="JB689">
        <v>4.117972070868355E-07</v>
      </c>
      <c r="JC689">
        <v>-1.535053720392113E-10</v>
      </c>
      <c r="JD689">
        <v>-0.05773197212917025</v>
      </c>
      <c r="JE689">
        <v>-0.004387372397949352</v>
      </c>
      <c r="JF689">
        <v>0.001148265067849212</v>
      </c>
      <c r="JG689">
        <v>-2.372704636287677E-05</v>
      </c>
      <c r="JH689">
        <v>4</v>
      </c>
      <c r="JI689">
        <v>2346</v>
      </c>
      <c r="JJ689">
        <v>1</v>
      </c>
      <c r="JK689">
        <v>24</v>
      </c>
      <c r="JL689">
        <v>21755.9</v>
      </c>
      <c r="JM689">
        <v>29358604.5</v>
      </c>
      <c r="JN689">
        <v>1.02661</v>
      </c>
      <c r="JO689">
        <v>2.27173</v>
      </c>
      <c r="JP689">
        <v>1.39648</v>
      </c>
      <c r="JQ689">
        <v>2.35718</v>
      </c>
      <c r="JR689">
        <v>1.49536</v>
      </c>
      <c r="JS689">
        <v>2.70142</v>
      </c>
      <c r="JT689">
        <v>36.0347</v>
      </c>
      <c r="JU689">
        <v>24.035</v>
      </c>
      <c r="JV689">
        <v>18</v>
      </c>
      <c r="JW689">
        <v>501.591</v>
      </c>
      <c r="JX689">
        <v>437.171</v>
      </c>
      <c r="JY689">
        <v>18.0496</v>
      </c>
      <c r="JZ689">
        <v>31.3534</v>
      </c>
      <c r="KA689">
        <v>30.0001</v>
      </c>
      <c r="KB689">
        <v>31.1592</v>
      </c>
      <c r="KC689">
        <v>31.085</v>
      </c>
      <c r="KD689">
        <v>20.483</v>
      </c>
      <c r="KE689">
        <v>23.2209</v>
      </c>
      <c r="KF689">
        <v>29.1567</v>
      </c>
      <c r="KG689">
        <v>18.0474</v>
      </c>
      <c r="KH689">
        <v>413.31</v>
      </c>
      <c r="KI689">
        <v>13.8332</v>
      </c>
      <c r="KJ689">
        <v>100.792</v>
      </c>
      <c r="KK689">
        <v>100.154</v>
      </c>
    </row>
    <row r="690" spans="1:297">
      <c r="A690">
        <v>674</v>
      </c>
      <c r="B690">
        <v>1761516272.5</v>
      </c>
      <c r="C690">
        <v>9062</v>
      </c>
      <c r="D690" t="s">
        <v>1797</v>
      </c>
      <c r="E690" t="s">
        <v>1798</v>
      </c>
      <c r="F690">
        <v>5</v>
      </c>
      <c r="G690" t="s">
        <v>1604</v>
      </c>
      <c r="H690" t="s">
        <v>436</v>
      </c>
      <c r="I690">
        <v>1761516270</v>
      </c>
      <c r="J690">
        <f>(K690)/1000</f>
        <v>0</v>
      </c>
      <c r="K690">
        <f>IF(DP690, AN690, AH690)</f>
        <v>0</v>
      </c>
      <c r="L690">
        <f>IF(DP690, AI690, AG690)</f>
        <v>0</v>
      </c>
      <c r="M690">
        <f>DR690 - IF(AU690&gt;1, L690*DL690*100.0/(AW690), 0)</f>
        <v>0</v>
      </c>
      <c r="N690">
        <f>((T690-J690/2)*M690-L690)/(T690+J690/2)</f>
        <v>0</v>
      </c>
      <c r="O690">
        <f>N690*(DY690+DZ690)/1000.0</f>
        <v>0</v>
      </c>
      <c r="P690">
        <f>(DR690 - IF(AU690&gt;1, L690*DL690*100.0/(AW690), 0))*(DY690+DZ690)/1000.0</f>
        <v>0</v>
      </c>
      <c r="Q690">
        <f>2.0/((1/S690-1/R690)+SIGN(S690)*SQRT((1/S690-1/R690)*(1/S690-1/R690) + 4*DM690/((DM690+1)*(DM690+1))*(2*1/S690*1/R690-1/R690*1/R690)))</f>
        <v>0</v>
      </c>
      <c r="R690">
        <f>IF(LEFT(DN690,1)&lt;&gt;"0",IF(LEFT(DN690,1)="1",3.0,DO690),$D$5+$E$5*(EF690*DY690/($K$5*1000))+$F$5*(EF690*DY690/($K$5*1000))*MAX(MIN(DL690,$J$5),$I$5)*MAX(MIN(DL690,$J$5),$I$5)+$G$5*MAX(MIN(DL690,$J$5),$I$5)*(EF690*DY690/($K$5*1000))+$H$5*(EF690*DY690/($K$5*1000))*(EF690*DY690/($K$5*1000)))</f>
        <v>0</v>
      </c>
      <c r="S690">
        <f>J690*(1000-(1000*0.61365*exp(17.502*W690/(240.97+W690))/(DY690+DZ690)+DT690)/2)/(1000*0.61365*exp(17.502*W690/(240.97+W690))/(DY690+DZ690)-DT690)</f>
        <v>0</v>
      </c>
      <c r="T690">
        <f>1/((DM690+1)/(Q690/1.6)+1/(R690/1.37)) + DM690/((DM690+1)/(Q690/1.6) + DM690/(R690/1.37))</f>
        <v>0</v>
      </c>
      <c r="U690">
        <f>(DH690*DK690)</f>
        <v>0</v>
      </c>
      <c r="V690">
        <f>(EA690+(U690+2*0.95*5.67E-8*(((EA690+$B$7)+273)^4-(EA690+273)^4)-44100*J690)/(1.84*29.3*R690+8*0.95*5.67E-8*(EA690+273)^3))</f>
        <v>0</v>
      </c>
      <c r="W690">
        <f>($C$7*EB690+$D$7*EC690+$E$7*V690)</f>
        <v>0</v>
      </c>
      <c r="X690">
        <f>0.61365*exp(17.502*W690/(240.97+W690))</f>
        <v>0</v>
      </c>
      <c r="Y690">
        <f>(Z690/AA690*100)</f>
        <v>0</v>
      </c>
      <c r="Z690">
        <f>DT690*(DY690+DZ690)/1000</f>
        <v>0</v>
      </c>
      <c r="AA690">
        <f>0.61365*exp(17.502*EA690/(240.97+EA690))</f>
        <v>0</v>
      </c>
      <c r="AB690">
        <f>(X690-DT690*(DY690+DZ690)/1000)</f>
        <v>0</v>
      </c>
      <c r="AC690">
        <f>(-J690*44100)</f>
        <v>0</v>
      </c>
      <c r="AD690">
        <f>2*29.3*R690*0.92*(EA690-W690)</f>
        <v>0</v>
      </c>
      <c r="AE690">
        <f>2*0.95*5.67E-8*(((EA690+$B$7)+273)^4-(W690+273)^4)</f>
        <v>0</v>
      </c>
      <c r="AF690">
        <f>U690+AE690+AC690+AD690</f>
        <v>0</v>
      </c>
      <c r="AG690">
        <f>DX690*AU690*(DS690-DR690*(1000-AU690*DU690)/(1000-AU690*DT690))/(100*DL690)</f>
        <v>0</v>
      </c>
      <c r="AH690">
        <f>1000*DX690*AU690*(DT690-DU690)/(100*DL690*(1000-AU690*DT690))</f>
        <v>0</v>
      </c>
      <c r="AI690">
        <f>(AJ690 - AK690 - DY690*1E3/(8.314*(EA690+273.15)) * AM690/DX690 * AL690) * DX690/(100*DL690) * (1000 - DU690)/1000</f>
        <v>0</v>
      </c>
      <c r="AJ690">
        <v>425.8547075168674</v>
      </c>
      <c r="AK690">
        <v>409.0558969696967</v>
      </c>
      <c r="AL690">
        <v>-0.02004629409727767</v>
      </c>
      <c r="AM690">
        <v>65.65834347020231</v>
      </c>
      <c r="AN690">
        <f>(AP690 - AO690 + DY690*1E3/(8.314*(EA690+273.15)) * AR690/DX690 * AQ690) * DX690/(100*DL690) * 1000/(1000 - AP690)</f>
        <v>0</v>
      </c>
      <c r="AO690">
        <v>13.76020477405819</v>
      </c>
      <c r="AP690">
        <v>16.40461939393939</v>
      </c>
      <c r="AQ690">
        <v>0.0001657400016221204</v>
      </c>
      <c r="AR690">
        <v>107.4177789400426</v>
      </c>
      <c r="AS690">
        <v>0</v>
      </c>
      <c r="AT690">
        <v>0</v>
      </c>
      <c r="AU690">
        <f>IF(AS690*$H$13&gt;=AW690,1.0,(AW690/(AW690-AS690*$H$13)))</f>
        <v>0</v>
      </c>
      <c r="AV690">
        <f>(AU690-1)*100</f>
        <v>0</v>
      </c>
      <c r="AW690">
        <f>MAX(0,($B$13+$C$13*EF690)/(1+$D$13*EF690)*DY690/(EA690+273)*$E$13)</f>
        <v>0</v>
      </c>
      <c r="AX690" t="s">
        <v>437</v>
      </c>
      <c r="AY690" t="s">
        <v>437</v>
      </c>
      <c r="AZ690">
        <v>0</v>
      </c>
      <c r="BA690">
        <v>0</v>
      </c>
      <c r="BB690">
        <f>1-AZ690/BA690</f>
        <v>0</v>
      </c>
      <c r="BC690">
        <v>0</v>
      </c>
      <c r="BD690" t="s">
        <v>437</v>
      </c>
      <c r="BE690" t="s">
        <v>437</v>
      </c>
      <c r="BF690">
        <v>0</v>
      </c>
      <c r="BG690">
        <v>0</v>
      </c>
      <c r="BH690">
        <f>1-BF690/BG690</f>
        <v>0</v>
      </c>
      <c r="BI690">
        <v>0.5</v>
      </c>
      <c r="BJ690">
        <f>DI690</f>
        <v>0</v>
      </c>
      <c r="BK690">
        <f>L690</f>
        <v>0</v>
      </c>
      <c r="BL690">
        <f>BH690*BI690*BJ690</f>
        <v>0</v>
      </c>
      <c r="BM690">
        <f>(BK690-BC690)/BJ690</f>
        <v>0</v>
      </c>
      <c r="BN690">
        <f>(BA690-BG690)/BG690</f>
        <v>0</v>
      </c>
      <c r="BO690">
        <f>AZ690/(BB690+AZ690/BG690)</f>
        <v>0</v>
      </c>
      <c r="BP690" t="s">
        <v>437</v>
      </c>
      <c r="BQ690">
        <v>0</v>
      </c>
      <c r="BR690">
        <f>IF(BQ690&lt;&gt;0, BQ690, BO690)</f>
        <v>0</v>
      </c>
      <c r="BS690">
        <f>1-BR690/BG690</f>
        <v>0</v>
      </c>
      <c r="BT690">
        <f>(BG690-BF690)/(BG690-BR690)</f>
        <v>0</v>
      </c>
      <c r="BU690">
        <f>(BA690-BG690)/(BA690-BR690)</f>
        <v>0</v>
      </c>
      <c r="BV690">
        <f>(BG690-BF690)/(BG690-AZ690)</f>
        <v>0</v>
      </c>
      <c r="BW690">
        <f>(BA690-BG690)/(BA690-AZ690)</f>
        <v>0</v>
      </c>
      <c r="BX690">
        <f>(BT690*BR690/BF690)</f>
        <v>0</v>
      </c>
      <c r="BY690">
        <f>(1-BX690)</f>
        <v>0</v>
      </c>
      <c r="BZ690">
        <v>2020</v>
      </c>
      <c r="CA690">
        <v>290.0000000000001</v>
      </c>
      <c r="CB690">
        <v>1590.42</v>
      </c>
      <c r="CC690">
        <v>295</v>
      </c>
      <c r="CD690">
        <v>5220.67</v>
      </c>
      <c r="CE690">
        <v>1591.29</v>
      </c>
      <c r="CF690">
        <v>-0.87</v>
      </c>
      <c r="CG690">
        <v>300.0000000000001</v>
      </c>
      <c r="CH690">
        <v>23.8</v>
      </c>
      <c r="CI690">
        <v>1650.734719841875</v>
      </c>
      <c r="CJ690">
        <v>2.032994541366527</v>
      </c>
      <c r="CK690">
        <v>-31.03478562282126</v>
      </c>
      <c r="CL690">
        <v>0.9198548094063967</v>
      </c>
      <c r="CM690">
        <v>0.9759925733019913</v>
      </c>
      <c r="CN690">
        <v>-0.00431141668520578</v>
      </c>
      <c r="CO690">
        <v>289.9999999999999</v>
      </c>
      <c r="CP690">
        <v>1590.91</v>
      </c>
      <c r="CQ690">
        <v>765</v>
      </c>
      <c r="CR690">
        <v>5219.32</v>
      </c>
      <c r="CS690">
        <v>1591.27</v>
      </c>
      <c r="CT690">
        <v>-0.36</v>
      </c>
      <c r="DH690">
        <f>$B$11*EG690+$C$11*EH690+$F$11*ES690*(1-EV690)</f>
        <v>0</v>
      </c>
      <c r="DI690">
        <f>DH690*DJ690</f>
        <v>0</v>
      </c>
      <c r="DJ690">
        <f>($B$11*$D$9+$C$11*$D$9+$F$11*((FF690+EX690)/MAX(FF690+EX690+FG690, 0.1)*$I$9+FG690/MAX(FF690+EX690+FG690, 0.1)*$J$9))/($B$11+$C$11+$F$11)</f>
        <v>0</v>
      </c>
      <c r="DK690">
        <f>($B$11*$K$9+$C$11*$K$9+$F$11*((FF690+EX690)/MAX(FF690+EX690+FG690, 0.1)*$P$9+FG690/MAX(FF690+EX690+FG690, 0.1)*$Q$9))/($B$11+$C$11+$F$11)</f>
        <v>0</v>
      </c>
      <c r="DL690">
        <v>6</v>
      </c>
      <c r="DM690">
        <v>0.5</v>
      </c>
      <c r="DN690" t="s">
        <v>438</v>
      </c>
      <c r="DO690">
        <v>2</v>
      </c>
      <c r="DP690" t="b">
        <v>1</v>
      </c>
      <c r="DQ690">
        <v>1761516270</v>
      </c>
      <c r="DR690">
        <v>402.4084444444445</v>
      </c>
      <c r="DS690">
        <v>419.4854444444444</v>
      </c>
      <c r="DT690">
        <v>16.402</v>
      </c>
      <c r="DU690">
        <v>13.76287777777778</v>
      </c>
      <c r="DV690">
        <v>404.6816666666667</v>
      </c>
      <c r="DW690">
        <v>16.32851111111111</v>
      </c>
      <c r="DX690">
        <v>499.9312222222222</v>
      </c>
      <c r="DY690">
        <v>90.23932222222221</v>
      </c>
      <c r="DZ690">
        <v>0.09997254444444444</v>
      </c>
      <c r="EA690">
        <v>23.9114</v>
      </c>
      <c r="EB690">
        <v>23.99952222222222</v>
      </c>
      <c r="EC690">
        <v>999.9000000000001</v>
      </c>
      <c r="ED690">
        <v>0</v>
      </c>
      <c r="EE690">
        <v>0</v>
      </c>
      <c r="EF690">
        <v>9979.374444444444</v>
      </c>
      <c r="EG690">
        <v>0</v>
      </c>
      <c r="EH690">
        <v>1044.661111111111</v>
      </c>
      <c r="EI690">
        <v>-17.07705555555556</v>
      </c>
      <c r="EJ690">
        <v>409.1187777777778</v>
      </c>
      <c r="EK690">
        <v>425.3394444444445</v>
      </c>
      <c r="EL690">
        <v>2.639115555555556</v>
      </c>
      <c r="EM690">
        <v>419.4854444444444</v>
      </c>
      <c r="EN690">
        <v>13.76287777777778</v>
      </c>
      <c r="EO690">
        <v>1.480104444444444</v>
      </c>
      <c r="EP690">
        <v>1.241953333333333</v>
      </c>
      <c r="EQ690">
        <v>12.76418888888889</v>
      </c>
      <c r="ER690">
        <v>10.11418888888889</v>
      </c>
      <c r="ES690">
        <v>1999.968888888889</v>
      </c>
      <c r="ET690">
        <v>0.9799953333333333</v>
      </c>
      <c r="EU690">
        <v>0.02000466666666667</v>
      </c>
      <c r="EV690">
        <v>0</v>
      </c>
      <c r="EW690">
        <v>1378.984444444444</v>
      </c>
      <c r="EX690">
        <v>5.00097</v>
      </c>
      <c r="EY690">
        <v>27824.56666666667</v>
      </c>
      <c r="EZ690">
        <v>16707.28888888889</v>
      </c>
      <c r="FA690">
        <v>41.187</v>
      </c>
      <c r="FB690">
        <v>42.312</v>
      </c>
      <c r="FC690">
        <v>41.375</v>
      </c>
      <c r="FD690">
        <v>41.736</v>
      </c>
      <c r="FE690">
        <v>41.25</v>
      </c>
      <c r="FF690">
        <v>1955.058888888889</v>
      </c>
      <c r="FG690">
        <v>39.91</v>
      </c>
      <c r="FH690">
        <v>0</v>
      </c>
      <c r="FI690">
        <v>11143.40000009537</v>
      </c>
      <c r="FJ690">
        <v>0</v>
      </c>
      <c r="FK690">
        <v>1379.465769230769</v>
      </c>
      <c r="FL690">
        <v>-6.405128177942672</v>
      </c>
      <c r="FM690">
        <v>-114.5538459773637</v>
      </c>
      <c r="FN690">
        <v>27835.43461538461</v>
      </c>
      <c r="FO690">
        <v>15</v>
      </c>
      <c r="FP690">
        <v>0</v>
      </c>
      <c r="FQ690" t="s">
        <v>439</v>
      </c>
      <c r="FR690">
        <v>1760210915.6</v>
      </c>
      <c r="FS690">
        <v>0</v>
      </c>
      <c r="FT690">
        <v>0</v>
      </c>
      <c r="FU690">
        <v>-0.215</v>
      </c>
      <c r="FV690">
        <v>0</v>
      </c>
      <c r="FW690">
        <v>-0.6919999999999999</v>
      </c>
      <c r="FX690">
        <v>0</v>
      </c>
      <c r="FY690">
        <v>400</v>
      </c>
      <c r="FZ690">
        <v>0</v>
      </c>
      <c r="GA690">
        <v>0.15</v>
      </c>
      <c r="GB690">
        <v>0</v>
      </c>
      <c r="GC690">
        <v>-17.489815</v>
      </c>
      <c r="GD690">
        <v>0.744756472795536</v>
      </c>
      <c r="GE690">
        <v>0.1375431469576004</v>
      </c>
      <c r="GF690">
        <v>0</v>
      </c>
      <c r="GG690">
        <v>1379.822941176471</v>
      </c>
      <c r="GH690">
        <v>-6.981207021284929</v>
      </c>
      <c r="GI690">
        <v>0.7393022521737828</v>
      </c>
      <c r="GJ690">
        <v>0</v>
      </c>
      <c r="GK690">
        <v>2.67437625</v>
      </c>
      <c r="GL690">
        <v>-0.09318000000000742</v>
      </c>
      <c r="GM690">
        <v>0.03785901244667508</v>
      </c>
      <c r="GN690">
        <v>1</v>
      </c>
      <c r="GO690">
        <v>1</v>
      </c>
      <c r="GP690">
        <v>3</v>
      </c>
      <c r="GQ690" t="s">
        <v>446</v>
      </c>
      <c r="GR690">
        <v>3.13359</v>
      </c>
      <c r="GS690">
        <v>2.76014</v>
      </c>
      <c r="GT690">
        <v>0.09044489999999999</v>
      </c>
      <c r="GU690">
        <v>0.0917124</v>
      </c>
      <c r="GV690">
        <v>0.0804055</v>
      </c>
      <c r="GW690">
        <v>0.0700935</v>
      </c>
      <c r="GX690">
        <v>28839.7</v>
      </c>
      <c r="GY690">
        <v>28804</v>
      </c>
      <c r="GZ690">
        <v>29492.2</v>
      </c>
      <c r="HA690">
        <v>29318</v>
      </c>
      <c r="HB690">
        <v>35842.1</v>
      </c>
      <c r="HC690">
        <v>36116.6</v>
      </c>
      <c r="HD690">
        <v>41498.1</v>
      </c>
      <c r="HE690">
        <v>41649.1</v>
      </c>
      <c r="HF690">
        <v>1.90985</v>
      </c>
      <c r="HG690">
        <v>1.82482</v>
      </c>
      <c r="HH690">
        <v>0.0100359</v>
      </c>
      <c r="HI690">
        <v>0</v>
      </c>
      <c r="HJ690">
        <v>23.8354</v>
      </c>
      <c r="HK690">
        <v>999.9</v>
      </c>
      <c r="HL690">
        <v>34.2</v>
      </c>
      <c r="HM690">
        <v>31.3</v>
      </c>
      <c r="HN690">
        <v>17.3926</v>
      </c>
      <c r="HO690">
        <v>62.6768</v>
      </c>
      <c r="HP690">
        <v>30.7572</v>
      </c>
      <c r="HQ690">
        <v>1</v>
      </c>
      <c r="HR690">
        <v>0.309314</v>
      </c>
      <c r="HS690">
        <v>5.29788</v>
      </c>
      <c r="HT690">
        <v>20.2616</v>
      </c>
      <c r="HU690">
        <v>5.21834</v>
      </c>
      <c r="HV690">
        <v>12.0159</v>
      </c>
      <c r="HW690">
        <v>4.98925</v>
      </c>
      <c r="HX690">
        <v>3.28793</v>
      </c>
      <c r="HY690">
        <v>9999</v>
      </c>
      <c r="HZ690">
        <v>9999</v>
      </c>
      <c r="IA690">
        <v>9999</v>
      </c>
      <c r="IB690">
        <v>999.9</v>
      </c>
      <c r="IC690">
        <v>4.9728</v>
      </c>
      <c r="ID690">
        <v>1.86659</v>
      </c>
      <c r="IE690">
        <v>1.86586</v>
      </c>
      <c r="IF690">
        <v>1.86584</v>
      </c>
      <c r="IG690">
        <v>1.86768</v>
      </c>
      <c r="IH690">
        <v>1.87014</v>
      </c>
      <c r="II690">
        <v>1.86876</v>
      </c>
      <c r="IJ690">
        <v>1.87027</v>
      </c>
      <c r="IK690">
        <v>0</v>
      </c>
      <c r="IL690">
        <v>0</v>
      </c>
      <c r="IM690">
        <v>0</v>
      </c>
      <c r="IN690">
        <v>0</v>
      </c>
      <c r="IO690" t="s">
        <v>441</v>
      </c>
      <c r="IP690" t="s">
        <v>442</v>
      </c>
      <c r="IQ690" t="s">
        <v>443</v>
      </c>
      <c r="IR690" t="s">
        <v>443</v>
      </c>
      <c r="IS690" t="s">
        <v>443</v>
      </c>
      <c r="IT690" t="s">
        <v>443</v>
      </c>
      <c r="IU690">
        <v>0</v>
      </c>
      <c r="IV690">
        <v>100</v>
      </c>
      <c r="IW690">
        <v>100</v>
      </c>
      <c r="IX690">
        <v>-2.273</v>
      </c>
      <c r="IY690">
        <v>0.0735</v>
      </c>
      <c r="IZ690">
        <v>-1.414774939843471</v>
      </c>
      <c r="JA690">
        <v>-0.002262605230658699</v>
      </c>
      <c r="JB690">
        <v>4.117972070868355E-07</v>
      </c>
      <c r="JC690">
        <v>-1.535053720392113E-10</v>
      </c>
      <c r="JD690">
        <v>-0.05773197212917025</v>
      </c>
      <c r="JE690">
        <v>-0.004387372397949352</v>
      </c>
      <c r="JF690">
        <v>0.001148265067849212</v>
      </c>
      <c r="JG690">
        <v>-2.372704636287677E-05</v>
      </c>
      <c r="JH690">
        <v>4</v>
      </c>
      <c r="JI690">
        <v>2346</v>
      </c>
      <c r="JJ690">
        <v>1</v>
      </c>
      <c r="JK690">
        <v>24</v>
      </c>
      <c r="JL690">
        <v>21755.9</v>
      </c>
      <c r="JM690">
        <v>29358604.5</v>
      </c>
      <c r="JN690">
        <v>0.999756</v>
      </c>
      <c r="JO690">
        <v>2.27173</v>
      </c>
      <c r="JP690">
        <v>1.39771</v>
      </c>
      <c r="JQ690">
        <v>2.35474</v>
      </c>
      <c r="JR690">
        <v>1.49536</v>
      </c>
      <c r="JS690">
        <v>2.7002</v>
      </c>
      <c r="JT690">
        <v>36.0582</v>
      </c>
      <c r="JU690">
        <v>24.0262</v>
      </c>
      <c r="JV690">
        <v>18</v>
      </c>
      <c r="JW690">
        <v>501.705</v>
      </c>
      <c r="JX690">
        <v>437.171</v>
      </c>
      <c r="JY690">
        <v>18.0488</v>
      </c>
      <c r="JZ690">
        <v>31.3534</v>
      </c>
      <c r="KA690">
        <v>30</v>
      </c>
      <c r="KB690">
        <v>31.1592</v>
      </c>
      <c r="KC690">
        <v>31.085</v>
      </c>
      <c r="KD690">
        <v>19.9763</v>
      </c>
      <c r="KE690">
        <v>23.2209</v>
      </c>
      <c r="KF690">
        <v>29.1567</v>
      </c>
      <c r="KG690">
        <v>18.0499</v>
      </c>
      <c r="KH690">
        <v>399.927</v>
      </c>
      <c r="KI690">
        <v>13.829</v>
      </c>
      <c r="KJ690">
        <v>100.791</v>
      </c>
      <c r="KK690">
        <v>100.155</v>
      </c>
    </row>
    <row r="691" spans="1:297">
      <c r="A691">
        <v>675</v>
      </c>
      <c r="B691">
        <v>1761516277.5</v>
      </c>
      <c r="C691">
        <v>9067</v>
      </c>
      <c r="D691" t="s">
        <v>1799</v>
      </c>
      <c r="E691" t="s">
        <v>1800</v>
      </c>
      <c r="F691">
        <v>5</v>
      </c>
      <c r="G691" t="s">
        <v>1604</v>
      </c>
      <c r="H691" t="s">
        <v>436</v>
      </c>
      <c r="I691">
        <v>1761516274.7</v>
      </c>
      <c r="J691">
        <f>(K691)/1000</f>
        <v>0</v>
      </c>
      <c r="K691">
        <f>IF(DP691, AN691, AH691)</f>
        <v>0</v>
      </c>
      <c r="L691">
        <f>IF(DP691, AI691, AG691)</f>
        <v>0</v>
      </c>
      <c r="M691">
        <f>DR691 - IF(AU691&gt;1, L691*DL691*100.0/(AW691), 0)</f>
        <v>0</v>
      </c>
      <c r="N691">
        <f>((T691-J691/2)*M691-L691)/(T691+J691/2)</f>
        <v>0</v>
      </c>
      <c r="O691">
        <f>N691*(DY691+DZ691)/1000.0</f>
        <v>0</v>
      </c>
      <c r="P691">
        <f>(DR691 - IF(AU691&gt;1, L691*DL691*100.0/(AW691), 0))*(DY691+DZ691)/1000.0</f>
        <v>0</v>
      </c>
      <c r="Q691">
        <f>2.0/((1/S691-1/R691)+SIGN(S691)*SQRT((1/S691-1/R691)*(1/S691-1/R691) + 4*DM691/((DM691+1)*(DM691+1))*(2*1/S691*1/R691-1/R691*1/R691)))</f>
        <v>0</v>
      </c>
      <c r="R691">
        <f>IF(LEFT(DN691,1)&lt;&gt;"0",IF(LEFT(DN691,1)="1",3.0,DO691),$D$5+$E$5*(EF691*DY691/($K$5*1000))+$F$5*(EF691*DY691/($K$5*1000))*MAX(MIN(DL691,$J$5),$I$5)*MAX(MIN(DL691,$J$5),$I$5)+$G$5*MAX(MIN(DL691,$J$5),$I$5)*(EF691*DY691/($K$5*1000))+$H$5*(EF691*DY691/($K$5*1000))*(EF691*DY691/($K$5*1000)))</f>
        <v>0</v>
      </c>
      <c r="S691">
        <f>J691*(1000-(1000*0.61365*exp(17.502*W691/(240.97+W691))/(DY691+DZ691)+DT691)/2)/(1000*0.61365*exp(17.502*W691/(240.97+W691))/(DY691+DZ691)-DT691)</f>
        <v>0</v>
      </c>
      <c r="T691">
        <f>1/((DM691+1)/(Q691/1.6)+1/(R691/1.37)) + DM691/((DM691+1)/(Q691/1.6) + DM691/(R691/1.37))</f>
        <v>0</v>
      </c>
      <c r="U691">
        <f>(DH691*DK691)</f>
        <v>0</v>
      </c>
      <c r="V691">
        <f>(EA691+(U691+2*0.95*5.67E-8*(((EA691+$B$7)+273)^4-(EA691+273)^4)-44100*J691)/(1.84*29.3*R691+8*0.95*5.67E-8*(EA691+273)^3))</f>
        <v>0</v>
      </c>
      <c r="W691">
        <f>($C$7*EB691+$D$7*EC691+$E$7*V691)</f>
        <v>0</v>
      </c>
      <c r="X691">
        <f>0.61365*exp(17.502*W691/(240.97+W691))</f>
        <v>0</v>
      </c>
      <c r="Y691">
        <f>(Z691/AA691*100)</f>
        <v>0</v>
      </c>
      <c r="Z691">
        <f>DT691*(DY691+DZ691)/1000</f>
        <v>0</v>
      </c>
      <c r="AA691">
        <f>0.61365*exp(17.502*EA691/(240.97+EA691))</f>
        <v>0</v>
      </c>
      <c r="AB691">
        <f>(X691-DT691*(DY691+DZ691)/1000)</f>
        <v>0</v>
      </c>
      <c r="AC691">
        <f>(-J691*44100)</f>
        <v>0</v>
      </c>
      <c r="AD691">
        <f>2*29.3*R691*0.92*(EA691-W691)</f>
        <v>0</v>
      </c>
      <c r="AE691">
        <f>2*0.95*5.67E-8*(((EA691+$B$7)+273)^4-(W691+273)^4)</f>
        <v>0</v>
      </c>
      <c r="AF691">
        <f>U691+AE691+AC691+AD691</f>
        <v>0</v>
      </c>
      <c r="AG691">
        <f>DX691*AU691*(DS691-DR691*(1000-AU691*DU691)/(1000-AU691*DT691))/(100*DL691)</f>
        <v>0</v>
      </c>
      <c r="AH691">
        <f>1000*DX691*AU691*(DT691-DU691)/(100*DL691*(1000-AU691*DT691))</f>
        <v>0</v>
      </c>
      <c r="AI691">
        <f>(AJ691 - AK691 - DY691*1E3/(8.314*(EA691+273.15)) * AM691/DX691 * AL691) * DX691/(100*DL691) * (1000 - DU691)/1000</f>
        <v>0</v>
      </c>
      <c r="AJ691">
        <v>418.0747547403194</v>
      </c>
      <c r="AK691">
        <v>405.5519090909092</v>
      </c>
      <c r="AL691">
        <v>-0.8620693830746813</v>
      </c>
      <c r="AM691">
        <v>65.65834347020231</v>
      </c>
      <c r="AN691">
        <f>(AP691 - AO691 + DY691*1E3/(8.314*(EA691+273.15)) * AR691/DX691 * AQ691) * DX691/(100*DL691) * 1000/(1000 - AP691)</f>
        <v>0</v>
      </c>
      <c r="AO691">
        <v>13.78513098432564</v>
      </c>
      <c r="AP691">
        <v>16.41357999999999</v>
      </c>
      <c r="AQ691">
        <v>0.0002747865379815396</v>
      </c>
      <c r="AR691">
        <v>107.4177789400426</v>
      </c>
      <c r="AS691">
        <v>0</v>
      </c>
      <c r="AT691">
        <v>0</v>
      </c>
      <c r="AU691">
        <f>IF(AS691*$H$13&gt;=AW691,1.0,(AW691/(AW691-AS691*$H$13)))</f>
        <v>0</v>
      </c>
      <c r="AV691">
        <f>(AU691-1)*100</f>
        <v>0</v>
      </c>
      <c r="AW691">
        <f>MAX(0,($B$13+$C$13*EF691)/(1+$D$13*EF691)*DY691/(EA691+273)*$E$13)</f>
        <v>0</v>
      </c>
      <c r="AX691" t="s">
        <v>437</v>
      </c>
      <c r="AY691" t="s">
        <v>437</v>
      </c>
      <c r="AZ691">
        <v>0</v>
      </c>
      <c r="BA691">
        <v>0</v>
      </c>
      <c r="BB691">
        <f>1-AZ691/BA691</f>
        <v>0</v>
      </c>
      <c r="BC691">
        <v>0</v>
      </c>
      <c r="BD691" t="s">
        <v>437</v>
      </c>
      <c r="BE691" t="s">
        <v>437</v>
      </c>
      <c r="BF691">
        <v>0</v>
      </c>
      <c r="BG691">
        <v>0</v>
      </c>
      <c r="BH691">
        <f>1-BF691/BG691</f>
        <v>0</v>
      </c>
      <c r="BI691">
        <v>0.5</v>
      </c>
      <c r="BJ691">
        <f>DI691</f>
        <v>0</v>
      </c>
      <c r="BK691">
        <f>L691</f>
        <v>0</v>
      </c>
      <c r="BL691">
        <f>BH691*BI691*BJ691</f>
        <v>0</v>
      </c>
      <c r="BM691">
        <f>(BK691-BC691)/BJ691</f>
        <v>0</v>
      </c>
      <c r="BN691">
        <f>(BA691-BG691)/BG691</f>
        <v>0</v>
      </c>
      <c r="BO691">
        <f>AZ691/(BB691+AZ691/BG691)</f>
        <v>0</v>
      </c>
      <c r="BP691" t="s">
        <v>437</v>
      </c>
      <c r="BQ691">
        <v>0</v>
      </c>
      <c r="BR691">
        <f>IF(BQ691&lt;&gt;0, BQ691, BO691)</f>
        <v>0</v>
      </c>
      <c r="BS691">
        <f>1-BR691/BG691</f>
        <v>0</v>
      </c>
      <c r="BT691">
        <f>(BG691-BF691)/(BG691-BR691)</f>
        <v>0</v>
      </c>
      <c r="BU691">
        <f>(BA691-BG691)/(BA691-BR691)</f>
        <v>0</v>
      </c>
      <c r="BV691">
        <f>(BG691-BF691)/(BG691-AZ691)</f>
        <v>0</v>
      </c>
      <c r="BW691">
        <f>(BA691-BG691)/(BA691-AZ691)</f>
        <v>0</v>
      </c>
      <c r="BX691">
        <f>(BT691*BR691/BF691)</f>
        <v>0</v>
      </c>
      <c r="BY691">
        <f>(1-BX691)</f>
        <v>0</v>
      </c>
      <c r="BZ691">
        <v>2020</v>
      </c>
      <c r="CA691">
        <v>290.0000000000001</v>
      </c>
      <c r="CB691">
        <v>1590.42</v>
      </c>
      <c r="CC691">
        <v>295</v>
      </c>
      <c r="CD691">
        <v>5220.67</v>
      </c>
      <c r="CE691">
        <v>1591.29</v>
      </c>
      <c r="CF691">
        <v>-0.87</v>
      </c>
      <c r="CG691">
        <v>300.0000000000001</v>
      </c>
      <c r="CH691">
        <v>23.8</v>
      </c>
      <c r="CI691">
        <v>1650.734719841875</v>
      </c>
      <c r="CJ691">
        <v>2.032994541366527</v>
      </c>
      <c r="CK691">
        <v>-31.03478562282126</v>
      </c>
      <c r="CL691">
        <v>0.9198548094063967</v>
      </c>
      <c r="CM691">
        <v>0.9759925733019913</v>
      </c>
      <c r="CN691">
        <v>-0.00431141668520578</v>
      </c>
      <c r="CO691">
        <v>289.9999999999999</v>
      </c>
      <c r="CP691">
        <v>1590.91</v>
      </c>
      <c r="CQ691">
        <v>765</v>
      </c>
      <c r="CR691">
        <v>5219.32</v>
      </c>
      <c r="CS691">
        <v>1591.27</v>
      </c>
      <c r="CT691">
        <v>-0.36</v>
      </c>
      <c r="DH691">
        <f>$B$11*EG691+$C$11*EH691+$F$11*ES691*(1-EV691)</f>
        <v>0</v>
      </c>
      <c r="DI691">
        <f>DH691*DJ691</f>
        <v>0</v>
      </c>
      <c r="DJ691">
        <f>($B$11*$D$9+$C$11*$D$9+$F$11*((FF691+EX691)/MAX(FF691+EX691+FG691, 0.1)*$I$9+FG691/MAX(FF691+EX691+FG691, 0.1)*$J$9))/($B$11+$C$11+$F$11)</f>
        <v>0</v>
      </c>
      <c r="DK691">
        <f>($B$11*$K$9+$C$11*$K$9+$F$11*((FF691+EX691)/MAX(FF691+EX691+FG691, 0.1)*$P$9+FG691/MAX(FF691+EX691+FG691, 0.1)*$Q$9))/($B$11+$C$11+$F$11)</f>
        <v>0</v>
      </c>
      <c r="DL691">
        <v>6</v>
      </c>
      <c r="DM691">
        <v>0.5</v>
      </c>
      <c r="DN691" t="s">
        <v>438</v>
      </c>
      <c r="DO691">
        <v>2</v>
      </c>
      <c r="DP691" t="b">
        <v>1</v>
      </c>
      <c r="DQ691">
        <v>1761516274.7</v>
      </c>
      <c r="DR691">
        <v>400.9885</v>
      </c>
      <c r="DS691">
        <v>411.5607</v>
      </c>
      <c r="DT691">
        <v>16.40982</v>
      </c>
      <c r="DU691">
        <v>13.7835</v>
      </c>
      <c r="DV691">
        <v>403.2589</v>
      </c>
      <c r="DW691">
        <v>16.33623</v>
      </c>
      <c r="DX691">
        <v>500.0038</v>
      </c>
      <c r="DY691">
        <v>90.23818</v>
      </c>
      <c r="DZ691">
        <v>0.0999752</v>
      </c>
      <c r="EA691">
        <v>23.90356</v>
      </c>
      <c r="EB691">
        <v>24.00056</v>
      </c>
      <c r="EC691">
        <v>999.9</v>
      </c>
      <c r="ED691">
        <v>0</v>
      </c>
      <c r="EE691">
        <v>0</v>
      </c>
      <c r="EF691">
        <v>9991.692000000001</v>
      </c>
      <c r="EG691">
        <v>0</v>
      </c>
      <c r="EH691">
        <v>1044.67</v>
      </c>
      <c r="EI691">
        <v>-10.57231</v>
      </c>
      <c r="EJ691">
        <v>407.6785</v>
      </c>
      <c r="EK691">
        <v>417.3131</v>
      </c>
      <c r="EL691">
        <v>2.626304</v>
      </c>
      <c r="EM691">
        <v>411.5607</v>
      </c>
      <c r="EN691">
        <v>13.7835</v>
      </c>
      <c r="EO691">
        <v>1.480793</v>
      </c>
      <c r="EP691">
        <v>1.243799</v>
      </c>
      <c r="EQ691">
        <v>12.77126</v>
      </c>
      <c r="ER691">
        <v>10.1364</v>
      </c>
      <c r="ES691">
        <v>2000.035</v>
      </c>
      <c r="ET691">
        <v>0.9799960999999999</v>
      </c>
      <c r="EU691">
        <v>0.02000391</v>
      </c>
      <c r="EV691">
        <v>0</v>
      </c>
      <c r="EW691">
        <v>1378.65</v>
      </c>
      <c r="EX691">
        <v>5.000970000000001</v>
      </c>
      <c r="EY691">
        <v>27818.82</v>
      </c>
      <c r="EZ691">
        <v>16707.83</v>
      </c>
      <c r="FA691">
        <v>41.187</v>
      </c>
      <c r="FB691">
        <v>42.312</v>
      </c>
      <c r="FC691">
        <v>41.375</v>
      </c>
      <c r="FD691">
        <v>41.6933</v>
      </c>
      <c r="FE691">
        <v>41.25</v>
      </c>
      <c r="FF691">
        <v>1955.125</v>
      </c>
      <c r="FG691">
        <v>39.90999999999999</v>
      </c>
      <c r="FH691">
        <v>0</v>
      </c>
      <c r="FI691">
        <v>11148.80000019073</v>
      </c>
      <c r="FJ691">
        <v>0</v>
      </c>
      <c r="FK691">
        <v>1378.9416</v>
      </c>
      <c r="FL691">
        <v>-3.388461519911603</v>
      </c>
      <c r="FM691">
        <v>-95.98461519088684</v>
      </c>
      <c r="FN691">
        <v>27825.644</v>
      </c>
      <c r="FO691">
        <v>15</v>
      </c>
      <c r="FP691">
        <v>0</v>
      </c>
      <c r="FQ691" t="s">
        <v>439</v>
      </c>
      <c r="FR691">
        <v>1760210915.6</v>
      </c>
      <c r="FS691">
        <v>0</v>
      </c>
      <c r="FT691">
        <v>0</v>
      </c>
      <c r="FU691">
        <v>-0.215</v>
      </c>
      <c r="FV691">
        <v>0</v>
      </c>
      <c r="FW691">
        <v>-0.6919999999999999</v>
      </c>
      <c r="FX691">
        <v>0</v>
      </c>
      <c r="FY691">
        <v>400</v>
      </c>
      <c r="FZ691">
        <v>0</v>
      </c>
      <c r="GA691">
        <v>0.15</v>
      </c>
      <c r="GB691">
        <v>0</v>
      </c>
      <c r="GC691">
        <v>-15.6457025</v>
      </c>
      <c r="GD691">
        <v>26.22615061913704</v>
      </c>
      <c r="GE691">
        <v>3.31829836216829</v>
      </c>
      <c r="GF691">
        <v>0</v>
      </c>
      <c r="GG691">
        <v>1379.267058823529</v>
      </c>
      <c r="GH691">
        <v>-5.561802894322612</v>
      </c>
      <c r="GI691">
        <v>0.6246294403214391</v>
      </c>
      <c r="GJ691">
        <v>0</v>
      </c>
      <c r="GK691">
        <v>2.6642055</v>
      </c>
      <c r="GL691">
        <v>-0.3930256660412798</v>
      </c>
      <c r="GM691">
        <v>0.04093756105033614</v>
      </c>
      <c r="GN691">
        <v>0</v>
      </c>
      <c r="GO691">
        <v>0</v>
      </c>
      <c r="GP691">
        <v>3</v>
      </c>
      <c r="GQ691" t="s">
        <v>455</v>
      </c>
      <c r="GR691">
        <v>3.13352</v>
      </c>
      <c r="GS691">
        <v>2.76026</v>
      </c>
      <c r="GT691">
        <v>0.0897449</v>
      </c>
      <c r="GU691">
        <v>0.08939809999999999</v>
      </c>
      <c r="GV691">
        <v>0.0804338</v>
      </c>
      <c r="GW691">
        <v>0.0701319</v>
      </c>
      <c r="GX691">
        <v>28861.3</v>
      </c>
      <c r="GY691">
        <v>28877.5</v>
      </c>
      <c r="GZ691">
        <v>29491.6</v>
      </c>
      <c r="HA691">
        <v>29318.1</v>
      </c>
      <c r="HB691">
        <v>35839.9</v>
      </c>
      <c r="HC691">
        <v>36115.3</v>
      </c>
      <c r="HD691">
        <v>41496.9</v>
      </c>
      <c r="HE691">
        <v>41649.4</v>
      </c>
      <c r="HF691">
        <v>1.90982</v>
      </c>
      <c r="HG691">
        <v>1.8251</v>
      </c>
      <c r="HH691">
        <v>0.0100434</v>
      </c>
      <c r="HI691">
        <v>0</v>
      </c>
      <c r="HJ691">
        <v>23.8354</v>
      </c>
      <c r="HK691">
        <v>999.9</v>
      </c>
      <c r="HL691">
        <v>34.2</v>
      </c>
      <c r="HM691">
        <v>31.3</v>
      </c>
      <c r="HN691">
        <v>17.3909</v>
      </c>
      <c r="HO691">
        <v>62.6268</v>
      </c>
      <c r="HP691">
        <v>30.8133</v>
      </c>
      <c r="HQ691">
        <v>1</v>
      </c>
      <c r="HR691">
        <v>0.309329</v>
      </c>
      <c r="HS691">
        <v>5.30153</v>
      </c>
      <c r="HT691">
        <v>20.2615</v>
      </c>
      <c r="HU691">
        <v>5.21714</v>
      </c>
      <c r="HV691">
        <v>12.0159</v>
      </c>
      <c r="HW691">
        <v>4.9892</v>
      </c>
      <c r="HX691">
        <v>3.28795</v>
      </c>
      <c r="HY691">
        <v>9999</v>
      </c>
      <c r="HZ691">
        <v>9999</v>
      </c>
      <c r="IA691">
        <v>9999</v>
      </c>
      <c r="IB691">
        <v>999.9</v>
      </c>
      <c r="IC691">
        <v>4.97282</v>
      </c>
      <c r="ID691">
        <v>1.8666</v>
      </c>
      <c r="IE691">
        <v>1.86584</v>
      </c>
      <c r="IF691">
        <v>1.86584</v>
      </c>
      <c r="IG691">
        <v>1.86769</v>
      </c>
      <c r="IH691">
        <v>1.87014</v>
      </c>
      <c r="II691">
        <v>1.86874</v>
      </c>
      <c r="IJ691">
        <v>1.87027</v>
      </c>
      <c r="IK691">
        <v>0</v>
      </c>
      <c r="IL691">
        <v>0</v>
      </c>
      <c r="IM691">
        <v>0</v>
      </c>
      <c r="IN691">
        <v>0</v>
      </c>
      <c r="IO691" t="s">
        <v>441</v>
      </c>
      <c r="IP691" t="s">
        <v>442</v>
      </c>
      <c r="IQ691" t="s">
        <v>443</v>
      </c>
      <c r="IR691" t="s">
        <v>443</v>
      </c>
      <c r="IS691" t="s">
        <v>443</v>
      </c>
      <c r="IT691" t="s">
        <v>443</v>
      </c>
      <c r="IU691">
        <v>0</v>
      </c>
      <c r="IV691">
        <v>100</v>
      </c>
      <c r="IW691">
        <v>100</v>
      </c>
      <c r="IX691">
        <v>-2.265</v>
      </c>
      <c r="IY691">
        <v>0.0736</v>
      </c>
      <c r="IZ691">
        <v>-1.414774939843471</v>
      </c>
      <c r="JA691">
        <v>-0.002262605230658699</v>
      </c>
      <c r="JB691">
        <v>4.117972070868355E-07</v>
      </c>
      <c r="JC691">
        <v>-1.535053720392113E-10</v>
      </c>
      <c r="JD691">
        <v>-0.05773197212917025</v>
      </c>
      <c r="JE691">
        <v>-0.004387372397949352</v>
      </c>
      <c r="JF691">
        <v>0.001148265067849212</v>
      </c>
      <c r="JG691">
        <v>-2.372704636287677E-05</v>
      </c>
      <c r="JH691">
        <v>4</v>
      </c>
      <c r="JI691">
        <v>2346</v>
      </c>
      <c r="JJ691">
        <v>1</v>
      </c>
      <c r="JK691">
        <v>24</v>
      </c>
      <c r="JL691">
        <v>21756</v>
      </c>
      <c r="JM691">
        <v>29358604.6</v>
      </c>
      <c r="JN691">
        <v>0.968018</v>
      </c>
      <c r="JO691">
        <v>2.26562</v>
      </c>
      <c r="JP691">
        <v>1.39648</v>
      </c>
      <c r="JQ691">
        <v>2.34863</v>
      </c>
      <c r="JR691">
        <v>1.49536</v>
      </c>
      <c r="JS691">
        <v>2.70508</v>
      </c>
      <c r="JT691">
        <v>36.0582</v>
      </c>
      <c r="JU691">
        <v>24.0262</v>
      </c>
      <c r="JV691">
        <v>18</v>
      </c>
      <c r="JW691">
        <v>501.668</v>
      </c>
      <c r="JX691">
        <v>437.341</v>
      </c>
      <c r="JY691">
        <v>18.0499</v>
      </c>
      <c r="JZ691">
        <v>31.3534</v>
      </c>
      <c r="KA691">
        <v>30.0001</v>
      </c>
      <c r="KB691">
        <v>31.1565</v>
      </c>
      <c r="KC691">
        <v>31.0849</v>
      </c>
      <c r="KD691">
        <v>19.3962</v>
      </c>
      <c r="KE691">
        <v>23.2209</v>
      </c>
      <c r="KF691">
        <v>29.1567</v>
      </c>
      <c r="KG691">
        <v>18.0499</v>
      </c>
      <c r="KH691">
        <v>379.891</v>
      </c>
      <c r="KI691">
        <v>13.829</v>
      </c>
      <c r="KJ691">
        <v>100.789</v>
      </c>
      <c r="KK691">
        <v>100.156</v>
      </c>
    </row>
    <row r="692" spans="1:297">
      <c r="A692">
        <v>676</v>
      </c>
      <c r="B692">
        <v>1761516282.5</v>
      </c>
      <c r="C692">
        <v>9072</v>
      </c>
      <c r="D692" t="s">
        <v>1801</v>
      </c>
      <c r="E692" t="s">
        <v>1802</v>
      </c>
      <c r="F692">
        <v>5</v>
      </c>
      <c r="G692" t="s">
        <v>1604</v>
      </c>
      <c r="H692" t="s">
        <v>436</v>
      </c>
      <c r="I692">
        <v>1761516280</v>
      </c>
      <c r="J692">
        <f>(K692)/1000</f>
        <v>0</v>
      </c>
      <c r="K692">
        <f>IF(DP692, AN692, AH692)</f>
        <v>0</v>
      </c>
      <c r="L692">
        <f>IF(DP692, AI692, AG692)</f>
        <v>0</v>
      </c>
      <c r="M692">
        <f>DR692 - IF(AU692&gt;1, L692*DL692*100.0/(AW692), 0)</f>
        <v>0</v>
      </c>
      <c r="N692">
        <f>((T692-J692/2)*M692-L692)/(T692+J692/2)</f>
        <v>0</v>
      </c>
      <c r="O692">
        <f>N692*(DY692+DZ692)/1000.0</f>
        <v>0</v>
      </c>
      <c r="P692">
        <f>(DR692 - IF(AU692&gt;1, L692*DL692*100.0/(AW692), 0))*(DY692+DZ692)/1000.0</f>
        <v>0</v>
      </c>
      <c r="Q692">
        <f>2.0/((1/S692-1/R692)+SIGN(S692)*SQRT((1/S692-1/R692)*(1/S692-1/R692) + 4*DM692/((DM692+1)*(DM692+1))*(2*1/S692*1/R692-1/R692*1/R692)))</f>
        <v>0</v>
      </c>
      <c r="R692">
        <f>IF(LEFT(DN692,1)&lt;&gt;"0",IF(LEFT(DN692,1)="1",3.0,DO692),$D$5+$E$5*(EF692*DY692/($K$5*1000))+$F$5*(EF692*DY692/($K$5*1000))*MAX(MIN(DL692,$J$5),$I$5)*MAX(MIN(DL692,$J$5),$I$5)+$G$5*MAX(MIN(DL692,$J$5),$I$5)*(EF692*DY692/($K$5*1000))+$H$5*(EF692*DY692/($K$5*1000))*(EF692*DY692/($K$5*1000)))</f>
        <v>0</v>
      </c>
      <c r="S692">
        <f>J692*(1000-(1000*0.61365*exp(17.502*W692/(240.97+W692))/(DY692+DZ692)+DT692)/2)/(1000*0.61365*exp(17.502*W692/(240.97+W692))/(DY692+DZ692)-DT692)</f>
        <v>0</v>
      </c>
      <c r="T692">
        <f>1/((DM692+1)/(Q692/1.6)+1/(R692/1.37)) + DM692/((DM692+1)/(Q692/1.6) + DM692/(R692/1.37))</f>
        <v>0</v>
      </c>
      <c r="U692">
        <f>(DH692*DK692)</f>
        <v>0</v>
      </c>
      <c r="V692">
        <f>(EA692+(U692+2*0.95*5.67E-8*(((EA692+$B$7)+273)^4-(EA692+273)^4)-44100*J692)/(1.84*29.3*R692+8*0.95*5.67E-8*(EA692+273)^3))</f>
        <v>0</v>
      </c>
      <c r="W692">
        <f>($C$7*EB692+$D$7*EC692+$E$7*V692)</f>
        <v>0</v>
      </c>
      <c r="X692">
        <f>0.61365*exp(17.502*W692/(240.97+W692))</f>
        <v>0</v>
      </c>
      <c r="Y692">
        <f>(Z692/AA692*100)</f>
        <v>0</v>
      </c>
      <c r="Z692">
        <f>DT692*(DY692+DZ692)/1000</f>
        <v>0</v>
      </c>
      <c r="AA692">
        <f>0.61365*exp(17.502*EA692/(240.97+EA692))</f>
        <v>0</v>
      </c>
      <c r="AB692">
        <f>(X692-DT692*(DY692+DZ692)/1000)</f>
        <v>0</v>
      </c>
      <c r="AC692">
        <f>(-J692*44100)</f>
        <v>0</v>
      </c>
      <c r="AD692">
        <f>2*29.3*R692*0.92*(EA692-W692)</f>
        <v>0</v>
      </c>
      <c r="AE692">
        <f>2*0.95*5.67E-8*(((EA692+$B$7)+273)^4-(W692+273)^4)</f>
        <v>0</v>
      </c>
      <c r="AF692">
        <f>U692+AE692+AC692+AD692</f>
        <v>0</v>
      </c>
      <c r="AG692">
        <f>DX692*AU692*(DS692-DR692*(1000-AU692*DU692)/(1000-AU692*DT692))/(100*DL692)</f>
        <v>0</v>
      </c>
      <c r="AH692">
        <f>1000*DX692*AU692*(DT692-DU692)/(100*DL692*(1000-AU692*DT692))</f>
        <v>0</v>
      </c>
      <c r="AI692">
        <f>(AJ692 - AK692 - DY692*1E3/(8.314*(EA692+273.15)) * AM692/DX692 * AL692) * DX692/(100*DL692) * (1000 - DU692)/1000</f>
        <v>0</v>
      </c>
      <c r="AJ692">
        <v>402.7716197719903</v>
      </c>
      <c r="AK692">
        <v>396.1976848484849</v>
      </c>
      <c r="AL692">
        <v>-1.989123227769594</v>
      </c>
      <c r="AM692">
        <v>65.65834347020231</v>
      </c>
      <c r="AN692">
        <f>(AP692 - AO692 + DY692*1E3/(8.314*(EA692+273.15)) * AR692/DX692 * AQ692) * DX692/(100*DL692) * 1000/(1000 - AP692)</f>
        <v>0</v>
      </c>
      <c r="AO692">
        <v>13.78732815111429</v>
      </c>
      <c r="AP692">
        <v>16.41856424242425</v>
      </c>
      <c r="AQ692">
        <v>9.729838565773752E-05</v>
      </c>
      <c r="AR692">
        <v>107.4177789400426</v>
      </c>
      <c r="AS692">
        <v>0</v>
      </c>
      <c r="AT692">
        <v>0</v>
      </c>
      <c r="AU692">
        <f>IF(AS692*$H$13&gt;=AW692,1.0,(AW692/(AW692-AS692*$H$13)))</f>
        <v>0</v>
      </c>
      <c r="AV692">
        <f>(AU692-1)*100</f>
        <v>0</v>
      </c>
      <c r="AW692">
        <f>MAX(0,($B$13+$C$13*EF692)/(1+$D$13*EF692)*DY692/(EA692+273)*$E$13)</f>
        <v>0</v>
      </c>
      <c r="AX692" t="s">
        <v>437</v>
      </c>
      <c r="AY692" t="s">
        <v>437</v>
      </c>
      <c r="AZ692">
        <v>0</v>
      </c>
      <c r="BA692">
        <v>0</v>
      </c>
      <c r="BB692">
        <f>1-AZ692/BA692</f>
        <v>0</v>
      </c>
      <c r="BC692">
        <v>0</v>
      </c>
      <c r="BD692" t="s">
        <v>437</v>
      </c>
      <c r="BE692" t="s">
        <v>437</v>
      </c>
      <c r="BF692">
        <v>0</v>
      </c>
      <c r="BG692">
        <v>0</v>
      </c>
      <c r="BH692">
        <f>1-BF692/BG692</f>
        <v>0</v>
      </c>
      <c r="BI692">
        <v>0.5</v>
      </c>
      <c r="BJ692">
        <f>DI692</f>
        <v>0</v>
      </c>
      <c r="BK692">
        <f>L692</f>
        <v>0</v>
      </c>
      <c r="BL692">
        <f>BH692*BI692*BJ692</f>
        <v>0</v>
      </c>
      <c r="BM692">
        <f>(BK692-BC692)/BJ692</f>
        <v>0</v>
      </c>
      <c r="BN692">
        <f>(BA692-BG692)/BG692</f>
        <v>0</v>
      </c>
      <c r="BO692">
        <f>AZ692/(BB692+AZ692/BG692)</f>
        <v>0</v>
      </c>
      <c r="BP692" t="s">
        <v>437</v>
      </c>
      <c r="BQ692">
        <v>0</v>
      </c>
      <c r="BR692">
        <f>IF(BQ692&lt;&gt;0, BQ692, BO692)</f>
        <v>0</v>
      </c>
      <c r="BS692">
        <f>1-BR692/BG692</f>
        <v>0</v>
      </c>
      <c r="BT692">
        <f>(BG692-BF692)/(BG692-BR692)</f>
        <v>0</v>
      </c>
      <c r="BU692">
        <f>(BA692-BG692)/(BA692-BR692)</f>
        <v>0</v>
      </c>
      <c r="BV692">
        <f>(BG692-BF692)/(BG692-AZ692)</f>
        <v>0</v>
      </c>
      <c r="BW692">
        <f>(BA692-BG692)/(BA692-AZ692)</f>
        <v>0</v>
      </c>
      <c r="BX692">
        <f>(BT692*BR692/BF692)</f>
        <v>0</v>
      </c>
      <c r="BY692">
        <f>(1-BX692)</f>
        <v>0</v>
      </c>
      <c r="BZ692">
        <v>2020</v>
      </c>
      <c r="CA692">
        <v>290.0000000000001</v>
      </c>
      <c r="CB692">
        <v>1590.42</v>
      </c>
      <c r="CC692">
        <v>295</v>
      </c>
      <c r="CD692">
        <v>5220.67</v>
      </c>
      <c r="CE692">
        <v>1591.29</v>
      </c>
      <c r="CF692">
        <v>-0.87</v>
      </c>
      <c r="CG692">
        <v>300.0000000000001</v>
      </c>
      <c r="CH692">
        <v>23.8</v>
      </c>
      <c r="CI692">
        <v>1650.734719841875</v>
      </c>
      <c r="CJ692">
        <v>2.032994541366527</v>
      </c>
      <c r="CK692">
        <v>-31.03478562282126</v>
      </c>
      <c r="CL692">
        <v>0.9198548094063967</v>
      </c>
      <c r="CM692">
        <v>0.9759925733019913</v>
      </c>
      <c r="CN692">
        <v>-0.00431141668520578</v>
      </c>
      <c r="CO692">
        <v>289.9999999999999</v>
      </c>
      <c r="CP692">
        <v>1590.91</v>
      </c>
      <c r="CQ692">
        <v>765</v>
      </c>
      <c r="CR692">
        <v>5219.32</v>
      </c>
      <c r="CS692">
        <v>1591.27</v>
      </c>
      <c r="CT692">
        <v>-0.36</v>
      </c>
      <c r="DH692">
        <f>$B$11*EG692+$C$11*EH692+$F$11*ES692*(1-EV692)</f>
        <v>0</v>
      </c>
      <c r="DI692">
        <f>DH692*DJ692</f>
        <v>0</v>
      </c>
      <c r="DJ692">
        <f>($B$11*$D$9+$C$11*$D$9+$F$11*((FF692+EX692)/MAX(FF692+EX692+FG692, 0.1)*$I$9+FG692/MAX(FF692+EX692+FG692, 0.1)*$J$9))/($B$11+$C$11+$F$11)</f>
        <v>0</v>
      </c>
      <c r="DK692">
        <f>($B$11*$K$9+$C$11*$K$9+$F$11*((FF692+EX692)/MAX(FF692+EX692+FG692, 0.1)*$P$9+FG692/MAX(FF692+EX692+FG692, 0.1)*$Q$9))/($B$11+$C$11+$F$11)</f>
        <v>0</v>
      </c>
      <c r="DL692">
        <v>6</v>
      </c>
      <c r="DM692">
        <v>0.5</v>
      </c>
      <c r="DN692" t="s">
        <v>438</v>
      </c>
      <c r="DO692">
        <v>2</v>
      </c>
      <c r="DP692" t="b">
        <v>1</v>
      </c>
      <c r="DQ692">
        <v>1761516280</v>
      </c>
      <c r="DR692">
        <v>393.7558888888889</v>
      </c>
      <c r="DS692">
        <v>395.7902222222222</v>
      </c>
      <c r="DT692">
        <v>16.41716666666666</v>
      </c>
      <c r="DU692">
        <v>13.7872</v>
      </c>
      <c r="DV692">
        <v>396.0116666666666</v>
      </c>
      <c r="DW692">
        <v>16.34347777777778</v>
      </c>
      <c r="DX692">
        <v>500.0098888888889</v>
      </c>
      <c r="DY692">
        <v>90.23934444444446</v>
      </c>
      <c r="DZ692">
        <v>0.1000195</v>
      </c>
      <c r="EA692">
        <v>23.90837777777778</v>
      </c>
      <c r="EB692">
        <v>24.00171111111111</v>
      </c>
      <c r="EC692">
        <v>999.9000000000001</v>
      </c>
      <c r="ED692">
        <v>0</v>
      </c>
      <c r="EE692">
        <v>0</v>
      </c>
      <c r="EF692">
        <v>9973.128888888888</v>
      </c>
      <c r="EG692">
        <v>0</v>
      </c>
      <c r="EH692">
        <v>1044.701111111111</v>
      </c>
      <c r="EI692">
        <v>-2.034504333333333</v>
      </c>
      <c r="EJ692">
        <v>400.328</v>
      </c>
      <c r="EK692">
        <v>401.3235555555556</v>
      </c>
      <c r="EL692">
        <v>2.629948888888889</v>
      </c>
      <c r="EM692">
        <v>395.7902222222222</v>
      </c>
      <c r="EN692">
        <v>13.7872</v>
      </c>
      <c r="EO692">
        <v>1.481473333333333</v>
      </c>
      <c r="EP692">
        <v>1.244151111111111</v>
      </c>
      <c r="EQ692">
        <v>12.7783</v>
      </c>
      <c r="ER692">
        <v>10.14057777777778</v>
      </c>
      <c r="ES692">
        <v>1999.995555555555</v>
      </c>
      <c r="ET692">
        <v>0.9799956666666666</v>
      </c>
      <c r="EU692">
        <v>0.02000432222222222</v>
      </c>
      <c r="EV692">
        <v>0</v>
      </c>
      <c r="EW692">
        <v>1378.534444444444</v>
      </c>
      <c r="EX692">
        <v>5.00097</v>
      </c>
      <c r="EY692">
        <v>27817.78888888889</v>
      </c>
      <c r="EZ692">
        <v>16707.53333333334</v>
      </c>
      <c r="FA692">
        <v>41.20099999999999</v>
      </c>
      <c r="FB692">
        <v>42.312</v>
      </c>
      <c r="FC692">
        <v>41.375</v>
      </c>
      <c r="FD692">
        <v>41.687</v>
      </c>
      <c r="FE692">
        <v>41.25</v>
      </c>
      <c r="FF692">
        <v>1955.085555555556</v>
      </c>
      <c r="FG692">
        <v>39.91</v>
      </c>
      <c r="FH692">
        <v>0</v>
      </c>
      <c r="FI692">
        <v>11153.60000014305</v>
      </c>
      <c r="FJ692">
        <v>0</v>
      </c>
      <c r="FK692">
        <v>1378.7564</v>
      </c>
      <c r="FL692">
        <v>-1.409999991990287</v>
      </c>
      <c r="FM692">
        <v>-40.1076921805155</v>
      </c>
      <c r="FN692">
        <v>27820.128</v>
      </c>
      <c r="FO692">
        <v>15</v>
      </c>
      <c r="FP692">
        <v>0</v>
      </c>
      <c r="FQ692" t="s">
        <v>439</v>
      </c>
      <c r="FR692">
        <v>1760210915.6</v>
      </c>
      <c r="FS692">
        <v>0</v>
      </c>
      <c r="FT692">
        <v>0</v>
      </c>
      <c r="FU692">
        <v>-0.215</v>
      </c>
      <c r="FV692">
        <v>0</v>
      </c>
      <c r="FW692">
        <v>-0.6919999999999999</v>
      </c>
      <c r="FX692">
        <v>0</v>
      </c>
      <c r="FY692">
        <v>400</v>
      </c>
      <c r="FZ692">
        <v>0</v>
      </c>
      <c r="GA692">
        <v>0.15</v>
      </c>
      <c r="GB692">
        <v>0</v>
      </c>
      <c r="GC692">
        <v>-12.727959375</v>
      </c>
      <c r="GD692">
        <v>55.49475956848035</v>
      </c>
      <c r="GE692">
        <v>5.887061520421307</v>
      </c>
      <c r="GF692">
        <v>0</v>
      </c>
      <c r="GG692">
        <v>1378.965</v>
      </c>
      <c r="GH692">
        <v>-3.561955686312641</v>
      </c>
      <c r="GI692">
        <v>0.4529657174406072</v>
      </c>
      <c r="GJ692">
        <v>0</v>
      </c>
      <c r="GK692">
        <v>2.6432065</v>
      </c>
      <c r="GL692">
        <v>-0.1884983864915568</v>
      </c>
      <c r="GM692">
        <v>0.02211163376483067</v>
      </c>
      <c r="GN692">
        <v>0</v>
      </c>
      <c r="GO692">
        <v>0</v>
      </c>
      <c r="GP692">
        <v>3</v>
      </c>
      <c r="GQ692" t="s">
        <v>455</v>
      </c>
      <c r="GR692">
        <v>3.13361</v>
      </c>
      <c r="GS692">
        <v>2.7602</v>
      </c>
      <c r="GT692">
        <v>0.0880736</v>
      </c>
      <c r="GU692">
        <v>0.0867547</v>
      </c>
      <c r="GV692">
        <v>0.0804498</v>
      </c>
      <c r="GW692">
        <v>0.07013220000000001</v>
      </c>
      <c r="GX692">
        <v>28914.7</v>
      </c>
      <c r="GY692">
        <v>28961</v>
      </c>
      <c r="GZ692">
        <v>29492</v>
      </c>
      <c r="HA692">
        <v>29317.7</v>
      </c>
      <c r="HB692">
        <v>35839.3</v>
      </c>
      <c r="HC692">
        <v>36114.6</v>
      </c>
      <c r="HD692">
        <v>41496.9</v>
      </c>
      <c r="HE692">
        <v>41648.7</v>
      </c>
      <c r="HF692">
        <v>1.90965</v>
      </c>
      <c r="HG692">
        <v>1.82502</v>
      </c>
      <c r="HH692">
        <v>0.0102594</v>
      </c>
      <c r="HI692">
        <v>0</v>
      </c>
      <c r="HJ692">
        <v>23.8354</v>
      </c>
      <c r="HK692">
        <v>999.9</v>
      </c>
      <c r="HL692">
        <v>34.2</v>
      </c>
      <c r="HM692">
        <v>31.3</v>
      </c>
      <c r="HN692">
        <v>17.3933</v>
      </c>
      <c r="HO692">
        <v>62.2768</v>
      </c>
      <c r="HP692">
        <v>30.7612</v>
      </c>
      <c r="HQ692">
        <v>1</v>
      </c>
      <c r="HR692">
        <v>0.309314</v>
      </c>
      <c r="HS692">
        <v>5.30094</v>
      </c>
      <c r="HT692">
        <v>20.2617</v>
      </c>
      <c r="HU692">
        <v>5.21669</v>
      </c>
      <c r="HV692">
        <v>12.0159</v>
      </c>
      <c r="HW692">
        <v>4.989</v>
      </c>
      <c r="HX692">
        <v>3.28793</v>
      </c>
      <c r="HY692">
        <v>9999</v>
      </c>
      <c r="HZ692">
        <v>9999</v>
      </c>
      <c r="IA692">
        <v>9999</v>
      </c>
      <c r="IB692">
        <v>999.9</v>
      </c>
      <c r="IC692">
        <v>4.97283</v>
      </c>
      <c r="ID692">
        <v>1.86661</v>
      </c>
      <c r="IE692">
        <v>1.86586</v>
      </c>
      <c r="IF692">
        <v>1.86584</v>
      </c>
      <c r="IG692">
        <v>1.86768</v>
      </c>
      <c r="IH692">
        <v>1.87013</v>
      </c>
      <c r="II692">
        <v>1.86874</v>
      </c>
      <c r="IJ692">
        <v>1.87027</v>
      </c>
      <c r="IK692">
        <v>0</v>
      </c>
      <c r="IL692">
        <v>0</v>
      </c>
      <c r="IM692">
        <v>0</v>
      </c>
      <c r="IN692">
        <v>0</v>
      </c>
      <c r="IO692" t="s">
        <v>441</v>
      </c>
      <c r="IP692" t="s">
        <v>442</v>
      </c>
      <c r="IQ692" t="s">
        <v>443</v>
      </c>
      <c r="IR692" t="s">
        <v>443</v>
      </c>
      <c r="IS692" t="s">
        <v>443</v>
      </c>
      <c r="IT692" t="s">
        <v>443</v>
      </c>
      <c r="IU692">
        <v>0</v>
      </c>
      <c r="IV692">
        <v>100</v>
      </c>
      <c r="IW692">
        <v>100</v>
      </c>
      <c r="IX692">
        <v>-2.245</v>
      </c>
      <c r="IY692">
        <v>0.0737</v>
      </c>
      <c r="IZ692">
        <v>-1.414774939843471</v>
      </c>
      <c r="JA692">
        <v>-0.002262605230658699</v>
      </c>
      <c r="JB692">
        <v>4.117972070868355E-07</v>
      </c>
      <c r="JC692">
        <v>-1.535053720392113E-10</v>
      </c>
      <c r="JD692">
        <v>-0.05773197212917025</v>
      </c>
      <c r="JE692">
        <v>-0.004387372397949352</v>
      </c>
      <c r="JF692">
        <v>0.001148265067849212</v>
      </c>
      <c r="JG692">
        <v>-2.372704636287677E-05</v>
      </c>
      <c r="JH692">
        <v>4</v>
      </c>
      <c r="JI692">
        <v>2346</v>
      </c>
      <c r="JJ692">
        <v>1</v>
      </c>
      <c r="JK692">
        <v>24</v>
      </c>
      <c r="JL692">
        <v>21756.1</v>
      </c>
      <c r="JM692">
        <v>29358604.7</v>
      </c>
      <c r="JN692">
        <v>0.936279</v>
      </c>
      <c r="JO692">
        <v>2.27417</v>
      </c>
      <c r="JP692">
        <v>1.39648</v>
      </c>
      <c r="JQ692">
        <v>2.35107</v>
      </c>
      <c r="JR692">
        <v>1.49536</v>
      </c>
      <c r="JS692">
        <v>2.69775</v>
      </c>
      <c r="JT692">
        <v>36.0582</v>
      </c>
      <c r="JU692">
        <v>24.0175</v>
      </c>
      <c r="JV692">
        <v>18</v>
      </c>
      <c r="JW692">
        <v>501.554</v>
      </c>
      <c r="JX692">
        <v>437.275</v>
      </c>
      <c r="JY692">
        <v>18.0498</v>
      </c>
      <c r="JZ692">
        <v>31.3534</v>
      </c>
      <c r="KA692">
        <v>30</v>
      </c>
      <c r="KB692">
        <v>31.1565</v>
      </c>
      <c r="KC692">
        <v>31.0823</v>
      </c>
      <c r="KD692">
        <v>18.6961</v>
      </c>
      <c r="KE692">
        <v>23.2209</v>
      </c>
      <c r="KF692">
        <v>29.1567</v>
      </c>
      <c r="KG692">
        <v>18.0499</v>
      </c>
      <c r="KH692">
        <v>366.509</v>
      </c>
      <c r="KI692">
        <v>13.829</v>
      </c>
      <c r="KJ692">
        <v>100.789</v>
      </c>
      <c r="KK692">
        <v>100.154</v>
      </c>
    </row>
    <row r="693" spans="1:297">
      <c r="A693">
        <v>677</v>
      </c>
      <c r="B693">
        <v>1761516287.5</v>
      </c>
      <c r="C693">
        <v>9077</v>
      </c>
      <c r="D693" t="s">
        <v>1803</v>
      </c>
      <c r="E693" t="s">
        <v>1804</v>
      </c>
      <c r="F693">
        <v>5</v>
      </c>
      <c r="G693" t="s">
        <v>1604</v>
      </c>
      <c r="H693" t="s">
        <v>436</v>
      </c>
      <c r="I693">
        <v>1761516284.7</v>
      </c>
      <c r="J693">
        <f>(K693)/1000</f>
        <v>0</v>
      </c>
      <c r="K693">
        <f>IF(DP693, AN693, AH693)</f>
        <v>0</v>
      </c>
      <c r="L693">
        <f>IF(DP693, AI693, AG693)</f>
        <v>0</v>
      </c>
      <c r="M693">
        <f>DR693 - IF(AU693&gt;1, L693*DL693*100.0/(AW693), 0)</f>
        <v>0</v>
      </c>
      <c r="N693">
        <f>((T693-J693/2)*M693-L693)/(T693+J693/2)</f>
        <v>0</v>
      </c>
      <c r="O693">
        <f>N693*(DY693+DZ693)/1000.0</f>
        <v>0</v>
      </c>
      <c r="P693">
        <f>(DR693 - IF(AU693&gt;1, L693*DL693*100.0/(AW693), 0))*(DY693+DZ693)/1000.0</f>
        <v>0</v>
      </c>
      <c r="Q693">
        <f>2.0/((1/S693-1/R693)+SIGN(S693)*SQRT((1/S693-1/R693)*(1/S693-1/R693) + 4*DM693/((DM693+1)*(DM693+1))*(2*1/S693*1/R693-1/R693*1/R693)))</f>
        <v>0</v>
      </c>
      <c r="R693">
        <f>IF(LEFT(DN693,1)&lt;&gt;"0",IF(LEFT(DN693,1)="1",3.0,DO693),$D$5+$E$5*(EF693*DY693/($K$5*1000))+$F$5*(EF693*DY693/($K$5*1000))*MAX(MIN(DL693,$J$5),$I$5)*MAX(MIN(DL693,$J$5),$I$5)+$G$5*MAX(MIN(DL693,$J$5),$I$5)*(EF693*DY693/($K$5*1000))+$H$5*(EF693*DY693/($K$5*1000))*(EF693*DY693/($K$5*1000)))</f>
        <v>0</v>
      </c>
      <c r="S693">
        <f>J693*(1000-(1000*0.61365*exp(17.502*W693/(240.97+W693))/(DY693+DZ693)+DT693)/2)/(1000*0.61365*exp(17.502*W693/(240.97+W693))/(DY693+DZ693)-DT693)</f>
        <v>0</v>
      </c>
      <c r="T693">
        <f>1/((DM693+1)/(Q693/1.6)+1/(R693/1.37)) + DM693/((DM693+1)/(Q693/1.6) + DM693/(R693/1.37))</f>
        <v>0</v>
      </c>
      <c r="U693">
        <f>(DH693*DK693)</f>
        <v>0</v>
      </c>
      <c r="V693">
        <f>(EA693+(U693+2*0.95*5.67E-8*(((EA693+$B$7)+273)^4-(EA693+273)^4)-44100*J693)/(1.84*29.3*R693+8*0.95*5.67E-8*(EA693+273)^3))</f>
        <v>0</v>
      </c>
      <c r="W693">
        <f>($C$7*EB693+$D$7*EC693+$E$7*V693)</f>
        <v>0</v>
      </c>
      <c r="X693">
        <f>0.61365*exp(17.502*W693/(240.97+W693))</f>
        <v>0</v>
      </c>
      <c r="Y693">
        <f>(Z693/AA693*100)</f>
        <v>0</v>
      </c>
      <c r="Z693">
        <f>DT693*(DY693+DZ693)/1000</f>
        <v>0</v>
      </c>
      <c r="AA693">
        <f>0.61365*exp(17.502*EA693/(240.97+EA693))</f>
        <v>0</v>
      </c>
      <c r="AB693">
        <f>(X693-DT693*(DY693+DZ693)/1000)</f>
        <v>0</v>
      </c>
      <c r="AC693">
        <f>(-J693*44100)</f>
        <v>0</v>
      </c>
      <c r="AD693">
        <f>2*29.3*R693*0.92*(EA693-W693)</f>
        <v>0</v>
      </c>
      <c r="AE693">
        <f>2*0.95*5.67E-8*(((EA693+$B$7)+273)^4-(W693+273)^4)</f>
        <v>0</v>
      </c>
      <c r="AF693">
        <f>U693+AE693+AC693+AD693</f>
        <v>0</v>
      </c>
      <c r="AG693">
        <f>DX693*AU693*(DS693-DR693*(1000-AU693*DU693)/(1000-AU693*DT693))/(100*DL693)</f>
        <v>0</v>
      </c>
      <c r="AH693">
        <f>1000*DX693*AU693*(DT693-DU693)/(100*DL693*(1000-AU693*DT693))</f>
        <v>0</v>
      </c>
      <c r="AI693">
        <f>(AJ693 - AK693 - DY693*1E3/(8.314*(EA693+273.15)) * AM693/DX693 * AL693) * DX693/(100*DL693) * (1000 - DU693)/1000</f>
        <v>0</v>
      </c>
      <c r="AJ693">
        <v>386.8324352295221</v>
      </c>
      <c r="AK693">
        <v>383.4642424242423</v>
      </c>
      <c r="AL693">
        <v>-2.613911296478246</v>
      </c>
      <c r="AM693">
        <v>65.65834347020231</v>
      </c>
      <c r="AN693">
        <f>(AP693 - AO693 + DY693*1E3/(8.314*(EA693+273.15)) * AR693/DX693 * AQ693) * DX693/(100*DL693) * 1000/(1000 - AP693)</f>
        <v>0</v>
      </c>
      <c r="AO693">
        <v>13.78704468894725</v>
      </c>
      <c r="AP693">
        <v>16.42303818181817</v>
      </c>
      <c r="AQ693">
        <v>8.817998261449267E-05</v>
      </c>
      <c r="AR693">
        <v>107.4177789400426</v>
      </c>
      <c r="AS693">
        <v>0</v>
      </c>
      <c r="AT693">
        <v>0</v>
      </c>
      <c r="AU693">
        <f>IF(AS693*$H$13&gt;=AW693,1.0,(AW693/(AW693-AS693*$H$13)))</f>
        <v>0</v>
      </c>
      <c r="AV693">
        <f>(AU693-1)*100</f>
        <v>0</v>
      </c>
      <c r="AW693">
        <f>MAX(0,($B$13+$C$13*EF693)/(1+$D$13*EF693)*DY693/(EA693+273)*$E$13)</f>
        <v>0</v>
      </c>
      <c r="AX693" t="s">
        <v>437</v>
      </c>
      <c r="AY693" t="s">
        <v>437</v>
      </c>
      <c r="AZ693">
        <v>0</v>
      </c>
      <c r="BA693">
        <v>0</v>
      </c>
      <c r="BB693">
        <f>1-AZ693/BA693</f>
        <v>0</v>
      </c>
      <c r="BC693">
        <v>0</v>
      </c>
      <c r="BD693" t="s">
        <v>437</v>
      </c>
      <c r="BE693" t="s">
        <v>437</v>
      </c>
      <c r="BF693">
        <v>0</v>
      </c>
      <c r="BG693">
        <v>0</v>
      </c>
      <c r="BH693">
        <f>1-BF693/BG693</f>
        <v>0</v>
      </c>
      <c r="BI693">
        <v>0.5</v>
      </c>
      <c r="BJ693">
        <f>DI693</f>
        <v>0</v>
      </c>
      <c r="BK693">
        <f>L693</f>
        <v>0</v>
      </c>
      <c r="BL693">
        <f>BH693*BI693*BJ693</f>
        <v>0</v>
      </c>
      <c r="BM693">
        <f>(BK693-BC693)/BJ693</f>
        <v>0</v>
      </c>
      <c r="BN693">
        <f>(BA693-BG693)/BG693</f>
        <v>0</v>
      </c>
      <c r="BO693">
        <f>AZ693/(BB693+AZ693/BG693)</f>
        <v>0</v>
      </c>
      <c r="BP693" t="s">
        <v>437</v>
      </c>
      <c r="BQ693">
        <v>0</v>
      </c>
      <c r="BR693">
        <f>IF(BQ693&lt;&gt;0, BQ693, BO693)</f>
        <v>0</v>
      </c>
      <c r="BS693">
        <f>1-BR693/BG693</f>
        <v>0</v>
      </c>
      <c r="BT693">
        <f>(BG693-BF693)/(BG693-BR693)</f>
        <v>0</v>
      </c>
      <c r="BU693">
        <f>(BA693-BG693)/(BA693-BR693)</f>
        <v>0</v>
      </c>
      <c r="BV693">
        <f>(BG693-BF693)/(BG693-AZ693)</f>
        <v>0</v>
      </c>
      <c r="BW693">
        <f>(BA693-BG693)/(BA693-AZ693)</f>
        <v>0</v>
      </c>
      <c r="BX693">
        <f>(BT693*BR693/BF693)</f>
        <v>0</v>
      </c>
      <c r="BY693">
        <f>(1-BX693)</f>
        <v>0</v>
      </c>
      <c r="BZ693">
        <v>2020</v>
      </c>
      <c r="CA693">
        <v>290.0000000000001</v>
      </c>
      <c r="CB693">
        <v>1590.42</v>
      </c>
      <c r="CC693">
        <v>295</v>
      </c>
      <c r="CD693">
        <v>5220.67</v>
      </c>
      <c r="CE693">
        <v>1591.29</v>
      </c>
      <c r="CF693">
        <v>-0.87</v>
      </c>
      <c r="CG693">
        <v>300.0000000000001</v>
      </c>
      <c r="CH693">
        <v>23.8</v>
      </c>
      <c r="CI693">
        <v>1650.734719841875</v>
      </c>
      <c r="CJ693">
        <v>2.032994541366527</v>
      </c>
      <c r="CK693">
        <v>-31.03478562282126</v>
      </c>
      <c r="CL693">
        <v>0.9198548094063967</v>
      </c>
      <c r="CM693">
        <v>0.9759925733019913</v>
      </c>
      <c r="CN693">
        <v>-0.00431141668520578</v>
      </c>
      <c r="CO693">
        <v>289.9999999999999</v>
      </c>
      <c r="CP693">
        <v>1590.91</v>
      </c>
      <c r="CQ693">
        <v>765</v>
      </c>
      <c r="CR693">
        <v>5219.32</v>
      </c>
      <c r="CS693">
        <v>1591.27</v>
      </c>
      <c r="CT693">
        <v>-0.36</v>
      </c>
      <c r="DH693">
        <f>$B$11*EG693+$C$11*EH693+$F$11*ES693*(1-EV693)</f>
        <v>0</v>
      </c>
      <c r="DI693">
        <f>DH693*DJ693</f>
        <v>0</v>
      </c>
      <c r="DJ693">
        <f>($B$11*$D$9+$C$11*$D$9+$F$11*((FF693+EX693)/MAX(FF693+EX693+FG693, 0.1)*$I$9+FG693/MAX(FF693+EX693+FG693, 0.1)*$J$9))/($B$11+$C$11+$F$11)</f>
        <v>0</v>
      </c>
      <c r="DK693">
        <f>($B$11*$K$9+$C$11*$K$9+$F$11*((FF693+EX693)/MAX(FF693+EX693+FG693, 0.1)*$P$9+FG693/MAX(FF693+EX693+FG693, 0.1)*$Q$9))/($B$11+$C$11+$F$11)</f>
        <v>0</v>
      </c>
      <c r="DL693">
        <v>6</v>
      </c>
      <c r="DM693">
        <v>0.5</v>
      </c>
      <c r="DN693" t="s">
        <v>438</v>
      </c>
      <c r="DO693">
        <v>2</v>
      </c>
      <c r="DP693" t="b">
        <v>1</v>
      </c>
      <c r="DQ693">
        <v>1761516284.7</v>
      </c>
      <c r="DR693">
        <v>383.1286</v>
      </c>
      <c r="DS693">
        <v>380.8557</v>
      </c>
      <c r="DT693">
        <v>16.4209</v>
      </c>
      <c r="DU693">
        <v>13.78685</v>
      </c>
      <c r="DV693">
        <v>385.3628</v>
      </c>
      <c r="DW693">
        <v>16.34715</v>
      </c>
      <c r="DX693">
        <v>499.937</v>
      </c>
      <c r="DY693">
        <v>90.23956999999999</v>
      </c>
      <c r="DZ693">
        <v>0.09993251</v>
      </c>
      <c r="EA693">
        <v>23.90598</v>
      </c>
      <c r="EB693">
        <v>24.00478</v>
      </c>
      <c r="EC693">
        <v>999.9</v>
      </c>
      <c r="ED693">
        <v>0</v>
      </c>
      <c r="EE693">
        <v>0</v>
      </c>
      <c r="EF693">
        <v>9997.25</v>
      </c>
      <c r="EG693">
        <v>0</v>
      </c>
      <c r="EH693">
        <v>1044.696</v>
      </c>
      <c r="EI693">
        <v>2.2728483</v>
      </c>
      <c r="EJ693">
        <v>389.5248</v>
      </c>
      <c r="EK693">
        <v>386.1799</v>
      </c>
      <c r="EL693">
        <v>2.634047</v>
      </c>
      <c r="EM693">
        <v>380.8557</v>
      </c>
      <c r="EN693">
        <v>13.78685</v>
      </c>
      <c r="EO693">
        <v>1.481816</v>
      </c>
      <c r="EP693">
        <v>1.244119</v>
      </c>
      <c r="EQ693">
        <v>12.7818</v>
      </c>
      <c r="ER693">
        <v>10.14024</v>
      </c>
      <c r="ES693">
        <v>2000.034</v>
      </c>
      <c r="ET693">
        <v>0.9799960999999999</v>
      </c>
      <c r="EU693">
        <v>0.02000391</v>
      </c>
      <c r="EV693">
        <v>0</v>
      </c>
      <c r="EW693">
        <v>1378.842</v>
      </c>
      <c r="EX693">
        <v>5.000970000000001</v>
      </c>
      <c r="EY693">
        <v>27822.77</v>
      </c>
      <c r="EZ693">
        <v>16707.85</v>
      </c>
      <c r="FA693">
        <v>41.187</v>
      </c>
      <c r="FB693">
        <v>42.312</v>
      </c>
      <c r="FC693">
        <v>41.3498</v>
      </c>
      <c r="FD693">
        <v>41.687</v>
      </c>
      <c r="FE693">
        <v>41.25</v>
      </c>
      <c r="FF693">
        <v>1955.124</v>
      </c>
      <c r="FG693">
        <v>39.90999999999999</v>
      </c>
      <c r="FH693">
        <v>0</v>
      </c>
      <c r="FI693">
        <v>11159</v>
      </c>
      <c r="FJ693">
        <v>0</v>
      </c>
      <c r="FK693">
        <v>1378.741923076923</v>
      </c>
      <c r="FL693">
        <v>1.781538459603504</v>
      </c>
      <c r="FM693">
        <v>30.72820512450969</v>
      </c>
      <c r="FN693">
        <v>27819.90769230769</v>
      </c>
      <c r="FO693">
        <v>15</v>
      </c>
      <c r="FP693">
        <v>0</v>
      </c>
      <c r="FQ693" t="s">
        <v>439</v>
      </c>
      <c r="FR693">
        <v>1760210915.6</v>
      </c>
      <c r="FS693">
        <v>0</v>
      </c>
      <c r="FT693">
        <v>0</v>
      </c>
      <c r="FU693">
        <v>-0.215</v>
      </c>
      <c r="FV693">
        <v>0</v>
      </c>
      <c r="FW693">
        <v>-0.6919999999999999</v>
      </c>
      <c r="FX693">
        <v>0</v>
      </c>
      <c r="FY693">
        <v>400</v>
      </c>
      <c r="FZ693">
        <v>0</v>
      </c>
      <c r="GA693">
        <v>0.15</v>
      </c>
      <c r="GB693">
        <v>0</v>
      </c>
      <c r="GC693">
        <v>-6.916306375</v>
      </c>
      <c r="GD693">
        <v>78.83639118574115</v>
      </c>
      <c r="GE693">
        <v>7.677443092592295</v>
      </c>
      <c r="GF693">
        <v>0</v>
      </c>
      <c r="GG693">
        <v>1378.786470588235</v>
      </c>
      <c r="GH693">
        <v>-0.05683727922932958</v>
      </c>
      <c r="GI693">
        <v>0.2826750613538992</v>
      </c>
      <c r="GJ693">
        <v>1</v>
      </c>
      <c r="GK693">
        <v>2.632364</v>
      </c>
      <c r="GL693">
        <v>-0.01606671669794522</v>
      </c>
      <c r="GM693">
        <v>0.005660002120140945</v>
      </c>
      <c r="GN693">
        <v>1</v>
      </c>
      <c r="GO693">
        <v>2</v>
      </c>
      <c r="GP693">
        <v>3</v>
      </c>
      <c r="GQ693" t="s">
        <v>440</v>
      </c>
      <c r="GR693">
        <v>3.13349</v>
      </c>
      <c r="GS693">
        <v>2.76026</v>
      </c>
      <c r="GT693">
        <v>0.0858226</v>
      </c>
      <c r="GU693">
        <v>0.0838351</v>
      </c>
      <c r="GV693">
        <v>0.0804637</v>
      </c>
      <c r="GW693">
        <v>0.07012980000000001</v>
      </c>
      <c r="GX693">
        <v>28985.9</v>
      </c>
      <c r="GY693">
        <v>29053.5</v>
      </c>
      <c r="GZ693">
        <v>29491.8</v>
      </c>
      <c r="HA693">
        <v>29317.6</v>
      </c>
      <c r="HB693">
        <v>35838.7</v>
      </c>
      <c r="HC693">
        <v>36114.5</v>
      </c>
      <c r="HD693">
        <v>41496.9</v>
      </c>
      <c r="HE693">
        <v>41648.5</v>
      </c>
      <c r="HF693">
        <v>1.90978</v>
      </c>
      <c r="HG693">
        <v>1.82477</v>
      </c>
      <c r="HH693">
        <v>0.0103265</v>
      </c>
      <c r="HI693">
        <v>0</v>
      </c>
      <c r="HJ693">
        <v>23.8339</v>
      </c>
      <c r="HK693">
        <v>999.9</v>
      </c>
      <c r="HL693">
        <v>34.2</v>
      </c>
      <c r="HM693">
        <v>31.3</v>
      </c>
      <c r="HN693">
        <v>17.3944</v>
      </c>
      <c r="HO693">
        <v>62.4668</v>
      </c>
      <c r="HP693">
        <v>30.7572</v>
      </c>
      <c r="HQ693">
        <v>1</v>
      </c>
      <c r="HR693">
        <v>0.309352</v>
      </c>
      <c r="HS693">
        <v>5.31184</v>
      </c>
      <c r="HT693">
        <v>20.2612</v>
      </c>
      <c r="HU693">
        <v>5.21684</v>
      </c>
      <c r="HV693">
        <v>12.0159</v>
      </c>
      <c r="HW693">
        <v>4.98905</v>
      </c>
      <c r="HX693">
        <v>3.28793</v>
      </c>
      <c r="HY693">
        <v>9999</v>
      </c>
      <c r="HZ693">
        <v>9999</v>
      </c>
      <c r="IA693">
        <v>9999</v>
      </c>
      <c r="IB693">
        <v>999.9</v>
      </c>
      <c r="IC693">
        <v>4.97281</v>
      </c>
      <c r="ID693">
        <v>1.8666</v>
      </c>
      <c r="IE693">
        <v>1.86588</v>
      </c>
      <c r="IF693">
        <v>1.86584</v>
      </c>
      <c r="IG693">
        <v>1.86768</v>
      </c>
      <c r="IH693">
        <v>1.87014</v>
      </c>
      <c r="II693">
        <v>1.86876</v>
      </c>
      <c r="IJ693">
        <v>1.87027</v>
      </c>
      <c r="IK693">
        <v>0</v>
      </c>
      <c r="IL693">
        <v>0</v>
      </c>
      <c r="IM693">
        <v>0</v>
      </c>
      <c r="IN693">
        <v>0</v>
      </c>
      <c r="IO693" t="s">
        <v>441</v>
      </c>
      <c r="IP693" t="s">
        <v>442</v>
      </c>
      <c r="IQ693" t="s">
        <v>443</v>
      </c>
      <c r="IR693" t="s">
        <v>443</v>
      </c>
      <c r="IS693" t="s">
        <v>443</v>
      </c>
      <c r="IT693" t="s">
        <v>443</v>
      </c>
      <c r="IU693">
        <v>0</v>
      </c>
      <c r="IV693">
        <v>100</v>
      </c>
      <c r="IW693">
        <v>100</v>
      </c>
      <c r="IX693">
        <v>-2.219</v>
      </c>
      <c r="IY693">
        <v>0.0738</v>
      </c>
      <c r="IZ693">
        <v>-1.414774939843471</v>
      </c>
      <c r="JA693">
        <v>-0.002262605230658699</v>
      </c>
      <c r="JB693">
        <v>4.117972070868355E-07</v>
      </c>
      <c r="JC693">
        <v>-1.535053720392113E-10</v>
      </c>
      <c r="JD693">
        <v>-0.05773197212917025</v>
      </c>
      <c r="JE693">
        <v>-0.004387372397949352</v>
      </c>
      <c r="JF693">
        <v>0.001148265067849212</v>
      </c>
      <c r="JG693">
        <v>-2.372704636287677E-05</v>
      </c>
      <c r="JH693">
        <v>4</v>
      </c>
      <c r="JI693">
        <v>2346</v>
      </c>
      <c r="JJ693">
        <v>1</v>
      </c>
      <c r="JK693">
        <v>24</v>
      </c>
      <c r="JL693">
        <v>21756.2</v>
      </c>
      <c r="JM693">
        <v>29358604.8</v>
      </c>
      <c r="JN693">
        <v>0.904541</v>
      </c>
      <c r="JO693">
        <v>2.28149</v>
      </c>
      <c r="JP693">
        <v>1.39648</v>
      </c>
      <c r="JQ693">
        <v>2.35107</v>
      </c>
      <c r="JR693">
        <v>1.49536</v>
      </c>
      <c r="JS693">
        <v>2.55127</v>
      </c>
      <c r="JT693">
        <v>36.0347</v>
      </c>
      <c r="JU693">
        <v>24.0175</v>
      </c>
      <c r="JV693">
        <v>18</v>
      </c>
      <c r="JW693">
        <v>501.635</v>
      </c>
      <c r="JX693">
        <v>437.121</v>
      </c>
      <c r="JY693">
        <v>18.049</v>
      </c>
      <c r="JZ693">
        <v>31.3534</v>
      </c>
      <c r="KA693">
        <v>30.0001</v>
      </c>
      <c r="KB693">
        <v>31.1565</v>
      </c>
      <c r="KC693">
        <v>31.0823</v>
      </c>
      <c r="KD693">
        <v>17.9878</v>
      </c>
      <c r="KE693">
        <v>23.2209</v>
      </c>
      <c r="KF693">
        <v>29.1567</v>
      </c>
      <c r="KG693">
        <v>18.0476</v>
      </c>
      <c r="KH693">
        <v>346.474</v>
      </c>
      <c r="KI693">
        <v>13.829</v>
      </c>
      <c r="KJ693">
        <v>100.789</v>
      </c>
      <c r="KK693">
        <v>100.154</v>
      </c>
    </row>
    <row r="694" spans="1:297">
      <c r="A694">
        <v>678</v>
      </c>
      <c r="B694">
        <v>1761516292.5</v>
      </c>
      <c r="C694">
        <v>9082</v>
      </c>
      <c r="D694" t="s">
        <v>1805</v>
      </c>
      <c r="E694" t="s">
        <v>1806</v>
      </c>
      <c r="F694">
        <v>5</v>
      </c>
      <c r="G694" t="s">
        <v>1604</v>
      </c>
      <c r="H694" t="s">
        <v>436</v>
      </c>
      <c r="I694">
        <v>1761516290</v>
      </c>
      <c r="J694">
        <f>(K694)/1000</f>
        <v>0</v>
      </c>
      <c r="K694">
        <f>IF(DP694, AN694, AH694)</f>
        <v>0</v>
      </c>
      <c r="L694">
        <f>IF(DP694, AI694, AG694)</f>
        <v>0</v>
      </c>
      <c r="M694">
        <f>DR694 - IF(AU694&gt;1, L694*DL694*100.0/(AW694), 0)</f>
        <v>0</v>
      </c>
      <c r="N694">
        <f>((T694-J694/2)*M694-L694)/(T694+J694/2)</f>
        <v>0</v>
      </c>
      <c r="O694">
        <f>N694*(DY694+DZ694)/1000.0</f>
        <v>0</v>
      </c>
      <c r="P694">
        <f>(DR694 - IF(AU694&gt;1, L694*DL694*100.0/(AW694), 0))*(DY694+DZ694)/1000.0</f>
        <v>0</v>
      </c>
      <c r="Q694">
        <f>2.0/((1/S694-1/R694)+SIGN(S694)*SQRT((1/S694-1/R694)*(1/S694-1/R694) + 4*DM694/((DM694+1)*(DM694+1))*(2*1/S694*1/R694-1/R694*1/R694)))</f>
        <v>0</v>
      </c>
      <c r="R694">
        <f>IF(LEFT(DN694,1)&lt;&gt;"0",IF(LEFT(DN694,1)="1",3.0,DO694),$D$5+$E$5*(EF694*DY694/($K$5*1000))+$F$5*(EF694*DY694/($K$5*1000))*MAX(MIN(DL694,$J$5),$I$5)*MAX(MIN(DL694,$J$5),$I$5)+$G$5*MAX(MIN(DL694,$J$5),$I$5)*(EF694*DY694/($K$5*1000))+$H$5*(EF694*DY694/($K$5*1000))*(EF694*DY694/($K$5*1000)))</f>
        <v>0</v>
      </c>
      <c r="S694">
        <f>J694*(1000-(1000*0.61365*exp(17.502*W694/(240.97+W694))/(DY694+DZ694)+DT694)/2)/(1000*0.61365*exp(17.502*W694/(240.97+W694))/(DY694+DZ694)-DT694)</f>
        <v>0</v>
      </c>
      <c r="T694">
        <f>1/((DM694+1)/(Q694/1.6)+1/(R694/1.37)) + DM694/((DM694+1)/(Q694/1.6) + DM694/(R694/1.37))</f>
        <v>0</v>
      </c>
      <c r="U694">
        <f>(DH694*DK694)</f>
        <v>0</v>
      </c>
      <c r="V694">
        <f>(EA694+(U694+2*0.95*5.67E-8*(((EA694+$B$7)+273)^4-(EA694+273)^4)-44100*J694)/(1.84*29.3*R694+8*0.95*5.67E-8*(EA694+273)^3))</f>
        <v>0</v>
      </c>
      <c r="W694">
        <f>($C$7*EB694+$D$7*EC694+$E$7*V694)</f>
        <v>0</v>
      </c>
      <c r="X694">
        <f>0.61365*exp(17.502*W694/(240.97+W694))</f>
        <v>0</v>
      </c>
      <c r="Y694">
        <f>(Z694/AA694*100)</f>
        <v>0</v>
      </c>
      <c r="Z694">
        <f>DT694*(DY694+DZ694)/1000</f>
        <v>0</v>
      </c>
      <c r="AA694">
        <f>0.61365*exp(17.502*EA694/(240.97+EA694))</f>
        <v>0</v>
      </c>
      <c r="AB694">
        <f>(X694-DT694*(DY694+DZ694)/1000)</f>
        <v>0</v>
      </c>
      <c r="AC694">
        <f>(-J694*44100)</f>
        <v>0</v>
      </c>
      <c r="AD694">
        <f>2*29.3*R694*0.92*(EA694-W694)</f>
        <v>0</v>
      </c>
      <c r="AE694">
        <f>2*0.95*5.67E-8*(((EA694+$B$7)+273)^4-(W694+273)^4)</f>
        <v>0</v>
      </c>
      <c r="AF694">
        <f>U694+AE694+AC694+AD694</f>
        <v>0</v>
      </c>
      <c r="AG694">
        <f>DX694*AU694*(DS694-DR694*(1000-AU694*DU694)/(1000-AU694*DT694))/(100*DL694)</f>
        <v>0</v>
      </c>
      <c r="AH694">
        <f>1000*DX694*AU694*(DT694-DU694)/(100*DL694*(1000-AU694*DT694))</f>
        <v>0</v>
      </c>
      <c r="AI694">
        <f>(AJ694 - AK694 - DY694*1E3/(8.314*(EA694+273.15)) * AM694/DX694 * AL694) * DX694/(100*DL694) * (1000 - DU694)/1000</f>
        <v>0</v>
      </c>
      <c r="AJ694">
        <v>369.7372883787201</v>
      </c>
      <c r="AK694">
        <v>368.7305333333332</v>
      </c>
      <c r="AL694">
        <v>-2.989769768334679</v>
      </c>
      <c r="AM694">
        <v>65.65834347020231</v>
      </c>
      <c r="AN694">
        <f>(AP694 - AO694 + DY694*1E3/(8.314*(EA694+273.15)) * AR694/DX694 * AQ694) * DX694/(100*DL694) * 1000/(1000 - AP694)</f>
        <v>0</v>
      </c>
      <c r="AO694">
        <v>13.78708862419678</v>
      </c>
      <c r="AP694">
        <v>16.42409454545454</v>
      </c>
      <c r="AQ694">
        <v>-5.984658985975678E-06</v>
      </c>
      <c r="AR694">
        <v>107.4177789400426</v>
      </c>
      <c r="AS694">
        <v>0</v>
      </c>
      <c r="AT694">
        <v>0</v>
      </c>
      <c r="AU694">
        <f>IF(AS694*$H$13&gt;=AW694,1.0,(AW694/(AW694-AS694*$H$13)))</f>
        <v>0</v>
      </c>
      <c r="AV694">
        <f>(AU694-1)*100</f>
        <v>0</v>
      </c>
      <c r="AW694">
        <f>MAX(0,($B$13+$C$13*EF694)/(1+$D$13*EF694)*DY694/(EA694+273)*$E$13)</f>
        <v>0</v>
      </c>
      <c r="AX694" t="s">
        <v>437</v>
      </c>
      <c r="AY694" t="s">
        <v>437</v>
      </c>
      <c r="AZ694">
        <v>0</v>
      </c>
      <c r="BA694">
        <v>0</v>
      </c>
      <c r="BB694">
        <f>1-AZ694/BA694</f>
        <v>0</v>
      </c>
      <c r="BC694">
        <v>0</v>
      </c>
      <c r="BD694" t="s">
        <v>437</v>
      </c>
      <c r="BE694" t="s">
        <v>437</v>
      </c>
      <c r="BF694">
        <v>0</v>
      </c>
      <c r="BG694">
        <v>0</v>
      </c>
      <c r="BH694">
        <f>1-BF694/BG694</f>
        <v>0</v>
      </c>
      <c r="BI694">
        <v>0.5</v>
      </c>
      <c r="BJ694">
        <f>DI694</f>
        <v>0</v>
      </c>
      <c r="BK694">
        <f>L694</f>
        <v>0</v>
      </c>
      <c r="BL694">
        <f>BH694*BI694*BJ694</f>
        <v>0</v>
      </c>
      <c r="BM694">
        <f>(BK694-BC694)/BJ694</f>
        <v>0</v>
      </c>
      <c r="BN694">
        <f>(BA694-BG694)/BG694</f>
        <v>0</v>
      </c>
      <c r="BO694">
        <f>AZ694/(BB694+AZ694/BG694)</f>
        <v>0</v>
      </c>
      <c r="BP694" t="s">
        <v>437</v>
      </c>
      <c r="BQ694">
        <v>0</v>
      </c>
      <c r="BR694">
        <f>IF(BQ694&lt;&gt;0, BQ694, BO694)</f>
        <v>0</v>
      </c>
      <c r="BS694">
        <f>1-BR694/BG694</f>
        <v>0</v>
      </c>
      <c r="BT694">
        <f>(BG694-BF694)/(BG694-BR694)</f>
        <v>0</v>
      </c>
      <c r="BU694">
        <f>(BA694-BG694)/(BA694-BR694)</f>
        <v>0</v>
      </c>
      <c r="BV694">
        <f>(BG694-BF694)/(BG694-AZ694)</f>
        <v>0</v>
      </c>
      <c r="BW694">
        <f>(BA694-BG694)/(BA694-AZ694)</f>
        <v>0</v>
      </c>
      <c r="BX694">
        <f>(BT694*BR694/BF694)</f>
        <v>0</v>
      </c>
      <c r="BY694">
        <f>(1-BX694)</f>
        <v>0</v>
      </c>
      <c r="BZ694">
        <v>2020</v>
      </c>
      <c r="CA694">
        <v>290.0000000000001</v>
      </c>
      <c r="CB694">
        <v>1590.42</v>
      </c>
      <c r="CC694">
        <v>295</v>
      </c>
      <c r="CD694">
        <v>5220.67</v>
      </c>
      <c r="CE694">
        <v>1591.29</v>
      </c>
      <c r="CF694">
        <v>-0.87</v>
      </c>
      <c r="CG694">
        <v>300.0000000000001</v>
      </c>
      <c r="CH694">
        <v>23.8</v>
      </c>
      <c r="CI694">
        <v>1650.734719841875</v>
      </c>
      <c r="CJ694">
        <v>2.032994541366527</v>
      </c>
      <c r="CK694">
        <v>-31.03478562282126</v>
      </c>
      <c r="CL694">
        <v>0.9198548094063967</v>
      </c>
      <c r="CM694">
        <v>0.9759925733019913</v>
      </c>
      <c r="CN694">
        <v>-0.00431141668520578</v>
      </c>
      <c r="CO694">
        <v>289.9999999999999</v>
      </c>
      <c r="CP694">
        <v>1590.91</v>
      </c>
      <c r="CQ694">
        <v>765</v>
      </c>
      <c r="CR694">
        <v>5219.32</v>
      </c>
      <c r="CS694">
        <v>1591.27</v>
      </c>
      <c r="CT694">
        <v>-0.36</v>
      </c>
      <c r="DH694">
        <f>$B$11*EG694+$C$11*EH694+$F$11*ES694*(1-EV694)</f>
        <v>0</v>
      </c>
      <c r="DI694">
        <f>DH694*DJ694</f>
        <v>0</v>
      </c>
      <c r="DJ694">
        <f>($B$11*$D$9+$C$11*$D$9+$F$11*((FF694+EX694)/MAX(FF694+EX694+FG694, 0.1)*$I$9+FG694/MAX(FF694+EX694+FG694, 0.1)*$J$9))/($B$11+$C$11+$F$11)</f>
        <v>0</v>
      </c>
      <c r="DK694">
        <f>($B$11*$K$9+$C$11*$K$9+$F$11*((FF694+EX694)/MAX(FF694+EX694+FG694, 0.1)*$P$9+FG694/MAX(FF694+EX694+FG694, 0.1)*$Q$9))/($B$11+$C$11+$F$11)</f>
        <v>0</v>
      </c>
      <c r="DL694">
        <v>6</v>
      </c>
      <c r="DM694">
        <v>0.5</v>
      </c>
      <c r="DN694" t="s">
        <v>438</v>
      </c>
      <c r="DO694">
        <v>2</v>
      </c>
      <c r="DP694" t="b">
        <v>1</v>
      </c>
      <c r="DQ694">
        <v>1761516290</v>
      </c>
      <c r="DR694">
        <v>368.6033333333333</v>
      </c>
      <c r="DS694">
        <v>363.0626666666666</v>
      </c>
      <c r="DT694">
        <v>16.42304444444444</v>
      </c>
      <c r="DU694">
        <v>13.78702222222222</v>
      </c>
      <c r="DV694">
        <v>370.8083333333333</v>
      </c>
      <c r="DW694">
        <v>16.34926666666667</v>
      </c>
      <c r="DX694">
        <v>499.9798888888889</v>
      </c>
      <c r="DY694">
        <v>90.23765555555556</v>
      </c>
      <c r="DZ694">
        <v>0.09995020000000002</v>
      </c>
      <c r="EA694">
        <v>23.90582222222222</v>
      </c>
      <c r="EB694">
        <v>24.00016666666667</v>
      </c>
      <c r="EC694">
        <v>999.9000000000001</v>
      </c>
      <c r="ED694">
        <v>0</v>
      </c>
      <c r="EE694">
        <v>0</v>
      </c>
      <c r="EF694">
        <v>9998.953333333335</v>
      </c>
      <c r="EG694">
        <v>0</v>
      </c>
      <c r="EH694">
        <v>1044.714444444445</v>
      </c>
      <c r="EI694">
        <v>5.540577777777778</v>
      </c>
      <c r="EJ694">
        <v>374.758</v>
      </c>
      <c r="EK694">
        <v>368.1382222222222</v>
      </c>
      <c r="EL694">
        <v>2.636032222222222</v>
      </c>
      <c r="EM694">
        <v>363.0626666666666</v>
      </c>
      <c r="EN694">
        <v>13.78702222222222</v>
      </c>
      <c r="EO694">
        <v>1.481978888888889</v>
      </c>
      <c r="EP694">
        <v>1.24411</v>
      </c>
      <c r="EQ694">
        <v>12.78346666666667</v>
      </c>
      <c r="ER694">
        <v>10.1401</v>
      </c>
      <c r="ES694">
        <v>1999.992222222222</v>
      </c>
      <c r="ET694">
        <v>0.9799956666666666</v>
      </c>
      <c r="EU694">
        <v>0.02000434444444445</v>
      </c>
      <c r="EV694">
        <v>0</v>
      </c>
      <c r="EW694">
        <v>1379.15</v>
      </c>
      <c r="EX694">
        <v>5.00097</v>
      </c>
      <c r="EY694">
        <v>27829.55555555555</v>
      </c>
      <c r="EZ694">
        <v>16707.5</v>
      </c>
      <c r="FA694">
        <v>41.187</v>
      </c>
      <c r="FB694">
        <v>42.312</v>
      </c>
      <c r="FC694">
        <v>41.361</v>
      </c>
      <c r="FD694">
        <v>41.687</v>
      </c>
      <c r="FE694">
        <v>41.25</v>
      </c>
      <c r="FF694">
        <v>1955.082222222222</v>
      </c>
      <c r="FG694">
        <v>39.91</v>
      </c>
      <c r="FH694">
        <v>0</v>
      </c>
      <c r="FI694">
        <v>11163.80000019073</v>
      </c>
      <c r="FJ694">
        <v>0</v>
      </c>
      <c r="FK694">
        <v>1378.924615384615</v>
      </c>
      <c r="FL694">
        <v>3.150085470853322</v>
      </c>
      <c r="FM694">
        <v>72.91965814032091</v>
      </c>
      <c r="FN694">
        <v>27823.70384615385</v>
      </c>
      <c r="FO694">
        <v>15</v>
      </c>
      <c r="FP694">
        <v>0</v>
      </c>
      <c r="FQ694" t="s">
        <v>439</v>
      </c>
      <c r="FR694">
        <v>1760210915.6</v>
      </c>
      <c r="FS694">
        <v>0</v>
      </c>
      <c r="FT694">
        <v>0</v>
      </c>
      <c r="FU694">
        <v>-0.215</v>
      </c>
      <c r="FV694">
        <v>0</v>
      </c>
      <c r="FW694">
        <v>-0.6919999999999999</v>
      </c>
      <c r="FX694">
        <v>0</v>
      </c>
      <c r="FY694">
        <v>400</v>
      </c>
      <c r="FZ694">
        <v>0</v>
      </c>
      <c r="GA694">
        <v>0.15</v>
      </c>
      <c r="GB694">
        <v>0</v>
      </c>
      <c r="GC694">
        <v>-2.393162625</v>
      </c>
      <c r="GD694">
        <v>68.65002086679178</v>
      </c>
      <c r="GE694">
        <v>6.784876404179326</v>
      </c>
      <c r="GF694">
        <v>0</v>
      </c>
      <c r="GG694">
        <v>1378.819705882353</v>
      </c>
      <c r="GH694">
        <v>1.132620323301561</v>
      </c>
      <c r="GI694">
        <v>0.3079198262164693</v>
      </c>
      <c r="GJ694">
        <v>0</v>
      </c>
      <c r="GK694">
        <v>2.631259</v>
      </c>
      <c r="GL694">
        <v>0.03446409005628348</v>
      </c>
      <c r="GM694">
        <v>0.003903023059117129</v>
      </c>
      <c r="GN694">
        <v>1</v>
      </c>
      <c r="GO694">
        <v>1</v>
      </c>
      <c r="GP694">
        <v>3</v>
      </c>
      <c r="GQ694" t="s">
        <v>446</v>
      </c>
      <c r="GR694">
        <v>3.13345</v>
      </c>
      <c r="GS694">
        <v>2.76022</v>
      </c>
      <c r="GT694">
        <v>0.0832</v>
      </c>
      <c r="GU694">
        <v>0.08084529999999999</v>
      </c>
      <c r="GV694">
        <v>0.0804692</v>
      </c>
      <c r="GW694">
        <v>0.07013229999999999</v>
      </c>
      <c r="GX694">
        <v>29069.1</v>
      </c>
      <c r="GY694">
        <v>29148.8</v>
      </c>
      <c r="GZ694">
        <v>29491.8</v>
      </c>
      <c r="HA694">
        <v>29318.1</v>
      </c>
      <c r="HB694">
        <v>35838.3</v>
      </c>
      <c r="HC694">
        <v>36115</v>
      </c>
      <c r="HD694">
        <v>41496.8</v>
      </c>
      <c r="HE694">
        <v>41649.2</v>
      </c>
      <c r="HF694">
        <v>1.90963</v>
      </c>
      <c r="HG694">
        <v>1.82498</v>
      </c>
      <c r="HH694">
        <v>0.0101104</v>
      </c>
      <c r="HI694">
        <v>0</v>
      </c>
      <c r="HJ694">
        <v>23.8354</v>
      </c>
      <c r="HK694">
        <v>999.9</v>
      </c>
      <c r="HL694">
        <v>34.2</v>
      </c>
      <c r="HM694">
        <v>31.3</v>
      </c>
      <c r="HN694">
        <v>17.3933</v>
      </c>
      <c r="HO694">
        <v>62.6868</v>
      </c>
      <c r="HP694">
        <v>31.0016</v>
      </c>
      <c r="HQ694">
        <v>1</v>
      </c>
      <c r="HR694">
        <v>0.309375</v>
      </c>
      <c r="HS694">
        <v>5.33285</v>
      </c>
      <c r="HT694">
        <v>20.2603</v>
      </c>
      <c r="HU694">
        <v>5.21639</v>
      </c>
      <c r="HV694">
        <v>12.0159</v>
      </c>
      <c r="HW694">
        <v>4.98835</v>
      </c>
      <c r="HX694">
        <v>3.28798</v>
      </c>
      <c r="HY694">
        <v>9999</v>
      </c>
      <c r="HZ694">
        <v>9999</v>
      </c>
      <c r="IA694">
        <v>9999</v>
      </c>
      <c r="IB694">
        <v>999.9</v>
      </c>
      <c r="IC694">
        <v>4.97285</v>
      </c>
      <c r="ID694">
        <v>1.8666</v>
      </c>
      <c r="IE694">
        <v>1.86588</v>
      </c>
      <c r="IF694">
        <v>1.86584</v>
      </c>
      <c r="IG694">
        <v>1.86768</v>
      </c>
      <c r="IH694">
        <v>1.87014</v>
      </c>
      <c r="II694">
        <v>1.86875</v>
      </c>
      <c r="IJ694">
        <v>1.87027</v>
      </c>
      <c r="IK694">
        <v>0</v>
      </c>
      <c r="IL694">
        <v>0</v>
      </c>
      <c r="IM694">
        <v>0</v>
      </c>
      <c r="IN694">
        <v>0</v>
      </c>
      <c r="IO694" t="s">
        <v>441</v>
      </c>
      <c r="IP694" t="s">
        <v>442</v>
      </c>
      <c r="IQ694" t="s">
        <v>443</v>
      </c>
      <c r="IR694" t="s">
        <v>443</v>
      </c>
      <c r="IS694" t="s">
        <v>443</v>
      </c>
      <c r="IT694" t="s">
        <v>443</v>
      </c>
      <c r="IU694">
        <v>0</v>
      </c>
      <c r="IV694">
        <v>100</v>
      </c>
      <c r="IW694">
        <v>100</v>
      </c>
      <c r="IX694">
        <v>-2.19</v>
      </c>
      <c r="IY694">
        <v>0.0738</v>
      </c>
      <c r="IZ694">
        <v>-1.414774939843471</v>
      </c>
      <c r="JA694">
        <v>-0.002262605230658699</v>
      </c>
      <c r="JB694">
        <v>4.117972070868355E-07</v>
      </c>
      <c r="JC694">
        <v>-1.535053720392113E-10</v>
      </c>
      <c r="JD694">
        <v>-0.05773197212917025</v>
      </c>
      <c r="JE694">
        <v>-0.004387372397949352</v>
      </c>
      <c r="JF694">
        <v>0.001148265067849212</v>
      </c>
      <c r="JG694">
        <v>-2.372704636287677E-05</v>
      </c>
      <c r="JH694">
        <v>4</v>
      </c>
      <c r="JI694">
        <v>2346</v>
      </c>
      <c r="JJ694">
        <v>1</v>
      </c>
      <c r="JK694">
        <v>24</v>
      </c>
      <c r="JL694">
        <v>21756.3</v>
      </c>
      <c r="JM694">
        <v>29358604.9</v>
      </c>
      <c r="JN694">
        <v>0.86792</v>
      </c>
      <c r="JO694">
        <v>2.28271</v>
      </c>
      <c r="JP694">
        <v>1.39771</v>
      </c>
      <c r="JQ694">
        <v>2.35474</v>
      </c>
      <c r="JR694">
        <v>1.49536</v>
      </c>
      <c r="JS694">
        <v>2.5708</v>
      </c>
      <c r="JT694">
        <v>36.0582</v>
      </c>
      <c r="JU694">
        <v>24.0175</v>
      </c>
      <c r="JV694">
        <v>18</v>
      </c>
      <c r="JW694">
        <v>501.537</v>
      </c>
      <c r="JX694">
        <v>437.245</v>
      </c>
      <c r="JY694">
        <v>18.0465</v>
      </c>
      <c r="JZ694">
        <v>31.3534</v>
      </c>
      <c r="KA694">
        <v>30.0001</v>
      </c>
      <c r="KB694">
        <v>31.1565</v>
      </c>
      <c r="KC694">
        <v>31.0823</v>
      </c>
      <c r="KD694">
        <v>17.3438</v>
      </c>
      <c r="KE694">
        <v>23.2209</v>
      </c>
      <c r="KF694">
        <v>29.1567</v>
      </c>
      <c r="KG694">
        <v>18.0431</v>
      </c>
      <c r="KH694">
        <v>333.115</v>
      </c>
      <c r="KI694">
        <v>13.829</v>
      </c>
      <c r="KJ694">
        <v>100.789</v>
      </c>
      <c r="KK694">
        <v>100.156</v>
      </c>
    </row>
    <row r="695" spans="1:297">
      <c r="A695">
        <v>679</v>
      </c>
      <c r="B695">
        <v>1761516297.5</v>
      </c>
      <c r="C695">
        <v>9087</v>
      </c>
      <c r="D695" t="s">
        <v>1807</v>
      </c>
      <c r="E695" t="s">
        <v>1808</v>
      </c>
      <c r="F695">
        <v>5</v>
      </c>
      <c r="G695" t="s">
        <v>1604</v>
      </c>
      <c r="H695" t="s">
        <v>436</v>
      </c>
      <c r="I695">
        <v>1761516294.7</v>
      </c>
      <c r="J695">
        <f>(K695)/1000</f>
        <v>0</v>
      </c>
      <c r="K695">
        <f>IF(DP695, AN695, AH695)</f>
        <v>0</v>
      </c>
      <c r="L695">
        <f>IF(DP695, AI695, AG695)</f>
        <v>0</v>
      </c>
      <c r="M695">
        <f>DR695 - IF(AU695&gt;1, L695*DL695*100.0/(AW695), 0)</f>
        <v>0</v>
      </c>
      <c r="N695">
        <f>((T695-J695/2)*M695-L695)/(T695+J695/2)</f>
        <v>0</v>
      </c>
      <c r="O695">
        <f>N695*(DY695+DZ695)/1000.0</f>
        <v>0</v>
      </c>
      <c r="P695">
        <f>(DR695 - IF(AU695&gt;1, L695*DL695*100.0/(AW695), 0))*(DY695+DZ695)/1000.0</f>
        <v>0</v>
      </c>
      <c r="Q695">
        <f>2.0/((1/S695-1/R695)+SIGN(S695)*SQRT((1/S695-1/R695)*(1/S695-1/R695) + 4*DM695/((DM695+1)*(DM695+1))*(2*1/S695*1/R695-1/R695*1/R695)))</f>
        <v>0</v>
      </c>
      <c r="R695">
        <f>IF(LEFT(DN695,1)&lt;&gt;"0",IF(LEFT(DN695,1)="1",3.0,DO695),$D$5+$E$5*(EF695*DY695/($K$5*1000))+$F$5*(EF695*DY695/($K$5*1000))*MAX(MIN(DL695,$J$5),$I$5)*MAX(MIN(DL695,$J$5),$I$5)+$G$5*MAX(MIN(DL695,$J$5),$I$5)*(EF695*DY695/($K$5*1000))+$H$5*(EF695*DY695/($K$5*1000))*(EF695*DY695/($K$5*1000)))</f>
        <v>0</v>
      </c>
      <c r="S695">
        <f>J695*(1000-(1000*0.61365*exp(17.502*W695/(240.97+W695))/(DY695+DZ695)+DT695)/2)/(1000*0.61365*exp(17.502*W695/(240.97+W695))/(DY695+DZ695)-DT695)</f>
        <v>0</v>
      </c>
      <c r="T695">
        <f>1/((DM695+1)/(Q695/1.6)+1/(R695/1.37)) + DM695/((DM695+1)/(Q695/1.6) + DM695/(R695/1.37))</f>
        <v>0</v>
      </c>
      <c r="U695">
        <f>(DH695*DK695)</f>
        <v>0</v>
      </c>
      <c r="V695">
        <f>(EA695+(U695+2*0.95*5.67E-8*(((EA695+$B$7)+273)^4-(EA695+273)^4)-44100*J695)/(1.84*29.3*R695+8*0.95*5.67E-8*(EA695+273)^3))</f>
        <v>0</v>
      </c>
      <c r="W695">
        <f>($C$7*EB695+$D$7*EC695+$E$7*V695)</f>
        <v>0</v>
      </c>
      <c r="X695">
        <f>0.61365*exp(17.502*W695/(240.97+W695))</f>
        <v>0</v>
      </c>
      <c r="Y695">
        <f>(Z695/AA695*100)</f>
        <v>0</v>
      </c>
      <c r="Z695">
        <f>DT695*(DY695+DZ695)/1000</f>
        <v>0</v>
      </c>
      <c r="AA695">
        <f>0.61365*exp(17.502*EA695/(240.97+EA695))</f>
        <v>0</v>
      </c>
      <c r="AB695">
        <f>(X695-DT695*(DY695+DZ695)/1000)</f>
        <v>0</v>
      </c>
      <c r="AC695">
        <f>(-J695*44100)</f>
        <v>0</v>
      </c>
      <c r="AD695">
        <f>2*29.3*R695*0.92*(EA695-W695)</f>
        <v>0</v>
      </c>
      <c r="AE695">
        <f>2*0.95*5.67E-8*(((EA695+$B$7)+273)^4-(W695+273)^4)</f>
        <v>0</v>
      </c>
      <c r="AF695">
        <f>U695+AE695+AC695+AD695</f>
        <v>0</v>
      </c>
      <c r="AG695">
        <f>DX695*AU695*(DS695-DR695*(1000-AU695*DU695)/(1000-AU695*DT695))/(100*DL695)</f>
        <v>0</v>
      </c>
      <c r="AH695">
        <f>1000*DX695*AU695*(DT695-DU695)/(100*DL695*(1000-AU695*DT695))</f>
        <v>0</v>
      </c>
      <c r="AI695">
        <f>(AJ695 - AK695 - DY695*1E3/(8.314*(EA695+273.15)) * AM695/DX695 * AL695) * DX695/(100*DL695) * (1000 - DU695)/1000</f>
        <v>0</v>
      </c>
      <c r="AJ695">
        <v>352.7369576215296</v>
      </c>
      <c r="AK695">
        <v>353.0815575757575</v>
      </c>
      <c r="AL695">
        <v>-3.139546625136685</v>
      </c>
      <c r="AM695">
        <v>65.65834347020231</v>
      </c>
      <c r="AN695">
        <f>(AP695 - AO695 + DY695*1E3/(8.314*(EA695+273.15)) * AR695/DX695 * AQ695) * DX695/(100*DL695) * 1000/(1000 - AP695)</f>
        <v>0</v>
      </c>
      <c r="AO695">
        <v>13.7873870093086</v>
      </c>
      <c r="AP695">
        <v>16.42451636363636</v>
      </c>
      <c r="AQ695">
        <v>1.493972827680356E-06</v>
      </c>
      <c r="AR695">
        <v>107.4177789400426</v>
      </c>
      <c r="AS695">
        <v>0</v>
      </c>
      <c r="AT695">
        <v>0</v>
      </c>
      <c r="AU695">
        <f>IF(AS695*$H$13&gt;=AW695,1.0,(AW695/(AW695-AS695*$H$13)))</f>
        <v>0</v>
      </c>
      <c r="AV695">
        <f>(AU695-1)*100</f>
        <v>0</v>
      </c>
      <c r="AW695">
        <f>MAX(0,($B$13+$C$13*EF695)/(1+$D$13*EF695)*DY695/(EA695+273)*$E$13)</f>
        <v>0</v>
      </c>
      <c r="AX695" t="s">
        <v>437</v>
      </c>
      <c r="AY695" t="s">
        <v>437</v>
      </c>
      <c r="AZ695">
        <v>0</v>
      </c>
      <c r="BA695">
        <v>0</v>
      </c>
      <c r="BB695">
        <f>1-AZ695/BA695</f>
        <v>0</v>
      </c>
      <c r="BC695">
        <v>0</v>
      </c>
      <c r="BD695" t="s">
        <v>437</v>
      </c>
      <c r="BE695" t="s">
        <v>437</v>
      </c>
      <c r="BF695">
        <v>0</v>
      </c>
      <c r="BG695">
        <v>0</v>
      </c>
      <c r="BH695">
        <f>1-BF695/BG695</f>
        <v>0</v>
      </c>
      <c r="BI695">
        <v>0.5</v>
      </c>
      <c r="BJ695">
        <f>DI695</f>
        <v>0</v>
      </c>
      <c r="BK695">
        <f>L695</f>
        <v>0</v>
      </c>
      <c r="BL695">
        <f>BH695*BI695*BJ695</f>
        <v>0</v>
      </c>
      <c r="BM695">
        <f>(BK695-BC695)/BJ695</f>
        <v>0</v>
      </c>
      <c r="BN695">
        <f>(BA695-BG695)/BG695</f>
        <v>0</v>
      </c>
      <c r="BO695">
        <f>AZ695/(BB695+AZ695/BG695)</f>
        <v>0</v>
      </c>
      <c r="BP695" t="s">
        <v>437</v>
      </c>
      <c r="BQ695">
        <v>0</v>
      </c>
      <c r="BR695">
        <f>IF(BQ695&lt;&gt;0, BQ695, BO695)</f>
        <v>0</v>
      </c>
      <c r="BS695">
        <f>1-BR695/BG695</f>
        <v>0</v>
      </c>
      <c r="BT695">
        <f>(BG695-BF695)/(BG695-BR695)</f>
        <v>0</v>
      </c>
      <c r="BU695">
        <f>(BA695-BG695)/(BA695-BR695)</f>
        <v>0</v>
      </c>
      <c r="BV695">
        <f>(BG695-BF695)/(BG695-AZ695)</f>
        <v>0</v>
      </c>
      <c r="BW695">
        <f>(BA695-BG695)/(BA695-AZ695)</f>
        <v>0</v>
      </c>
      <c r="BX695">
        <f>(BT695*BR695/BF695)</f>
        <v>0</v>
      </c>
      <c r="BY695">
        <f>(1-BX695)</f>
        <v>0</v>
      </c>
      <c r="BZ695">
        <v>2020</v>
      </c>
      <c r="CA695">
        <v>290.0000000000001</v>
      </c>
      <c r="CB695">
        <v>1590.42</v>
      </c>
      <c r="CC695">
        <v>295</v>
      </c>
      <c r="CD695">
        <v>5220.67</v>
      </c>
      <c r="CE695">
        <v>1591.29</v>
      </c>
      <c r="CF695">
        <v>-0.87</v>
      </c>
      <c r="CG695">
        <v>300.0000000000001</v>
      </c>
      <c r="CH695">
        <v>23.8</v>
      </c>
      <c r="CI695">
        <v>1650.734719841875</v>
      </c>
      <c r="CJ695">
        <v>2.032994541366527</v>
      </c>
      <c r="CK695">
        <v>-31.03478562282126</v>
      </c>
      <c r="CL695">
        <v>0.9198548094063967</v>
      </c>
      <c r="CM695">
        <v>0.9759925733019913</v>
      </c>
      <c r="CN695">
        <v>-0.00431141668520578</v>
      </c>
      <c r="CO695">
        <v>289.9999999999999</v>
      </c>
      <c r="CP695">
        <v>1590.91</v>
      </c>
      <c r="CQ695">
        <v>765</v>
      </c>
      <c r="CR695">
        <v>5219.32</v>
      </c>
      <c r="CS695">
        <v>1591.27</v>
      </c>
      <c r="CT695">
        <v>-0.36</v>
      </c>
      <c r="DH695">
        <f>$B$11*EG695+$C$11*EH695+$F$11*ES695*(1-EV695)</f>
        <v>0</v>
      </c>
      <c r="DI695">
        <f>DH695*DJ695</f>
        <v>0</v>
      </c>
      <c r="DJ695">
        <f>($B$11*$D$9+$C$11*$D$9+$F$11*((FF695+EX695)/MAX(FF695+EX695+FG695, 0.1)*$I$9+FG695/MAX(FF695+EX695+FG695, 0.1)*$J$9))/($B$11+$C$11+$F$11)</f>
        <v>0</v>
      </c>
      <c r="DK695">
        <f>($B$11*$K$9+$C$11*$K$9+$F$11*((FF695+EX695)/MAX(FF695+EX695+FG695, 0.1)*$P$9+FG695/MAX(FF695+EX695+FG695, 0.1)*$Q$9))/($B$11+$C$11+$F$11)</f>
        <v>0</v>
      </c>
      <c r="DL695">
        <v>6</v>
      </c>
      <c r="DM695">
        <v>0.5</v>
      </c>
      <c r="DN695" t="s">
        <v>438</v>
      </c>
      <c r="DO695">
        <v>2</v>
      </c>
      <c r="DP695" t="b">
        <v>1</v>
      </c>
      <c r="DQ695">
        <v>1761516294.7</v>
      </c>
      <c r="DR695">
        <v>354.3882</v>
      </c>
      <c r="DS695">
        <v>347.3355</v>
      </c>
      <c r="DT695">
        <v>16.42468</v>
      </c>
      <c r="DU695">
        <v>13.78747</v>
      </c>
      <c r="DV695">
        <v>356.5645</v>
      </c>
      <c r="DW695">
        <v>16.35088</v>
      </c>
      <c r="DX695">
        <v>500.0121</v>
      </c>
      <c r="DY695">
        <v>90.23956000000001</v>
      </c>
      <c r="DZ695">
        <v>0.10006058</v>
      </c>
      <c r="EA695">
        <v>23.90489</v>
      </c>
      <c r="EB695">
        <v>24.00196</v>
      </c>
      <c r="EC695">
        <v>999.9</v>
      </c>
      <c r="ED695">
        <v>0</v>
      </c>
      <c r="EE695">
        <v>0</v>
      </c>
      <c r="EF695">
        <v>9999.363000000001</v>
      </c>
      <c r="EG695">
        <v>0</v>
      </c>
      <c r="EH695">
        <v>1044.692</v>
      </c>
      <c r="EI695">
        <v>7.052534999999999</v>
      </c>
      <c r="EJ695">
        <v>360.3061</v>
      </c>
      <c r="EK695">
        <v>352.1915</v>
      </c>
      <c r="EL695">
        <v>2.637201</v>
      </c>
      <c r="EM695">
        <v>347.3355</v>
      </c>
      <c r="EN695">
        <v>13.78747</v>
      </c>
      <c r="EO695">
        <v>1.482156</v>
      </c>
      <c r="EP695">
        <v>1.244176</v>
      </c>
      <c r="EQ695">
        <v>12.7853</v>
      </c>
      <c r="ER695">
        <v>10.14088</v>
      </c>
      <c r="ES695">
        <v>1999.983</v>
      </c>
      <c r="ET695">
        <v>0.9799955</v>
      </c>
      <c r="EU695">
        <v>0.02000449</v>
      </c>
      <c r="EV695">
        <v>0</v>
      </c>
      <c r="EW695">
        <v>1379.582</v>
      </c>
      <c r="EX695">
        <v>5.000970000000001</v>
      </c>
      <c r="EY695">
        <v>27835.65</v>
      </c>
      <c r="EZ695">
        <v>16707.43</v>
      </c>
      <c r="FA695">
        <v>41.1933</v>
      </c>
      <c r="FB695">
        <v>42.312</v>
      </c>
      <c r="FC695">
        <v>41.375</v>
      </c>
      <c r="FD695">
        <v>41.687</v>
      </c>
      <c r="FE695">
        <v>41.25</v>
      </c>
      <c r="FF695">
        <v>1955.073</v>
      </c>
      <c r="FG695">
        <v>39.90999999999999</v>
      </c>
      <c r="FH695">
        <v>0</v>
      </c>
      <c r="FI695">
        <v>11168.60000014305</v>
      </c>
      <c r="FJ695">
        <v>0</v>
      </c>
      <c r="FK695">
        <v>1379.238846153846</v>
      </c>
      <c r="FL695">
        <v>3.907350432283235</v>
      </c>
      <c r="FM695">
        <v>80.15726493252411</v>
      </c>
      <c r="FN695">
        <v>27829.4</v>
      </c>
      <c r="FO695">
        <v>15</v>
      </c>
      <c r="FP695">
        <v>0</v>
      </c>
      <c r="FQ695" t="s">
        <v>439</v>
      </c>
      <c r="FR695">
        <v>1760210915.6</v>
      </c>
      <c r="FS695">
        <v>0</v>
      </c>
      <c r="FT695">
        <v>0</v>
      </c>
      <c r="FU695">
        <v>-0.215</v>
      </c>
      <c r="FV695">
        <v>0</v>
      </c>
      <c r="FW695">
        <v>-0.6919999999999999</v>
      </c>
      <c r="FX695">
        <v>0</v>
      </c>
      <c r="FY695">
        <v>400</v>
      </c>
      <c r="FZ695">
        <v>0</v>
      </c>
      <c r="GA695">
        <v>0.15</v>
      </c>
      <c r="GB695">
        <v>0</v>
      </c>
      <c r="GC695">
        <v>3.110942125</v>
      </c>
      <c r="GD695">
        <v>37.81928867166981</v>
      </c>
      <c r="GE695">
        <v>3.754865788631367</v>
      </c>
      <c r="GF695">
        <v>0</v>
      </c>
      <c r="GG695">
        <v>1379.053235294117</v>
      </c>
      <c r="GH695">
        <v>3.603208558922476</v>
      </c>
      <c r="GI695">
        <v>0.441892458225628</v>
      </c>
      <c r="GJ695">
        <v>0</v>
      </c>
      <c r="GK695">
        <v>2.6342515</v>
      </c>
      <c r="GL695">
        <v>0.02974739212006167</v>
      </c>
      <c r="GM695">
        <v>0.003090368545982808</v>
      </c>
      <c r="GN695">
        <v>1</v>
      </c>
      <c r="GO695">
        <v>1</v>
      </c>
      <c r="GP695">
        <v>3</v>
      </c>
      <c r="GQ695" t="s">
        <v>446</v>
      </c>
      <c r="GR695">
        <v>3.13366</v>
      </c>
      <c r="GS695">
        <v>2.76032</v>
      </c>
      <c r="GT695">
        <v>0.08039109999999999</v>
      </c>
      <c r="GU695">
        <v>0.0778152</v>
      </c>
      <c r="GV695">
        <v>0.08047169999999999</v>
      </c>
      <c r="GW695">
        <v>0.070136</v>
      </c>
      <c r="GX695">
        <v>29158.3</v>
      </c>
      <c r="GY695">
        <v>29244.6</v>
      </c>
      <c r="GZ695">
        <v>29491.9</v>
      </c>
      <c r="HA695">
        <v>29317.7</v>
      </c>
      <c r="HB695">
        <v>35838.2</v>
      </c>
      <c r="HC695">
        <v>36114.4</v>
      </c>
      <c r="HD695">
        <v>41496.8</v>
      </c>
      <c r="HE695">
        <v>41648.7</v>
      </c>
      <c r="HF695">
        <v>1.90968</v>
      </c>
      <c r="HG695">
        <v>1.8244</v>
      </c>
      <c r="HH695">
        <v>0.00988692</v>
      </c>
      <c r="HI695">
        <v>0</v>
      </c>
      <c r="HJ695">
        <v>23.8354</v>
      </c>
      <c r="HK695">
        <v>999.9</v>
      </c>
      <c r="HL695">
        <v>34.2</v>
      </c>
      <c r="HM695">
        <v>31.3</v>
      </c>
      <c r="HN695">
        <v>17.3933</v>
      </c>
      <c r="HO695">
        <v>62.4868</v>
      </c>
      <c r="HP695">
        <v>30.7452</v>
      </c>
      <c r="HQ695">
        <v>1</v>
      </c>
      <c r="HR695">
        <v>0.309352</v>
      </c>
      <c r="HS695">
        <v>5.32578</v>
      </c>
      <c r="HT695">
        <v>20.2609</v>
      </c>
      <c r="HU695">
        <v>5.21714</v>
      </c>
      <c r="HV695">
        <v>12.0161</v>
      </c>
      <c r="HW695">
        <v>4.98885</v>
      </c>
      <c r="HX695">
        <v>3.28793</v>
      </c>
      <c r="HY695">
        <v>9999</v>
      </c>
      <c r="HZ695">
        <v>9999</v>
      </c>
      <c r="IA695">
        <v>9999</v>
      </c>
      <c r="IB695">
        <v>999.9</v>
      </c>
      <c r="IC695">
        <v>4.97285</v>
      </c>
      <c r="ID695">
        <v>1.86661</v>
      </c>
      <c r="IE695">
        <v>1.86592</v>
      </c>
      <c r="IF695">
        <v>1.86584</v>
      </c>
      <c r="IG695">
        <v>1.86768</v>
      </c>
      <c r="IH695">
        <v>1.87013</v>
      </c>
      <c r="II695">
        <v>1.86876</v>
      </c>
      <c r="IJ695">
        <v>1.87027</v>
      </c>
      <c r="IK695">
        <v>0</v>
      </c>
      <c r="IL695">
        <v>0</v>
      </c>
      <c r="IM695">
        <v>0</v>
      </c>
      <c r="IN695">
        <v>0</v>
      </c>
      <c r="IO695" t="s">
        <v>441</v>
      </c>
      <c r="IP695" t="s">
        <v>442</v>
      </c>
      <c r="IQ695" t="s">
        <v>443</v>
      </c>
      <c r="IR695" t="s">
        <v>443</v>
      </c>
      <c r="IS695" t="s">
        <v>443</v>
      </c>
      <c r="IT695" t="s">
        <v>443</v>
      </c>
      <c r="IU695">
        <v>0</v>
      </c>
      <c r="IV695">
        <v>100</v>
      </c>
      <c r="IW695">
        <v>100</v>
      </c>
      <c r="IX695">
        <v>-2.159</v>
      </c>
      <c r="IY695">
        <v>0.0738</v>
      </c>
      <c r="IZ695">
        <v>-1.414774939843471</v>
      </c>
      <c r="JA695">
        <v>-0.002262605230658699</v>
      </c>
      <c r="JB695">
        <v>4.117972070868355E-07</v>
      </c>
      <c r="JC695">
        <v>-1.535053720392113E-10</v>
      </c>
      <c r="JD695">
        <v>-0.05773197212917025</v>
      </c>
      <c r="JE695">
        <v>-0.004387372397949352</v>
      </c>
      <c r="JF695">
        <v>0.001148265067849212</v>
      </c>
      <c r="JG695">
        <v>-2.372704636287677E-05</v>
      </c>
      <c r="JH695">
        <v>4</v>
      </c>
      <c r="JI695">
        <v>2346</v>
      </c>
      <c r="JJ695">
        <v>1</v>
      </c>
      <c r="JK695">
        <v>24</v>
      </c>
      <c r="JL695">
        <v>21756.4</v>
      </c>
      <c r="JM695">
        <v>29358605</v>
      </c>
      <c r="JN695">
        <v>0.837402</v>
      </c>
      <c r="JO695">
        <v>2.27173</v>
      </c>
      <c r="JP695">
        <v>1.39648</v>
      </c>
      <c r="JQ695">
        <v>2.35596</v>
      </c>
      <c r="JR695">
        <v>1.49536</v>
      </c>
      <c r="JS695">
        <v>2.67578</v>
      </c>
      <c r="JT695">
        <v>36.0582</v>
      </c>
      <c r="JU695">
        <v>24.0262</v>
      </c>
      <c r="JV695">
        <v>18</v>
      </c>
      <c r="JW695">
        <v>501.57</v>
      </c>
      <c r="JX695">
        <v>436.89</v>
      </c>
      <c r="JY695">
        <v>18.0429</v>
      </c>
      <c r="JZ695">
        <v>31.3534</v>
      </c>
      <c r="KA695">
        <v>30.0001</v>
      </c>
      <c r="KB695">
        <v>31.1565</v>
      </c>
      <c r="KC695">
        <v>31.0823</v>
      </c>
      <c r="KD695">
        <v>16.7417</v>
      </c>
      <c r="KE695">
        <v>23.2209</v>
      </c>
      <c r="KF695">
        <v>29.1567</v>
      </c>
      <c r="KG695">
        <v>18.0427</v>
      </c>
      <c r="KH695">
        <v>313.08</v>
      </c>
      <c r="KI695">
        <v>13.829</v>
      </c>
      <c r="KJ695">
        <v>100.789</v>
      </c>
      <c r="KK695">
        <v>100.155</v>
      </c>
    </row>
    <row r="696" spans="1:297">
      <c r="A696">
        <v>680</v>
      </c>
      <c r="B696">
        <v>1761516302.5</v>
      </c>
      <c r="C696">
        <v>9092</v>
      </c>
      <c r="D696" t="s">
        <v>1809</v>
      </c>
      <c r="E696" t="s">
        <v>1810</v>
      </c>
      <c r="F696">
        <v>5</v>
      </c>
      <c r="G696" t="s">
        <v>1604</v>
      </c>
      <c r="H696" t="s">
        <v>436</v>
      </c>
      <c r="I696">
        <v>1761516300</v>
      </c>
      <c r="J696">
        <f>(K696)/1000</f>
        <v>0</v>
      </c>
      <c r="K696">
        <f>IF(DP696, AN696, AH696)</f>
        <v>0</v>
      </c>
      <c r="L696">
        <f>IF(DP696, AI696, AG696)</f>
        <v>0</v>
      </c>
      <c r="M696">
        <f>DR696 - IF(AU696&gt;1, L696*DL696*100.0/(AW696), 0)</f>
        <v>0</v>
      </c>
      <c r="N696">
        <f>((T696-J696/2)*M696-L696)/(T696+J696/2)</f>
        <v>0</v>
      </c>
      <c r="O696">
        <f>N696*(DY696+DZ696)/1000.0</f>
        <v>0</v>
      </c>
      <c r="P696">
        <f>(DR696 - IF(AU696&gt;1, L696*DL696*100.0/(AW696), 0))*(DY696+DZ696)/1000.0</f>
        <v>0</v>
      </c>
      <c r="Q696">
        <f>2.0/((1/S696-1/R696)+SIGN(S696)*SQRT((1/S696-1/R696)*(1/S696-1/R696) + 4*DM696/((DM696+1)*(DM696+1))*(2*1/S696*1/R696-1/R696*1/R696)))</f>
        <v>0</v>
      </c>
      <c r="R696">
        <f>IF(LEFT(DN696,1)&lt;&gt;"0",IF(LEFT(DN696,1)="1",3.0,DO696),$D$5+$E$5*(EF696*DY696/($K$5*1000))+$F$5*(EF696*DY696/($K$5*1000))*MAX(MIN(DL696,$J$5),$I$5)*MAX(MIN(DL696,$J$5),$I$5)+$G$5*MAX(MIN(DL696,$J$5),$I$5)*(EF696*DY696/($K$5*1000))+$H$5*(EF696*DY696/($K$5*1000))*(EF696*DY696/($K$5*1000)))</f>
        <v>0</v>
      </c>
      <c r="S696">
        <f>J696*(1000-(1000*0.61365*exp(17.502*W696/(240.97+W696))/(DY696+DZ696)+DT696)/2)/(1000*0.61365*exp(17.502*W696/(240.97+W696))/(DY696+DZ696)-DT696)</f>
        <v>0</v>
      </c>
      <c r="T696">
        <f>1/((DM696+1)/(Q696/1.6)+1/(R696/1.37)) + DM696/((DM696+1)/(Q696/1.6) + DM696/(R696/1.37))</f>
        <v>0</v>
      </c>
      <c r="U696">
        <f>(DH696*DK696)</f>
        <v>0</v>
      </c>
      <c r="V696">
        <f>(EA696+(U696+2*0.95*5.67E-8*(((EA696+$B$7)+273)^4-(EA696+273)^4)-44100*J696)/(1.84*29.3*R696+8*0.95*5.67E-8*(EA696+273)^3))</f>
        <v>0</v>
      </c>
      <c r="W696">
        <f>($C$7*EB696+$D$7*EC696+$E$7*V696)</f>
        <v>0</v>
      </c>
      <c r="X696">
        <f>0.61365*exp(17.502*W696/(240.97+W696))</f>
        <v>0</v>
      </c>
      <c r="Y696">
        <f>(Z696/AA696*100)</f>
        <v>0</v>
      </c>
      <c r="Z696">
        <f>DT696*(DY696+DZ696)/1000</f>
        <v>0</v>
      </c>
      <c r="AA696">
        <f>0.61365*exp(17.502*EA696/(240.97+EA696))</f>
        <v>0</v>
      </c>
      <c r="AB696">
        <f>(X696-DT696*(DY696+DZ696)/1000)</f>
        <v>0</v>
      </c>
      <c r="AC696">
        <f>(-J696*44100)</f>
        <v>0</v>
      </c>
      <c r="AD696">
        <f>2*29.3*R696*0.92*(EA696-W696)</f>
        <v>0</v>
      </c>
      <c r="AE696">
        <f>2*0.95*5.67E-8*(((EA696+$B$7)+273)^4-(W696+273)^4)</f>
        <v>0</v>
      </c>
      <c r="AF696">
        <f>U696+AE696+AC696+AD696</f>
        <v>0</v>
      </c>
      <c r="AG696">
        <f>DX696*AU696*(DS696-DR696*(1000-AU696*DU696)/(1000-AU696*DT696))/(100*DL696)</f>
        <v>0</v>
      </c>
      <c r="AH696">
        <f>1000*DX696*AU696*(DT696-DU696)/(100*DL696*(1000-AU696*DT696))</f>
        <v>0</v>
      </c>
      <c r="AI696">
        <f>(AJ696 - AK696 - DY696*1E3/(8.314*(EA696+273.15)) * AM696/DX696 * AL696) * DX696/(100*DL696) * (1000 - DU696)/1000</f>
        <v>0</v>
      </c>
      <c r="AJ696">
        <v>336.257429165353</v>
      </c>
      <c r="AK696">
        <v>337.2933272727273</v>
      </c>
      <c r="AL696">
        <v>-3.156380144092195</v>
      </c>
      <c r="AM696">
        <v>65.65834347020231</v>
      </c>
      <c r="AN696">
        <f>(AP696 - AO696 + DY696*1E3/(8.314*(EA696+273.15)) * AR696/DX696 * AQ696) * DX696/(100*DL696) * 1000/(1000 - AP696)</f>
        <v>0</v>
      </c>
      <c r="AO696">
        <v>13.78762435810155</v>
      </c>
      <c r="AP696">
        <v>16.42427878787878</v>
      </c>
      <c r="AQ696">
        <v>-2.680536359769223E-06</v>
      </c>
      <c r="AR696">
        <v>107.4177789400426</v>
      </c>
      <c r="AS696">
        <v>0</v>
      </c>
      <c r="AT696">
        <v>0</v>
      </c>
      <c r="AU696">
        <f>IF(AS696*$H$13&gt;=AW696,1.0,(AW696/(AW696-AS696*$H$13)))</f>
        <v>0</v>
      </c>
      <c r="AV696">
        <f>(AU696-1)*100</f>
        <v>0</v>
      </c>
      <c r="AW696">
        <f>MAX(0,($B$13+$C$13*EF696)/(1+$D$13*EF696)*DY696/(EA696+273)*$E$13)</f>
        <v>0</v>
      </c>
      <c r="AX696" t="s">
        <v>437</v>
      </c>
      <c r="AY696" t="s">
        <v>437</v>
      </c>
      <c r="AZ696">
        <v>0</v>
      </c>
      <c r="BA696">
        <v>0</v>
      </c>
      <c r="BB696">
        <f>1-AZ696/BA696</f>
        <v>0</v>
      </c>
      <c r="BC696">
        <v>0</v>
      </c>
      <c r="BD696" t="s">
        <v>437</v>
      </c>
      <c r="BE696" t="s">
        <v>437</v>
      </c>
      <c r="BF696">
        <v>0</v>
      </c>
      <c r="BG696">
        <v>0</v>
      </c>
      <c r="BH696">
        <f>1-BF696/BG696</f>
        <v>0</v>
      </c>
      <c r="BI696">
        <v>0.5</v>
      </c>
      <c r="BJ696">
        <f>DI696</f>
        <v>0</v>
      </c>
      <c r="BK696">
        <f>L696</f>
        <v>0</v>
      </c>
      <c r="BL696">
        <f>BH696*BI696*BJ696</f>
        <v>0</v>
      </c>
      <c r="BM696">
        <f>(BK696-BC696)/BJ696</f>
        <v>0</v>
      </c>
      <c r="BN696">
        <f>(BA696-BG696)/BG696</f>
        <v>0</v>
      </c>
      <c r="BO696">
        <f>AZ696/(BB696+AZ696/BG696)</f>
        <v>0</v>
      </c>
      <c r="BP696" t="s">
        <v>437</v>
      </c>
      <c r="BQ696">
        <v>0</v>
      </c>
      <c r="BR696">
        <f>IF(BQ696&lt;&gt;0, BQ696, BO696)</f>
        <v>0</v>
      </c>
      <c r="BS696">
        <f>1-BR696/BG696</f>
        <v>0</v>
      </c>
      <c r="BT696">
        <f>(BG696-BF696)/(BG696-BR696)</f>
        <v>0</v>
      </c>
      <c r="BU696">
        <f>(BA696-BG696)/(BA696-BR696)</f>
        <v>0</v>
      </c>
      <c r="BV696">
        <f>(BG696-BF696)/(BG696-AZ696)</f>
        <v>0</v>
      </c>
      <c r="BW696">
        <f>(BA696-BG696)/(BA696-AZ696)</f>
        <v>0</v>
      </c>
      <c r="BX696">
        <f>(BT696*BR696/BF696)</f>
        <v>0</v>
      </c>
      <c r="BY696">
        <f>(1-BX696)</f>
        <v>0</v>
      </c>
      <c r="BZ696">
        <v>2020</v>
      </c>
      <c r="CA696">
        <v>290.0000000000001</v>
      </c>
      <c r="CB696">
        <v>1590.42</v>
      </c>
      <c r="CC696">
        <v>295</v>
      </c>
      <c r="CD696">
        <v>5220.67</v>
      </c>
      <c r="CE696">
        <v>1591.29</v>
      </c>
      <c r="CF696">
        <v>-0.87</v>
      </c>
      <c r="CG696">
        <v>300.0000000000001</v>
      </c>
      <c r="CH696">
        <v>23.8</v>
      </c>
      <c r="CI696">
        <v>1650.734719841875</v>
      </c>
      <c r="CJ696">
        <v>2.032994541366527</v>
      </c>
      <c r="CK696">
        <v>-31.03478562282126</v>
      </c>
      <c r="CL696">
        <v>0.9198548094063967</v>
      </c>
      <c r="CM696">
        <v>0.9759925733019913</v>
      </c>
      <c r="CN696">
        <v>-0.00431141668520578</v>
      </c>
      <c r="CO696">
        <v>289.9999999999999</v>
      </c>
      <c r="CP696">
        <v>1590.91</v>
      </c>
      <c r="CQ696">
        <v>765</v>
      </c>
      <c r="CR696">
        <v>5219.32</v>
      </c>
      <c r="CS696">
        <v>1591.27</v>
      </c>
      <c r="CT696">
        <v>-0.36</v>
      </c>
      <c r="DH696">
        <f>$B$11*EG696+$C$11*EH696+$F$11*ES696*(1-EV696)</f>
        <v>0</v>
      </c>
      <c r="DI696">
        <f>DH696*DJ696</f>
        <v>0</v>
      </c>
      <c r="DJ696">
        <f>($B$11*$D$9+$C$11*$D$9+$F$11*((FF696+EX696)/MAX(FF696+EX696+FG696, 0.1)*$I$9+FG696/MAX(FF696+EX696+FG696, 0.1)*$J$9))/($B$11+$C$11+$F$11)</f>
        <v>0</v>
      </c>
      <c r="DK696">
        <f>($B$11*$K$9+$C$11*$K$9+$F$11*((FF696+EX696)/MAX(FF696+EX696+FG696, 0.1)*$P$9+FG696/MAX(FF696+EX696+FG696, 0.1)*$Q$9))/($B$11+$C$11+$F$11)</f>
        <v>0</v>
      </c>
      <c r="DL696">
        <v>6</v>
      </c>
      <c r="DM696">
        <v>0.5</v>
      </c>
      <c r="DN696" t="s">
        <v>438</v>
      </c>
      <c r="DO696">
        <v>2</v>
      </c>
      <c r="DP696" t="b">
        <v>1</v>
      </c>
      <c r="DQ696">
        <v>1761516300</v>
      </c>
      <c r="DR696">
        <v>337.9523333333333</v>
      </c>
      <c r="DS696">
        <v>330.2098888888889</v>
      </c>
      <c r="DT696">
        <v>16.42426666666666</v>
      </c>
      <c r="DU696">
        <v>13.78755555555556</v>
      </c>
      <c r="DV696">
        <v>340.095</v>
      </c>
      <c r="DW696">
        <v>16.35046666666666</v>
      </c>
      <c r="DX696">
        <v>500.0568888888889</v>
      </c>
      <c r="DY696">
        <v>90.23938888888888</v>
      </c>
      <c r="DZ696">
        <v>0.1000091111111111</v>
      </c>
      <c r="EA696">
        <v>23.90556666666667</v>
      </c>
      <c r="EB696">
        <v>23.99564444444444</v>
      </c>
      <c r="EC696">
        <v>999.9000000000001</v>
      </c>
      <c r="ED696">
        <v>0</v>
      </c>
      <c r="EE696">
        <v>0</v>
      </c>
      <c r="EF696">
        <v>9989.376666666667</v>
      </c>
      <c r="EG696">
        <v>0</v>
      </c>
      <c r="EH696">
        <v>1044.7</v>
      </c>
      <c r="EI696">
        <v>7.742459999999999</v>
      </c>
      <c r="EJ696">
        <v>343.5956666666667</v>
      </c>
      <c r="EK696">
        <v>334.8263333333333</v>
      </c>
      <c r="EL696">
        <v>2.63669111111111</v>
      </c>
      <c r="EM696">
        <v>330.2098888888889</v>
      </c>
      <c r="EN696">
        <v>13.78755555555556</v>
      </c>
      <c r="EO696">
        <v>1.482114444444444</v>
      </c>
      <c r="EP696">
        <v>1.24418</v>
      </c>
      <c r="EQ696">
        <v>12.78488888888889</v>
      </c>
      <c r="ER696">
        <v>10.14098888888889</v>
      </c>
      <c r="ES696">
        <v>2000.005555555555</v>
      </c>
      <c r="ET696">
        <v>0.9799956666666666</v>
      </c>
      <c r="EU696">
        <v>0.02000434444444445</v>
      </c>
      <c r="EV696">
        <v>0</v>
      </c>
      <c r="EW696">
        <v>1379.918888888889</v>
      </c>
      <c r="EX696">
        <v>5.00097</v>
      </c>
      <c r="EY696">
        <v>27839.45555555556</v>
      </c>
      <c r="EZ696">
        <v>16707.57777777778</v>
      </c>
      <c r="FA696">
        <v>41.187</v>
      </c>
      <c r="FB696">
        <v>42.312</v>
      </c>
      <c r="FC696">
        <v>41.361</v>
      </c>
      <c r="FD696">
        <v>41.687</v>
      </c>
      <c r="FE696">
        <v>41.25</v>
      </c>
      <c r="FF696">
        <v>1955.095555555556</v>
      </c>
      <c r="FG696">
        <v>39.91</v>
      </c>
      <c r="FH696">
        <v>0</v>
      </c>
      <c r="FI696">
        <v>11173.40000009537</v>
      </c>
      <c r="FJ696">
        <v>0</v>
      </c>
      <c r="FK696">
        <v>1379.543846153847</v>
      </c>
      <c r="FL696">
        <v>3.457094005965522</v>
      </c>
      <c r="FM696">
        <v>58.858119622708</v>
      </c>
      <c r="FN696">
        <v>27834.67692307692</v>
      </c>
      <c r="FO696">
        <v>15</v>
      </c>
      <c r="FP696">
        <v>0</v>
      </c>
      <c r="FQ696" t="s">
        <v>439</v>
      </c>
      <c r="FR696">
        <v>1760210915.6</v>
      </c>
      <c r="FS696">
        <v>0</v>
      </c>
      <c r="FT696">
        <v>0</v>
      </c>
      <c r="FU696">
        <v>-0.215</v>
      </c>
      <c r="FV696">
        <v>0</v>
      </c>
      <c r="FW696">
        <v>-0.6919999999999999</v>
      </c>
      <c r="FX696">
        <v>0</v>
      </c>
      <c r="FY696">
        <v>400</v>
      </c>
      <c r="FZ696">
        <v>0</v>
      </c>
      <c r="GA696">
        <v>0.15</v>
      </c>
      <c r="GB696">
        <v>0</v>
      </c>
      <c r="GC696">
        <v>5.24412925</v>
      </c>
      <c r="GD696">
        <v>24.54355825891182</v>
      </c>
      <c r="GE696">
        <v>2.483095178521171</v>
      </c>
      <c r="GF696">
        <v>0</v>
      </c>
      <c r="GG696">
        <v>1379.304705882353</v>
      </c>
      <c r="GH696">
        <v>4.028113061075566</v>
      </c>
      <c r="GI696">
        <v>0.4929278392130765</v>
      </c>
      <c r="GJ696">
        <v>0</v>
      </c>
      <c r="GK696">
        <v>2.6357325</v>
      </c>
      <c r="GL696">
        <v>0.01434236397747931</v>
      </c>
      <c r="GM696">
        <v>0.001770371076921435</v>
      </c>
      <c r="GN696">
        <v>1</v>
      </c>
      <c r="GO696">
        <v>1</v>
      </c>
      <c r="GP696">
        <v>3</v>
      </c>
      <c r="GQ696" t="s">
        <v>446</v>
      </c>
      <c r="GR696">
        <v>3.1336</v>
      </c>
      <c r="GS696">
        <v>2.76012</v>
      </c>
      <c r="GT696">
        <v>0.0775004</v>
      </c>
      <c r="GU696">
        <v>0.07492260000000001</v>
      </c>
      <c r="GV696">
        <v>0.0804718</v>
      </c>
      <c r="GW696">
        <v>0.0701333</v>
      </c>
      <c r="GX696">
        <v>29250.3</v>
      </c>
      <c r="GY696">
        <v>29336.6</v>
      </c>
      <c r="GZ696">
        <v>29492.2</v>
      </c>
      <c r="HA696">
        <v>29317.9</v>
      </c>
      <c r="HB696">
        <v>35838.5</v>
      </c>
      <c r="HC696">
        <v>36114.7</v>
      </c>
      <c r="HD696">
        <v>41497.2</v>
      </c>
      <c r="HE696">
        <v>41649</v>
      </c>
      <c r="HF696">
        <v>1.9097</v>
      </c>
      <c r="HG696">
        <v>1.82488</v>
      </c>
      <c r="HH696">
        <v>0.00990927</v>
      </c>
      <c r="HI696">
        <v>0</v>
      </c>
      <c r="HJ696">
        <v>23.8354</v>
      </c>
      <c r="HK696">
        <v>999.9</v>
      </c>
      <c r="HL696">
        <v>34.1</v>
      </c>
      <c r="HM696">
        <v>31.3</v>
      </c>
      <c r="HN696">
        <v>17.3415</v>
      </c>
      <c r="HO696">
        <v>62.6169</v>
      </c>
      <c r="HP696">
        <v>30.7732</v>
      </c>
      <c r="HQ696">
        <v>1</v>
      </c>
      <c r="HR696">
        <v>0.309345</v>
      </c>
      <c r="HS696">
        <v>5.32236</v>
      </c>
      <c r="HT696">
        <v>20.2611</v>
      </c>
      <c r="HU696">
        <v>5.21624</v>
      </c>
      <c r="HV696">
        <v>12.0159</v>
      </c>
      <c r="HW696">
        <v>4.9889</v>
      </c>
      <c r="HX696">
        <v>3.2879</v>
      </c>
      <c r="HY696">
        <v>9999</v>
      </c>
      <c r="HZ696">
        <v>9999</v>
      </c>
      <c r="IA696">
        <v>9999</v>
      </c>
      <c r="IB696">
        <v>999.9</v>
      </c>
      <c r="IC696">
        <v>4.97285</v>
      </c>
      <c r="ID696">
        <v>1.86661</v>
      </c>
      <c r="IE696">
        <v>1.8659</v>
      </c>
      <c r="IF696">
        <v>1.86584</v>
      </c>
      <c r="IG696">
        <v>1.8677</v>
      </c>
      <c r="IH696">
        <v>1.87015</v>
      </c>
      <c r="II696">
        <v>1.86877</v>
      </c>
      <c r="IJ696">
        <v>1.87027</v>
      </c>
      <c r="IK696">
        <v>0</v>
      </c>
      <c r="IL696">
        <v>0</v>
      </c>
      <c r="IM696">
        <v>0</v>
      </c>
      <c r="IN696">
        <v>0</v>
      </c>
      <c r="IO696" t="s">
        <v>441</v>
      </c>
      <c r="IP696" t="s">
        <v>442</v>
      </c>
      <c r="IQ696" t="s">
        <v>443</v>
      </c>
      <c r="IR696" t="s">
        <v>443</v>
      </c>
      <c r="IS696" t="s">
        <v>443</v>
      </c>
      <c r="IT696" t="s">
        <v>443</v>
      </c>
      <c r="IU696">
        <v>0</v>
      </c>
      <c r="IV696">
        <v>100</v>
      </c>
      <c r="IW696">
        <v>100</v>
      </c>
      <c r="IX696">
        <v>-2.127</v>
      </c>
      <c r="IY696">
        <v>0.0738</v>
      </c>
      <c r="IZ696">
        <v>-1.414774939843471</v>
      </c>
      <c r="JA696">
        <v>-0.002262605230658699</v>
      </c>
      <c r="JB696">
        <v>4.117972070868355E-07</v>
      </c>
      <c r="JC696">
        <v>-1.535053720392113E-10</v>
      </c>
      <c r="JD696">
        <v>-0.05773197212917025</v>
      </c>
      <c r="JE696">
        <v>-0.004387372397949352</v>
      </c>
      <c r="JF696">
        <v>0.001148265067849212</v>
      </c>
      <c r="JG696">
        <v>-2.372704636287677E-05</v>
      </c>
      <c r="JH696">
        <v>4</v>
      </c>
      <c r="JI696">
        <v>2346</v>
      </c>
      <c r="JJ696">
        <v>1</v>
      </c>
      <c r="JK696">
        <v>24</v>
      </c>
      <c r="JL696">
        <v>21756.4</v>
      </c>
      <c r="JM696">
        <v>29358605</v>
      </c>
      <c r="JN696">
        <v>0.803223</v>
      </c>
      <c r="JO696">
        <v>2.27905</v>
      </c>
      <c r="JP696">
        <v>1.39771</v>
      </c>
      <c r="JQ696">
        <v>2.34741</v>
      </c>
      <c r="JR696">
        <v>1.49536</v>
      </c>
      <c r="JS696">
        <v>2.71606</v>
      </c>
      <c r="JT696">
        <v>36.0347</v>
      </c>
      <c r="JU696">
        <v>24.0262</v>
      </c>
      <c r="JV696">
        <v>18</v>
      </c>
      <c r="JW696">
        <v>501.564</v>
      </c>
      <c r="JX696">
        <v>437.178</v>
      </c>
      <c r="JY696">
        <v>18.0413</v>
      </c>
      <c r="JZ696">
        <v>31.3534</v>
      </c>
      <c r="KA696">
        <v>30.0001</v>
      </c>
      <c r="KB696">
        <v>31.1538</v>
      </c>
      <c r="KC696">
        <v>31.0815</v>
      </c>
      <c r="KD696">
        <v>16.0423</v>
      </c>
      <c r="KE696">
        <v>23.2209</v>
      </c>
      <c r="KF696">
        <v>29.1567</v>
      </c>
      <c r="KG696">
        <v>18.0417</v>
      </c>
      <c r="KH696">
        <v>299.706</v>
      </c>
      <c r="KI696">
        <v>13.829</v>
      </c>
      <c r="KJ696">
        <v>100.79</v>
      </c>
      <c r="KK696">
        <v>100.155</v>
      </c>
    </row>
    <row r="697" spans="1:297">
      <c r="A697">
        <v>681</v>
      </c>
      <c r="B697">
        <v>1761516307.5</v>
      </c>
      <c r="C697">
        <v>9097</v>
      </c>
      <c r="D697" t="s">
        <v>1811</v>
      </c>
      <c r="E697" t="s">
        <v>1812</v>
      </c>
      <c r="F697">
        <v>5</v>
      </c>
      <c r="G697" t="s">
        <v>1604</v>
      </c>
      <c r="H697" t="s">
        <v>436</v>
      </c>
      <c r="I697">
        <v>1761516304.7</v>
      </c>
      <c r="J697">
        <f>(K697)/1000</f>
        <v>0</v>
      </c>
      <c r="K697">
        <f>IF(DP697, AN697, AH697)</f>
        <v>0</v>
      </c>
      <c r="L697">
        <f>IF(DP697, AI697, AG697)</f>
        <v>0</v>
      </c>
      <c r="M697">
        <f>DR697 - IF(AU697&gt;1, L697*DL697*100.0/(AW697), 0)</f>
        <v>0</v>
      </c>
      <c r="N697">
        <f>((T697-J697/2)*M697-L697)/(T697+J697/2)</f>
        <v>0</v>
      </c>
      <c r="O697">
        <f>N697*(DY697+DZ697)/1000.0</f>
        <v>0</v>
      </c>
      <c r="P697">
        <f>(DR697 - IF(AU697&gt;1, L697*DL697*100.0/(AW697), 0))*(DY697+DZ697)/1000.0</f>
        <v>0</v>
      </c>
      <c r="Q697">
        <f>2.0/((1/S697-1/R697)+SIGN(S697)*SQRT((1/S697-1/R697)*(1/S697-1/R697) + 4*DM697/((DM697+1)*(DM697+1))*(2*1/S697*1/R697-1/R697*1/R697)))</f>
        <v>0</v>
      </c>
      <c r="R697">
        <f>IF(LEFT(DN697,1)&lt;&gt;"0",IF(LEFT(DN697,1)="1",3.0,DO697),$D$5+$E$5*(EF697*DY697/($K$5*1000))+$F$5*(EF697*DY697/($K$5*1000))*MAX(MIN(DL697,$J$5),$I$5)*MAX(MIN(DL697,$J$5),$I$5)+$G$5*MAX(MIN(DL697,$J$5),$I$5)*(EF697*DY697/($K$5*1000))+$H$5*(EF697*DY697/($K$5*1000))*(EF697*DY697/($K$5*1000)))</f>
        <v>0</v>
      </c>
      <c r="S697">
        <f>J697*(1000-(1000*0.61365*exp(17.502*W697/(240.97+W697))/(DY697+DZ697)+DT697)/2)/(1000*0.61365*exp(17.502*W697/(240.97+W697))/(DY697+DZ697)-DT697)</f>
        <v>0</v>
      </c>
      <c r="T697">
        <f>1/((DM697+1)/(Q697/1.6)+1/(R697/1.37)) + DM697/((DM697+1)/(Q697/1.6) + DM697/(R697/1.37))</f>
        <v>0</v>
      </c>
      <c r="U697">
        <f>(DH697*DK697)</f>
        <v>0</v>
      </c>
      <c r="V697">
        <f>(EA697+(U697+2*0.95*5.67E-8*(((EA697+$B$7)+273)^4-(EA697+273)^4)-44100*J697)/(1.84*29.3*R697+8*0.95*5.67E-8*(EA697+273)^3))</f>
        <v>0</v>
      </c>
      <c r="W697">
        <f>($C$7*EB697+$D$7*EC697+$E$7*V697)</f>
        <v>0</v>
      </c>
      <c r="X697">
        <f>0.61365*exp(17.502*W697/(240.97+W697))</f>
        <v>0</v>
      </c>
      <c r="Y697">
        <f>(Z697/AA697*100)</f>
        <v>0</v>
      </c>
      <c r="Z697">
        <f>DT697*(DY697+DZ697)/1000</f>
        <v>0</v>
      </c>
      <c r="AA697">
        <f>0.61365*exp(17.502*EA697/(240.97+EA697))</f>
        <v>0</v>
      </c>
      <c r="AB697">
        <f>(X697-DT697*(DY697+DZ697)/1000)</f>
        <v>0</v>
      </c>
      <c r="AC697">
        <f>(-J697*44100)</f>
        <v>0</v>
      </c>
      <c r="AD697">
        <f>2*29.3*R697*0.92*(EA697-W697)</f>
        <v>0</v>
      </c>
      <c r="AE697">
        <f>2*0.95*5.67E-8*(((EA697+$B$7)+273)^4-(W697+273)^4)</f>
        <v>0</v>
      </c>
      <c r="AF697">
        <f>U697+AE697+AC697+AD697</f>
        <v>0</v>
      </c>
      <c r="AG697">
        <f>DX697*AU697*(DS697-DR697*(1000-AU697*DU697)/(1000-AU697*DT697))/(100*DL697)</f>
        <v>0</v>
      </c>
      <c r="AH697">
        <f>1000*DX697*AU697*(DT697-DU697)/(100*DL697*(1000-AU697*DT697))</f>
        <v>0</v>
      </c>
      <c r="AI697">
        <f>(AJ697 - AK697 - DY697*1E3/(8.314*(EA697+273.15)) * AM697/DX697 * AL697) * DX697/(100*DL697) * (1000 - DU697)/1000</f>
        <v>0</v>
      </c>
      <c r="AJ697">
        <v>320.3636025748542</v>
      </c>
      <c r="AK697">
        <v>321.6440181818182</v>
      </c>
      <c r="AL697">
        <v>-3.131350860102153</v>
      </c>
      <c r="AM697">
        <v>65.65834347020231</v>
      </c>
      <c r="AN697">
        <f>(AP697 - AO697 + DY697*1E3/(8.314*(EA697+273.15)) * AR697/DX697 * AQ697) * DX697/(100*DL697) * 1000/(1000 - AP697)</f>
        <v>0</v>
      </c>
      <c r="AO697">
        <v>13.78653082473537</v>
      </c>
      <c r="AP697">
        <v>16.42475939393939</v>
      </c>
      <c r="AQ697">
        <v>2.231715859100901E-05</v>
      </c>
      <c r="AR697">
        <v>107.4177789400426</v>
      </c>
      <c r="AS697">
        <v>0</v>
      </c>
      <c r="AT697">
        <v>0</v>
      </c>
      <c r="AU697">
        <f>IF(AS697*$H$13&gt;=AW697,1.0,(AW697/(AW697-AS697*$H$13)))</f>
        <v>0</v>
      </c>
      <c r="AV697">
        <f>(AU697-1)*100</f>
        <v>0</v>
      </c>
      <c r="AW697">
        <f>MAX(0,($B$13+$C$13*EF697)/(1+$D$13*EF697)*DY697/(EA697+273)*$E$13)</f>
        <v>0</v>
      </c>
      <c r="AX697" t="s">
        <v>437</v>
      </c>
      <c r="AY697" t="s">
        <v>437</v>
      </c>
      <c r="AZ697">
        <v>0</v>
      </c>
      <c r="BA697">
        <v>0</v>
      </c>
      <c r="BB697">
        <f>1-AZ697/BA697</f>
        <v>0</v>
      </c>
      <c r="BC697">
        <v>0</v>
      </c>
      <c r="BD697" t="s">
        <v>437</v>
      </c>
      <c r="BE697" t="s">
        <v>437</v>
      </c>
      <c r="BF697">
        <v>0</v>
      </c>
      <c r="BG697">
        <v>0</v>
      </c>
      <c r="BH697">
        <f>1-BF697/BG697</f>
        <v>0</v>
      </c>
      <c r="BI697">
        <v>0.5</v>
      </c>
      <c r="BJ697">
        <f>DI697</f>
        <v>0</v>
      </c>
      <c r="BK697">
        <f>L697</f>
        <v>0</v>
      </c>
      <c r="BL697">
        <f>BH697*BI697*BJ697</f>
        <v>0</v>
      </c>
      <c r="BM697">
        <f>(BK697-BC697)/BJ697</f>
        <v>0</v>
      </c>
      <c r="BN697">
        <f>(BA697-BG697)/BG697</f>
        <v>0</v>
      </c>
      <c r="BO697">
        <f>AZ697/(BB697+AZ697/BG697)</f>
        <v>0</v>
      </c>
      <c r="BP697" t="s">
        <v>437</v>
      </c>
      <c r="BQ697">
        <v>0</v>
      </c>
      <c r="BR697">
        <f>IF(BQ697&lt;&gt;0, BQ697, BO697)</f>
        <v>0</v>
      </c>
      <c r="BS697">
        <f>1-BR697/BG697</f>
        <v>0</v>
      </c>
      <c r="BT697">
        <f>(BG697-BF697)/(BG697-BR697)</f>
        <v>0</v>
      </c>
      <c r="BU697">
        <f>(BA697-BG697)/(BA697-BR697)</f>
        <v>0</v>
      </c>
      <c r="BV697">
        <f>(BG697-BF697)/(BG697-AZ697)</f>
        <v>0</v>
      </c>
      <c r="BW697">
        <f>(BA697-BG697)/(BA697-AZ697)</f>
        <v>0</v>
      </c>
      <c r="BX697">
        <f>(BT697*BR697/BF697)</f>
        <v>0</v>
      </c>
      <c r="BY697">
        <f>(1-BX697)</f>
        <v>0</v>
      </c>
      <c r="BZ697">
        <v>2020</v>
      </c>
      <c r="CA697">
        <v>290.0000000000001</v>
      </c>
      <c r="CB697">
        <v>1590.42</v>
      </c>
      <c r="CC697">
        <v>295</v>
      </c>
      <c r="CD697">
        <v>5220.67</v>
      </c>
      <c r="CE697">
        <v>1591.29</v>
      </c>
      <c r="CF697">
        <v>-0.87</v>
      </c>
      <c r="CG697">
        <v>300.0000000000001</v>
      </c>
      <c r="CH697">
        <v>23.8</v>
      </c>
      <c r="CI697">
        <v>1650.734719841875</v>
      </c>
      <c r="CJ697">
        <v>2.032994541366527</v>
      </c>
      <c r="CK697">
        <v>-31.03478562282126</v>
      </c>
      <c r="CL697">
        <v>0.9198548094063967</v>
      </c>
      <c r="CM697">
        <v>0.9759925733019913</v>
      </c>
      <c r="CN697">
        <v>-0.00431141668520578</v>
      </c>
      <c r="CO697">
        <v>289.9999999999999</v>
      </c>
      <c r="CP697">
        <v>1590.91</v>
      </c>
      <c r="CQ697">
        <v>765</v>
      </c>
      <c r="CR697">
        <v>5219.32</v>
      </c>
      <c r="CS697">
        <v>1591.27</v>
      </c>
      <c r="CT697">
        <v>-0.36</v>
      </c>
      <c r="DH697">
        <f>$B$11*EG697+$C$11*EH697+$F$11*ES697*(1-EV697)</f>
        <v>0</v>
      </c>
      <c r="DI697">
        <f>DH697*DJ697</f>
        <v>0</v>
      </c>
      <c r="DJ697">
        <f>($B$11*$D$9+$C$11*$D$9+$F$11*((FF697+EX697)/MAX(FF697+EX697+FG697, 0.1)*$I$9+FG697/MAX(FF697+EX697+FG697, 0.1)*$J$9))/($B$11+$C$11+$F$11)</f>
        <v>0</v>
      </c>
      <c r="DK697">
        <f>($B$11*$K$9+$C$11*$K$9+$F$11*((FF697+EX697)/MAX(FF697+EX697+FG697, 0.1)*$P$9+FG697/MAX(FF697+EX697+FG697, 0.1)*$Q$9))/($B$11+$C$11+$F$11)</f>
        <v>0</v>
      </c>
      <c r="DL697">
        <v>6</v>
      </c>
      <c r="DM697">
        <v>0.5</v>
      </c>
      <c r="DN697" t="s">
        <v>438</v>
      </c>
      <c r="DO697">
        <v>2</v>
      </c>
      <c r="DP697" t="b">
        <v>1</v>
      </c>
      <c r="DQ697">
        <v>1761516304.7</v>
      </c>
      <c r="DR697">
        <v>323.4401</v>
      </c>
      <c r="DS697">
        <v>315.4121</v>
      </c>
      <c r="DT697">
        <v>16.42458</v>
      </c>
      <c r="DU697">
        <v>13.78661</v>
      </c>
      <c r="DV697">
        <v>325.5533</v>
      </c>
      <c r="DW697">
        <v>16.35078</v>
      </c>
      <c r="DX697">
        <v>499.9283</v>
      </c>
      <c r="DY697">
        <v>90.23943</v>
      </c>
      <c r="DZ697">
        <v>0.09989036999999999</v>
      </c>
      <c r="EA697">
        <v>23.90625</v>
      </c>
      <c r="EB697">
        <v>23.99949</v>
      </c>
      <c r="EC697">
        <v>999.9</v>
      </c>
      <c r="ED697">
        <v>0</v>
      </c>
      <c r="EE697">
        <v>0</v>
      </c>
      <c r="EF697">
        <v>9999.625</v>
      </c>
      <c r="EG697">
        <v>0</v>
      </c>
      <c r="EH697">
        <v>1044.714</v>
      </c>
      <c r="EI697">
        <v>8.028214000000002</v>
      </c>
      <c r="EJ697">
        <v>328.8413</v>
      </c>
      <c r="EK697">
        <v>319.8212</v>
      </c>
      <c r="EL697">
        <v>2.637965</v>
      </c>
      <c r="EM697">
        <v>315.4121</v>
      </c>
      <c r="EN697">
        <v>13.78661</v>
      </c>
      <c r="EO697">
        <v>1.482144</v>
      </c>
      <c r="EP697">
        <v>1.244096</v>
      </c>
      <c r="EQ697">
        <v>12.78521</v>
      </c>
      <c r="ER697">
        <v>10.13996</v>
      </c>
      <c r="ES697">
        <v>1999.982</v>
      </c>
      <c r="ET697">
        <v>0.9799955</v>
      </c>
      <c r="EU697">
        <v>0.0200045</v>
      </c>
      <c r="EV697">
        <v>0</v>
      </c>
      <c r="EW697">
        <v>1380.035</v>
      </c>
      <c r="EX697">
        <v>5.000970000000001</v>
      </c>
      <c r="EY697">
        <v>27838.03</v>
      </c>
      <c r="EZ697">
        <v>16707.4</v>
      </c>
      <c r="FA697">
        <v>41.187</v>
      </c>
      <c r="FB697">
        <v>42.312</v>
      </c>
      <c r="FC697">
        <v>41.375</v>
      </c>
      <c r="FD697">
        <v>41.687</v>
      </c>
      <c r="FE697">
        <v>41.2374</v>
      </c>
      <c r="FF697">
        <v>1955.072</v>
      </c>
      <c r="FG697">
        <v>39.90999999999999</v>
      </c>
      <c r="FH697">
        <v>0</v>
      </c>
      <c r="FI697">
        <v>11178.80000019073</v>
      </c>
      <c r="FJ697">
        <v>0</v>
      </c>
      <c r="FK697">
        <v>1379.832</v>
      </c>
      <c r="FL697">
        <v>1.831538437783846</v>
      </c>
      <c r="FM697">
        <v>12.16153864078955</v>
      </c>
      <c r="FN697">
        <v>27838.024</v>
      </c>
      <c r="FO697">
        <v>15</v>
      </c>
      <c r="FP697">
        <v>0</v>
      </c>
      <c r="FQ697" t="s">
        <v>439</v>
      </c>
      <c r="FR697">
        <v>1760210915.6</v>
      </c>
      <c r="FS697">
        <v>0</v>
      </c>
      <c r="FT697">
        <v>0</v>
      </c>
      <c r="FU697">
        <v>-0.215</v>
      </c>
      <c r="FV697">
        <v>0</v>
      </c>
      <c r="FW697">
        <v>-0.6919999999999999</v>
      </c>
      <c r="FX697">
        <v>0</v>
      </c>
      <c r="FY697">
        <v>400</v>
      </c>
      <c r="FZ697">
        <v>0</v>
      </c>
      <c r="GA697">
        <v>0.15</v>
      </c>
      <c r="GB697">
        <v>0</v>
      </c>
      <c r="GC697">
        <v>6.878741951219512</v>
      </c>
      <c r="GD697">
        <v>11.5663574216028</v>
      </c>
      <c r="GE697">
        <v>1.240797932363352</v>
      </c>
      <c r="GF697">
        <v>0</v>
      </c>
      <c r="GG697">
        <v>1379.616176470588</v>
      </c>
      <c r="GH697">
        <v>3.29640946860482</v>
      </c>
      <c r="GI697">
        <v>0.4281699408761422</v>
      </c>
      <c r="GJ697">
        <v>0</v>
      </c>
      <c r="GK697">
        <v>2.636922926829268</v>
      </c>
      <c r="GL697">
        <v>0.005805993031360954</v>
      </c>
      <c r="GM697">
        <v>0.0008473984402849089</v>
      </c>
      <c r="GN697">
        <v>1</v>
      </c>
      <c r="GO697">
        <v>1</v>
      </c>
      <c r="GP697">
        <v>3</v>
      </c>
      <c r="GQ697" t="s">
        <v>446</v>
      </c>
      <c r="GR697">
        <v>3.13366</v>
      </c>
      <c r="GS697">
        <v>2.76019</v>
      </c>
      <c r="GT697">
        <v>0.074583</v>
      </c>
      <c r="GU697">
        <v>0.0718636</v>
      </c>
      <c r="GV697">
        <v>0.0804729</v>
      </c>
      <c r="GW697">
        <v>0.07013129999999999</v>
      </c>
      <c r="GX697">
        <v>29342.8</v>
      </c>
      <c r="GY697">
        <v>29434.1</v>
      </c>
      <c r="GZ697">
        <v>29492.1</v>
      </c>
      <c r="HA697">
        <v>29318.4</v>
      </c>
      <c r="HB697">
        <v>35838.5</v>
      </c>
      <c r="HC697">
        <v>36115.2</v>
      </c>
      <c r="HD697">
        <v>41497.3</v>
      </c>
      <c r="HE697">
        <v>41649.6</v>
      </c>
      <c r="HF697">
        <v>1.90972</v>
      </c>
      <c r="HG697">
        <v>1.82442</v>
      </c>
      <c r="HH697">
        <v>0.00983477</v>
      </c>
      <c r="HI697">
        <v>0</v>
      </c>
      <c r="HJ697">
        <v>23.8354</v>
      </c>
      <c r="HK697">
        <v>999.9</v>
      </c>
      <c r="HL697">
        <v>34.1</v>
      </c>
      <c r="HM697">
        <v>31.3</v>
      </c>
      <c r="HN697">
        <v>17.3424</v>
      </c>
      <c r="HO697">
        <v>62.5369</v>
      </c>
      <c r="HP697">
        <v>30.7292</v>
      </c>
      <c r="HQ697">
        <v>1</v>
      </c>
      <c r="HR697">
        <v>0.30921</v>
      </c>
      <c r="HS697">
        <v>5.30095</v>
      </c>
      <c r="HT697">
        <v>20.2614</v>
      </c>
      <c r="HU697">
        <v>5.21684</v>
      </c>
      <c r="HV697">
        <v>12.0159</v>
      </c>
      <c r="HW697">
        <v>4.989</v>
      </c>
      <c r="HX697">
        <v>3.28788</v>
      </c>
      <c r="HY697">
        <v>9999</v>
      </c>
      <c r="HZ697">
        <v>9999</v>
      </c>
      <c r="IA697">
        <v>9999</v>
      </c>
      <c r="IB697">
        <v>999.9</v>
      </c>
      <c r="IC697">
        <v>4.97287</v>
      </c>
      <c r="ID697">
        <v>1.86661</v>
      </c>
      <c r="IE697">
        <v>1.86591</v>
      </c>
      <c r="IF697">
        <v>1.86584</v>
      </c>
      <c r="IG697">
        <v>1.86768</v>
      </c>
      <c r="IH697">
        <v>1.87013</v>
      </c>
      <c r="II697">
        <v>1.86876</v>
      </c>
      <c r="IJ697">
        <v>1.87027</v>
      </c>
      <c r="IK697">
        <v>0</v>
      </c>
      <c r="IL697">
        <v>0</v>
      </c>
      <c r="IM697">
        <v>0</v>
      </c>
      <c r="IN697">
        <v>0</v>
      </c>
      <c r="IO697" t="s">
        <v>441</v>
      </c>
      <c r="IP697" t="s">
        <v>442</v>
      </c>
      <c r="IQ697" t="s">
        <v>443</v>
      </c>
      <c r="IR697" t="s">
        <v>443</v>
      </c>
      <c r="IS697" t="s">
        <v>443</v>
      </c>
      <c r="IT697" t="s">
        <v>443</v>
      </c>
      <c r="IU697">
        <v>0</v>
      </c>
      <c r="IV697">
        <v>100</v>
      </c>
      <c r="IW697">
        <v>100</v>
      </c>
      <c r="IX697">
        <v>-2.096</v>
      </c>
      <c r="IY697">
        <v>0.0738</v>
      </c>
      <c r="IZ697">
        <v>-1.414774939843471</v>
      </c>
      <c r="JA697">
        <v>-0.002262605230658699</v>
      </c>
      <c r="JB697">
        <v>4.117972070868355E-07</v>
      </c>
      <c r="JC697">
        <v>-1.535053720392113E-10</v>
      </c>
      <c r="JD697">
        <v>-0.05773197212917025</v>
      </c>
      <c r="JE697">
        <v>-0.004387372397949352</v>
      </c>
      <c r="JF697">
        <v>0.001148265067849212</v>
      </c>
      <c r="JG697">
        <v>-2.372704636287677E-05</v>
      </c>
      <c r="JH697">
        <v>4</v>
      </c>
      <c r="JI697">
        <v>2346</v>
      </c>
      <c r="JJ697">
        <v>1</v>
      </c>
      <c r="JK697">
        <v>24</v>
      </c>
      <c r="JL697">
        <v>21756.5</v>
      </c>
      <c r="JM697">
        <v>29358605.1</v>
      </c>
      <c r="JN697">
        <v>0.769043</v>
      </c>
      <c r="JO697">
        <v>2.29614</v>
      </c>
      <c r="JP697">
        <v>1.39771</v>
      </c>
      <c r="JQ697">
        <v>2.35352</v>
      </c>
      <c r="JR697">
        <v>1.49536</v>
      </c>
      <c r="JS697">
        <v>2.60254</v>
      </c>
      <c r="JT697">
        <v>36.0582</v>
      </c>
      <c r="JU697">
        <v>24.0262</v>
      </c>
      <c r="JV697">
        <v>18</v>
      </c>
      <c r="JW697">
        <v>501.581</v>
      </c>
      <c r="JX697">
        <v>436.886</v>
      </c>
      <c r="JY697">
        <v>18.0428</v>
      </c>
      <c r="JZ697">
        <v>31.3534</v>
      </c>
      <c r="KA697">
        <v>30</v>
      </c>
      <c r="KB697">
        <v>31.1538</v>
      </c>
      <c r="KC697">
        <v>31.0796</v>
      </c>
      <c r="KD697">
        <v>15.3987</v>
      </c>
      <c r="KE697">
        <v>23.2209</v>
      </c>
      <c r="KF697">
        <v>29.1567</v>
      </c>
      <c r="KG697">
        <v>18.0455</v>
      </c>
      <c r="KH697">
        <v>279.672</v>
      </c>
      <c r="KI697">
        <v>13.829</v>
      </c>
      <c r="KJ697">
        <v>100.79</v>
      </c>
      <c r="KK697">
        <v>100.157</v>
      </c>
    </row>
    <row r="698" spans="1:297">
      <c r="A698">
        <v>682</v>
      </c>
      <c r="B698">
        <v>1761516312.5</v>
      </c>
      <c r="C698">
        <v>9102</v>
      </c>
      <c r="D698" t="s">
        <v>1813</v>
      </c>
      <c r="E698" t="s">
        <v>1814</v>
      </c>
      <c r="F698">
        <v>5</v>
      </c>
      <c r="G698" t="s">
        <v>1604</v>
      </c>
      <c r="H698" t="s">
        <v>436</v>
      </c>
      <c r="I698">
        <v>1761516310</v>
      </c>
      <c r="J698">
        <f>(K698)/1000</f>
        <v>0</v>
      </c>
      <c r="K698">
        <f>IF(DP698, AN698, AH698)</f>
        <v>0</v>
      </c>
      <c r="L698">
        <f>IF(DP698, AI698, AG698)</f>
        <v>0</v>
      </c>
      <c r="M698">
        <f>DR698 - IF(AU698&gt;1, L698*DL698*100.0/(AW698), 0)</f>
        <v>0</v>
      </c>
      <c r="N698">
        <f>((T698-J698/2)*M698-L698)/(T698+J698/2)</f>
        <v>0</v>
      </c>
      <c r="O698">
        <f>N698*(DY698+DZ698)/1000.0</f>
        <v>0</v>
      </c>
      <c r="P698">
        <f>(DR698 - IF(AU698&gt;1, L698*DL698*100.0/(AW698), 0))*(DY698+DZ698)/1000.0</f>
        <v>0</v>
      </c>
      <c r="Q698">
        <f>2.0/((1/S698-1/R698)+SIGN(S698)*SQRT((1/S698-1/R698)*(1/S698-1/R698) + 4*DM698/((DM698+1)*(DM698+1))*(2*1/S698*1/R698-1/R698*1/R698)))</f>
        <v>0</v>
      </c>
      <c r="R698">
        <f>IF(LEFT(DN698,1)&lt;&gt;"0",IF(LEFT(DN698,1)="1",3.0,DO698),$D$5+$E$5*(EF698*DY698/($K$5*1000))+$F$5*(EF698*DY698/($K$5*1000))*MAX(MIN(DL698,$J$5),$I$5)*MAX(MIN(DL698,$J$5),$I$5)+$G$5*MAX(MIN(DL698,$J$5),$I$5)*(EF698*DY698/($K$5*1000))+$H$5*(EF698*DY698/($K$5*1000))*(EF698*DY698/($K$5*1000)))</f>
        <v>0</v>
      </c>
      <c r="S698">
        <f>J698*(1000-(1000*0.61365*exp(17.502*W698/(240.97+W698))/(DY698+DZ698)+DT698)/2)/(1000*0.61365*exp(17.502*W698/(240.97+W698))/(DY698+DZ698)-DT698)</f>
        <v>0</v>
      </c>
      <c r="T698">
        <f>1/((DM698+1)/(Q698/1.6)+1/(R698/1.37)) + DM698/((DM698+1)/(Q698/1.6) + DM698/(R698/1.37))</f>
        <v>0</v>
      </c>
      <c r="U698">
        <f>(DH698*DK698)</f>
        <v>0</v>
      </c>
      <c r="V698">
        <f>(EA698+(U698+2*0.95*5.67E-8*(((EA698+$B$7)+273)^4-(EA698+273)^4)-44100*J698)/(1.84*29.3*R698+8*0.95*5.67E-8*(EA698+273)^3))</f>
        <v>0</v>
      </c>
      <c r="W698">
        <f>($C$7*EB698+$D$7*EC698+$E$7*V698)</f>
        <v>0</v>
      </c>
      <c r="X698">
        <f>0.61365*exp(17.502*W698/(240.97+W698))</f>
        <v>0</v>
      </c>
      <c r="Y698">
        <f>(Z698/AA698*100)</f>
        <v>0</v>
      </c>
      <c r="Z698">
        <f>DT698*(DY698+DZ698)/1000</f>
        <v>0</v>
      </c>
      <c r="AA698">
        <f>0.61365*exp(17.502*EA698/(240.97+EA698))</f>
        <v>0</v>
      </c>
      <c r="AB698">
        <f>(X698-DT698*(DY698+DZ698)/1000)</f>
        <v>0</v>
      </c>
      <c r="AC698">
        <f>(-J698*44100)</f>
        <v>0</v>
      </c>
      <c r="AD698">
        <f>2*29.3*R698*0.92*(EA698-W698)</f>
        <v>0</v>
      </c>
      <c r="AE698">
        <f>2*0.95*5.67E-8*(((EA698+$B$7)+273)^4-(W698+273)^4)</f>
        <v>0</v>
      </c>
      <c r="AF698">
        <f>U698+AE698+AC698+AD698</f>
        <v>0</v>
      </c>
      <c r="AG698">
        <f>DX698*AU698*(DS698-DR698*(1000-AU698*DU698)/(1000-AU698*DT698))/(100*DL698)</f>
        <v>0</v>
      </c>
      <c r="AH698">
        <f>1000*DX698*AU698*(DT698-DU698)/(100*DL698*(1000-AU698*DT698))</f>
        <v>0</v>
      </c>
      <c r="AI698">
        <f>(AJ698 - AK698 - DY698*1E3/(8.314*(EA698+273.15)) * AM698/DX698 * AL698) * DX698/(100*DL698) * (1000 - DU698)/1000</f>
        <v>0</v>
      </c>
      <c r="AJ698">
        <v>303.9136527120266</v>
      </c>
      <c r="AK698">
        <v>305.9943818181818</v>
      </c>
      <c r="AL698">
        <v>-3.139183340496603</v>
      </c>
      <c r="AM698">
        <v>65.65834347020231</v>
      </c>
      <c r="AN698">
        <f>(AP698 - AO698 + DY698*1E3/(8.314*(EA698+273.15)) * AR698/DX698 * AQ698) * DX698/(100*DL698) * 1000/(1000 - AP698)</f>
        <v>0</v>
      </c>
      <c r="AO698">
        <v>13.786247024526</v>
      </c>
      <c r="AP698">
        <v>16.42486787878789</v>
      </c>
      <c r="AQ698">
        <v>-1.917548115653275E-06</v>
      </c>
      <c r="AR698">
        <v>107.4177789400426</v>
      </c>
      <c r="AS698">
        <v>0</v>
      </c>
      <c r="AT698">
        <v>0</v>
      </c>
      <c r="AU698">
        <f>IF(AS698*$H$13&gt;=AW698,1.0,(AW698/(AW698-AS698*$H$13)))</f>
        <v>0</v>
      </c>
      <c r="AV698">
        <f>(AU698-1)*100</f>
        <v>0</v>
      </c>
      <c r="AW698">
        <f>MAX(0,($B$13+$C$13*EF698)/(1+$D$13*EF698)*DY698/(EA698+273)*$E$13)</f>
        <v>0</v>
      </c>
      <c r="AX698" t="s">
        <v>437</v>
      </c>
      <c r="AY698" t="s">
        <v>437</v>
      </c>
      <c r="AZ698">
        <v>0</v>
      </c>
      <c r="BA698">
        <v>0</v>
      </c>
      <c r="BB698">
        <f>1-AZ698/BA698</f>
        <v>0</v>
      </c>
      <c r="BC698">
        <v>0</v>
      </c>
      <c r="BD698" t="s">
        <v>437</v>
      </c>
      <c r="BE698" t="s">
        <v>437</v>
      </c>
      <c r="BF698">
        <v>0</v>
      </c>
      <c r="BG698">
        <v>0</v>
      </c>
      <c r="BH698">
        <f>1-BF698/BG698</f>
        <v>0</v>
      </c>
      <c r="BI698">
        <v>0.5</v>
      </c>
      <c r="BJ698">
        <f>DI698</f>
        <v>0</v>
      </c>
      <c r="BK698">
        <f>L698</f>
        <v>0</v>
      </c>
      <c r="BL698">
        <f>BH698*BI698*BJ698</f>
        <v>0</v>
      </c>
      <c r="BM698">
        <f>(BK698-BC698)/BJ698</f>
        <v>0</v>
      </c>
      <c r="BN698">
        <f>(BA698-BG698)/BG698</f>
        <v>0</v>
      </c>
      <c r="BO698">
        <f>AZ698/(BB698+AZ698/BG698)</f>
        <v>0</v>
      </c>
      <c r="BP698" t="s">
        <v>437</v>
      </c>
      <c r="BQ698">
        <v>0</v>
      </c>
      <c r="BR698">
        <f>IF(BQ698&lt;&gt;0, BQ698, BO698)</f>
        <v>0</v>
      </c>
      <c r="BS698">
        <f>1-BR698/BG698</f>
        <v>0</v>
      </c>
      <c r="BT698">
        <f>(BG698-BF698)/(BG698-BR698)</f>
        <v>0</v>
      </c>
      <c r="BU698">
        <f>(BA698-BG698)/(BA698-BR698)</f>
        <v>0</v>
      </c>
      <c r="BV698">
        <f>(BG698-BF698)/(BG698-AZ698)</f>
        <v>0</v>
      </c>
      <c r="BW698">
        <f>(BA698-BG698)/(BA698-AZ698)</f>
        <v>0</v>
      </c>
      <c r="BX698">
        <f>(BT698*BR698/BF698)</f>
        <v>0</v>
      </c>
      <c r="BY698">
        <f>(1-BX698)</f>
        <v>0</v>
      </c>
      <c r="BZ698">
        <v>2020</v>
      </c>
      <c r="CA698">
        <v>290.0000000000001</v>
      </c>
      <c r="CB698">
        <v>1590.42</v>
      </c>
      <c r="CC698">
        <v>295</v>
      </c>
      <c r="CD698">
        <v>5220.67</v>
      </c>
      <c r="CE698">
        <v>1591.29</v>
      </c>
      <c r="CF698">
        <v>-0.87</v>
      </c>
      <c r="CG698">
        <v>300.0000000000001</v>
      </c>
      <c r="CH698">
        <v>23.8</v>
      </c>
      <c r="CI698">
        <v>1650.734719841875</v>
      </c>
      <c r="CJ698">
        <v>2.032994541366527</v>
      </c>
      <c r="CK698">
        <v>-31.03478562282126</v>
      </c>
      <c r="CL698">
        <v>0.9198548094063967</v>
      </c>
      <c r="CM698">
        <v>0.9759925733019913</v>
      </c>
      <c r="CN698">
        <v>-0.00431141668520578</v>
      </c>
      <c r="CO698">
        <v>289.9999999999999</v>
      </c>
      <c r="CP698">
        <v>1590.91</v>
      </c>
      <c r="CQ698">
        <v>765</v>
      </c>
      <c r="CR698">
        <v>5219.32</v>
      </c>
      <c r="CS698">
        <v>1591.27</v>
      </c>
      <c r="CT698">
        <v>-0.36</v>
      </c>
      <c r="DH698">
        <f>$B$11*EG698+$C$11*EH698+$F$11*ES698*(1-EV698)</f>
        <v>0</v>
      </c>
      <c r="DI698">
        <f>DH698*DJ698</f>
        <v>0</v>
      </c>
      <c r="DJ698">
        <f>($B$11*$D$9+$C$11*$D$9+$F$11*((FF698+EX698)/MAX(FF698+EX698+FG698, 0.1)*$I$9+FG698/MAX(FF698+EX698+FG698, 0.1)*$J$9))/($B$11+$C$11+$F$11)</f>
        <v>0</v>
      </c>
      <c r="DK698">
        <f>($B$11*$K$9+$C$11*$K$9+$F$11*((FF698+EX698)/MAX(FF698+EX698+FG698, 0.1)*$P$9+FG698/MAX(FF698+EX698+FG698, 0.1)*$Q$9))/($B$11+$C$11+$F$11)</f>
        <v>0</v>
      </c>
      <c r="DL698">
        <v>6</v>
      </c>
      <c r="DM698">
        <v>0.5</v>
      </c>
      <c r="DN698" t="s">
        <v>438</v>
      </c>
      <c r="DO698">
        <v>2</v>
      </c>
      <c r="DP698" t="b">
        <v>1</v>
      </c>
      <c r="DQ698">
        <v>1761516310</v>
      </c>
      <c r="DR698">
        <v>307.1574444444444</v>
      </c>
      <c r="DS698">
        <v>298.1746666666667</v>
      </c>
      <c r="DT698">
        <v>16.42462222222223</v>
      </c>
      <c r="DU698">
        <v>13.78634444444445</v>
      </c>
      <c r="DV698">
        <v>309.2371111111111</v>
      </c>
      <c r="DW698">
        <v>16.35083333333333</v>
      </c>
      <c r="DX698">
        <v>500.0425555555556</v>
      </c>
      <c r="DY698">
        <v>90.23925555555556</v>
      </c>
      <c r="DZ698">
        <v>0.1000718444444444</v>
      </c>
      <c r="EA698">
        <v>23.90335555555556</v>
      </c>
      <c r="EB698">
        <v>23.99635555555555</v>
      </c>
      <c r="EC698">
        <v>999.9000000000001</v>
      </c>
      <c r="ED698">
        <v>0</v>
      </c>
      <c r="EE698">
        <v>0</v>
      </c>
      <c r="EF698">
        <v>9995.824444444444</v>
      </c>
      <c r="EG698">
        <v>0</v>
      </c>
      <c r="EH698">
        <v>1044.701111111111</v>
      </c>
      <c r="EI698">
        <v>8.982660000000001</v>
      </c>
      <c r="EJ698">
        <v>312.2867777777778</v>
      </c>
      <c r="EK698">
        <v>302.3428888888889</v>
      </c>
      <c r="EL698">
        <v>2.638284444444444</v>
      </c>
      <c r="EM698">
        <v>298.1746666666667</v>
      </c>
      <c r="EN698">
        <v>13.78634444444445</v>
      </c>
      <c r="EO698">
        <v>1.482145555555555</v>
      </c>
      <c r="EP698">
        <v>1.244067777777778</v>
      </c>
      <c r="EQ698">
        <v>12.78521111111111</v>
      </c>
      <c r="ER698">
        <v>10.13962222222222</v>
      </c>
      <c r="ES698">
        <v>1999.967777777778</v>
      </c>
      <c r="ET698">
        <v>0.9799953333333333</v>
      </c>
      <c r="EU698">
        <v>0.02000467777777778</v>
      </c>
      <c r="EV698">
        <v>0</v>
      </c>
      <c r="EW698">
        <v>1379.502222222222</v>
      </c>
      <c r="EX698">
        <v>5.00097</v>
      </c>
      <c r="EY698">
        <v>27831.31111111111</v>
      </c>
      <c r="EZ698">
        <v>16707.25555555556</v>
      </c>
      <c r="FA698">
        <v>41.187</v>
      </c>
      <c r="FB698">
        <v>42.312</v>
      </c>
      <c r="FC698">
        <v>41.361</v>
      </c>
      <c r="FD698">
        <v>41.687</v>
      </c>
      <c r="FE698">
        <v>41.25</v>
      </c>
      <c r="FF698">
        <v>1955.057777777778</v>
      </c>
      <c r="FG698">
        <v>39.91</v>
      </c>
      <c r="FH698">
        <v>0</v>
      </c>
      <c r="FI698">
        <v>11183.60000014305</v>
      </c>
      <c r="FJ698">
        <v>0</v>
      </c>
      <c r="FK698">
        <v>1379.8028</v>
      </c>
      <c r="FL698">
        <v>-1.788461558633266</v>
      </c>
      <c r="FM698">
        <v>-44.87692285801492</v>
      </c>
      <c r="FN698">
        <v>27836.32</v>
      </c>
      <c r="FO698">
        <v>15</v>
      </c>
      <c r="FP698">
        <v>0</v>
      </c>
      <c r="FQ698" t="s">
        <v>439</v>
      </c>
      <c r="FR698">
        <v>1760210915.6</v>
      </c>
      <c r="FS698">
        <v>0</v>
      </c>
      <c r="FT698">
        <v>0</v>
      </c>
      <c r="FU698">
        <v>-0.215</v>
      </c>
      <c r="FV698">
        <v>0</v>
      </c>
      <c r="FW698">
        <v>-0.6919999999999999</v>
      </c>
      <c r="FX698">
        <v>0</v>
      </c>
      <c r="FY698">
        <v>400</v>
      </c>
      <c r="FZ698">
        <v>0</v>
      </c>
      <c r="GA698">
        <v>0.15</v>
      </c>
      <c r="GB698">
        <v>0</v>
      </c>
      <c r="GC698">
        <v>7.821486829268292</v>
      </c>
      <c r="GD698">
        <v>7.385076794425081</v>
      </c>
      <c r="GE698">
        <v>0.7579175155405219</v>
      </c>
      <c r="GF698">
        <v>0</v>
      </c>
      <c r="GG698">
        <v>1379.742647058824</v>
      </c>
      <c r="GH698">
        <v>0.2693659224979644</v>
      </c>
      <c r="GI698">
        <v>0.3289762088977756</v>
      </c>
      <c r="GJ698">
        <v>1</v>
      </c>
      <c r="GK698">
        <v>2.637486341463415</v>
      </c>
      <c r="GL698">
        <v>0.005464181184672239</v>
      </c>
      <c r="GM698">
        <v>0.0007967426248369342</v>
      </c>
      <c r="GN698">
        <v>1</v>
      </c>
      <c r="GO698">
        <v>2</v>
      </c>
      <c r="GP698">
        <v>3</v>
      </c>
      <c r="GQ698" t="s">
        <v>440</v>
      </c>
      <c r="GR698">
        <v>3.13359</v>
      </c>
      <c r="GS698">
        <v>2.76034</v>
      </c>
      <c r="GT698">
        <v>0.0715982</v>
      </c>
      <c r="GU698">
        <v>0.0686647</v>
      </c>
      <c r="GV698">
        <v>0.080474</v>
      </c>
      <c r="GW698">
        <v>0.07013170000000001</v>
      </c>
      <c r="GX698">
        <v>29437.6</v>
      </c>
      <c r="GY698">
        <v>29535.1</v>
      </c>
      <c r="GZ698">
        <v>29492.3</v>
      </c>
      <c r="HA698">
        <v>29318</v>
      </c>
      <c r="HB698">
        <v>35838.1</v>
      </c>
      <c r="HC698">
        <v>36114.5</v>
      </c>
      <c r="HD698">
        <v>41496.9</v>
      </c>
      <c r="HE698">
        <v>41648.9</v>
      </c>
      <c r="HF698">
        <v>1.90945</v>
      </c>
      <c r="HG698">
        <v>1.82458</v>
      </c>
      <c r="HH698">
        <v>0.009767710000000001</v>
      </c>
      <c r="HI698">
        <v>0</v>
      </c>
      <c r="HJ698">
        <v>23.8354</v>
      </c>
      <c r="HK698">
        <v>999.9</v>
      </c>
      <c r="HL698">
        <v>34.1</v>
      </c>
      <c r="HM698">
        <v>31.3</v>
      </c>
      <c r="HN698">
        <v>17.3406</v>
      </c>
      <c r="HO698">
        <v>62.1869</v>
      </c>
      <c r="HP698">
        <v>30.9014</v>
      </c>
      <c r="HQ698">
        <v>1</v>
      </c>
      <c r="HR698">
        <v>0.309233</v>
      </c>
      <c r="HS698">
        <v>5.30383</v>
      </c>
      <c r="HT698">
        <v>20.2615</v>
      </c>
      <c r="HU698">
        <v>5.21639</v>
      </c>
      <c r="HV698">
        <v>12.0159</v>
      </c>
      <c r="HW698">
        <v>4.9886</v>
      </c>
      <c r="HX698">
        <v>3.28778</v>
      </c>
      <c r="HY698">
        <v>9999</v>
      </c>
      <c r="HZ698">
        <v>9999</v>
      </c>
      <c r="IA698">
        <v>9999</v>
      </c>
      <c r="IB698">
        <v>999.9</v>
      </c>
      <c r="IC698">
        <v>4.97284</v>
      </c>
      <c r="ID698">
        <v>1.86661</v>
      </c>
      <c r="IE698">
        <v>1.86588</v>
      </c>
      <c r="IF698">
        <v>1.86584</v>
      </c>
      <c r="IG698">
        <v>1.86768</v>
      </c>
      <c r="IH698">
        <v>1.87013</v>
      </c>
      <c r="II698">
        <v>1.86876</v>
      </c>
      <c r="IJ698">
        <v>1.87027</v>
      </c>
      <c r="IK698">
        <v>0</v>
      </c>
      <c r="IL698">
        <v>0</v>
      </c>
      <c r="IM698">
        <v>0</v>
      </c>
      <c r="IN698">
        <v>0</v>
      </c>
      <c r="IO698" t="s">
        <v>441</v>
      </c>
      <c r="IP698" t="s">
        <v>442</v>
      </c>
      <c r="IQ698" t="s">
        <v>443</v>
      </c>
      <c r="IR698" t="s">
        <v>443</v>
      </c>
      <c r="IS698" t="s">
        <v>443</v>
      </c>
      <c r="IT698" t="s">
        <v>443</v>
      </c>
      <c r="IU698">
        <v>0</v>
      </c>
      <c r="IV698">
        <v>100</v>
      </c>
      <c r="IW698">
        <v>100</v>
      </c>
      <c r="IX698">
        <v>-2.064</v>
      </c>
      <c r="IY698">
        <v>0.0738</v>
      </c>
      <c r="IZ698">
        <v>-1.414774939843471</v>
      </c>
      <c r="JA698">
        <v>-0.002262605230658699</v>
      </c>
      <c r="JB698">
        <v>4.117972070868355E-07</v>
      </c>
      <c r="JC698">
        <v>-1.535053720392113E-10</v>
      </c>
      <c r="JD698">
        <v>-0.05773197212917025</v>
      </c>
      <c r="JE698">
        <v>-0.004387372397949352</v>
      </c>
      <c r="JF698">
        <v>0.001148265067849212</v>
      </c>
      <c r="JG698">
        <v>-2.372704636287677E-05</v>
      </c>
      <c r="JH698">
        <v>4</v>
      </c>
      <c r="JI698">
        <v>2346</v>
      </c>
      <c r="JJ698">
        <v>1</v>
      </c>
      <c r="JK698">
        <v>24</v>
      </c>
      <c r="JL698">
        <v>21756.6</v>
      </c>
      <c r="JM698">
        <v>29358605.2</v>
      </c>
      <c r="JN698">
        <v>0.734863</v>
      </c>
      <c r="JO698">
        <v>2.29858</v>
      </c>
      <c r="JP698">
        <v>1.39771</v>
      </c>
      <c r="JQ698">
        <v>2.35474</v>
      </c>
      <c r="JR698">
        <v>1.49536</v>
      </c>
      <c r="JS698">
        <v>2.64526</v>
      </c>
      <c r="JT698">
        <v>36.0347</v>
      </c>
      <c r="JU698">
        <v>24.0175</v>
      </c>
      <c r="JV698">
        <v>18</v>
      </c>
      <c r="JW698">
        <v>501.401</v>
      </c>
      <c r="JX698">
        <v>436.979</v>
      </c>
      <c r="JY698">
        <v>18.0454</v>
      </c>
      <c r="JZ698">
        <v>31.3534</v>
      </c>
      <c r="KA698">
        <v>30</v>
      </c>
      <c r="KB698">
        <v>31.1538</v>
      </c>
      <c r="KC698">
        <v>31.0796</v>
      </c>
      <c r="KD698">
        <v>14.6682</v>
      </c>
      <c r="KE698">
        <v>23.2209</v>
      </c>
      <c r="KF698">
        <v>29.1567</v>
      </c>
      <c r="KG698">
        <v>18.046</v>
      </c>
      <c r="KH698">
        <v>266.299</v>
      </c>
      <c r="KI698">
        <v>13.829</v>
      </c>
      <c r="KJ698">
        <v>100.79</v>
      </c>
      <c r="KK698">
        <v>100.155</v>
      </c>
    </row>
    <row r="699" spans="1:297">
      <c r="A699">
        <v>683</v>
      </c>
      <c r="B699">
        <v>1761516317.5</v>
      </c>
      <c r="C699">
        <v>9107</v>
      </c>
      <c r="D699" t="s">
        <v>1815</v>
      </c>
      <c r="E699" t="s">
        <v>1816</v>
      </c>
      <c r="F699">
        <v>5</v>
      </c>
      <c r="G699" t="s">
        <v>1604</v>
      </c>
      <c r="H699" t="s">
        <v>436</v>
      </c>
      <c r="I699">
        <v>1761516314.7</v>
      </c>
      <c r="J699">
        <f>(K699)/1000</f>
        <v>0</v>
      </c>
      <c r="K699">
        <f>IF(DP699, AN699, AH699)</f>
        <v>0</v>
      </c>
      <c r="L699">
        <f>IF(DP699, AI699, AG699)</f>
        <v>0</v>
      </c>
      <c r="M699">
        <f>DR699 - IF(AU699&gt;1, L699*DL699*100.0/(AW699), 0)</f>
        <v>0</v>
      </c>
      <c r="N699">
        <f>((T699-J699/2)*M699-L699)/(T699+J699/2)</f>
        <v>0</v>
      </c>
      <c r="O699">
        <f>N699*(DY699+DZ699)/1000.0</f>
        <v>0</v>
      </c>
      <c r="P699">
        <f>(DR699 - IF(AU699&gt;1, L699*DL699*100.0/(AW699), 0))*(DY699+DZ699)/1000.0</f>
        <v>0</v>
      </c>
      <c r="Q699">
        <f>2.0/((1/S699-1/R699)+SIGN(S699)*SQRT((1/S699-1/R699)*(1/S699-1/R699) + 4*DM699/((DM699+1)*(DM699+1))*(2*1/S699*1/R699-1/R699*1/R699)))</f>
        <v>0</v>
      </c>
      <c r="R699">
        <f>IF(LEFT(DN699,1)&lt;&gt;"0",IF(LEFT(DN699,1)="1",3.0,DO699),$D$5+$E$5*(EF699*DY699/($K$5*1000))+$F$5*(EF699*DY699/($K$5*1000))*MAX(MIN(DL699,$J$5),$I$5)*MAX(MIN(DL699,$J$5),$I$5)+$G$5*MAX(MIN(DL699,$J$5),$I$5)*(EF699*DY699/($K$5*1000))+$H$5*(EF699*DY699/($K$5*1000))*(EF699*DY699/($K$5*1000)))</f>
        <v>0</v>
      </c>
      <c r="S699">
        <f>J699*(1000-(1000*0.61365*exp(17.502*W699/(240.97+W699))/(DY699+DZ699)+DT699)/2)/(1000*0.61365*exp(17.502*W699/(240.97+W699))/(DY699+DZ699)-DT699)</f>
        <v>0</v>
      </c>
      <c r="T699">
        <f>1/((DM699+1)/(Q699/1.6)+1/(R699/1.37)) + DM699/((DM699+1)/(Q699/1.6) + DM699/(R699/1.37))</f>
        <v>0</v>
      </c>
      <c r="U699">
        <f>(DH699*DK699)</f>
        <v>0</v>
      </c>
      <c r="V699">
        <f>(EA699+(U699+2*0.95*5.67E-8*(((EA699+$B$7)+273)^4-(EA699+273)^4)-44100*J699)/(1.84*29.3*R699+8*0.95*5.67E-8*(EA699+273)^3))</f>
        <v>0</v>
      </c>
      <c r="W699">
        <f>($C$7*EB699+$D$7*EC699+$E$7*V699)</f>
        <v>0</v>
      </c>
      <c r="X699">
        <f>0.61365*exp(17.502*W699/(240.97+W699))</f>
        <v>0</v>
      </c>
      <c r="Y699">
        <f>(Z699/AA699*100)</f>
        <v>0</v>
      </c>
      <c r="Z699">
        <f>DT699*(DY699+DZ699)/1000</f>
        <v>0</v>
      </c>
      <c r="AA699">
        <f>0.61365*exp(17.502*EA699/(240.97+EA699))</f>
        <v>0</v>
      </c>
      <c r="AB699">
        <f>(X699-DT699*(DY699+DZ699)/1000)</f>
        <v>0</v>
      </c>
      <c r="AC699">
        <f>(-J699*44100)</f>
        <v>0</v>
      </c>
      <c r="AD699">
        <f>2*29.3*R699*0.92*(EA699-W699)</f>
        <v>0</v>
      </c>
      <c r="AE699">
        <f>2*0.95*5.67E-8*(((EA699+$B$7)+273)^4-(W699+273)^4)</f>
        <v>0</v>
      </c>
      <c r="AF699">
        <f>U699+AE699+AC699+AD699</f>
        <v>0</v>
      </c>
      <c r="AG699">
        <f>DX699*AU699*(DS699-DR699*(1000-AU699*DU699)/(1000-AU699*DT699))/(100*DL699)</f>
        <v>0</v>
      </c>
      <c r="AH699">
        <f>1000*DX699*AU699*(DT699-DU699)/(100*DL699*(1000-AU699*DT699))</f>
        <v>0</v>
      </c>
      <c r="AI699">
        <f>(AJ699 - AK699 - DY699*1E3/(8.314*(EA699+273.15)) * AM699/DX699 * AL699) * DX699/(100*DL699) * (1000 - DU699)/1000</f>
        <v>0</v>
      </c>
      <c r="AJ699">
        <v>287.2003432555079</v>
      </c>
      <c r="AK699">
        <v>290.1561757575757</v>
      </c>
      <c r="AL699">
        <v>-3.166907962358015</v>
      </c>
      <c r="AM699">
        <v>65.65834347020231</v>
      </c>
      <c r="AN699">
        <f>(AP699 - AO699 + DY699*1E3/(8.314*(EA699+273.15)) * AR699/DX699 * AQ699) * DX699/(100*DL699) * 1000/(1000 - AP699)</f>
        <v>0</v>
      </c>
      <c r="AO699">
        <v>13.78677501354719</v>
      </c>
      <c r="AP699">
        <v>16.42836</v>
      </c>
      <c r="AQ699">
        <v>2.971893661658795E-05</v>
      </c>
      <c r="AR699">
        <v>107.4177789400426</v>
      </c>
      <c r="AS699">
        <v>0</v>
      </c>
      <c r="AT699">
        <v>0</v>
      </c>
      <c r="AU699">
        <f>IF(AS699*$H$13&gt;=AW699,1.0,(AW699/(AW699-AS699*$H$13)))</f>
        <v>0</v>
      </c>
      <c r="AV699">
        <f>(AU699-1)*100</f>
        <v>0</v>
      </c>
      <c r="AW699">
        <f>MAX(0,($B$13+$C$13*EF699)/(1+$D$13*EF699)*DY699/(EA699+273)*$E$13)</f>
        <v>0</v>
      </c>
      <c r="AX699" t="s">
        <v>437</v>
      </c>
      <c r="AY699" t="s">
        <v>437</v>
      </c>
      <c r="AZ699">
        <v>0</v>
      </c>
      <c r="BA699">
        <v>0</v>
      </c>
      <c r="BB699">
        <f>1-AZ699/BA699</f>
        <v>0</v>
      </c>
      <c r="BC699">
        <v>0</v>
      </c>
      <c r="BD699" t="s">
        <v>437</v>
      </c>
      <c r="BE699" t="s">
        <v>437</v>
      </c>
      <c r="BF699">
        <v>0</v>
      </c>
      <c r="BG699">
        <v>0</v>
      </c>
      <c r="BH699">
        <f>1-BF699/BG699</f>
        <v>0</v>
      </c>
      <c r="BI699">
        <v>0.5</v>
      </c>
      <c r="BJ699">
        <f>DI699</f>
        <v>0</v>
      </c>
      <c r="BK699">
        <f>L699</f>
        <v>0</v>
      </c>
      <c r="BL699">
        <f>BH699*BI699*BJ699</f>
        <v>0</v>
      </c>
      <c r="BM699">
        <f>(BK699-BC699)/BJ699</f>
        <v>0</v>
      </c>
      <c r="BN699">
        <f>(BA699-BG699)/BG699</f>
        <v>0</v>
      </c>
      <c r="BO699">
        <f>AZ699/(BB699+AZ699/BG699)</f>
        <v>0</v>
      </c>
      <c r="BP699" t="s">
        <v>437</v>
      </c>
      <c r="BQ699">
        <v>0</v>
      </c>
      <c r="BR699">
        <f>IF(BQ699&lt;&gt;0, BQ699, BO699)</f>
        <v>0</v>
      </c>
      <c r="BS699">
        <f>1-BR699/BG699</f>
        <v>0</v>
      </c>
      <c r="BT699">
        <f>(BG699-BF699)/(BG699-BR699)</f>
        <v>0</v>
      </c>
      <c r="BU699">
        <f>(BA699-BG699)/(BA699-BR699)</f>
        <v>0</v>
      </c>
      <c r="BV699">
        <f>(BG699-BF699)/(BG699-AZ699)</f>
        <v>0</v>
      </c>
      <c r="BW699">
        <f>(BA699-BG699)/(BA699-AZ699)</f>
        <v>0</v>
      </c>
      <c r="BX699">
        <f>(BT699*BR699/BF699)</f>
        <v>0</v>
      </c>
      <c r="BY699">
        <f>(1-BX699)</f>
        <v>0</v>
      </c>
      <c r="BZ699">
        <v>2020</v>
      </c>
      <c r="CA699">
        <v>290.0000000000001</v>
      </c>
      <c r="CB699">
        <v>1590.42</v>
      </c>
      <c r="CC699">
        <v>295</v>
      </c>
      <c r="CD699">
        <v>5220.67</v>
      </c>
      <c r="CE699">
        <v>1591.29</v>
      </c>
      <c r="CF699">
        <v>-0.87</v>
      </c>
      <c r="CG699">
        <v>300.0000000000001</v>
      </c>
      <c r="CH699">
        <v>23.8</v>
      </c>
      <c r="CI699">
        <v>1650.734719841875</v>
      </c>
      <c r="CJ699">
        <v>2.032994541366527</v>
      </c>
      <c r="CK699">
        <v>-31.03478562282126</v>
      </c>
      <c r="CL699">
        <v>0.9198548094063967</v>
      </c>
      <c r="CM699">
        <v>0.9759925733019913</v>
      </c>
      <c r="CN699">
        <v>-0.00431141668520578</v>
      </c>
      <c r="CO699">
        <v>289.9999999999999</v>
      </c>
      <c r="CP699">
        <v>1590.91</v>
      </c>
      <c r="CQ699">
        <v>765</v>
      </c>
      <c r="CR699">
        <v>5219.32</v>
      </c>
      <c r="CS699">
        <v>1591.27</v>
      </c>
      <c r="CT699">
        <v>-0.36</v>
      </c>
      <c r="DH699">
        <f>$B$11*EG699+$C$11*EH699+$F$11*ES699*(1-EV699)</f>
        <v>0</v>
      </c>
      <c r="DI699">
        <f>DH699*DJ699</f>
        <v>0</v>
      </c>
      <c r="DJ699">
        <f>($B$11*$D$9+$C$11*$D$9+$F$11*((FF699+EX699)/MAX(FF699+EX699+FG699, 0.1)*$I$9+FG699/MAX(FF699+EX699+FG699, 0.1)*$J$9))/($B$11+$C$11+$F$11)</f>
        <v>0</v>
      </c>
      <c r="DK699">
        <f>($B$11*$K$9+$C$11*$K$9+$F$11*((FF699+EX699)/MAX(FF699+EX699+FG699, 0.1)*$P$9+FG699/MAX(FF699+EX699+FG699, 0.1)*$Q$9))/($B$11+$C$11+$F$11)</f>
        <v>0</v>
      </c>
      <c r="DL699">
        <v>6</v>
      </c>
      <c r="DM699">
        <v>0.5</v>
      </c>
      <c r="DN699" t="s">
        <v>438</v>
      </c>
      <c r="DO699">
        <v>2</v>
      </c>
      <c r="DP699" t="b">
        <v>1</v>
      </c>
      <c r="DQ699">
        <v>1761516314.7</v>
      </c>
      <c r="DR699">
        <v>292.559</v>
      </c>
      <c r="DS699">
        <v>282.6952</v>
      </c>
      <c r="DT699">
        <v>16.42639</v>
      </c>
      <c r="DU699">
        <v>13.78676</v>
      </c>
      <c r="DV699">
        <v>294.6084</v>
      </c>
      <c r="DW699">
        <v>16.35257</v>
      </c>
      <c r="DX699">
        <v>500.002</v>
      </c>
      <c r="DY699">
        <v>90.2401</v>
      </c>
      <c r="DZ699">
        <v>0.09997548000000001</v>
      </c>
      <c r="EA699">
        <v>23.90258</v>
      </c>
      <c r="EB699">
        <v>23.99866</v>
      </c>
      <c r="EC699">
        <v>999.9</v>
      </c>
      <c r="ED699">
        <v>0</v>
      </c>
      <c r="EE699">
        <v>0</v>
      </c>
      <c r="EF699">
        <v>9997.248</v>
      </c>
      <c r="EG699">
        <v>0</v>
      </c>
      <c r="EH699">
        <v>1044.681</v>
      </c>
      <c r="EI699">
        <v>9.863766000000002</v>
      </c>
      <c r="EJ699">
        <v>297.4449</v>
      </c>
      <c r="EK699">
        <v>286.6471</v>
      </c>
      <c r="EL699">
        <v>2.639644</v>
      </c>
      <c r="EM699">
        <v>282.6952</v>
      </c>
      <c r="EN699">
        <v>13.78676</v>
      </c>
      <c r="EO699">
        <v>1.482319</v>
      </c>
      <c r="EP699">
        <v>1.244117</v>
      </c>
      <c r="EQ699">
        <v>12.78699</v>
      </c>
      <c r="ER699">
        <v>10.14018</v>
      </c>
      <c r="ES699">
        <v>1999.964</v>
      </c>
      <c r="ET699">
        <v>0.9799952</v>
      </c>
      <c r="EU699">
        <v>0.02000478</v>
      </c>
      <c r="EV699">
        <v>0</v>
      </c>
      <c r="EW699">
        <v>1379.057</v>
      </c>
      <c r="EX699">
        <v>5.000970000000001</v>
      </c>
      <c r="EY699">
        <v>27820.93</v>
      </c>
      <c r="EZ699">
        <v>16707.24</v>
      </c>
      <c r="FA699">
        <v>41.187</v>
      </c>
      <c r="FB699">
        <v>42.312</v>
      </c>
      <c r="FC699">
        <v>41.375</v>
      </c>
      <c r="FD699">
        <v>41.6933</v>
      </c>
      <c r="FE699">
        <v>41.2374</v>
      </c>
      <c r="FF699">
        <v>1955.054</v>
      </c>
      <c r="FG699">
        <v>39.90999999999999</v>
      </c>
      <c r="FH699">
        <v>0</v>
      </c>
      <c r="FI699">
        <v>11189</v>
      </c>
      <c r="FJ699">
        <v>0</v>
      </c>
      <c r="FK699">
        <v>1379.492307692308</v>
      </c>
      <c r="FL699">
        <v>-5.942564110961597</v>
      </c>
      <c r="FM699">
        <v>-110.0170938287232</v>
      </c>
      <c r="FN699">
        <v>27829.44615384615</v>
      </c>
      <c r="FO699">
        <v>15</v>
      </c>
      <c r="FP699">
        <v>0</v>
      </c>
      <c r="FQ699" t="s">
        <v>439</v>
      </c>
      <c r="FR699">
        <v>1760210915.6</v>
      </c>
      <c r="FS699">
        <v>0</v>
      </c>
      <c r="FT699">
        <v>0</v>
      </c>
      <c r="FU699">
        <v>-0.215</v>
      </c>
      <c r="FV699">
        <v>0</v>
      </c>
      <c r="FW699">
        <v>-0.6919999999999999</v>
      </c>
      <c r="FX699">
        <v>0</v>
      </c>
      <c r="FY699">
        <v>400</v>
      </c>
      <c r="FZ699">
        <v>0</v>
      </c>
      <c r="GA699">
        <v>0.15</v>
      </c>
      <c r="GB699">
        <v>0</v>
      </c>
      <c r="GC699">
        <v>8.641643499999999</v>
      </c>
      <c r="GD699">
        <v>8.692000975609744</v>
      </c>
      <c r="GE699">
        <v>0.8642479299846486</v>
      </c>
      <c r="GF699">
        <v>0</v>
      </c>
      <c r="GG699">
        <v>1379.61705882353</v>
      </c>
      <c r="GH699">
        <v>-3.360427820367608</v>
      </c>
      <c r="GI699">
        <v>0.4551956877946585</v>
      </c>
      <c r="GJ699">
        <v>0</v>
      </c>
      <c r="GK699">
        <v>2.638154</v>
      </c>
      <c r="GL699">
        <v>0.01148757973733331</v>
      </c>
      <c r="GM699">
        <v>0.001263852839534736</v>
      </c>
      <c r="GN699">
        <v>1</v>
      </c>
      <c r="GO699">
        <v>1</v>
      </c>
      <c r="GP699">
        <v>3</v>
      </c>
      <c r="GQ699" t="s">
        <v>446</v>
      </c>
      <c r="GR699">
        <v>3.1336</v>
      </c>
      <c r="GS699">
        <v>2.76031</v>
      </c>
      <c r="GT699">
        <v>0.06850970000000001</v>
      </c>
      <c r="GU699">
        <v>0.0654064</v>
      </c>
      <c r="GV699">
        <v>0.0804853</v>
      </c>
      <c r="GW699">
        <v>0.0701309</v>
      </c>
      <c r="GX699">
        <v>29535.4</v>
      </c>
      <c r="GY699">
        <v>29638.4</v>
      </c>
      <c r="GZ699">
        <v>29492.1</v>
      </c>
      <c r="HA699">
        <v>29317.9</v>
      </c>
      <c r="HB699">
        <v>35837.8</v>
      </c>
      <c r="HC699">
        <v>36114.1</v>
      </c>
      <c r="HD699">
        <v>41497.2</v>
      </c>
      <c r="HE699">
        <v>41648.4</v>
      </c>
      <c r="HF699">
        <v>1.9097</v>
      </c>
      <c r="HG699">
        <v>1.82475</v>
      </c>
      <c r="HH699">
        <v>0.00988692</v>
      </c>
      <c r="HI699">
        <v>0</v>
      </c>
      <c r="HJ699">
        <v>23.8354</v>
      </c>
      <c r="HK699">
        <v>999.9</v>
      </c>
      <c r="HL699">
        <v>34.1</v>
      </c>
      <c r="HM699">
        <v>31.3</v>
      </c>
      <c r="HN699">
        <v>17.3418</v>
      </c>
      <c r="HO699">
        <v>62.5869</v>
      </c>
      <c r="HP699">
        <v>30.7532</v>
      </c>
      <c r="HQ699">
        <v>1</v>
      </c>
      <c r="HR699">
        <v>0.309223</v>
      </c>
      <c r="HS699">
        <v>5.29336</v>
      </c>
      <c r="HT699">
        <v>20.2618</v>
      </c>
      <c r="HU699">
        <v>5.21669</v>
      </c>
      <c r="HV699">
        <v>12.0159</v>
      </c>
      <c r="HW699">
        <v>4.9883</v>
      </c>
      <c r="HX699">
        <v>3.28768</v>
      </c>
      <c r="HY699">
        <v>9999</v>
      </c>
      <c r="HZ699">
        <v>9999</v>
      </c>
      <c r="IA699">
        <v>9999</v>
      </c>
      <c r="IB699">
        <v>999.9</v>
      </c>
      <c r="IC699">
        <v>4.97287</v>
      </c>
      <c r="ID699">
        <v>1.86661</v>
      </c>
      <c r="IE699">
        <v>1.86592</v>
      </c>
      <c r="IF699">
        <v>1.86584</v>
      </c>
      <c r="IG699">
        <v>1.86768</v>
      </c>
      <c r="IH699">
        <v>1.87014</v>
      </c>
      <c r="II699">
        <v>1.86874</v>
      </c>
      <c r="IJ699">
        <v>1.87027</v>
      </c>
      <c r="IK699">
        <v>0</v>
      </c>
      <c r="IL699">
        <v>0</v>
      </c>
      <c r="IM699">
        <v>0</v>
      </c>
      <c r="IN699">
        <v>0</v>
      </c>
      <c r="IO699" t="s">
        <v>441</v>
      </c>
      <c r="IP699" t="s">
        <v>442</v>
      </c>
      <c r="IQ699" t="s">
        <v>443</v>
      </c>
      <c r="IR699" t="s">
        <v>443</v>
      </c>
      <c r="IS699" t="s">
        <v>443</v>
      </c>
      <c r="IT699" t="s">
        <v>443</v>
      </c>
      <c r="IU699">
        <v>0</v>
      </c>
      <c r="IV699">
        <v>100</v>
      </c>
      <c r="IW699">
        <v>100</v>
      </c>
      <c r="IX699">
        <v>-2.032</v>
      </c>
      <c r="IY699">
        <v>0.0738</v>
      </c>
      <c r="IZ699">
        <v>-1.414774939843471</v>
      </c>
      <c r="JA699">
        <v>-0.002262605230658699</v>
      </c>
      <c r="JB699">
        <v>4.117972070868355E-07</v>
      </c>
      <c r="JC699">
        <v>-1.535053720392113E-10</v>
      </c>
      <c r="JD699">
        <v>-0.05773197212917025</v>
      </c>
      <c r="JE699">
        <v>-0.004387372397949352</v>
      </c>
      <c r="JF699">
        <v>0.001148265067849212</v>
      </c>
      <c r="JG699">
        <v>-2.372704636287677E-05</v>
      </c>
      <c r="JH699">
        <v>4</v>
      </c>
      <c r="JI699">
        <v>2346</v>
      </c>
      <c r="JJ699">
        <v>1</v>
      </c>
      <c r="JK699">
        <v>24</v>
      </c>
      <c r="JL699">
        <v>21756.7</v>
      </c>
      <c r="JM699">
        <v>29358605.3</v>
      </c>
      <c r="JN699">
        <v>0.6994629999999999</v>
      </c>
      <c r="JO699">
        <v>2.30225</v>
      </c>
      <c r="JP699">
        <v>1.39771</v>
      </c>
      <c r="JQ699">
        <v>2.34985</v>
      </c>
      <c r="JR699">
        <v>1.49536</v>
      </c>
      <c r="JS699">
        <v>2.55981</v>
      </c>
      <c r="JT699">
        <v>36.0582</v>
      </c>
      <c r="JU699">
        <v>24.0262</v>
      </c>
      <c r="JV699">
        <v>18</v>
      </c>
      <c r="JW699">
        <v>501.565</v>
      </c>
      <c r="JX699">
        <v>437.087</v>
      </c>
      <c r="JY699">
        <v>18.0467</v>
      </c>
      <c r="JZ699">
        <v>31.3534</v>
      </c>
      <c r="KA699">
        <v>30</v>
      </c>
      <c r="KB699">
        <v>31.1538</v>
      </c>
      <c r="KC699">
        <v>31.0796</v>
      </c>
      <c r="KD699">
        <v>14.0043</v>
      </c>
      <c r="KE699">
        <v>23.2209</v>
      </c>
      <c r="KF699">
        <v>29.1567</v>
      </c>
      <c r="KG699">
        <v>18.0485</v>
      </c>
      <c r="KH699">
        <v>246.263</v>
      </c>
      <c r="KI699">
        <v>13.829</v>
      </c>
      <c r="KJ699">
        <v>100.79</v>
      </c>
      <c r="KK699">
        <v>100.154</v>
      </c>
    </row>
    <row r="700" spans="1:297">
      <c r="A700">
        <v>684</v>
      </c>
      <c r="B700">
        <v>1761516322.5</v>
      </c>
      <c r="C700">
        <v>9112</v>
      </c>
      <c r="D700" t="s">
        <v>1817</v>
      </c>
      <c r="E700" t="s">
        <v>1818</v>
      </c>
      <c r="F700">
        <v>5</v>
      </c>
      <c r="G700" t="s">
        <v>1604</v>
      </c>
      <c r="H700" t="s">
        <v>436</v>
      </c>
      <c r="I700">
        <v>1761516320</v>
      </c>
      <c r="J700">
        <f>(K700)/1000</f>
        <v>0</v>
      </c>
      <c r="K700">
        <f>IF(DP700, AN700, AH700)</f>
        <v>0</v>
      </c>
      <c r="L700">
        <f>IF(DP700, AI700, AG700)</f>
        <v>0</v>
      </c>
      <c r="M700">
        <f>DR700 - IF(AU700&gt;1, L700*DL700*100.0/(AW700), 0)</f>
        <v>0</v>
      </c>
      <c r="N700">
        <f>((T700-J700/2)*M700-L700)/(T700+J700/2)</f>
        <v>0</v>
      </c>
      <c r="O700">
        <f>N700*(DY700+DZ700)/1000.0</f>
        <v>0</v>
      </c>
      <c r="P700">
        <f>(DR700 - IF(AU700&gt;1, L700*DL700*100.0/(AW700), 0))*(DY700+DZ700)/1000.0</f>
        <v>0</v>
      </c>
      <c r="Q700">
        <f>2.0/((1/S700-1/R700)+SIGN(S700)*SQRT((1/S700-1/R700)*(1/S700-1/R700) + 4*DM700/((DM700+1)*(DM700+1))*(2*1/S700*1/R700-1/R700*1/R700)))</f>
        <v>0</v>
      </c>
      <c r="R700">
        <f>IF(LEFT(DN700,1)&lt;&gt;"0",IF(LEFT(DN700,1)="1",3.0,DO700),$D$5+$E$5*(EF700*DY700/($K$5*1000))+$F$5*(EF700*DY700/($K$5*1000))*MAX(MIN(DL700,$J$5),$I$5)*MAX(MIN(DL700,$J$5),$I$5)+$G$5*MAX(MIN(DL700,$J$5),$I$5)*(EF700*DY700/($K$5*1000))+$H$5*(EF700*DY700/($K$5*1000))*(EF700*DY700/($K$5*1000)))</f>
        <v>0</v>
      </c>
      <c r="S700">
        <f>J700*(1000-(1000*0.61365*exp(17.502*W700/(240.97+W700))/(DY700+DZ700)+DT700)/2)/(1000*0.61365*exp(17.502*W700/(240.97+W700))/(DY700+DZ700)-DT700)</f>
        <v>0</v>
      </c>
      <c r="T700">
        <f>1/((DM700+1)/(Q700/1.6)+1/(R700/1.37)) + DM700/((DM700+1)/(Q700/1.6) + DM700/(R700/1.37))</f>
        <v>0</v>
      </c>
      <c r="U700">
        <f>(DH700*DK700)</f>
        <v>0</v>
      </c>
      <c r="V700">
        <f>(EA700+(U700+2*0.95*5.67E-8*(((EA700+$B$7)+273)^4-(EA700+273)^4)-44100*J700)/(1.84*29.3*R700+8*0.95*5.67E-8*(EA700+273)^3))</f>
        <v>0</v>
      </c>
      <c r="W700">
        <f>($C$7*EB700+$D$7*EC700+$E$7*V700)</f>
        <v>0</v>
      </c>
      <c r="X700">
        <f>0.61365*exp(17.502*W700/(240.97+W700))</f>
        <v>0</v>
      </c>
      <c r="Y700">
        <f>(Z700/AA700*100)</f>
        <v>0</v>
      </c>
      <c r="Z700">
        <f>DT700*(DY700+DZ700)/1000</f>
        <v>0</v>
      </c>
      <c r="AA700">
        <f>0.61365*exp(17.502*EA700/(240.97+EA700))</f>
        <v>0</v>
      </c>
      <c r="AB700">
        <f>(X700-DT700*(DY700+DZ700)/1000)</f>
        <v>0</v>
      </c>
      <c r="AC700">
        <f>(-J700*44100)</f>
        <v>0</v>
      </c>
      <c r="AD700">
        <f>2*29.3*R700*0.92*(EA700-W700)</f>
        <v>0</v>
      </c>
      <c r="AE700">
        <f>2*0.95*5.67E-8*(((EA700+$B$7)+273)^4-(W700+273)^4)</f>
        <v>0</v>
      </c>
      <c r="AF700">
        <f>U700+AE700+AC700+AD700</f>
        <v>0</v>
      </c>
      <c r="AG700">
        <f>DX700*AU700*(DS700-DR700*(1000-AU700*DU700)/(1000-AU700*DT700))/(100*DL700)</f>
        <v>0</v>
      </c>
      <c r="AH700">
        <f>1000*DX700*AU700*(DT700-DU700)/(100*DL700*(1000-AU700*DT700))</f>
        <v>0</v>
      </c>
      <c r="AI700">
        <f>(AJ700 - AK700 - DY700*1E3/(8.314*(EA700+273.15)) * AM700/DX700 * AL700) * DX700/(100*DL700) * (1000 - DU700)/1000</f>
        <v>0</v>
      </c>
      <c r="AJ700">
        <v>270.467197707546</v>
      </c>
      <c r="AK700">
        <v>274.1010848484848</v>
      </c>
      <c r="AL700">
        <v>-3.209661904563752</v>
      </c>
      <c r="AM700">
        <v>65.65834347020231</v>
      </c>
      <c r="AN700">
        <f>(AP700 - AO700 + DY700*1E3/(8.314*(EA700+273.15)) * AR700/DX700 * AQ700) * DX700/(100*DL700) * 1000/(1000 - AP700)</f>
        <v>0</v>
      </c>
      <c r="AO700">
        <v>13.78530928814089</v>
      </c>
      <c r="AP700">
        <v>16.42788848484849</v>
      </c>
      <c r="AQ700">
        <v>-1.429993119056169E-05</v>
      </c>
      <c r="AR700">
        <v>107.4177789400426</v>
      </c>
      <c r="AS700">
        <v>0</v>
      </c>
      <c r="AT700">
        <v>0</v>
      </c>
      <c r="AU700">
        <f>IF(AS700*$H$13&gt;=AW700,1.0,(AW700/(AW700-AS700*$H$13)))</f>
        <v>0</v>
      </c>
      <c r="AV700">
        <f>(AU700-1)*100</f>
        <v>0</v>
      </c>
      <c r="AW700">
        <f>MAX(0,($B$13+$C$13*EF700)/(1+$D$13*EF700)*DY700/(EA700+273)*$E$13)</f>
        <v>0</v>
      </c>
      <c r="AX700" t="s">
        <v>437</v>
      </c>
      <c r="AY700" t="s">
        <v>437</v>
      </c>
      <c r="AZ700">
        <v>0</v>
      </c>
      <c r="BA700">
        <v>0</v>
      </c>
      <c r="BB700">
        <f>1-AZ700/BA700</f>
        <v>0</v>
      </c>
      <c r="BC700">
        <v>0</v>
      </c>
      <c r="BD700" t="s">
        <v>437</v>
      </c>
      <c r="BE700" t="s">
        <v>437</v>
      </c>
      <c r="BF700">
        <v>0</v>
      </c>
      <c r="BG700">
        <v>0</v>
      </c>
      <c r="BH700">
        <f>1-BF700/BG700</f>
        <v>0</v>
      </c>
      <c r="BI700">
        <v>0.5</v>
      </c>
      <c r="BJ700">
        <f>DI700</f>
        <v>0</v>
      </c>
      <c r="BK700">
        <f>L700</f>
        <v>0</v>
      </c>
      <c r="BL700">
        <f>BH700*BI700*BJ700</f>
        <v>0</v>
      </c>
      <c r="BM700">
        <f>(BK700-BC700)/BJ700</f>
        <v>0</v>
      </c>
      <c r="BN700">
        <f>(BA700-BG700)/BG700</f>
        <v>0</v>
      </c>
      <c r="BO700">
        <f>AZ700/(BB700+AZ700/BG700)</f>
        <v>0</v>
      </c>
      <c r="BP700" t="s">
        <v>437</v>
      </c>
      <c r="BQ700">
        <v>0</v>
      </c>
      <c r="BR700">
        <f>IF(BQ700&lt;&gt;0, BQ700, BO700)</f>
        <v>0</v>
      </c>
      <c r="BS700">
        <f>1-BR700/BG700</f>
        <v>0</v>
      </c>
      <c r="BT700">
        <f>(BG700-BF700)/(BG700-BR700)</f>
        <v>0</v>
      </c>
      <c r="BU700">
        <f>(BA700-BG700)/(BA700-BR700)</f>
        <v>0</v>
      </c>
      <c r="BV700">
        <f>(BG700-BF700)/(BG700-AZ700)</f>
        <v>0</v>
      </c>
      <c r="BW700">
        <f>(BA700-BG700)/(BA700-AZ700)</f>
        <v>0</v>
      </c>
      <c r="BX700">
        <f>(BT700*BR700/BF700)</f>
        <v>0</v>
      </c>
      <c r="BY700">
        <f>(1-BX700)</f>
        <v>0</v>
      </c>
      <c r="BZ700">
        <v>2020</v>
      </c>
      <c r="CA700">
        <v>290.0000000000001</v>
      </c>
      <c r="CB700">
        <v>1590.42</v>
      </c>
      <c r="CC700">
        <v>295</v>
      </c>
      <c r="CD700">
        <v>5220.67</v>
      </c>
      <c r="CE700">
        <v>1591.29</v>
      </c>
      <c r="CF700">
        <v>-0.87</v>
      </c>
      <c r="CG700">
        <v>300.0000000000001</v>
      </c>
      <c r="CH700">
        <v>23.8</v>
      </c>
      <c r="CI700">
        <v>1650.734719841875</v>
      </c>
      <c r="CJ700">
        <v>2.032994541366527</v>
      </c>
      <c r="CK700">
        <v>-31.03478562282126</v>
      </c>
      <c r="CL700">
        <v>0.9198548094063967</v>
      </c>
      <c r="CM700">
        <v>0.9759925733019913</v>
      </c>
      <c r="CN700">
        <v>-0.00431141668520578</v>
      </c>
      <c r="CO700">
        <v>289.9999999999999</v>
      </c>
      <c r="CP700">
        <v>1590.91</v>
      </c>
      <c r="CQ700">
        <v>765</v>
      </c>
      <c r="CR700">
        <v>5219.32</v>
      </c>
      <c r="CS700">
        <v>1591.27</v>
      </c>
      <c r="CT700">
        <v>-0.36</v>
      </c>
      <c r="DH700">
        <f>$B$11*EG700+$C$11*EH700+$F$11*ES700*(1-EV700)</f>
        <v>0</v>
      </c>
      <c r="DI700">
        <f>DH700*DJ700</f>
        <v>0</v>
      </c>
      <c r="DJ700">
        <f>($B$11*$D$9+$C$11*$D$9+$F$11*((FF700+EX700)/MAX(FF700+EX700+FG700, 0.1)*$I$9+FG700/MAX(FF700+EX700+FG700, 0.1)*$J$9))/($B$11+$C$11+$F$11)</f>
        <v>0</v>
      </c>
      <c r="DK700">
        <f>($B$11*$K$9+$C$11*$K$9+$F$11*((FF700+EX700)/MAX(FF700+EX700+FG700, 0.1)*$P$9+FG700/MAX(FF700+EX700+FG700, 0.1)*$Q$9))/($B$11+$C$11+$F$11)</f>
        <v>0</v>
      </c>
      <c r="DL700">
        <v>6</v>
      </c>
      <c r="DM700">
        <v>0.5</v>
      </c>
      <c r="DN700" t="s">
        <v>438</v>
      </c>
      <c r="DO700">
        <v>2</v>
      </c>
      <c r="DP700" t="b">
        <v>1</v>
      </c>
      <c r="DQ700">
        <v>1761516320</v>
      </c>
      <c r="DR700">
        <v>275.9045555555556</v>
      </c>
      <c r="DS700">
        <v>265.1801111111111</v>
      </c>
      <c r="DT700">
        <v>16.42766666666667</v>
      </c>
      <c r="DU700">
        <v>13.78554444444445</v>
      </c>
      <c r="DV700">
        <v>277.9195555555555</v>
      </c>
      <c r="DW700">
        <v>16.35382222222222</v>
      </c>
      <c r="DX700">
        <v>499.984</v>
      </c>
      <c r="DY700">
        <v>90.24115555555557</v>
      </c>
      <c r="DZ700">
        <v>0.1000176444444444</v>
      </c>
      <c r="EA700">
        <v>23.90002222222222</v>
      </c>
      <c r="EB700">
        <v>23.99777777777778</v>
      </c>
      <c r="EC700">
        <v>999.9000000000001</v>
      </c>
      <c r="ED700">
        <v>0</v>
      </c>
      <c r="EE700">
        <v>0</v>
      </c>
      <c r="EF700">
        <v>10006.4</v>
      </c>
      <c r="EG700">
        <v>0</v>
      </c>
      <c r="EH700">
        <v>1044.67</v>
      </c>
      <c r="EI700">
        <v>10.72431111111111</v>
      </c>
      <c r="EJ700">
        <v>280.5125555555556</v>
      </c>
      <c r="EK700">
        <v>268.8866666666667</v>
      </c>
      <c r="EL700">
        <v>2.642127777777778</v>
      </c>
      <c r="EM700">
        <v>265.1801111111111</v>
      </c>
      <c r="EN700">
        <v>13.78554444444445</v>
      </c>
      <c r="EO700">
        <v>1.482452222222222</v>
      </c>
      <c r="EP700">
        <v>1.244021111111111</v>
      </c>
      <c r="EQ700">
        <v>12.78835555555555</v>
      </c>
      <c r="ER700">
        <v>10.13907777777778</v>
      </c>
      <c r="ES700">
        <v>1999.974444444445</v>
      </c>
      <c r="ET700">
        <v>0.9799953333333333</v>
      </c>
      <c r="EU700">
        <v>0.02000467777777778</v>
      </c>
      <c r="EV700">
        <v>0</v>
      </c>
      <c r="EW700">
        <v>1378.247777777778</v>
      </c>
      <c r="EX700">
        <v>5.00097</v>
      </c>
      <c r="EY700">
        <v>27802.96666666666</v>
      </c>
      <c r="EZ700">
        <v>16707.35555555556</v>
      </c>
      <c r="FA700">
        <v>41.187</v>
      </c>
      <c r="FB700">
        <v>42.312</v>
      </c>
      <c r="FC700">
        <v>41.35400000000001</v>
      </c>
      <c r="FD700">
        <v>41.687</v>
      </c>
      <c r="FE700">
        <v>41.25</v>
      </c>
      <c r="FF700">
        <v>1955.064444444444</v>
      </c>
      <c r="FG700">
        <v>39.91</v>
      </c>
      <c r="FH700">
        <v>0</v>
      </c>
      <c r="FI700">
        <v>11193.80000019073</v>
      </c>
      <c r="FJ700">
        <v>0</v>
      </c>
      <c r="FK700">
        <v>1378.911923076923</v>
      </c>
      <c r="FL700">
        <v>-7.636581202741607</v>
      </c>
      <c r="FM700">
        <v>-171.9179487391361</v>
      </c>
      <c r="FN700">
        <v>27818</v>
      </c>
      <c r="FO700">
        <v>15</v>
      </c>
      <c r="FP700">
        <v>0</v>
      </c>
      <c r="FQ700" t="s">
        <v>439</v>
      </c>
      <c r="FR700">
        <v>1760210915.6</v>
      </c>
      <c r="FS700">
        <v>0</v>
      </c>
      <c r="FT700">
        <v>0</v>
      </c>
      <c r="FU700">
        <v>-0.215</v>
      </c>
      <c r="FV700">
        <v>0</v>
      </c>
      <c r="FW700">
        <v>-0.6919999999999999</v>
      </c>
      <c r="FX700">
        <v>0</v>
      </c>
      <c r="FY700">
        <v>400</v>
      </c>
      <c r="FZ700">
        <v>0</v>
      </c>
      <c r="GA700">
        <v>0.15</v>
      </c>
      <c r="GB700">
        <v>0</v>
      </c>
      <c r="GC700">
        <v>9.20905825</v>
      </c>
      <c r="GD700">
        <v>10.54216784240148</v>
      </c>
      <c r="GE700">
        <v>1.016181360591916</v>
      </c>
      <c r="GF700">
        <v>0</v>
      </c>
      <c r="GG700">
        <v>1379.344411764706</v>
      </c>
      <c r="GH700">
        <v>-5.506646300743885</v>
      </c>
      <c r="GI700">
        <v>0.613011808620879</v>
      </c>
      <c r="GJ700">
        <v>0</v>
      </c>
      <c r="GK700">
        <v>2.63923825</v>
      </c>
      <c r="GL700">
        <v>0.0161893058161294</v>
      </c>
      <c r="GM700">
        <v>0.001726884315030941</v>
      </c>
      <c r="GN700">
        <v>1</v>
      </c>
      <c r="GO700">
        <v>1</v>
      </c>
      <c r="GP700">
        <v>3</v>
      </c>
      <c r="GQ700" t="s">
        <v>446</v>
      </c>
      <c r="GR700">
        <v>3.13358</v>
      </c>
      <c r="GS700">
        <v>2.76028</v>
      </c>
      <c r="GT700">
        <v>0.06532780000000001</v>
      </c>
      <c r="GU700">
        <v>0.0620218</v>
      </c>
      <c r="GV700">
        <v>0.0804893</v>
      </c>
      <c r="GW700">
        <v>0.0701306</v>
      </c>
      <c r="GX700">
        <v>29636.7</v>
      </c>
      <c r="GY700">
        <v>29746.1</v>
      </c>
      <c r="GZ700">
        <v>29492.5</v>
      </c>
      <c r="HA700">
        <v>29318.2</v>
      </c>
      <c r="HB700">
        <v>35838.1</v>
      </c>
      <c r="HC700">
        <v>36114.5</v>
      </c>
      <c r="HD700">
        <v>41497.8</v>
      </c>
      <c r="HE700">
        <v>41649</v>
      </c>
      <c r="HF700">
        <v>1.9098</v>
      </c>
      <c r="HG700">
        <v>1.8244</v>
      </c>
      <c r="HH700">
        <v>0.0100657</v>
      </c>
      <c r="HI700">
        <v>0</v>
      </c>
      <c r="HJ700">
        <v>23.8354</v>
      </c>
      <c r="HK700">
        <v>999.9</v>
      </c>
      <c r="HL700">
        <v>34.1</v>
      </c>
      <c r="HM700">
        <v>31.3</v>
      </c>
      <c r="HN700">
        <v>17.3417</v>
      </c>
      <c r="HO700">
        <v>62.5669</v>
      </c>
      <c r="HP700">
        <v>30.9776</v>
      </c>
      <c r="HQ700">
        <v>1</v>
      </c>
      <c r="HR700">
        <v>0.308961</v>
      </c>
      <c r="HS700">
        <v>5.29347</v>
      </c>
      <c r="HT700">
        <v>20.2617</v>
      </c>
      <c r="HU700">
        <v>5.21789</v>
      </c>
      <c r="HV700">
        <v>12.0159</v>
      </c>
      <c r="HW700">
        <v>4.98855</v>
      </c>
      <c r="HX700">
        <v>3.28788</v>
      </c>
      <c r="HY700">
        <v>9999</v>
      </c>
      <c r="HZ700">
        <v>9999</v>
      </c>
      <c r="IA700">
        <v>9999</v>
      </c>
      <c r="IB700">
        <v>999.9</v>
      </c>
      <c r="IC700">
        <v>4.97283</v>
      </c>
      <c r="ID700">
        <v>1.86661</v>
      </c>
      <c r="IE700">
        <v>1.8659</v>
      </c>
      <c r="IF700">
        <v>1.86584</v>
      </c>
      <c r="IG700">
        <v>1.86768</v>
      </c>
      <c r="IH700">
        <v>1.87014</v>
      </c>
      <c r="II700">
        <v>1.86876</v>
      </c>
      <c r="IJ700">
        <v>1.87027</v>
      </c>
      <c r="IK700">
        <v>0</v>
      </c>
      <c r="IL700">
        <v>0</v>
      </c>
      <c r="IM700">
        <v>0</v>
      </c>
      <c r="IN700">
        <v>0</v>
      </c>
      <c r="IO700" t="s">
        <v>441</v>
      </c>
      <c r="IP700" t="s">
        <v>442</v>
      </c>
      <c r="IQ700" t="s">
        <v>443</v>
      </c>
      <c r="IR700" t="s">
        <v>443</v>
      </c>
      <c r="IS700" t="s">
        <v>443</v>
      </c>
      <c r="IT700" t="s">
        <v>443</v>
      </c>
      <c r="IU700">
        <v>0</v>
      </c>
      <c r="IV700">
        <v>100</v>
      </c>
      <c r="IW700">
        <v>100</v>
      </c>
      <c r="IX700">
        <v>-1.998</v>
      </c>
      <c r="IY700">
        <v>0.07389999999999999</v>
      </c>
      <c r="IZ700">
        <v>-1.414774939843471</v>
      </c>
      <c r="JA700">
        <v>-0.002262605230658699</v>
      </c>
      <c r="JB700">
        <v>4.117972070868355E-07</v>
      </c>
      <c r="JC700">
        <v>-1.535053720392113E-10</v>
      </c>
      <c r="JD700">
        <v>-0.05773197212917025</v>
      </c>
      <c r="JE700">
        <v>-0.004387372397949352</v>
      </c>
      <c r="JF700">
        <v>0.001148265067849212</v>
      </c>
      <c r="JG700">
        <v>-2.372704636287677E-05</v>
      </c>
      <c r="JH700">
        <v>4</v>
      </c>
      <c r="JI700">
        <v>2346</v>
      </c>
      <c r="JJ700">
        <v>1</v>
      </c>
      <c r="JK700">
        <v>24</v>
      </c>
      <c r="JL700">
        <v>21756.8</v>
      </c>
      <c r="JM700">
        <v>29358605.4</v>
      </c>
      <c r="JN700">
        <v>0.665283</v>
      </c>
      <c r="JO700">
        <v>2.29858</v>
      </c>
      <c r="JP700">
        <v>1.39648</v>
      </c>
      <c r="JQ700">
        <v>2.34863</v>
      </c>
      <c r="JR700">
        <v>1.49536</v>
      </c>
      <c r="JS700">
        <v>2.53296</v>
      </c>
      <c r="JT700">
        <v>36.0347</v>
      </c>
      <c r="JU700">
        <v>24.0175</v>
      </c>
      <c r="JV700">
        <v>18</v>
      </c>
      <c r="JW700">
        <v>501.63</v>
      </c>
      <c r="JX700">
        <v>436.87</v>
      </c>
      <c r="JY700">
        <v>18.0487</v>
      </c>
      <c r="JZ700">
        <v>31.3534</v>
      </c>
      <c r="KA700">
        <v>30</v>
      </c>
      <c r="KB700">
        <v>31.1538</v>
      </c>
      <c r="KC700">
        <v>31.0796</v>
      </c>
      <c r="KD700">
        <v>13.2625</v>
      </c>
      <c r="KE700">
        <v>23.2209</v>
      </c>
      <c r="KF700">
        <v>29.1567</v>
      </c>
      <c r="KG700">
        <v>18.0492</v>
      </c>
      <c r="KH700">
        <v>232.898</v>
      </c>
      <c r="KI700">
        <v>13.829</v>
      </c>
      <c r="KJ700">
        <v>100.791</v>
      </c>
      <c r="KK700">
        <v>100.155</v>
      </c>
    </row>
    <row r="701" spans="1:297">
      <c r="A701">
        <v>685</v>
      </c>
      <c r="B701">
        <v>1761516327.5</v>
      </c>
      <c r="C701">
        <v>9117</v>
      </c>
      <c r="D701" t="s">
        <v>1819</v>
      </c>
      <c r="E701" t="s">
        <v>1820</v>
      </c>
      <c r="F701">
        <v>5</v>
      </c>
      <c r="G701" t="s">
        <v>1604</v>
      </c>
      <c r="H701" t="s">
        <v>436</v>
      </c>
      <c r="I701">
        <v>1761516324.7</v>
      </c>
      <c r="J701">
        <f>(K701)/1000</f>
        <v>0</v>
      </c>
      <c r="K701">
        <f>IF(DP701, AN701, AH701)</f>
        <v>0</v>
      </c>
      <c r="L701">
        <f>IF(DP701, AI701, AG701)</f>
        <v>0</v>
      </c>
      <c r="M701">
        <f>DR701 - IF(AU701&gt;1, L701*DL701*100.0/(AW701), 0)</f>
        <v>0</v>
      </c>
      <c r="N701">
        <f>((T701-J701/2)*M701-L701)/(T701+J701/2)</f>
        <v>0</v>
      </c>
      <c r="O701">
        <f>N701*(DY701+DZ701)/1000.0</f>
        <v>0</v>
      </c>
      <c r="P701">
        <f>(DR701 - IF(AU701&gt;1, L701*DL701*100.0/(AW701), 0))*(DY701+DZ701)/1000.0</f>
        <v>0</v>
      </c>
      <c r="Q701">
        <f>2.0/((1/S701-1/R701)+SIGN(S701)*SQRT((1/S701-1/R701)*(1/S701-1/R701) + 4*DM701/((DM701+1)*(DM701+1))*(2*1/S701*1/R701-1/R701*1/R701)))</f>
        <v>0</v>
      </c>
      <c r="R701">
        <f>IF(LEFT(DN701,1)&lt;&gt;"0",IF(LEFT(DN701,1)="1",3.0,DO701),$D$5+$E$5*(EF701*DY701/($K$5*1000))+$F$5*(EF701*DY701/($K$5*1000))*MAX(MIN(DL701,$J$5),$I$5)*MAX(MIN(DL701,$J$5),$I$5)+$G$5*MAX(MIN(DL701,$J$5),$I$5)*(EF701*DY701/($K$5*1000))+$H$5*(EF701*DY701/($K$5*1000))*(EF701*DY701/($K$5*1000)))</f>
        <v>0</v>
      </c>
      <c r="S701">
        <f>J701*(1000-(1000*0.61365*exp(17.502*W701/(240.97+W701))/(DY701+DZ701)+DT701)/2)/(1000*0.61365*exp(17.502*W701/(240.97+W701))/(DY701+DZ701)-DT701)</f>
        <v>0</v>
      </c>
      <c r="T701">
        <f>1/((DM701+1)/(Q701/1.6)+1/(R701/1.37)) + DM701/((DM701+1)/(Q701/1.6) + DM701/(R701/1.37))</f>
        <v>0</v>
      </c>
      <c r="U701">
        <f>(DH701*DK701)</f>
        <v>0</v>
      </c>
      <c r="V701">
        <f>(EA701+(U701+2*0.95*5.67E-8*(((EA701+$B$7)+273)^4-(EA701+273)^4)-44100*J701)/(1.84*29.3*R701+8*0.95*5.67E-8*(EA701+273)^3))</f>
        <v>0</v>
      </c>
      <c r="W701">
        <f>($C$7*EB701+$D$7*EC701+$E$7*V701)</f>
        <v>0</v>
      </c>
      <c r="X701">
        <f>0.61365*exp(17.502*W701/(240.97+W701))</f>
        <v>0</v>
      </c>
      <c r="Y701">
        <f>(Z701/AA701*100)</f>
        <v>0</v>
      </c>
      <c r="Z701">
        <f>DT701*(DY701+DZ701)/1000</f>
        <v>0</v>
      </c>
      <c r="AA701">
        <f>0.61365*exp(17.502*EA701/(240.97+EA701))</f>
        <v>0</v>
      </c>
      <c r="AB701">
        <f>(X701-DT701*(DY701+DZ701)/1000)</f>
        <v>0</v>
      </c>
      <c r="AC701">
        <f>(-J701*44100)</f>
        <v>0</v>
      </c>
      <c r="AD701">
        <f>2*29.3*R701*0.92*(EA701-W701)</f>
        <v>0</v>
      </c>
      <c r="AE701">
        <f>2*0.95*5.67E-8*(((EA701+$B$7)+273)^4-(W701+273)^4)</f>
        <v>0</v>
      </c>
      <c r="AF701">
        <f>U701+AE701+AC701+AD701</f>
        <v>0</v>
      </c>
      <c r="AG701">
        <f>DX701*AU701*(DS701-DR701*(1000-AU701*DU701)/(1000-AU701*DT701))/(100*DL701)</f>
        <v>0</v>
      </c>
      <c r="AH701">
        <f>1000*DX701*AU701*(DT701-DU701)/(100*DL701*(1000-AU701*DT701))</f>
        <v>0</v>
      </c>
      <c r="AI701">
        <f>(AJ701 - AK701 - DY701*1E3/(8.314*(EA701+273.15)) * AM701/DX701 * AL701) * DX701/(100*DL701) * (1000 - DU701)/1000</f>
        <v>0</v>
      </c>
      <c r="AJ701">
        <v>253.5868313875432</v>
      </c>
      <c r="AK701">
        <v>257.9628969696971</v>
      </c>
      <c r="AL701">
        <v>-3.235122570617658</v>
      </c>
      <c r="AM701">
        <v>65.65834347020231</v>
      </c>
      <c r="AN701">
        <f>(AP701 - AO701 + DY701*1E3/(8.314*(EA701+273.15)) * AR701/DX701 * AQ701) * DX701/(100*DL701) * 1000/(1000 - AP701)</f>
        <v>0</v>
      </c>
      <c r="AO701">
        <v>13.7864776083341</v>
      </c>
      <c r="AP701">
        <v>16.42635454545454</v>
      </c>
      <c r="AQ701">
        <v>-5.08576598389118E-06</v>
      </c>
      <c r="AR701">
        <v>107.4177789400426</v>
      </c>
      <c r="AS701">
        <v>0</v>
      </c>
      <c r="AT701">
        <v>0</v>
      </c>
      <c r="AU701">
        <f>IF(AS701*$H$13&gt;=AW701,1.0,(AW701/(AW701-AS701*$H$13)))</f>
        <v>0</v>
      </c>
      <c r="AV701">
        <f>(AU701-1)*100</f>
        <v>0</v>
      </c>
      <c r="AW701">
        <f>MAX(0,($B$13+$C$13*EF701)/(1+$D$13*EF701)*DY701/(EA701+273)*$E$13)</f>
        <v>0</v>
      </c>
      <c r="AX701" t="s">
        <v>437</v>
      </c>
      <c r="AY701" t="s">
        <v>437</v>
      </c>
      <c r="AZ701">
        <v>0</v>
      </c>
      <c r="BA701">
        <v>0</v>
      </c>
      <c r="BB701">
        <f>1-AZ701/BA701</f>
        <v>0</v>
      </c>
      <c r="BC701">
        <v>0</v>
      </c>
      <c r="BD701" t="s">
        <v>437</v>
      </c>
      <c r="BE701" t="s">
        <v>437</v>
      </c>
      <c r="BF701">
        <v>0</v>
      </c>
      <c r="BG701">
        <v>0</v>
      </c>
      <c r="BH701">
        <f>1-BF701/BG701</f>
        <v>0</v>
      </c>
      <c r="BI701">
        <v>0.5</v>
      </c>
      <c r="BJ701">
        <f>DI701</f>
        <v>0</v>
      </c>
      <c r="BK701">
        <f>L701</f>
        <v>0</v>
      </c>
      <c r="BL701">
        <f>BH701*BI701*BJ701</f>
        <v>0</v>
      </c>
      <c r="BM701">
        <f>(BK701-BC701)/BJ701</f>
        <v>0</v>
      </c>
      <c r="BN701">
        <f>(BA701-BG701)/BG701</f>
        <v>0</v>
      </c>
      <c r="BO701">
        <f>AZ701/(BB701+AZ701/BG701)</f>
        <v>0</v>
      </c>
      <c r="BP701" t="s">
        <v>437</v>
      </c>
      <c r="BQ701">
        <v>0</v>
      </c>
      <c r="BR701">
        <f>IF(BQ701&lt;&gt;0, BQ701, BO701)</f>
        <v>0</v>
      </c>
      <c r="BS701">
        <f>1-BR701/BG701</f>
        <v>0</v>
      </c>
      <c r="BT701">
        <f>(BG701-BF701)/(BG701-BR701)</f>
        <v>0</v>
      </c>
      <c r="BU701">
        <f>(BA701-BG701)/(BA701-BR701)</f>
        <v>0</v>
      </c>
      <c r="BV701">
        <f>(BG701-BF701)/(BG701-AZ701)</f>
        <v>0</v>
      </c>
      <c r="BW701">
        <f>(BA701-BG701)/(BA701-AZ701)</f>
        <v>0</v>
      </c>
      <c r="BX701">
        <f>(BT701*BR701/BF701)</f>
        <v>0</v>
      </c>
      <c r="BY701">
        <f>(1-BX701)</f>
        <v>0</v>
      </c>
      <c r="BZ701">
        <v>2020</v>
      </c>
      <c r="CA701">
        <v>290.0000000000001</v>
      </c>
      <c r="CB701">
        <v>1590.42</v>
      </c>
      <c r="CC701">
        <v>295</v>
      </c>
      <c r="CD701">
        <v>5220.67</v>
      </c>
      <c r="CE701">
        <v>1591.29</v>
      </c>
      <c r="CF701">
        <v>-0.87</v>
      </c>
      <c r="CG701">
        <v>300.0000000000001</v>
      </c>
      <c r="CH701">
        <v>23.8</v>
      </c>
      <c r="CI701">
        <v>1650.734719841875</v>
      </c>
      <c r="CJ701">
        <v>2.032994541366527</v>
      </c>
      <c r="CK701">
        <v>-31.03478562282126</v>
      </c>
      <c r="CL701">
        <v>0.9198548094063967</v>
      </c>
      <c r="CM701">
        <v>0.9759925733019913</v>
      </c>
      <c r="CN701">
        <v>-0.00431141668520578</v>
      </c>
      <c r="CO701">
        <v>289.9999999999999</v>
      </c>
      <c r="CP701">
        <v>1590.91</v>
      </c>
      <c r="CQ701">
        <v>765</v>
      </c>
      <c r="CR701">
        <v>5219.32</v>
      </c>
      <c r="CS701">
        <v>1591.27</v>
      </c>
      <c r="CT701">
        <v>-0.36</v>
      </c>
      <c r="DH701">
        <f>$B$11*EG701+$C$11*EH701+$F$11*ES701*(1-EV701)</f>
        <v>0</v>
      </c>
      <c r="DI701">
        <f>DH701*DJ701</f>
        <v>0</v>
      </c>
      <c r="DJ701">
        <f>($B$11*$D$9+$C$11*$D$9+$F$11*((FF701+EX701)/MAX(FF701+EX701+FG701, 0.1)*$I$9+FG701/MAX(FF701+EX701+FG701, 0.1)*$J$9))/($B$11+$C$11+$F$11)</f>
        <v>0</v>
      </c>
      <c r="DK701">
        <f>($B$11*$K$9+$C$11*$K$9+$F$11*((FF701+EX701)/MAX(FF701+EX701+FG701, 0.1)*$P$9+FG701/MAX(FF701+EX701+FG701, 0.1)*$Q$9))/($B$11+$C$11+$F$11)</f>
        <v>0</v>
      </c>
      <c r="DL701">
        <v>6</v>
      </c>
      <c r="DM701">
        <v>0.5</v>
      </c>
      <c r="DN701" t="s">
        <v>438</v>
      </c>
      <c r="DO701">
        <v>2</v>
      </c>
      <c r="DP701" t="b">
        <v>1</v>
      </c>
      <c r="DQ701">
        <v>1761516324.7</v>
      </c>
      <c r="DR701">
        <v>261.0535</v>
      </c>
      <c r="DS701">
        <v>249.5541</v>
      </c>
      <c r="DT701">
        <v>16.42762</v>
      </c>
      <c r="DU701">
        <v>13.78603</v>
      </c>
      <c r="DV701">
        <v>263.0378</v>
      </c>
      <c r="DW701">
        <v>16.35378</v>
      </c>
      <c r="DX701">
        <v>499.9613000000001</v>
      </c>
      <c r="DY701">
        <v>90.24108000000001</v>
      </c>
      <c r="DZ701">
        <v>0.09992886000000001</v>
      </c>
      <c r="EA701">
        <v>23.90147</v>
      </c>
      <c r="EB701">
        <v>24.00085</v>
      </c>
      <c r="EC701">
        <v>999.9</v>
      </c>
      <c r="ED701">
        <v>0</v>
      </c>
      <c r="EE701">
        <v>0</v>
      </c>
      <c r="EF701">
        <v>10008.315</v>
      </c>
      <c r="EG701">
        <v>0</v>
      </c>
      <c r="EH701">
        <v>1044.672</v>
      </c>
      <c r="EI701">
        <v>11.49942</v>
      </c>
      <c r="EJ701">
        <v>265.4138</v>
      </c>
      <c r="EK701">
        <v>253.0423</v>
      </c>
      <c r="EL701">
        <v>2.6416</v>
      </c>
      <c r="EM701">
        <v>249.5541</v>
      </c>
      <c r="EN701">
        <v>13.78603</v>
      </c>
      <c r="EO701">
        <v>1.482445</v>
      </c>
      <c r="EP701">
        <v>1.244065</v>
      </c>
      <c r="EQ701">
        <v>12.7883</v>
      </c>
      <c r="ER701">
        <v>10.13958</v>
      </c>
      <c r="ES701">
        <v>2000.045</v>
      </c>
      <c r="ET701">
        <v>0.9799960999999999</v>
      </c>
      <c r="EU701">
        <v>0.02000392</v>
      </c>
      <c r="EV701">
        <v>0</v>
      </c>
      <c r="EW701">
        <v>1377.311</v>
      </c>
      <c r="EX701">
        <v>5.000970000000001</v>
      </c>
      <c r="EY701">
        <v>27782.19</v>
      </c>
      <c r="EZ701">
        <v>16707.96</v>
      </c>
      <c r="FA701">
        <v>41.187</v>
      </c>
      <c r="FB701">
        <v>42.312</v>
      </c>
      <c r="FC701">
        <v>41.3561</v>
      </c>
      <c r="FD701">
        <v>41.687</v>
      </c>
      <c r="FE701">
        <v>41.2374</v>
      </c>
      <c r="FF701">
        <v>1955.135</v>
      </c>
      <c r="FG701">
        <v>39.90999999999999</v>
      </c>
      <c r="FH701">
        <v>0</v>
      </c>
      <c r="FI701">
        <v>11199.20000004768</v>
      </c>
      <c r="FJ701">
        <v>0</v>
      </c>
      <c r="FK701">
        <v>1378.0244</v>
      </c>
      <c r="FL701">
        <v>-11.34230771914983</v>
      </c>
      <c r="FM701">
        <v>-252.9692311651808</v>
      </c>
      <c r="FN701">
        <v>27798.06</v>
      </c>
      <c r="FO701">
        <v>15</v>
      </c>
      <c r="FP701">
        <v>0</v>
      </c>
      <c r="FQ701" t="s">
        <v>439</v>
      </c>
      <c r="FR701">
        <v>1760210915.6</v>
      </c>
      <c r="FS701">
        <v>0</v>
      </c>
      <c r="FT701">
        <v>0</v>
      </c>
      <c r="FU701">
        <v>-0.215</v>
      </c>
      <c r="FV701">
        <v>0</v>
      </c>
      <c r="FW701">
        <v>-0.6919999999999999</v>
      </c>
      <c r="FX701">
        <v>0</v>
      </c>
      <c r="FY701">
        <v>400</v>
      </c>
      <c r="FZ701">
        <v>0</v>
      </c>
      <c r="GA701">
        <v>0.15</v>
      </c>
      <c r="GB701">
        <v>0</v>
      </c>
      <c r="GC701">
        <v>10.07620325</v>
      </c>
      <c r="GD701">
        <v>10.52926435272044</v>
      </c>
      <c r="GE701">
        <v>1.014430462603</v>
      </c>
      <c r="GF701">
        <v>0</v>
      </c>
      <c r="GG701">
        <v>1378.721176470588</v>
      </c>
      <c r="GH701">
        <v>-8.670435454197474</v>
      </c>
      <c r="GI701">
        <v>0.8888716069061996</v>
      </c>
      <c r="GJ701">
        <v>0</v>
      </c>
      <c r="GK701">
        <v>2.64031475</v>
      </c>
      <c r="GL701">
        <v>0.01549857410881197</v>
      </c>
      <c r="GM701">
        <v>0.001718653524565064</v>
      </c>
      <c r="GN701">
        <v>1</v>
      </c>
      <c r="GO701">
        <v>1</v>
      </c>
      <c r="GP701">
        <v>3</v>
      </c>
      <c r="GQ701" t="s">
        <v>446</v>
      </c>
      <c r="GR701">
        <v>3.13361</v>
      </c>
      <c r="GS701">
        <v>2.76034</v>
      </c>
      <c r="GT701">
        <v>0.0620476</v>
      </c>
      <c r="GU701">
        <v>0.058592</v>
      </c>
      <c r="GV701">
        <v>0.0804849</v>
      </c>
      <c r="GW701">
        <v>0.0701306</v>
      </c>
      <c r="GX701">
        <v>29740.1</v>
      </c>
      <c r="GY701">
        <v>29854.4</v>
      </c>
      <c r="GZ701">
        <v>29492</v>
      </c>
      <c r="HA701">
        <v>29317.8</v>
      </c>
      <c r="HB701">
        <v>35837.3</v>
      </c>
      <c r="HC701">
        <v>36114</v>
      </c>
      <c r="HD701">
        <v>41496.7</v>
      </c>
      <c r="HE701">
        <v>41648.5</v>
      </c>
      <c r="HF701">
        <v>1.9097</v>
      </c>
      <c r="HG701">
        <v>1.82415</v>
      </c>
      <c r="HH701">
        <v>0.0103712</v>
      </c>
      <c r="HI701">
        <v>0</v>
      </c>
      <c r="HJ701">
        <v>23.8354</v>
      </c>
      <c r="HK701">
        <v>999.9</v>
      </c>
      <c r="HL701">
        <v>34.1</v>
      </c>
      <c r="HM701">
        <v>31.3</v>
      </c>
      <c r="HN701">
        <v>17.3418</v>
      </c>
      <c r="HO701">
        <v>62.2469</v>
      </c>
      <c r="HP701">
        <v>30.7372</v>
      </c>
      <c r="HQ701">
        <v>1</v>
      </c>
      <c r="HR701">
        <v>0.309223</v>
      </c>
      <c r="HS701">
        <v>5.29653</v>
      </c>
      <c r="HT701">
        <v>20.2615</v>
      </c>
      <c r="HU701">
        <v>5.21879</v>
      </c>
      <c r="HV701">
        <v>12.0161</v>
      </c>
      <c r="HW701">
        <v>4.98875</v>
      </c>
      <c r="HX701">
        <v>3.28785</v>
      </c>
      <c r="HY701">
        <v>9999</v>
      </c>
      <c r="HZ701">
        <v>9999</v>
      </c>
      <c r="IA701">
        <v>9999</v>
      </c>
      <c r="IB701">
        <v>999.9</v>
      </c>
      <c r="IC701">
        <v>4.97284</v>
      </c>
      <c r="ID701">
        <v>1.86661</v>
      </c>
      <c r="IE701">
        <v>1.86592</v>
      </c>
      <c r="IF701">
        <v>1.86584</v>
      </c>
      <c r="IG701">
        <v>1.86769</v>
      </c>
      <c r="IH701">
        <v>1.87015</v>
      </c>
      <c r="II701">
        <v>1.86876</v>
      </c>
      <c r="IJ701">
        <v>1.87027</v>
      </c>
      <c r="IK701">
        <v>0</v>
      </c>
      <c r="IL701">
        <v>0</v>
      </c>
      <c r="IM701">
        <v>0</v>
      </c>
      <c r="IN701">
        <v>0</v>
      </c>
      <c r="IO701" t="s">
        <v>441</v>
      </c>
      <c r="IP701" t="s">
        <v>442</v>
      </c>
      <c r="IQ701" t="s">
        <v>443</v>
      </c>
      <c r="IR701" t="s">
        <v>443</v>
      </c>
      <c r="IS701" t="s">
        <v>443</v>
      </c>
      <c r="IT701" t="s">
        <v>443</v>
      </c>
      <c r="IU701">
        <v>0</v>
      </c>
      <c r="IV701">
        <v>100</v>
      </c>
      <c r="IW701">
        <v>100</v>
      </c>
      <c r="IX701">
        <v>-1.966</v>
      </c>
      <c r="IY701">
        <v>0.0738</v>
      </c>
      <c r="IZ701">
        <v>-1.414774939843471</v>
      </c>
      <c r="JA701">
        <v>-0.002262605230658699</v>
      </c>
      <c r="JB701">
        <v>4.117972070868355E-07</v>
      </c>
      <c r="JC701">
        <v>-1.535053720392113E-10</v>
      </c>
      <c r="JD701">
        <v>-0.05773197212917025</v>
      </c>
      <c r="JE701">
        <v>-0.004387372397949352</v>
      </c>
      <c r="JF701">
        <v>0.001148265067849212</v>
      </c>
      <c r="JG701">
        <v>-2.372704636287677E-05</v>
      </c>
      <c r="JH701">
        <v>4</v>
      </c>
      <c r="JI701">
        <v>2346</v>
      </c>
      <c r="JJ701">
        <v>1</v>
      </c>
      <c r="JK701">
        <v>24</v>
      </c>
      <c r="JL701">
        <v>21756.9</v>
      </c>
      <c r="JM701">
        <v>29358605.5</v>
      </c>
      <c r="JN701">
        <v>0.6286620000000001</v>
      </c>
      <c r="JO701">
        <v>2.29736</v>
      </c>
      <c r="JP701">
        <v>1.39648</v>
      </c>
      <c r="JQ701">
        <v>2.35474</v>
      </c>
      <c r="JR701">
        <v>1.49536</v>
      </c>
      <c r="JS701">
        <v>2.70508</v>
      </c>
      <c r="JT701">
        <v>36.0347</v>
      </c>
      <c r="JU701">
        <v>24.0262</v>
      </c>
      <c r="JV701">
        <v>18</v>
      </c>
      <c r="JW701">
        <v>501.564</v>
      </c>
      <c r="JX701">
        <v>436.716</v>
      </c>
      <c r="JY701">
        <v>18.0506</v>
      </c>
      <c r="JZ701">
        <v>31.3534</v>
      </c>
      <c r="KA701">
        <v>30.0001</v>
      </c>
      <c r="KB701">
        <v>31.1538</v>
      </c>
      <c r="KC701">
        <v>31.0796</v>
      </c>
      <c r="KD701">
        <v>12.5886</v>
      </c>
      <c r="KE701">
        <v>23.2209</v>
      </c>
      <c r="KF701">
        <v>29.1567</v>
      </c>
      <c r="KG701">
        <v>18.0504</v>
      </c>
      <c r="KH701">
        <v>212.863</v>
      </c>
      <c r="KI701">
        <v>13.829</v>
      </c>
      <c r="KJ701">
        <v>100.789</v>
      </c>
      <c r="KK701">
        <v>100.154</v>
      </c>
    </row>
    <row r="702" spans="1:297">
      <c r="A702">
        <v>686</v>
      </c>
      <c r="B702">
        <v>1761516332.5</v>
      </c>
      <c r="C702">
        <v>9122</v>
      </c>
      <c r="D702" t="s">
        <v>1821</v>
      </c>
      <c r="E702" t="s">
        <v>1822</v>
      </c>
      <c r="F702">
        <v>5</v>
      </c>
      <c r="G702" t="s">
        <v>1604</v>
      </c>
      <c r="H702" t="s">
        <v>436</v>
      </c>
      <c r="I702">
        <v>1761516330</v>
      </c>
      <c r="J702">
        <f>(K702)/1000</f>
        <v>0</v>
      </c>
      <c r="K702">
        <f>IF(DP702, AN702, AH702)</f>
        <v>0</v>
      </c>
      <c r="L702">
        <f>IF(DP702, AI702, AG702)</f>
        <v>0</v>
      </c>
      <c r="M702">
        <f>DR702 - IF(AU702&gt;1, L702*DL702*100.0/(AW702), 0)</f>
        <v>0</v>
      </c>
      <c r="N702">
        <f>((T702-J702/2)*M702-L702)/(T702+J702/2)</f>
        <v>0</v>
      </c>
      <c r="O702">
        <f>N702*(DY702+DZ702)/1000.0</f>
        <v>0</v>
      </c>
      <c r="P702">
        <f>(DR702 - IF(AU702&gt;1, L702*DL702*100.0/(AW702), 0))*(DY702+DZ702)/1000.0</f>
        <v>0</v>
      </c>
      <c r="Q702">
        <f>2.0/((1/S702-1/R702)+SIGN(S702)*SQRT((1/S702-1/R702)*(1/S702-1/R702) + 4*DM702/((DM702+1)*(DM702+1))*(2*1/S702*1/R702-1/R702*1/R702)))</f>
        <v>0</v>
      </c>
      <c r="R702">
        <f>IF(LEFT(DN702,1)&lt;&gt;"0",IF(LEFT(DN702,1)="1",3.0,DO702),$D$5+$E$5*(EF702*DY702/($K$5*1000))+$F$5*(EF702*DY702/($K$5*1000))*MAX(MIN(DL702,$J$5),$I$5)*MAX(MIN(DL702,$J$5),$I$5)+$G$5*MAX(MIN(DL702,$J$5),$I$5)*(EF702*DY702/($K$5*1000))+$H$5*(EF702*DY702/($K$5*1000))*(EF702*DY702/($K$5*1000)))</f>
        <v>0</v>
      </c>
      <c r="S702">
        <f>J702*(1000-(1000*0.61365*exp(17.502*W702/(240.97+W702))/(DY702+DZ702)+DT702)/2)/(1000*0.61365*exp(17.502*W702/(240.97+W702))/(DY702+DZ702)-DT702)</f>
        <v>0</v>
      </c>
      <c r="T702">
        <f>1/((DM702+1)/(Q702/1.6)+1/(R702/1.37)) + DM702/((DM702+1)/(Q702/1.6) + DM702/(R702/1.37))</f>
        <v>0</v>
      </c>
      <c r="U702">
        <f>(DH702*DK702)</f>
        <v>0</v>
      </c>
      <c r="V702">
        <f>(EA702+(U702+2*0.95*5.67E-8*(((EA702+$B$7)+273)^4-(EA702+273)^4)-44100*J702)/(1.84*29.3*R702+8*0.95*5.67E-8*(EA702+273)^3))</f>
        <v>0</v>
      </c>
      <c r="W702">
        <f>($C$7*EB702+$D$7*EC702+$E$7*V702)</f>
        <v>0</v>
      </c>
      <c r="X702">
        <f>0.61365*exp(17.502*W702/(240.97+W702))</f>
        <v>0</v>
      </c>
      <c r="Y702">
        <f>(Z702/AA702*100)</f>
        <v>0</v>
      </c>
      <c r="Z702">
        <f>DT702*(DY702+DZ702)/1000</f>
        <v>0</v>
      </c>
      <c r="AA702">
        <f>0.61365*exp(17.502*EA702/(240.97+EA702))</f>
        <v>0</v>
      </c>
      <c r="AB702">
        <f>(X702-DT702*(DY702+DZ702)/1000)</f>
        <v>0</v>
      </c>
      <c r="AC702">
        <f>(-J702*44100)</f>
        <v>0</v>
      </c>
      <c r="AD702">
        <f>2*29.3*R702*0.92*(EA702-W702)</f>
        <v>0</v>
      </c>
      <c r="AE702">
        <f>2*0.95*5.67E-8*(((EA702+$B$7)+273)^4-(W702+273)^4)</f>
        <v>0</v>
      </c>
      <c r="AF702">
        <f>U702+AE702+AC702+AD702</f>
        <v>0</v>
      </c>
      <c r="AG702">
        <f>DX702*AU702*(DS702-DR702*(1000-AU702*DU702)/(1000-AU702*DT702))/(100*DL702)</f>
        <v>0</v>
      </c>
      <c r="AH702">
        <f>1000*DX702*AU702*(DT702-DU702)/(100*DL702*(1000-AU702*DT702))</f>
        <v>0</v>
      </c>
      <c r="AI702">
        <f>(AJ702 - AK702 - DY702*1E3/(8.314*(EA702+273.15)) * AM702/DX702 * AL702) * DX702/(100*DL702) * (1000 - DU702)/1000</f>
        <v>0</v>
      </c>
      <c r="AJ702">
        <v>236.8920864702396</v>
      </c>
      <c r="AK702">
        <v>241.9410484848486</v>
      </c>
      <c r="AL702">
        <v>-3.199872363505775</v>
      </c>
      <c r="AM702">
        <v>65.65834347020231</v>
      </c>
      <c r="AN702">
        <f>(AP702 - AO702 + DY702*1E3/(8.314*(EA702+273.15)) * AR702/DX702 * AQ702) * DX702/(100*DL702) * 1000/(1000 - AP702)</f>
        <v>0</v>
      </c>
      <c r="AO702">
        <v>13.78681197557211</v>
      </c>
      <c r="AP702">
        <v>16.42703636363636</v>
      </c>
      <c r="AQ702">
        <v>5.858010152650905E-07</v>
      </c>
      <c r="AR702">
        <v>107.4177789400426</v>
      </c>
      <c r="AS702">
        <v>0</v>
      </c>
      <c r="AT702">
        <v>0</v>
      </c>
      <c r="AU702">
        <f>IF(AS702*$H$13&gt;=AW702,1.0,(AW702/(AW702-AS702*$H$13)))</f>
        <v>0</v>
      </c>
      <c r="AV702">
        <f>(AU702-1)*100</f>
        <v>0</v>
      </c>
      <c r="AW702">
        <f>MAX(0,($B$13+$C$13*EF702)/(1+$D$13*EF702)*DY702/(EA702+273)*$E$13)</f>
        <v>0</v>
      </c>
      <c r="AX702" t="s">
        <v>437</v>
      </c>
      <c r="AY702" t="s">
        <v>437</v>
      </c>
      <c r="AZ702">
        <v>0</v>
      </c>
      <c r="BA702">
        <v>0</v>
      </c>
      <c r="BB702">
        <f>1-AZ702/BA702</f>
        <v>0</v>
      </c>
      <c r="BC702">
        <v>0</v>
      </c>
      <c r="BD702" t="s">
        <v>437</v>
      </c>
      <c r="BE702" t="s">
        <v>437</v>
      </c>
      <c r="BF702">
        <v>0</v>
      </c>
      <c r="BG702">
        <v>0</v>
      </c>
      <c r="BH702">
        <f>1-BF702/BG702</f>
        <v>0</v>
      </c>
      <c r="BI702">
        <v>0.5</v>
      </c>
      <c r="BJ702">
        <f>DI702</f>
        <v>0</v>
      </c>
      <c r="BK702">
        <f>L702</f>
        <v>0</v>
      </c>
      <c r="BL702">
        <f>BH702*BI702*BJ702</f>
        <v>0</v>
      </c>
      <c r="BM702">
        <f>(BK702-BC702)/BJ702</f>
        <v>0</v>
      </c>
      <c r="BN702">
        <f>(BA702-BG702)/BG702</f>
        <v>0</v>
      </c>
      <c r="BO702">
        <f>AZ702/(BB702+AZ702/BG702)</f>
        <v>0</v>
      </c>
      <c r="BP702" t="s">
        <v>437</v>
      </c>
      <c r="BQ702">
        <v>0</v>
      </c>
      <c r="BR702">
        <f>IF(BQ702&lt;&gt;0, BQ702, BO702)</f>
        <v>0</v>
      </c>
      <c r="BS702">
        <f>1-BR702/BG702</f>
        <v>0</v>
      </c>
      <c r="BT702">
        <f>(BG702-BF702)/(BG702-BR702)</f>
        <v>0</v>
      </c>
      <c r="BU702">
        <f>(BA702-BG702)/(BA702-BR702)</f>
        <v>0</v>
      </c>
      <c r="BV702">
        <f>(BG702-BF702)/(BG702-AZ702)</f>
        <v>0</v>
      </c>
      <c r="BW702">
        <f>(BA702-BG702)/(BA702-AZ702)</f>
        <v>0</v>
      </c>
      <c r="BX702">
        <f>(BT702*BR702/BF702)</f>
        <v>0</v>
      </c>
      <c r="BY702">
        <f>(1-BX702)</f>
        <v>0</v>
      </c>
      <c r="BZ702">
        <v>2020</v>
      </c>
      <c r="CA702">
        <v>290.0000000000001</v>
      </c>
      <c r="CB702">
        <v>1590.42</v>
      </c>
      <c r="CC702">
        <v>295</v>
      </c>
      <c r="CD702">
        <v>5220.67</v>
      </c>
      <c r="CE702">
        <v>1591.29</v>
      </c>
      <c r="CF702">
        <v>-0.87</v>
      </c>
      <c r="CG702">
        <v>300.0000000000001</v>
      </c>
      <c r="CH702">
        <v>23.8</v>
      </c>
      <c r="CI702">
        <v>1650.734719841875</v>
      </c>
      <c r="CJ702">
        <v>2.032994541366527</v>
      </c>
      <c r="CK702">
        <v>-31.03478562282126</v>
      </c>
      <c r="CL702">
        <v>0.9198548094063967</v>
      </c>
      <c r="CM702">
        <v>0.9759925733019913</v>
      </c>
      <c r="CN702">
        <v>-0.00431141668520578</v>
      </c>
      <c r="CO702">
        <v>289.9999999999999</v>
      </c>
      <c r="CP702">
        <v>1590.91</v>
      </c>
      <c r="CQ702">
        <v>765</v>
      </c>
      <c r="CR702">
        <v>5219.32</v>
      </c>
      <c r="CS702">
        <v>1591.27</v>
      </c>
      <c r="CT702">
        <v>-0.36</v>
      </c>
      <c r="DH702">
        <f>$B$11*EG702+$C$11*EH702+$F$11*ES702*(1-EV702)</f>
        <v>0</v>
      </c>
      <c r="DI702">
        <f>DH702*DJ702</f>
        <v>0</v>
      </c>
      <c r="DJ702">
        <f>($B$11*$D$9+$C$11*$D$9+$F$11*((FF702+EX702)/MAX(FF702+EX702+FG702, 0.1)*$I$9+FG702/MAX(FF702+EX702+FG702, 0.1)*$J$9))/($B$11+$C$11+$F$11)</f>
        <v>0</v>
      </c>
      <c r="DK702">
        <f>($B$11*$K$9+$C$11*$K$9+$F$11*((FF702+EX702)/MAX(FF702+EX702+FG702, 0.1)*$P$9+FG702/MAX(FF702+EX702+FG702, 0.1)*$Q$9))/($B$11+$C$11+$F$11)</f>
        <v>0</v>
      </c>
      <c r="DL702">
        <v>6</v>
      </c>
      <c r="DM702">
        <v>0.5</v>
      </c>
      <c r="DN702" t="s">
        <v>438</v>
      </c>
      <c r="DO702">
        <v>2</v>
      </c>
      <c r="DP702" t="b">
        <v>1</v>
      </c>
      <c r="DQ702">
        <v>1761516330</v>
      </c>
      <c r="DR702">
        <v>244.2535555555555</v>
      </c>
      <c r="DS702">
        <v>232.0586666666667</v>
      </c>
      <c r="DT702">
        <v>16.42744444444445</v>
      </c>
      <c r="DU702">
        <v>13.78666666666667</v>
      </c>
      <c r="DV702">
        <v>246.2026666666667</v>
      </c>
      <c r="DW702">
        <v>16.35358888888889</v>
      </c>
      <c r="DX702">
        <v>500.0366666666666</v>
      </c>
      <c r="DY702">
        <v>90.24072222222223</v>
      </c>
      <c r="DZ702">
        <v>0.1000550666666667</v>
      </c>
      <c r="EA702">
        <v>23.90168888888889</v>
      </c>
      <c r="EB702">
        <v>24.00721111111111</v>
      </c>
      <c r="EC702">
        <v>999.9000000000001</v>
      </c>
      <c r="ED702">
        <v>0</v>
      </c>
      <c r="EE702">
        <v>0</v>
      </c>
      <c r="EF702">
        <v>10001.26111111111</v>
      </c>
      <c r="EG702">
        <v>0</v>
      </c>
      <c r="EH702">
        <v>1044.69</v>
      </c>
      <c r="EI702">
        <v>12.1952</v>
      </c>
      <c r="EJ702">
        <v>248.333</v>
      </c>
      <c r="EK702">
        <v>235.3023333333333</v>
      </c>
      <c r="EL702">
        <v>2.640761111111111</v>
      </c>
      <c r="EM702">
        <v>232.0586666666667</v>
      </c>
      <c r="EN702">
        <v>13.78666666666667</v>
      </c>
      <c r="EO702">
        <v>1.482421111111111</v>
      </c>
      <c r="EP702">
        <v>1.24412</v>
      </c>
      <c r="EQ702">
        <v>12.78805555555556</v>
      </c>
      <c r="ER702">
        <v>10.14022222222222</v>
      </c>
      <c r="ES702">
        <v>2000.004444444445</v>
      </c>
      <c r="ET702">
        <v>0.9799956666666666</v>
      </c>
      <c r="EU702">
        <v>0.02000433333333333</v>
      </c>
      <c r="EV702">
        <v>0</v>
      </c>
      <c r="EW702">
        <v>1375.345555555556</v>
      </c>
      <c r="EX702">
        <v>5.00097</v>
      </c>
      <c r="EY702">
        <v>27748.41111111111</v>
      </c>
      <c r="EZ702">
        <v>16707.57777777778</v>
      </c>
      <c r="FA702">
        <v>41.187</v>
      </c>
      <c r="FB702">
        <v>42.312</v>
      </c>
      <c r="FC702">
        <v>41.375</v>
      </c>
      <c r="FD702">
        <v>41.687</v>
      </c>
      <c r="FE702">
        <v>41.25</v>
      </c>
      <c r="FF702">
        <v>1955.094444444444</v>
      </c>
      <c r="FG702">
        <v>39.91</v>
      </c>
      <c r="FH702">
        <v>0</v>
      </c>
      <c r="FI702">
        <v>11203.40000009537</v>
      </c>
      <c r="FJ702">
        <v>0</v>
      </c>
      <c r="FK702">
        <v>1377.02923076923</v>
      </c>
      <c r="FL702">
        <v>-16.77880338880412</v>
      </c>
      <c r="FM702">
        <v>-322.8444441039883</v>
      </c>
      <c r="FN702">
        <v>27778.75384615384</v>
      </c>
      <c r="FO702">
        <v>15</v>
      </c>
      <c r="FP702">
        <v>0</v>
      </c>
      <c r="FQ702" t="s">
        <v>439</v>
      </c>
      <c r="FR702">
        <v>1760210915.6</v>
      </c>
      <c r="FS702">
        <v>0</v>
      </c>
      <c r="FT702">
        <v>0</v>
      </c>
      <c r="FU702">
        <v>-0.215</v>
      </c>
      <c r="FV702">
        <v>0</v>
      </c>
      <c r="FW702">
        <v>-0.6919999999999999</v>
      </c>
      <c r="FX702">
        <v>0</v>
      </c>
      <c r="FY702">
        <v>400</v>
      </c>
      <c r="FZ702">
        <v>0</v>
      </c>
      <c r="GA702">
        <v>0.15</v>
      </c>
      <c r="GB702">
        <v>0</v>
      </c>
      <c r="GC702">
        <v>11.0545665</v>
      </c>
      <c r="GD702">
        <v>9.243401651031876</v>
      </c>
      <c r="GE702">
        <v>0.8910945620823584</v>
      </c>
      <c r="GF702">
        <v>0</v>
      </c>
      <c r="GG702">
        <v>1377.52794117647</v>
      </c>
      <c r="GH702">
        <v>-14.38762414259294</v>
      </c>
      <c r="GI702">
        <v>1.464448861219806</v>
      </c>
      <c r="GJ702">
        <v>0</v>
      </c>
      <c r="GK702">
        <v>2.6410635</v>
      </c>
      <c r="GL702">
        <v>0.003592795497178439</v>
      </c>
      <c r="GM702">
        <v>0.001184790171296153</v>
      </c>
      <c r="GN702">
        <v>1</v>
      </c>
      <c r="GO702">
        <v>1</v>
      </c>
      <c r="GP702">
        <v>3</v>
      </c>
      <c r="GQ702" t="s">
        <v>446</v>
      </c>
      <c r="GR702">
        <v>3.13363</v>
      </c>
      <c r="GS702">
        <v>2.76017</v>
      </c>
      <c r="GT702">
        <v>0.0587173</v>
      </c>
      <c r="GU702">
        <v>0.0550594</v>
      </c>
      <c r="GV702">
        <v>0.0804822</v>
      </c>
      <c r="GW702">
        <v>0.0701338</v>
      </c>
      <c r="GX702">
        <v>29846.5</v>
      </c>
      <c r="GY702">
        <v>29966.8</v>
      </c>
      <c r="GZ702">
        <v>29492.7</v>
      </c>
      <c r="HA702">
        <v>29318.1</v>
      </c>
      <c r="HB702">
        <v>35838</v>
      </c>
      <c r="HC702">
        <v>36114.5</v>
      </c>
      <c r="HD702">
        <v>41497.4</v>
      </c>
      <c r="HE702">
        <v>41649.2</v>
      </c>
      <c r="HF702">
        <v>1.90968</v>
      </c>
      <c r="HG702">
        <v>1.82458</v>
      </c>
      <c r="HH702">
        <v>0.0104085</v>
      </c>
      <c r="HI702">
        <v>0</v>
      </c>
      <c r="HJ702">
        <v>23.8354</v>
      </c>
      <c r="HK702">
        <v>999.9</v>
      </c>
      <c r="HL702">
        <v>34.1</v>
      </c>
      <c r="HM702">
        <v>31.3</v>
      </c>
      <c r="HN702">
        <v>17.3431</v>
      </c>
      <c r="HO702">
        <v>62.4968</v>
      </c>
      <c r="HP702">
        <v>30.9535</v>
      </c>
      <c r="HQ702">
        <v>1</v>
      </c>
      <c r="HR702">
        <v>0.309212</v>
      </c>
      <c r="HS702">
        <v>5.31138</v>
      </c>
      <c r="HT702">
        <v>20.2612</v>
      </c>
      <c r="HU702">
        <v>5.21819</v>
      </c>
      <c r="HV702">
        <v>12.0161</v>
      </c>
      <c r="HW702">
        <v>4.9883</v>
      </c>
      <c r="HX702">
        <v>3.2877</v>
      </c>
      <c r="HY702">
        <v>9999</v>
      </c>
      <c r="HZ702">
        <v>9999</v>
      </c>
      <c r="IA702">
        <v>9999</v>
      </c>
      <c r="IB702">
        <v>999.9</v>
      </c>
      <c r="IC702">
        <v>4.97282</v>
      </c>
      <c r="ID702">
        <v>1.86661</v>
      </c>
      <c r="IE702">
        <v>1.86588</v>
      </c>
      <c r="IF702">
        <v>1.86584</v>
      </c>
      <c r="IG702">
        <v>1.86769</v>
      </c>
      <c r="IH702">
        <v>1.87016</v>
      </c>
      <c r="II702">
        <v>1.86874</v>
      </c>
      <c r="IJ702">
        <v>1.87027</v>
      </c>
      <c r="IK702">
        <v>0</v>
      </c>
      <c r="IL702">
        <v>0</v>
      </c>
      <c r="IM702">
        <v>0</v>
      </c>
      <c r="IN702">
        <v>0</v>
      </c>
      <c r="IO702" t="s">
        <v>441</v>
      </c>
      <c r="IP702" t="s">
        <v>442</v>
      </c>
      <c r="IQ702" t="s">
        <v>443</v>
      </c>
      <c r="IR702" t="s">
        <v>443</v>
      </c>
      <c r="IS702" t="s">
        <v>443</v>
      </c>
      <c r="IT702" t="s">
        <v>443</v>
      </c>
      <c r="IU702">
        <v>0</v>
      </c>
      <c r="IV702">
        <v>100</v>
      </c>
      <c r="IW702">
        <v>100</v>
      </c>
      <c r="IX702">
        <v>-1.933</v>
      </c>
      <c r="IY702">
        <v>0.0738</v>
      </c>
      <c r="IZ702">
        <v>-1.414774939843471</v>
      </c>
      <c r="JA702">
        <v>-0.002262605230658699</v>
      </c>
      <c r="JB702">
        <v>4.117972070868355E-07</v>
      </c>
      <c r="JC702">
        <v>-1.535053720392113E-10</v>
      </c>
      <c r="JD702">
        <v>-0.05773197212917025</v>
      </c>
      <c r="JE702">
        <v>-0.004387372397949352</v>
      </c>
      <c r="JF702">
        <v>0.001148265067849212</v>
      </c>
      <c r="JG702">
        <v>-2.372704636287677E-05</v>
      </c>
      <c r="JH702">
        <v>4</v>
      </c>
      <c r="JI702">
        <v>2346</v>
      </c>
      <c r="JJ702">
        <v>1</v>
      </c>
      <c r="JK702">
        <v>24</v>
      </c>
      <c r="JL702">
        <v>21756.9</v>
      </c>
      <c r="JM702">
        <v>29358605.5</v>
      </c>
      <c r="JN702">
        <v>0.594482</v>
      </c>
      <c r="JO702">
        <v>2.31201</v>
      </c>
      <c r="JP702">
        <v>1.39648</v>
      </c>
      <c r="JQ702">
        <v>2.34741</v>
      </c>
      <c r="JR702">
        <v>1.49536</v>
      </c>
      <c r="JS702">
        <v>2.54517</v>
      </c>
      <c r="JT702">
        <v>36.0582</v>
      </c>
      <c r="JU702">
        <v>24.0175</v>
      </c>
      <c r="JV702">
        <v>18</v>
      </c>
      <c r="JW702">
        <v>501.548</v>
      </c>
      <c r="JX702">
        <v>436.973</v>
      </c>
      <c r="JY702">
        <v>18.05</v>
      </c>
      <c r="JZ702">
        <v>31.3534</v>
      </c>
      <c r="KA702">
        <v>30.0002</v>
      </c>
      <c r="KB702">
        <v>31.1538</v>
      </c>
      <c r="KC702">
        <v>31.0788</v>
      </c>
      <c r="KD702">
        <v>11.831</v>
      </c>
      <c r="KE702">
        <v>23.2209</v>
      </c>
      <c r="KF702">
        <v>29.1567</v>
      </c>
      <c r="KG702">
        <v>18.0481</v>
      </c>
      <c r="KH702">
        <v>199.411</v>
      </c>
      <c r="KI702">
        <v>13.829</v>
      </c>
      <c r="KJ702">
        <v>100.791</v>
      </c>
      <c r="KK702">
        <v>100.156</v>
      </c>
    </row>
    <row r="703" spans="1:297">
      <c r="A703">
        <v>687</v>
      </c>
      <c r="B703">
        <v>1761516337.5</v>
      </c>
      <c r="C703">
        <v>9127</v>
      </c>
      <c r="D703" t="s">
        <v>1823</v>
      </c>
      <c r="E703" t="s">
        <v>1824</v>
      </c>
      <c r="F703">
        <v>5</v>
      </c>
      <c r="G703" t="s">
        <v>1604</v>
      </c>
      <c r="H703" t="s">
        <v>436</v>
      </c>
      <c r="I703">
        <v>1761516334.7</v>
      </c>
      <c r="J703">
        <f>(K703)/1000</f>
        <v>0</v>
      </c>
      <c r="K703">
        <f>IF(DP703, AN703, AH703)</f>
        <v>0</v>
      </c>
      <c r="L703">
        <f>IF(DP703, AI703, AG703)</f>
        <v>0</v>
      </c>
      <c r="M703">
        <f>DR703 - IF(AU703&gt;1, L703*DL703*100.0/(AW703), 0)</f>
        <v>0</v>
      </c>
      <c r="N703">
        <f>((T703-J703/2)*M703-L703)/(T703+J703/2)</f>
        <v>0</v>
      </c>
      <c r="O703">
        <f>N703*(DY703+DZ703)/1000.0</f>
        <v>0</v>
      </c>
      <c r="P703">
        <f>(DR703 - IF(AU703&gt;1, L703*DL703*100.0/(AW703), 0))*(DY703+DZ703)/1000.0</f>
        <v>0</v>
      </c>
      <c r="Q703">
        <f>2.0/((1/S703-1/R703)+SIGN(S703)*SQRT((1/S703-1/R703)*(1/S703-1/R703) + 4*DM703/((DM703+1)*(DM703+1))*(2*1/S703*1/R703-1/R703*1/R703)))</f>
        <v>0</v>
      </c>
      <c r="R703">
        <f>IF(LEFT(DN703,1)&lt;&gt;"0",IF(LEFT(DN703,1)="1",3.0,DO703),$D$5+$E$5*(EF703*DY703/($K$5*1000))+$F$5*(EF703*DY703/($K$5*1000))*MAX(MIN(DL703,$J$5),$I$5)*MAX(MIN(DL703,$J$5),$I$5)+$G$5*MAX(MIN(DL703,$J$5),$I$5)*(EF703*DY703/($K$5*1000))+$H$5*(EF703*DY703/($K$5*1000))*(EF703*DY703/($K$5*1000)))</f>
        <v>0</v>
      </c>
      <c r="S703">
        <f>J703*(1000-(1000*0.61365*exp(17.502*W703/(240.97+W703))/(DY703+DZ703)+DT703)/2)/(1000*0.61365*exp(17.502*W703/(240.97+W703))/(DY703+DZ703)-DT703)</f>
        <v>0</v>
      </c>
      <c r="T703">
        <f>1/((DM703+1)/(Q703/1.6)+1/(R703/1.37)) + DM703/((DM703+1)/(Q703/1.6) + DM703/(R703/1.37))</f>
        <v>0</v>
      </c>
      <c r="U703">
        <f>(DH703*DK703)</f>
        <v>0</v>
      </c>
      <c r="V703">
        <f>(EA703+(U703+2*0.95*5.67E-8*(((EA703+$B$7)+273)^4-(EA703+273)^4)-44100*J703)/(1.84*29.3*R703+8*0.95*5.67E-8*(EA703+273)^3))</f>
        <v>0</v>
      </c>
      <c r="W703">
        <f>($C$7*EB703+$D$7*EC703+$E$7*V703)</f>
        <v>0</v>
      </c>
      <c r="X703">
        <f>0.61365*exp(17.502*W703/(240.97+W703))</f>
        <v>0</v>
      </c>
      <c r="Y703">
        <f>(Z703/AA703*100)</f>
        <v>0</v>
      </c>
      <c r="Z703">
        <f>DT703*(DY703+DZ703)/1000</f>
        <v>0</v>
      </c>
      <c r="AA703">
        <f>0.61365*exp(17.502*EA703/(240.97+EA703))</f>
        <v>0</v>
      </c>
      <c r="AB703">
        <f>(X703-DT703*(DY703+DZ703)/1000)</f>
        <v>0</v>
      </c>
      <c r="AC703">
        <f>(-J703*44100)</f>
        <v>0</v>
      </c>
      <c r="AD703">
        <f>2*29.3*R703*0.92*(EA703-W703)</f>
        <v>0</v>
      </c>
      <c r="AE703">
        <f>2*0.95*5.67E-8*(((EA703+$B$7)+273)^4-(W703+273)^4)</f>
        <v>0</v>
      </c>
      <c r="AF703">
        <f>U703+AE703+AC703+AD703</f>
        <v>0</v>
      </c>
      <c r="AG703">
        <f>DX703*AU703*(DS703-DR703*(1000-AU703*DU703)/(1000-AU703*DT703))/(100*DL703)</f>
        <v>0</v>
      </c>
      <c r="AH703">
        <f>1000*DX703*AU703*(DT703-DU703)/(100*DL703*(1000-AU703*DT703))</f>
        <v>0</v>
      </c>
      <c r="AI703">
        <f>(AJ703 - AK703 - DY703*1E3/(8.314*(EA703+273.15)) * AM703/DX703 * AL703) * DX703/(100*DL703) * (1000 - DU703)/1000</f>
        <v>0</v>
      </c>
      <c r="AJ703">
        <v>220.0385949680638</v>
      </c>
      <c r="AK703">
        <v>225.7484181818182</v>
      </c>
      <c r="AL703">
        <v>-3.236286195385749</v>
      </c>
      <c r="AM703">
        <v>65.65834347020231</v>
      </c>
      <c r="AN703">
        <f>(AP703 - AO703 + DY703*1E3/(8.314*(EA703+273.15)) * AR703/DX703 * AQ703) * DX703/(100*DL703) * 1000/(1000 - AP703)</f>
        <v>0</v>
      </c>
      <c r="AO703">
        <v>13.78519865011937</v>
      </c>
      <c r="AP703">
        <v>16.42862303030303</v>
      </c>
      <c r="AQ703">
        <v>5.101104100982401E-06</v>
      </c>
      <c r="AR703">
        <v>107.4177789400426</v>
      </c>
      <c r="AS703">
        <v>0</v>
      </c>
      <c r="AT703">
        <v>0</v>
      </c>
      <c r="AU703">
        <f>IF(AS703*$H$13&gt;=AW703,1.0,(AW703/(AW703-AS703*$H$13)))</f>
        <v>0</v>
      </c>
      <c r="AV703">
        <f>(AU703-1)*100</f>
        <v>0</v>
      </c>
      <c r="AW703">
        <f>MAX(0,($B$13+$C$13*EF703)/(1+$D$13*EF703)*DY703/(EA703+273)*$E$13)</f>
        <v>0</v>
      </c>
      <c r="AX703" t="s">
        <v>437</v>
      </c>
      <c r="AY703" t="s">
        <v>437</v>
      </c>
      <c r="AZ703">
        <v>0</v>
      </c>
      <c r="BA703">
        <v>0</v>
      </c>
      <c r="BB703">
        <f>1-AZ703/BA703</f>
        <v>0</v>
      </c>
      <c r="BC703">
        <v>0</v>
      </c>
      <c r="BD703" t="s">
        <v>437</v>
      </c>
      <c r="BE703" t="s">
        <v>437</v>
      </c>
      <c r="BF703">
        <v>0</v>
      </c>
      <c r="BG703">
        <v>0</v>
      </c>
      <c r="BH703">
        <f>1-BF703/BG703</f>
        <v>0</v>
      </c>
      <c r="BI703">
        <v>0.5</v>
      </c>
      <c r="BJ703">
        <f>DI703</f>
        <v>0</v>
      </c>
      <c r="BK703">
        <f>L703</f>
        <v>0</v>
      </c>
      <c r="BL703">
        <f>BH703*BI703*BJ703</f>
        <v>0</v>
      </c>
      <c r="BM703">
        <f>(BK703-BC703)/BJ703</f>
        <v>0</v>
      </c>
      <c r="BN703">
        <f>(BA703-BG703)/BG703</f>
        <v>0</v>
      </c>
      <c r="BO703">
        <f>AZ703/(BB703+AZ703/BG703)</f>
        <v>0</v>
      </c>
      <c r="BP703" t="s">
        <v>437</v>
      </c>
      <c r="BQ703">
        <v>0</v>
      </c>
      <c r="BR703">
        <f>IF(BQ703&lt;&gt;0, BQ703, BO703)</f>
        <v>0</v>
      </c>
      <c r="BS703">
        <f>1-BR703/BG703</f>
        <v>0</v>
      </c>
      <c r="BT703">
        <f>(BG703-BF703)/(BG703-BR703)</f>
        <v>0</v>
      </c>
      <c r="BU703">
        <f>(BA703-BG703)/(BA703-BR703)</f>
        <v>0</v>
      </c>
      <c r="BV703">
        <f>(BG703-BF703)/(BG703-AZ703)</f>
        <v>0</v>
      </c>
      <c r="BW703">
        <f>(BA703-BG703)/(BA703-AZ703)</f>
        <v>0</v>
      </c>
      <c r="BX703">
        <f>(BT703*BR703/BF703)</f>
        <v>0</v>
      </c>
      <c r="BY703">
        <f>(1-BX703)</f>
        <v>0</v>
      </c>
      <c r="BZ703">
        <v>2020</v>
      </c>
      <c r="CA703">
        <v>290.0000000000001</v>
      </c>
      <c r="CB703">
        <v>1590.42</v>
      </c>
      <c r="CC703">
        <v>295</v>
      </c>
      <c r="CD703">
        <v>5220.67</v>
      </c>
      <c r="CE703">
        <v>1591.29</v>
      </c>
      <c r="CF703">
        <v>-0.87</v>
      </c>
      <c r="CG703">
        <v>300.0000000000001</v>
      </c>
      <c r="CH703">
        <v>23.8</v>
      </c>
      <c r="CI703">
        <v>1650.734719841875</v>
      </c>
      <c r="CJ703">
        <v>2.032994541366527</v>
      </c>
      <c r="CK703">
        <v>-31.03478562282126</v>
      </c>
      <c r="CL703">
        <v>0.9198548094063967</v>
      </c>
      <c r="CM703">
        <v>0.9759925733019913</v>
      </c>
      <c r="CN703">
        <v>-0.00431141668520578</v>
      </c>
      <c r="CO703">
        <v>289.9999999999999</v>
      </c>
      <c r="CP703">
        <v>1590.91</v>
      </c>
      <c r="CQ703">
        <v>765</v>
      </c>
      <c r="CR703">
        <v>5219.32</v>
      </c>
      <c r="CS703">
        <v>1591.27</v>
      </c>
      <c r="CT703">
        <v>-0.36</v>
      </c>
      <c r="DH703">
        <f>$B$11*EG703+$C$11*EH703+$F$11*ES703*(1-EV703)</f>
        <v>0</v>
      </c>
      <c r="DI703">
        <f>DH703*DJ703</f>
        <v>0</v>
      </c>
      <c r="DJ703">
        <f>($B$11*$D$9+$C$11*$D$9+$F$11*((FF703+EX703)/MAX(FF703+EX703+FG703, 0.1)*$I$9+FG703/MAX(FF703+EX703+FG703, 0.1)*$J$9))/($B$11+$C$11+$F$11)</f>
        <v>0</v>
      </c>
      <c r="DK703">
        <f>($B$11*$K$9+$C$11*$K$9+$F$11*((FF703+EX703)/MAX(FF703+EX703+FG703, 0.1)*$P$9+FG703/MAX(FF703+EX703+FG703, 0.1)*$Q$9))/($B$11+$C$11+$F$11)</f>
        <v>0</v>
      </c>
      <c r="DL703">
        <v>6</v>
      </c>
      <c r="DM703">
        <v>0.5</v>
      </c>
      <c r="DN703" t="s">
        <v>438</v>
      </c>
      <c r="DO703">
        <v>2</v>
      </c>
      <c r="DP703" t="b">
        <v>1</v>
      </c>
      <c r="DQ703">
        <v>1761516334.7</v>
      </c>
      <c r="DR703">
        <v>229.3584</v>
      </c>
      <c r="DS703">
        <v>216.4612</v>
      </c>
      <c r="DT703">
        <v>16.42793</v>
      </c>
      <c r="DU703">
        <v>13.7856</v>
      </c>
      <c r="DV703">
        <v>231.2764</v>
      </c>
      <c r="DW703">
        <v>16.35411</v>
      </c>
      <c r="DX703">
        <v>499.9951</v>
      </c>
      <c r="DY703">
        <v>90.23925</v>
      </c>
      <c r="DZ703">
        <v>0.09999224000000001</v>
      </c>
      <c r="EA703">
        <v>23.90238</v>
      </c>
      <c r="EB703">
        <v>24.01059</v>
      </c>
      <c r="EC703">
        <v>999.9</v>
      </c>
      <c r="ED703">
        <v>0</v>
      </c>
      <c r="EE703">
        <v>0</v>
      </c>
      <c r="EF703">
        <v>9990.932000000003</v>
      </c>
      <c r="EG703">
        <v>0</v>
      </c>
      <c r="EH703">
        <v>1044.69</v>
      </c>
      <c r="EI703">
        <v>12.89718</v>
      </c>
      <c r="EJ703">
        <v>233.1892</v>
      </c>
      <c r="EK703">
        <v>219.487</v>
      </c>
      <c r="EL703">
        <v>2.642332</v>
      </c>
      <c r="EM703">
        <v>216.4612</v>
      </c>
      <c r="EN703">
        <v>13.7856</v>
      </c>
      <c r="EO703">
        <v>1.482444</v>
      </c>
      <c r="EP703">
        <v>1.244002</v>
      </c>
      <c r="EQ703">
        <v>12.7883</v>
      </c>
      <c r="ER703">
        <v>10.13882</v>
      </c>
      <c r="ES703">
        <v>1999.988</v>
      </c>
      <c r="ET703">
        <v>0.9799955</v>
      </c>
      <c r="EU703">
        <v>0.02000448</v>
      </c>
      <c r="EV703">
        <v>0</v>
      </c>
      <c r="EW703">
        <v>1373.71</v>
      </c>
      <c r="EX703">
        <v>5.000970000000001</v>
      </c>
      <c r="EY703">
        <v>27713.41</v>
      </c>
      <c r="EZ703">
        <v>16707.47</v>
      </c>
      <c r="FA703">
        <v>41.187</v>
      </c>
      <c r="FB703">
        <v>42.312</v>
      </c>
      <c r="FC703">
        <v>41.375</v>
      </c>
      <c r="FD703">
        <v>41.687</v>
      </c>
      <c r="FE703">
        <v>41.25</v>
      </c>
      <c r="FF703">
        <v>1955.078</v>
      </c>
      <c r="FG703">
        <v>39.90999999999999</v>
      </c>
      <c r="FH703">
        <v>0</v>
      </c>
      <c r="FI703">
        <v>11208.80000019073</v>
      </c>
      <c r="FJ703">
        <v>0</v>
      </c>
      <c r="FK703">
        <v>1375.2952</v>
      </c>
      <c r="FL703">
        <v>-22.23615379334156</v>
      </c>
      <c r="FM703">
        <v>-422.7999994295404</v>
      </c>
      <c r="FN703">
        <v>27743.744</v>
      </c>
      <c r="FO703">
        <v>15</v>
      </c>
      <c r="FP703">
        <v>0</v>
      </c>
      <c r="FQ703" t="s">
        <v>439</v>
      </c>
      <c r="FR703">
        <v>1760210915.6</v>
      </c>
      <c r="FS703">
        <v>0</v>
      </c>
      <c r="FT703">
        <v>0</v>
      </c>
      <c r="FU703">
        <v>-0.215</v>
      </c>
      <c r="FV703">
        <v>0</v>
      </c>
      <c r="FW703">
        <v>-0.6919999999999999</v>
      </c>
      <c r="FX703">
        <v>0</v>
      </c>
      <c r="FY703">
        <v>400</v>
      </c>
      <c r="FZ703">
        <v>0</v>
      </c>
      <c r="GA703">
        <v>0.15</v>
      </c>
      <c r="GB703">
        <v>0</v>
      </c>
      <c r="GC703">
        <v>11.6662225</v>
      </c>
      <c r="GD703">
        <v>8.924572232645389</v>
      </c>
      <c r="GE703">
        <v>0.8604457857667442</v>
      </c>
      <c r="GF703">
        <v>0</v>
      </c>
      <c r="GG703">
        <v>1376.567352941177</v>
      </c>
      <c r="GH703">
        <v>-17.57387318596126</v>
      </c>
      <c r="GI703">
        <v>1.774401819377166</v>
      </c>
      <c r="GJ703">
        <v>0</v>
      </c>
      <c r="GK703">
        <v>2.64166025</v>
      </c>
      <c r="GL703">
        <v>-0.0008768105065703053</v>
      </c>
      <c r="GM703">
        <v>0.0008376201033284623</v>
      </c>
      <c r="GN703">
        <v>1</v>
      </c>
      <c r="GO703">
        <v>1</v>
      </c>
      <c r="GP703">
        <v>3</v>
      </c>
      <c r="GQ703" t="s">
        <v>446</v>
      </c>
      <c r="GR703">
        <v>3.1335</v>
      </c>
      <c r="GS703">
        <v>2.76022</v>
      </c>
      <c r="GT703">
        <v>0.055277</v>
      </c>
      <c r="GU703">
        <v>0.0514605</v>
      </c>
      <c r="GV703">
        <v>0.0804832</v>
      </c>
      <c r="GW703">
        <v>0.07012880000000001</v>
      </c>
      <c r="GX703">
        <v>29954.7</v>
      </c>
      <c r="GY703">
        <v>30080.9</v>
      </c>
      <c r="GZ703">
        <v>29491.9</v>
      </c>
      <c r="HA703">
        <v>29318.1</v>
      </c>
      <c r="HB703">
        <v>35837</v>
      </c>
      <c r="HC703">
        <v>36114.4</v>
      </c>
      <c r="HD703">
        <v>41496.4</v>
      </c>
      <c r="HE703">
        <v>41649</v>
      </c>
      <c r="HF703">
        <v>1.90943</v>
      </c>
      <c r="HG703">
        <v>1.82453</v>
      </c>
      <c r="HH703">
        <v>0.0105277</v>
      </c>
      <c r="HI703">
        <v>0</v>
      </c>
      <c r="HJ703">
        <v>23.8354</v>
      </c>
      <c r="HK703">
        <v>999.9</v>
      </c>
      <c r="HL703">
        <v>34.1</v>
      </c>
      <c r="HM703">
        <v>31.3</v>
      </c>
      <c r="HN703">
        <v>17.3392</v>
      </c>
      <c r="HO703">
        <v>62.7769</v>
      </c>
      <c r="HP703">
        <v>30.7652</v>
      </c>
      <c r="HQ703">
        <v>1</v>
      </c>
      <c r="HR703">
        <v>0.309314</v>
      </c>
      <c r="HS703">
        <v>5.34526</v>
      </c>
      <c r="HT703">
        <v>20.2599</v>
      </c>
      <c r="HU703">
        <v>5.21864</v>
      </c>
      <c r="HV703">
        <v>12.0159</v>
      </c>
      <c r="HW703">
        <v>4.9882</v>
      </c>
      <c r="HX703">
        <v>3.28775</v>
      </c>
      <c r="HY703">
        <v>9999</v>
      </c>
      <c r="HZ703">
        <v>9999</v>
      </c>
      <c r="IA703">
        <v>9999</v>
      </c>
      <c r="IB703">
        <v>999.9</v>
      </c>
      <c r="IC703">
        <v>4.97282</v>
      </c>
      <c r="ID703">
        <v>1.86661</v>
      </c>
      <c r="IE703">
        <v>1.8659</v>
      </c>
      <c r="IF703">
        <v>1.86584</v>
      </c>
      <c r="IG703">
        <v>1.86769</v>
      </c>
      <c r="IH703">
        <v>1.87013</v>
      </c>
      <c r="II703">
        <v>1.86875</v>
      </c>
      <c r="IJ703">
        <v>1.87027</v>
      </c>
      <c r="IK703">
        <v>0</v>
      </c>
      <c r="IL703">
        <v>0</v>
      </c>
      <c r="IM703">
        <v>0</v>
      </c>
      <c r="IN703">
        <v>0</v>
      </c>
      <c r="IO703" t="s">
        <v>441</v>
      </c>
      <c r="IP703" t="s">
        <v>442</v>
      </c>
      <c r="IQ703" t="s">
        <v>443</v>
      </c>
      <c r="IR703" t="s">
        <v>443</v>
      </c>
      <c r="IS703" t="s">
        <v>443</v>
      </c>
      <c r="IT703" t="s">
        <v>443</v>
      </c>
      <c r="IU703">
        <v>0</v>
      </c>
      <c r="IV703">
        <v>100</v>
      </c>
      <c r="IW703">
        <v>100</v>
      </c>
      <c r="IX703">
        <v>-1.899</v>
      </c>
      <c r="IY703">
        <v>0.0738</v>
      </c>
      <c r="IZ703">
        <v>-1.414774939843471</v>
      </c>
      <c r="JA703">
        <v>-0.002262605230658699</v>
      </c>
      <c r="JB703">
        <v>4.117972070868355E-07</v>
      </c>
      <c r="JC703">
        <v>-1.535053720392113E-10</v>
      </c>
      <c r="JD703">
        <v>-0.05773197212917025</v>
      </c>
      <c r="JE703">
        <v>-0.004387372397949352</v>
      </c>
      <c r="JF703">
        <v>0.001148265067849212</v>
      </c>
      <c r="JG703">
        <v>-2.372704636287677E-05</v>
      </c>
      <c r="JH703">
        <v>4</v>
      </c>
      <c r="JI703">
        <v>2346</v>
      </c>
      <c r="JJ703">
        <v>1</v>
      </c>
      <c r="JK703">
        <v>24</v>
      </c>
      <c r="JL703">
        <v>21757</v>
      </c>
      <c r="JM703">
        <v>29358605.6</v>
      </c>
      <c r="JN703">
        <v>0.560303</v>
      </c>
      <c r="JO703">
        <v>2.31079</v>
      </c>
      <c r="JP703">
        <v>1.39648</v>
      </c>
      <c r="JQ703">
        <v>2.35107</v>
      </c>
      <c r="JR703">
        <v>1.49536</v>
      </c>
      <c r="JS703">
        <v>2.70142</v>
      </c>
      <c r="JT703">
        <v>36.0582</v>
      </c>
      <c r="JU703">
        <v>24.0262</v>
      </c>
      <c r="JV703">
        <v>18</v>
      </c>
      <c r="JW703">
        <v>501.373</v>
      </c>
      <c r="JX703">
        <v>436.929</v>
      </c>
      <c r="JY703">
        <v>18.0462</v>
      </c>
      <c r="JZ703">
        <v>31.3534</v>
      </c>
      <c r="KA703">
        <v>30.0001</v>
      </c>
      <c r="KB703">
        <v>31.1522</v>
      </c>
      <c r="KC703">
        <v>31.0769</v>
      </c>
      <c r="KD703">
        <v>11.1425</v>
      </c>
      <c r="KE703">
        <v>23.2209</v>
      </c>
      <c r="KF703">
        <v>29.1567</v>
      </c>
      <c r="KG703">
        <v>18.0412</v>
      </c>
      <c r="KH703">
        <v>186.054</v>
      </c>
      <c r="KI703">
        <v>13.829</v>
      </c>
      <c r="KJ703">
        <v>100.788</v>
      </c>
      <c r="KK703">
        <v>100.155</v>
      </c>
    </row>
    <row r="704" spans="1:297">
      <c r="A704">
        <v>688</v>
      </c>
      <c r="B704">
        <v>1761516342.5</v>
      </c>
      <c r="C704">
        <v>9132</v>
      </c>
      <c r="D704" t="s">
        <v>1825</v>
      </c>
      <c r="E704" t="s">
        <v>1826</v>
      </c>
      <c r="F704">
        <v>5</v>
      </c>
      <c r="G704" t="s">
        <v>1604</v>
      </c>
      <c r="H704" t="s">
        <v>436</v>
      </c>
      <c r="I704">
        <v>1761516340</v>
      </c>
      <c r="J704">
        <f>(K704)/1000</f>
        <v>0</v>
      </c>
      <c r="K704">
        <f>IF(DP704, AN704, AH704)</f>
        <v>0</v>
      </c>
      <c r="L704">
        <f>IF(DP704, AI704, AG704)</f>
        <v>0</v>
      </c>
      <c r="M704">
        <f>DR704 - IF(AU704&gt;1, L704*DL704*100.0/(AW704), 0)</f>
        <v>0</v>
      </c>
      <c r="N704">
        <f>((T704-J704/2)*M704-L704)/(T704+J704/2)</f>
        <v>0</v>
      </c>
      <c r="O704">
        <f>N704*(DY704+DZ704)/1000.0</f>
        <v>0</v>
      </c>
      <c r="P704">
        <f>(DR704 - IF(AU704&gt;1, L704*DL704*100.0/(AW704), 0))*(DY704+DZ704)/1000.0</f>
        <v>0</v>
      </c>
      <c r="Q704">
        <f>2.0/((1/S704-1/R704)+SIGN(S704)*SQRT((1/S704-1/R704)*(1/S704-1/R704) + 4*DM704/((DM704+1)*(DM704+1))*(2*1/S704*1/R704-1/R704*1/R704)))</f>
        <v>0</v>
      </c>
      <c r="R704">
        <f>IF(LEFT(DN704,1)&lt;&gt;"0",IF(LEFT(DN704,1)="1",3.0,DO704),$D$5+$E$5*(EF704*DY704/($K$5*1000))+$F$5*(EF704*DY704/($K$5*1000))*MAX(MIN(DL704,$J$5),$I$5)*MAX(MIN(DL704,$J$5),$I$5)+$G$5*MAX(MIN(DL704,$J$5),$I$5)*(EF704*DY704/($K$5*1000))+$H$5*(EF704*DY704/($K$5*1000))*(EF704*DY704/($K$5*1000)))</f>
        <v>0</v>
      </c>
      <c r="S704">
        <f>J704*(1000-(1000*0.61365*exp(17.502*W704/(240.97+W704))/(DY704+DZ704)+DT704)/2)/(1000*0.61365*exp(17.502*W704/(240.97+W704))/(DY704+DZ704)-DT704)</f>
        <v>0</v>
      </c>
      <c r="T704">
        <f>1/((DM704+1)/(Q704/1.6)+1/(R704/1.37)) + DM704/((DM704+1)/(Q704/1.6) + DM704/(R704/1.37))</f>
        <v>0</v>
      </c>
      <c r="U704">
        <f>(DH704*DK704)</f>
        <v>0</v>
      </c>
      <c r="V704">
        <f>(EA704+(U704+2*0.95*5.67E-8*(((EA704+$B$7)+273)^4-(EA704+273)^4)-44100*J704)/(1.84*29.3*R704+8*0.95*5.67E-8*(EA704+273)^3))</f>
        <v>0</v>
      </c>
      <c r="W704">
        <f>($C$7*EB704+$D$7*EC704+$E$7*V704)</f>
        <v>0</v>
      </c>
      <c r="X704">
        <f>0.61365*exp(17.502*W704/(240.97+W704))</f>
        <v>0</v>
      </c>
      <c r="Y704">
        <f>(Z704/AA704*100)</f>
        <v>0</v>
      </c>
      <c r="Z704">
        <f>DT704*(DY704+DZ704)/1000</f>
        <v>0</v>
      </c>
      <c r="AA704">
        <f>0.61365*exp(17.502*EA704/(240.97+EA704))</f>
        <v>0</v>
      </c>
      <c r="AB704">
        <f>(X704-DT704*(DY704+DZ704)/1000)</f>
        <v>0</v>
      </c>
      <c r="AC704">
        <f>(-J704*44100)</f>
        <v>0</v>
      </c>
      <c r="AD704">
        <f>2*29.3*R704*0.92*(EA704-W704)</f>
        <v>0</v>
      </c>
      <c r="AE704">
        <f>2*0.95*5.67E-8*(((EA704+$B$7)+273)^4-(W704+273)^4)</f>
        <v>0</v>
      </c>
      <c r="AF704">
        <f>U704+AE704+AC704+AD704</f>
        <v>0</v>
      </c>
      <c r="AG704">
        <f>DX704*AU704*(DS704-DR704*(1000-AU704*DU704)/(1000-AU704*DT704))/(100*DL704)</f>
        <v>0</v>
      </c>
      <c r="AH704">
        <f>1000*DX704*AU704*(DT704-DU704)/(100*DL704*(1000-AU704*DT704))</f>
        <v>0</v>
      </c>
      <c r="AI704">
        <f>(AJ704 - AK704 - DY704*1E3/(8.314*(EA704+273.15)) * AM704/DX704 * AL704) * DX704/(100*DL704) * (1000 - DU704)/1000</f>
        <v>0</v>
      </c>
      <c r="AJ704">
        <v>203.2389953534578</v>
      </c>
      <c r="AK704">
        <v>209.6046484848484</v>
      </c>
      <c r="AL704">
        <v>-3.227041799413734</v>
      </c>
      <c r="AM704">
        <v>65.65834347020231</v>
      </c>
      <c r="AN704">
        <f>(AP704 - AO704 + DY704*1E3/(8.314*(EA704+273.15)) * AR704/DX704 * AQ704) * DX704/(100*DL704) * 1000/(1000 - AP704)</f>
        <v>0</v>
      </c>
      <c r="AO704">
        <v>13.78623338787307</v>
      </c>
      <c r="AP704">
        <v>16.42765151515152</v>
      </c>
      <c r="AQ704">
        <v>2.335259161046585E-06</v>
      </c>
      <c r="AR704">
        <v>107.4177789400426</v>
      </c>
      <c r="AS704">
        <v>0</v>
      </c>
      <c r="AT704">
        <v>0</v>
      </c>
      <c r="AU704">
        <f>IF(AS704*$H$13&gt;=AW704,1.0,(AW704/(AW704-AS704*$H$13)))</f>
        <v>0</v>
      </c>
      <c r="AV704">
        <f>(AU704-1)*100</f>
        <v>0</v>
      </c>
      <c r="AW704">
        <f>MAX(0,($B$13+$C$13*EF704)/(1+$D$13*EF704)*DY704/(EA704+273)*$E$13)</f>
        <v>0</v>
      </c>
      <c r="AX704" t="s">
        <v>437</v>
      </c>
      <c r="AY704" t="s">
        <v>437</v>
      </c>
      <c r="AZ704">
        <v>0</v>
      </c>
      <c r="BA704">
        <v>0</v>
      </c>
      <c r="BB704">
        <f>1-AZ704/BA704</f>
        <v>0</v>
      </c>
      <c r="BC704">
        <v>0</v>
      </c>
      <c r="BD704" t="s">
        <v>437</v>
      </c>
      <c r="BE704" t="s">
        <v>437</v>
      </c>
      <c r="BF704">
        <v>0</v>
      </c>
      <c r="BG704">
        <v>0</v>
      </c>
      <c r="BH704">
        <f>1-BF704/BG704</f>
        <v>0</v>
      </c>
      <c r="BI704">
        <v>0.5</v>
      </c>
      <c r="BJ704">
        <f>DI704</f>
        <v>0</v>
      </c>
      <c r="BK704">
        <f>L704</f>
        <v>0</v>
      </c>
      <c r="BL704">
        <f>BH704*BI704*BJ704</f>
        <v>0</v>
      </c>
      <c r="BM704">
        <f>(BK704-BC704)/BJ704</f>
        <v>0</v>
      </c>
      <c r="BN704">
        <f>(BA704-BG704)/BG704</f>
        <v>0</v>
      </c>
      <c r="BO704">
        <f>AZ704/(BB704+AZ704/BG704)</f>
        <v>0</v>
      </c>
      <c r="BP704" t="s">
        <v>437</v>
      </c>
      <c r="BQ704">
        <v>0</v>
      </c>
      <c r="BR704">
        <f>IF(BQ704&lt;&gt;0, BQ704, BO704)</f>
        <v>0</v>
      </c>
      <c r="BS704">
        <f>1-BR704/BG704</f>
        <v>0</v>
      </c>
      <c r="BT704">
        <f>(BG704-BF704)/(BG704-BR704)</f>
        <v>0</v>
      </c>
      <c r="BU704">
        <f>(BA704-BG704)/(BA704-BR704)</f>
        <v>0</v>
      </c>
      <c r="BV704">
        <f>(BG704-BF704)/(BG704-AZ704)</f>
        <v>0</v>
      </c>
      <c r="BW704">
        <f>(BA704-BG704)/(BA704-AZ704)</f>
        <v>0</v>
      </c>
      <c r="BX704">
        <f>(BT704*BR704/BF704)</f>
        <v>0</v>
      </c>
      <c r="BY704">
        <f>(1-BX704)</f>
        <v>0</v>
      </c>
      <c r="BZ704">
        <v>2020</v>
      </c>
      <c r="CA704">
        <v>290.0000000000001</v>
      </c>
      <c r="CB704">
        <v>1590.42</v>
      </c>
      <c r="CC704">
        <v>295</v>
      </c>
      <c r="CD704">
        <v>5220.67</v>
      </c>
      <c r="CE704">
        <v>1591.29</v>
      </c>
      <c r="CF704">
        <v>-0.87</v>
      </c>
      <c r="CG704">
        <v>300.0000000000001</v>
      </c>
      <c r="CH704">
        <v>23.8</v>
      </c>
      <c r="CI704">
        <v>1650.734719841875</v>
      </c>
      <c r="CJ704">
        <v>2.032994541366527</v>
      </c>
      <c r="CK704">
        <v>-31.03478562282126</v>
      </c>
      <c r="CL704">
        <v>0.9198548094063967</v>
      </c>
      <c r="CM704">
        <v>0.9759925733019913</v>
      </c>
      <c r="CN704">
        <v>-0.00431141668520578</v>
      </c>
      <c r="CO704">
        <v>289.9999999999999</v>
      </c>
      <c r="CP704">
        <v>1590.91</v>
      </c>
      <c r="CQ704">
        <v>765</v>
      </c>
      <c r="CR704">
        <v>5219.32</v>
      </c>
      <c r="CS704">
        <v>1591.27</v>
      </c>
      <c r="CT704">
        <v>-0.36</v>
      </c>
      <c r="DH704">
        <f>$B$11*EG704+$C$11*EH704+$F$11*ES704*(1-EV704)</f>
        <v>0</v>
      </c>
      <c r="DI704">
        <f>DH704*DJ704</f>
        <v>0</v>
      </c>
      <c r="DJ704">
        <f>($B$11*$D$9+$C$11*$D$9+$F$11*((FF704+EX704)/MAX(FF704+EX704+FG704, 0.1)*$I$9+FG704/MAX(FF704+EX704+FG704, 0.1)*$J$9))/($B$11+$C$11+$F$11)</f>
        <v>0</v>
      </c>
      <c r="DK704">
        <f>($B$11*$K$9+$C$11*$K$9+$F$11*((FF704+EX704)/MAX(FF704+EX704+FG704, 0.1)*$P$9+FG704/MAX(FF704+EX704+FG704, 0.1)*$Q$9))/($B$11+$C$11+$F$11)</f>
        <v>0</v>
      </c>
      <c r="DL704">
        <v>6</v>
      </c>
      <c r="DM704">
        <v>0.5</v>
      </c>
      <c r="DN704" t="s">
        <v>438</v>
      </c>
      <c r="DO704">
        <v>2</v>
      </c>
      <c r="DP704" t="b">
        <v>1</v>
      </c>
      <c r="DQ704">
        <v>1761516340</v>
      </c>
      <c r="DR704">
        <v>212.5081111111111</v>
      </c>
      <c r="DS704">
        <v>198.8762222222222</v>
      </c>
      <c r="DT704">
        <v>16.42727777777778</v>
      </c>
      <c r="DU704">
        <v>13.78625555555556</v>
      </c>
      <c r="DV704">
        <v>214.3904444444444</v>
      </c>
      <c r="DW704">
        <v>16.35343333333334</v>
      </c>
      <c r="DX704">
        <v>499.9804444444445</v>
      </c>
      <c r="DY704">
        <v>90.23845555555556</v>
      </c>
      <c r="DZ704">
        <v>0.09999436666666667</v>
      </c>
      <c r="EA704">
        <v>23.90004444444444</v>
      </c>
      <c r="EB704">
        <v>24.00492222222222</v>
      </c>
      <c r="EC704">
        <v>999.9000000000001</v>
      </c>
      <c r="ED704">
        <v>0</v>
      </c>
      <c r="EE704">
        <v>0</v>
      </c>
      <c r="EF704">
        <v>9997.225555555555</v>
      </c>
      <c r="EG704">
        <v>0</v>
      </c>
      <c r="EH704">
        <v>1044.705555555556</v>
      </c>
      <c r="EI704">
        <v>13.63196666666667</v>
      </c>
      <c r="EJ704">
        <v>216.0574444444445</v>
      </c>
      <c r="EK704">
        <v>201.6564444444444</v>
      </c>
      <c r="EL704">
        <v>2.641021111111111</v>
      </c>
      <c r="EM704">
        <v>198.8762222222222</v>
      </c>
      <c r="EN704">
        <v>13.78625555555556</v>
      </c>
      <c r="EO704">
        <v>1.482371111111111</v>
      </c>
      <c r="EP704">
        <v>1.244048888888889</v>
      </c>
      <c r="EQ704">
        <v>12.78754444444444</v>
      </c>
      <c r="ER704">
        <v>10.13938888888889</v>
      </c>
      <c r="ES704">
        <v>1999.964444444445</v>
      </c>
      <c r="ET704">
        <v>0.9799953333333333</v>
      </c>
      <c r="EU704">
        <v>0.02000465555555556</v>
      </c>
      <c r="EV704">
        <v>0</v>
      </c>
      <c r="EW704">
        <v>1371.501111111111</v>
      </c>
      <c r="EX704">
        <v>5.00097</v>
      </c>
      <c r="EY704">
        <v>27664.9</v>
      </c>
      <c r="EZ704">
        <v>16707.26666666667</v>
      </c>
      <c r="FA704">
        <v>41.187</v>
      </c>
      <c r="FB704">
        <v>42.312</v>
      </c>
      <c r="FC704">
        <v>41.361</v>
      </c>
      <c r="FD704">
        <v>41.687</v>
      </c>
      <c r="FE704">
        <v>41.25</v>
      </c>
      <c r="FF704">
        <v>1955.054444444444</v>
      </c>
      <c r="FG704">
        <v>39.91</v>
      </c>
      <c r="FH704">
        <v>0</v>
      </c>
      <c r="FI704">
        <v>11213.60000014305</v>
      </c>
      <c r="FJ704">
        <v>0</v>
      </c>
      <c r="FK704">
        <v>1373.4028</v>
      </c>
      <c r="FL704">
        <v>-24.21384613544592</v>
      </c>
      <c r="FM704">
        <v>-507.0615383967406</v>
      </c>
      <c r="FN704">
        <v>27706.24</v>
      </c>
      <c r="FO704">
        <v>15</v>
      </c>
      <c r="FP704">
        <v>0</v>
      </c>
      <c r="FQ704" t="s">
        <v>439</v>
      </c>
      <c r="FR704">
        <v>1760210915.6</v>
      </c>
      <c r="FS704">
        <v>0</v>
      </c>
      <c r="FT704">
        <v>0</v>
      </c>
      <c r="FU704">
        <v>-0.215</v>
      </c>
      <c r="FV704">
        <v>0</v>
      </c>
      <c r="FW704">
        <v>-0.6919999999999999</v>
      </c>
      <c r="FX704">
        <v>0</v>
      </c>
      <c r="FY704">
        <v>400</v>
      </c>
      <c r="FZ704">
        <v>0</v>
      </c>
      <c r="GA704">
        <v>0.15</v>
      </c>
      <c r="GB704">
        <v>0</v>
      </c>
      <c r="GC704">
        <v>12.4329512195122</v>
      </c>
      <c r="GD704">
        <v>8.39846759581884</v>
      </c>
      <c r="GE704">
        <v>0.8293351666220802</v>
      </c>
      <c r="GF704">
        <v>0</v>
      </c>
      <c r="GG704">
        <v>1374.870294117647</v>
      </c>
      <c r="GH704">
        <v>-22.04507256869985</v>
      </c>
      <c r="GI704">
        <v>2.182293026765947</v>
      </c>
      <c r="GJ704">
        <v>0</v>
      </c>
      <c r="GK704">
        <v>2.641531219512196</v>
      </c>
      <c r="GL704">
        <v>-0.001095261324037893</v>
      </c>
      <c r="GM704">
        <v>0.0008862257465034461</v>
      </c>
      <c r="GN704">
        <v>1</v>
      </c>
      <c r="GO704">
        <v>1</v>
      </c>
      <c r="GP704">
        <v>3</v>
      </c>
      <c r="GQ704" t="s">
        <v>446</v>
      </c>
      <c r="GR704">
        <v>3.13354</v>
      </c>
      <c r="GS704">
        <v>2.76034</v>
      </c>
      <c r="GT704">
        <v>0.051769</v>
      </c>
      <c r="GU704">
        <v>0.0477372</v>
      </c>
      <c r="GV704">
        <v>0.0804802</v>
      </c>
      <c r="GW704">
        <v>0.07012839999999999</v>
      </c>
      <c r="GX704">
        <v>30066.5</v>
      </c>
      <c r="GY704">
        <v>30199</v>
      </c>
      <c r="GZ704">
        <v>29492.4</v>
      </c>
      <c r="HA704">
        <v>29318.1</v>
      </c>
      <c r="HB704">
        <v>35838</v>
      </c>
      <c r="HC704">
        <v>36114.5</v>
      </c>
      <c r="HD704">
        <v>41497.5</v>
      </c>
      <c r="HE704">
        <v>41649.1</v>
      </c>
      <c r="HF704">
        <v>1.90963</v>
      </c>
      <c r="HG704">
        <v>1.82415</v>
      </c>
      <c r="HH704">
        <v>0.00987947</v>
      </c>
      <c r="HI704">
        <v>0</v>
      </c>
      <c r="HJ704">
        <v>23.8354</v>
      </c>
      <c r="HK704">
        <v>999.9</v>
      </c>
      <c r="HL704">
        <v>34.1</v>
      </c>
      <c r="HM704">
        <v>31.3</v>
      </c>
      <c r="HN704">
        <v>17.3424</v>
      </c>
      <c r="HO704">
        <v>62.4869</v>
      </c>
      <c r="HP704">
        <v>30.8093</v>
      </c>
      <c r="HQ704">
        <v>1</v>
      </c>
      <c r="HR704">
        <v>0.309441</v>
      </c>
      <c r="HS704">
        <v>5.37852</v>
      </c>
      <c r="HT704">
        <v>20.259</v>
      </c>
      <c r="HU704">
        <v>5.21864</v>
      </c>
      <c r="HV704">
        <v>12.0159</v>
      </c>
      <c r="HW704">
        <v>4.98815</v>
      </c>
      <c r="HX704">
        <v>3.28765</v>
      </c>
      <c r="HY704">
        <v>9999</v>
      </c>
      <c r="HZ704">
        <v>9999</v>
      </c>
      <c r="IA704">
        <v>9999</v>
      </c>
      <c r="IB704">
        <v>999.9</v>
      </c>
      <c r="IC704">
        <v>4.97285</v>
      </c>
      <c r="ID704">
        <v>1.8666</v>
      </c>
      <c r="IE704">
        <v>1.86588</v>
      </c>
      <c r="IF704">
        <v>1.86585</v>
      </c>
      <c r="IG704">
        <v>1.86768</v>
      </c>
      <c r="IH704">
        <v>1.87014</v>
      </c>
      <c r="II704">
        <v>1.86875</v>
      </c>
      <c r="IJ704">
        <v>1.87027</v>
      </c>
      <c r="IK704">
        <v>0</v>
      </c>
      <c r="IL704">
        <v>0</v>
      </c>
      <c r="IM704">
        <v>0</v>
      </c>
      <c r="IN704">
        <v>0</v>
      </c>
      <c r="IO704" t="s">
        <v>441</v>
      </c>
      <c r="IP704" t="s">
        <v>442</v>
      </c>
      <c r="IQ704" t="s">
        <v>443</v>
      </c>
      <c r="IR704" t="s">
        <v>443</v>
      </c>
      <c r="IS704" t="s">
        <v>443</v>
      </c>
      <c r="IT704" t="s">
        <v>443</v>
      </c>
      <c r="IU704">
        <v>0</v>
      </c>
      <c r="IV704">
        <v>100</v>
      </c>
      <c r="IW704">
        <v>100</v>
      </c>
      <c r="IX704">
        <v>-1.866</v>
      </c>
      <c r="IY704">
        <v>0.0738</v>
      </c>
      <c r="IZ704">
        <v>-1.414774939843471</v>
      </c>
      <c r="JA704">
        <v>-0.002262605230658699</v>
      </c>
      <c r="JB704">
        <v>4.117972070868355E-07</v>
      </c>
      <c r="JC704">
        <v>-1.535053720392113E-10</v>
      </c>
      <c r="JD704">
        <v>-0.05773197212917025</v>
      </c>
      <c r="JE704">
        <v>-0.004387372397949352</v>
      </c>
      <c r="JF704">
        <v>0.001148265067849212</v>
      </c>
      <c r="JG704">
        <v>-2.372704636287677E-05</v>
      </c>
      <c r="JH704">
        <v>4</v>
      </c>
      <c r="JI704">
        <v>2346</v>
      </c>
      <c r="JJ704">
        <v>1</v>
      </c>
      <c r="JK704">
        <v>24</v>
      </c>
      <c r="JL704">
        <v>21757.1</v>
      </c>
      <c r="JM704">
        <v>29358605.7</v>
      </c>
      <c r="JN704">
        <v>0.52124</v>
      </c>
      <c r="JO704">
        <v>2.30469</v>
      </c>
      <c r="JP704">
        <v>1.39648</v>
      </c>
      <c r="JQ704">
        <v>2.35474</v>
      </c>
      <c r="JR704">
        <v>1.49536</v>
      </c>
      <c r="JS704">
        <v>2.62695</v>
      </c>
      <c r="JT704">
        <v>36.0347</v>
      </c>
      <c r="JU704">
        <v>24.0262</v>
      </c>
      <c r="JV704">
        <v>18</v>
      </c>
      <c r="JW704">
        <v>501.495</v>
      </c>
      <c r="JX704">
        <v>436.698</v>
      </c>
      <c r="JY704">
        <v>18.0362</v>
      </c>
      <c r="JZ704">
        <v>31.3534</v>
      </c>
      <c r="KA704">
        <v>30.0003</v>
      </c>
      <c r="KB704">
        <v>31.1511</v>
      </c>
      <c r="KC704">
        <v>31.0769</v>
      </c>
      <c r="KD704">
        <v>10.3761</v>
      </c>
      <c r="KE704">
        <v>23.2209</v>
      </c>
      <c r="KF704">
        <v>29.1567</v>
      </c>
      <c r="KG704">
        <v>18.0303</v>
      </c>
      <c r="KH704">
        <v>166.017</v>
      </c>
      <c r="KI704">
        <v>13.829</v>
      </c>
      <c r="KJ704">
        <v>100.791</v>
      </c>
      <c r="KK704">
        <v>100.156</v>
      </c>
    </row>
    <row r="705" spans="1:297">
      <c r="A705">
        <v>689</v>
      </c>
      <c r="B705">
        <v>1761516347.5</v>
      </c>
      <c r="C705">
        <v>9137</v>
      </c>
      <c r="D705" t="s">
        <v>1827</v>
      </c>
      <c r="E705" t="s">
        <v>1828</v>
      </c>
      <c r="F705">
        <v>5</v>
      </c>
      <c r="G705" t="s">
        <v>1604</v>
      </c>
      <c r="H705" t="s">
        <v>436</v>
      </c>
      <c r="I705">
        <v>1761516344.7</v>
      </c>
      <c r="J705">
        <f>(K705)/1000</f>
        <v>0</v>
      </c>
      <c r="K705">
        <f>IF(DP705, AN705, AH705)</f>
        <v>0</v>
      </c>
      <c r="L705">
        <f>IF(DP705, AI705, AG705)</f>
        <v>0</v>
      </c>
      <c r="M705">
        <f>DR705 - IF(AU705&gt;1, L705*DL705*100.0/(AW705), 0)</f>
        <v>0</v>
      </c>
      <c r="N705">
        <f>((T705-J705/2)*M705-L705)/(T705+J705/2)</f>
        <v>0</v>
      </c>
      <c r="O705">
        <f>N705*(DY705+DZ705)/1000.0</f>
        <v>0</v>
      </c>
      <c r="P705">
        <f>(DR705 - IF(AU705&gt;1, L705*DL705*100.0/(AW705), 0))*(DY705+DZ705)/1000.0</f>
        <v>0</v>
      </c>
      <c r="Q705">
        <f>2.0/((1/S705-1/R705)+SIGN(S705)*SQRT((1/S705-1/R705)*(1/S705-1/R705) + 4*DM705/((DM705+1)*(DM705+1))*(2*1/S705*1/R705-1/R705*1/R705)))</f>
        <v>0</v>
      </c>
      <c r="R705">
        <f>IF(LEFT(DN705,1)&lt;&gt;"0",IF(LEFT(DN705,1)="1",3.0,DO705),$D$5+$E$5*(EF705*DY705/($K$5*1000))+$F$5*(EF705*DY705/($K$5*1000))*MAX(MIN(DL705,$J$5),$I$5)*MAX(MIN(DL705,$J$5),$I$5)+$G$5*MAX(MIN(DL705,$J$5),$I$5)*(EF705*DY705/($K$5*1000))+$H$5*(EF705*DY705/($K$5*1000))*(EF705*DY705/($K$5*1000)))</f>
        <v>0</v>
      </c>
      <c r="S705">
        <f>J705*(1000-(1000*0.61365*exp(17.502*W705/(240.97+W705))/(DY705+DZ705)+DT705)/2)/(1000*0.61365*exp(17.502*W705/(240.97+W705))/(DY705+DZ705)-DT705)</f>
        <v>0</v>
      </c>
      <c r="T705">
        <f>1/((DM705+1)/(Q705/1.6)+1/(R705/1.37)) + DM705/((DM705+1)/(Q705/1.6) + DM705/(R705/1.37))</f>
        <v>0</v>
      </c>
      <c r="U705">
        <f>(DH705*DK705)</f>
        <v>0</v>
      </c>
      <c r="V705">
        <f>(EA705+(U705+2*0.95*5.67E-8*(((EA705+$B$7)+273)^4-(EA705+273)^4)-44100*J705)/(1.84*29.3*R705+8*0.95*5.67E-8*(EA705+273)^3))</f>
        <v>0</v>
      </c>
      <c r="W705">
        <f>($C$7*EB705+$D$7*EC705+$E$7*V705)</f>
        <v>0</v>
      </c>
      <c r="X705">
        <f>0.61365*exp(17.502*W705/(240.97+W705))</f>
        <v>0</v>
      </c>
      <c r="Y705">
        <f>(Z705/AA705*100)</f>
        <v>0</v>
      </c>
      <c r="Z705">
        <f>DT705*(DY705+DZ705)/1000</f>
        <v>0</v>
      </c>
      <c r="AA705">
        <f>0.61365*exp(17.502*EA705/(240.97+EA705))</f>
        <v>0</v>
      </c>
      <c r="AB705">
        <f>(X705-DT705*(DY705+DZ705)/1000)</f>
        <v>0</v>
      </c>
      <c r="AC705">
        <f>(-J705*44100)</f>
        <v>0</v>
      </c>
      <c r="AD705">
        <f>2*29.3*R705*0.92*(EA705-W705)</f>
        <v>0</v>
      </c>
      <c r="AE705">
        <f>2*0.95*5.67E-8*(((EA705+$B$7)+273)^4-(W705+273)^4)</f>
        <v>0</v>
      </c>
      <c r="AF705">
        <f>U705+AE705+AC705+AD705</f>
        <v>0</v>
      </c>
      <c r="AG705">
        <f>DX705*AU705*(DS705-DR705*(1000-AU705*DU705)/(1000-AU705*DT705))/(100*DL705)</f>
        <v>0</v>
      </c>
      <c r="AH705">
        <f>1000*DX705*AU705*(DT705-DU705)/(100*DL705*(1000-AU705*DT705))</f>
        <v>0</v>
      </c>
      <c r="AI705">
        <f>(AJ705 - AK705 - DY705*1E3/(8.314*(EA705+273.15)) * AM705/DX705 * AL705) * DX705/(100*DL705) * (1000 - DU705)/1000</f>
        <v>0</v>
      </c>
      <c r="AJ705">
        <v>186.389652593731</v>
      </c>
      <c r="AK705">
        <v>193.4621636363636</v>
      </c>
      <c r="AL705">
        <v>-3.224014930210503</v>
      </c>
      <c r="AM705">
        <v>65.65834347020231</v>
      </c>
      <c r="AN705">
        <f>(AP705 - AO705 + DY705*1E3/(8.314*(EA705+273.15)) * AR705/DX705 * AQ705) * DX705/(100*DL705) * 1000/(1000 - AP705)</f>
        <v>0</v>
      </c>
      <c r="AO705">
        <v>13.78579436519612</v>
      </c>
      <c r="AP705">
        <v>16.42671999999999</v>
      </c>
      <c r="AQ705">
        <v>-1.241569768942781E-05</v>
      </c>
      <c r="AR705">
        <v>107.4177789400426</v>
      </c>
      <c r="AS705">
        <v>0</v>
      </c>
      <c r="AT705">
        <v>0</v>
      </c>
      <c r="AU705">
        <f>IF(AS705*$H$13&gt;=AW705,1.0,(AW705/(AW705-AS705*$H$13)))</f>
        <v>0</v>
      </c>
      <c r="AV705">
        <f>(AU705-1)*100</f>
        <v>0</v>
      </c>
      <c r="AW705">
        <f>MAX(0,($B$13+$C$13*EF705)/(1+$D$13*EF705)*DY705/(EA705+273)*$E$13)</f>
        <v>0</v>
      </c>
      <c r="AX705" t="s">
        <v>437</v>
      </c>
      <c r="AY705" t="s">
        <v>437</v>
      </c>
      <c r="AZ705">
        <v>0</v>
      </c>
      <c r="BA705">
        <v>0</v>
      </c>
      <c r="BB705">
        <f>1-AZ705/BA705</f>
        <v>0</v>
      </c>
      <c r="BC705">
        <v>0</v>
      </c>
      <c r="BD705" t="s">
        <v>437</v>
      </c>
      <c r="BE705" t="s">
        <v>437</v>
      </c>
      <c r="BF705">
        <v>0</v>
      </c>
      <c r="BG705">
        <v>0</v>
      </c>
      <c r="BH705">
        <f>1-BF705/BG705</f>
        <v>0</v>
      </c>
      <c r="BI705">
        <v>0.5</v>
      </c>
      <c r="BJ705">
        <f>DI705</f>
        <v>0</v>
      </c>
      <c r="BK705">
        <f>L705</f>
        <v>0</v>
      </c>
      <c r="BL705">
        <f>BH705*BI705*BJ705</f>
        <v>0</v>
      </c>
      <c r="BM705">
        <f>(BK705-BC705)/BJ705</f>
        <v>0</v>
      </c>
      <c r="BN705">
        <f>(BA705-BG705)/BG705</f>
        <v>0</v>
      </c>
      <c r="BO705">
        <f>AZ705/(BB705+AZ705/BG705)</f>
        <v>0</v>
      </c>
      <c r="BP705" t="s">
        <v>437</v>
      </c>
      <c r="BQ705">
        <v>0</v>
      </c>
      <c r="BR705">
        <f>IF(BQ705&lt;&gt;0, BQ705, BO705)</f>
        <v>0</v>
      </c>
      <c r="BS705">
        <f>1-BR705/BG705</f>
        <v>0</v>
      </c>
      <c r="BT705">
        <f>(BG705-BF705)/(BG705-BR705)</f>
        <v>0</v>
      </c>
      <c r="BU705">
        <f>(BA705-BG705)/(BA705-BR705)</f>
        <v>0</v>
      </c>
      <c r="BV705">
        <f>(BG705-BF705)/(BG705-AZ705)</f>
        <v>0</v>
      </c>
      <c r="BW705">
        <f>(BA705-BG705)/(BA705-AZ705)</f>
        <v>0</v>
      </c>
      <c r="BX705">
        <f>(BT705*BR705/BF705)</f>
        <v>0</v>
      </c>
      <c r="BY705">
        <f>(1-BX705)</f>
        <v>0</v>
      </c>
      <c r="BZ705">
        <v>2020</v>
      </c>
      <c r="CA705">
        <v>290.0000000000001</v>
      </c>
      <c r="CB705">
        <v>1590.42</v>
      </c>
      <c r="CC705">
        <v>295</v>
      </c>
      <c r="CD705">
        <v>5220.67</v>
      </c>
      <c r="CE705">
        <v>1591.29</v>
      </c>
      <c r="CF705">
        <v>-0.87</v>
      </c>
      <c r="CG705">
        <v>300.0000000000001</v>
      </c>
      <c r="CH705">
        <v>23.8</v>
      </c>
      <c r="CI705">
        <v>1650.734719841875</v>
      </c>
      <c r="CJ705">
        <v>2.032994541366527</v>
      </c>
      <c r="CK705">
        <v>-31.03478562282126</v>
      </c>
      <c r="CL705">
        <v>0.9198548094063967</v>
      </c>
      <c r="CM705">
        <v>0.9759925733019913</v>
      </c>
      <c r="CN705">
        <v>-0.00431141668520578</v>
      </c>
      <c r="CO705">
        <v>289.9999999999999</v>
      </c>
      <c r="CP705">
        <v>1590.91</v>
      </c>
      <c r="CQ705">
        <v>765</v>
      </c>
      <c r="CR705">
        <v>5219.32</v>
      </c>
      <c r="CS705">
        <v>1591.27</v>
      </c>
      <c r="CT705">
        <v>-0.36</v>
      </c>
      <c r="DH705">
        <f>$B$11*EG705+$C$11*EH705+$F$11*ES705*(1-EV705)</f>
        <v>0</v>
      </c>
      <c r="DI705">
        <f>DH705*DJ705</f>
        <v>0</v>
      </c>
      <c r="DJ705">
        <f>($B$11*$D$9+$C$11*$D$9+$F$11*((FF705+EX705)/MAX(FF705+EX705+FG705, 0.1)*$I$9+FG705/MAX(FF705+EX705+FG705, 0.1)*$J$9))/($B$11+$C$11+$F$11)</f>
        <v>0</v>
      </c>
      <c r="DK705">
        <f>($B$11*$K$9+$C$11*$K$9+$F$11*((FF705+EX705)/MAX(FF705+EX705+FG705, 0.1)*$P$9+FG705/MAX(FF705+EX705+FG705, 0.1)*$Q$9))/($B$11+$C$11+$F$11)</f>
        <v>0</v>
      </c>
      <c r="DL705">
        <v>6</v>
      </c>
      <c r="DM705">
        <v>0.5</v>
      </c>
      <c r="DN705" t="s">
        <v>438</v>
      </c>
      <c r="DO705">
        <v>2</v>
      </c>
      <c r="DP705" t="b">
        <v>1</v>
      </c>
      <c r="DQ705">
        <v>1761516344.7</v>
      </c>
      <c r="DR705">
        <v>197.5761</v>
      </c>
      <c r="DS705">
        <v>183.2523</v>
      </c>
      <c r="DT705">
        <v>16.42674</v>
      </c>
      <c r="DU705">
        <v>13.78596</v>
      </c>
      <c r="DV705">
        <v>199.427</v>
      </c>
      <c r="DW705">
        <v>16.35293</v>
      </c>
      <c r="DX705">
        <v>499.9975000000001</v>
      </c>
      <c r="DY705">
        <v>90.23353</v>
      </c>
      <c r="DZ705">
        <v>0.09997247000000001</v>
      </c>
      <c r="EA705">
        <v>23.90148</v>
      </c>
      <c r="EB705">
        <v>23.9956</v>
      </c>
      <c r="EC705">
        <v>999.9</v>
      </c>
      <c r="ED705">
        <v>0</v>
      </c>
      <c r="EE705">
        <v>0</v>
      </c>
      <c r="EF705">
        <v>10009.825</v>
      </c>
      <c r="EG705">
        <v>0</v>
      </c>
      <c r="EH705">
        <v>1044.726</v>
      </c>
      <c r="EI705">
        <v>14.32368</v>
      </c>
      <c r="EJ705">
        <v>200.8757</v>
      </c>
      <c r="EK705">
        <v>185.8141</v>
      </c>
      <c r="EL705">
        <v>2.64078</v>
      </c>
      <c r="EM705">
        <v>183.2523</v>
      </c>
      <c r="EN705">
        <v>13.78596</v>
      </c>
      <c r="EO705">
        <v>1.482243</v>
      </c>
      <c r="EP705">
        <v>1.243956</v>
      </c>
      <c r="EQ705">
        <v>12.78621</v>
      </c>
      <c r="ER705">
        <v>10.13825</v>
      </c>
      <c r="ES705">
        <v>1999.97</v>
      </c>
      <c r="ET705">
        <v>0.9799954999999999</v>
      </c>
      <c r="EU705">
        <v>0.0200045</v>
      </c>
      <c r="EV705">
        <v>0</v>
      </c>
      <c r="EW705">
        <v>1368.807</v>
      </c>
      <c r="EX705">
        <v>5.000970000000001</v>
      </c>
      <c r="EY705">
        <v>27613.47</v>
      </c>
      <c r="EZ705">
        <v>16707.32</v>
      </c>
      <c r="FA705">
        <v>41.1996</v>
      </c>
      <c r="FB705">
        <v>42.312</v>
      </c>
      <c r="FC705">
        <v>41.375</v>
      </c>
      <c r="FD705">
        <v>41.687</v>
      </c>
      <c r="FE705">
        <v>41.25</v>
      </c>
      <c r="FF705">
        <v>1955.06</v>
      </c>
      <c r="FG705">
        <v>39.90999999999999</v>
      </c>
      <c r="FH705">
        <v>0</v>
      </c>
      <c r="FI705">
        <v>11218.40000009537</v>
      </c>
      <c r="FJ705">
        <v>0</v>
      </c>
      <c r="FK705">
        <v>1371.2128</v>
      </c>
      <c r="FL705">
        <v>-30.15307686203293</v>
      </c>
      <c r="FM705">
        <v>-602.7307681215879</v>
      </c>
      <c r="FN705">
        <v>27661.716</v>
      </c>
      <c r="FO705">
        <v>15</v>
      </c>
      <c r="FP705">
        <v>0</v>
      </c>
      <c r="FQ705" t="s">
        <v>439</v>
      </c>
      <c r="FR705">
        <v>1760210915.6</v>
      </c>
      <c r="FS705">
        <v>0</v>
      </c>
      <c r="FT705">
        <v>0</v>
      </c>
      <c r="FU705">
        <v>-0.215</v>
      </c>
      <c r="FV705">
        <v>0</v>
      </c>
      <c r="FW705">
        <v>-0.6919999999999999</v>
      </c>
      <c r="FX705">
        <v>0</v>
      </c>
      <c r="FY705">
        <v>400</v>
      </c>
      <c r="FZ705">
        <v>0</v>
      </c>
      <c r="GA705">
        <v>0.15</v>
      </c>
      <c r="GB705">
        <v>0</v>
      </c>
      <c r="GC705">
        <v>13.13674878048781</v>
      </c>
      <c r="GD705">
        <v>8.651966550522653</v>
      </c>
      <c r="GE705">
        <v>0.8540138683748418</v>
      </c>
      <c r="GF705">
        <v>0</v>
      </c>
      <c r="GG705">
        <v>1372.621764705882</v>
      </c>
      <c r="GH705">
        <v>-26.52620317684326</v>
      </c>
      <c r="GI705">
        <v>2.628897633641534</v>
      </c>
      <c r="GJ705">
        <v>0</v>
      </c>
      <c r="GK705">
        <v>2.641248048780488</v>
      </c>
      <c r="GL705">
        <v>-0.001331707317075825</v>
      </c>
      <c r="GM705">
        <v>0.0008769131545069207</v>
      </c>
      <c r="GN705">
        <v>1</v>
      </c>
      <c r="GO705">
        <v>1</v>
      </c>
      <c r="GP705">
        <v>3</v>
      </c>
      <c r="GQ705" t="s">
        <v>446</v>
      </c>
      <c r="GR705">
        <v>3.13357</v>
      </c>
      <c r="GS705">
        <v>2.76027</v>
      </c>
      <c r="GT705">
        <v>0.0481809</v>
      </c>
      <c r="GU705">
        <v>0.0439411</v>
      </c>
      <c r="GV705">
        <v>0.0804749</v>
      </c>
      <c r="GW705">
        <v>0.0701266</v>
      </c>
      <c r="GX705">
        <v>30179.9</v>
      </c>
      <c r="GY705">
        <v>30319.3</v>
      </c>
      <c r="GZ705">
        <v>29492</v>
      </c>
      <c r="HA705">
        <v>29318.1</v>
      </c>
      <c r="HB705">
        <v>35837.5</v>
      </c>
      <c r="HC705">
        <v>36114.4</v>
      </c>
      <c r="HD705">
        <v>41496.8</v>
      </c>
      <c r="HE705">
        <v>41649.1</v>
      </c>
      <c r="HF705">
        <v>1.90933</v>
      </c>
      <c r="HG705">
        <v>1.82435</v>
      </c>
      <c r="HH705">
        <v>0.00985712</v>
      </c>
      <c r="HI705">
        <v>0</v>
      </c>
      <c r="HJ705">
        <v>23.8354</v>
      </c>
      <c r="HK705">
        <v>999.9</v>
      </c>
      <c r="HL705">
        <v>34.1</v>
      </c>
      <c r="HM705">
        <v>31.3</v>
      </c>
      <c r="HN705">
        <v>17.3434</v>
      </c>
      <c r="HO705">
        <v>62.4669</v>
      </c>
      <c r="HP705">
        <v>30.7652</v>
      </c>
      <c r="HQ705">
        <v>1</v>
      </c>
      <c r="HR705">
        <v>0.309484</v>
      </c>
      <c r="HS705">
        <v>5.36265</v>
      </c>
      <c r="HT705">
        <v>20.2597</v>
      </c>
      <c r="HU705">
        <v>5.21834</v>
      </c>
      <c r="HV705">
        <v>12.0159</v>
      </c>
      <c r="HW705">
        <v>4.9879</v>
      </c>
      <c r="HX705">
        <v>3.2879</v>
      </c>
      <c r="HY705">
        <v>9999</v>
      </c>
      <c r="HZ705">
        <v>9999</v>
      </c>
      <c r="IA705">
        <v>9999</v>
      </c>
      <c r="IB705">
        <v>999.9</v>
      </c>
      <c r="IC705">
        <v>4.97285</v>
      </c>
      <c r="ID705">
        <v>1.8666</v>
      </c>
      <c r="IE705">
        <v>1.86587</v>
      </c>
      <c r="IF705">
        <v>1.86585</v>
      </c>
      <c r="IG705">
        <v>1.86768</v>
      </c>
      <c r="IH705">
        <v>1.87014</v>
      </c>
      <c r="II705">
        <v>1.86878</v>
      </c>
      <c r="IJ705">
        <v>1.87027</v>
      </c>
      <c r="IK705">
        <v>0</v>
      </c>
      <c r="IL705">
        <v>0</v>
      </c>
      <c r="IM705">
        <v>0</v>
      </c>
      <c r="IN705">
        <v>0</v>
      </c>
      <c r="IO705" t="s">
        <v>441</v>
      </c>
      <c r="IP705" t="s">
        <v>442</v>
      </c>
      <c r="IQ705" t="s">
        <v>443</v>
      </c>
      <c r="IR705" t="s">
        <v>443</v>
      </c>
      <c r="IS705" t="s">
        <v>443</v>
      </c>
      <c r="IT705" t="s">
        <v>443</v>
      </c>
      <c r="IU705">
        <v>0</v>
      </c>
      <c r="IV705">
        <v>100</v>
      </c>
      <c r="IW705">
        <v>100</v>
      </c>
      <c r="IX705">
        <v>-1.832</v>
      </c>
      <c r="IY705">
        <v>0.0738</v>
      </c>
      <c r="IZ705">
        <v>-1.414774939843471</v>
      </c>
      <c r="JA705">
        <v>-0.002262605230658699</v>
      </c>
      <c r="JB705">
        <v>4.117972070868355E-07</v>
      </c>
      <c r="JC705">
        <v>-1.535053720392113E-10</v>
      </c>
      <c r="JD705">
        <v>-0.05773197212917025</v>
      </c>
      <c r="JE705">
        <v>-0.004387372397949352</v>
      </c>
      <c r="JF705">
        <v>0.001148265067849212</v>
      </c>
      <c r="JG705">
        <v>-2.372704636287677E-05</v>
      </c>
      <c r="JH705">
        <v>4</v>
      </c>
      <c r="JI705">
        <v>2346</v>
      </c>
      <c r="JJ705">
        <v>1</v>
      </c>
      <c r="JK705">
        <v>24</v>
      </c>
      <c r="JL705">
        <v>21757.2</v>
      </c>
      <c r="JM705">
        <v>29358605.8</v>
      </c>
      <c r="JN705">
        <v>0.487061</v>
      </c>
      <c r="JO705">
        <v>2.30347</v>
      </c>
      <c r="JP705">
        <v>1.39648</v>
      </c>
      <c r="JQ705">
        <v>2.35229</v>
      </c>
      <c r="JR705">
        <v>1.49536</v>
      </c>
      <c r="JS705">
        <v>2.64526</v>
      </c>
      <c r="JT705">
        <v>36.0582</v>
      </c>
      <c r="JU705">
        <v>24.0262</v>
      </c>
      <c r="JV705">
        <v>18</v>
      </c>
      <c r="JW705">
        <v>501.299</v>
      </c>
      <c r="JX705">
        <v>436.821</v>
      </c>
      <c r="JY705">
        <v>18.0275</v>
      </c>
      <c r="JZ705">
        <v>31.3534</v>
      </c>
      <c r="KA705">
        <v>30.0002</v>
      </c>
      <c r="KB705">
        <v>31.1511</v>
      </c>
      <c r="KC705">
        <v>31.0769</v>
      </c>
      <c r="KD705">
        <v>9.68313</v>
      </c>
      <c r="KE705">
        <v>23.2209</v>
      </c>
      <c r="KF705">
        <v>29.1567</v>
      </c>
      <c r="KG705">
        <v>18.0273</v>
      </c>
      <c r="KH705">
        <v>152.658</v>
      </c>
      <c r="KI705">
        <v>13.829</v>
      </c>
      <c r="KJ705">
        <v>100.789</v>
      </c>
      <c r="KK705">
        <v>100.155</v>
      </c>
    </row>
    <row r="706" spans="1:297">
      <c r="A706">
        <v>690</v>
      </c>
      <c r="B706">
        <v>1761516352.5</v>
      </c>
      <c r="C706">
        <v>9142</v>
      </c>
      <c r="D706" t="s">
        <v>1829</v>
      </c>
      <c r="E706" t="s">
        <v>1830</v>
      </c>
      <c r="F706">
        <v>5</v>
      </c>
      <c r="G706" t="s">
        <v>1604</v>
      </c>
      <c r="H706" t="s">
        <v>436</v>
      </c>
      <c r="I706">
        <v>1761516350</v>
      </c>
      <c r="J706">
        <f>(K706)/1000</f>
        <v>0</v>
      </c>
      <c r="K706">
        <f>IF(DP706, AN706, AH706)</f>
        <v>0</v>
      </c>
      <c r="L706">
        <f>IF(DP706, AI706, AG706)</f>
        <v>0</v>
      </c>
      <c r="M706">
        <f>DR706 - IF(AU706&gt;1, L706*DL706*100.0/(AW706), 0)</f>
        <v>0</v>
      </c>
      <c r="N706">
        <f>((T706-J706/2)*M706-L706)/(T706+J706/2)</f>
        <v>0</v>
      </c>
      <c r="O706">
        <f>N706*(DY706+DZ706)/1000.0</f>
        <v>0</v>
      </c>
      <c r="P706">
        <f>(DR706 - IF(AU706&gt;1, L706*DL706*100.0/(AW706), 0))*(DY706+DZ706)/1000.0</f>
        <v>0</v>
      </c>
      <c r="Q706">
        <f>2.0/((1/S706-1/R706)+SIGN(S706)*SQRT((1/S706-1/R706)*(1/S706-1/R706) + 4*DM706/((DM706+1)*(DM706+1))*(2*1/S706*1/R706-1/R706*1/R706)))</f>
        <v>0</v>
      </c>
      <c r="R706">
        <f>IF(LEFT(DN706,1)&lt;&gt;"0",IF(LEFT(DN706,1)="1",3.0,DO706),$D$5+$E$5*(EF706*DY706/($K$5*1000))+$F$5*(EF706*DY706/($K$5*1000))*MAX(MIN(DL706,$J$5),$I$5)*MAX(MIN(DL706,$J$5),$I$5)+$G$5*MAX(MIN(DL706,$J$5),$I$5)*(EF706*DY706/($K$5*1000))+$H$5*(EF706*DY706/($K$5*1000))*(EF706*DY706/($K$5*1000)))</f>
        <v>0</v>
      </c>
      <c r="S706">
        <f>J706*(1000-(1000*0.61365*exp(17.502*W706/(240.97+W706))/(DY706+DZ706)+DT706)/2)/(1000*0.61365*exp(17.502*W706/(240.97+W706))/(DY706+DZ706)-DT706)</f>
        <v>0</v>
      </c>
      <c r="T706">
        <f>1/((DM706+1)/(Q706/1.6)+1/(R706/1.37)) + DM706/((DM706+1)/(Q706/1.6) + DM706/(R706/1.37))</f>
        <v>0</v>
      </c>
      <c r="U706">
        <f>(DH706*DK706)</f>
        <v>0</v>
      </c>
      <c r="V706">
        <f>(EA706+(U706+2*0.95*5.67E-8*(((EA706+$B$7)+273)^4-(EA706+273)^4)-44100*J706)/(1.84*29.3*R706+8*0.95*5.67E-8*(EA706+273)^3))</f>
        <v>0</v>
      </c>
      <c r="W706">
        <f>($C$7*EB706+$D$7*EC706+$E$7*V706)</f>
        <v>0</v>
      </c>
      <c r="X706">
        <f>0.61365*exp(17.502*W706/(240.97+W706))</f>
        <v>0</v>
      </c>
      <c r="Y706">
        <f>(Z706/AA706*100)</f>
        <v>0</v>
      </c>
      <c r="Z706">
        <f>DT706*(DY706+DZ706)/1000</f>
        <v>0</v>
      </c>
      <c r="AA706">
        <f>0.61365*exp(17.502*EA706/(240.97+EA706))</f>
        <v>0</v>
      </c>
      <c r="AB706">
        <f>(X706-DT706*(DY706+DZ706)/1000)</f>
        <v>0</v>
      </c>
      <c r="AC706">
        <f>(-J706*44100)</f>
        <v>0</v>
      </c>
      <c r="AD706">
        <f>2*29.3*R706*0.92*(EA706-W706)</f>
        <v>0</v>
      </c>
      <c r="AE706">
        <f>2*0.95*5.67E-8*(((EA706+$B$7)+273)^4-(W706+273)^4)</f>
        <v>0</v>
      </c>
      <c r="AF706">
        <f>U706+AE706+AC706+AD706</f>
        <v>0</v>
      </c>
      <c r="AG706">
        <f>DX706*AU706*(DS706-DR706*(1000-AU706*DU706)/(1000-AU706*DT706))/(100*DL706)</f>
        <v>0</v>
      </c>
      <c r="AH706">
        <f>1000*DX706*AU706*(DT706-DU706)/(100*DL706*(1000-AU706*DT706))</f>
        <v>0</v>
      </c>
      <c r="AI706">
        <f>(AJ706 - AK706 - DY706*1E3/(8.314*(EA706+273.15)) * AM706/DX706 * AL706) * DX706/(100*DL706) * (1000 - DU706)/1000</f>
        <v>0</v>
      </c>
      <c r="AJ706">
        <v>169.5816709527136</v>
      </c>
      <c r="AK706">
        <v>177.2954181818181</v>
      </c>
      <c r="AL706">
        <v>-3.231370947075088</v>
      </c>
      <c r="AM706">
        <v>65.65834347020231</v>
      </c>
      <c r="AN706">
        <f>(AP706 - AO706 + DY706*1E3/(8.314*(EA706+273.15)) * AR706/DX706 * AQ706) * DX706/(100*DL706) * 1000/(1000 - AP706)</f>
        <v>0</v>
      </c>
      <c r="AO706">
        <v>13.78710772962354</v>
      </c>
      <c r="AP706">
        <v>16.43072363636363</v>
      </c>
      <c r="AQ706">
        <v>2.331187811965831E-05</v>
      </c>
      <c r="AR706">
        <v>107.4177789400426</v>
      </c>
      <c r="AS706">
        <v>0</v>
      </c>
      <c r="AT706">
        <v>0</v>
      </c>
      <c r="AU706">
        <f>IF(AS706*$H$13&gt;=AW706,1.0,(AW706/(AW706-AS706*$H$13)))</f>
        <v>0</v>
      </c>
      <c r="AV706">
        <f>(AU706-1)*100</f>
        <v>0</v>
      </c>
      <c r="AW706">
        <f>MAX(0,($B$13+$C$13*EF706)/(1+$D$13*EF706)*DY706/(EA706+273)*$E$13)</f>
        <v>0</v>
      </c>
      <c r="AX706" t="s">
        <v>437</v>
      </c>
      <c r="AY706" t="s">
        <v>437</v>
      </c>
      <c r="AZ706">
        <v>0</v>
      </c>
      <c r="BA706">
        <v>0</v>
      </c>
      <c r="BB706">
        <f>1-AZ706/BA706</f>
        <v>0</v>
      </c>
      <c r="BC706">
        <v>0</v>
      </c>
      <c r="BD706" t="s">
        <v>437</v>
      </c>
      <c r="BE706" t="s">
        <v>437</v>
      </c>
      <c r="BF706">
        <v>0</v>
      </c>
      <c r="BG706">
        <v>0</v>
      </c>
      <c r="BH706">
        <f>1-BF706/BG706</f>
        <v>0</v>
      </c>
      <c r="BI706">
        <v>0.5</v>
      </c>
      <c r="BJ706">
        <f>DI706</f>
        <v>0</v>
      </c>
      <c r="BK706">
        <f>L706</f>
        <v>0</v>
      </c>
      <c r="BL706">
        <f>BH706*BI706*BJ706</f>
        <v>0</v>
      </c>
      <c r="BM706">
        <f>(BK706-BC706)/BJ706</f>
        <v>0</v>
      </c>
      <c r="BN706">
        <f>(BA706-BG706)/BG706</f>
        <v>0</v>
      </c>
      <c r="BO706">
        <f>AZ706/(BB706+AZ706/BG706)</f>
        <v>0</v>
      </c>
      <c r="BP706" t="s">
        <v>437</v>
      </c>
      <c r="BQ706">
        <v>0</v>
      </c>
      <c r="BR706">
        <f>IF(BQ706&lt;&gt;0, BQ706, BO706)</f>
        <v>0</v>
      </c>
      <c r="BS706">
        <f>1-BR706/BG706</f>
        <v>0</v>
      </c>
      <c r="BT706">
        <f>(BG706-BF706)/(BG706-BR706)</f>
        <v>0</v>
      </c>
      <c r="BU706">
        <f>(BA706-BG706)/(BA706-BR706)</f>
        <v>0</v>
      </c>
      <c r="BV706">
        <f>(BG706-BF706)/(BG706-AZ706)</f>
        <v>0</v>
      </c>
      <c r="BW706">
        <f>(BA706-BG706)/(BA706-AZ706)</f>
        <v>0</v>
      </c>
      <c r="BX706">
        <f>(BT706*BR706/BF706)</f>
        <v>0</v>
      </c>
      <c r="BY706">
        <f>(1-BX706)</f>
        <v>0</v>
      </c>
      <c r="BZ706">
        <v>2020</v>
      </c>
      <c r="CA706">
        <v>290.0000000000001</v>
      </c>
      <c r="CB706">
        <v>1590.42</v>
      </c>
      <c r="CC706">
        <v>295</v>
      </c>
      <c r="CD706">
        <v>5220.67</v>
      </c>
      <c r="CE706">
        <v>1591.29</v>
      </c>
      <c r="CF706">
        <v>-0.87</v>
      </c>
      <c r="CG706">
        <v>300.0000000000001</v>
      </c>
      <c r="CH706">
        <v>23.8</v>
      </c>
      <c r="CI706">
        <v>1650.734719841875</v>
      </c>
      <c r="CJ706">
        <v>2.032994541366527</v>
      </c>
      <c r="CK706">
        <v>-31.03478562282126</v>
      </c>
      <c r="CL706">
        <v>0.9198548094063967</v>
      </c>
      <c r="CM706">
        <v>0.9759925733019913</v>
      </c>
      <c r="CN706">
        <v>-0.00431141668520578</v>
      </c>
      <c r="CO706">
        <v>289.9999999999999</v>
      </c>
      <c r="CP706">
        <v>1590.91</v>
      </c>
      <c r="CQ706">
        <v>765</v>
      </c>
      <c r="CR706">
        <v>5219.32</v>
      </c>
      <c r="CS706">
        <v>1591.27</v>
      </c>
      <c r="CT706">
        <v>-0.36</v>
      </c>
      <c r="DH706">
        <f>$B$11*EG706+$C$11*EH706+$F$11*ES706*(1-EV706)</f>
        <v>0</v>
      </c>
      <c r="DI706">
        <f>DH706*DJ706</f>
        <v>0</v>
      </c>
      <c r="DJ706">
        <f>($B$11*$D$9+$C$11*$D$9+$F$11*((FF706+EX706)/MAX(FF706+EX706+FG706, 0.1)*$I$9+FG706/MAX(FF706+EX706+FG706, 0.1)*$J$9))/($B$11+$C$11+$F$11)</f>
        <v>0</v>
      </c>
      <c r="DK706">
        <f>($B$11*$K$9+$C$11*$K$9+$F$11*((FF706+EX706)/MAX(FF706+EX706+FG706, 0.1)*$P$9+FG706/MAX(FF706+EX706+FG706, 0.1)*$Q$9))/($B$11+$C$11+$F$11)</f>
        <v>0</v>
      </c>
      <c r="DL706">
        <v>6</v>
      </c>
      <c r="DM706">
        <v>0.5</v>
      </c>
      <c r="DN706" t="s">
        <v>438</v>
      </c>
      <c r="DO706">
        <v>2</v>
      </c>
      <c r="DP706" t="b">
        <v>1</v>
      </c>
      <c r="DQ706">
        <v>1761516350</v>
      </c>
      <c r="DR706">
        <v>180.7272222222222</v>
      </c>
      <c r="DS706">
        <v>165.6846666666667</v>
      </c>
      <c r="DT706">
        <v>16.4284</v>
      </c>
      <c r="DU706">
        <v>13.78725555555556</v>
      </c>
      <c r="DV706">
        <v>182.5422222222222</v>
      </c>
      <c r="DW706">
        <v>16.35455555555556</v>
      </c>
      <c r="DX706">
        <v>500.0061111111111</v>
      </c>
      <c r="DY706">
        <v>90.23325555555556</v>
      </c>
      <c r="DZ706">
        <v>0.1000768888888889</v>
      </c>
      <c r="EA706">
        <v>23.90272222222222</v>
      </c>
      <c r="EB706">
        <v>23.99865555555556</v>
      </c>
      <c r="EC706">
        <v>999.9000000000001</v>
      </c>
      <c r="ED706">
        <v>0</v>
      </c>
      <c r="EE706">
        <v>0</v>
      </c>
      <c r="EF706">
        <v>9986.942222222224</v>
      </c>
      <c r="EG706">
        <v>0</v>
      </c>
      <c r="EH706">
        <v>1044.722222222222</v>
      </c>
      <c r="EI706">
        <v>15.0426</v>
      </c>
      <c r="EJ706">
        <v>183.7457777777778</v>
      </c>
      <c r="EK706">
        <v>168.0007777777778</v>
      </c>
      <c r="EL706">
        <v>2.641151111111111</v>
      </c>
      <c r="EM706">
        <v>165.6846666666667</v>
      </c>
      <c r="EN706">
        <v>13.78725555555556</v>
      </c>
      <c r="EO706">
        <v>1.482387777777778</v>
      </c>
      <c r="EP706">
        <v>1.244068888888889</v>
      </c>
      <c r="EQ706">
        <v>12.7877</v>
      </c>
      <c r="ER706">
        <v>10.13962222222222</v>
      </c>
      <c r="ES706">
        <v>2000.048888888889</v>
      </c>
      <c r="ET706">
        <v>0.9799963333333334</v>
      </c>
      <c r="EU706">
        <v>0.02000367777777778</v>
      </c>
      <c r="EV706">
        <v>0</v>
      </c>
      <c r="EW706">
        <v>1365.675555555555</v>
      </c>
      <c r="EX706">
        <v>5.00097</v>
      </c>
      <c r="EY706">
        <v>27549.17777777778</v>
      </c>
      <c r="EZ706">
        <v>16707.97777777778</v>
      </c>
      <c r="FA706">
        <v>41.187</v>
      </c>
      <c r="FB706">
        <v>42.312</v>
      </c>
      <c r="FC706">
        <v>41.361</v>
      </c>
      <c r="FD706">
        <v>41.687</v>
      </c>
      <c r="FE706">
        <v>41.25</v>
      </c>
      <c r="FF706">
        <v>1955.138888888889</v>
      </c>
      <c r="FG706">
        <v>39.91</v>
      </c>
      <c r="FH706">
        <v>0</v>
      </c>
      <c r="FI706">
        <v>11223.80000019073</v>
      </c>
      <c r="FJ706">
        <v>0</v>
      </c>
      <c r="FK706">
        <v>1368.463846153846</v>
      </c>
      <c r="FL706">
        <v>-35.57128206404133</v>
      </c>
      <c r="FM706">
        <v>-702.45470081213</v>
      </c>
      <c r="FN706">
        <v>27606.03076923077</v>
      </c>
      <c r="FO706">
        <v>15</v>
      </c>
      <c r="FP706">
        <v>0</v>
      </c>
      <c r="FQ706" t="s">
        <v>439</v>
      </c>
      <c r="FR706">
        <v>1760210915.6</v>
      </c>
      <c r="FS706">
        <v>0</v>
      </c>
      <c r="FT706">
        <v>0</v>
      </c>
      <c r="FU706">
        <v>-0.215</v>
      </c>
      <c r="FV706">
        <v>0</v>
      </c>
      <c r="FW706">
        <v>-0.6919999999999999</v>
      </c>
      <c r="FX706">
        <v>0</v>
      </c>
      <c r="FY706">
        <v>400</v>
      </c>
      <c r="FZ706">
        <v>0</v>
      </c>
      <c r="GA706">
        <v>0.15</v>
      </c>
      <c r="GB706">
        <v>0</v>
      </c>
      <c r="GC706">
        <v>13.85688292682927</v>
      </c>
      <c r="GD706">
        <v>8.438136585365847</v>
      </c>
      <c r="GE706">
        <v>0.8329088920112654</v>
      </c>
      <c r="GF706">
        <v>0</v>
      </c>
      <c r="GG706">
        <v>1370.320588235294</v>
      </c>
      <c r="GH706">
        <v>-31.1080214018824</v>
      </c>
      <c r="GI706">
        <v>3.075684468227663</v>
      </c>
      <c r="GJ706">
        <v>0</v>
      </c>
      <c r="GK706">
        <v>2.641229268292683</v>
      </c>
      <c r="GL706">
        <v>-0.003191916376299853</v>
      </c>
      <c r="GM706">
        <v>0.0009190328698277922</v>
      </c>
      <c r="GN706">
        <v>1</v>
      </c>
      <c r="GO706">
        <v>1</v>
      </c>
      <c r="GP706">
        <v>3</v>
      </c>
      <c r="GQ706" t="s">
        <v>446</v>
      </c>
      <c r="GR706">
        <v>3.13363</v>
      </c>
      <c r="GS706">
        <v>2.76031</v>
      </c>
      <c r="GT706">
        <v>0.0445037</v>
      </c>
      <c r="GU706">
        <v>0.0400752</v>
      </c>
      <c r="GV706">
        <v>0.08048810000000001</v>
      </c>
      <c r="GW706">
        <v>0.0701334</v>
      </c>
      <c r="GX706">
        <v>30296.4</v>
      </c>
      <c r="GY706">
        <v>30442</v>
      </c>
      <c r="GZ706">
        <v>29492</v>
      </c>
      <c r="HA706">
        <v>29318.2</v>
      </c>
      <c r="HB706">
        <v>35837.2</v>
      </c>
      <c r="HC706">
        <v>36114.1</v>
      </c>
      <c r="HD706">
        <v>41497.1</v>
      </c>
      <c r="HE706">
        <v>41649.1</v>
      </c>
      <c r="HF706">
        <v>1.90975</v>
      </c>
      <c r="HG706">
        <v>1.8241</v>
      </c>
      <c r="HH706">
        <v>0.009998679999999999</v>
      </c>
      <c r="HI706">
        <v>0</v>
      </c>
      <c r="HJ706">
        <v>23.8354</v>
      </c>
      <c r="HK706">
        <v>999.9</v>
      </c>
      <c r="HL706">
        <v>34.1</v>
      </c>
      <c r="HM706">
        <v>31.3</v>
      </c>
      <c r="HN706">
        <v>17.3427</v>
      </c>
      <c r="HO706">
        <v>62.5069</v>
      </c>
      <c r="HP706">
        <v>30.8253</v>
      </c>
      <c r="HQ706">
        <v>1</v>
      </c>
      <c r="HR706">
        <v>0.309223</v>
      </c>
      <c r="HS706">
        <v>5.29947</v>
      </c>
      <c r="HT706">
        <v>20.2615</v>
      </c>
      <c r="HU706">
        <v>5.21894</v>
      </c>
      <c r="HV706">
        <v>12.0159</v>
      </c>
      <c r="HW706">
        <v>4.9884</v>
      </c>
      <c r="HX706">
        <v>3.28788</v>
      </c>
      <c r="HY706">
        <v>9999</v>
      </c>
      <c r="HZ706">
        <v>9999</v>
      </c>
      <c r="IA706">
        <v>9999</v>
      </c>
      <c r="IB706">
        <v>999.9</v>
      </c>
      <c r="IC706">
        <v>4.97286</v>
      </c>
      <c r="ID706">
        <v>1.86661</v>
      </c>
      <c r="IE706">
        <v>1.86585</v>
      </c>
      <c r="IF706">
        <v>1.86585</v>
      </c>
      <c r="IG706">
        <v>1.8677</v>
      </c>
      <c r="IH706">
        <v>1.87014</v>
      </c>
      <c r="II706">
        <v>1.86875</v>
      </c>
      <c r="IJ706">
        <v>1.87027</v>
      </c>
      <c r="IK706">
        <v>0</v>
      </c>
      <c r="IL706">
        <v>0</v>
      </c>
      <c r="IM706">
        <v>0</v>
      </c>
      <c r="IN706">
        <v>0</v>
      </c>
      <c r="IO706" t="s">
        <v>441</v>
      </c>
      <c r="IP706" t="s">
        <v>442</v>
      </c>
      <c r="IQ706" t="s">
        <v>443</v>
      </c>
      <c r="IR706" t="s">
        <v>443</v>
      </c>
      <c r="IS706" t="s">
        <v>443</v>
      </c>
      <c r="IT706" t="s">
        <v>443</v>
      </c>
      <c r="IU706">
        <v>0</v>
      </c>
      <c r="IV706">
        <v>100</v>
      </c>
      <c r="IW706">
        <v>100</v>
      </c>
      <c r="IX706">
        <v>-1.798</v>
      </c>
      <c r="IY706">
        <v>0.07389999999999999</v>
      </c>
      <c r="IZ706">
        <v>-1.414774939843471</v>
      </c>
      <c r="JA706">
        <v>-0.002262605230658699</v>
      </c>
      <c r="JB706">
        <v>4.117972070868355E-07</v>
      </c>
      <c r="JC706">
        <v>-1.535053720392113E-10</v>
      </c>
      <c r="JD706">
        <v>-0.05773197212917025</v>
      </c>
      <c r="JE706">
        <v>-0.004387372397949352</v>
      </c>
      <c r="JF706">
        <v>0.001148265067849212</v>
      </c>
      <c r="JG706">
        <v>-2.372704636287677E-05</v>
      </c>
      <c r="JH706">
        <v>4</v>
      </c>
      <c r="JI706">
        <v>2346</v>
      </c>
      <c r="JJ706">
        <v>1</v>
      </c>
      <c r="JK706">
        <v>24</v>
      </c>
      <c r="JL706">
        <v>21757.3</v>
      </c>
      <c r="JM706">
        <v>29358605.9</v>
      </c>
      <c r="JN706">
        <v>0.449219</v>
      </c>
      <c r="JO706">
        <v>2.323</v>
      </c>
      <c r="JP706">
        <v>1.39648</v>
      </c>
      <c r="JQ706">
        <v>2.35352</v>
      </c>
      <c r="JR706">
        <v>1.49536</v>
      </c>
      <c r="JS706">
        <v>2.68433</v>
      </c>
      <c r="JT706">
        <v>36.0582</v>
      </c>
      <c r="JU706">
        <v>24.0175</v>
      </c>
      <c r="JV706">
        <v>18</v>
      </c>
      <c r="JW706">
        <v>501.577</v>
      </c>
      <c r="JX706">
        <v>436.667</v>
      </c>
      <c r="JY706">
        <v>18.0297</v>
      </c>
      <c r="JZ706">
        <v>31.3534</v>
      </c>
      <c r="KA706">
        <v>30</v>
      </c>
      <c r="KB706">
        <v>31.1511</v>
      </c>
      <c r="KC706">
        <v>31.0769</v>
      </c>
      <c r="KD706">
        <v>8.907299999999999</v>
      </c>
      <c r="KE706">
        <v>23.2209</v>
      </c>
      <c r="KF706">
        <v>29.1567</v>
      </c>
      <c r="KG706">
        <v>18.0376</v>
      </c>
      <c r="KH706">
        <v>132.622</v>
      </c>
      <c r="KI706">
        <v>13.829</v>
      </c>
      <c r="KJ706">
        <v>100.789</v>
      </c>
      <c r="KK706">
        <v>100.156</v>
      </c>
    </row>
    <row r="707" spans="1:297">
      <c r="A707">
        <v>691</v>
      </c>
      <c r="B707">
        <v>1761516357.5</v>
      </c>
      <c r="C707">
        <v>9147</v>
      </c>
      <c r="D707" t="s">
        <v>1831</v>
      </c>
      <c r="E707" t="s">
        <v>1832</v>
      </c>
      <c r="F707">
        <v>5</v>
      </c>
      <c r="G707" t="s">
        <v>1604</v>
      </c>
      <c r="H707" t="s">
        <v>436</v>
      </c>
      <c r="I707">
        <v>1761516354.7</v>
      </c>
      <c r="J707">
        <f>(K707)/1000</f>
        <v>0</v>
      </c>
      <c r="K707">
        <f>IF(DP707, AN707, AH707)</f>
        <v>0</v>
      </c>
      <c r="L707">
        <f>IF(DP707, AI707, AG707)</f>
        <v>0</v>
      </c>
      <c r="M707">
        <f>DR707 - IF(AU707&gt;1, L707*DL707*100.0/(AW707), 0)</f>
        <v>0</v>
      </c>
      <c r="N707">
        <f>((T707-J707/2)*M707-L707)/(T707+J707/2)</f>
        <v>0</v>
      </c>
      <c r="O707">
        <f>N707*(DY707+DZ707)/1000.0</f>
        <v>0</v>
      </c>
      <c r="P707">
        <f>(DR707 - IF(AU707&gt;1, L707*DL707*100.0/(AW707), 0))*(DY707+DZ707)/1000.0</f>
        <v>0</v>
      </c>
      <c r="Q707">
        <f>2.0/((1/S707-1/R707)+SIGN(S707)*SQRT((1/S707-1/R707)*(1/S707-1/R707) + 4*DM707/((DM707+1)*(DM707+1))*(2*1/S707*1/R707-1/R707*1/R707)))</f>
        <v>0</v>
      </c>
      <c r="R707">
        <f>IF(LEFT(DN707,1)&lt;&gt;"0",IF(LEFT(DN707,1)="1",3.0,DO707),$D$5+$E$5*(EF707*DY707/($K$5*1000))+$F$5*(EF707*DY707/($K$5*1000))*MAX(MIN(DL707,$J$5),$I$5)*MAX(MIN(DL707,$J$5),$I$5)+$G$5*MAX(MIN(DL707,$J$5),$I$5)*(EF707*DY707/($K$5*1000))+$H$5*(EF707*DY707/($K$5*1000))*(EF707*DY707/($K$5*1000)))</f>
        <v>0</v>
      </c>
      <c r="S707">
        <f>J707*(1000-(1000*0.61365*exp(17.502*W707/(240.97+W707))/(DY707+DZ707)+DT707)/2)/(1000*0.61365*exp(17.502*W707/(240.97+W707))/(DY707+DZ707)-DT707)</f>
        <v>0</v>
      </c>
      <c r="T707">
        <f>1/((DM707+1)/(Q707/1.6)+1/(R707/1.37)) + DM707/((DM707+1)/(Q707/1.6) + DM707/(R707/1.37))</f>
        <v>0</v>
      </c>
      <c r="U707">
        <f>(DH707*DK707)</f>
        <v>0</v>
      </c>
      <c r="V707">
        <f>(EA707+(U707+2*0.95*5.67E-8*(((EA707+$B$7)+273)^4-(EA707+273)^4)-44100*J707)/(1.84*29.3*R707+8*0.95*5.67E-8*(EA707+273)^3))</f>
        <v>0</v>
      </c>
      <c r="W707">
        <f>($C$7*EB707+$D$7*EC707+$E$7*V707)</f>
        <v>0</v>
      </c>
      <c r="X707">
        <f>0.61365*exp(17.502*W707/(240.97+W707))</f>
        <v>0</v>
      </c>
      <c r="Y707">
        <f>(Z707/AA707*100)</f>
        <v>0</v>
      </c>
      <c r="Z707">
        <f>DT707*(DY707+DZ707)/1000</f>
        <v>0</v>
      </c>
      <c r="AA707">
        <f>0.61365*exp(17.502*EA707/(240.97+EA707))</f>
        <v>0</v>
      </c>
      <c r="AB707">
        <f>(X707-DT707*(DY707+DZ707)/1000)</f>
        <v>0</v>
      </c>
      <c r="AC707">
        <f>(-J707*44100)</f>
        <v>0</v>
      </c>
      <c r="AD707">
        <f>2*29.3*R707*0.92*(EA707-W707)</f>
        <v>0</v>
      </c>
      <c r="AE707">
        <f>2*0.95*5.67E-8*(((EA707+$B$7)+273)^4-(W707+273)^4)</f>
        <v>0</v>
      </c>
      <c r="AF707">
        <f>U707+AE707+AC707+AD707</f>
        <v>0</v>
      </c>
      <c r="AG707">
        <f>DX707*AU707*(DS707-DR707*(1000-AU707*DU707)/(1000-AU707*DT707))/(100*DL707)</f>
        <v>0</v>
      </c>
      <c r="AH707">
        <f>1000*DX707*AU707*(DT707-DU707)/(100*DL707*(1000-AU707*DT707))</f>
        <v>0</v>
      </c>
      <c r="AI707">
        <f>(AJ707 - AK707 - DY707*1E3/(8.314*(EA707+273.15)) * AM707/DX707 * AL707) * DX707/(100*DL707) * (1000 - DU707)/1000</f>
        <v>0</v>
      </c>
      <c r="AJ707">
        <v>152.7673990144635</v>
      </c>
      <c r="AK707">
        <v>161.1615212121212</v>
      </c>
      <c r="AL707">
        <v>-3.225858786105875</v>
      </c>
      <c r="AM707">
        <v>65.65834347020231</v>
      </c>
      <c r="AN707">
        <f>(AP707 - AO707 + DY707*1E3/(8.314*(EA707+273.15)) * AR707/DX707 * AQ707) * DX707/(100*DL707) * 1000/(1000 - AP707)</f>
        <v>0</v>
      </c>
      <c r="AO707">
        <v>13.78845166833688</v>
      </c>
      <c r="AP707">
        <v>16.43047818181818</v>
      </c>
      <c r="AQ707">
        <v>-6.867069637728858E-06</v>
      </c>
      <c r="AR707">
        <v>107.4177789400426</v>
      </c>
      <c r="AS707">
        <v>0</v>
      </c>
      <c r="AT707">
        <v>0</v>
      </c>
      <c r="AU707">
        <f>IF(AS707*$H$13&gt;=AW707,1.0,(AW707/(AW707-AS707*$H$13)))</f>
        <v>0</v>
      </c>
      <c r="AV707">
        <f>(AU707-1)*100</f>
        <v>0</v>
      </c>
      <c r="AW707">
        <f>MAX(0,($B$13+$C$13*EF707)/(1+$D$13*EF707)*DY707/(EA707+273)*$E$13)</f>
        <v>0</v>
      </c>
      <c r="AX707" t="s">
        <v>437</v>
      </c>
      <c r="AY707" t="s">
        <v>437</v>
      </c>
      <c r="AZ707">
        <v>0</v>
      </c>
      <c r="BA707">
        <v>0</v>
      </c>
      <c r="BB707">
        <f>1-AZ707/BA707</f>
        <v>0</v>
      </c>
      <c r="BC707">
        <v>0</v>
      </c>
      <c r="BD707" t="s">
        <v>437</v>
      </c>
      <c r="BE707" t="s">
        <v>437</v>
      </c>
      <c r="BF707">
        <v>0</v>
      </c>
      <c r="BG707">
        <v>0</v>
      </c>
      <c r="BH707">
        <f>1-BF707/BG707</f>
        <v>0</v>
      </c>
      <c r="BI707">
        <v>0.5</v>
      </c>
      <c r="BJ707">
        <f>DI707</f>
        <v>0</v>
      </c>
      <c r="BK707">
        <f>L707</f>
        <v>0</v>
      </c>
      <c r="BL707">
        <f>BH707*BI707*BJ707</f>
        <v>0</v>
      </c>
      <c r="BM707">
        <f>(BK707-BC707)/BJ707</f>
        <v>0</v>
      </c>
      <c r="BN707">
        <f>(BA707-BG707)/BG707</f>
        <v>0</v>
      </c>
      <c r="BO707">
        <f>AZ707/(BB707+AZ707/BG707)</f>
        <v>0</v>
      </c>
      <c r="BP707" t="s">
        <v>437</v>
      </c>
      <c r="BQ707">
        <v>0</v>
      </c>
      <c r="BR707">
        <f>IF(BQ707&lt;&gt;0, BQ707, BO707)</f>
        <v>0</v>
      </c>
      <c r="BS707">
        <f>1-BR707/BG707</f>
        <v>0</v>
      </c>
      <c r="BT707">
        <f>(BG707-BF707)/(BG707-BR707)</f>
        <v>0</v>
      </c>
      <c r="BU707">
        <f>(BA707-BG707)/(BA707-BR707)</f>
        <v>0</v>
      </c>
      <c r="BV707">
        <f>(BG707-BF707)/(BG707-AZ707)</f>
        <v>0</v>
      </c>
      <c r="BW707">
        <f>(BA707-BG707)/(BA707-AZ707)</f>
        <v>0</v>
      </c>
      <c r="BX707">
        <f>(BT707*BR707/BF707)</f>
        <v>0</v>
      </c>
      <c r="BY707">
        <f>(1-BX707)</f>
        <v>0</v>
      </c>
      <c r="BZ707">
        <v>2020</v>
      </c>
      <c r="CA707">
        <v>290.0000000000001</v>
      </c>
      <c r="CB707">
        <v>1590.42</v>
      </c>
      <c r="CC707">
        <v>295</v>
      </c>
      <c r="CD707">
        <v>5220.67</v>
      </c>
      <c r="CE707">
        <v>1591.29</v>
      </c>
      <c r="CF707">
        <v>-0.87</v>
      </c>
      <c r="CG707">
        <v>300.0000000000001</v>
      </c>
      <c r="CH707">
        <v>23.8</v>
      </c>
      <c r="CI707">
        <v>1650.734719841875</v>
      </c>
      <c r="CJ707">
        <v>2.032994541366527</v>
      </c>
      <c r="CK707">
        <v>-31.03478562282126</v>
      </c>
      <c r="CL707">
        <v>0.9198548094063967</v>
      </c>
      <c r="CM707">
        <v>0.9759925733019913</v>
      </c>
      <c r="CN707">
        <v>-0.00431141668520578</v>
      </c>
      <c r="CO707">
        <v>289.9999999999999</v>
      </c>
      <c r="CP707">
        <v>1590.91</v>
      </c>
      <c r="CQ707">
        <v>765</v>
      </c>
      <c r="CR707">
        <v>5219.32</v>
      </c>
      <c r="CS707">
        <v>1591.27</v>
      </c>
      <c r="CT707">
        <v>-0.36</v>
      </c>
      <c r="DH707">
        <f>$B$11*EG707+$C$11*EH707+$F$11*ES707*(1-EV707)</f>
        <v>0</v>
      </c>
      <c r="DI707">
        <f>DH707*DJ707</f>
        <v>0</v>
      </c>
      <c r="DJ707">
        <f>($B$11*$D$9+$C$11*$D$9+$F$11*((FF707+EX707)/MAX(FF707+EX707+FG707, 0.1)*$I$9+FG707/MAX(FF707+EX707+FG707, 0.1)*$J$9))/($B$11+$C$11+$F$11)</f>
        <v>0</v>
      </c>
      <c r="DK707">
        <f>($B$11*$K$9+$C$11*$K$9+$F$11*((FF707+EX707)/MAX(FF707+EX707+FG707, 0.1)*$P$9+FG707/MAX(FF707+EX707+FG707, 0.1)*$Q$9))/($B$11+$C$11+$F$11)</f>
        <v>0</v>
      </c>
      <c r="DL707">
        <v>6</v>
      </c>
      <c r="DM707">
        <v>0.5</v>
      </c>
      <c r="DN707" t="s">
        <v>438</v>
      </c>
      <c r="DO707">
        <v>2</v>
      </c>
      <c r="DP707" t="b">
        <v>1</v>
      </c>
      <c r="DQ707">
        <v>1761516354.7</v>
      </c>
      <c r="DR707">
        <v>165.8097</v>
      </c>
      <c r="DS707">
        <v>150.1068</v>
      </c>
      <c r="DT707">
        <v>16.43067</v>
      </c>
      <c r="DU707">
        <v>13.7884</v>
      </c>
      <c r="DV707">
        <v>167.5931</v>
      </c>
      <c r="DW707">
        <v>16.35678</v>
      </c>
      <c r="DX707">
        <v>499.9801</v>
      </c>
      <c r="DY707">
        <v>90.23314999999999</v>
      </c>
      <c r="DZ707">
        <v>0.09994747000000001</v>
      </c>
      <c r="EA707">
        <v>23.90155</v>
      </c>
      <c r="EB707">
        <v>24.00169</v>
      </c>
      <c r="EC707">
        <v>999.9</v>
      </c>
      <c r="ED707">
        <v>0</v>
      </c>
      <c r="EE707">
        <v>0</v>
      </c>
      <c r="EF707">
        <v>10009.382</v>
      </c>
      <c r="EG707">
        <v>0</v>
      </c>
      <c r="EH707">
        <v>1044.723</v>
      </c>
      <c r="EI707">
        <v>15.70299</v>
      </c>
      <c r="EJ707">
        <v>168.5796</v>
      </c>
      <c r="EK707">
        <v>152.2056</v>
      </c>
      <c r="EL707">
        <v>2.642273</v>
      </c>
      <c r="EM707">
        <v>150.1068</v>
      </c>
      <c r="EN707">
        <v>13.7884</v>
      </c>
      <c r="EO707">
        <v>1.48259</v>
      </c>
      <c r="EP707">
        <v>1.244171</v>
      </c>
      <c r="EQ707">
        <v>12.78979</v>
      </c>
      <c r="ER707">
        <v>10.14085</v>
      </c>
      <c r="ES707">
        <v>1999.986</v>
      </c>
      <c r="ET707">
        <v>0.9799958</v>
      </c>
      <c r="EU707">
        <v>0.02000419</v>
      </c>
      <c r="EV707">
        <v>0</v>
      </c>
      <c r="EW707">
        <v>1362.252</v>
      </c>
      <c r="EX707">
        <v>5.000970000000001</v>
      </c>
      <c r="EY707">
        <v>27481.66</v>
      </c>
      <c r="EZ707">
        <v>16707.45</v>
      </c>
      <c r="FA707">
        <v>41.187</v>
      </c>
      <c r="FB707">
        <v>42.312</v>
      </c>
      <c r="FC707">
        <v>41.3561</v>
      </c>
      <c r="FD707">
        <v>41.687</v>
      </c>
      <c r="FE707">
        <v>41.25</v>
      </c>
      <c r="FF707">
        <v>1955.076</v>
      </c>
      <c r="FG707">
        <v>39.90999999999999</v>
      </c>
      <c r="FH707">
        <v>0</v>
      </c>
      <c r="FI707">
        <v>11228.60000014305</v>
      </c>
      <c r="FJ707">
        <v>0</v>
      </c>
      <c r="FK707">
        <v>1365.416153846154</v>
      </c>
      <c r="FL707">
        <v>-39.44273509575429</v>
      </c>
      <c r="FM707">
        <v>-804.1846160157544</v>
      </c>
      <c r="FN707">
        <v>27545.7</v>
      </c>
      <c r="FO707">
        <v>15</v>
      </c>
      <c r="FP707">
        <v>0</v>
      </c>
      <c r="FQ707" t="s">
        <v>439</v>
      </c>
      <c r="FR707">
        <v>1760210915.6</v>
      </c>
      <c r="FS707">
        <v>0</v>
      </c>
      <c r="FT707">
        <v>0</v>
      </c>
      <c r="FU707">
        <v>-0.215</v>
      </c>
      <c r="FV707">
        <v>0</v>
      </c>
      <c r="FW707">
        <v>-0.6919999999999999</v>
      </c>
      <c r="FX707">
        <v>0</v>
      </c>
      <c r="FY707">
        <v>400</v>
      </c>
      <c r="FZ707">
        <v>0</v>
      </c>
      <c r="GA707">
        <v>0.15</v>
      </c>
      <c r="GB707">
        <v>0</v>
      </c>
      <c r="GC707">
        <v>14.6616075</v>
      </c>
      <c r="GD707">
        <v>8.456250281425916</v>
      </c>
      <c r="GE707">
        <v>0.8140767339101087</v>
      </c>
      <c r="GF707">
        <v>0</v>
      </c>
      <c r="GG707">
        <v>1367.27705882353</v>
      </c>
      <c r="GH707">
        <v>-37.08601988678614</v>
      </c>
      <c r="GI707">
        <v>3.65380827068043</v>
      </c>
      <c r="GJ707">
        <v>0</v>
      </c>
      <c r="GK707">
        <v>2.641297</v>
      </c>
      <c r="GL707">
        <v>0.004396097560972144</v>
      </c>
      <c r="GM707">
        <v>0.0007892566122624524</v>
      </c>
      <c r="GN707">
        <v>1</v>
      </c>
      <c r="GO707">
        <v>1</v>
      </c>
      <c r="GP707">
        <v>3</v>
      </c>
      <c r="GQ707" t="s">
        <v>446</v>
      </c>
      <c r="GR707">
        <v>3.13346</v>
      </c>
      <c r="GS707">
        <v>2.76036</v>
      </c>
      <c r="GT707">
        <v>0.0407612</v>
      </c>
      <c r="GU707">
        <v>0.0361229</v>
      </c>
      <c r="GV707">
        <v>0.0804899</v>
      </c>
      <c r="GW707">
        <v>0.07013610000000001</v>
      </c>
      <c r="GX707">
        <v>30415.3</v>
      </c>
      <c r="GY707">
        <v>30567.6</v>
      </c>
      <c r="GZ707">
        <v>29492.2</v>
      </c>
      <c r="HA707">
        <v>29318.5</v>
      </c>
      <c r="HB707">
        <v>35837</v>
      </c>
      <c r="HC707">
        <v>36114.3</v>
      </c>
      <c r="HD707">
        <v>41497</v>
      </c>
      <c r="HE707">
        <v>41649.5</v>
      </c>
      <c r="HF707">
        <v>1.90965</v>
      </c>
      <c r="HG707">
        <v>1.8238</v>
      </c>
      <c r="HH707">
        <v>0.00993907</v>
      </c>
      <c r="HI707">
        <v>0</v>
      </c>
      <c r="HJ707">
        <v>23.8354</v>
      </c>
      <c r="HK707">
        <v>999.9</v>
      </c>
      <c r="HL707">
        <v>34.1</v>
      </c>
      <c r="HM707">
        <v>31.3</v>
      </c>
      <c r="HN707">
        <v>17.3415</v>
      </c>
      <c r="HO707">
        <v>62.6669</v>
      </c>
      <c r="HP707">
        <v>30.9054</v>
      </c>
      <c r="HQ707">
        <v>1</v>
      </c>
      <c r="HR707">
        <v>0.309202</v>
      </c>
      <c r="HS707">
        <v>5.30299</v>
      </c>
      <c r="HT707">
        <v>20.2614</v>
      </c>
      <c r="HU707">
        <v>5.21894</v>
      </c>
      <c r="HV707">
        <v>12.0159</v>
      </c>
      <c r="HW707">
        <v>4.988</v>
      </c>
      <c r="HX707">
        <v>3.2877</v>
      </c>
      <c r="HY707">
        <v>9999</v>
      </c>
      <c r="HZ707">
        <v>9999</v>
      </c>
      <c r="IA707">
        <v>9999</v>
      </c>
      <c r="IB707">
        <v>999.9</v>
      </c>
      <c r="IC707">
        <v>4.97286</v>
      </c>
      <c r="ID707">
        <v>1.86661</v>
      </c>
      <c r="IE707">
        <v>1.86587</v>
      </c>
      <c r="IF707">
        <v>1.86584</v>
      </c>
      <c r="IG707">
        <v>1.86768</v>
      </c>
      <c r="IH707">
        <v>1.87015</v>
      </c>
      <c r="II707">
        <v>1.86876</v>
      </c>
      <c r="IJ707">
        <v>1.87027</v>
      </c>
      <c r="IK707">
        <v>0</v>
      </c>
      <c r="IL707">
        <v>0</v>
      </c>
      <c r="IM707">
        <v>0</v>
      </c>
      <c r="IN707">
        <v>0</v>
      </c>
      <c r="IO707" t="s">
        <v>441</v>
      </c>
      <c r="IP707" t="s">
        <v>442</v>
      </c>
      <c r="IQ707" t="s">
        <v>443</v>
      </c>
      <c r="IR707" t="s">
        <v>443</v>
      </c>
      <c r="IS707" t="s">
        <v>443</v>
      </c>
      <c r="IT707" t="s">
        <v>443</v>
      </c>
      <c r="IU707">
        <v>0</v>
      </c>
      <c r="IV707">
        <v>100</v>
      </c>
      <c r="IW707">
        <v>100</v>
      </c>
      <c r="IX707">
        <v>-1.764</v>
      </c>
      <c r="IY707">
        <v>0.07389999999999999</v>
      </c>
      <c r="IZ707">
        <v>-1.414774939843471</v>
      </c>
      <c r="JA707">
        <v>-0.002262605230658699</v>
      </c>
      <c r="JB707">
        <v>4.117972070868355E-07</v>
      </c>
      <c r="JC707">
        <v>-1.535053720392113E-10</v>
      </c>
      <c r="JD707">
        <v>-0.05773197212917025</v>
      </c>
      <c r="JE707">
        <v>-0.004387372397949352</v>
      </c>
      <c r="JF707">
        <v>0.001148265067849212</v>
      </c>
      <c r="JG707">
        <v>-2.372704636287677E-05</v>
      </c>
      <c r="JH707">
        <v>4</v>
      </c>
      <c r="JI707">
        <v>2346</v>
      </c>
      <c r="JJ707">
        <v>1</v>
      </c>
      <c r="JK707">
        <v>24</v>
      </c>
      <c r="JL707">
        <v>21757.4</v>
      </c>
      <c r="JM707">
        <v>29358606</v>
      </c>
      <c r="JN707">
        <v>0.413818</v>
      </c>
      <c r="JO707">
        <v>2.33154</v>
      </c>
      <c r="JP707">
        <v>1.39648</v>
      </c>
      <c r="JQ707">
        <v>2.35596</v>
      </c>
      <c r="JR707">
        <v>1.49536</v>
      </c>
      <c r="JS707">
        <v>2.65137</v>
      </c>
      <c r="JT707">
        <v>36.0582</v>
      </c>
      <c r="JU707">
        <v>24.0175</v>
      </c>
      <c r="JV707">
        <v>18</v>
      </c>
      <c r="JW707">
        <v>501.511</v>
      </c>
      <c r="JX707">
        <v>436.482</v>
      </c>
      <c r="JY707">
        <v>18.0358</v>
      </c>
      <c r="JZ707">
        <v>31.3534</v>
      </c>
      <c r="KA707">
        <v>30</v>
      </c>
      <c r="KB707">
        <v>31.1511</v>
      </c>
      <c r="KC707">
        <v>31.0769</v>
      </c>
      <c r="KD707">
        <v>8.197469999999999</v>
      </c>
      <c r="KE707">
        <v>23.2209</v>
      </c>
      <c r="KF707">
        <v>29.1567</v>
      </c>
      <c r="KG707">
        <v>18.0383</v>
      </c>
      <c r="KH707">
        <v>119.121</v>
      </c>
      <c r="KI707">
        <v>13.829</v>
      </c>
      <c r="KJ707">
        <v>100.79</v>
      </c>
      <c r="KK707">
        <v>100.157</v>
      </c>
    </row>
    <row r="708" spans="1:297">
      <c r="A708">
        <v>692</v>
      </c>
      <c r="B708">
        <v>1761516362.5</v>
      </c>
      <c r="C708">
        <v>9152</v>
      </c>
      <c r="D708" t="s">
        <v>1833</v>
      </c>
      <c r="E708" t="s">
        <v>1834</v>
      </c>
      <c r="F708">
        <v>5</v>
      </c>
      <c r="G708" t="s">
        <v>1604</v>
      </c>
      <c r="H708" t="s">
        <v>436</v>
      </c>
      <c r="I708">
        <v>1761516360</v>
      </c>
      <c r="J708">
        <f>(K708)/1000</f>
        <v>0</v>
      </c>
      <c r="K708">
        <f>IF(DP708, AN708, AH708)</f>
        <v>0</v>
      </c>
      <c r="L708">
        <f>IF(DP708, AI708, AG708)</f>
        <v>0</v>
      </c>
      <c r="M708">
        <f>DR708 - IF(AU708&gt;1, L708*DL708*100.0/(AW708), 0)</f>
        <v>0</v>
      </c>
      <c r="N708">
        <f>((T708-J708/2)*M708-L708)/(T708+J708/2)</f>
        <v>0</v>
      </c>
      <c r="O708">
        <f>N708*(DY708+DZ708)/1000.0</f>
        <v>0</v>
      </c>
      <c r="P708">
        <f>(DR708 - IF(AU708&gt;1, L708*DL708*100.0/(AW708), 0))*(DY708+DZ708)/1000.0</f>
        <v>0</v>
      </c>
      <c r="Q708">
        <f>2.0/((1/S708-1/R708)+SIGN(S708)*SQRT((1/S708-1/R708)*(1/S708-1/R708) + 4*DM708/((DM708+1)*(DM708+1))*(2*1/S708*1/R708-1/R708*1/R708)))</f>
        <v>0</v>
      </c>
      <c r="R708">
        <f>IF(LEFT(DN708,1)&lt;&gt;"0",IF(LEFT(DN708,1)="1",3.0,DO708),$D$5+$E$5*(EF708*DY708/($K$5*1000))+$F$5*(EF708*DY708/($K$5*1000))*MAX(MIN(DL708,$J$5),$I$5)*MAX(MIN(DL708,$J$5),$I$5)+$G$5*MAX(MIN(DL708,$J$5),$I$5)*(EF708*DY708/($K$5*1000))+$H$5*(EF708*DY708/($K$5*1000))*(EF708*DY708/($K$5*1000)))</f>
        <v>0</v>
      </c>
      <c r="S708">
        <f>J708*(1000-(1000*0.61365*exp(17.502*W708/(240.97+W708))/(DY708+DZ708)+DT708)/2)/(1000*0.61365*exp(17.502*W708/(240.97+W708))/(DY708+DZ708)-DT708)</f>
        <v>0</v>
      </c>
      <c r="T708">
        <f>1/((DM708+1)/(Q708/1.6)+1/(R708/1.37)) + DM708/((DM708+1)/(Q708/1.6) + DM708/(R708/1.37))</f>
        <v>0</v>
      </c>
      <c r="U708">
        <f>(DH708*DK708)</f>
        <v>0</v>
      </c>
      <c r="V708">
        <f>(EA708+(U708+2*0.95*5.67E-8*(((EA708+$B$7)+273)^4-(EA708+273)^4)-44100*J708)/(1.84*29.3*R708+8*0.95*5.67E-8*(EA708+273)^3))</f>
        <v>0</v>
      </c>
      <c r="W708">
        <f>($C$7*EB708+$D$7*EC708+$E$7*V708)</f>
        <v>0</v>
      </c>
      <c r="X708">
        <f>0.61365*exp(17.502*W708/(240.97+W708))</f>
        <v>0</v>
      </c>
      <c r="Y708">
        <f>(Z708/AA708*100)</f>
        <v>0</v>
      </c>
      <c r="Z708">
        <f>DT708*(DY708+DZ708)/1000</f>
        <v>0</v>
      </c>
      <c r="AA708">
        <f>0.61365*exp(17.502*EA708/(240.97+EA708))</f>
        <v>0</v>
      </c>
      <c r="AB708">
        <f>(X708-DT708*(DY708+DZ708)/1000)</f>
        <v>0</v>
      </c>
      <c r="AC708">
        <f>(-J708*44100)</f>
        <v>0</v>
      </c>
      <c r="AD708">
        <f>2*29.3*R708*0.92*(EA708-W708)</f>
        <v>0</v>
      </c>
      <c r="AE708">
        <f>2*0.95*5.67E-8*(((EA708+$B$7)+273)^4-(W708+273)^4)</f>
        <v>0</v>
      </c>
      <c r="AF708">
        <f>U708+AE708+AC708+AD708</f>
        <v>0</v>
      </c>
      <c r="AG708">
        <f>DX708*AU708*(DS708-DR708*(1000-AU708*DU708)/(1000-AU708*DT708))/(100*DL708)</f>
        <v>0</v>
      </c>
      <c r="AH708">
        <f>1000*DX708*AU708*(DT708-DU708)/(100*DL708*(1000-AU708*DT708))</f>
        <v>0</v>
      </c>
      <c r="AI708">
        <f>(AJ708 - AK708 - DY708*1E3/(8.314*(EA708+273.15)) * AM708/DX708 * AL708) * DX708/(100*DL708) * (1000 - DU708)/1000</f>
        <v>0</v>
      </c>
      <c r="AJ708">
        <v>135.937983627459</v>
      </c>
      <c r="AK708">
        <v>145.0454848484849</v>
      </c>
      <c r="AL708">
        <v>-3.226443152224322</v>
      </c>
      <c r="AM708">
        <v>65.65834347020231</v>
      </c>
      <c r="AN708">
        <f>(AP708 - AO708 + DY708*1E3/(8.314*(EA708+273.15)) * AR708/DX708 * AQ708) * DX708/(100*DL708) * 1000/(1000 - AP708)</f>
        <v>0</v>
      </c>
      <c r="AO708">
        <v>13.78932504868366</v>
      </c>
      <c r="AP708">
        <v>16.43426787878787</v>
      </c>
      <c r="AQ708">
        <v>1.223850840188651E-05</v>
      </c>
      <c r="AR708">
        <v>107.4177789400426</v>
      </c>
      <c r="AS708">
        <v>0</v>
      </c>
      <c r="AT708">
        <v>0</v>
      </c>
      <c r="AU708">
        <f>IF(AS708*$H$13&gt;=AW708,1.0,(AW708/(AW708-AS708*$H$13)))</f>
        <v>0</v>
      </c>
      <c r="AV708">
        <f>(AU708-1)*100</f>
        <v>0</v>
      </c>
      <c r="AW708">
        <f>MAX(0,($B$13+$C$13*EF708)/(1+$D$13*EF708)*DY708/(EA708+273)*$E$13)</f>
        <v>0</v>
      </c>
      <c r="AX708" t="s">
        <v>437</v>
      </c>
      <c r="AY708" t="s">
        <v>437</v>
      </c>
      <c r="AZ708">
        <v>0</v>
      </c>
      <c r="BA708">
        <v>0</v>
      </c>
      <c r="BB708">
        <f>1-AZ708/BA708</f>
        <v>0</v>
      </c>
      <c r="BC708">
        <v>0</v>
      </c>
      <c r="BD708" t="s">
        <v>437</v>
      </c>
      <c r="BE708" t="s">
        <v>437</v>
      </c>
      <c r="BF708">
        <v>0</v>
      </c>
      <c r="BG708">
        <v>0</v>
      </c>
      <c r="BH708">
        <f>1-BF708/BG708</f>
        <v>0</v>
      </c>
      <c r="BI708">
        <v>0.5</v>
      </c>
      <c r="BJ708">
        <f>DI708</f>
        <v>0</v>
      </c>
      <c r="BK708">
        <f>L708</f>
        <v>0</v>
      </c>
      <c r="BL708">
        <f>BH708*BI708*BJ708</f>
        <v>0</v>
      </c>
      <c r="BM708">
        <f>(BK708-BC708)/BJ708</f>
        <v>0</v>
      </c>
      <c r="BN708">
        <f>(BA708-BG708)/BG708</f>
        <v>0</v>
      </c>
      <c r="BO708">
        <f>AZ708/(BB708+AZ708/BG708)</f>
        <v>0</v>
      </c>
      <c r="BP708" t="s">
        <v>437</v>
      </c>
      <c r="BQ708">
        <v>0</v>
      </c>
      <c r="BR708">
        <f>IF(BQ708&lt;&gt;0, BQ708, BO708)</f>
        <v>0</v>
      </c>
      <c r="BS708">
        <f>1-BR708/BG708</f>
        <v>0</v>
      </c>
      <c r="BT708">
        <f>(BG708-BF708)/(BG708-BR708)</f>
        <v>0</v>
      </c>
      <c r="BU708">
        <f>(BA708-BG708)/(BA708-BR708)</f>
        <v>0</v>
      </c>
      <c r="BV708">
        <f>(BG708-BF708)/(BG708-AZ708)</f>
        <v>0</v>
      </c>
      <c r="BW708">
        <f>(BA708-BG708)/(BA708-AZ708)</f>
        <v>0</v>
      </c>
      <c r="BX708">
        <f>(BT708*BR708/BF708)</f>
        <v>0</v>
      </c>
      <c r="BY708">
        <f>(1-BX708)</f>
        <v>0</v>
      </c>
      <c r="BZ708">
        <v>2020</v>
      </c>
      <c r="CA708">
        <v>290.0000000000001</v>
      </c>
      <c r="CB708">
        <v>1590.42</v>
      </c>
      <c r="CC708">
        <v>295</v>
      </c>
      <c r="CD708">
        <v>5220.67</v>
      </c>
      <c r="CE708">
        <v>1591.29</v>
      </c>
      <c r="CF708">
        <v>-0.87</v>
      </c>
      <c r="CG708">
        <v>300.0000000000001</v>
      </c>
      <c r="CH708">
        <v>23.8</v>
      </c>
      <c r="CI708">
        <v>1650.734719841875</v>
      </c>
      <c r="CJ708">
        <v>2.032994541366527</v>
      </c>
      <c r="CK708">
        <v>-31.03478562282126</v>
      </c>
      <c r="CL708">
        <v>0.9198548094063967</v>
      </c>
      <c r="CM708">
        <v>0.9759925733019913</v>
      </c>
      <c r="CN708">
        <v>-0.00431141668520578</v>
      </c>
      <c r="CO708">
        <v>289.9999999999999</v>
      </c>
      <c r="CP708">
        <v>1590.91</v>
      </c>
      <c r="CQ708">
        <v>765</v>
      </c>
      <c r="CR708">
        <v>5219.32</v>
      </c>
      <c r="CS708">
        <v>1591.27</v>
      </c>
      <c r="CT708">
        <v>-0.36</v>
      </c>
      <c r="DH708">
        <f>$B$11*EG708+$C$11*EH708+$F$11*ES708*(1-EV708)</f>
        <v>0</v>
      </c>
      <c r="DI708">
        <f>DH708*DJ708</f>
        <v>0</v>
      </c>
      <c r="DJ708">
        <f>($B$11*$D$9+$C$11*$D$9+$F$11*((FF708+EX708)/MAX(FF708+EX708+FG708, 0.1)*$I$9+FG708/MAX(FF708+EX708+FG708, 0.1)*$J$9))/($B$11+$C$11+$F$11)</f>
        <v>0</v>
      </c>
      <c r="DK708">
        <f>($B$11*$K$9+$C$11*$K$9+$F$11*((FF708+EX708)/MAX(FF708+EX708+FG708, 0.1)*$P$9+FG708/MAX(FF708+EX708+FG708, 0.1)*$Q$9))/($B$11+$C$11+$F$11)</f>
        <v>0</v>
      </c>
      <c r="DL708">
        <v>6</v>
      </c>
      <c r="DM708">
        <v>0.5</v>
      </c>
      <c r="DN708" t="s">
        <v>438</v>
      </c>
      <c r="DO708">
        <v>2</v>
      </c>
      <c r="DP708" t="b">
        <v>1</v>
      </c>
      <c r="DQ708">
        <v>1761516360</v>
      </c>
      <c r="DR708">
        <v>149.0095555555556</v>
      </c>
      <c r="DS708">
        <v>132.5071111111111</v>
      </c>
      <c r="DT708">
        <v>16.43228888888889</v>
      </c>
      <c r="DU708">
        <v>13.78934444444445</v>
      </c>
      <c r="DV708">
        <v>150.7566666666667</v>
      </c>
      <c r="DW708">
        <v>16.3584</v>
      </c>
      <c r="DX708">
        <v>499.9904444444444</v>
      </c>
      <c r="DY708">
        <v>90.23557777777779</v>
      </c>
      <c r="DZ708">
        <v>0.09993885555555555</v>
      </c>
      <c r="EA708">
        <v>23.90163333333333</v>
      </c>
      <c r="EB708">
        <v>23.99436666666666</v>
      </c>
      <c r="EC708">
        <v>999.9000000000001</v>
      </c>
      <c r="ED708">
        <v>0</v>
      </c>
      <c r="EE708">
        <v>0</v>
      </c>
      <c r="EF708">
        <v>10011.39111111111</v>
      </c>
      <c r="EG708">
        <v>0</v>
      </c>
      <c r="EH708">
        <v>1044.693333333334</v>
      </c>
      <c r="EI708">
        <v>16.50242222222222</v>
      </c>
      <c r="EJ708">
        <v>151.499</v>
      </c>
      <c r="EK708">
        <v>134.3598888888889</v>
      </c>
      <c r="EL708">
        <v>2.642953333333333</v>
      </c>
      <c r="EM708">
        <v>132.5071111111111</v>
      </c>
      <c r="EN708">
        <v>13.78934444444445</v>
      </c>
      <c r="EO708">
        <v>1.48278</v>
      </c>
      <c r="EP708">
        <v>1.244291111111111</v>
      </c>
      <c r="EQ708">
        <v>12.79172222222222</v>
      </c>
      <c r="ER708">
        <v>10.14226666666667</v>
      </c>
      <c r="ES708">
        <v>1999.971111111111</v>
      </c>
      <c r="ET708">
        <v>0.9799956666666666</v>
      </c>
      <c r="EU708">
        <v>0.02000431111111111</v>
      </c>
      <c r="EV708">
        <v>0</v>
      </c>
      <c r="EW708">
        <v>1357.912222222222</v>
      </c>
      <c r="EX708">
        <v>5.00097</v>
      </c>
      <c r="EY708">
        <v>27396.61111111111</v>
      </c>
      <c r="EZ708">
        <v>16707.32222222222</v>
      </c>
      <c r="FA708">
        <v>41.187</v>
      </c>
      <c r="FB708">
        <v>42.312</v>
      </c>
      <c r="FC708">
        <v>41.361</v>
      </c>
      <c r="FD708">
        <v>41.687</v>
      </c>
      <c r="FE708">
        <v>41.25</v>
      </c>
      <c r="FF708">
        <v>1955.061111111111</v>
      </c>
      <c r="FG708">
        <v>39.91</v>
      </c>
      <c r="FH708">
        <v>0</v>
      </c>
      <c r="FI708">
        <v>11233.40000009537</v>
      </c>
      <c r="FJ708">
        <v>0</v>
      </c>
      <c r="FK708">
        <v>1362.036923076923</v>
      </c>
      <c r="FL708">
        <v>-45.01948714101018</v>
      </c>
      <c r="FM708">
        <v>-901.7709389825241</v>
      </c>
      <c r="FN708">
        <v>27477.49230769232</v>
      </c>
      <c r="FO708">
        <v>15</v>
      </c>
      <c r="FP708">
        <v>0</v>
      </c>
      <c r="FQ708" t="s">
        <v>439</v>
      </c>
      <c r="FR708">
        <v>1760210915.6</v>
      </c>
      <c r="FS708">
        <v>0</v>
      </c>
      <c r="FT708">
        <v>0</v>
      </c>
      <c r="FU708">
        <v>-0.215</v>
      </c>
      <c r="FV708">
        <v>0</v>
      </c>
      <c r="FW708">
        <v>-0.6919999999999999</v>
      </c>
      <c r="FX708">
        <v>0</v>
      </c>
      <c r="FY708">
        <v>400</v>
      </c>
      <c r="FZ708">
        <v>0</v>
      </c>
      <c r="GA708">
        <v>0.15</v>
      </c>
      <c r="GB708">
        <v>0</v>
      </c>
      <c r="GC708">
        <v>15.2367525</v>
      </c>
      <c r="GD708">
        <v>8.424987242026237</v>
      </c>
      <c r="GE708">
        <v>0.8110173681825498</v>
      </c>
      <c r="GF708">
        <v>0</v>
      </c>
      <c r="GG708">
        <v>1364.48794117647</v>
      </c>
      <c r="GH708">
        <v>-41.55064935903842</v>
      </c>
      <c r="GI708">
        <v>4.095950496176439</v>
      </c>
      <c r="GJ708">
        <v>0</v>
      </c>
      <c r="GK708">
        <v>2.6415625</v>
      </c>
      <c r="GL708">
        <v>0.007176810506562054</v>
      </c>
      <c r="GM708">
        <v>0.0009335249059345106</v>
      </c>
      <c r="GN708">
        <v>1</v>
      </c>
      <c r="GO708">
        <v>1</v>
      </c>
      <c r="GP708">
        <v>3</v>
      </c>
      <c r="GQ708" t="s">
        <v>446</v>
      </c>
      <c r="GR708">
        <v>3.13352</v>
      </c>
      <c r="GS708">
        <v>2.76035</v>
      </c>
      <c r="GT708">
        <v>0.036937</v>
      </c>
      <c r="GU708">
        <v>0.0320501</v>
      </c>
      <c r="GV708">
        <v>0.08050359999999999</v>
      </c>
      <c r="GW708">
        <v>0.07013999999999999</v>
      </c>
      <c r="GX708">
        <v>30536.5</v>
      </c>
      <c r="GY708">
        <v>30696.8</v>
      </c>
      <c r="GZ708">
        <v>29492.1</v>
      </c>
      <c r="HA708">
        <v>29318.5</v>
      </c>
      <c r="HB708">
        <v>35836.3</v>
      </c>
      <c r="HC708">
        <v>36113.8</v>
      </c>
      <c r="HD708">
        <v>41496.9</v>
      </c>
      <c r="HE708">
        <v>41649.2</v>
      </c>
      <c r="HF708">
        <v>1.90963</v>
      </c>
      <c r="HG708">
        <v>1.8239</v>
      </c>
      <c r="HH708">
        <v>0.00996143</v>
      </c>
      <c r="HI708">
        <v>0</v>
      </c>
      <c r="HJ708">
        <v>23.8354</v>
      </c>
      <c r="HK708">
        <v>999.9</v>
      </c>
      <c r="HL708">
        <v>34.1</v>
      </c>
      <c r="HM708">
        <v>31.3</v>
      </c>
      <c r="HN708">
        <v>17.3414</v>
      </c>
      <c r="HO708">
        <v>62.2269</v>
      </c>
      <c r="HP708">
        <v>30.7933</v>
      </c>
      <c r="HQ708">
        <v>1</v>
      </c>
      <c r="HR708">
        <v>0.309215</v>
      </c>
      <c r="HS708">
        <v>5.31577</v>
      </c>
      <c r="HT708">
        <v>20.2608</v>
      </c>
      <c r="HU708">
        <v>5.21849</v>
      </c>
      <c r="HV708">
        <v>12.0159</v>
      </c>
      <c r="HW708">
        <v>4.98825</v>
      </c>
      <c r="HX708">
        <v>3.28785</v>
      </c>
      <c r="HY708">
        <v>9999</v>
      </c>
      <c r="HZ708">
        <v>9999</v>
      </c>
      <c r="IA708">
        <v>9999</v>
      </c>
      <c r="IB708">
        <v>999.9</v>
      </c>
      <c r="IC708">
        <v>4.97286</v>
      </c>
      <c r="ID708">
        <v>1.86661</v>
      </c>
      <c r="IE708">
        <v>1.86588</v>
      </c>
      <c r="IF708">
        <v>1.86585</v>
      </c>
      <c r="IG708">
        <v>1.8677</v>
      </c>
      <c r="IH708">
        <v>1.87014</v>
      </c>
      <c r="II708">
        <v>1.86876</v>
      </c>
      <c r="IJ708">
        <v>1.87027</v>
      </c>
      <c r="IK708">
        <v>0</v>
      </c>
      <c r="IL708">
        <v>0</v>
      </c>
      <c r="IM708">
        <v>0</v>
      </c>
      <c r="IN708">
        <v>0</v>
      </c>
      <c r="IO708" t="s">
        <v>441</v>
      </c>
      <c r="IP708" t="s">
        <v>442</v>
      </c>
      <c r="IQ708" t="s">
        <v>443</v>
      </c>
      <c r="IR708" t="s">
        <v>443</v>
      </c>
      <c r="IS708" t="s">
        <v>443</v>
      </c>
      <c r="IT708" t="s">
        <v>443</v>
      </c>
      <c r="IU708">
        <v>0</v>
      </c>
      <c r="IV708">
        <v>100</v>
      </c>
      <c r="IW708">
        <v>100</v>
      </c>
      <c r="IX708">
        <v>-1.73</v>
      </c>
      <c r="IY708">
        <v>0.07389999999999999</v>
      </c>
      <c r="IZ708">
        <v>-1.414774939843471</v>
      </c>
      <c r="JA708">
        <v>-0.002262605230658699</v>
      </c>
      <c r="JB708">
        <v>4.117972070868355E-07</v>
      </c>
      <c r="JC708">
        <v>-1.535053720392113E-10</v>
      </c>
      <c r="JD708">
        <v>-0.05773197212917025</v>
      </c>
      <c r="JE708">
        <v>-0.004387372397949352</v>
      </c>
      <c r="JF708">
        <v>0.001148265067849212</v>
      </c>
      <c r="JG708">
        <v>-2.372704636287677E-05</v>
      </c>
      <c r="JH708">
        <v>4</v>
      </c>
      <c r="JI708">
        <v>2346</v>
      </c>
      <c r="JJ708">
        <v>1</v>
      </c>
      <c r="JK708">
        <v>24</v>
      </c>
      <c r="JL708">
        <v>21757.4</v>
      </c>
      <c r="JM708">
        <v>29358606</v>
      </c>
      <c r="JN708">
        <v>0.373535</v>
      </c>
      <c r="JO708">
        <v>2.3291</v>
      </c>
      <c r="JP708">
        <v>1.39648</v>
      </c>
      <c r="JQ708">
        <v>2.35596</v>
      </c>
      <c r="JR708">
        <v>1.49536</v>
      </c>
      <c r="JS708">
        <v>2.63306</v>
      </c>
      <c r="JT708">
        <v>36.0347</v>
      </c>
      <c r="JU708">
        <v>24.0262</v>
      </c>
      <c r="JV708">
        <v>18</v>
      </c>
      <c r="JW708">
        <v>501.494</v>
      </c>
      <c r="JX708">
        <v>436.543</v>
      </c>
      <c r="JY708">
        <v>18.0374</v>
      </c>
      <c r="JZ708">
        <v>31.3551</v>
      </c>
      <c r="KA708">
        <v>30</v>
      </c>
      <c r="KB708">
        <v>31.1511</v>
      </c>
      <c r="KC708">
        <v>31.0769</v>
      </c>
      <c r="KD708">
        <v>7.4013</v>
      </c>
      <c r="KE708">
        <v>23.2209</v>
      </c>
      <c r="KF708">
        <v>29.1567</v>
      </c>
      <c r="KG708">
        <v>18.0368</v>
      </c>
      <c r="KH708">
        <v>98.833</v>
      </c>
      <c r="KI708">
        <v>13.829</v>
      </c>
      <c r="KJ708">
        <v>100.79</v>
      </c>
      <c r="KK708">
        <v>100.156</v>
      </c>
    </row>
    <row r="709" spans="1:297">
      <c r="A709">
        <v>693</v>
      </c>
      <c r="B709">
        <v>1761516367.5</v>
      </c>
      <c r="C709">
        <v>9157</v>
      </c>
      <c r="D709" t="s">
        <v>1835</v>
      </c>
      <c r="E709" t="s">
        <v>1836</v>
      </c>
      <c r="F709">
        <v>5</v>
      </c>
      <c r="G709" t="s">
        <v>1604</v>
      </c>
      <c r="H709" t="s">
        <v>436</v>
      </c>
      <c r="I709">
        <v>1761516364.7</v>
      </c>
      <c r="J709">
        <f>(K709)/1000</f>
        <v>0</v>
      </c>
      <c r="K709">
        <f>IF(DP709, AN709, AH709)</f>
        <v>0</v>
      </c>
      <c r="L709">
        <f>IF(DP709, AI709, AG709)</f>
        <v>0</v>
      </c>
      <c r="M709">
        <f>DR709 - IF(AU709&gt;1, L709*DL709*100.0/(AW709), 0)</f>
        <v>0</v>
      </c>
      <c r="N709">
        <f>((T709-J709/2)*M709-L709)/(T709+J709/2)</f>
        <v>0</v>
      </c>
      <c r="O709">
        <f>N709*(DY709+DZ709)/1000.0</f>
        <v>0</v>
      </c>
      <c r="P709">
        <f>(DR709 - IF(AU709&gt;1, L709*DL709*100.0/(AW709), 0))*(DY709+DZ709)/1000.0</f>
        <v>0</v>
      </c>
      <c r="Q709">
        <f>2.0/((1/S709-1/R709)+SIGN(S709)*SQRT((1/S709-1/R709)*(1/S709-1/R709) + 4*DM709/((DM709+1)*(DM709+1))*(2*1/S709*1/R709-1/R709*1/R709)))</f>
        <v>0</v>
      </c>
      <c r="R709">
        <f>IF(LEFT(DN709,1)&lt;&gt;"0",IF(LEFT(DN709,1)="1",3.0,DO709),$D$5+$E$5*(EF709*DY709/($K$5*1000))+$F$5*(EF709*DY709/($K$5*1000))*MAX(MIN(DL709,$J$5),$I$5)*MAX(MIN(DL709,$J$5),$I$5)+$G$5*MAX(MIN(DL709,$J$5),$I$5)*(EF709*DY709/($K$5*1000))+$H$5*(EF709*DY709/($K$5*1000))*(EF709*DY709/($K$5*1000)))</f>
        <v>0</v>
      </c>
      <c r="S709">
        <f>J709*(1000-(1000*0.61365*exp(17.502*W709/(240.97+W709))/(DY709+DZ709)+DT709)/2)/(1000*0.61365*exp(17.502*W709/(240.97+W709))/(DY709+DZ709)-DT709)</f>
        <v>0</v>
      </c>
      <c r="T709">
        <f>1/((DM709+1)/(Q709/1.6)+1/(R709/1.37)) + DM709/((DM709+1)/(Q709/1.6) + DM709/(R709/1.37))</f>
        <v>0</v>
      </c>
      <c r="U709">
        <f>(DH709*DK709)</f>
        <v>0</v>
      </c>
      <c r="V709">
        <f>(EA709+(U709+2*0.95*5.67E-8*(((EA709+$B$7)+273)^4-(EA709+273)^4)-44100*J709)/(1.84*29.3*R709+8*0.95*5.67E-8*(EA709+273)^3))</f>
        <v>0</v>
      </c>
      <c r="W709">
        <f>($C$7*EB709+$D$7*EC709+$E$7*V709)</f>
        <v>0</v>
      </c>
      <c r="X709">
        <f>0.61365*exp(17.502*W709/(240.97+W709))</f>
        <v>0</v>
      </c>
      <c r="Y709">
        <f>(Z709/AA709*100)</f>
        <v>0</v>
      </c>
      <c r="Z709">
        <f>DT709*(DY709+DZ709)/1000</f>
        <v>0</v>
      </c>
      <c r="AA709">
        <f>0.61365*exp(17.502*EA709/(240.97+EA709))</f>
        <v>0</v>
      </c>
      <c r="AB709">
        <f>(X709-DT709*(DY709+DZ709)/1000)</f>
        <v>0</v>
      </c>
      <c r="AC709">
        <f>(-J709*44100)</f>
        <v>0</v>
      </c>
      <c r="AD709">
        <f>2*29.3*R709*0.92*(EA709-W709)</f>
        <v>0</v>
      </c>
      <c r="AE709">
        <f>2*0.95*5.67E-8*(((EA709+$B$7)+273)^4-(W709+273)^4)</f>
        <v>0</v>
      </c>
      <c r="AF709">
        <f>U709+AE709+AC709+AD709</f>
        <v>0</v>
      </c>
      <c r="AG709">
        <f>DX709*AU709*(DS709-DR709*(1000-AU709*DU709)/(1000-AU709*DT709))/(100*DL709)</f>
        <v>0</v>
      </c>
      <c r="AH709">
        <f>1000*DX709*AU709*(DT709-DU709)/(100*DL709*(1000-AU709*DT709))</f>
        <v>0</v>
      </c>
      <c r="AI709">
        <f>(AJ709 - AK709 - DY709*1E3/(8.314*(EA709+273.15)) * AM709/DX709 * AL709) * DX709/(100*DL709) * (1000 - DU709)/1000</f>
        <v>0</v>
      </c>
      <c r="AJ709">
        <v>118.718056503455</v>
      </c>
      <c r="AK709">
        <v>128.7444909090909</v>
      </c>
      <c r="AL709">
        <v>-3.271012157118528</v>
      </c>
      <c r="AM709">
        <v>65.65834347020231</v>
      </c>
      <c r="AN709">
        <f>(AP709 - AO709 + DY709*1E3/(8.314*(EA709+273.15)) * AR709/DX709 * AQ709) * DX709/(100*DL709) * 1000/(1000 - AP709)</f>
        <v>0</v>
      </c>
      <c r="AO709">
        <v>13.78925035709462</v>
      </c>
      <c r="AP709">
        <v>16.43807515151514</v>
      </c>
      <c r="AQ709">
        <v>1.104699789388321E-05</v>
      </c>
      <c r="AR709">
        <v>107.4177789400426</v>
      </c>
      <c r="AS709">
        <v>0</v>
      </c>
      <c r="AT709">
        <v>0</v>
      </c>
      <c r="AU709">
        <f>IF(AS709*$H$13&gt;=AW709,1.0,(AW709/(AW709-AS709*$H$13)))</f>
        <v>0</v>
      </c>
      <c r="AV709">
        <f>(AU709-1)*100</f>
        <v>0</v>
      </c>
      <c r="AW709">
        <f>MAX(0,($B$13+$C$13*EF709)/(1+$D$13*EF709)*DY709/(EA709+273)*$E$13)</f>
        <v>0</v>
      </c>
      <c r="AX709" t="s">
        <v>437</v>
      </c>
      <c r="AY709" t="s">
        <v>437</v>
      </c>
      <c r="AZ709">
        <v>0</v>
      </c>
      <c r="BA709">
        <v>0</v>
      </c>
      <c r="BB709">
        <f>1-AZ709/BA709</f>
        <v>0</v>
      </c>
      <c r="BC709">
        <v>0</v>
      </c>
      <c r="BD709" t="s">
        <v>437</v>
      </c>
      <c r="BE709" t="s">
        <v>437</v>
      </c>
      <c r="BF709">
        <v>0</v>
      </c>
      <c r="BG709">
        <v>0</v>
      </c>
      <c r="BH709">
        <f>1-BF709/BG709</f>
        <v>0</v>
      </c>
      <c r="BI709">
        <v>0.5</v>
      </c>
      <c r="BJ709">
        <f>DI709</f>
        <v>0</v>
      </c>
      <c r="BK709">
        <f>L709</f>
        <v>0</v>
      </c>
      <c r="BL709">
        <f>BH709*BI709*BJ709</f>
        <v>0</v>
      </c>
      <c r="BM709">
        <f>(BK709-BC709)/BJ709</f>
        <v>0</v>
      </c>
      <c r="BN709">
        <f>(BA709-BG709)/BG709</f>
        <v>0</v>
      </c>
      <c r="BO709">
        <f>AZ709/(BB709+AZ709/BG709)</f>
        <v>0</v>
      </c>
      <c r="BP709" t="s">
        <v>437</v>
      </c>
      <c r="BQ709">
        <v>0</v>
      </c>
      <c r="BR709">
        <f>IF(BQ709&lt;&gt;0, BQ709, BO709)</f>
        <v>0</v>
      </c>
      <c r="BS709">
        <f>1-BR709/BG709</f>
        <v>0</v>
      </c>
      <c r="BT709">
        <f>(BG709-BF709)/(BG709-BR709)</f>
        <v>0</v>
      </c>
      <c r="BU709">
        <f>(BA709-BG709)/(BA709-BR709)</f>
        <v>0</v>
      </c>
      <c r="BV709">
        <f>(BG709-BF709)/(BG709-AZ709)</f>
        <v>0</v>
      </c>
      <c r="BW709">
        <f>(BA709-BG709)/(BA709-AZ709)</f>
        <v>0</v>
      </c>
      <c r="BX709">
        <f>(BT709*BR709/BF709)</f>
        <v>0</v>
      </c>
      <c r="BY709">
        <f>(1-BX709)</f>
        <v>0</v>
      </c>
      <c r="BZ709">
        <v>2020</v>
      </c>
      <c r="CA709">
        <v>290.0000000000001</v>
      </c>
      <c r="CB709">
        <v>1590.42</v>
      </c>
      <c r="CC709">
        <v>295</v>
      </c>
      <c r="CD709">
        <v>5220.67</v>
      </c>
      <c r="CE709">
        <v>1591.29</v>
      </c>
      <c r="CF709">
        <v>-0.87</v>
      </c>
      <c r="CG709">
        <v>300.0000000000001</v>
      </c>
      <c r="CH709">
        <v>23.8</v>
      </c>
      <c r="CI709">
        <v>1650.734719841875</v>
      </c>
      <c r="CJ709">
        <v>2.032994541366527</v>
      </c>
      <c r="CK709">
        <v>-31.03478562282126</v>
      </c>
      <c r="CL709">
        <v>0.9198548094063967</v>
      </c>
      <c r="CM709">
        <v>0.9759925733019913</v>
      </c>
      <c r="CN709">
        <v>-0.00431141668520578</v>
      </c>
      <c r="CO709">
        <v>289.9999999999999</v>
      </c>
      <c r="CP709">
        <v>1590.91</v>
      </c>
      <c r="CQ709">
        <v>765</v>
      </c>
      <c r="CR709">
        <v>5219.32</v>
      </c>
      <c r="CS709">
        <v>1591.27</v>
      </c>
      <c r="CT709">
        <v>-0.36</v>
      </c>
      <c r="DH709">
        <f>$B$11*EG709+$C$11*EH709+$F$11*ES709*(1-EV709)</f>
        <v>0</v>
      </c>
      <c r="DI709">
        <f>DH709*DJ709</f>
        <v>0</v>
      </c>
      <c r="DJ709">
        <f>($B$11*$D$9+$C$11*$D$9+$F$11*((FF709+EX709)/MAX(FF709+EX709+FG709, 0.1)*$I$9+FG709/MAX(FF709+EX709+FG709, 0.1)*$J$9))/($B$11+$C$11+$F$11)</f>
        <v>0</v>
      </c>
      <c r="DK709">
        <f>($B$11*$K$9+$C$11*$K$9+$F$11*((FF709+EX709)/MAX(FF709+EX709+FG709, 0.1)*$P$9+FG709/MAX(FF709+EX709+FG709, 0.1)*$Q$9))/($B$11+$C$11+$F$11)</f>
        <v>0</v>
      </c>
      <c r="DL709">
        <v>6</v>
      </c>
      <c r="DM709">
        <v>0.5</v>
      </c>
      <c r="DN709" t="s">
        <v>438</v>
      </c>
      <c r="DO709">
        <v>2</v>
      </c>
      <c r="DP709" t="b">
        <v>1</v>
      </c>
      <c r="DQ709">
        <v>1761516364.7</v>
      </c>
      <c r="DR709">
        <v>134.0378</v>
      </c>
      <c r="DS709">
        <v>116.5144</v>
      </c>
      <c r="DT709">
        <v>16.4359</v>
      </c>
      <c r="DU709">
        <v>13.78913</v>
      </c>
      <c r="DV709">
        <v>135.7525</v>
      </c>
      <c r="DW709">
        <v>16.36194</v>
      </c>
      <c r="DX709">
        <v>499.9995999999999</v>
      </c>
      <c r="DY709">
        <v>90.23695000000001</v>
      </c>
      <c r="DZ709">
        <v>0.10002729</v>
      </c>
      <c r="EA709">
        <v>23.90153</v>
      </c>
      <c r="EB709">
        <v>23.99833</v>
      </c>
      <c r="EC709">
        <v>999.9</v>
      </c>
      <c r="ED709">
        <v>0</v>
      </c>
      <c r="EE709">
        <v>0</v>
      </c>
      <c r="EF709">
        <v>10000.438</v>
      </c>
      <c r="EG709">
        <v>0</v>
      </c>
      <c r="EH709">
        <v>1044.695</v>
      </c>
      <c r="EI709">
        <v>17.52335</v>
      </c>
      <c r="EJ709">
        <v>136.2776</v>
      </c>
      <c r="EK709">
        <v>118.1437</v>
      </c>
      <c r="EL709">
        <v>2.646763</v>
      </c>
      <c r="EM709">
        <v>116.5144</v>
      </c>
      <c r="EN709">
        <v>13.78913</v>
      </c>
      <c r="EO709">
        <v>1.483124</v>
      </c>
      <c r="EP709">
        <v>1.244288</v>
      </c>
      <c r="EQ709">
        <v>12.79529</v>
      </c>
      <c r="ER709">
        <v>10.14227</v>
      </c>
      <c r="ES709">
        <v>1999.916</v>
      </c>
      <c r="ET709">
        <v>0.9799952</v>
      </c>
      <c r="EU709">
        <v>0.02000477</v>
      </c>
      <c r="EV709">
        <v>0</v>
      </c>
      <c r="EW709">
        <v>1353.892</v>
      </c>
      <c r="EX709">
        <v>5.000970000000001</v>
      </c>
      <c r="EY709">
        <v>27312.71999999999</v>
      </c>
      <c r="EZ709">
        <v>16706.86</v>
      </c>
      <c r="FA709">
        <v>41.187</v>
      </c>
      <c r="FB709">
        <v>42.312</v>
      </c>
      <c r="FC709">
        <v>41.3687</v>
      </c>
      <c r="FD709">
        <v>41.6996</v>
      </c>
      <c r="FE709">
        <v>41.25</v>
      </c>
      <c r="FF709">
        <v>1955.006</v>
      </c>
      <c r="FG709">
        <v>39.90999999999999</v>
      </c>
      <c r="FH709">
        <v>0</v>
      </c>
      <c r="FI709">
        <v>11238.80000019073</v>
      </c>
      <c r="FJ709">
        <v>0</v>
      </c>
      <c r="FK709">
        <v>1357.4732</v>
      </c>
      <c r="FL709">
        <v>-50.99153839180579</v>
      </c>
      <c r="FM709">
        <v>-1024.953844634864</v>
      </c>
      <c r="FN709">
        <v>27386.108</v>
      </c>
      <c r="FO709">
        <v>15</v>
      </c>
      <c r="FP709">
        <v>0</v>
      </c>
      <c r="FQ709" t="s">
        <v>439</v>
      </c>
      <c r="FR709">
        <v>1760210915.6</v>
      </c>
      <c r="FS709">
        <v>0</v>
      </c>
      <c r="FT709">
        <v>0</v>
      </c>
      <c r="FU709">
        <v>-0.215</v>
      </c>
      <c r="FV709">
        <v>0</v>
      </c>
      <c r="FW709">
        <v>-0.6919999999999999</v>
      </c>
      <c r="FX709">
        <v>0</v>
      </c>
      <c r="FY709">
        <v>400</v>
      </c>
      <c r="FZ709">
        <v>0</v>
      </c>
      <c r="GA709">
        <v>0.15</v>
      </c>
      <c r="GB709">
        <v>0</v>
      </c>
      <c r="GC709">
        <v>16.05914390243903</v>
      </c>
      <c r="GD709">
        <v>9.692354006968682</v>
      </c>
      <c r="GE709">
        <v>0.9641894009993086</v>
      </c>
      <c r="GF709">
        <v>0</v>
      </c>
      <c r="GG709">
        <v>1360.540588235294</v>
      </c>
      <c r="GH709">
        <v>-46.95798321988721</v>
      </c>
      <c r="GI709">
        <v>4.624723165753986</v>
      </c>
      <c r="GJ709">
        <v>0</v>
      </c>
      <c r="GK709">
        <v>2.642969512195122</v>
      </c>
      <c r="GL709">
        <v>0.0198246689895493</v>
      </c>
      <c r="GM709">
        <v>0.002195206475337442</v>
      </c>
      <c r="GN709">
        <v>1</v>
      </c>
      <c r="GO709">
        <v>1</v>
      </c>
      <c r="GP709">
        <v>3</v>
      </c>
      <c r="GQ709" t="s">
        <v>446</v>
      </c>
      <c r="GR709">
        <v>3.13353</v>
      </c>
      <c r="GS709">
        <v>2.76023</v>
      </c>
      <c r="GT709">
        <v>0.0329817</v>
      </c>
      <c r="GU709">
        <v>0.0277489</v>
      </c>
      <c r="GV709">
        <v>0.08051700000000001</v>
      </c>
      <c r="GW709">
        <v>0.07013850000000001</v>
      </c>
      <c r="GX709">
        <v>30661.3</v>
      </c>
      <c r="GY709">
        <v>30833.7</v>
      </c>
      <c r="GZ709">
        <v>29491.6</v>
      </c>
      <c r="HA709">
        <v>29319</v>
      </c>
      <c r="HB709">
        <v>35835</v>
      </c>
      <c r="HC709">
        <v>36114.4</v>
      </c>
      <c r="HD709">
        <v>41496.1</v>
      </c>
      <c r="HE709">
        <v>41649.9</v>
      </c>
      <c r="HF709">
        <v>1.90963</v>
      </c>
      <c r="HG709">
        <v>1.82397</v>
      </c>
      <c r="HH709">
        <v>0.0100061</v>
      </c>
      <c r="HI709">
        <v>0</v>
      </c>
      <c r="HJ709">
        <v>23.8355</v>
      </c>
      <c r="HK709">
        <v>999.9</v>
      </c>
      <c r="HL709">
        <v>34.1</v>
      </c>
      <c r="HM709">
        <v>31.3</v>
      </c>
      <c r="HN709">
        <v>17.3436</v>
      </c>
      <c r="HO709">
        <v>62.7769</v>
      </c>
      <c r="HP709">
        <v>30.7853</v>
      </c>
      <c r="HQ709">
        <v>1</v>
      </c>
      <c r="HR709">
        <v>0.30908</v>
      </c>
      <c r="HS709">
        <v>5.31618</v>
      </c>
      <c r="HT709">
        <v>20.261</v>
      </c>
      <c r="HU709">
        <v>5.21894</v>
      </c>
      <c r="HV709">
        <v>12.0159</v>
      </c>
      <c r="HW709">
        <v>4.9883</v>
      </c>
      <c r="HX709">
        <v>3.28793</v>
      </c>
      <c r="HY709">
        <v>9999</v>
      </c>
      <c r="HZ709">
        <v>9999</v>
      </c>
      <c r="IA709">
        <v>9999</v>
      </c>
      <c r="IB709">
        <v>999.9</v>
      </c>
      <c r="IC709">
        <v>4.97283</v>
      </c>
      <c r="ID709">
        <v>1.8666</v>
      </c>
      <c r="IE709">
        <v>1.86588</v>
      </c>
      <c r="IF709">
        <v>1.86585</v>
      </c>
      <c r="IG709">
        <v>1.8677</v>
      </c>
      <c r="IH709">
        <v>1.87015</v>
      </c>
      <c r="II709">
        <v>1.86876</v>
      </c>
      <c r="IJ709">
        <v>1.87027</v>
      </c>
      <c r="IK709">
        <v>0</v>
      </c>
      <c r="IL709">
        <v>0</v>
      </c>
      <c r="IM709">
        <v>0</v>
      </c>
      <c r="IN709">
        <v>0</v>
      </c>
      <c r="IO709" t="s">
        <v>441</v>
      </c>
      <c r="IP709" t="s">
        <v>442</v>
      </c>
      <c r="IQ709" t="s">
        <v>443</v>
      </c>
      <c r="IR709" t="s">
        <v>443</v>
      </c>
      <c r="IS709" t="s">
        <v>443</v>
      </c>
      <c r="IT709" t="s">
        <v>443</v>
      </c>
      <c r="IU709">
        <v>0</v>
      </c>
      <c r="IV709">
        <v>100</v>
      </c>
      <c r="IW709">
        <v>100</v>
      </c>
      <c r="IX709">
        <v>-1.695</v>
      </c>
      <c r="IY709">
        <v>0.074</v>
      </c>
      <c r="IZ709">
        <v>-1.414774939843471</v>
      </c>
      <c r="JA709">
        <v>-0.002262605230658699</v>
      </c>
      <c r="JB709">
        <v>4.117972070868355E-07</v>
      </c>
      <c r="JC709">
        <v>-1.535053720392113E-10</v>
      </c>
      <c r="JD709">
        <v>-0.05773197212917025</v>
      </c>
      <c r="JE709">
        <v>-0.004387372397949352</v>
      </c>
      <c r="JF709">
        <v>0.001148265067849212</v>
      </c>
      <c r="JG709">
        <v>-2.372704636287677E-05</v>
      </c>
      <c r="JH709">
        <v>4</v>
      </c>
      <c r="JI709">
        <v>2346</v>
      </c>
      <c r="JJ709">
        <v>1</v>
      </c>
      <c r="JK709">
        <v>24</v>
      </c>
      <c r="JL709">
        <v>21757.5</v>
      </c>
      <c r="JM709">
        <v>29358606.1</v>
      </c>
      <c r="JN709">
        <v>0.338135</v>
      </c>
      <c r="JO709">
        <v>2.33154</v>
      </c>
      <c r="JP709">
        <v>1.39648</v>
      </c>
      <c r="JQ709">
        <v>2.35229</v>
      </c>
      <c r="JR709">
        <v>1.49536</v>
      </c>
      <c r="JS709">
        <v>2.66968</v>
      </c>
      <c r="JT709">
        <v>36.0582</v>
      </c>
      <c r="JU709">
        <v>24.0262</v>
      </c>
      <c r="JV709">
        <v>18</v>
      </c>
      <c r="JW709">
        <v>501.495</v>
      </c>
      <c r="JX709">
        <v>436.589</v>
      </c>
      <c r="JY709">
        <v>18.0375</v>
      </c>
      <c r="JZ709">
        <v>31.3562</v>
      </c>
      <c r="KA709">
        <v>30</v>
      </c>
      <c r="KB709">
        <v>31.1511</v>
      </c>
      <c r="KC709">
        <v>31.0767</v>
      </c>
      <c r="KD709">
        <v>6.70606</v>
      </c>
      <c r="KE709">
        <v>23.2209</v>
      </c>
      <c r="KF709">
        <v>29.1567</v>
      </c>
      <c r="KG709">
        <v>18.0371</v>
      </c>
      <c r="KH709">
        <v>85.4598</v>
      </c>
      <c r="KI709">
        <v>13.829</v>
      </c>
      <c r="KJ709">
        <v>100.788</v>
      </c>
      <c r="KK709">
        <v>100.158</v>
      </c>
    </row>
    <row r="710" spans="1:297">
      <c r="A710">
        <v>694</v>
      </c>
      <c r="B710">
        <v>1761516372.5</v>
      </c>
      <c r="C710">
        <v>9162</v>
      </c>
      <c r="D710" t="s">
        <v>1837</v>
      </c>
      <c r="E710" t="s">
        <v>1838</v>
      </c>
      <c r="F710">
        <v>5</v>
      </c>
      <c r="G710" t="s">
        <v>1604</v>
      </c>
      <c r="H710" t="s">
        <v>436</v>
      </c>
      <c r="I710">
        <v>1761516370</v>
      </c>
      <c r="J710">
        <f>(K710)/1000</f>
        <v>0</v>
      </c>
      <c r="K710">
        <f>IF(DP710, AN710, AH710)</f>
        <v>0</v>
      </c>
      <c r="L710">
        <f>IF(DP710, AI710, AG710)</f>
        <v>0</v>
      </c>
      <c r="M710">
        <f>DR710 - IF(AU710&gt;1, L710*DL710*100.0/(AW710), 0)</f>
        <v>0</v>
      </c>
      <c r="N710">
        <f>((T710-J710/2)*M710-L710)/(T710+J710/2)</f>
        <v>0</v>
      </c>
      <c r="O710">
        <f>N710*(DY710+DZ710)/1000.0</f>
        <v>0</v>
      </c>
      <c r="P710">
        <f>(DR710 - IF(AU710&gt;1, L710*DL710*100.0/(AW710), 0))*(DY710+DZ710)/1000.0</f>
        <v>0</v>
      </c>
      <c r="Q710">
        <f>2.0/((1/S710-1/R710)+SIGN(S710)*SQRT((1/S710-1/R710)*(1/S710-1/R710) + 4*DM710/((DM710+1)*(DM710+1))*(2*1/S710*1/R710-1/R710*1/R710)))</f>
        <v>0</v>
      </c>
      <c r="R710">
        <f>IF(LEFT(DN710,1)&lt;&gt;"0",IF(LEFT(DN710,1)="1",3.0,DO710),$D$5+$E$5*(EF710*DY710/($K$5*1000))+$F$5*(EF710*DY710/($K$5*1000))*MAX(MIN(DL710,$J$5),$I$5)*MAX(MIN(DL710,$J$5),$I$5)+$G$5*MAX(MIN(DL710,$J$5),$I$5)*(EF710*DY710/($K$5*1000))+$H$5*(EF710*DY710/($K$5*1000))*(EF710*DY710/($K$5*1000)))</f>
        <v>0</v>
      </c>
      <c r="S710">
        <f>J710*(1000-(1000*0.61365*exp(17.502*W710/(240.97+W710))/(DY710+DZ710)+DT710)/2)/(1000*0.61365*exp(17.502*W710/(240.97+W710))/(DY710+DZ710)-DT710)</f>
        <v>0</v>
      </c>
      <c r="T710">
        <f>1/((DM710+1)/(Q710/1.6)+1/(R710/1.37)) + DM710/((DM710+1)/(Q710/1.6) + DM710/(R710/1.37))</f>
        <v>0</v>
      </c>
      <c r="U710">
        <f>(DH710*DK710)</f>
        <v>0</v>
      </c>
      <c r="V710">
        <f>(EA710+(U710+2*0.95*5.67E-8*(((EA710+$B$7)+273)^4-(EA710+273)^4)-44100*J710)/(1.84*29.3*R710+8*0.95*5.67E-8*(EA710+273)^3))</f>
        <v>0</v>
      </c>
      <c r="W710">
        <f>($C$7*EB710+$D$7*EC710+$E$7*V710)</f>
        <v>0</v>
      </c>
      <c r="X710">
        <f>0.61365*exp(17.502*W710/(240.97+W710))</f>
        <v>0</v>
      </c>
      <c r="Y710">
        <f>(Z710/AA710*100)</f>
        <v>0</v>
      </c>
      <c r="Z710">
        <f>DT710*(DY710+DZ710)/1000</f>
        <v>0</v>
      </c>
      <c r="AA710">
        <f>0.61365*exp(17.502*EA710/(240.97+EA710))</f>
        <v>0</v>
      </c>
      <c r="AB710">
        <f>(X710-DT710*(DY710+DZ710)/1000)</f>
        <v>0</v>
      </c>
      <c r="AC710">
        <f>(-J710*44100)</f>
        <v>0</v>
      </c>
      <c r="AD710">
        <f>2*29.3*R710*0.92*(EA710-W710)</f>
        <v>0</v>
      </c>
      <c r="AE710">
        <f>2*0.95*5.67E-8*(((EA710+$B$7)+273)^4-(W710+273)^4)</f>
        <v>0</v>
      </c>
      <c r="AF710">
        <f>U710+AE710+AC710+AD710</f>
        <v>0</v>
      </c>
      <c r="AG710">
        <f>DX710*AU710*(DS710-DR710*(1000-AU710*DU710)/(1000-AU710*DT710))/(100*DL710)</f>
        <v>0</v>
      </c>
      <c r="AH710">
        <f>1000*DX710*AU710*(DT710-DU710)/(100*DL710*(1000-AU710*DT710))</f>
        <v>0</v>
      </c>
      <c r="AI710">
        <f>(AJ710 - AK710 - DY710*1E3/(8.314*(EA710+273.15)) * AM710/DX710 * AL710) * DX710/(100*DL710) * (1000 - DU710)/1000</f>
        <v>0</v>
      </c>
      <c r="AJ710">
        <v>101.4785855446793</v>
      </c>
      <c r="AK710">
        <v>112.389406060606</v>
      </c>
      <c r="AL710">
        <v>-3.265251154787303</v>
      </c>
      <c r="AM710">
        <v>65.65834347020231</v>
      </c>
      <c r="AN710">
        <f>(AP710 - AO710 + DY710*1E3/(8.314*(EA710+273.15)) * AR710/DX710 * AQ710) * DX710/(100*DL710) * 1000/(1000 - AP710)</f>
        <v>0</v>
      </c>
      <c r="AO710">
        <v>13.78929664365609</v>
      </c>
      <c r="AP710">
        <v>16.44291151515151</v>
      </c>
      <c r="AQ710">
        <v>1.394204456026953E-05</v>
      </c>
      <c r="AR710">
        <v>107.4177789400426</v>
      </c>
      <c r="AS710">
        <v>0</v>
      </c>
      <c r="AT710">
        <v>0</v>
      </c>
      <c r="AU710">
        <f>IF(AS710*$H$13&gt;=AW710,1.0,(AW710/(AW710-AS710*$H$13)))</f>
        <v>0</v>
      </c>
      <c r="AV710">
        <f>(AU710-1)*100</f>
        <v>0</v>
      </c>
      <c r="AW710">
        <f>MAX(0,($B$13+$C$13*EF710)/(1+$D$13*EF710)*DY710/(EA710+273)*$E$13)</f>
        <v>0</v>
      </c>
      <c r="AX710" t="s">
        <v>437</v>
      </c>
      <c r="AY710" t="s">
        <v>437</v>
      </c>
      <c r="AZ710">
        <v>0</v>
      </c>
      <c r="BA710">
        <v>0</v>
      </c>
      <c r="BB710">
        <f>1-AZ710/BA710</f>
        <v>0</v>
      </c>
      <c r="BC710">
        <v>0</v>
      </c>
      <c r="BD710" t="s">
        <v>437</v>
      </c>
      <c r="BE710" t="s">
        <v>437</v>
      </c>
      <c r="BF710">
        <v>0</v>
      </c>
      <c r="BG710">
        <v>0</v>
      </c>
      <c r="BH710">
        <f>1-BF710/BG710</f>
        <v>0</v>
      </c>
      <c r="BI710">
        <v>0.5</v>
      </c>
      <c r="BJ710">
        <f>DI710</f>
        <v>0</v>
      </c>
      <c r="BK710">
        <f>L710</f>
        <v>0</v>
      </c>
      <c r="BL710">
        <f>BH710*BI710*BJ710</f>
        <v>0</v>
      </c>
      <c r="BM710">
        <f>(BK710-BC710)/BJ710</f>
        <v>0</v>
      </c>
      <c r="BN710">
        <f>(BA710-BG710)/BG710</f>
        <v>0</v>
      </c>
      <c r="BO710">
        <f>AZ710/(BB710+AZ710/BG710)</f>
        <v>0</v>
      </c>
      <c r="BP710" t="s">
        <v>437</v>
      </c>
      <c r="BQ710">
        <v>0</v>
      </c>
      <c r="BR710">
        <f>IF(BQ710&lt;&gt;0, BQ710, BO710)</f>
        <v>0</v>
      </c>
      <c r="BS710">
        <f>1-BR710/BG710</f>
        <v>0</v>
      </c>
      <c r="BT710">
        <f>(BG710-BF710)/(BG710-BR710)</f>
        <v>0</v>
      </c>
      <c r="BU710">
        <f>(BA710-BG710)/(BA710-BR710)</f>
        <v>0</v>
      </c>
      <c r="BV710">
        <f>(BG710-BF710)/(BG710-AZ710)</f>
        <v>0</v>
      </c>
      <c r="BW710">
        <f>(BA710-BG710)/(BA710-AZ710)</f>
        <v>0</v>
      </c>
      <c r="BX710">
        <f>(BT710*BR710/BF710)</f>
        <v>0</v>
      </c>
      <c r="BY710">
        <f>(1-BX710)</f>
        <v>0</v>
      </c>
      <c r="BZ710">
        <v>2020</v>
      </c>
      <c r="CA710">
        <v>290.0000000000001</v>
      </c>
      <c r="CB710">
        <v>1590.42</v>
      </c>
      <c r="CC710">
        <v>295</v>
      </c>
      <c r="CD710">
        <v>5220.67</v>
      </c>
      <c r="CE710">
        <v>1591.29</v>
      </c>
      <c r="CF710">
        <v>-0.87</v>
      </c>
      <c r="CG710">
        <v>300.0000000000001</v>
      </c>
      <c r="CH710">
        <v>23.8</v>
      </c>
      <c r="CI710">
        <v>1650.734719841875</v>
      </c>
      <c r="CJ710">
        <v>2.032994541366527</v>
      </c>
      <c r="CK710">
        <v>-31.03478562282126</v>
      </c>
      <c r="CL710">
        <v>0.9198548094063967</v>
      </c>
      <c r="CM710">
        <v>0.9759925733019913</v>
      </c>
      <c r="CN710">
        <v>-0.00431141668520578</v>
      </c>
      <c r="CO710">
        <v>289.9999999999999</v>
      </c>
      <c r="CP710">
        <v>1590.91</v>
      </c>
      <c r="CQ710">
        <v>765</v>
      </c>
      <c r="CR710">
        <v>5219.32</v>
      </c>
      <c r="CS710">
        <v>1591.27</v>
      </c>
      <c r="CT710">
        <v>-0.36</v>
      </c>
      <c r="DH710">
        <f>$B$11*EG710+$C$11*EH710+$F$11*ES710*(1-EV710)</f>
        <v>0</v>
      </c>
      <c r="DI710">
        <f>DH710*DJ710</f>
        <v>0</v>
      </c>
      <c r="DJ710">
        <f>($B$11*$D$9+$C$11*$D$9+$F$11*((FF710+EX710)/MAX(FF710+EX710+FG710, 0.1)*$I$9+FG710/MAX(FF710+EX710+FG710, 0.1)*$J$9))/($B$11+$C$11+$F$11)</f>
        <v>0</v>
      </c>
      <c r="DK710">
        <f>($B$11*$K$9+$C$11*$K$9+$F$11*((FF710+EX710)/MAX(FF710+EX710+FG710, 0.1)*$P$9+FG710/MAX(FF710+EX710+FG710, 0.1)*$Q$9))/($B$11+$C$11+$F$11)</f>
        <v>0</v>
      </c>
      <c r="DL710">
        <v>6</v>
      </c>
      <c r="DM710">
        <v>0.5</v>
      </c>
      <c r="DN710" t="s">
        <v>438</v>
      </c>
      <c r="DO710">
        <v>2</v>
      </c>
      <c r="DP710" t="b">
        <v>1</v>
      </c>
      <c r="DQ710">
        <v>1761516370</v>
      </c>
      <c r="DR710">
        <v>116.9451111111111</v>
      </c>
      <c r="DS710">
        <v>98.56376666666668</v>
      </c>
      <c r="DT710">
        <v>16.44088888888889</v>
      </c>
      <c r="DU710">
        <v>13.78954444444444</v>
      </c>
      <c r="DV710">
        <v>118.6225555555556</v>
      </c>
      <c r="DW710">
        <v>16.36686666666667</v>
      </c>
      <c r="DX710">
        <v>499.9627777777778</v>
      </c>
      <c r="DY710">
        <v>90.23711111111112</v>
      </c>
      <c r="DZ710">
        <v>0.09983784444444445</v>
      </c>
      <c r="EA710">
        <v>23.89951111111111</v>
      </c>
      <c r="EB710">
        <v>24.00168888888889</v>
      </c>
      <c r="EC710">
        <v>999.9000000000001</v>
      </c>
      <c r="ED710">
        <v>0</v>
      </c>
      <c r="EE710">
        <v>0</v>
      </c>
      <c r="EF710">
        <v>10030.47777777778</v>
      </c>
      <c r="EG710">
        <v>0</v>
      </c>
      <c r="EH710">
        <v>1044.736666666667</v>
      </c>
      <c r="EI710">
        <v>18.38127777777778</v>
      </c>
      <c r="EJ710">
        <v>118.8997777777778</v>
      </c>
      <c r="EK710">
        <v>99.94197777777778</v>
      </c>
      <c r="EL710">
        <v>2.651358888888889</v>
      </c>
      <c r="EM710">
        <v>98.56376666666668</v>
      </c>
      <c r="EN710">
        <v>13.78954444444444</v>
      </c>
      <c r="EO710">
        <v>1.483578888888889</v>
      </c>
      <c r="EP710">
        <v>1.244327777777778</v>
      </c>
      <c r="EQ710">
        <v>12.79997777777778</v>
      </c>
      <c r="ER710">
        <v>10.14274444444444</v>
      </c>
      <c r="ES710">
        <v>2000.047777777778</v>
      </c>
      <c r="ET710">
        <v>0.9799966666666668</v>
      </c>
      <c r="EU710">
        <v>0.02000333333333333</v>
      </c>
      <c r="EV710">
        <v>0</v>
      </c>
      <c r="EW710">
        <v>1348.595555555556</v>
      </c>
      <c r="EX710">
        <v>5.00097</v>
      </c>
      <c r="EY710">
        <v>27211.32222222222</v>
      </c>
      <c r="EZ710">
        <v>16707.96666666667</v>
      </c>
      <c r="FA710">
        <v>41.20099999999999</v>
      </c>
      <c r="FB710">
        <v>42.312</v>
      </c>
      <c r="FC710">
        <v>41.361</v>
      </c>
      <c r="FD710">
        <v>41.687</v>
      </c>
      <c r="FE710">
        <v>41.25</v>
      </c>
      <c r="FF710">
        <v>1955.137777777778</v>
      </c>
      <c r="FG710">
        <v>39.91</v>
      </c>
      <c r="FH710">
        <v>0</v>
      </c>
      <c r="FI710">
        <v>11243.60000014305</v>
      </c>
      <c r="FJ710">
        <v>0</v>
      </c>
      <c r="FK710">
        <v>1353.162</v>
      </c>
      <c r="FL710">
        <v>-56.29999998838468</v>
      </c>
      <c r="FM710">
        <v>-1127.59230773871</v>
      </c>
      <c r="FN710">
        <v>27300.36</v>
      </c>
      <c r="FO710">
        <v>15</v>
      </c>
      <c r="FP710">
        <v>0</v>
      </c>
      <c r="FQ710" t="s">
        <v>439</v>
      </c>
      <c r="FR710">
        <v>1760210915.6</v>
      </c>
      <c r="FS710">
        <v>0</v>
      </c>
      <c r="FT710">
        <v>0</v>
      </c>
      <c r="FU710">
        <v>-0.215</v>
      </c>
      <c r="FV710">
        <v>0</v>
      </c>
      <c r="FW710">
        <v>-0.6919999999999999</v>
      </c>
      <c r="FX710">
        <v>0</v>
      </c>
      <c r="FY710">
        <v>400</v>
      </c>
      <c r="FZ710">
        <v>0</v>
      </c>
      <c r="GA710">
        <v>0.15</v>
      </c>
      <c r="GB710">
        <v>0</v>
      </c>
      <c r="GC710">
        <v>16.89426829268293</v>
      </c>
      <c r="GD710">
        <v>10.70253240418121</v>
      </c>
      <c r="GE710">
        <v>1.062632691155189</v>
      </c>
      <c r="GF710">
        <v>0</v>
      </c>
      <c r="GG710">
        <v>1356.541764705883</v>
      </c>
      <c r="GH710">
        <v>-51.8829641059767</v>
      </c>
      <c r="GI710">
        <v>5.110718535063023</v>
      </c>
      <c r="GJ710">
        <v>0</v>
      </c>
      <c r="GK710">
        <v>2.645405365853658</v>
      </c>
      <c r="GL710">
        <v>0.03349714285714235</v>
      </c>
      <c r="GM710">
        <v>0.003543220319427608</v>
      </c>
      <c r="GN710">
        <v>1</v>
      </c>
      <c r="GO710">
        <v>1</v>
      </c>
      <c r="GP710">
        <v>3</v>
      </c>
      <c r="GQ710" t="s">
        <v>446</v>
      </c>
      <c r="GR710">
        <v>3.13345</v>
      </c>
      <c r="GS710">
        <v>2.76046</v>
      </c>
      <c r="GT710">
        <v>0.0289514</v>
      </c>
      <c r="GU710">
        <v>0.0235701</v>
      </c>
      <c r="GV710">
        <v>0.08054020000000001</v>
      </c>
      <c r="GW710">
        <v>0.0701466</v>
      </c>
      <c r="GX710">
        <v>30789.1</v>
      </c>
      <c r="GY710">
        <v>30965.3</v>
      </c>
      <c r="GZ710">
        <v>29491.6</v>
      </c>
      <c r="HA710">
        <v>29318.2</v>
      </c>
      <c r="HB710">
        <v>35833.7</v>
      </c>
      <c r="HC710">
        <v>36113.3</v>
      </c>
      <c r="HD710">
        <v>41495.7</v>
      </c>
      <c r="HE710">
        <v>41649.1</v>
      </c>
      <c r="HF710">
        <v>1.90925</v>
      </c>
      <c r="HG710">
        <v>1.82393</v>
      </c>
      <c r="HH710">
        <v>0.0102967</v>
      </c>
      <c r="HI710">
        <v>0</v>
      </c>
      <c r="HJ710">
        <v>23.8374</v>
      </c>
      <c r="HK710">
        <v>999.9</v>
      </c>
      <c r="HL710">
        <v>34.1</v>
      </c>
      <c r="HM710">
        <v>31.3</v>
      </c>
      <c r="HN710">
        <v>17.3407</v>
      </c>
      <c r="HO710">
        <v>62.4869</v>
      </c>
      <c r="HP710">
        <v>30.8133</v>
      </c>
      <c r="HQ710">
        <v>1</v>
      </c>
      <c r="HR710">
        <v>0.309329</v>
      </c>
      <c r="HS710">
        <v>5.31352</v>
      </c>
      <c r="HT710">
        <v>20.2611</v>
      </c>
      <c r="HU710">
        <v>5.21864</v>
      </c>
      <c r="HV710">
        <v>12.0159</v>
      </c>
      <c r="HW710">
        <v>4.9882</v>
      </c>
      <c r="HX710">
        <v>3.28788</v>
      </c>
      <c r="HY710">
        <v>9999</v>
      </c>
      <c r="HZ710">
        <v>9999</v>
      </c>
      <c r="IA710">
        <v>9999</v>
      </c>
      <c r="IB710">
        <v>999.9</v>
      </c>
      <c r="IC710">
        <v>4.97286</v>
      </c>
      <c r="ID710">
        <v>1.86661</v>
      </c>
      <c r="IE710">
        <v>1.86588</v>
      </c>
      <c r="IF710">
        <v>1.86585</v>
      </c>
      <c r="IG710">
        <v>1.8677</v>
      </c>
      <c r="IH710">
        <v>1.87014</v>
      </c>
      <c r="II710">
        <v>1.86878</v>
      </c>
      <c r="IJ710">
        <v>1.87027</v>
      </c>
      <c r="IK710">
        <v>0</v>
      </c>
      <c r="IL710">
        <v>0</v>
      </c>
      <c r="IM710">
        <v>0</v>
      </c>
      <c r="IN710">
        <v>0</v>
      </c>
      <c r="IO710" t="s">
        <v>441</v>
      </c>
      <c r="IP710" t="s">
        <v>442</v>
      </c>
      <c r="IQ710" t="s">
        <v>443</v>
      </c>
      <c r="IR710" t="s">
        <v>443</v>
      </c>
      <c r="IS710" t="s">
        <v>443</v>
      </c>
      <c r="IT710" t="s">
        <v>443</v>
      </c>
      <c r="IU710">
        <v>0</v>
      </c>
      <c r="IV710">
        <v>100</v>
      </c>
      <c r="IW710">
        <v>100</v>
      </c>
      <c r="IX710">
        <v>-1.66</v>
      </c>
      <c r="IY710">
        <v>0.074</v>
      </c>
      <c r="IZ710">
        <v>-1.414774939843471</v>
      </c>
      <c r="JA710">
        <v>-0.002262605230658699</v>
      </c>
      <c r="JB710">
        <v>4.117972070868355E-07</v>
      </c>
      <c r="JC710">
        <v>-1.535053720392113E-10</v>
      </c>
      <c r="JD710">
        <v>-0.05773197212917025</v>
      </c>
      <c r="JE710">
        <v>-0.004387372397949352</v>
      </c>
      <c r="JF710">
        <v>0.001148265067849212</v>
      </c>
      <c r="JG710">
        <v>-2.372704636287677E-05</v>
      </c>
      <c r="JH710">
        <v>4</v>
      </c>
      <c r="JI710">
        <v>2346</v>
      </c>
      <c r="JJ710">
        <v>1</v>
      </c>
      <c r="JK710">
        <v>24</v>
      </c>
      <c r="JL710">
        <v>21757.6</v>
      </c>
      <c r="JM710">
        <v>29358606.2</v>
      </c>
      <c r="JN710">
        <v>0.299072</v>
      </c>
      <c r="JO710">
        <v>2.34741</v>
      </c>
      <c r="JP710">
        <v>1.39648</v>
      </c>
      <c r="JQ710">
        <v>2.35229</v>
      </c>
      <c r="JR710">
        <v>1.49536</v>
      </c>
      <c r="JS710">
        <v>2.65015</v>
      </c>
      <c r="JT710">
        <v>36.0582</v>
      </c>
      <c r="JU710">
        <v>24.0262</v>
      </c>
      <c r="JV710">
        <v>18</v>
      </c>
      <c r="JW710">
        <v>501.25</v>
      </c>
      <c r="JX710">
        <v>436.54</v>
      </c>
      <c r="JY710">
        <v>18.0379</v>
      </c>
      <c r="JZ710">
        <v>31.3562</v>
      </c>
      <c r="KA710">
        <v>30.0001</v>
      </c>
      <c r="KB710">
        <v>31.1511</v>
      </c>
      <c r="KC710">
        <v>31.0742</v>
      </c>
      <c r="KD710">
        <v>5.92285</v>
      </c>
      <c r="KE710">
        <v>23.2209</v>
      </c>
      <c r="KF710">
        <v>29.1567</v>
      </c>
      <c r="KG710">
        <v>18.038</v>
      </c>
      <c r="KH710">
        <v>65.41630000000001</v>
      </c>
      <c r="KI710">
        <v>13.829</v>
      </c>
      <c r="KJ710">
        <v>100.787</v>
      </c>
      <c r="KK710">
        <v>100.156</v>
      </c>
    </row>
    <row r="711" spans="1:297">
      <c r="A711">
        <v>695</v>
      </c>
      <c r="B711">
        <v>1761516377.5</v>
      </c>
      <c r="C711">
        <v>9167</v>
      </c>
      <c r="D711" t="s">
        <v>1839</v>
      </c>
      <c r="E711" t="s">
        <v>1840</v>
      </c>
      <c r="F711">
        <v>5</v>
      </c>
      <c r="G711" t="s">
        <v>1604</v>
      </c>
      <c r="H711" t="s">
        <v>436</v>
      </c>
      <c r="I711">
        <v>1761516374.7</v>
      </c>
      <c r="J711">
        <f>(K711)/1000</f>
        <v>0</v>
      </c>
      <c r="K711">
        <f>IF(DP711, AN711, AH711)</f>
        <v>0</v>
      </c>
      <c r="L711">
        <f>IF(DP711, AI711, AG711)</f>
        <v>0</v>
      </c>
      <c r="M711">
        <f>DR711 - IF(AU711&gt;1, L711*DL711*100.0/(AW711), 0)</f>
        <v>0</v>
      </c>
      <c r="N711">
        <f>((T711-J711/2)*M711-L711)/(T711+J711/2)</f>
        <v>0</v>
      </c>
      <c r="O711">
        <f>N711*(DY711+DZ711)/1000.0</f>
        <v>0</v>
      </c>
      <c r="P711">
        <f>(DR711 - IF(AU711&gt;1, L711*DL711*100.0/(AW711), 0))*(DY711+DZ711)/1000.0</f>
        <v>0</v>
      </c>
      <c r="Q711">
        <f>2.0/((1/S711-1/R711)+SIGN(S711)*SQRT((1/S711-1/R711)*(1/S711-1/R711) + 4*DM711/((DM711+1)*(DM711+1))*(2*1/S711*1/R711-1/R711*1/R711)))</f>
        <v>0</v>
      </c>
      <c r="R711">
        <f>IF(LEFT(DN711,1)&lt;&gt;"0",IF(LEFT(DN711,1)="1",3.0,DO711),$D$5+$E$5*(EF711*DY711/($K$5*1000))+$F$5*(EF711*DY711/($K$5*1000))*MAX(MIN(DL711,$J$5),$I$5)*MAX(MIN(DL711,$J$5),$I$5)+$G$5*MAX(MIN(DL711,$J$5),$I$5)*(EF711*DY711/($K$5*1000))+$H$5*(EF711*DY711/($K$5*1000))*(EF711*DY711/($K$5*1000)))</f>
        <v>0</v>
      </c>
      <c r="S711">
        <f>J711*(1000-(1000*0.61365*exp(17.502*W711/(240.97+W711))/(DY711+DZ711)+DT711)/2)/(1000*0.61365*exp(17.502*W711/(240.97+W711))/(DY711+DZ711)-DT711)</f>
        <v>0</v>
      </c>
      <c r="T711">
        <f>1/((DM711+1)/(Q711/1.6)+1/(R711/1.37)) + DM711/((DM711+1)/(Q711/1.6) + DM711/(R711/1.37))</f>
        <v>0</v>
      </c>
      <c r="U711">
        <f>(DH711*DK711)</f>
        <v>0</v>
      </c>
      <c r="V711">
        <f>(EA711+(U711+2*0.95*5.67E-8*(((EA711+$B$7)+273)^4-(EA711+273)^4)-44100*J711)/(1.84*29.3*R711+8*0.95*5.67E-8*(EA711+273)^3))</f>
        <v>0</v>
      </c>
      <c r="W711">
        <f>($C$7*EB711+$D$7*EC711+$E$7*V711)</f>
        <v>0</v>
      </c>
      <c r="X711">
        <f>0.61365*exp(17.502*W711/(240.97+W711))</f>
        <v>0</v>
      </c>
      <c r="Y711">
        <f>(Z711/AA711*100)</f>
        <v>0</v>
      </c>
      <c r="Z711">
        <f>DT711*(DY711+DZ711)/1000</f>
        <v>0</v>
      </c>
      <c r="AA711">
        <f>0.61365*exp(17.502*EA711/(240.97+EA711))</f>
        <v>0</v>
      </c>
      <c r="AB711">
        <f>(X711-DT711*(DY711+DZ711)/1000)</f>
        <v>0</v>
      </c>
      <c r="AC711">
        <f>(-J711*44100)</f>
        <v>0</v>
      </c>
      <c r="AD711">
        <f>2*29.3*R711*0.92*(EA711-W711)</f>
        <v>0</v>
      </c>
      <c r="AE711">
        <f>2*0.95*5.67E-8*(((EA711+$B$7)+273)^4-(W711+273)^4)</f>
        <v>0</v>
      </c>
      <c r="AF711">
        <f>U711+AE711+AC711+AD711</f>
        <v>0</v>
      </c>
      <c r="AG711">
        <f>DX711*AU711*(DS711-DR711*(1000-AU711*DU711)/(1000-AU711*DT711))/(100*DL711)</f>
        <v>0</v>
      </c>
      <c r="AH711">
        <f>1000*DX711*AU711*(DT711-DU711)/(100*DL711*(1000-AU711*DT711))</f>
        <v>0</v>
      </c>
      <c r="AI711">
        <f>(AJ711 - AK711 - DY711*1E3/(8.314*(EA711+273.15)) * AM711/DX711 * AL711) * DX711/(100*DL711) * (1000 - DU711)/1000</f>
        <v>0</v>
      </c>
      <c r="AJ711">
        <v>84.54309964752633</v>
      </c>
      <c r="AK711">
        <v>96.13748181818183</v>
      </c>
      <c r="AL711">
        <v>-3.251705889794338</v>
      </c>
      <c r="AM711">
        <v>65.65834347020231</v>
      </c>
      <c r="AN711">
        <f>(AP711 - AO711 + DY711*1E3/(8.314*(EA711+273.15)) * AR711/DX711 * AQ711) * DX711/(100*DL711) * 1000/(1000 - AP711)</f>
        <v>0</v>
      </c>
      <c r="AO711">
        <v>13.79026382977738</v>
      </c>
      <c r="AP711">
        <v>16.44750242424242</v>
      </c>
      <c r="AQ711">
        <v>1.989730089973236E-05</v>
      </c>
      <c r="AR711">
        <v>107.4177789400426</v>
      </c>
      <c r="AS711">
        <v>0</v>
      </c>
      <c r="AT711">
        <v>0</v>
      </c>
      <c r="AU711">
        <f>IF(AS711*$H$13&gt;=AW711,1.0,(AW711/(AW711-AS711*$H$13)))</f>
        <v>0</v>
      </c>
      <c r="AV711">
        <f>(AU711-1)*100</f>
        <v>0</v>
      </c>
      <c r="AW711">
        <f>MAX(0,($B$13+$C$13*EF711)/(1+$D$13*EF711)*DY711/(EA711+273)*$E$13)</f>
        <v>0</v>
      </c>
      <c r="AX711" t="s">
        <v>437</v>
      </c>
      <c r="AY711" t="s">
        <v>437</v>
      </c>
      <c r="AZ711">
        <v>0</v>
      </c>
      <c r="BA711">
        <v>0</v>
      </c>
      <c r="BB711">
        <f>1-AZ711/BA711</f>
        <v>0</v>
      </c>
      <c r="BC711">
        <v>0</v>
      </c>
      <c r="BD711" t="s">
        <v>437</v>
      </c>
      <c r="BE711" t="s">
        <v>437</v>
      </c>
      <c r="BF711">
        <v>0</v>
      </c>
      <c r="BG711">
        <v>0</v>
      </c>
      <c r="BH711">
        <f>1-BF711/BG711</f>
        <v>0</v>
      </c>
      <c r="BI711">
        <v>0.5</v>
      </c>
      <c r="BJ711">
        <f>DI711</f>
        <v>0</v>
      </c>
      <c r="BK711">
        <f>L711</f>
        <v>0</v>
      </c>
      <c r="BL711">
        <f>BH711*BI711*BJ711</f>
        <v>0</v>
      </c>
      <c r="BM711">
        <f>(BK711-BC711)/BJ711</f>
        <v>0</v>
      </c>
      <c r="BN711">
        <f>(BA711-BG711)/BG711</f>
        <v>0</v>
      </c>
      <c r="BO711">
        <f>AZ711/(BB711+AZ711/BG711)</f>
        <v>0</v>
      </c>
      <c r="BP711" t="s">
        <v>437</v>
      </c>
      <c r="BQ711">
        <v>0</v>
      </c>
      <c r="BR711">
        <f>IF(BQ711&lt;&gt;0, BQ711, BO711)</f>
        <v>0</v>
      </c>
      <c r="BS711">
        <f>1-BR711/BG711</f>
        <v>0</v>
      </c>
      <c r="BT711">
        <f>(BG711-BF711)/(BG711-BR711)</f>
        <v>0</v>
      </c>
      <c r="BU711">
        <f>(BA711-BG711)/(BA711-BR711)</f>
        <v>0</v>
      </c>
      <c r="BV711">
        <f>(BG711-BF711)/(BG711-AZ711)</f>
        <v>0</v>
      </c>
      <c r="BW711">
        <f>(BA711-BG711)/(BA711-AZ711)</f>
        <v>0</v>
      </c>
      <c r="BX711">
        <f>(BT711*BR711/BF711)</f>
        <v>0</v>
      </c>
      <c r="BY711">
        <f>(1-BX711)</f>
        <v>0</v>
      </c>
      <c r="BZ711">
        <v>2020</v>
      </c>
      <c r="CA711">
        <v>290.0000000000001</v>
      </c>
      <c r="CB711">
        <v>1590.42</v>
      </c>
      <c r="CC711">
        <v>295</v>
      </c>
      <c r="CD711">
        <v>5220.67</v>
      </c>
      <c r="CE711">
        <v>1591.29</v>
      </c>
      <c r="CF711">
        <v>-0.87</v>
      </c>
      <c r="CG711">
        <v>300.0000000000001</v>
      </c>
      <c r="CH711">
        <v>23.8</v>
      </c>
      <c r="CI711">
        <v>1650.734719841875</v>
      </c>
      <c r="CJ711">
        <v>2.032994541366527</v>
      </c>
      <c r="CK711">
        <v>-31.03478562282126</v>
      </c>
      <c r="CL711">
        <v>0.9198548094063967</v>
      </c>
      <c r="CM711">
        <v>0.9759925733019913</v>
      </c>
      <c r="CN711">
        <v>-0.00431141668520578</v>
      </c>
      <c r="CO711">
        <v>289.9999999999999</v>
      </c>
      <c r="CP711">
        <v>1590.91</v>
      </c>
      <c r="CQ711">
        <v>765</v>
      </c>
      <c r="CR711">
        <v>5219.32</v>
      </c>
      <c r="CS711">
        <v>1591.27</v>
      </c>
      <c r="CT711">
        <v>-0.36</v>
      </c>
      <c r="DH711">
        <f>$B$11*EG711+$C$11*EH711+$F$11*ES711*(1-EV711)</f>
        <v>0</v>
      </c>
      <c r="DI711">
        <f>DH711*DJ711</f>
        <v>0</v>
      </c>
      <c r="DJ711">
        <f>($B$11*$D$9+$C$11*$D$9+$F$11*((FF711+EX711)/MAX(FF711+EX711+FG711, 0.1)*$I$9+FG711/MAX(FF711+EX711+FG711, 0.1)*$J$9))/($B$11+$C$11+$F$11)</f>
        <v>0</v>
      </c>
      <c r="DK711">
        <f>($B$11*$K$9+$C$11*$K$9+$F$11*((FF711+EX711)/MAX(FF711+EX711+FG711, 0.1)*$P$9+FG711/MAX(FF711+EX711+FG711, 0.1)*$Q$9))/($B$11+$C$11+$F$11)</f>
        <v>0</v>
      </c>
      <c r="DL711">
        <v>6</v>
      </c>
      <c r="DM711">
        <v>0.5</v>
      </c>
      <c r="DN711" t="s">
        <v>438</v>
      </c>
      <c r="DO711">
        <v>2</v>
      </c>
      <c r="DP711" t="b">
        <v>1</v>
      </c>
      <c r="DQ711">
        <v>1761516374.7</v>
      </c>
      <c r="DR711">
        <v>101.92218</v>
      </c>
      <c r="DS711">
        <v>82.81523999999999</v>
      </c>
      <c r="DT711">
        <v>16.44636</v>
      </c>
      <c r="DU711">
        <v>13.79011</v>
      </c>
      <c r="DV711">
        <v>103.56712</v>
      </c>
      <c r="DW711">
        <v>16.37225</v>
      </c>
      <c r="DX711">
        <v>499.9857</v>
      </c>
      <c r="DY711">
        <v>90.24113</v>
      </c>
      <c r="DZ711">
        <v>0.09996173</v>
      </c>
      <c r="EA711">
        <v>23.89684</v>
      </c>
      <c r="EB711">
        <v>24.00613</v>
      </c>
      <c r="EC711">
        <v>999.9</v>
      </c>
      <c r="ED711">
        <v>0</v>
      </c>
      <c r="EE711">
        <v>0</v>
      </c>
      <c r="EF711">
        <v>10019.82</v>
      </c>
      <c r="EG711">
        <v>0</v>
      </c>
      <c r="EH711">
        <v>1044.74</v>
      </c>
      <c r="EI711">
        <v>19.10695</v>
      </c>
      <c r="EJ711">
        <v>103.62637</v>
      </c>
      <c r="EK711">
        <v>83.97324</v>
      </c>
      <c r="EL711">
        <v>2.656261</v>
      </c>
      <c r="EM711">
        <v>82.81523999999999</v>
      </c>
      <c r="EN711">
        <v>13.79011</v>
      </c>
      <c r="EO711">
        <v>1.484139</v>
      </c>
      <c r="EP711">
        <v>1.244436</v>
      </c>
      <c r="EQ711">
        <v>12.80572</v>
      </c>
      <c r="ER711">
        <v>10.144</v>
      </c>
      <c r="ES711">
        <v>1999.985</v>
      </c>
      <c r="ET711">
        <v>0.9799960999999999</v>
      </c>
      <c r="EU711">
        <v>0.02000391</v>
      </c>
      <c r="EV711">
        <v>0</v>
      </c>
      <c r="EW711">
        <v>1343.233</v>
      </c>
      <c r="EX711">
        <v>5.000970000000001</v>
      </c>
      <c r="EY711">
        <v>27103.94</v>
      </c>
      <c r="EZ711">
        <v>16707.42</v>
      </c>
      <c r="FA711">
        <v>41.187</v>
      </c>
      <c r="FB711">
        <v>42.312</v>
      </c>
      <c r="FC711">
        <v>41.375</v>
      </c>
      <c r="FD711">
        <v>41.687</v>
      </c>
      <c r="FE711">
        <v>41.25</v>
      </c>
      <c r="FF711">
        <v>1955.075</v>
      </c>
      <c r="FG711">
        <v>39.90999999999999</v>
      </c>
      <c r="FH711">
        <v>0</v>
      </c>
      <c r="FI711">
        <v>11248.40000009537</v>
      </c>
      <c r="FJ711">
        <v>0</v>
      </c>
      <c r="FK711">
        <v>1348.3316</v>
      </c>
      <c r="FL711">
        <v>-63.33692297276797</v>
      </c>
      <c r="FM711">
        <v>-1265.599998268202</v>
      </c>
      <c r="FN711">
        <v>27204.104</v>
      </c>
      <c r="FO711">
        <v>15</v>
      </c>
      <c r="FP711">
        <v>0</v>
      </c>
      <c r="FQ711" t="s">
        <v>439</v>
      </c>
      <c r="FR711">
        <v>1760210915.6</v>
      </c>
      <c r="FS711">
        <v>0</v>
      </c>
      <c r="FT711">
        <v>0</v>
      </c>
      <c r="FU711">
        <v>-0.215</v>
      </c>
      <c r="FV711">
        <v>0</v>
      </c>
      <c r="FW711">
        <v>-0.6919999999999999</v>
      </c>
      <c r="FX711">
        <v>0</v>
      </c>
      <c r="FY711">
        <v>400</v>
      </c>
      <c r="FZ711">
        <v>0</v>
      </c>
      <c r="GA711">
        <v>0.15</v>
      </c>
      <c r="GB711">
        <v>0</v>
      </c>
      <c r="GC711">
        <v>17.8661575</v>
      </c>
      <c r="GD711">
        <v>10.55111031894932</v>
      </c>
      <c r="GE711">
        <v>1.024479052223007</v>
      </c>
      <c r="GF711">
        <v>0</v>
      </c>
      <c r="GG711">
        <v>1350.911176470588</v>
      </c>
      <c r="GH711">
        <v>-59.47563025173996</v>
      </c>
      <c r="GI711">
        <v>5.856166063975495</v>
      </c>
      <c r="GJ711">
        <v>0</v>
      </c>
      <c r="GK711">
        <v>2.64925975</v>
      </c>
      <c r="GL711">
        <v>0.05332806754220786</v>
      </c>
      <c r="GM711">
        <v>0.005157283920582585</v>
      </c>
      <c r="GN711">
        <v>1</v>
      </c>
      <c r="GO711">
        <v>1</v>
      </c>
      <c r="GP711">
        <v>3</v>
      </c>
      <c r="GQ711" t="s">
        <v>446</v>
      </c>
      <c r="GR711">
        <v>3.13353</v>
      </c>
      <c r="GS711">
        <v>2.76041</v>
      </c>
      <c r="GT711">
        <v>0.0248744</v>
      </c>
      <c r="GU711">
        <v>0.0191903</v>
      </c>
      <c r="GV711">
        <v>0.0805572</v>
      </c>
      <c r="GW711">
        <v>0.0701468</v>
      </c>
      <c r="GX711">
        <v>30918.3</v>
      </c>
      <c r="GY711">
        <v>31104.2</v>
      </c>
      <c r="GZ711">
        <v>29491.6</v>
      </c>
      <c r="HA711">
        <v>29318.2</v>
      </c>
      <c r="HB711">
        <v>35833.1</v>
      </c>
      <c r="HC711">
        <v>36113.3</v>
      </c>
      <c r="HD711">
        <v>41495.9</v>
      </c>
      <c r="HE711">
        <v>41649.2</v>
      </c>
      <c r="HF711">
        <v>1.90945</v>
      </c>
      <c r="HG711">
        <v>1.82372</v>
      </c>
      <c r="HH711">
        <v>0.00981987</v>
      </c>
      <c r="HI711">
        <v>0</v>
      </c>
      <c r="HJ711">
        <v>23.8374</v>
      </c>
      <c r="HK711">
        <v>999.9</v>
      </c>
      <c r="HL711">
        <v>34.1</v>
      </c>
      <c r="HM711">
        <v>31.3</v>
      </c>
      <c r="HN711">
        <v>17.3413</v>
      </c>
      <c r="HO711">
        <v>62.4969</v>
      </c>
      <c r="HP711">
        <v>30.9455</v>
      </c>
      <c r="HQ711">
        <v>1</v>
      </c>
      <c r="HR711">
        <v>0.309177</v>
      </c>
      <c r="HS711">
        <v>5.31864</v>
      </c>
      <c r="HT711">
        <v>20.261</v>
      </c>
      <c r="HU711">
        <v>5.21939</v>
      </c>
      <c r="HV711">
        <v>12.0159</v>
      </c>
      <c r="HW711">
        <v>4.98885</v>
      </c>
      <c r="HX711">
        <v>3.28788</v>
      </c>
      <c r="HY711">
        <v>9999</v>
      </c>
      <c r="HZ711">
        <v>9999</v>
      </c>
      <c r="IA711">
        <v>9999</v>
      </c>
      <c r="IB711">
        <v>999.9</v>
      </c>
      <c r="IC711">
        <v>4.97286</v>
      </c>
      <c r="ID711">
        <v>1.86661</v>
      </c>
      <c r="IE711">
        <v>1.8659</v>
      </c>
      <c r="IF711">
        <v>1.86584</v>
      </c>
      <c r="IG711">
        <v>1.8677</v>
      </c>
      <c r="IH711">
        <v>1.87017</v>
      </c>
      <c r="II711">
        <v>1.86876</v>
      </c>
      <c r="IJ711">
        <v>1.87027</v>
      </c>
      <c r="IK711">
        <v>0</v>
      </c>
      <c r="IL711">
        <v>0</v>
      </c>
      <c r="IM711">
        <v>0</v>
      </c>
      <c r="IN711">
        <v>0</v>
      </c>
      <c r="IO711" t="s">
        <v>441</v>
      </c>
      <c r="IP711" t="s">
        <v>442</v>
      </c>
      <c r="IQ711" t="s">
        <v>443</v>
      </c>
      <c r="IR711" t="s">
        <v>443</v>
      </c>
      <c r="IS711" t="s">
        <v>443</v>
      </c>
      <c r="IT711" t="s">
        <v>443</v>
      </c>
      <c r="IU711">
        <v>0</v>
      </c>
      <c r="IV711">
        <v>100</v>
      </c>
      <c r="IW711">
        <v>100</v>
      </c>
      <c r="IX711">
        <v>-1.625</v>
      </c>
      <c r="IY711">
        <v>0.0741</v>
      </c>
      <c r="IZ711">
        <v>-1.414774939843471</v>
      </c>
      <c r="JA711">
        <v>-0.002262605230658699</v>
      </c>
      <c r="JB711">
        <v>4.117972070868355E-07</v>
      </c>
      <c r="JC711">
        <v>-1.535053720392113E-10</v>
      </c>
      <c r="JD711">
        <v>-0.05773197212917025</v>
      </c>
      <c r="JE711">
        <v>-0.004387372397949352</v>
      </c>
      <c r="JF711">
        <v>0.001148265067849212</v>
      </c>
      <c r="JG711">
        <v>-2.372704636287677E-05</v>
      </c>
      <c r="JH711">
        <v>4</v>
      </c>
      <c r="JI711">
        <v>2346</v>
      </c>
      <c r="JJ711">
        <v>1</v>
      </c>
      <c r="JK711">
        <v>24</v>
      </c>
      <c r="JL711">
        <v>21757.7</v>
      </c>
      <c r="JM711">
        <v>29358606.3</v>
      </c>
      <c r="JN711">
        <v>0.263672</v>
      </c>
      <c r="JO711">
        <v>2.37427</v>
      </c>
      <c r="JP711">
        <v>1.39648</v>
      </c>
      <c r="JQ711">
        <v>2.35718</v>
      </c>
      <c r="JR711">
        <v>1.49536</v>
      </c>
      <c r="JS711">
        <v>2.54883</v>
      </c>
      <c r="JT711">
        <v>36.0582</v>
      </c>
      <c r="JU711">
        <v>24.0175</v>
      </c>
      <c r="JV711">
        <v>18</v>
      </c>
      <c r="JW711">
        <v>501.38</v>
      </c>
      <c r="JX711">
        <v>436.417</v>
      </c>
      <c r="JY711">
        <v>18.038</v>
      </c>
      <c r="JZ711">
        <v>31.3562</v>
      </c>
      <c r="KA711">
        <v>30.0001</v>
      </c>
      <c r="KB711">
        <v>31.1511</v>
      </c>
      <c r="KC711">
        <v>31.0742</v>
      </c>
      <c r="KD711">
        <v>5.23341</v>
      </c>
      <c r="KE711">
        <v>23.2209</v>
      </c>
      <c r="KF711">
        <v>29.1567</v>
      </c>
      <c r="KG711">
        <v>18.0375</v>
      </c>
      <c r="KH711">
        <v>52.0415</v>
      </c>
      <c r="KI711">
        <v>13.829</v>
      </c>
      <c r="KJ711">
        <v>100.787</v>
      </c>
      <c r="KK711">
        <v>100.156</v>
      </c>
    </row>
    <row r="712" spans="1:297">
      <c r="A712">
        <v>696</v>
      </c>
      <c r="B712">
        <v>1761516382.5</v>
      </c>
      <c r="C712">
        <v>9172</v>
      </c>
      <c r="D712" t="s">
        <v>1841</v>
      </c>
      <c r="E712" t="s">
        <v>1842</v>
      </c>
      <c r="F712">
        <v>5</v>
      </c>
      <c r="G712" t="s">
        <v>1604</v>
      </c>
      <c r="H712" t="s">
        <v>436</v>
      </c>
      <c r="I712">
        <v>1761516380</v>
      </c>
      <c r="J712">
        <f>(K712)/1000</f>
        <v>0</v>
      </c>
      <c r="K712">
        <f>IF(DP712, AN712, AH712)</f>
        <v>0</v>
      </c>
      <c r="L712">
        <f>IF(DP712, AI712, AG712)</f>
        <v>0</v>
      </c>
      <c r="M712">
        <f>DR712 - IF(AU712&gt;1, L712*DL712*100.0/(AW712), 0)</f>
        <v>0</v>
      </c>
      <c r="N712">
        <f>((T712-J712/2)*M712-L712)/(T712+J712/2)</f>
        <v>0</v>
      </c>
      <c r="O712">
        <f>N712*(DY712+DZ712)/1000.0</f>
        <v>0</v>
      </c>
      <c r="P712">
        <f>(DR712 - IF(AU712&gt;1, L712*DL712*100.0/(AW712), 0))*(DY712+DZ712)/1000.0</f>
        <v>0</v>
      </c>
      <c r="Q712">
        <f>2.0/((1/S712-1/R712)+SIGN(S712)*SQRT((1/S712-1/R712)*(1/S712-1/R712) + 4*DM712/((DM712+1)*(DM712+1))*(2*1/S712*1/R712-1/R712*1/R712)))</f>
        <v>0</v>
      </c>
      <c r="R712">
        <f>IF(LEFT(DN712,1)&lt;&gt;"0",IF(LEFT(DN712,1)="1",3.0,DO712),$D$5+$E$5*(EF712*DY712/($K$5*1000))+$F$5*(EF712*DY712/($K$5*1000))*MAX(MIN(DL712,$J$5),$I$5)*MAX(MIN(DL712,$J$5),$I$5)+$G$5*MAX(MIN(DL712,$J$5),$I$5)*(EF712*DY712/($K$5*1000))+$H$5*(EF712*DY712/($K$5*1000))*(EF712*DY712/($K$5*1000)))</f>
        <v>0</v>
      </c>
      <c r="S712">
        <f>J712*(1000-(1000*0.61365*exp(17.502*W712/(240.97+W712))/(DY712+DZ712)+DT712)/2)/(1000*0.61365*exp(17.502*W712/(240.97+W712))/(DY712+DZ712)-DT712)</f>
        <v>0</v>
      </c>
      <c r="T712">
        <f>1/((DM712+1)/(Q712/1.6)+1/(R712/1.37)) + DM712/((DM712+1)/(Q712/1.6) + DM712/(R712/1.37))</f>
        <v>0</v>
      </c>
      <c r="U712">
        <f>(DH712*DK712)</f>
        <v>0</v>
      </c>
      <c r="V712">
        <f>(EA712+(U712+2*0.95*5.67E-8*(((EA712+$B$7)+273)^4-(EA712+273)^4)-44100*J712)/(1.84*29.3*R712+8*0.95*5.67E-8*(EA712+273)^3))</f>
        <v>0</v>
      </c>
      <c r="W712">
        <f>($C$7*EB712+$D$7*EC712+$E$7*V712)</f>
        <v>0</v>
      </c>
      <c r="X712">
        <f>0.61365*exp(17.502*W712/(240.97+W712))</f>
        <v>0</v>
      </c>
      <c r="Y712">
        <f>(Z712/AA712*100)</f>
        <v>0</v>
      </c>
      <c r="Z712">
        <f>DT712*(DY712+DZ712)/1000</f>
        <v>0</v>
      </c>
      <c r="AA712">
        <f>0.61365*exp(17.502*EA712/(240.97+EA712))</f>
        <v>0</v>
      </c>
      <c r="AB712">
        <f>(X712-DT712*(DY712+DZ712)/1000)</f>
        <v>0</v>
      </c>
      <c r="AC712">
        <f>(-J712*44100)</f>
        <v>0</v>
      </c>
      <c r="AD712">
        <f>2*29.3*R712*0.92*(EA712-W712)</f>
        <v>0</v>
      </c>
      <c r="AE712">
        <f>2*0.95*5.67E-8*(((EA712+$B$7)+273)^4-(W712+273)^4)</f>
        <v>0</v>
      </c>
      <c r="AF712">
        <f>U712+AE712+AC712+AD712</f>
        <v>0</v>
      </c>
      <c r="AG712">
        <f>DX712*AU712*(DS712-DR712*(1000-AU712*DU712)/(1000-AU712*DT712))/(100*DL712)</f>
        <v>0</v>
      </c>
      <c r="AH712">
        <f>1000*DX712*AU712*(DT712-DU712)/(100*DL712*(1000-AU712*DT712))</f>
        <v>0</v>
      </c>
      <c r="AI712">
        <f>(AJ712 - AK712 - DY712*1E3/(8.314*(EA712+273.15)) * AM712/DX712 * AL712) * DX712/(100*DL712) * (1000 - DU712)/1000</f>
        <v>0</v>
      </c>
      <c r="AJ712">
        <v>67.49657335225538</v>
      </c>
      <c r="AK712">
        <v>79.91741515151516</v>
      </c>
      <c r="AL712">
        <v>-3.241593958318838</v>
      </c>
      <c r="AM712">
        <v>65.65834347020231</v>
      </c>
      <c r="AN712">
        <f>(AP712 - AO712 + DY712*1E3/(8.314*(EA712+273.15)) * AR712/DX712 * AQ712) * DX712/(100*DL712) * 1000/(1000 - AP712)</f>
        <v>0</v>
      </c>
      <c r="AO712">
        <v>13.78932017098065</v>
      </c>
      <c r="AP712">
        <v>16.45423090909091</v>
      </c>
      <c r="AQ712">
        <v>2.690775312178603E-05</v>
      </c>
      <c r="AR712">
        <v>107.4177789400426</v>
      </c>
      <c r="AS712">
        <v>0</v>
      </c>
      <c r="AT712">
        <v>0</v>
      </c>
      <c r="AU712">
        <f>IF(AS712*$H$13&gt;=AW712,1.0,(AW712/(AW712-AS712*$H$13)))</f>
        <v>0</v>
      </c>
      <c r="AV712">
        <f>(AU712-1)*100</f>
        <v>0</v>
      </c>
      <c r="AW712">
        <f>MAX(0,($B$13+$C$13*EF712)/(1+$D$13*EF712)*DY712/(EA712+273)*$E$13)</f>
        <v>0</v>
      </c>
      <c r="AX712" t="s">
        <v>437</v>
      </c>
      <c r="AY712" t="s">
        <v>437</v>
      </c>
      <c r="AZ712">
        <v>0</v>
      </c>
      <c r="BA712">
        <v>0</v>
      </c>
      <c r="BB712">
        <f>1-AZ712/BA712</f>
        <v>0</v>
      </c>
      <c r="BC712">
        <v>0</v>
      </c>
      <c r="BD712" t="s">
        <v>437</v>
      </c>
      <c r="BE712" t="s">
        <v>437</v>
      </c>
      <c r="BF712">
        <v>0</v>
      </c>
      <c r="BG712">
        <v>0</v>
      </c>
      <c r="BH712">
        <f>1-BF712/BG712</f>
        <v>0</v>
      </c>
      <c r="BI712">
        <v>0.5</v>
      </c>
      <c r="BJ712">
        <f>DI712</f>
        <v>0</v>
      </c>
      <c r="BK712">
        <f>L712</f>
        <v>0</v>
      </c>
      <c r="BL712">
        <f>BH712*BI712*BJ712</f>
        <v>0</v>
      </c>
      <c r="BM712">
        <f>(BK712-BC712)/BJ712</f>
        <v>0</v>
      </c>
      <c r="BN712">
        <f>(BA712-BG712)/BG712</f>
        <v>0</v>
      </c>
      <c r="BO712">
        <f>AZ712/(BB712+AZ712/BG712)</f>
        <v>0</v>
      </c>
      <c r="BP712" t="s">
        <v>437</v>
      </c>
      <c r="BQ712">
        <v>0</v>
      </c>
      <c r="BR712">
        <f>IF(BQ712&lt;&gt;0, BQ712, BO712)</f>
        <v>0</v>
      </c>
      <c r="BS712">
        <f>1-BR712/BG712</f>
        <v>0</v>
      </c>
      <c r="BT712">
        <f>(BG712-BF712)/(BG712-BR712)</f>
        <v>0</v>
      </c>
      <c r="BU712">
        <f>(BA712-BG712)/(BA712-BR712)</f>
        <v>0</v>
      </c>
      <c r="BV712">
        <f>(BG712-BF712)/(BG712-AZ712)</f>
        <v>0</v>
      </c>
      <c r="BW712">
        <f>(BA712-BG712)/(BA712-AZ712)</f>
        <v>0</v>
      </c>
      <c r="BX712">
        <f>(BT712*BR712/BF712)</f>
        <v>0</v>
      </c>
      <c r="BY712">
        <f>(1-BX712)</f>
        <v>0</v>
      </c>
      <c r="BZ712">
        <v>2020</v>
      </c>
      <c r="CA712">
        <v>290.0000000000001</v>
      </c>
      <c r="CB712">
        <v>1590.42</v>
      </c>
      <c r="CC712">
        <v>295</v>
      </c>
      <c r="CD712">
        <v>5220.67</v>
      </c>
      <c r="CE712">
        <v>1591.29</v>
      </c>
      <c r="CF712">
        <v>-0.87</v>
      </c>
      <c r="CG712">
        <v>300.0000000000001</v>
      </c>
      <c r="CH712">
        <v>23.8</v>
      </c>
      <c r="CI712">
        <v>1650.734719841875</v>
      </c>
      <c r="CJ712">
        <v>2.032994541366527</v>
      </c>
      <c r="CK712">
        <v>-31.03478562282126</v>
      </c>
      <c r="CL712">
        <v>0.9198548094063967</v>
      </c>
      <c r="CM712">
        <v>0.9759925733019913</v>
      </c>
      <c r="CN712">
        <v>-0.00431141668520578</v>
      </c>
      <c r="CO712">
        <v>289.9999999999999</v>
      </c>
      <c r="CP712">
        <v>1590.91</v>
      </c>
      <c r="CQ712">
        <v>765</v>
      </c>
      <c r="CR712">
        <v>5219.32</v>
      </c>
      <c r="CS712">
        <v>1591.27</v>
      </c>
      <c r="CT712">
        <v>-0.36</v>
      </c>
      <c r="DH712">
        <f>$B$11*EG712+$C$11*EH712+$F$11*ES712*(1-EV712)</f>
        <v>0</v>
      </c>
      <c r="DI712">
        <f>DH712*DJ712</f>
        <v>0</v>
      </c>
      <c r="DJ712">
        <f>($B$11*$D$9+$C$11*$D$9+$F$11*((FF712+EX712)/MAX(FF712+EX712+FG712, 0.1)*$I$9+FG712/MAX(FF712+EX712+FG712, 0.1)*$J$9))/($B$11+$C$11+$F$11)</f>
        <v>0</v>
      </c>
      <c r="DK712">
        <f>($B$11*$K$9+$C$11*$K$9+$F$11*((FF712+EX712)/MAX(FF712+EX712+FG712, 0.1)*$P$9+FG712/MAX(FF712+EX712+FG712, 0.1)*$Q$9))/($B$11+$C$11+$F$11)</f>
        <v>0</v>
      </c>
      <c r="DL712">
        <v>6</v>
      </c>
      <c r="DM712">
        <v>0.5</v>
      </c>
      <c r="DN712" t="s">
        <v>438</v>
      </c>
      <c r="DO712">
        <v>2</v>
      </c>
      <c r="DP712" t="b">
        <v>1</v>
      </c>
      <c r="DQ712">
        <v>1761516380</v>
      </c>
      <c r="DR712">
        <v>84.97536666666667</v>
      </c>
      <c r="DS712">
        <v>65.01086666666667</v>
      </c>
      <c r="DT712">
        <v>16.45096666666667</v>
      </c>
      <c r="DU712">
        <v>13.78935555555555</v>
      </c>
      <c r="DV712">
        <v>86.58304444444444</v>
      </c>
      <c r="DW712">
        <v>16.37678888888889</v>
      </c>
      <c r="DX712">
        <v>500.0317777777778</v>
      </c>
      <c r="DY712">
        <v>90.24323333333334</v>
      </c>
      <c r="DZ712">
        <v>0.1000579555555555</v>
      </c>
      <c r="EA712">
        <v>23.89951111111111</v>
      </c>
      <c r="EB712">
        <v>24.00244444444445</v>
      </c>
      <c r="EC712">
        <v>999.9000000000001</v>
      </c>
      <c r="ED712">
        <v>0</v>
      </c>
      <c r="EE712">
        <v>0</v>
      </c>
      <c r="EF712">
        <v>10000.56333333333</v>
      </c>
      <c r="EG712">
        <v>0</v>
      </c>
      <c r="EH712">
        <v>1044.72</v>
      </c>
      <c r="EI712">
        <v>19.96451111111111</v>
      </c>
      <c r="EJ712">
        <v>86.39665555555555</v>
      </c>
      <c r="EK712">
        <v>65.91984444444444</v>
      </c>
      <c r="EL712">
        <v>2.661597777777778</v>
      </c>
      <c r="EM712">
        <v>65.01086666666667</v>
      </c>
      <c r="EN712">
        <v>13.78935555555555</v>
      </c>
      <c r="EO712">
        <v>1.484587777777778</v>
      </c>
      <c r="EP712">
        <v>1.244396666666667</v>
      </c>
      <c r="EQ712">
        <v>12.81035555555555</v>
      </c>
      <c r="ER712">
        <v>10.14355555555556</v>
      </c>
      <c r="ES712">
        <v>2000</v>
      </c>
      <c r="ET712">
        <v>0.9799963333333334</v>
      </c>
      <c r="EU712">
        <v>0.02000366666666667</v>
      </c>
      <c r="EV712">
        <v>0</v>
      </c>
      <c r="EW712">
        <v>1336.62</v>
      </c>
      <c r="EX712">
        <v>5.00097</v>
      </c>
      <c r="EY712">
        <v>26970.04444444444</v>
      </c>
      <c r="EZ712">
        <v>16707.57777777778</v>
      </c>
      <c r="FA712">
        <v>41.187</v>
      </c>
      <c r="FB712">
        <v>42.312</v>
      </c>
      <c r="FC712">
        <v>41.375</v>
      </c>
      <c r="FD712">
        <v>41.687</v>
      </c>
      <c r="FE712">
        <v>41.25</v>
      </c>
      <c r="FF712">
        <v>1955.09</v>
      </c>
      <c r="FG712">
        <v>39.91</v>
      </c>
      <c r="FH712">
        <v>0</v>
      </c>
      <c r="FI712">
        <v>11253.80000019073</v>
      </c>
      <c r="FJ712">
        <v>0</v>
      </c>
      <c r="FK712">
        <v>1342.532307692308</v>
      </c>
      <c r="FL712">
        <v>-71.49128204782765</v>
      </c>
      <c r="FM712">
        <v>-1438.427350757764</v>
      </c>
      <c r="FN712">
        <v>27089.05384615385</v>
      </c>
      <c r="FO712">
        <v>15</v>
      </c>
      <c r="FP712">
        <v>0</v>
      </c>
      <c r="FQ712" t="s">
        <v>439</v>
      </c>
      <c r="FR712">
        <v>1760210915.6</v>
      </c>
      <c r="FS712">
        <v>0</v>
      </c>
      <c r="FT712">
        <v>0</v>
      </c>
      <c r="FU712">
        <v>-0.215</v>
      </c>
      <c r="FV712">
        <v>0</v>
      </c>
      <c r="FW712">
        <v>-0.6919999999999999</v>
      </c>
      <c r="FX712">
        <v>0</v>
      </c>
      <c r="FY712">
        <v>400</v>
      </c>
      <c r="FZ712">
        <v>0</v>
      </c>
      <c r="GA712">
        <v>0.15</v>
      </c>
      <c r="GB712">
        <v>0</v>
      </c>
      <c r="GC712">
        <v>18.7341675</v>
      </c>
      <c r="GD712">
        <v>9.600820637898643</v>
      </c>
      <c r="GE712">
        <v>0.9311860840851036</v>
      </c>
      <c r="GF712">
        <v>0</v>
      </c>
      <c r="GG712">
        <v>1345.82705882353</v>
      </c>
      <c r="GH712">
        <v>-67.31306339629634</v>
      </c>
      <c r="GI712">
        <v>6.623818220639004</v>
      </c>
      <c r="GJ712">
        <v>0</v>
      </c>
      <c r="GK712">
        <v>2.65385325</v>
      </c>
      <c r="GL712">
        <v>0.0585211632270125</v>
      </c>
      <c r="GM712">
        <v>0.005665397773987268</v>
      </c>
      <c r="GN712">
        <v>1</v>
      </c>
      <c r="GO712">
        <v>1</v>
      </c>
      <c r="GP712">
        <v>3</v>
      </c>
      <c r="GQ712" t="s">
        <v>446</v>
      </c>
      <c r="GR712">
        <v>3.1335</v>
      </c>
      <c r="GS712">
        <v>2.76029</v>
      </c>
      <c r="GT712">
        <v>0.020743</v>
      </c>
      <c r="GU712">
        <v>0.0148656</v>
      </c>
      <c r="GV712">
        <v>0.0805791</v>
      </c>
      <c r="GW712">
        <v>0.0701456</v>
      </c>
      <c r="GX712">
        <v>31049.3</v>
      </c>
      <c r="GY712">
        <v>31241.4</v>
      </c>
      <c r="GZ712">
        <v>29491.7</v>
      </c>
      <c r="HA712">
        <v>29318.4</v>
      </c>
      <c r="HB712">
        <v>35832.5</v>
      </c>
      <c r="HC712">
        <v>36113.1</v>
      </c>
      <c r="HD712">
        <v>41496.2</v>
      </c>
      <c r="HE712">
        <v>41649</v>
      </c>
      <c r="HF712">
        <v>1.90943</v>
      </c>
      <c r="HG712">
        <v>1.82412</v>
      </c>
      <c r="HH712">
        <v>0.009708110000000001</v>
      </c>
      <c r="HI712">
        <v>0</v>
      </c>
      <c r="HJ712">
        <v>23.8374</v>
      </c>
      <c r="HK712">
        <v>999.9</v>
      </c>
      <c r="HL712">
        <v>34.1</v>
      </c>
      <c r="HM712">
        <v>31.3</v>
      </c>
      <c r="HN712">
        <v>17.3407</v>
      </c>
      <c r="HO712">
        <v>62.6569</v>
      </c>
      <c r="HP712">
        <v>30.8133</v>
      </c>
      <c r="HQ712">
        <v>1</v>
      </c>
      <c r="HR712">
        <v>0.309324</v>
      </c>
      <c r="HS712">
        <v>5.33671</v>
      </c>
      <c r="HT712">
        <v>20.2602</v>
      </c>
      <c r="HU712">
        <v>5.21759</v>
      </c>
      <c r="HV712">
        <v>12.0161</v>
      </c>
      <c r="HW712">
        <v>4.98835</v>
      </c>
      <c r="HX712">
        <v>3.28763</v>
      </c>
      <c r="HY712">
        <v>9999</v>
      </c>
      <c r="HZ712">
        <v>9999</v>
      </c>
      <c r="IA712">
        <v>9999</v>
      </c>
      <c r="IB712">
        <v>999.9</v>
      </c>
      <c r="IC712">
        <v>4.97288</v>
      </c>
      <c r="ID712">
        <v>1.86661</v>
      </c>
      <c r="IE712">
        <v>1.86589</v>
      </c>
      <c r="IF712">
        <v>1.86584</v>
      </c>
      <c r="IG712">
        <v>1.8677</v>
      </c>
      <c r="IH712">
        <v>1.87015</v>
      </c>
      <c r="II712">
        <v>1.86876</v>
      </c>
      <c r="IJ712">
        <v>1.87027</v>
      </c>
      <c r="IK712">
        <v>0</v>
      </c>
      <c r="IL712">
        <v>0</v>
      </c>
      <c r="IM712">
        <v>0</v>
      </c>
      <c r="IN712">
        <v>0</v>
      </c>
      <c r="IO712" t="s">
        <v>441</v>
      </c>
      <c r="IP712" t="s">
        <v>442</v>
      </c>
      <c r="IQ712" t="s">
        <v>443</v>
      </c>
      <c r="IR712" t="s">
        <v>443</v>
      </c>
      <c r="IS712" t="s">
        <v>443</v>
      </c>
      <c r="IT712" t="s">
        <v>443</v>
      </c>
      <c r="IU712">
        <v>0</v>
      </c>
      <c r="IV712">
        <v>100</v>
      </c>
      <c r="IW712">
        <v>100</v>
      </c>
      <c r="IX712">
        <v>-1.59</v>
      </c>
      <c r="IY712">
        <v>0.0742</v>
      </c>
      <c r="IZ712">
        <v>-1.414774939843471</v>
      </c>
      <c r="JA712">
        <v>-0.002262605230658699</v>
      </c>
      <c r="JB712">
        <v>4.117972070868355E-07</v>
      </c>
      <c r="JC712">
        <v>-1.535053720392113E-10</v>
      </c>
      <c r="JD712">
        <v>-0.05773197212917025</v>
      </c>
      <c r="JE712">
        <v>-0.004387372397949352</v>
      </c>
      <c r="JF712">
        <v>0.001148265067849212</v>
      </c>
      <c r="JG712">
        <v>-2.372704636287677E-05</v>
      </c>
      <c r="JH712">
        <v>4</v>
      </c>
      <c r="JI712">
        <v>2346</v>
      </c>
      <c r="JJ712">
        <v>1</v>
      </c>
      <c r="JK712">
        <v>24</v>
      </c>
      <c r="JL712">
        <v>21757.8</v>
      </c>
      <c r="JM712">
        <v>29358606.4</v>
      </c>
      <c r="JN712">
        <v>0.230713</v>
      </c>
      <c r="JO712">
        <v>2.36938</v>
      </c>
      <c r="JP712">
        <v>1.39648</v>
      </c>
      <c r="JQ712">
        <v>2.35474</v>
      </c>
      <c r="JR712">
        <v>1.49536</v>
      </c>
      <c r="JS712">
        <v>2.64526</v>
      </c>
      <c r="JT712">
        <v>36.0582</v>
      </c>
      <c r="JU712">
        <v>24.0262</v>
      </c>
      <c r="JV712">
        <v>18</v>
      </c>
      <c r="JW712">
        <v>501.364</v>
      </c>
      <c r="JX712">
        <v>436.663</v>
      </c>
      <c r="JY712">
        <v>18.0355</v>
      </c>
      <c r="JZ712">
        <v>31.3562</v>
      </c>
      <c r="KA712">
        <v>30.0001</v>
      </c>
      <c r="KB712">
        <v>31.1511</v>
      </c>
      <c r="KC712">
        <v>31.0742</v>
      </c>
      <c r="KD712">
        <v>4.46114</v>
      </c>
      <c r="KE712">
        <v>23.2209</v>
      </c>
      <c r="KF712">
        <v>29.1567</v>
      </c>
      <c r="KG712">
        <v>18.0329</v>
      </c>
      <c r="KH712">
        <v>31.9871</v>
      </c>
      <c r="KI712">
        <v>13.829</v>
      </c>
      <c r="KJ712">
        <v>100.788</v>
      </c>
      <c r="KK712">
        <v>100.156</v>
      </c>
    </row>
    <row r="713" spans="1:297">
      <c r="A713">
        <v>697</v>
      </c>
      <c r="B713">
        <v>1761516479.5</v>
      </c>
      <c r="C713">
        <v>9269</v>
      </c>
      <c r="D713" t="s">
        <v>1843</v>
      </c>
      <c r="E713" t="s">
        <v>1844</v>
      </c>
      <c r="F713">
        <v>5</v>
      </c>
      <c r="G713" t="s">
        <v>1604</v>
      </c>
      <c r="H713" t="s">
        <v>436</v>
      </c>
      <c r="I713">
        <v>1761516476.5</v>
      </c>
      <c r="J713">
        <f>(K713)/1000</f>
        <v>0</v>
      </c>
      <c r="K713">
        <f>IF(DP713, AN713, AH713)</f>
        <v>0</v>
      </c>
      <c r="L713">
        <f>IF(DP713, AI713, AG713)</f>
        <v>0</v>
      </c>
      <c r="M713">
        <f>DR713 - IF(AU713&gt;1, L713*DL713*100.0/(AW713), 0)</f>
        <v>0</v>
      </c>
      <c r="N713">
        <f>((T713-J713/2)*M713-L713)/(T713+J713/2)</f>
        <v>0</v>
      </c>
      <c r="O713">
        <f>N713*(DY713+DZ713)/1000.0</f>
        <v>0</v>
      </c>
      <c r="P713">
        <f>(DR713 - IF(AU713&gt;1, L713*DL713*100.0/(AW713), 0))*(DY713+DZ713)/1000.0</f>
        <v>0</v>
      </c>
      <c r="Q713">
        <f>2.0/((1/S713-1/R713)+SIGN(S713)*SQRT((1/S713-1/R713)*(1/S713-1/R713) + 4*DM713/((DM713+1)*(DM713+1))*(2*1/S713*1/R713-1/R713*1/R713)))</f>
        <v>0</v>
      </c>
      <c r="R713">
        <f>IF(LEFT(DN713,1)&lt;&gt;"0",IF(LEFT(DN713,1)="1",3.0,DO713),$D$5+$E$5*(EF713*DY713/($K$5*1000))+$F$5*(EF713*DY713/($K$5*1000))*MAX(MIN(DL713,$J$5),$I$5)*MAX(MIN(DL713,$J$5),$I$5)+$G$5*MAX(MIN(DL713,$J$5),$I$5)*(EF713*DY713/($K$5*1000))+$H$5*(EF713*DY713/($K$5*1000))*(EF713*DY713/($K$5*1000)))</f>
        <v>0</v>
      </c>
      <c r="S713">
        <f>J713*(1000-(1000*0.61365*exp(17.502*W713/(240.97+W713))/(DY713+DZ713)+DT713)/2)/(1000*0.61365*exp(17.502*W713/(240.97+W713))/(DY713+DZ713)-DT713)</f>
        <v>0</v>
      </c>
      <c r="T713">
        <f>1/((DM713+1)/(Q713/1.6)+1/(R713/1.37)) + DM713/((DM713+1)/(Q713/1.6) + DM713/(R713/1.37))</f>
        <v>0</v>
      </c>
      <c r="U713">
        <f>(DH713*DK713)</f>
        <v>0</v>
      </c>
      <c r="V713">
        <f>(EA713+(U713+2*0.95*5.67E-8*(((EA713+$B$7)+273)^4-(EA713+273)^4)-44100*J713)/(1.84*29.3*R713+8*0.95*5.67E-8*(EA713+273)^3))</f>
        <v>0</v>
      </c>
      <c r="W713">
        <f>($C$7*EB713+$D$7*EC713+$E$7*V713)</f>
        <v>0</v>
      </c>
      <c r="X713">
        <f>0.61365*exp(17.502*W713/(240.97+W713))</f>
        <v>0</v>
      </c>
      <c r="Y713">
        <f>(Z713/AA713*100)</f>
        <v>0</v>
      </c>
      <c r="Z713">
        <f>DT713*(DY713+DZ713)/1000</f>
        <v>0</v>
      </c>
      <c r="AA713">
        <f>0.61365*exp(17.502*EA713/(240.97+EA713))</f>
        <v>0</v>
      </c>
      <c r="AB713">
        <f>(X713-DT713*(DY713+DZ713)/1000)</f>
        <v>0</v>
      </c>
      <c r="AC713">
        <f>(-J713*44100)</f>
        <v>0</v>
      </c>
      <c r="AD713">
        <f>2*29.3*R713*0.92*(EA713-W713)</f>
        <v>0</v>
      </c>
      <c r="AE713">
        <f>2*0.95*5.67E-8*(((EA713+$B$7)+273)^4-(W713+273)^4)</f>
        <v>0</v>
      </c>
      <c r="AF713">
        <f>U713+AE713+AC713+AD713</f>
        <v>0</v>
      </c>
      <c r="AG713">
        <f>DX713*AU713*(DS713-DR713*(1000-AU713*DU713)/(1000-AU713*DT713))/(100*DL713)</f>
        <v>0</v>
      </c>
      <c r="AH713">
        <f>1000*DX713*AU713*(DT713-DU713)/(100*DL713*(1000-AU713*DT713))</f>
        <v>0</v>
      </c>
      <c r="AI713">
        <f>(AJ713 - AK713 - DY713*1E3/(8.314*(EA713+273.15)) * AM713/DX713 * AL713) * DX713/(100*DL713) * (1000 - DU713)/1000</f>
        <v>0</v>
      </c>
      <c r="AJ713">
        <v>425.8410507499883</v>
      </c>
      <c r="AK713">
        <v>408.7487272727272</v>
      </c>
      <c r="AL713">
        <v>0.0001529393052920749</v>
      </c>
      <c r="AM713">
        <v>65.65834347020231</v>
      </c>
      <c r="AN713">
        <f>(AP713 - AO713 + DY713*1E3/(8.314*(EA713+273.15)) * AR713/DX713 * AQ713) * DX713/(100*DL713) * 1000/(1000 - AP713)</f>
        <v>0</v>
      </c>
      <c r="AO713">
        <v>13.51586309286578</v>
      </c>
      <c r="AP713">
        <v>16.52990787878788</v>
      </c>
      <c r="AQ713">
        <v>-2.28628596661913E-05</v>
      </c>
      <c r="AR713">
        <v>107.4177789400426</v>
      </c>
      <c r="AS713">
        <v>0</v>
      </c>
      <c r="AT713">
        <v>0</v>
      </c>
      <c r="AU713">
        <f>IF(AS713*$H$13&gt;=AW713,1.0,(AW713/(AW713-AS713*$H$13)))</f>
        <v>0</v>
      </c>
      <c r="AV713">
        <f>(AU713-1)*100</f>
        <v>0</v>
      </c>
      <c r="AW713">
        <f>MAX(0,($B$13+$C$13*EF713)/(1+$D$13*EF713)*DY713/(EA713+273)*$E$13)</f>
        <v>0</v>
      </c>
      <c r="AX713" t="s">
        <v>437</v>
      </c>
      <c r="AY713" t="s">
        <v>437</v>
      </c>
      <c r="AZ713">
        <v>0</v>
      </c>
      <c r="BA713">
        <v>0</v>
      </c>
      <c r="BB713">
        <f>1-AZ713/BA713</f>
        <v>0</v>
      </c>
      <c r="BC713">
        <v>0</v>
      </c>
      <c r="BD713" t="s">
        <v>437</v>
      </c>
      <c r="BE713" t="s">
        <v>437</v>
      </c>
      <c r="BF713">
        <v>0</v>
      </c>
      <c r="BG713">
        <v>0</v>
      </c>
      <c r="BH713">
        <f>1-BF713/BG713</f>
        <v>0</v>
      </c>
      <c r="BI713">
        <v>0.5</v>
      </c>
      <c r="BJ713">
        <f>DI713</f>
        <v>0</v>
      </c>
      <c r="BK713">
        <f>L713</f>
        <v>0</v>
      </c>
      <c r="BL713">
        <f>BH713*BI713*BJ713</f>
        <v>0</v>
      </c>
      <c r="BM713">
        <f>(BK713-BC713)/BJ713</f>
        <v>0</v>
      </c>
      <c r="BN713">
        <f>(BA713-BG713)/BG713</f>
        <v>0</v>
      </c>
      <c r="BO713">
        <f>AZ713/(BB713+AZ713/BG713)</f>
        <v>0</v>
      </c>
      <c r="BP713" t="s">
        <v>437</v>
      </c>
      <c r="BQ713">
        <v>0</v>
      </c>
      <c r="BR713">
        <f>IF(BQ713&lt;&gt;0, BQ713, BO713)</f>
        <v>0</v>
      </c>
      <c r="BS713">
        <f>1-BR713/BG713</f>
        <v>0</v>
      </c>
      <c r="BT713">
        <f>(BG713-BF713)/(BG713-BR713)</f>
        <v>0</v>
      </c>
      <c r="BU713">
        <f>(BA713-BG713)/(BA713-BR713)</f>
        <v>0</v>
      </c>
      <c r="BV713">
        <f>(BG713-BF713)/(BG713-AZ713)</f>
        <v>0</v>
      </c>
      <c r="BW713">
        <f>(BA713-BG713)/(BA713-AZ713)</f>
        <v>0</v>
      </c>
      <c r="BX713">
        <f>(BT713*BR713/BF713)</f>
        <v>0</v>
      </c>
      <c r="BY713">
        <f>(1-BX713)</f>
        <v>0</v>
      </c>
      <c r="BZ713">
        <v>2020</v>
      </c>
      <c r="CA713">
        <v>290.0000000000001</v>
      </c>
      <c r="CB713">
        <v>1590.42</v>
      </c>
      <c r="CC713">
        <v>295</v>
      </c>
      <c r="CD713">
        <v>5220.67</v>
      </c>
      <c r="CE713">
        <v>1591.29</v>
      </c>
      <c r="CF713">
        <v>-0.87</v>
      </c>
      <c r="CG713">
        <v>300.0000000000001</v>
      </c>
      <c r="CH713">
        <v>23.8</v>
      </c>
      <c r="CI713">
        <v>1650.734719841875</v>
      </c>
      <c r="CJ713">
        <v>2.032994541366527</v>
      </c>
      <c r="CK713">
        <v>-31.03478562282126</v>
      </c>
      <c r="CL713">
        <v>0.9198548094063967</v>
      </c>
      <c r="CM713">
        <v>0.9759925733019913</v>
      </c>
      <c r="CN713">
        <v>-0.00431141668520578</v>
      </c>
      <c r="CO713">
        <v>289.9999999999999</v>
      </c>
      <c r="CP713">
        <v>1590.91</v>
      </c>
      <c r="CQ713">
        <v>765</v>
      </c>
      <c r="CR713">
        <v>5219.32</v>
      </c>
      <c r="CS713">
        <v>1591.27</v>
      </c>
      <c r="CT713">
        <v>-0.36</v>
      </c>
      <c r="DH713">
        <f>$B$11*EG713+$C$11*EH713+$F$11*ES713*(1-EV713)</f>
        <v>0</v>
      </c>
      <c r="DI713">
        <f>DH713*DJ713</f>
        <v>0</v>
      </c>
      <c r="DJ713">
        <f>($B$11*$D$9+$C$11*$D$9+$F$11*((FF713+EX713)/MAX(FF713+EX713+FG713, 0.1)*$I$9+FG713/MAX(FF713+EX713+FG713, 0.1)*$J$9))/($B$11+$C$11+$F$11)</f>
        <v>0</v>
      </c>
      <c r="DK713">
        <f>($B$11*$K$9+$C$11*$K$9+$F$11*((FF713+EX713)/MAX(FF713+EX713+FG713, 0.1)*$P$9+FG713/MAX(FF713+EX713+FG713, 0.1)*$Q$9))/($B$11+$C$11+$F$11)</f>
        <v>0</v>
      </c>
      <c r="DL713">
        <v>6</v>
      </c>
      <c r="DM713">
        <v>0.5</v>
      </c>
      <c r="DN713" t="s">
        <v>438</v>
      </c>
      <c r="DO713">
        <v>2</v>
      </c>
      <c r="DP713" t="b">
        <v>1</v>
      </c>
      <c r="DQ713">
        <v>1761516476.5</v>
      </c>
      <c r="DR713">
        <v>401.9827272727273</v>
      </c>
      <c r="DS713">
        <v>420.0854545454545</v>
      </c>
      <c r="DT713">
        <v>16.53498181818182</v>
      </c>
      <c r="DU713">
        <v>13.51645454545455</v>
      </c>
      <c r="DV713">
        <v>404.2550000000001</v>
      </c>
      <c r="DW713">
        <v>16.45963636363636</v>
      </c>
      <c r="DX713">
        <v>499.9694545454545</v>
      </c>
      <c r="DY713">
        <v>90.2427</v>
      </c>
      <c r="DZ713">
        <v>0.0999183</v>
      </c>
      <c r="EA713">
        <v>23.91095454545454</v>
      </c>
      <c r="EB713">
        <v>23.96732727272727</v>
      </c>
      <c r="EC713">
        <v>999.9</v>
      </c>
      <c r="ED713">
        <v>0</v>
      </c>
      <c r="EE713">
        <v>0</v>
      </c>
      <c r="EF713">
        <v>10010.33636363636</v>
      </c>
      <c r="EG713">
        <v>0</v>
      </c>
      <c r="EH713">
        <v>1043.834545454546</v>
      </c>
      <c r="EI713">
        <v>-18.10259090909091</v>
      </c>
      <c r="EJ713">
        <v>408.7411818181818</v>
      </c>
      <c r="EK713">
        <v>425.8412727272728</v>
      </c>
      <c r="EL713">
        <v>3.018521818181819</v>
      </c>
      <c r="EM713">
        <v>420.0854545454545</v>
      </c>
      <c r="EN713">
        <v>13.51645454545455</v>
      </c>
      <c r="EO713">
        <v>1.49216</v>
      </c>
      <c r="EP713">
        <v>1.219761818181818</v>
      </c>
      <c r="EQ713">
        <v>12.88807272727273</v>
      </c>
      <c r="ER713">
        <v>9.844940909090907</v>
      </c>
      <c r="ES713">
        <v>2000.030909090909</v>
      </c>
      <c r="ET713">
        <v>0.9799959090909088</v>
      </c>
      <c r="EU713">
        <v>0.0200041</v>
      </c>
      <c r="EV713">
        <v>0</v>
      </c>
      <c r="EW713">
        <v>1354.763636363636</v>
      </c>
      <c r="EX713">
        <v>5.000970000000001</v>
      </c>
      <c r="EY713">
        <v>27355.44545454545</v>
      </c>
      <c r="EZ713">
        <v>16707.8090909091</v>
      </c>
      <c r="FA713">
        <v>41.187</v>
      </c>
      <c r="FB713">
        <v>42.312</v>
      </c>
      <c r="FC713">
        <v>41.36927272727273</v>
      </c>
      <c r="FD713">
        <v>41.687</v>
      </c>
      <c r="FE713">
        <v>41.25</v>
      </c>
      <c r="FF713">
        <v>1955.120909090909</v>
      </c>
      <c r="FG713">
        <v>39.90999999999999</v>
      </c>
      <c r="FH713">
        <v>0</v>
      </c>
      <c r="FI713">
        <v>11350.40000009537</v>
      </c>
      <c r="FJ713">
        <v>0</v>
      </c>
      <c r="FK713">
        <v>1354.2964</v>
      </c>
      <c r="FL713">
        <v>7.355384599317001</v>
      </c>
      <c r="FM713">
        <v>203.4538457677997</v>
      </c>
      <c r="FN713">
        <v>27335.344</v>
      </c>
      <c r="FO713">
        <v>15</v>
      </c>
      <c r="FP713">
        <v>0</v>
      </c>
      <c r="FQ713" t="s">
        <v>439</v>
      </c>
      <c r="FR713">
        <v>1760210915.6</v>
      </c>
      <c r="FS713">
        <v>0</v>
      </c>
      <c r="FT713">
        <v>0</v>
      </c>
      <c r="FU713">
        <v>-0.215</v>
      </c>
      <c r="FV713">
        <v>0</v>
      </c>
      <c r="FW713">
        <v>-0.6919999999999999</v>
      </c>
      <c r="FX713">
        <v>0</v>
      </c>
      <c r="FY713">
        <v>400</v>
      </c>
      <c r="FZ713">
        <v>0</v>
      </c>
      <c r="GA713">
        <v>0.15</v>
      </c>
      <c r="GB713">
        <v>0</v>
      </c>
      <c r="GC713">
        <v>-18.07790975609756</v>
      </c>
      <c r="GD713">
        <v>-0.3256871080139797</v>
      </c>
      <c r="GE713">
        <v>0.04770811561005613</v>
      </c>
      <c r="GF713">
        <v>1</v>
      </c>
      <c r="GG713">
        <v>1353.851764705882</v>
      </c>
      <c r="GH713">
        <v>8.055920543602623</v>
      </c>
      <c r="GI713">
        <v>0.8198008028791953</v>
      </c>
      <c r="GJ713">
        <v>0</v>
      </c>
      <c r="GK713">
        <v>2.990049512195122</v>
      </c>
      <c r="GL713">
        <v>0.2526154703832773</v>
      </c>
      <c r="GM713">
        <v>0.02648225065514723</v>
      </c>
      <c r="GN713">
        <v>0</v>
      </c>
      <c r="GO713">
        <v>1</v>
      </c>
      <c r="GP713">
        <v>3</v>
      </c>
      <c r="GQ713" t="s">
        <v>446</v>
      </c>
      <c r="GR713">
        <v>3.13326</v>
      </c>
      <c r="GS713">
        <v>2.76005</v>
      </c>
      <c r="GT713">
        <v>0.0904104</v>
      </c>
      <c r="GU713">
        <v>0.09218990000000001</v>
      </c>
      <c r="GV713">
        <v>0.0808498</v>
      </c>
      <c r="GW713">
        <v>0.06911970000000001</v>
      </c>
      <c r="GX713">
        <v>28840.2</v>
      </c>
      <c r="GY713">
        <v>28789.4</v>
      </c>
      <c r="GZ713">
        <v>29491.6</v>
      </c>
      <c r="HA713">
        <v>29318.6</v>
      </c>
      <c r="HB713">
        <v>35823.6</v>
      </c>
      <c r="HC713">
        <v>36155.5</v>
      </c>
      <c r="HD713">
        <v>41496.8</v>
      </c>
      <c r="HE713">
        <v>41650.1</v>
      </c>
      <c r="HF713">
        <v>1.9099</v>
      </c>
      <c r="HG713">
        <v>1.8248</v>
      </c>
      <c r="HH713">
        <v>0.008165840000000001</v>
      </c>
      <c r="HI713">
        <v>0</v>
      </c>
      <c r="HJ713">
        <v>23.8314</v>
      </c>
      <c r="HK713">
        <v>999.9</v>
      </c>
      <c r="HL713">
        <v>33.9</v>
      </c>
      <c r="HM713">
        <v>31.3</v>
      </c>
      <c r="HN713">
        <v>17.2387</v>
      </c>
      <c r="HO713">
        <v>62.6169</v>
      </c>
      <c r="HP713">
        <v>30.9856</v>
      </c>
      <c r="HQ713">
        <v>1</v>
      </c>
      <c r="HR713">
        <v>0.307137</v>
      </c>
      <c r="HS713">
        <v>4.99734</v>
      </c>
      <c r="HT713">
        <v>20.2707</v>
      </c>
      <c r="HU713">
        <v>5.22223</v>
      </c>
      <c r="HV713">
        <v>12.0159</v>
      </c>
      <c r="HW713">
        <v>4.9897</v>
      </c>
      <c r="HX713">
        <v>3.28838</v>
      </c>
      <c r="HY713">
        <v>9999</v>
      </c>
      <c r="HZ713">
        <v>9999</v>
      </c>
      <c r="IA713">
        <v>9999</v>
      </c>
      <c r="IB713">
        <v>999.9</v>
      </c>
      <c r="IC713">
        <v>4.97286</v>
      </c>
      <c r="ID713">
        <v>1.86661</v>
      </c>
      <c r="IE713">
        <v>1.86591</v>
      </c>
      <c r="IF713">
        <v>1.86584</v>
      </c>
      <c r="IG713">
        <v>1.8677</v>
      </c>
      <c r="IH713">
        <v>1.87017</v>
      </c>
      <c r="II713">
        <v>1.86876</v>
      </c>
      <c r="IJ713">
        <v>1.87027</v>
      </c>
      <c r="IK713">
        <v>0</v>
      </c>
      <c r="IL713">
        <v>0</v>
      </c>
      <c r="IM713">
        <v>0</v>
      </c>
      <c r="IN713">
        <v>0</v>
      </c>
      <c r="IO713" t="s">
        <v>441</v>
      </c>
      <c r="IP713" t="s">
        <v>442</v>
      </c>
      <c r="IQ713" t="s">
        <v>443</v>
      </c>
      <c r="IR713" t="s">
        <v>443</v>
      </c>
      <c r="IS713" t="s">
        <v>443</v>
      </c>
      <c r="IT713" t="s">
        <v>443</v>
      </c>
      <c r="IU713">
        <v>0</v>
      </c>
      <c r="IV713">
        <v>100</v>
      </c>
      <c r="IW713">
        <v>100</v>
      </c>
      <c r="IX713">
        <v>-2.273</v>
      </c>
      <c r="IY713">
        <v>0.07530000000000001</v>
      </c>
      <c r="IZ713">
        <v>-1.414774939843471</v>
      </c>
      <c r="JA713">
        <v>-0.002262605230658699</v>
      </c>
      <c r="JB713">
        <v>4.117972070868355E-07</v>
      </c>
      <c r="JC713">
        <v>-1.535053720392113E-10</v>
      </c>
      <c r="JD713">
        <v>-0.05773197212917025</v>
      </c>
      <c r="JE713">
        <v>-0.004387372397949352</v>
      </c>
      <c r="JF713">
        <v>0.001148265067849212</v>
      </c>
      <c r="JG713">
        <v>-2.372704636287677E-05</v>
      </c>
      <c r="JH713">
        <v>4</v>
      </c>
      <c r="JI713">
        <v>2346</v>
      </c>
      <c r="JJ713">
        <v>1</v>
      </c>
      <c r="JK713">
        <v>24</v>
      </c>
      <c r="JL713">
        <v>21759.4</v>
      </c>
      <c r="JM713">
        <v>29358608</v>
      </c>
      <c r="JN713">
        <v>1.02661</v>
      </c>
      <c r="JO713">
        <v>2.29614</v>
      </c>
      <c r="JP713">
        <v>1.39771</v>
      </c>
      <c r="JQ713">
        <v>2.35107</v>
      </c>
      <c r="JR713">
        <v>1.49536</v>
      </c>
      <c r="JS713">
        <v>2.52563</v>
      </c>
      <c r="JT713">
        <v>36.0816</v>
      </c>
      <c r="JU713">
        <v>24.0262</v>
      </c>
      <c r="JV713">
        <v>18</v>
      </c>
      <c r="JW713">
        <v>501.631</v>
      </c>
      <c r="JX713">
        <v>437.042</v>
      </c>
      <c r="JY713">
        <v>18.2651</v>
      </c>
      <c r="JZ713">
        <v>31.3546</v>
      </c>
      <c r="KA713">
        <v>30</v>
      </c>
      <c r="KB713">
        <v>31.1457</v>
      </c>
      <c r="KC713">
        <v>31.0689</v>
      </c>
      <c r="KD713">
        <v>20.6282</v>
      </c>
      <c r="KE713">
        <v>24.3852</v>
      </c>
      <c r="KF713">
        <v>28.7863</v>
      </c>
      <c r="KG713">
        <v>18.282</v>
      </c>
      <c r="KH713">
        <v>426.694</v>
      </c>
      <c r="KI713">
        <v>13.445</v>
      </c>
      <c r="KJ713">
        <v>100.789</v>
      </c>
      <c r="KK713">
        <v>100.158</v>
      </c>
    </row>
    <row r="714" spans="1:297">
      <c r="A714">
        <v>698</v>
      </c>
      <c r="B714">
        <v>1761516484.5</v>
      </c>
      <c r="C714">
        <v>9274</v>
      </c>
      <c r="D714" t="s">
        <v>1845</v>
      </c>
      <c r="E714" t="s">
        <v>1846</v>
      </c>
      <c r="F714">
        <v>5</v>
      </c>
      <c r="G714" t="s">
        <v>1604</v>
      </c>
      <c r="H714" t="s">
        <v>436</v>
      </c>
      <c r="I714">
        <v>1761516482</v>
      </c>
      <c r="J714">
        <f>(K714)/1000</f>
        <v>0</v>
      </c>
      <c r="K714">
        <f>IF(DP714, AN714, AH714)</f>
        <v>0</v>
      </c>
      <c r="L714">
        <f>IF(DP714, AI714, AG714)</f>
        <v>0</v>
      </c>
      <c r="M714">
        <f>DR714 - IF(AU714&gt;1, L714*DL714*100.0/(AW714), 0)</f>
        <v>0</v>
      </c>
      <c r="N714">
        <f>((T714-J714/2)*M714-L714)/(T714+J714/2)</f>
        <v>0</v>
      </c>
      <c r="O714">
        <f>N714*(DY714+DZ714)/1000.0</f>
        <v>0</v>
      </c>
      <c r="P714">
        <f>(DR714 - IF(AU714&gt;1, L714*DL714*100.0/(AW714), 0))*(DY714+DZ714)/1000.0</f>
        <v>0</v>
      </c>
      <c r="Q714">
        <f>2.0/((1/S714-1/R714)+SIGN(S714)*SQRT((1/S714-1/R714)*(1/S714-1/R714) + 4*DM714/((DM714+1)*(DM714+1))*(2*1/S714*1/R714-1/R714*1/R714)))</f>
        <v>0</v>
      </c>
      <c r="R714">
        <f>IF(LEFT(DN714,1)&lt;&gt;"0",IF(LEFT(DN714,1)="1",3.0,DO714),$D$5+$E$5*(EF714*DY714/($K$5*1000))+$F$5*(EF714*DY714/($K$5*1000))*MAX(MIN(DL714,$J$5),$I$5)*MAX(MIN(DL714,$J$5),$I$5)+$G$5*MAX(MIN(DL714,$J$5),$I$5)*(EF714*DY714/($K$5*1000))+$H$5*(EF714*DY714/($K$5*1000))*(EF714*DY714/($K$5*1000)))</f>
        <v>0</v>
      </c>
      <c r="S714">
        <f>J714*(1000-(1000*0.61365*exp(17.502*W714/(240.97+W714))/(DY714+DZ714)+DT714)/2)/(1000*0.61365*exp(17.502*W714/(240.97+W714))/(DY714+DZ714)-DT714)</f>
        <v>0</v>
      </c>
      <c r="T714">
        <f>1/((DM714+1)/(Q714/1.6)+1/(R714/1.37)) + DM714/((DM714+1)/(Q714/1.6) + DM714/(R714/1.37))</f>
        <v>0</v>
      </c>
      <c r="U714">
        <f>(DH714*DK714)</f>
        <v>0</v>
      </c>
      <c r="V714">
        <f>(EA714+(U714+2*0.95*5.67E-8*(((EA714+$B$7)+273)^4-(EA714+273)^4)-44100*J714)/(1.84*29.3*R714+8*0.95*5.67E-8*(EA714+273)^3))</f>
        <v>0</v>
      </c>
      <c r="W714">
        <f>($C$7*EB714+$D$7*EC714+$E$7*V714)</f>
        <v>0</v>
      </c>
      <c r="X714">
        <f>0.61365*exp(17.502*W714/(240.97+W714))</f>
        <v>0</v>
      </c>
      <c r="Y714">
        <f>(Z714/AA714*100)</f>
        <v>0</v>
      </c>
      <c r="Z714">
        <f>DT714*(DY714+DZ714)/1000</f>
        <v>0</v>
      </c>
      <c r="AA714">
        <f>0.61365*exp(17.502*EA714/(240.97+EA714))</f>
        <v>0</v>
      </c>
      <c r="AB714">
        <f>(X714-DT714*(DY714+DZ714)/1000)</f>
        <v>0</v>
      </c>
      <c r="AC714">
        <f>(-J714*44100)</f>
        <v>0</v>
      </c>
      <c r="AD714">
        <f>2*29.3*R714*0.92*(EA714-W714)</f>
        <v>0</v>
      </c>
      <c r="AE714">
        <f>2*0.95*5.67E-8*(((EA714+$B$7)+273)^4-(W714+273)^4)</f>
        <v>0</v>
      </c>
      <c r="AF714">
        <f>U714+AE714+AC714+AD714</f>
        <v>0</v>
      </c>
      <c r="AG714">
        <f>DX714*AU714*(DS714-DR714*(1000-AU714*DU714)/(1000-AU714*DT714))/(100*DL714)</f>
        <v>0</v>
      </c>
      <c r="AH714">
        <f>1000*DX714*AU714*(DT714-DU714)/(100*DL714*(1000-AU714*DT714))</f>
        <v>0</v>
      </c>
      <c r="AI714">
        <f>(AJ714 - AK714 - DY714*1E3/(8.314*(EA714+273.15)) * AM714/DX714 * AL714) * DX714/(100*DL714) * (1000 - DU714)/1000</f>
        <v>0</v>
      </c>
      <c r="AJ714">
        <v>425.772496426167</v>
      </c>
      <c r="AK714">
        <v>408.7522060606059</v>
      </c>
      <c r="AL714">
        <v>0.002099051862164377</v>
      </c>
      <c r="AM714">
        <v>65.65834347020231</v>
      </c>
      <c r="AN714">
        <f>(AP714 - AO714 + DY714*1E3/(8.314*(EA714+273.15)) * AR714/DX714 * AQ714) * DX714/(100*DL714) * 1000/(1000 - AP714)</f>
        <v>0</v>
      </c>
      <c r="AO714">
        <v>13.5141061899982</v>
      </c>
      <c r="AP714">
        <v>16.53009939393939</v>
      </c>
      <c r="AQ714">
        <v>-3.965924499628833E-08</v>
      </c>
      <c r="AR714">
        <v>107.4177789400426</v>
      </c>
      <c r="AS714">
        <v>0</v>
      </c>
      <c r="AT714">
        <v>0</v>
      </c>
      <c r="AU714">
        <f>IF(AS714*$H$13&gt;=AW714,1.0,(AW714/(AW714-AS714*$H$13)))</f>
        <v>0</v>
      </c>
      <c r="AV714">
        <f>(AU714-1)*100</f>
        <v>0</v>
      </c>
      <c r="AW714">
        <f>MAX(0,($B$13+$C$13*EF714)/(1+$D$13*EF714)*DY714/(EA714+273)*$E$13)</f>
        <v>0</v>
      </c>
      <c r="AX714" t="s">
        <v>437</v>
      </c>
      <c r="AY714" t="s">
        <v>437</v>
      </c>
      <c r="AZ714">
        <v>0</v>
      </c>
      <c r="BA714">
        <v>0</v>
      </c>
      <c r="BB714">
        <f>1-AZ714/BA714</f>
        <v>0</v>
      </c>
      <c r="BC714">
        <v>0</v>
      </c>
      <c r="BD714" t="s">
        <v>437</v>
      </c>
      <c r="BE714" t="s">
        <v>437</v>
      </c>
      <c r="BF714">
        <v>0</v>
      </c>
      <c r="BG714">
        <v>0</v>
      </c>
      <c r="BH714">
        <f>1-BF714/BG714</f>
        <v>0</v>
      </c>
      <c r="BI714">
        <v>0.5</v>
      </c>
      <c r="BJ714">
        <f>DI714</f>
        <v>0</v>
      </c>
      <c r="BK714">
        <f>L714</f>
        <v>0</v>
      </c>
      <c r="BL714">
        <f>BH714*BI714*BJ714</f>
        <v>0</v>
      </c>
      <c r="BM714">
        <f>(BK714-BC714)/BJ714</f>
        <v>0</v>
      </c>
      <c r="BN714">
        <f>(BA714-BG714)/BG714</f>
        <v>0</v>
      </c>
      <c r="BO714">
        <f>AZ714/(BB714+AZ714/BG714)</f>
        <v>0</v>
      </c>
      <c r="BP714" t="s">
        <v>437</v>
      </c>
      <c r="BQ714">
        <v>0</v>
      </c>
      <c r="BR714">
        <f>IF(BQ714&lt;&gt;0, BQ714, BO714)</f>
        <v>0</v>
      </c>
      <c r="BS714">
        <f>1-BR714/BG714</f>
        <v>0</v>
      </c>
      <c r="BT714">
        <f>(BG714-BF714)/(BG714-BR714)</f>
        <v>0</v>
      </c>
      <c r="BU714">
        <f>(BA714-BG714)/(BA714-BR714)</f>
        <v>0</v>
      </c>
      <c r="BV714">
        <f>(BG714-BF714)/(BG714-AZ714)</f>
        <v>0</v>
      </c>
      <c r="BW714">
        <f>(BA714-BG714)/(BA714-AZ714)</f>
        <v>0</v>
      </c>
      <c r="BX714">
        <f>(BT714*BR714/BF714)</f>
        <v>0</v>
      </c>
      <c r="BY714">
        <f>(1-BX714)</f>
        <v>0</v>
      </c>
      <c r="BZ714">
        <v>2020</v>
      </c>
      <c r="CA714">
        <v>290.0000000000001</v>
      </c>
      <c r="CB714">
        <v>1590.42</v>
      </c>
      <c r="CC714">
        <v>295</v>
      </c>
      <c r="CD714">
        <v>5220.67</v>
      </c>
      <c r="CE714">
        <v>1591.29</v>
      </c>
      <c r="CF714">
        <v>-0.87</v>
      </c>
      <c r="CG714">
        <v>300.0000000000001</v>
      </c>
      <c r="CH714">
        <v>23.8</v>
      </c>
      <c r="CI714">
        <v>1650.734719841875</v>
      </c>
      <c r="CJ714">
        <v>2.032994541366527</v>
      </c>
      <c r="CK714">
        <v>-31.03478562282126</v>
      </c>
      <c r="CL714">
        <v>0.9198548094063967</v>
      </c>
      <c r="CM714">
        <v>0.9759925733019913</v>
      </c>
      <c r="CN714">
        <v>-0.00431141668520578</v>
      </c>
      <c r="CO714">
        <v>289.9999999999999</v>
      </c>
      <c r="CP714">
        <v>1590.91</v>
      </c>
      <c r="CQ714">
        <v>765</v>
      </c>
      <c r="CR714">
        <v>5219.32</v>
      </c>
      <c r="CS714">
        <v>1591.27</v>
      </c>
      <c r="CT714">
        <v>-0.36</v>
      </c>
      <c r="DH714">
        <f>$B$11*EG714+$C$11*EH714+$F$11*ES714*(1-EV714)</f>
        <v>0</v>
      </c>
      <c r="DI714">
        <f>DH714*DJ714</f>
        <v>0</v>
      </c>
      <c r="DJ714">
        <f>($B$11*$D$9+$C$11*$D$9+$F$11*((FF714+EX714)/MAX(FF714+EX714+FG714, 0.1)*$I$9+FG714/MAX(FF714+EX714+FG714, 0.1)*$J$9))/($B$11+$C$11+$F$11)</f>
        <v>0</v>
      </c>
      <c r="DK714">
        <f>($B$11*$K$9+$C$11*$K$9+$F$11*((FF714+EX714)/MAX(FF714+EX714+FG714, 0.1)*$P$9+FG714/MAX(FF714+EX714+FG714, 0.1)*$Q$9))/($B$11+$C$11+$F$11)</f>
        <v>0</v>
      </c>
      <c r="DL714">
        <v>6</v>
      </c>
      <c r="DM714">
        <v>0.5</v>
      </c>
      <c r="DN714" t="s">
        <v>438</v>
      </c>
      <c r="DO714">
        <v>2</v>
      </c>
      <c r="DP714" t="b">
        <v>1</v>
      </c>
      <c r="DQ714">
        <v>1761516482</v>
      </c>
      <c r="DR714">
        <v>401.9535555555556</v>
      </c>
      <c r="DS714">
        <v>420.588</v>
      </c>
      <c r="DT714">
        <v>16.53037777777778</v>
      </c>
      <c r="DU714">
        <v>13.51427777777778</v>
      </c>
      <c r="DV714">
        <v>404.2256666666667</v>
      </c>
      <c r="DW714">
        <v>16.45508888888889</v>
      </c>
      <c r="DX714">
        <v>499.8804444444444</v>
      </c>
      <c r="DY714">
        <v>90.24293333333333</v>
      </c>
      <c r="DZ714">
        <v>0.09990175555555555</v>
      </c>
      <c r="EA714">
        <v>23.91681111111111</v>
      </c>
      <c r="EB714">
        <v>23.96642222222222</v>
      </c>
      <c r="EC714">
        <v>999.9000000000001</v>
      </c>
      <c r="ED714">
        <v>0</v>
      </c>
      <c r="EE714">
        <v>0</v>
      </c>
      <c r="EF714">
        <v>10000.96888888889</v>
      </c>
      <c r="EG714">
        <v>0</v>
      </c>
      <c r="EH714">
        <v>1044.741111111111</v>
      </c>
      <c r="EI714">
        <v>-18.63437777777778</v>
      </c>
      <c r="EJ714">
        <v>408.7095555555556</v>
      </c>
      <c r="EK714">
        <v>426.3496666666667</v>
      </c>
      <c r="EL714">
        <v>3.01609</v>
      </c>
      <c r="EM714">
        <v>420.588</v>
      </c>
      <c r="EN714">
        <v>13.51427777777778</v>
      </c>
      <c r="EO714">
        <v>1.491748888888889</v>
      </c>
      <c r="EP714">
        <v>1.219565555555556</v>
      </c>
      <c r="EQ714">
        <v>12.88384444444445</v>
      </c>
      <c r="ER714">
        <v>9.842577777777777</v>
      </c>
      <c r="ES714">
        <v>2000.004444444445</v>
      </c>
      <c r="ET714">
        <v>0.9799956666666666</v>
      </c>
      <c r="EU714">
        <v>0.02000434444444445</v>
      </c>
      <c r="EV714">
        <v>0</v>
      </c>
      <c r="EW714">
        <v>1355.274444444444</v>
      </c>
      <c r="EX714">
        <v>5.00097</v>
      </c>
      <c r="EY714">
        <v>27363.87777777778</v>
      </c>
      <c r="EZ714">
        <v>16707.57777777778</v>
      </c>
      <c r="FA714">
        <v>41.187</v>
      </c>
      <c r="FB714">
        <v>42.312</v>
      </c>
      <c r="FC714">
        <v>41.347</v>
      </c>
      <c r="FD714">
        <v>41.687</v>
      </c>
      <c r="FE714">
        <v>41.243</v>
      </c>
      <c r="FF714">
        <v>1955.094444444445</v>
      </c>
      <c r="FG714">
        <v>39.91</v>
      </c>
      <c r="FH714">
        <v>0</v>
      </c>
      <c r="FI714">
        <v>11355.80000019073</v>
      </c>
      <c r="FJ714">
        <v>0</v>
      </c>
      <c r="FK714">
        <v>1354.833846153846</v>
      </c>
      <c r="FL714">
        <v>6.216068382438169</v>
      </c>
      <c r="FM714">
        <v>276.9572647666216</v>
      </c>
      <c r="FN714">
        <v>27346.93846153846</v>
      </c>
      <c r="FO714">
        <v>15</v>
      </c>
      <c r="FP714">
        <v>0</v>
      </c>
      <c r="FQ714" t="s">
        <v>439</v>
      </c>
      <c r="FR714">
        <v>1760210915.6</v>
      </c>
      <c r="FS714">
        <v>0</v>
      </c>
      <c r="FT714">
        <v>0</v>
      </c>
      <c r="FU714">
        <v>-0.215</v>
      </c>
      <c r="FV714">
        <v>0</v>
      </c>
      <c r="FW714">
        <v>-0.6919999999999999</v>
      </c>
      <c r="FX714">
        <v>0</v>
      </c>
      <c r="FY714">
        <v>400</v>
      </c>
      <c r="FZ714">
        <v>0</v>
      </c>
      <c r="GA714">
        <v>0.15</v>
      </c>
      <c r="GB714">
        <v>0</v>
      </c>
      <c r="GC714">
        <v>-18.215595</v>
      </c>
      <c r="GD714">
        <v>-2.080487054408996</v>
      </c>
      <c r="GE714">
        <v>0.4221427625519594</v>
      </c>
      <c r="GF714">
        <v>0</v>
      </c>
      <c r="GG714">
        <v>1354.488235294118</v>
      </c>
      <c r="GH714">
        <v>6.625210082713682</v>
      </c>
      <c r="GI714">
        <v>0.689614003663229</v>
      </c>
      <c r="GJ714">
        <v>0</v>
      </c>
      <c r="GK714">
        <v>3.00680325</v>
      </c>
      <c r="GL714">
        <v>0.1225295684802961</v>
      </c>
      <c r="GM714">
        <v>0.01476992017370103</v>
      </c>
      <c r="GN714">
        <v>0</v>
      </c>
      <c r="GO714">
        <v>0</v>
      </c>
      <c r="GP714">
        <v>3</v>
      </c>
      <c r="GQ714" t="s">
        <v>455</v>
      </c>
      <c r="GR714">
        <v>3.13342</v>
      </c>
      <c r="GS714">
        <v>2.76036</v>
      </c>
      <c r="GT714">
        <v>0.0904363</v>
      </c>
      <c r="GU714">
        <v>0.0927127</v>
      </c>
      <c r="GV714">
        <v>0.0808518</v>
      </c>
      <c r="GW714">
        <v>0.06911490000000001</v>
      </c>
      <c r="GX714">
        <v>28839.2</v>
      </c>
      <c r="GY714">
        <v>28773</v>
      </c>
      <c r="GZ714">
        <v>29491.4</v>
      </c>
      <c r="HA714">
        <v>29318.7</v>
      </c>
      <c r="HB714">
        <v>35823.1</v>
      </c>
      <c r="HC714">
        <v>36155.5</v>
      </c>
      <c r="HD714">
        <v>41496.4</v>
      </c>
      <c r="HE714">
        <v>41649.9</v>
      </c>
      <c r="HF714">
        <v>1.90998</v>
      </c>
      <c r="HG714">
        <v>1.82435</v>
      </c>
      <c r="HH714">
        <v>0.008199359999999999</v>
      </c>
      <c r="HI714">
        <v>0</v>
      </c>
      <c r="HJ714">
        <v>23.8319</v>
      </c>
      <c r="HK714">
        <v>999.9</v>
      </c>
      <c r="HL714">
        <v>33.9</v>
      </c>
      <c r="HM714">
        <v>31.3</v>
      </c>
      <c r="HN714">
        <v>17.239</v>
      </c>
      <c r="HO714">
        <v>61.9669</v>
      </c>
      <c r="HP714">
        <v>30.9736</v>
      </c>
      <c r="HQ714">
        <v>1</v>
      </c>
      <c r="HR714">
        <v>0.307238</v>
      </c>
      <c r="HS714">
        <v>4.96678</v>
      </c>
      <c r="HT714">
        <v>20.271</v>
      </c>
      <c r="HU714">
        <v>5.21879</v>
      </c>
      <c r="HV714">
        <v>12.0159</v>
      </c>
      <c r="HW714">
        <v>4.98905</v>
      </c>
      <c r="HX714">
        <v>3.2876</v>
      </c>
      <c r="HY714">
        <v>9999</v>
      </c>
      <c r="HZ714">
        <v>9999</v>
      </c>
      <c r="IA714">
        <v>9999</v>
      </c>
      <c r="IB714">
        <v>999.9</v>
      </c>
      <c r="IC714">
        <v>4.97283</v>
      </c>
      <c r="ID714">
        <v>1.86661</v>
      </c>
      <c r="IE714">
        <v>1.86594</v>
      </c>
      <c r="IF714">
        <v>1.86585</v>
      </c>
      <c r="IG714">
        <v>1.86768</v>
      </c>
      <c r="IH714">
        <v>1.87019</v>
      </c>
      <c r="II714">
        <v>1.86875</v>
      </c>
      <c r="IJ714">
        <v>1.87027</v>
      </c>
      <c r="IK714">
        <v>0</v>
      </c>
      <c r="IL714">
        <v>0</v>
      </c>
      <c r="IM714">
        <v>0</v>
      </c>
      <c r="IN714">
        <v>0</v>
      </c>
      <c r="IO714" t="s">
        <v>441</v>
      </c>
      <c r="IP714" t="s">
        <v>442</v>
      </c>
      <c r="IQ714" t="s">
        <v>443</v>
      </c>
      <c r="IR714" t="s">
        <v>443</v>
      </c>
      <c r="IS714" t="s">
        <v>443</v>
      </c>
      <c r="IT714" t="s">
        <v>443</v>
      </c>
      <c r="IU714">
        <v>0</v>
      </c>
      <c r="IV714">
        <v>100</v>
      </c>
      <c r="IW714">
        <v>100</v>
      </c>
      <c r="IX714">
        <v>-2.273</v>
      </c>
      <c r="IY714">
        <v>0.07530000000000001</v>
      </c>
      <c r="IZ714">
        <v>-1.414774939843471</v>
      </c>
      <c r="JA714">
        <v>-0.002262605230658699</v>
      </c>
      <c r="JB714">
        <v>4.117972070868355E-07</v>
      </c>
      <c r="JC714">
        <v>-1.535053720392113E-10</v>
      </c>
      <c r="JD714">
        <v>-0.05773197212917025</v>
      </c>
      <c r="JE714">
        <v>-0.004387372397949352</v>
      </c>
      <c r="JF714">
        <v>0.001148265067849212</v>
      </c>
      <c r="JG714">
        <v>-2.372704636287677E-05</v>
      </c>
      <c r="JH714">
        <v>4</v>
      </c>
      <c r="JI714">
        <v>2346</v>
      </c>
      <c r="JJ714">
        <v>1</v>
      </c>
      <c r="JK714">
        <v>24</v>
      </c>
      <c r="JL714">
        <v>21759.5</v>
      </c>
      <c r="JM714">
        <v>29358608.1</v>
      </c>
      <c r="JN714">
        <v>1.05225</v>
      </c>
      <c r="JO714">
        <v>2.27905</v>
      </c>
      <c r="JP714">
        <v>1.39648</v>
      </c>
      <c r="JQ714">
        <v>2.35352</v>
      </c>
      <c r="JR714">
        <v>1.49536</v>
      </c>
      <c r="JS714">
        <v>2.63672</v>
      </c>
      <c r="JT714">
        <v>36.0816</v>
      </c>
      <c r="JU714">
        <v>24.0262</v>
      </c>
      <c r="JV714">
        <v>18</v>
      </c>
      <c r="JW714">
        <v>501.668</v>
      </c>
      <c r="JX714">
        <v>436.755</v>
      </c>
      <c r="JY714">
        <v>18.2861</v>
      </c>
      <c r="JZ714">
        <v>31.3534</v>
      </c>
      <c r="KA714">
        <v>30.0002</v>
      </c>
      <c r="KB714">
        <v>31.1441</v>
      </c>
      <c r="KC714">
        <v>31.0674</v>
      </c>
      <c r="KD714">
        <v>21.1268</v>
      </c>
      <c r="KE714">
        <v>24.6802</v>
      </c>
      <c r="KF714">
        <v>28.7863</v>
      </c>
      <c r="KG714">
        <v>18.3058</v>
      </c>
      <c r="KH714">
        <v>440.189</v>
      </c>
      <c r="KI714">
        <v>13.4256</v>
      </c>
      <c r="KJ714">
        <v>100.788</v>
      </c>
      <c r="KK714">
        <v>100.158</v>
      </c>
    </row>
    <row r="715" spans="1:297">
      <c r="A715">
        <v>699</v>
      </c>
      <c r="B715">
        <v>1761516489.5</v>
      </c>
      <c r="C715">
        <v>9279</v>
      </c>
      <c r="D715" t="s">
        <v>1847</v>
      </c>
      <c r="E715" t="s">
        <v>1848</v>
      </c>
      <c r="F715">
        <v>5</v>
      </c>
      <c r="G715" t="s">
        <v>1604</v>
      </c>
      <c r="H715" t="s">
        <v>436</v>
      </c>
      <c r="I715">
        <v>1761516486.7</v>
      </c>
      <c r="J715">
        <f>(K715)/1000</f>
        <v>0</v>
      </c>
      <c r="K715">
        <f>IF(DP715, AN715, AH715)</f>
        <v>0</v>
      </c>
      <c r="L715">
        <f>IF(DP715, AI715, AG715)</f>
        <v>0</v>
      </c>
      <c r="M715">
        <f>DR715 - IF(AU715&gt;1, L715*DL715*100.0/(AW715), 0)</f>
        <v>0</v>
      </c>
      <c r="N715">
        <f>((T715-J715/2)*M715-L715)/(T715+J715/2)</f>
        <v>0</v>
      </c>
      <c r="O715">
        <f>N715*(DY715+DZ715)/1000.0</f>
        <v>0</v>
      </c>
      <c r="P715">
        <f>(DR715 - IF(AU715&gt;1, L715*DL715*100.0/(AW715), 0))*(DY715+DZ715)/1000.0</f>
        <v>0</v>
      </c>
      <c r="Q715">
        <f>2.0/((1/S715-1/R715)+SIGN(S715)*SQRT((1/S715-1/R715)*(1/S715-1/R715) + 4*DM715/((DM715+1)*(DM715+1))*(2*1/S715*1/R715-1/R715*1/R715)))</f>
        <v>0</v>
      </c>
      <c r="R715">
        <f>IF(LEFT(DN715,1)&lt;&gt;"0",IF(LEFT(DN715,1)="1",3.0,DO715),$D$5+$E$5*(EF715*DY715/($K$5*1000))+$F$5*(EF715*DY715/($K$5*1000))*MAX(MIN(DL715,$J$5),$I$5)*MAX(MIN(DL715,$J$5),$I$5)+$G$5*MAX(MIN(DL715,$J$5),$I$5)*(EF715*DY715/($K$5*1000))+$H$5*(EF715*DY715/($K$5*1000))*(EF715*DY715/($K$5*1000)))</f>
        <v>0</v>
      </c>
      <c r="S715">
        <f>J715*(1000-(1000*0.61365*exp(17.502*W715/(240.97+W715))/(DY715+DZ715)+DT715)/2)/(1000*0.61365*exp(17.502*W715/(240.97+W715))/(DY715+DZ715)-DT715)</f>
        <v>0</v>
      </c>
      <c r="T715">
        <f>1/((DM715+1)/(Q715/1.6)+1/(R715/1.37)) + DM715/((DM715+1)/(Q715/1.6) + DM715/(R715/1.37))</f>
        <v>0</v>
      </c>
      <c r="U715">
        <f>(DH715*DK715)</f>
        <v>0</v>
      </c>
      <c r="V715">
        <f>(EA715+(U715+2*0.95*5.67E-8*(((EA715+$B$7)+273)^4-(EA715+273)^4)-44100*J715)/(1.84*29.3*R715+8*0.95*5.67E-8*(EA715+273)^3))</f>
        <v>0</v>
      </c>
      <c r="W715">
        <f>($C$7*EB715+$D$7*EC715+$E$7*V715)</f>
        <v>0</v>
      </c>
      <c r="X715">
        <f>0.61365*exp(17.502*W715/(240.97+W715))</f>
        <v>0</v>
      </c>
      <c r="Y715">
        <f>(Z715/AA715*100)</f>
        <v>0</v>
      </c>
      <c r="Z715">
        <f>DT715*(DY715+DZ715)/1000</f>
        <v>0</v>
      </c>
      <c r="AA715">
        <f>0.61365*exp(17.502*EA715/(240.97+EA715))</f>
        <v>0</v>
      </c>
      <c r="AB715">
        <f>(X715-DT715*(DY715+DZ715)/1000)</f>
        <v>0</v>
      </c>
      <c r="AC715">
        <f>(-J715*44100)</f>
        <v>0</v>
      </c>
      <c r="AD715">
        <f>2*29.3*R715*0.92*(EA715-W715)</f>
        <v>0</v>
      </c>
      <c r="AE715">
        <f>2*0.95*5.67E-8*(((EA715+$B$7)+273)^4-(W715+273)^4)</f>
        <v>0</v>
      </c>
      <c r="AF715">
        <f>U715+AE715+AC715+AD715</f>
        <v>0</v>
      </c>
      <c r="AG715">
        <f>DX715*AU715*(DS715-DR715*(1000-AU715*DU715)/(1000-AU715*DT715))/(100*DL715)</f>
        <v>0</v>
      </c>
      <c r="AH715">
        <f>1000*DX715*AU715*(DT715-DU715)/(100*DL715*(1000-AU715*DT715))</f>
        <v>0</v>
      </c>
      <c r="AI715">
        <f>(AJ715 - AK715 - DY715*1E3/(8.314*(EA715+273.15)) * AM715/DX715 * AL715) * DX715/(100*DL715) * (1000 - DU715)/1000</f>
        <v>0</v>
      </c>
      <c r="AJ715">
        <v>433.8801525088929</v>
      </c>
      <c r="AK715">
        <v>412.3970666666667</v>
      </c>
      <c r="AL715">
        <v>0.8793351954152386</v>
      </c>
      <c r="AM715">
        <v>65.65834347020231</v>
      </c>
      <c r="AN715">
        <f>(AP715 - AO715 + DY715*1E3/(8.314*(EA715+273.15)) * AR715/DX715 * AQ715) * DX715/(100*DL715) * 1000/(1000 - AP715)</f>
        <v>0</v>
      </c>
      <c r="AO715">
        <v>13.51229844731044</v>
      </c>
      <c r="AP715">
        <v>16.53600424242424</v>
      </c>
      <c r="AQ715">
        <v>1.251291909445538E-05</v>
      </c>
      <c r="AR715">
        <v>107.4177789400426</v>
      </c>
      <c r="AS715">
        <v>0</v>
      </c>
      <c r="AT715">
        <v>0</v>
      </c>
      <c r="AU715">
        <f>IF(AS715*$H$13&gt;=AW715,1.0,(AW715/(AW715-AS715*$H$13)))</f>
        <v>0</v>
      </c>
      <c r="AV715">
        <f>(AU715-1)*100</f>
        <v>0</v>
      </c>
      <c r="AW715">
        <f>MAX(0,($B$13+$C$13*EF715)/(1+$D$13*EF715)*DY715/(EA715+273)*$E$13)</f>
        <v>0</v>
      </c>
      <c r="AX715" t="s">
        <v>437</v>
      </c>
      <c r="AY715" t="s">
        <v>437</v>
      </c>
      <c r="AZ715">
        <v>0</v>
      </c>
      <c r="BA715">
        <v>0</v>
      </c>
      <c r="BB715">
        <f>1-AZ715/BA715</f>
        <v>0</v>
      </c>
      <c r="BC715">
        <v>0</v>
      </c>
      <c r="BD715" t="s">
        <v>437</v>
      </c>
      <c r="BE715" t="s">
        <v>437</v>
      </c>
      <c r="BF715">
        <v>0</v>
      </c>
      <c r="BG715">
        <v>0</v>
      </c>
      <c r="BH715">
        <f>1-BF715/BG715</f>
        <v>0</v>
      </c>
      <c r="BI715">
        <v>0.5</v>
      </c>
      <c r="BJ715">
        <f>DI715</f>
        <v>0</v>
      </c>
      <c r="BK715">
        <f>L715</f>
        <v>0</v>
      </c>
      <c r="BL715">
        <f>BH715*BI715*BJ715</f>
        <v>0</v>
      </c>
      <c r="BM715">
        <f>(BK715-BC715)/BJ715</f>
        <v>0</v>
      </c>
      <c r="BN715">
        <f>(BA715-BG715)/BG715</f>
        <v>0</v>
      </c>
      <c r="BO715">
        <f>AZ715/(BB715+AZ715/BG715)</f>
        <v>0</v>
      </c>
      <c r="BP715" t="s">
        <v>437</v>
      </c>
      <c r="BQ715">
        <v>0</v>
      </c>
      <c r="BR715">
        <f>IF(BQ715&lt;&gt;0, BQ715, BO715)</f>
        <v>0</v>
      </c>
      <c r="BS715">
        <f>1-BR715/BG715</f>
        <v>0</v>
      </c>
      <c r="BT715">
        <f>(BG715-BF715)/(BG715-BR715)</f>
        <v>0</v>
      </c>
      <c r="BU715">
        <f>(BA715-BG715)/(BA715-BR715)</f>
        <v>0</v>
      </c>
      <c r="BV715">
        <f>(BG715-BF715)/(BG715-AZ715)</f>
        <v>0</v>
      </c>
      <c r="BW715">
        <f>(BA715-BG715)/(BA715-AZ715)</f>
        <v>0</v>
      </c>
      <c r="BX715">
        <f>(BT715*BR715/BF715)</f>
        <v>0</v>
      </c>
      <c r="BY715">
        <f>(1-BX715)</f>
        <v>0</v>
      </c>
      <c r="BZ715">
        <v>2020</v>
      </c>
      <c r="CA715">
        <v>290.0000000000001</v>
      </c>
      <c r="CB715">
        <v>1590.42</v>
      </c>
      <c r="CC715">
        <v>295</v>
      </c>
      <c r="CD715">
        <v>5220.67</v>
      </c>
      <c r="CE715">
        <v>1591.29</v>
      </c>
      <c r="CF715">
        <v>-0.87</v>
      </c>
      <c r="CG715">
        <v>300.0000000000001</v>
      </c>
      <c r="CH715">
        <v>23.8</v>
      </c>
      <c r="CI715">
        <v>1650.734719841875</v>
      </c>
      <c r="CJ715">
        <v>2.032994541366527</v>
      </c>
      <c r="CK715">
        <v>-31.03478562282126</v>
      </c>
      <c r="CL715">
        <v>0.9198548094063967</v>
      </c>
      <c r="CM715">
        <v>0.9759925733019913</v>
      </c>
      <c r="CN715">
        <v>-0.00431141668520578</v>
      </c>
      <c r="CO715">
        <v>289.9999999999999</v>
      </c>
      <c r="CP715">
        <v>1590.91</v>
      </c>
      <c r="CQ715">
        <v>765</v>
      </c>
      <c r="CR715">
        <v>5219.32</v>
      </c>
      <c r="CS715">
        <v>1591.27</v>
      </c>
      <c r="CT715">
        <v>-0.36</v>
      </c>
      <c r="DH715">
        <f>$B$11*EG715+$C$11*EH715+$F$11*ES715*(1-EV715)</f>
        <v>0</v>
      </c>
      <c r="DI715">
        <f>DH715*DJ715</f>
        <v>0</v>
      </c>
      <c r="DJ715">
        <f>($B$11*$D$9+$C$11*$D$9+$F$11*((FF715+EX715)/MAX(FF715+EX715+FG715, 0.1)*$I$9+FG715/MAX(FF715+EX715+FG715, 0.1)*$J$9))/($B$11+$C$11+$F$11)</f>
        <v>0</v>
      </c>
      <c r="DK715">
        <f>($B$11*$K$9+$C$11*$K$9+$F$11*((FF715+EX715)/MAX(FF715+EX715+FG715, 0.1)*$P$9+FG715/MAX(FF715+EX715+FG715, 0.1)*$Q$9))/($B$11+$C$11+$F$11)</f>
        <v>0</v>
      </c>
      <c r="DL715">
        <v>6</v>
      </c>
      <c r="DM715">
        <v>0.5</v>
      </c>
      <c r="DN715" t="s">
        <v>438</v>
      </c>
      <c r="DO715">
        <v>2</v>
      </c>
      <c r="DP715" t="b">
        <v>1</v>
      </c>
      <c r="DQ715">
        <v>1761516486.7</v>
      </c>
      <c r="DR715">
        <v>403.4754</v>
      </c>
      <c r="DS715">
        <v>428.7207999999999</v>
      </c>
      <c r="DT715">
        <v>16.53348</v>
      </c>
      <c r="DU715">
        <v>13.51052</v>
      </c>
      <c r="DV715">
        <v>405.7508</v>
      </c>
      <c r="DW715">
        <v>16.45815</v>
      </c>
      <c r="DX715">
        <v>500.0424</v>
      </c>
      <c r="DY715">
        <v>90.24202</v>
      </c>
      <c r="DZ715">
        <v>0.10007294</v>
      </c>
      <c r="EA715">
        <v>23.92148</v>
      </c>
      <c r="EB715">
        <v>23.97033</v>
      </c>
      <c r="EC715">
        <v>999.9</v>
      </c>
      <c r="ED715">
        <v>0</v>
      </c>
      <c r="EE715">
        <v>0</v>
      </c>
      <c r="EF715">
        <v>9986.367999999999</v>
      </c>
      <c r="EG715">
        <v>0</v>
      </c>
      <c r="EH715">
        <v>1044.75</v>
      </c>
      <c r="EI715">
        <v>-25.24514</v>
      </c>
      <c r="EJ715">
        <v>410.2584</v>
      </c>
      <c r="EK715">
        <v>434.5923000000001</v>
      </c>
      <c r="EL715">
        <v>3.022952000000001</v>
      </c>
      <c r="EM715">
        <v>428.7207999999999</v>
      </c>
      <c r="EN715">
        <v>13.51052</v>
      </c>
      <c r="EO715">
        <v>1.492014</v>
      </c>
      <c r="EP715">
        <v>1.219217</v>
      </c>
      <c r="EQ715">
        <v>12.88658</v>
      </c>
      <c r="ER715">
        <v>9.838287000000001</v>
      </c>
      <c r="ES715">
        <v>1999.987</v>
      </c>
      <c r="ET715">
        <v>0.9799954999999999</v>
      </c>
      <c r="EU715">
        <v>0.02000449</v>
      </c>
      <c r="EV715">
        <v>0</v>
      </c>
      <c r="EW715">
        <v>1355.429</v>
      </c>
      <c r="EX715">
        <v>5.000970000000001</v>
      </c>
      <c r="EY715">
        <v>27366.42</v>
      </c>
      <c r="EZ715">
        <v>16707.45</v>
      </c>
      <c r="FA715">
        <v>41.187</v>
      </c>
      <c r="FB715">
        <v>42.312</v>
      </c>
      <c r="FC715">
        <v>41.375</v>
      </c>
      <c r="FD715">
        <v>41.687</v>
      </c>
      <c r="FE715">
        <v>41.2437</v>
      </c>
      <c r="FF715">
        <v>1955.077</v>
      </c>
      <c r="FG715">
        <v>39.90999999999999</v>
      </c>
      <c r="FH715">
        <v>0</v>
      </c>
      <c r="FI715">
        <v>11360.60000014305</v>
      </c>
      <c r="FJ715">
        <v>0</v>
      </c>
      <c r="FK715">
        <v>1355.176923076923</v>
      </c>
      <c r="FL715">
        <v>3.941880353340232</v>
      </c>
      <c r="FM715">
        <v>60.14017082742625</v>
      </c>
      <c r="FN715">
        <v>27361.87307692308</v>
      </c>
      <c r="FO715">
        <v>15</v>
      </c>
      <c r="FP715">
        <v>0</v>
      </c>
      <c r="FQ715" t="s">
        <v>439</v>
      </c>
      <c r="FR715">
        <v>1760210915.6</v>
      </c>
      <c r="FS715">
        <v>0</v>
      </c>
      <c r="FT715">
        <v>0</v>
      </c>
      <c r="FU715">
        <v>-0.215</v>
      </c>
      <c r="FV715">
        <v>0</v>
      </c>
      <c r="FW715">
        <v>-0.6919999999999999</v>
      </c>
      <c r="FX715">
        <v>0</v>
      </c>
      <c r="FY715">
        <v>400</v>
      </c>
      <c r="FZ715">
        <v>0</v>
      </c>
      <c r="GA715">
        <v>0.15</v>
      </c>
      <c r="GB715">
        <v>0</v>
      </c>
      <c r="GC715">
        <v>-19.47537</v>
      </c>
      <c r="GD715">
        <v>-20.15019962476548</v>
      </c>
      <c r="GE715">
        <v>2.679287397816815</v>
      </c>
      <c r="GF715">
        <v>0</v>
      </c>
      <c r="GG715">
        <v>1354.885294117647</v>
      </c>
      <c r="GH715">
        <v>5.347288008541387</v>
      </c>
      <c r="GI715">
        <v>0.5803357815757779</v>
      </c>
      <c r="GJ715">
        <v>0</v>
      </c>
      <c r="GK715">
        <v>3.01400475</v>
      </c>
      <c r="GL715">
        <v>0.06907846153845637</v>
      </c>
      <c r="GM715">
        <v>0.01046181317638104</v>
      </c>
      <c r="GN715">
        <v>1</v>
      </c>
      <c r="GO715">
        <v>1</v>
      </c>
      <c r="GP715">
        <v>3</v>
      </c>
      <c r="GQ715" t="s">
        <v>446</v>
      </c>
      <c r="GR715">
        <v>3.13351</v>
      </c>
      <c r="GS715">
        <v>2.76004</v>
      </c>
      <c r="GT715">
        <v>0.0911477</v>
      </c>
      <c r="GU715">
        <v>0.0949446</v>
      </c>
      <c r="GV715">
        <v>0.0808702</v>
      </c>
      <c r="GW715">
        <v>0.06905840000000001</v>
      </c>
      <c r="GX715">
        <v>28816.5</v>
      </c>
      <c r="GY715">
        <v>28702.4</v>
      </c>
      <c r="GZ715">
        <v>29491.3</v>
      </c>
      <c r="HA715">
        <v>29319</v>
      </c>
      <c r="HB715">
        <v>35822.7</v>
      </c>
      <c r="HC715">
        <v>36158.3</v>
      </c>
      <c r="HD715">
        <v>41496.7</v>
      </c>
      <c r="HE715">
        <v>41650.6</v>
      </c>
      <c r="HF715">
        <v>1.91005</v>
      </c>
      <c r="HG715">
        <v>1.8246</v>
      </c>
      <c r="HH715">
        <v>0.00890344</v>
      </c>
      <c r="HI715">
        <v>0</v>
      </c>
      <c r="HJ715">
        <v>23.8334</v>
      </c>
      <c r="HK715">
        <v>999.9</v>
      </c>
      <c r="HL715">
        <v>33.9</v>
      </c>
      <c r="HM715">
        <v>31.3</v>
      </c>
      <c r="HN715">
        <v>17.2401</v>
      </c>
      <c r="HO715">
        <v>62.5169</v>
      </c>
      <c r="HP715">
        <v>30.7652</v>
      </c>
      <c r="HQ715">
        <v>1</v>
      </c>
      <c r="HR715">
        <v>0.306773</v>
      </c>
      <c r="HS715">
        <v>4.94524</v>
      </c>
      <c r="HT715">
        <v>20.2717</v>
      </c>
      <c r="HU715">
        <v>5.21894</v>
      </c>
      <c r="HV715">
        <v>12.0159</v>
      </c>
      <c r="HW715">
        <v>4.9889</v>
      </c>
      <c r="HX715">
        <v>3.28785</v>
      </c>
      <c r="HY715">
        <v>9999</v>
      </c>
      <c r="HZ715">
        <v>9999</v>
      </c>
      <c r="IA715">
        <v>9999</v>
      </c>
      <c r="IB715">
        <v>999.9</v>
      </c>
      <c r="IC715">
        <v>4.97284</v>
      </c>
      <c r="ID715">
        <v>1.8666</v>
      </c>
      <c r="IE715">
        <v>1.86591</v>
      </c>
      <c r="IF715">
        <v>1.86584</v>
      </c>
      <c r="IG715">
        <v>1.86769</v>
      </c>
      <c r="IH715">
        <v>1.87015</v>
      </c>
      <c r="II715">
        <v>1.86878</v>
      </c>
      <c r="IJ715">
        <v>1.87027</v>
      </c>
      <c r="IK715">
        <v>0</v>
      </c>
      <c r="IL715">
        <v>0</v>
      </c>
      <c r="IM715">
        <v>0</v>
      </c>
      <c r="IN715">
        <v>0</v>
      </c>
      <c r="IO715" t="s">
        <v>441</v>
      </c>
      <c r="IP715" t="s">
        <v>442</v>
      </c>
      <c r="IQ715" t="s">
        <v>443</v>
      </c>
      <c r="IR715" t="s">
        <v>443</v>
      </c>
      <c r="IS715" t="s">
        <v>443</v>
      </c>
      <c r="IT715" t="s">
        <v>443</v>
      </c>
      <c r="IU715">
        <v>0</v>
      </c>
      <c r="IV715">
        <v>100</v>
      </c>
      <c r="IW715">
        <v>100</v>
      </c>
      <c r="IX715">
        <v>-2.281</v>
      </c>
      <c r="IY715">
        <v>0.07530000000000001</v>
      </c>
      <c r="IZ715">
        <v>-1.414774939843471</v>
      </c>
      <c r="JA715">
        <v>-0.002262605230658699</v>
      </c>
      <c r="JB715">
        <v>4.117972070868355E-07</v>
      </c>
      <c r="JC715">
        <v>-1.535053720392113E-10</v>
      </c>
      <c r="JD715">
        <v>-0.05773197212917025</v>
      </c>
      <c r="JE715">
        <v>-0.004387372397949352</v>
      </c>
      <c r="JF715">
        <v>0.001148265067849212</v>
      </c>
      <c r="JG715">
        <v>-2.372704636287677E-05</v>
      </c>
      <c r="JH715">
        <v>4</v>
      </c>
      <c r="JI715">
        <v>2346</v>
      </c>
      <c r="JJ715">
        <v>1</v>
      </c>
      <c r="JK715">
        <v>24</v>
      </c>
      <c r="JL715">
        <v>21759.6</v>
      </c>
      <c r="JM715">
        <v>29358608.2</v>
      </c>
      <c r="JN715">
        <v>1.08154</v>
      </c>
      <c r="JO715">
        <v>2.27783</v>
      </c>
      <c r="JP715">
        <v>1.39771</v>
      </c>
      <c r="JQ715">
        <v>2.35474</v>
      </c>
      <c r="JR715">
        <v>1.49536</v>
      </c>
      <c r="JS715">
        <v>2.64404</v>
      </c>
      <c r="JT715">
        <v>36.0582</v>
      </c>
      <c r="JU715">
        <v>24.0262</v>
      </c>
      <c r="JV715">
        <v>18</v>
      </c>
      <c r="JW715">
        <v>501.708</v>
      </c>
      <c r="JX715">
        <v>436.899</v>
      </c>
      <c r="JY715">
        <v>18.31</v>
      </c>
      <c r="JZ715">
        <v>31.3534</v>
      </c>
      <c r="KA715">
        <v>30</v>
      </c>
      <c r="KB715">
        <v>31.143</v>
      </c>
      <c r="KC715">
        <v>31.0662</v>
      </c>
      <c r="KD715">
        <v>21.7857</v>
      </c>
      <c r="KE715">
        <v>24.9561</v>
      </c>
      <c r="KF715">
        <v>28.7863</v>
      </c>
      <c r="KG715">
        <v>18.3279</v>
      </c>
      <c r="KH715">
        <v>460.242</v>
      </c>
      <c r="KI715">
        <v>13.4012</v>
      </c>
      <c r="KJ715">
        <v>100.788</v>
      </c>
      <c r="KK715">
        <v>100.159</v>
      </c>
    </row>
    <row r="716" spans="1:297">
      <c r="A716">
        <v>700</v>
      </c>
      <c r="B716">
        <v>1761516494.5</v>
      </c>
      <c r="C716">
        <v>9284</v>
      </c>
      <c r="D716" t="s">
        <v>1849</v>
      </c>
      <c r="E716" t="s">
        <v>1850</v>
      </c>
      <c r="F716">
        <v>5</v>
      </c>
      <c r="G716" t="s">
        <v>1604</v>
      </c>
      <c r="H716" t="s">
        <v>436</v>
      </c>
      <c r="I716">
        <v>1761516492</v>
      </c>
      <c r="J716">
        <f>(K716)/1000</f>
        <v>0</v>
      </c>
      <c r="K716">
        <f>IF(DP716, AN716, AH716)</f>
        <v>0</v>
      </c>
      <c r="L716">
        <f>IF(DP716, AI716, AG716)</f>
        <v>0</v>
      </c>
      <c r="M716">
        <f>DR716 - IF(AU716&gt;1, L716*DL716*100.0/(AW716), 0)</f>
        <v>0</v>
      </c>
      <c r="N716">
        <f>((T716-J716/2)*M716-L716)/(T716+J716/2)</f>
        <v>0</v>
      </c>
      <c r="O716">
        <f>N716*(DY716+DZ716)/1000.0</f>
        <v>0</v>
      </c>
      <c r="P716">
        <f>(DR716 - IF(AU716&gt;1, L716*DL716*100.0/(AW716), 0))*(DY716+DZ716)/1000.0</f>
        <v>0</v>
      </c>
      <c r="Q716">
        <f>2.0/((1/S716-1/R716)+SIGN(S716)*SQRT((1/S716-1/R716)*(1/S716-1/R716) + 4*DM716/((DM716+1)*(DM716+1))*(2*1/S716*1/R716-1/R716*1/R716)))</f>
        <v>0</v>
      </c>
      <c r="R716">
        <f>IF(LEFT(DN716,1)&lt;&gt;"0",IF(LEFT(DN716,1)="1",3.0,DO716),$D$5+$E$5*(EF716*DY716/($K$5*1000))+$F$5*(EF716*DY716/($K$5*1000))*MAX(MIN(DL716,$J$5),$I$5)*MAX(MIN(DL716,$J$5),$I$5)+$G$5*MAX(MIN(DL716,$J$5),$I$5)*(EF716*DY716/($K$5*1000))+$H$5*(EF716*DY716/($K$5*1000))*(EF716*DY716/($K$5*1000)))</f>
        <v>0</v>
      </c>
      <c r="S716">
        <f>J716*(1000-(1000*0.61365*exp(17.502*W716/(240.97+W716))/(DY716+DZ716)+DT716)/2)/(1000*0.61365*exp(17.502*W716/(240.97+W716))/(DY716+DZ716)-DT716)</f>
        <v>0</v>
      </c>
      <c r="T716">
        <f>1/((DM716+1)/(Q716/1.6)+1/(R716/1.37)) + DM716/((DM716+1)/(Q716/1.6) + DM716/(R716/1.37))</f>
        <v>0</v>
      </c>
      <c r="U716">
        <f>(DH716*DK716)</f>
        <v>0</v>
      </c>
      <c r="V716">
        <f>(EA716+(U716+2*0.95*5.67E-8*(((EA716+$B$7)+273)^4-(EA716+273)^4)-44100*J716)/(1.84*29.3*R716+8*0.95*5.67E-8*(EA716+273)^3))</f>
        <v>0</v>
      </c>
      <c r="W716">
        <f>($C$7*EB716+$D$7*EC716+$E$7*V716)</f>
        <v>0</v>
      </c>
      <c r="X716">
        <f>0.61365*exp(17.502*W716/(240.97+W716))</f>
        <v>0</v>
      </c>
      <c r="Y716">
        <f>(Z716/AA716*100)</f>
        <v>0</v>
      </c>
      <c r="Z716">
        <f>DT716*(DY716+DZ716)/1000</f>
        <v>0</v>
      </c>
      <c r="AA716">
        <f>0.61365*exp(17.502*EA716/(240.97+EA716))</f>
        <v>0</v>
      </c>
      <c r="AB716">
        <f>(X716-DT716*(DY716+DZ716)/1000)</f>
        <v>0</v>
      </c>
      <c r="AC716">
        <f>(-J716*44100)</f>
        <v>0</v>
      </c>
      <c r="AD716">
        <f>2*29.3*R716*0.92*(EA716-W716)</f>
        <v>0</v>
      </c>
      <c r="AE716">
        <f>2*0.95*5.67E-8*(((EA716+$B$7)+273)^4-(W716+273)^4)</f>
        <v>0</v>
      </c>
      <c r="AF716">
        <f>U716+AE716+AC716+AD716</f>
        <v>0</v>
      </c>
      <c r="AG716">
        <f>DX716*AU716*(DS716-DR716*(1000-AU716*DU716)/(1000-AU716*DT716))/(100*DL716)</f>
        <v>0</v>
      </c>
      <c r="AH716">
        <f>1000*DX716*AU716*(DT716-DU716)/(100*DL716*(1000-AU716*DT716))</f>
        <v>0</v>
      </c>
      <c r="AI716">
        <f>(AJ716 - AK716 - DY716*1E3/(8.314*(EA716+273.15)) * AM716/DX716 * AL716) * DX716/(100*DL716) * (1000 - DU716)/1000</f>
        <v>0</v>
      </c>
      <c r="AJ716">
        <v>449.1177970932068</v>
      </c>
      <c r="AK716">
        <v>421.8755333333333</v>
      </c>
      <c r="AL716">
        <v>2.026604266392884</v>
      </c>
      <c r="AM716">
        <v>65.65834347020231</v>
      </c>
      <c r="AN716">
        <f>(AP716 - AO716 + DY716*1E3/(8.314*(EA716+273.15)) * AR716/DX716 * AQ716) * DX716/(100*DL716) * 1000/(1000 - AP716)</f>
        <v>0</v>
      </c>
      <c r="AO716">
        <v>13.49081228792313</v>
      </c>
      <c r="AP716">
        <v>16.53957757575758</v>
      </c>
      <c r="AQ716">
        <v>8.719573836672907E-06</v>
      </c>
      <c r="AR716">
        <v>107.4177789400426</v>
      </c>
      <c r="AS716">
        <v>0</v>
      </c>
      <c r="AT716">
        <v>0</v>
      </c>
      <c r="AU716">
        <f>IF(AS716*$H$13&gt;=AW716,1.0,(AW716/(AW716-AS716*$H$13)))</f>
        <v>0</v>
      </c>
      <c r="AV716">
        <f>(AU716-1)*100</f>
        <v>0</v>
      </c>
      <c r="AW716">
        <f>MAX(0,($B$13+$C$13*EF716)/(1+$D$13*EF716)*DY716/(EA716+273)*$E$13)</f>
        <v>0</v>
      </c>
      <c r="AX716" t="s">
        <v>437</v>
      </c>
      <c r="AY716" t="s">
        <v>437</v>
      </c>
      <c r="AZ716">
        <v>0</v>
      </c>
      <c r="BA716">
        <v>0</v>
      </c>
      <c r="BB716">
        <f>1-AZ716/BA716</f>
        <v>0</v>
      </c>
      <c r="BC716">
        <v>0</v>
      </c>
      <c r="BD716" t="s">
        <v>437</v>
      </c>
      <c r="BE716" t="s">
        <v>437</v>
      </c>
      <c r="BF716">
        <v>0</v>
      </c>
      <c r="BG716">
        <v>0</v>
      </c>
      <c r="BH716">
        <f>1-BF716/BG716</f>
        <v>0</v>
      </c>
      <c r="BI716">
        <v>0.5</v>
      </c>
      <c r="BJ716">
        <f>DI716</f>
        <v>0</v>
      </c>
      <c r="BK716">
        <f>L716</f>
        <v>0</v>
      </c>
      <c r="BL716">
        <f>BH716*BI716*BJ716</f>
        <v>0</v>
      </c>
      <c r="BM716">
        <f>(BK716-BC716)/BJ716</f>
        <v>0</v>
      </c>
      <c r="BN716">
        <f>(BA716-BG716)/BG716</f>
        <v>0</v>
      </c>
      <c r="BO716">
        <f>AZ716/(BB716+AZ716/BG716)</f>
        <v>0</v>
      </c>
      <c r="BP716" t="s">
        <v>437</v>
      </c>
      <c r="BQ716">
        <v>0</v>
      </c>
      <c r="BR716">
        <f>IF(BQ716&lt;&gt;0, BQ716, BO716)</f>
        <v>0</v>
      </c>
      <c r="BS716">
        <f>1-BR716/BG716</f>
        <v>0</v>
      </c>
      <c r="BT716">
        <f>(BG716-BF716)/(BG716-BR716)</f>
        <v>0</v>
      </c>
      <c r="BU716">
        <f>(BA716-BG716)/(BA716-BR716)</f>
        <v>0</v>
      </c>
      <c r="BV716">
        <f>(BG716-BF716)/(BG716-AZ716)</f>
        <v>0</v>
      </c>
      <c r="BW716">
        <f>(BA716-BG716)/(BA716-AZ716)</f>
        <v>0</v>
      </c>
      <c r="BX716">
        <f>(BT716*BR716/BF716)</f>
        <v>0</v>
      </c>
      <c r="BY716">
        <f>(1-BX716)</f>
        <v>0</v>
      </c>
      <c r="BZ716">
        <v>2020</v>
      </c>
      <c r="CA716">
        <v>290.0000000000001</v>
      </c>
      <c r="CB716">
        <v>1590.42</v>
      </c>
      <c r="CC716">
        <v>295</v>
      </c>
      <c r="CD716">
        <v>5220.67</v>
      </c>
      <c r="CE716">
        <v>1591.29</v>
      </c>
      <c r="CF716">
        <v>-0.87</v>
      </c>
      <c r="CG716">
        <v>300.0000000000001</v>
      </c>
      <c r="CH716">
        <v>23.8</v>
      </c>
      <c r="CI716">
        <v>1650.734719841875</v>
      </c>
      <c r="CJ716">
        <v>2.032994541366527</v>
      </c>
      <c r="CK716">
        <v>-31.03478562282126</v>
      </c>
      <c r="CL716">
        <v>0.9198548094063967</v>
      </c>
      <c r="CM716">
        <v>0.9759925733019913</v>
      </c>
      <c r="CN716">
        <v>-0.00431141668520578</v>
      </c>
      <c r="CO716">
        <v>289.9999999999999</v>
      </c>
      <c r="CP716">
        <v>1590.91</v>
      </c>
      <c r="CQ716">
        <v>765</v>
      </c>
      <c r="CR716">
        <v>5219.32</v>
      </c>
      <c r="CS716">
        <v>1591.27</v>
      </c>
      <c r="CT716">
        <v>-0.36</v>
      </c>
      <c r="DH716">
        <f>$B$11*EG716+$C$11*EH716+$F$11*ES716*(1-EV716)</f>
        <v>0</v>
      </c>
      <c r="DI716">
        <f>DH716*DJ716</f>
        <v>0</v>
      </c>
      <c r="DJ716">
        <f>($B$11*$D$9+$C$11*$D$9+$F$11*((FF716+EX716)/MAX(FF716+EX716+FG716, 0.1)*$I$9+FG716/MAX(FF716+EX716+FG716, 0.1)*$J$9))/($B$11+$C$11+$F$11)</f>
        <v>0</v>
      </c>
      <c r="DK716">
        <f>($B$11*$K$9+$C$11*$K$9+$F$11*((FF716+EX716)/MAX(FF716+EX716+FG716, 0.1)*$P$9+FG716/MAX(FF716+EX716+FG716, 0.1)*$Q$9))/($B$11+$C$11+$F$11)</f>
        <v>0</v>
      </c>
      <c r="DL716">
        <v>6</v>
      </c>
      <c r="DM716">
        <v>0.5</v>
      </c>
      <c r="DN716" t="s">
        <v>438</v>
      </c>
      <c r="DO716">
        <v>2</v>
      </c>
      <c r="DP716" t="b">
        <v>1</v>
      </c>
      <c r="DQ716">
        <v>1761516492</v>
      </c>
      <c r="DR716">
        <v>410.7631111111111</v>
      </c>
      <c r="DS716">
        <v>444.6264444444444</v>
      </c>
      <c r="DT716">
        <v>16.5381</v>
      </c>
      <c r="DU716">
        <v>13.47864444444444</v>
      </c>
      <c r="DV716">
        <v>413.053</v>
      </c>
      <c r="DW716">
        <v>16.46272222222222</v>
      </c>
      <c r="DX716">
        <v>499.9570000000001</v>
      </c>
      <c r="DY716">
        <v>90.24241111111112</v>
      </c>
      <c r="DZ716">
        <v>0.09989033333333334</v>
      </c>
      <c r="EA716">
        <v>23.92894444444444</v>
      </c>
      <c r="EB716">
        <v>23.97904444444444</v>
      </c>
      <c r="EC716">
        <v>999.9000000000001</v>
      </c>
      <c r="ED716">
        <v>0</v>
      </c>
      <c r="EE716">
        <v>0</v>
      </c>
      <c r="EF716">
        <v>9991.805555555555</v>
      </c>
      <c r="EG716">
        <v>0</v>
      </c>
      <c r="EH716">
        <v>1044.773333333333</v>
      </c>
      <c r="EI716">
        <v>-33.86318888888889</v>
      </c>
      <c r="EJ716">
        <v>417.6705555555556</v>
      </c>
      <c r="EK716">
        <v>450.701</v>
      </c>
      <c r="EL716">
        <v>3.059457777777778</v>
      </c>
      <c r="EM716">
        <v>444.6264444444444</v>
      </c>
      <c r="EN716">
        <v>13.47864444444444</v>
      </c>
      <c r="EO716">
        <v>1.492438888888889</v>
      </c>
      <c r="EP716">
        <v>1.216344444444444</v>
      </c>
      <c r="EQ716">
        <v>12.89088888888889</v>
      </c>
      <c r="ER716">
        <v>9.803115555555555</v>
      </c>
      <c r="ES716">
        <v>2000.002222222222</v>
      </c>
      <c r="ET716">
        <v>0.9799956666666666</v>
      </c>
      <c r="EU716">
        <v>0.02000431111111111</v>
      </c>
      <c r="EV716">
        <v>0</v>
      </c>
      <c r="EW716">
        <v>1355.282222222222</v>
      </c>
      <c r="EX716">
        <v>5.00097</v>
      </c>
      <c r="EY716">
        <v>27362.52222222222</v>
      </c>
      <c r="EZ716">
        <v>16707.58888888889</v>
      </c>
      <c r="FA716">
        <v>41.187</v>
      </c>
      <c r="FB716">
        <v>42.312</v>
      </c>
      <c r="FC716">
        <v>41.361</v>
      </c>
      <c r="FD716">
        <v>41.687</v>
      </c>
      <c r="FE716">
        <v>41.25</v>
      </c>
      <c r="FF716">
        <v>1955.092222222222</v>
      </c>
      <c r="FG716">
        <v>39.91</v>
      </c>
      <c r="FH716">
        <v>0</v>
      </c>
      <c r="FI716">
        <v>11365.40000009537</v>
      </c>
      <c r="FJ716">
        <v>0</v>
      </c>
      <c r="FK716">
        <v>1355.329615384615</v>
      </c>
      <c r="FL716">
        <v>0.7791453033359452</v>
      </c>
      <c r="FM716">
        <v>-4.451282144086214</v>
      </c>
      <c r="FN716">
        <v>27363.9</v>
      </c>
      <c r="FO716">
        <v>15</v>
      </c>
      <c r="FP716">
        <v>0</v>
      </c>
      <c r="FQ716" t="s">
        <v>439</v>
      </c>
      <c r="FR716">
        <v>1760210915.6</v>
      </c>
      <c r="FS716">
        <v>0</v>
      </c>
      <c r="FT716">
        <v>0</v>
      </c>
      <c r="FU716">
        <v>-0.215</v>
      </c>
      <c r="FV716">
        <v>0</v>
      </c>
      <c r="FW716">
        <v>-0.6919999999999999</v>
      </c>
      <c r="FX716">
        <v>0</v>
      </c>
      <c r="FY716">
        <v>400</v>
      </c>
      <c r="FZ716">
        <v>0</v>
      </c>
      <c r="GA716">
        <v>0.15</v>
      </c>
      <c r="GB716">
        <v>0</v>
      </c>
      <c r="GC716">
        <v>-23.29577073170732</v>
      </c>
      <c r="GD716">
        <v>-57.77154355400698</v>
      </c>
      <c r="GE716">
        <v>6.20786391639743</v>
      </c>
      <c r="GF716">
        <v>0</v>
      </c>
      <c r="GG716">
        <v>1355.184705882353</v>
      </c>
      <c r="GH716">
        <v>2.581818184158633</v>
      </c>
      <c r="GI716">
        <v>0.3988677747450954</v>
      </c>
      <c r="GJ716">
        <v>0</v>
      </c>
      <c r="GK716">
        <v>3.026431707317073</v>
      </c>
      <c r="GL716">
        <v>0.1168475958188119</v>
      </c>
      <c r="GM716">
        <v>0.01605126708811015</v>
      </c>
      <c r="GN716">
        <v>0</v>
      </c>
      <c r="GO716">
        <v>0</v>
      </c>
      <c r="GP716">
        <v>3</v>
      </c>
      <c r="GQ716" t="s">
        <v>455</v>
      </c>
      <c r="GR716">
        <v>3.13348</v>
      </c>
      <c r="GS716">
        <v>2.76024</v>
      </c>
      <c r="GT716">
        <v>0.0928136</v>
      </c>
      <c r="GU716">
        <v>0.0975833</v>
      </c>
      <c r="GV716">
        <v>0.0808812</v>
      </c>
      <c r="GW716">
        <v>0.0687624</v>
      </c>
      <c r="GX716">
        <v>28763.9</v>
      </c>
      <c r="GY716">
        <v>28618.3</v>
      </c>
      <c r="GZ716">
        <v>29491.5</v>
      </c>
      <c r="HA716">
        <v>29318.6</v>
      </c>
      <c r="HB716">
        <v>35822.3</v>
      </c>
      <c r="HC716">
        <v>36169.5</v>
      </c>
      <c r="HD716">
        <v>41496.7</v>
      </c>
      <c r="HE716">
        <v>41650.1</v>
      </c>
      <c r="HF716">
        <v>1.91</v>
      </c>
      <c r="HG716">
        <v>1.82435</v>
      </c>
      <c r="HH716">
        <v>0.00893325</v>
      </c>
      <c r="HI716">
        <v>0</v>
      </c>
      <c r="HJ716">
        <v>23.835</v>
      </c>
      <c r="HK716">
        <v>999.9</v>
      </c>
      <c r="HL716">
        <v>33.9</v>
      </c>
      <c r="HM716">
        <v>31.3</v>
      </c>
      <c r="HN716">
        <v>17.2377</v>
      </c>
      <c r="HO716">
        <v>62.4369</v>
      </c>
      <c r="HP716">
        <v>30.7612</v>
      </c>
      <c r="HQ716">
        <v>1</v>
      </c>
      <c r="HR716">
        <v>0.306921</v>
      </c>
      <c r="HS716">
        <v>4.9423</v>
      </c>
      <c r="HT716">
        <v>20.2716</v>
      </c>
      <c r="HU716">
        <v>5.21879</v>
      </c>
      <c r="HV716">
        <v>12.0159</v>
      </c>
      <c r="HW716">
        <v>4.98885</v>
      </c>
      <c r="HX716">
        <v>3.28772</v>
      </c>
      <c r="HY716">
        <v>9999</v>
      </c>
      <c r="HZ716">
        <v>9999</v>
      </c>
      <c r="IA716">
        <v>9999</v>
      </c>
      <c r="IB716">
        <v>999.9</v>
      </c>
      <c r="IC716">
        <v>4.97284</v>
      </c>
      <c r="ID716">
        <v>1.86661</v>
      </c>
      <c r="IE716">
        <v>1.86593</v>
      </c>
      <c r="IF716">
        <v>1.86584</v>
      </c>
      <c r="IG716">
        <v>1.86769</v>
      </c>
      <c r="IH716">
        <v>1.87014</v>
      </c>
      <c r="II716">
        <v>1.86876</v>
      </c>
      <c r="IJ716">
        <v>1.87027</v>
      </c>
      <c r="IK716">
        <v>0</v>
      </c>
      <c r="IL716">
        <v>0</v>
      </c>
      <c r="IM716">
        <v>0</v>
      </c>
      <c r="IN716">
        <v>0</v>
      </c>
      <c r="IO716" t="s">
        <v>441</v>
      </c>
      <c r="IP716" t="s">
        <v>442</v>
      </c>
      <c r="IQ716" t="s">
        <v>443</v>
      </c>
      <c r="IR716" t="s">
        <v>443</v>
      </c>
      <c r="IS716" t="s">
        <v>443</v>
      </c>
      <c r="IT716" t="s">
        <v>443</v>
      </c>
      <c r="IU716">
        <v>0</v>
      </c>
      <c r="IV716">
        <v>100</v>
      </c>
      <c r="IW716">
        <v>100</v>
      </c>
      <c r="IX716">
        <v>-2.3</v>
      </c>
      <c r="IY716">
        <v>0.07530000000000001</v>
      </c>
      <c r="IZ716">
        <v>-1.414774939843471</v>
      </c>
      <c r="JA716">
        <v>-0.002262605230658699</v>
      </c>
      <c r="JB716">
        <v>4.117972070868355E-07</v>
      </c>
      <c r="JC716">
        <v>-1.535053720392113E-10</v>
      </c>
      <c r="JD716">
        <v>-0.05773197212917025</v>
      </c>
      <c r="JE716">
        <v>-0.004387372397949352</v>
      </c>
      <c r="JF716">
        <v>0.001148265067849212</v>
      </c>
      <c r="JG716">
        <v>-2.372704636287677E-05</v>
      </c>
      <c r="JH716">
        <v>4</v>
      </c>
      <c r="JI716">
        <v>2346</v>
      </c>
      <c r="JJ716">
        <v>1</v>
      </c>
      <c r="JK716">
        <v>24</v>
      </c>
      <c r="JL716">
        <v>21759.6</v>
      </c>
      <c r="JM716">
        <v>29358608.2</v>
      </c>
      <c r="JN716">
        <v>1.11572</v>
      </c>
      <c r="JO716">
        <v>2.27661</v>
      </c>
      <c r="JP716">
        <v>1.39648</v>
      </c>
      <c r="JQ716">
        <v>2.35352</v>
      </c>
      <c r="JR716">
        <v>1.49536</v>
      </c>
      <c r="JS716">
        <v>2.65869</v>
      </c>
      <c r="JT716">
        <v>36.0816</v>
      </c>
      <c r="JU716">
        <v>24.035</v>
      </c>
      <c r="JV716">
        <v>18</v>
      </c>
      <c r="JW716">
        <v>501.675</v>
      </c>
      <c r="JX716">
        <v>436.745</v>
      </c>
      <c r="JY716">
        <v>18.3325</v>
      </c>
      <c r="JZ716">
        <v>31.3534</v>
      </c>
      <c r="KA716">
        <v>30.0001</v>
      </c>
      <c r="KB716">
        <v>31.143</v>
      </c>
      <c r="KC716">
        <v>31.0662</v>
      </c>
      <c r="KD716">
        <v>22.3971</v>
      </c>
      <c r="KE716">
        <v>24.9561</v>
      </c>
      <c r="KF716">
        <v>28.4139</v>
      </c>
      <c r="KG716">
        <v>18.343</v>
      </c>
      <c r="KH716">
        <v>473.617</v>
      </c>
      <c r="KI716">
        <v>13.3807</v>
      </c>
      <c r="KJ716">
        <v>100.788</v>
      </c>
      <c r="KK716">
        <v>100.158</v>
      </c>
    </row>
    <row r="717" spans="1:297">
      <c r="A717">
        <v>701</v>
      </c>
      <c r="B717">
        <v>1761516499.5</v>
      </c>
      <c r="C717">
        <v>9289</v>
      </c>
      <c r="D717" t="s">
        <v>1851</v>
      </c>
      <c r="E717" t="s">
        <v>1852</v>
      </c>
      <c r="F717">
        <v>5</v>
      </c>
      <c r="G717" t="s">
        <v>1604</v>
      </c>
      <c r="H717" t="s">
        <v>436</v>
      </c>
      <c r="I717">
        <v>1761516496.7</v>
      </c>
      <c r="J717">
        <f>(K717)/1000</f>
        <v>0</v>
      </c>
      <c r="K717">
        <f>IF(DP717, AN717, AH717)</f>
        <v>0</v>
      </c>
      <c r="L717">
        <f>IF(DP717, AI717, AG717)</f>
        <v>0</v>
      </c>
      <c r="M717">
        <f>DR717 - IF(AU717&gt;1, L717*DL717*100.0/(AW717), 0)</f>
        <v>0</v>
      </c>
      <c r="N717">
        <f>((T717-J717/2)*M717-L717)/(T717+J717/2)</f>
        <v>0</v>
      </c>
      <c r="O717">
        <f>N717*(DY717+DZ717)/1000.0</f>
        <v>0</v>
      </c>
      <c r="P717">
        <f>(DR717 - IF(AU717&gt;1, L717*DL717*100.0/(AW717), 0))*(DY717+DZ717)/1000.0</f>
        <v>0</v>
      </c>
      <c r="Q717">
        <f>2.0/((1/S717-1/R717)+SIGN(S717)*SQRT((1/S717-1/R717)*(1/S717-1/R717) + 4*DM717/((DM717+1)*(DM717+1))*(2*1/S717*1/R717-1/R717*1/R717)))</f>
        <v>0</v>
      </c>
      <c r="R717">
        <f>IF(LEFT(DN717,1)&lt;&gt;"0",IF(LEFT(DN717,1)="1",3.0,DO717),$D$5+$E$5*(EF717*DY717/($K$5*1000))+$F$5*(EF717*DY717/($K$5*1000))*MAX(MIN(DL717,$J$5),$I$5)*MAX(MIN(DL717,$J$5),$I$5)+$G$5*MAX(MIN(DL717,$J$5),$I$5)*(EF717*DY717/($K$5*1000))+$H$5*(EF717*DY717/($K$5*1000))*(EF717*DY717/($K$5*1000)))</f>
        <v>0</v>
      </c>
      <c r="S717">
        <f>J717*(1000-(1000*0.61365*exp(17.502*W717/(240.97+W717))/(DY717+DZ717)+DT717)/2)/(1000*0.61365*exp(17.502*W717/(240.97+W717))/(DY717+DZ717)-DT717)</f>
        <v>0</v>
      </c>
      <c r="T717">
        <f>1/((DM717+1)/(Q717/1.6)+1/(R717/1.37)) + DM717/((DM717+1)/(Q717/1.6) + DM717/(R717/1.37))</f>
        <v>0</v>
      </c>
      <c r="U717">
        <f>(DH717*DK717)</f>
        <v>0</v>
      </c>
      <c r="V717">
        <f>(EA717+(U717+2*0.95*5.67E-8*(((EA717+$B$7)+273)^4-(EA717+273)^4)-44100*J717)/(1.84*29.3*R717+8*0.95*5.67E-8*(EA717+273)^3))</f>
        <v>0</v>
      </c>
      <c r="W717">
        <f>($C$7*EB717+$D$7*EC717+$E$7*V717)</f>
        <v>0</v>
      </c>
      <c r="X717">
        <f>0.61365*exp(17.502*W717/(240.97+W717))</f>
        <v>0</v>
      </c>
      <c r="Y717">
        <f>(Z717/AA717*100)</f>
        <v>0</v>
      </c>
      <c r="Z717">
        <f>DT717*(DY717+DZ717)/1000</f>
        <v>0</v>
      </c>
      <c r="AA717">
        <f>0.61365*exp(17.502*EA717/(240.97+EA717))</f>
        <v>0</v>
      </c>
      <c r="AB717">
        <f>(X717-DT717*(DY717+DZ717)/1000)</f>
        <v>0</v>
      </c>
      <c r="AC717">
        <f>(-J717*44100)</f>
        <v>0</v>
      </c>
      <c r="AD717">
        <f>2*29.3*R717*0.92*(EA717-W717)</f>
        <v>0</v>
      </c>
      <c r="AE717">
        <f>2*0.95*5.67E-8*(((EA717+$B$7)+273)^4-(W717+273)^4)</f>
        <v>0</v>
      </c>
      <c r="AF717">
        <f>U717+AE717+AC717+AD717</f>
        <v>0</v>
      </c>
      <c r="AG717">
        <f>DX717*AU717*(DS717-DR717*(1000-AU717*DU717)/(1000-AU717*DT717))/(100*DL717)</f>
        <v>0</v>
      </c>
      <c r="AH717">
        <f>1000*DX717*AU717*(DT717-DU717)/(100*DL717*(1000-AU717*DT717))</f>
        <v>0</v>
      </c>
      <c r="AI717">
        <f>(AJ717 - AK717 - DY717*1E3/(8.314*(EA717+273.15)) * AM717/DX717 * AL717) * DX717/(100*DL717) * (1000 - DU717)/1000</f>
        <v>0</v>
      </c>
      <c r="AJ717">
        <v>465.8548004077191</v>
      </c>
      <c r="AK717">
        <v>434.9294424242423</v>
      </c>
      <c r="AL717">
        <v>2.679044788168023</v>
      </c>
      <c r="AM717">
        <v>65.65834347020231</v>
      </c>
      <c r="AN717">
        <f>(AP717 - AO717 + DY717*1E3/(8.314*(EA717+273.15)) * AR717/DX717 * AQ717) * DX717/(100*DL717) * 1000/(1000 - AP717)</f>
        <v>0</v>
      </c>
      <c r="AO717">
        <v>13.35831799004976</v>
      </c>
      <c r="AP717">
        <v>16.50771575757575</v>
      </c>
      <c r="AQ717">
        <v>-0.006107757820085337</v>
      </c>
      <c r="AR717">
        <v>107.4177789400426</v>
      </c>
      <c r="AS717">
        <v>0</v>
      </c>
      <c r="AT717">
        <v>0</v>
      </c>
      <c r="AU717">
        <f>IF(AS717*$H$13&gt;=AW717,1.0,(AW717/(AW717-AS717*$H$13)))</f>
        <v>0</v>
      </c>
      <c r="AV717">
        <f>(AU717-1)*100</f>
        <v>0</v>
      </c>
      <c r="AW717">
        <f>MAX(0,($B$13+$C$13*EF717)/(1+$D$13*EF717)*DY717/(EA717+273)*$E$13)</f>
        <v>0</v>
      </c>
      <c r="AX717" t="s">
        <v>437</v>
      </c>
      <c r="AY717" t="s">
        <v>437</v>
      </c>
      <c r="AZ717">
        <v>0</v>
      </c>
      <c r="BA717">
        <v>0</v>
      </c>
      <c r="BB717">
        <f>1-AZ717/BA717</f>
        <v>0</v>
      </c>
      <c r="BC717">
        <v>0</v>
      </c>
      <c r="BD717" t="s">
        <v>437</v>
      </c>
      <c r="BE717" t="s">
        <v>437</v>
      </c>
      <c r="BF717">
        <v>0</v>
      </c>
      <c r="BG717">
        <v>0</v>
      </c>
      <c r="BH717">
        <f>1-BF717/BG717</f>
        <v>0</v>
      </c>
      <c r="BI717">
        <v>0.5</v>
      </c>
      <c r="BJ717">
        <f>DI717</f>
        <v>0</v>
      </c>
      <c r="BK717">
        <f>L717</f>
        <v>0</v>
      </c>
      <c r="BL717">
        <f>BH717*BI717*BJ717</f>
        <v>0</v>
      </c>
      <c r="BM717">
        <f>(BK717-BC717)/BJ717</f>
        <v>0</v>
      </c>
      <c r="BN717">
        <f>(BA717-BG717)/BG717</f>
        <v>0</v>
      </c>
      <c r="BO717">
        <f>AZ717/(BB717+AZ717/BG717)</f>
        <v>0</v>
      </c>
      <c r="BP717" t="s">
        <v>437</v>
      </c>
      <c r="BQ717">
        <v>0</v>
      </c>
      <c r="BR717">
        <f>IF(BQ717&lt;&gt;0, BQ717, BO717)</f>
        <v>0</v>
      </c>
      <c r="BS717">
        <f>1-BR717/BG717</f>
        <v>0</v>
      </c>
      <c r="BT717">
        <f>(BG717-BF717)/(BG717-BR717)</f>
        <v>0</v>
      </c>
      <c r="BU717">
        <f>(BA717-BG717)/(BA717-BR717)</f>
        <v>0</v>
      </c>
      <c r="BV717">
        <f>(BG717-BF717)/(BG717-AZ717)</f>
        <v>0</v>
      </c>
      <c r="BW717">
        <f>(BA717-BG717)/(BA717-AZ717)</f>
        <v>0</v>
      </c>
      <c r="BX717">
        <f>(BT717*BR717/BF717)</f>
        <v>0</v>
      </c>
      <c r="BY717">
        <f>(1-BX717)</f>
        <v>0</v>
      </c>
      <c r="BZ717">
        <v>2020</v>
      </c>
      <c r="CA717">
        <v>290.0000000000001</v>
      </c>
      <c r="CB717">
        <v>1590.42</v>
      </c>
      <c r="CC717">
        <v>295</v>
      </c>
      <c r="CD717">
        <v>5220.67</v>
      </c>
      <c r="CE717">
        <v>1591.29</v>
      </c>
      <c r="CF717">
        <v>-0.87</v>
      </c>
      <c r="CG717">
        <v>300.0000000000001</v>
      </c>
      <c r="CH717">
        <v>23.8</v>
      </c>
      <c r="CI717">
        <v>1650.734719841875</v>
      </c>
      <c r="CJ717">
        <v>2.032994541366527</v>
      </c>
      <c r="CK717">
        <v>-31.03478562282126</v>
      </c>
      <c r="CL717">
        <v>0.9198548094063967</v>
      </c>
      <c r="CM717">
        <v>0.9759925733019913</v>
      </c>
      <c r="CN717">
        <v>-0.00431141668520578</v>
      </c>
      <c r="CO717">
        <v>289.9999999999999</v>
      </c>
      <c r="CP717">
        <v>1590.91</v>
      </c>
      <c r="CQ717">
        <v>765</v>
      </c>
      <c r="CR717">
        <v>5219.32</v>
      </c>
      <c r="CS717">
        <v>1591.27</v>
      </c>
      <c r="CT717">
        <v>-0.36</v>
      </c>
      <c r="DH717">
        <f>$B$11*EG717+$C$11*EH717+$F$11*ES717*(1-EV717)</f>
        <v>0</v>
      </c>
      <c r="DI717">
        <f>DH717*DJ717</f>
        <v>0</v>
      </c>
      <c r="DJ717">
        <f>($B$11*$D$9+$C$11*$D$9+$F$11*((FF717+EX717)/MAX(FF717+EX717+FG717, 0.1)*$I$9+FG717/MAX(FF717+EX717+FG717, 0.1)*$J$9))/($B$11+$C$11+$F$11)</f>
        <v>0</v>
      </c>
      <c r="DK717">
        <f>($B$11*$K$9+$C$11*$K$9+$F$11*((FF717+EX717)/MAX(FF717+EX717+FG717, 0.1)*$P$9+FG717/MAX(FF717+EX717+FG717, 0.1)*$Q$9))/($B$11+$C$11+$F$11)</f>
        <v>0</v>
      </c>
      <c r="DL717">
        <v>6</v>
      </c>
      <c r="DM717">
        <v>0.5</v>
      </c>
      <c r="DN717" t="s">
        <v>438</v>
      </c>
      <c r="DO717">
        <v>2</v>
      </c>
      <c r="DP717" t="b">
        <v>1</v>
      </c>
      <c r="DQ717">
        <v>1761516496.7</v>
      </c>
      <c r="DR717">
        <v>421.6534</v>
      </c>
      <c r="DS717">
        <v>460.1788</v>
      </c>
      <c r="DT717">
        <v>16.52564</v>
      </c>
      <c r="DU717">
        <v>13.36967</v>
      </c>
      <c r="DV717">
        <v>423.965</v>
      </c>
      <c r="DW717">
        <v>16.45042</v>
      </c>
      <c r="DX717">
        <v>499.9973</v>
      </c>
      <c r="DY717">
        <v>90.24494999999999</v>
      </c>
      <c r="DZ717">
        <v>0.10004867</v>
      </c>
      <c r="EA717">
        <v>23.93097</v>
      </c>
      <c r="EB717">
        <v>23.9826</v>
      </c>
      <c r="EC717">
        <v>999.9</v>
      </c>
      <c r="ED717">
        <v>0</v>
      </c>
      <c r="EE717">
        <v>0</v>
      </c>
      <c r="EF717">
        <v>9995.942999999999</v>
      </c>
      <c r="EG717">
        <v>0</v>
      </c>
      <c r="EH717">
        <v>1044.743</v>
      </c>
      <c r="EI717">
        <v>-38.52551999999999</v>
      </c>
      <c r="EJ717">
        <v>428.7384</v>
      </c>
      <c r="EK717">
        <v>466.4143999999999</v>
      </c>
      <c r="EL717">
        <v>3.15597</v>
      </c>
      <c r="EM717">
        <v>460.1788</v>
      </c>
      <c r="EN717">
        <v>13.36967</v>
      </c>
      <c r="EO717">
        <v>1.491355</v>
      </c>
      <c r="EP717">
        <v>1.206544</v>
      </c>
      <c r="EQ717">
        <v>12.87983</v>
      </c>
      <c r="ER717">
        <v>9.682525</v>
      </c>
      <c r="ES717">
        <v>1999.996</v>
      </c>
      <c r="ET717">
        <v>0.9799954999999999</v>
      </c>
      <c r="EU717">
        <v>0.02000449</v>
      </c>
      <c r="EV717">
        <v>0</v>
      </c>
      <c r="EW717">
        <v>1354.721</v>
      </c>
      <c r="EX717">
        <v>5.000970000000001</v>
      </c>
      <c r="EY717">
        <v>27353.9</v>
      </c>
      <c r="EZ717">
        <v>16707.52</v>
      </c>
      <c r="FA717">
        <v>41.187</v>
      </c>
      <c r="FB717">
        <v>42.312</v>
      </c>
      <c r="FC717">
        <v>41.375</v>
      </c>
      <c r="FD717">
        <v>41.687</v>
      </c>
      <c r="FE717">
        <v>41.25</v>
      </c>
      <c r="FF717">
        <v>1955.086</v>
      </c>
      <c r="FG717">
        <v>39.90999999999999</v>
      </c>
      <c r="FH717">
        <v>0</v>
      </c>
      <c r="FI717">
        <v>11370.80000019073</v>
      </c>
      <c r="FJ717">
        <v>0</v>
      </c>
      <c r="FK717">
        <v>1355.1088</v>
      </c>
      <c r="FL717">
        <v>-4.311538450071009</v>
      </c>
      <c r="FM717">
        <v>-85.46923053118147</v>
      </c>
      <c r="FN717">
        <v>27359.96</v>
      </c>
      <c r="FO717">
        <v>15</v>
      </c>
      <c r="FP717">
        <v>0</v>
      </c>
      <c r="FQ717" t="s">
        <v>439</v>
      </c>
      <c r="FR717">
        <v>1760210915.6</v>
      </c>
      <c r="FS717">
        <v>0</v>
      </c>
      <c r="FT717">
        <v>0</v>
      </c>
      <c r="FU717">
        <v>-0.215</v>
      </c>
      <c r="FV717">
        <v>0</v>
      </c>
      <c r="FW717">
        <v>-0.6919999999999999</v>
      </c>
      <c r="FX717">
        <v>0</v>
      </c>
      <c r="FY717">
        <v>400</v>
      </c>
      <c r="FZ717">
        <v>0</v>
      </c>
      <c r="GA717">
        <v>0.15</v>
      </c>
      <c r="GB717">
        <v>0</v>
      </c>
      <c r="GC717">
        <v>-28.99758</v>
      </c>
      <c r="GD717">
        <v>-80.87035497185735</v>
      </c>
      <c r="GE717">
        <v>7.860768310578807</v>
      </c>
      <c r="GF717">
        <v>0</v>
      </c>
      <c r="GG717">
        <v>1355.18205882353</v>
      </c>
      <c r="GH717">
        <v>-1.715660804111714</v>
      </c>
      <c r="GI717">
        <v>0.3702048670650133</v>
      </c>
      <c r="GJ717">
        <v>0</v>
      </c>
      <c r="GK717">
        <v>3.0634135</v>
      </c>
      <c r="GL717">
        <v>0.5423191744840484</v>
      </c>
      <c r="GM717">
        <v>0.05824804123530678</v>
      </c>
      <c r="GN717">
        <v>0</v>
      </c>
      <c r="GO717">
        <v>0</v>
      </c>
      <c r="GP717">
        <v>3</v>
      </c>
      <c r="GQ717" t="s">
        <v>455</v>
      </c>
      <c r="GR717">
        <v>3.13347</v>
      </c>
      <c r="GS717">
        <v>2.76027</v>
      </c>
      <c r="GT717">
        <v>0.09501800000000001</v>
      </c>
      <c r="GU717">
        <v>0.100239</v>
      </c>
      <c r="GV717">
        <v>0.08076220000000001</v>
      </c>
      <c r="GW717">
        <v>0.0684679</v>
      </c>
      <c r="GX717">
        <v>28693.6</v>
      </c>
      <c r="GY717">
        <v>28533.8</v>
      </c>
      <c r="GZ717">
        <v>29491.2</v>
      </c>
      <c r="HA717">
        <v>29318.3</v>
      </c>
      <c r="HB717">
        <v>35826.5</v>
      </c>
      <c r="HC717">
        <v>36180.7</v>
      </c>
      <c r="HD717">
        <v>41496.1</v>
      </c>
      <c r="HE717">
        <v>41649.8</v>
      </c>
      <c r="HF717">
        <v>1.9102</v>
      </c>
      <c r="HG717">
        <v>1.82475</v>
      </c>
      <c r="HH717">
        <v>0.008635220000000001</v>
      </c>
      <c r="HI717">
        <v>0</v>
      </c>
      <c r="HJ717">
        <v>23.8354</v>
      </c>
      <c r="HK717">
        <v>999.9</v>
      </c>
      <c r="HL717">
        <v>33.9</v>
      </c>
      <c r="HM717">
        <v>31.3</v>
      </c>
      <c r="HN717">
        <v>17.2381</v>
      </c>
      <c r="HO717">
        <v>62.5669</v>
      </c>
      <c r="HP717">
        <v>30.9295</v>
      </c>
      <c r="HQ717">
        <v>1</v>
      </c>
      <c r="HR717">
        <v>0.306928</v>
      </c>
      <c r="HS717">
        <v>4.95383</v>
      </c>
      <c r="HT717">
        <v>20.271</v>
      </c>
      <c r="HU717">
        <v>5.21864</v>
      </c>
      <c r="HV717">
        <v>12.0159</v>
      </c>
      <c r="HW717">
        <v>4.98905</v>
      </c>
      <c r="HX717">
        <v>3.28765</v>
      </c>
      <c r="HY717">
        <v>9999</v>
      </c>
      <c r="HZ717">
        <v>9999</v>
      </c>
      <c r="IA717">
        <v>9999</v>
      </c>
      <c r="IB717">
        <v>999.9</v>
      </c>
      <c r="IC717">
        <v>4.97285</v>
      </c>
      <c r="ID717">
        <v>1.86661</v>
      </c>
      <c r="IE717">
        <v>1.86594</v>
      </c>
      <c r="IF717">
        <v>1.86584</v>
      </c>
      <c r="IG717">
        <v>1.86769</v>
      </c>
      <c r="IH717">
        <v>1.87014</v>
      </c>
      <c r="II717">
        <v>1.86875</v>
      </c>
      <c r="IJ717">
        <v>1.87027</v>
      </c>
      <c r="IK717">
        <v>0</v>
      </c>
      <c r="IL717">
        <v>0</v>
      </c>
      <c r="IM717">
        <v>0</v>
      </c>
      <c r="IN717">
        <v>0</v>
      </c>
      <c r="IO717" t="s">
        <v>441</v>
      </c>
      <c r="IP717" t="s">
        <v>442</v>
      </c>
      <c r="IQ717" t="s">
        <v>443</v>
      </c>
      <c r="IR717" t="s">
        <v>443</v>
      </c>
      <c r="IS717" t="s">
        <v>443</v>
      </c>
      <c r="IT717" t="s">
        <v>443</v>
      </c>
      <c r="IU717">
        <v>0</v>
      </c>
      <c r="IV717">
        <v>100</v>
      </c>
      <c r="IW717">
        <v>100</v>
      </c>
      <c r="IX717">
        <v>-2.327</v>
      </c>
      <c r="IY717">
        <v>0.075</v>
      </c>
      <c r="IZ717">
        <v>-1.414774939843471</v>
      </c>
      <c r="JA717">
        <v>-0.002262605230658699</v>
      </c>
      <c r="JB717">
        <v>4.117972070868355E-07</v>
      </c>
      <c r="JC717">
        <v>-1.535053720392113E-10</v>
      </c>
      <c r="JD717">
        <v>-0.05773197212917025</v>
      </c>
      <c r="JE717">
        <v>-0.004387372397949352</v>
      </c>
      <c r="JF717">
        <v>0.001148265067849212</v>
      </c>
      <c r="JG717">
        <v>-2.372704636287677E-05</v>
      </c>
      <c r="JH717">
        <v>4</v>
      </c>
      <c r="JI717">
        <v>2346</v>
      </c>
      <c r="JJ717">
        <v>1</v>
      </c>
      <c r="JK717">
        <v>24</v>
      </c>
      <c r="JL717">
        <v>21759.7</v>
      </c>
      <c r="JM717">
        <v>29358608.3</v>
      </c>
      <c r="JN717">
        <v>1.14624</v>
      </c>
      <c r="JO717">
        <v>2.29004</v>
      </c>
      <c r="JP717">
        <v>1.39648</v>
      </c>
      <c r="JQ717">
        <v>2.35352</v>
      </c>
      <c r="JR717">
        <v>1.49536</v>
      </c>
      <c r="JS717">
        <v>2.53784</v>
      </c>
      <c r="JT717">
        <v>36.0816</v>
      </c>
      <c r="JU717">
        <v>24.0175</v>
      </c>
      <c r="JV717">
        <v>18</v>
      </c>
      <c r="JW717">
        <v>501.806</v>
      </c>
      <c r="JX717">
        <v>436.992</v>
      </c>
      <c r="JY717">
        <v>18.3482</v>
      </c>
      <c r="JZ717">
        <v>31.3534</v>
      </c>
      <c r="KA717">
        <v>30.0001</v>
      </c>
      <c r="KB717">
        <v>31.143</v>
      </c>
      <c r="KC717">
        <v>31.0662</v>
      </c>
      <c r="KD717">
        <v>23.0736</v>
      </c>
      <c r="KE717">
        <v>24.9561</v>
      </c>
      <c r="KF717">
        <v>28.4139</v>
      </c>
      <c r="KG717">
        <v>18.3549</v>
      </c>
      <c r="KH717">
        <v>493.659</v>
      </c>
      <c r="KI717">
        <v>13.3938</v>
      </c>
      <c r="KJ717">
        <v>100.787</v>
      </c>
      <c r="KK717">
        <v>100.157</v>
      </c>
    </row>
    <row r="718" spans="1:297">
      <c r="A718">
        <v>702</v>
      </c>
      <c r="B718">
        <v>1761516504.5</v>
      </c>
      <c r="C718">
        <v>9294</v>
      </c>
      <c r="D718" t="s">
        <v>1853</v>
      </c>
      <c r="E718" t="s">
        <v>1854</v>
      </c>
      <c r="F718">
        <v>5</v>
      </c>
      <c r="G718" t="s">
        <v>1604</v>
      </c>
      <c r="H718" t="s">
        <v>436</v>
      </c>
      <c r="I718">
        <v>1761516502</v>
      </c>
      <c r="J718">
        <f>(K718)/1000</f>
        <v>0</v>
      </c>
      <c r="K718">
        <f>IF(DP718, AN718, AH718)</f>
        <v>0</v>
      </c>
      <c r="L718">
        <f>IF(DP718, AI718, AG718)</f>
        <v>0</v>
      </c>
      <c r="M718">
        <f>DR718 - IF(AU718&gt;1, L718*DL718*100.0/(AW718), 0)</f>
        <v>0</v>
      </c>
      <c r="N718">
        <f>((T718-J718/2)*M718-L718)/(T718+J718/2)</f>
        <v>0</v>
      </c>
      <c r="O718">
        <f>N718*(DY718+DZ718)/1000.0</f>
        <v>0</v>
      </c>
      <c r="P718">
        <f>(DR718 - IF(AU718&gt;1, L718*DL718*100.0/(AW718), 0))*(DY718+DZ718)/1000.0</f>
        <v>0</v>
      </c>
      <c r="Q718">
        <f>2.0/((1/S718-1/R718)+SIGN(S718)*SQRT((1/S718-1/R718)*(1/S718-1/R718) + 4*DM718/((DM718+1)*(DM718+1))*(2*1/S718*1/R718-1/R718*1/R718)))</f>
        <v>0</v>
      </c>
      <c r="R718">
        <f>IF(LEFT(DN718,1)&lt;&gt;"0",IF(LEFT(DN718,1)="1",3.0,DO718),$D$5+$E$5*(EF718*DY718/($K$5*1000))+$F$5*(EF718*DY718/($K$5*1000))*MAX(MIN(DL718,$J$5),$I$5)*MAX(MIN(DL718,$J$5),$I$5)+$G$5*MAX(MIN(DL718,$J$5),$I$5)*(EF718*DY718/($K$5*1000))+$H$5*(EF718*DY718/($K$5*1000))*(EF718*DY718/($K$5*1000)))</f>
        <v>0</v>
      </c>
      <c r="S718">
        <f>J718*(1000-(1000*0.61365*exp(17.502*W718/(240.97+W718))/(DY718+DZ718)+DT718)/2)/(1000*0.61365*exp(17.502*W718/(240.97+W718))/(DY718+DZ718)-DT718)</f>
        <v>0</v>
      </c>
      <c r="T718">
        <f>1/((DM718+1)/(Q718/1.6)+1/(R718/1.37)) + DM718/((DM718+1)/(Q718/1.6) + DM718/(R718/1.37))</f>
        <v>0</v>
      </c>
      <c r="U718">
        <f>(DH718*DK718)</f>
        <v>0</v>
      </c>
      <c r="V718">
        <f>(EA718+(U718+2*0.95*5.67E-8*(((EA718+$B$7)+273)^4-(EA718+273)^4)-44100*J718)/(1.84*29.3*R718+8*0.95*5.67E-8*(EA718+273)^3))</f>
        <v>0</v>
      </c>
      <c r="W718">
        <f>($C$7*EB718+$D$7*EC718+$E$7*V718)</f>
        <v>0</v>
      </c>
      <c r="X718">
        <f>0.61365*exp(17.502*W718/(240.97+W718))</f>
        <v>0</v>
      </c>
      <c r="Y718">
        <f>(Z718/AA718*100)</f>
        <v>0</v>
      </c>
      <c r="Z718">
        <f>DT718*(DY718+DZ718)/1000</f>
        <v>0</v>
      </c>
      <c r="AA718">
        <f>0.61365*exp(17.502*EA718/(240.97+EA718))</f>
        <v>0</v>
      </c>
      <c r="AB718">
        <f>(X718-DT718*(DY718+DZ718)/1000)</f>
        <v>0</v>
      </c>
      <c r="AC718">
        <f>(-J718*44100)</f>
        <v>0</v>
      </c>
      <c r="AD718">
        <f>2*29.3*R718*0.92*(EA718-W718)</f>
        <v>0</v>
      </c>
      <c r="AE718">
        <f>2*0.95*5.67E-8*(((EA718+$B$7)+273)^4-(W718+273)^4)</f>
        <v>0</v>
      </c>
      <c r="AF718">
        <f>U718+AE718+AC718+AD718</f>
        <v>0</v>
      </c>
      <c r="AG718">
        <f>DX718*AU718*(DS718-DR718*(1000-AU718*DU718)/(1000-AU718*DT718))/(100*DL718)</f>
        <v>0</v>
      </c>
      <c r="AH718">
        <f>1000*DX718*AU718*(DT718-DU718)/(100*DL718*(1000-AU718*DT718))</f>
        <v>0</v>
      </c>
      <c r="AI718">
        <f>(AJ718 - AK718 - DY718*1E3/(8.314*(EA718+273.15)) * AM718/DX718 * AL718) * DX718/(100*DL718) * (1000 - DU718)/1000</f>
        <v>0</v>
      </c>
      <c r="AJ718">
        <v>482.7729170692595</v>
      </c>
      <c r="AK718">
        <v>449.7662242424241</v>
      </c>
      <c r="AL718">
        <v>3.002630283733375</v>
      </c>
      <c r="AM718">
        <v>65.65834347020231</v>
      </c>
      <c r="AN718">
        <f>(AP718 - AO718 + DY718*1E3/(8.314*(EA718+273.15)) * AR718/DX718 * AQ718) * DX718/(100*DL718) * 1000/(1000 - AP718)</f>
        <v>0</v>
      </c>
      <c r="AO718">
        <v>13.33818642615769</v>
      </c>
      <c r="AP718">
        <v>16.48354303030302</v>
      </c>
      <c r="AQ718">
        <v>-0.003919054334891321</v>
      </c>
      <c r="AR718">
        <v>107.4177789400426</v>
      </c>
      <c r="AS718">
        <v>0</v>
      </c>
      <c r="AT718">
        <v>0</v>
      </c>
      <c r="AU718">
        <f>IF(AS718*$H$13&gt;=AW718,1.0,(AW718/(AW718-AS718*$H$13)))</f>
        <v>0</v>
      </c>
      <c r="AV718">
        <f>(AU718-1)*100</f>
        <v>0</v>
      </c>
      <c r="AW718">
        <f>MAX(0,($B$13+$C$13*EF718)/(1+$D$13*EF718)*DY718/(EA718+273)*$E$13)</f>
        <v>0</v>
      </c>
      <c r="AX718" t="s">
        <v>437</v>
      </c>
      <c r="AY718" t="s">
        <v>437</v>
      </c>
      <c r="AZ718">
        <v>0</v>
      </c>
      <c r="BA718">
        <v>0</v>
      </c>
      <c r="BB718">
        <f>1-AZ718/BA718</f>
        <v>0</v>
      </c>
      <c r="BC718">
        <v>0</v>
      </c>
      <c r="BD718" t="s">
        <v>437</v>
      </c>
      <c r="BE718" t="s">
        <v>437</v>
      </c>
      <c r="BF718">
        <v>0</v>
      </c>
      <c r="BG718">
        <v>0</v>
      </c>
      <c r="BH718">
        <f>1-BF718/BG718</f>
        <v>0</v>
      </c>
      <c r="BI718">
        <v>0.5</v>
      </c>
      <c r="BJ718">
        <f>DI718</f>
        <v>0</v>
      </c>
      <c r="BK718">
        <f>L718</f>
        <v>0</v>
      </c>
      <c r="BL718">
        <f>BH718*BI718*BJ718</f>
        <v>0</v>
      </c>
      <c r="BM718">
        <f>(BK718-BC718)/BJ718</f>
        <v>0</v>
      </c>
      <c r="BN718">
        <f>(BA718-BG718)/BG718</f>
        <v>0</v>
      </c>
      <c r="BO718">
        <f>AZ718/(BB718+AZ718/BG718)</f>
        <v>0</v>
      </c>
      <c r="BP718" t="s">
        <v>437</v>
      </c>
      <c r="BQ718">
        <v>0</v>
      </c>
      <c r="BR718">
        <f>IF(BQ718&lt;&gt;0, BQ718, BO718)</f>
        <v>0</v>
      </c>
      <c r="BS718">
        <f>1-BR718/BG718</f>
        <v>0</v>
      </c>
      <c r="BT718">
        <f>(BG718-BF718)/(BG718-BR718)</f>
        <v>0</v>
      </c>
      <c r="BU718">
        <f>(BA718-BG718)/(BA718-BR718)</f>
        <v>0</v>
      </c>
      <c r="BV718">
        <f>(BG718-BF718)/(BG718-AZ718)</f>
        <v>0</v>
      </c>
      <c r="BW718">
        <f>(BA718-BG718)/(BA718-AZ718)</f>
        <v>0</v>
      </c>
      <c r="BX718">
        <f>(BT718*BR718/BF718)</f>
        <v>0</v>
      </c>
      <c r="BY718">
        <f>(1-BX718)</f>
        <v>0</v>
      </c>
      <c r="BZ718">
        <v>2020</v>
      </c>
      <c r="CA718">
        <v>290.0000000000001</v>
      </c>
      <c r="CB718">
        <v>1590.42</v>
      </c>
      <c r="CC718">
        <v>295</v>
      </c>
      <c r="CD718">
        <v>5220.67</v>
      </c>
      <c r="CE718">
        <v>1591.29</v>
      </c>
      <c r="CF718">
        <v>-0.87</v>
      </c>
      <c r="CG718">
        <v>300.0000000000001</v>
      </c>
      <c r="CH718">
        <v>23.8</v>
      </c>
      <c r="CI718">
        <v>1650.734719841875</v>
      </c>
      <c r="CJ718">
        <v>2.032994541366527</v>
      </c>
      <c r="CK718">
        <v>-31.03478562282126</v>
      </c>
      <c r="CL718">
        <v>0.9198548094063967</v>
      </c>
      <c r="CM718">
        <v>0.9759925733019913</v>
      </c>
      <c r="CN718">
        <v>-0.00431141668520578</v>
      </c>
      <c r="CO718">
        <v>289.9999999999999</v>
      </c>
      <c r="CP718">
        <v>1590.91</v>
      </c>
      <c r="CQ718">
        <v>765</v>
      </c>
      <c r="CR718">
        <v>5219.32</v>
      </c>
      <c r="CS718">
        <v>1591.27</v>
      </c>
      <c r="CT718">
        <v>-0.36</v>
      </c>
      <c r="DH718">
        <f>$B$11*EG718+$C$11*EH718+$F$11*ES718*(1-EV718)</f>
        <v>0</v>
      </c>
      <c r="DI718">
        <f>DH718*DJ718</f>
        <v>0</v>
      </c>
      <c r="DJ718">
        <f>($B$11*$D$9+$C$11*$D$9+$F$11*((FF718+EX718)/MAX(FF718+EX718+FG718, 0.1)*$I$9+FG718/MAX(FF718+EX718+FG718, 0.1)*$J$9))/($B$11+$C$11+$F$11)</f>
        <v>0</v>
      </c>
      <c r="DK718">
        <f>($B$11*$K$9+$C$11*$K$9+$F$11*((FF718+EX718)/MAX(FF718+EX718+FG718, 0.1)*$P$9+FG718/MAX(FF718+EX718+FG718, 0.1)*$Q$9))/($B$11+$C$11+$F$11)</f>
        <v>0</v>
      </c>
      <c r="DL718">
        <v>6</v>
      </c>
      <c r="DM718">
        <v>0.5</v>
      </c>
      <c r="DN718" t="s">
        <v>438</v>
      </c>
      <c r="DO718">
        <v>2</v>
      </c>
      <c r="DP718" t="b">
        <v>1</v>
      </c>
      <c r="DQ718">
        <v>1761516502</v>
      </c>
      <c r="DR718">
        <v>436.4065555555555</v>
      </c>
      <c r="DS718">
        <v>477.8877777777777</v>
      </c>
      <c r="DT718">
        <v>16.49142222222222</v>
      </c>
      <c r="DU718">
        <v>13.3381</v>
      </c>
      <c r="DV718">
        <v>438.7476666666667</v>
      </c>
      <c r="DW718">
        <v>16.4167</v>
      </c>
      <c r="DX718">
        <v>499.9955555555555</v>
      </c>
      <c r="DY718">
        <v>90.24478888888889</v>
      </c>
      <c r="DZ718">
        <v>0.09996305555555557</v>
      </c>
      <c r="EA718">
        <v>23.93437777777778</v>
      </c>
      <c r="EB718">
        <v>23.9834</v>
      </c>
      <c r="EC718">
        <v>999.9000000000001</v>
      </c>
      <c r="ED718">
        <v>0</v>
      </c>
      <c r="EE718">
        <v>0</v>
      </c>
      <c r="EF718">
        <v>9998.936666666668</v>
      </c>
      <c r="EG718">
        <v>0</v>
      </c>
      <c r="EH718">
        <v>1044.765555555555</v>
      </c>
      <c r="EI718">
        <v>-41.48122222222222</v>
      </c>
      <c r="EJ718">
        <v>443.7243333333333</v>
      </c>
      <c r="EK718">
        <v>484.3482222222222</v>
      </c>
      <c r="EL718">
        <v>3.153326666666667</v>
      </c>
      <c r="EM718">
        <v>477.8877777777777</v>
      </c>
      <c r="EN718">
        <v>13.3381</v>
      </c>
      <c r="EO718">
        <v>1.488265555555556</v>
      </c>
      <c r="EP718">
        <v>1.203693333333333</v>
      </c>
      <c r="EQ718">
        <v>12.84813333333333</v>
      </c>
      <c r="ER718">
        <v>9.647305555555555</v>
      </c>
      <c r="ES718">
        <v>2000.01</v>
      </c>
      <c r="ET718">
        <v>0.9799956666666666</v>
      </c>
      <c r="EU718">
        <v>0.02000432222222222</v>
      </c>
      <c r="EV718">
        <v>0</v>
      </c>
      <c r="EW718">
        <v>1354.097777777778</v>
      </c>
      <c r="EX718">
        <v>5.00097</v>
      </c>
      <c r="EY718">
        <v>27341.61111111111</v>
      </c>
      <c r="EZ718">
        <v>16707.62222222222</v>
      </c>
      <c r="FA718">
        <v>41.187</v>
      </c>
      <c r="FB718">
        <v>42.312</v>
      </c>
      <c r="FC718">
        <v>41.347</v>
      </c>
      <c r="FD718">
        <v>41.687</v>
      </c>
      <c r="FE718">
        <v>41.236</v>
      </c>
      <c r="FF718">
        <v>1955.1</v>
      </c>
      <c r="FG718">
        <v>39.91</v>
      </c>
      <c r="FH718">
        <v>0</v>
      </c>
      <c r="FI718">
        <v>11375.60000014305</v>
      </c>
      <c r="FJ718">
        <v>0</v>
      </c>
      <c r="FK718">
        <v>1354.68</v>
      </c>
      <c r="FL718">
        <v>-7.026923067141039</v>
      </c>
      <c r="FM718">
        <v>-128.3538460639594</v>
      </c>
      <c r="FN718">
        <v>27351.748</v>
      </c>
      <c r="FO718">
        <v>15</v>
      </c>
      <c r="FP718">
        <v>0</v>
      </c>
      <c r="FQ718" t="s">
        <v>439</v>
      </c>
      <c r="FR718">
        <v>1760210915.6</v>
      </c>
      <c r="FS718">
        <v>0</v>
      </c>
      <c r="FT718">
        <v>0</v>
      </c>
      <c r="FU718">
        <v>-0.215</v>
      </c>
      <c r="FV718">
        <v>0</v>
      </c>
      <c r="FW718">
        <v>-0.6919999999999999</v>
      </c>
      <c r="FX718">
        <v>0</v>
      </c>
      <c r="FY718">
        <v>400</v>
      </c>
      <c r="FZ718">
        <v>0</v>
      </c>
      <c r="GA718">
        <v>0.15</v>
      </c>
      <c r="GB718">
        <v>0</v>
      </c>
      <c r="GC718">
        <v>-33.58217499999999</v>
      </c>
      <c r="GD718">
        <v>-69.58885103189489</v>
      </c>
      <c r="GE718">
        <v>6.881341350556228</v>
      </c>
      <c r="GF718">
        <v>0</v>
      </c>
      <c r="GG718">
        <v>1354.972941176471</v>
      </c>
      <c r="GH718">
        <v>-4.645989301473266</v>
      </c>
      <c r="GI718">
        <v>0.5499279600508556</v>
      </c>
      <c r="GJ718">
        <v>0</v>
      </c>
      <c r="GK718">
        <v>3.091395</v>
      </c>
      <c r="GL718">
        <v>0.6010378986866742</v>
      </c>
      <c r="GM718">
        <v>0.06218636892438729</v>
      </c>
      <c r="GN718">
        <v>0</v>
      </c>
      <c r="GO718">
        <v>0</v>
      </c>
      <c r="GP718">
        <v>3</v>
      </c>
      <c r="GQ718" t="s">
        <v>455</v>
      </c>
      <c r="GR718">
        <v>3.1334</v>
      </c>
      <c r="GS718">
        <v>2.76024</v>
      </c>
      <c r="GT718">
        <v>0.0974542</v>
      </c>
      <c r="GU718">
        <v>0.102869</v>
      </c>
      <c r="GV718">
        <v>0.0806794</v>
      </c>
      <c r="GW718">
        <v>0.0684442</v>
      </c>
      <c r="GX718">
        <v>28616.6</v>
      </c>
      <c r="GY718">
        <v>28450.2</v>
      </c>
      <c r="GZ718">
        <v>29491.5</v>
      </c>
      <c r="HA718">
        <v>29318.2</v>
      </c>
      <c r="HB718">
        <v>35830.4</v>
      </c>
      <c r="HC718">
        <v>36181.5</v>
      </c>
      <c r="HD718">
        <v>41496.8</v>
      </c>
      <c r="HE718">
        <v>41649.6</v>
      </c>
      <c r="HF718">
        <v>1.91015</v>
      </c>
      <c r="HG718">
        <v>1.82472</v>
      </c>
      <c r="HH718">
        <v>0.00889972</v>
      </c>
      <c r="HI718">
        <v>0</v>
      </c>
      <c r="HJ718">
        <v>23.8374</v>
      </c>
      <c r="HK718">
        <v>999.9</v>
      </c>
      <c r="HL718">
        <v>33.9</v>
      </c>
      <c r="HM718">
        <v>31.3</v>
      </c>
      <c r="HN718">
        <v>17.2405</v>
      </c>
      <c r="HO718">
        <v>62.6069</v>
      </c>
      <c r="HP718">
        <v>30.9615</v>
      </c>
      <c r="HQ718">
        <v>1</v>
      </c>
      <c r="HR718">
        <v>0.306959</v>
      </c>
      <c r="HS718">
        <v>4.95049</v>
      </c>
      <c r="HT718">
        <v>20.2712</v>
      </c>
      <c r="HU718">
        <v>5.21894</v>
      </c>
      <c r="HV718">
        <v>12.0159</v>
      </c>
      <c r="HW718">
        <v>4.9888</v>
      </c>
      <c r="HX718">
        <v>3.28788</v>
      </c>
      <c r="HY718">
        <v>9999</v>
      </c>
      <c r="HZ718">
        <v>9999</v>
      </c>
      <c r="IA718">
        <v>9999</v>
      </c>
      <c r="IB718">
        <v>999.9</v>
      </c>
      <c r="IC718">
        <v>4.97285</v>
      </c>
      <c r="ID718">
        <v>1.8666</v>
      </c>
      <c r="IE718">
        <v>1.86595</v>
      </c>
      <c r="IF718">
        <v>1.86584</v>
      </c>
      <c r="IG718">
        <v>1.86768</v>
      </c>
      <c r="IH718">
        <v>1.87014</v>
      </c>
      <c r="II718">
        <v>1.86874</v>
      </c>
      <c r="IJ718">
        <v>1.87027</v>
      </c>
      <c r="IK718">
        <v>0</v>
      </c>
      <c r="IL718">
        <v>0</v>
      </c>
      <c r="IM718">
        <v>0</v>
      </c>
      <c r="IN718">
        <v>0</v>
      </c>
      <c r="IO718" t="s">
        <v>441</v>
      </c>
      <c r="IP718" t="s">
        <v>442</v>
      </c>
      <c r="IQ718" t="s">
        <v>443</v>
      </c>
      <c r="IR718" t="s">
        <v>443</v>
      </c>
      <c r="IS718" t="s">
        <v>443</v>
      </c>
      <c r="IT718" t="s">
        <v>443</v>
      </c>
      <c r="IU718">
        <v>0</v>
      </c>
      <c r="IV718">
        <v>100</v>
      </c>
      <c r="IW718">
        <v>100</v>
      </c>
      <c r="IX718">
        <v>-2.356</v>
      </c>
      <c r="IY718">
        <v>0.0746</v>
      </c>
      <c r="IZ718">
        <v>-1.414774939843471</v>
      </c>
      <c r="JA718">
        <v>-0.002262605230658699</v>
      </c>
      <c r="JB718">
        <v>4.117972070868355E-07</v>
      </c>
      <c r="JC718">
        <v>-1.535053720392113E-10</v>
      </c>
      <c r="JD718">
        <v>-0.05773197212917025</v>
      </c>
      <c r="JE718">
        <v>-0.004387372397949352</v>
      </c>
      <c r="JF718">
        <v>0.001148265067849212</v>
      </c>
      <c r="JG718">
        <v>-2.372704636287677E-05</v>
      </c>
      <c r="JH718">
        <v>4</v>
      </c>
      <c r="JI718">
        <v>2346</v>
      </c>
      <c r="JJ718">
        <v>1</v>
      </c>
      <c r="JK718">
        <v>24</v>
      </c>
      <c r="JL718">
        <v>21759.8</v>
      </c>
      <c r="JM718">
        <v>29358608.4</v>
      </c>
      <c r="JN718">
        <v>1.18042</v>
      </c>
      <c r="JO718">
        <v>2.27295</v>
      </c>
      <c r="JP718">
        <v>1.39648</v>
      </c>
      <c r="JQ718">
        <v>2.35352</v>
      </c>
      <c r="JR718">
        <v>1.49536</v>
      </c>
      <c r="JS718">
        <v>2.61963</v>
      </c>
      <c r="JT718">
        <v>36.0816</v>
      </c>
      <c r="JU718">
        <v>24.0262</v>
      </c>
      <c r="JV718">
        <v>18</v>
      </c>
      <c r="JW718">
        <v>501.774</v>
      </c>
      <c r="JX718">
        <v>436.977</v>
      </c>
      <c r="JY718">
        <v>18.36</v>
      </c>
      <c r="JZ718">
        <v>31.3534</v>
      </c>
      <c r="KA718">
        <v>30.0001</v>
      </c>
      <c r="KB718">
        <v>31.143</v>
      </c>
      <c r="KC718">
        <v>31.0662</v>
      </c>
      <c r="KD718">
        <v>23.687</v>
      </c>
      <c r="KE718">
        <v>24.9561</v>
      </c>
      <c r="KF718">
        <v>28.4139</v>
      </c>
      <c r="KG718">
        <v>18.368</v>
      </c>
      <c r="KH718">
        <v>507.034</v>
      </c>
      <c r="KI718">
        <v>13.4023</v>
      </c>
      <c r="KJ718">
        <v>100.788</v>
      </c>
      <c r="KK718">
        <v>100.156</v>
      </c>
    </row>
    <row r="719" spans="1:297">
      <c r="A719">
        <v>703</v>
      </c>
      <c r="B719">
        <v>1761516509.5</v>
      </c>
      <c r="C719">
        <v>9299</v>
      </c>
      <c r="D719" t="s">
        <v>1855</v>
      </c>
      <c r="E719" t="s">
        <v>1856</v>
      </c>
      <c r="F719">
        <v>5</v>
      </c>
      <c r="G719" t="s">
        <v>1604</v>
      </c>
      <c r="H719" t="s">
        <v>436</v>
      </c>
      <c r="I719">
        <v>1761516506.7</v>
      </c>
      <c r="J719">
        <f>(K719)/1000</f>
        <v>0</v>
      </c>
      <c r="K719">
        <f>IF(DP719, AN719, AH719)</f>
        <v>0</v>
      </c>
      <c r="L719">
        <f>IF(DP719, AI719, AG719)</f>
        <v>0</v>
      </c>
      <c r="M719">
        <f>DR719 - IF(AU719&gt;1, L719*DL719*100.0/(AW719), 0)</f>
        <v>0</v>
      </c>
      <c r="N719">
        <f>((T719-J719/2)*M719-L719)/(T719+J719/2)</f>
        <v>0</v>
      </c>
      <c r="O719">
        <f>N719*(DY719+DZ719)/1000.0</f>
        <v>0</v>
      </c>
      <c r="P719">
        <f>(DR719 - IF(AU719&gt;1, L719*DL719*100.0/(AW719), 0))*(DY719+DZ719)/1000.0</f>
        <v>0</v>
      </c>
      <c r="Q719">
        <f>2.0/((1/S719-1/R719)+SIGN(S719)*SQRT((1/S719-1/R719)*(1/S719-1/R719) + 4*DM719/((DM719+1)*(DM719+1))*(2*1/S719*1/R719-1/R719*1/R719)))</f>
        <v>0</v>
      </c>
      <c r="R719">
        <f>IF(LEFT(DN719,1)&lt;&gt;"0",IF(LEFT(DN719,1)="1",3.0,DO719),$D$5+$E$5*(EF719*DY719/($K$5*1000))+$F$5*(EF719*DY719/($K$5*1000))*MAX(MIN(DL719,$J$5),$I$5)*MAX(MIN(DL719,$J$5),$I$5)+$G$5*MAX(MIN(DL719,$J$5),$I$5)*(EF719*DY719/($K$5*1000))+$H$5*(EF719*DY719/($K$5*1000))*(EF719*DY719/($K$5*1000)))</f>
        <v>0</v>
      </c>
      <c r="S719">
        <f>J719*(1000-(1000*0.61365*exp(17.502*W719/(240.97+W719))/(DY719+DZ719)+DT719)/2)/(1000*0.61365*exp(17.502*W719/(240.97+W719))/(DY719+DZ719)-DT719)</f>
        <v>0</v>
      </c>
      <c r="T719">
        <f>1/((DM719+1)/(Q719/1.6)+1/(R719/1.37)) + DM719/((DM719+1)/(Q719/1.6) + DM719/(R719/1.37))</f>
        <v>0</v>
      </c>
      <c r="U719">
        <f>(DH719*DK719)</f>
        <v>0</v>
      </c>
      <c r="V719">
        <f>(EA719+(U719+2*0.95*5.67E-8*(((EA719+$B$7)+273)^4-(EA719+273)^4)-44100*J719)/(1.84*29.3*R719+8*0.95*5.67E-8*(EA719+273)^3))</f>
        <v>0</v>
      </c>
      <c r="W719">
        <f>($C$7*EB719+$D$7*EC719+$E$7*V719)</f>
        <v>0</v>
      </c>
      <c r="X719">
        <f>0.61365*exp(17.502*W719/(240.97+W719))</f>
        <v>0</v>
      </c>
      <c r="Y719">
        <f>(Z719/AA719*100)</f>
        <v>0</v>
      </c>
      <c r="Z719">
        <f>DT719*(DY719+DZ719)/1000</f>
        <v>0</v>
      </c>
      <c r="AA719">
        <f>0.61365*exp(17.502*EA719/(240.97+EA719))</f>
        <v>0</v>
      </c>
      <c r="AB719">
        <f>(X719-DT719*(DY719+DZ719)/1000)</f>
        <v>0</v>
      </c>
      <c r="AC719">
        <f>(-J719*44100)</f>
        <v>0</v>
      </c>
      <c r="AD719">
        <f>2*29.3*R719*0.92*(EA719-W719)</f>
        <v>0</v>
      </c>
      <c r="AE719">
        <f>2*0.95*5.67E-8*(((EA719+$B$7)+273)^4-(W719+273)^4)</f>
        <v>0</v>
      </c>
      <c r="AF719">
        <f>U719+AE719+AC719+AD719</f>
        <v>0</v>
      </c>
      <c r="AG719">
        <f>DX719*AU719*(DS719-DR719*(1000-AU719*DU719)/(1000-AU719*DT719))/(100*DL719)</f>
        <v>0</v>
      </c>
      <c r="AH719">
        <f>1000*DX719*AU719*(DT719-DU719)/(100*DL719*(1000-AU719*DT719))</f>
        <v>0</v>
      </c>
      <c r="AI719">
        <f>(AJ719 - AK719 - DY719*1E3/(8.314*(EA719+273.15)) * AM719/DX719 * AL719) * DX719/(100*DL719) * (1000 - DU719)/1000</f>
        <v>0</v>
      </c>
      <c r="AJ719">
        <v>499.7526456475068</v>
      </c>
      <c r="AK719">
        <v>465.6141939393938</v>
      </c>
      <c r="AL719">
        <v>3.184878047405482</v>
      </c>
      <c r="AM719">
        <v>65.65834347020231</v>
      </c>
      <c r="AN719">
        <f>(AP719 - AO719 + DY719*1E3/(8.314*(EA719+273.15)) * AR719/DX719 * AQ719) * DX719/(100*DL719) * 1000/(1000 - AP719)</f>
        <v>0</v>
      </c>
      <c r="AO719">
        <v>13.33574944406565</v>
      </c>
      <c r="AP719">
        <v>16.47547090909091</v>
      </c>
      <c r="AQ719">
        <v>-0.000508953056490391</v>
      </c>
      <c r="AR719">
        <v>107.4177789400426</v>
      </c>
      <c r="AS719">
        <v>0</v>
      </c>
      <c r="AT719">
        <v>0</v>
      </c>
      <c r="AU719">
        <f>IF(AS719*$H$13&gt;=AW719,1.0,(AW719/(AW719-AS719*$H$13)))</f>
        <v>0</v>
      </c>
      <c r="AV719">
        <f>(AU719-1)*100</f>
        <v>0</v>
      </c>
      <c r="AW719">
        <f>MAX(0,($B$13+$C$13*EF719)/(1+$D$13*EF719)*DY719/(EA719+273)*$E$13)</f>
        <v>0</v>
      </c>
      <c r="AX719" t="s">
        <v>437</v>
      </c>
      <c r="AY719" t="s">
        <v>437</v>
      </c>
      <c r="AZ719">
        <v>0</v>
      </c>
      <c r="BA719">
        <v>0</v>
      </c>
      <c r="BB719">
        <f>1-AZ719/BA719</f>
        <v>0</v>
      </c>
      <c r="BC719">
        <v>0</v>
      </c>
      <c r="BD719" t="s">
        <v>437</v>
      </c>
      <c r="BE719" t="s">
        <v>437</v>
      </c>
      <c r="BF719">
        <v>0</v>
      </c>
      <c r="BG719">
        <v>0</v>
      </c>
      <c r="BH719">
        <f>1-BF719/BG719</f>
        <v>0</v>
      </c>
      <c r="BI719">
        <v>0.5</v>
      </c>
      <c r="BJ719">
        <f>DI719</f>
        <v>0</v>
      </c>
      <c r="BK719">
        <f>L719</f>
        <v>0</v>
      </c>
      <c r="BL719">
        <f>BH719*BI719*BJ719</f>
        <v>0</v>
      </c>
      <c r="BM719">
        <f>(BK719-BC719)/BJ719</f>
        <v>0</v>
      </c>
      <c r="BN719">
        <f>(BA719-BG719)/BG719</f>
        <v>0</v>
      </c>
      <c r="BO719">
        <f>AZ719/(BB719+AZ719/BG719)</f>
        <v>0</v>
      </c>
      <c r="BP719" t="s">
        <v>437</v>
      </c>
      <c r="BQ719">
        <v>0</v>
      </c>
      <c r="BR719">
        <f>IF(BQ719&lt;&gt;0, BQ719, BO719)</f>
        <v>0</v>
      </c>
      <c r="BS719">
        <f>1-BR719/BG719</f>
        <v>0</v>
      </c>
      <c r="BT719">
        <f>(BG719-BF719)/(BG719-BR719)</f>
        <v>0</v>
      </c>
      <c r="BU719">
        <f>(BA719-BG719)/(BA719-BR719)</f>
        <v>0</v>
      </c>
      <c r="BV719">
        <f>(BG719-BF719)/(BG719-AZ719)</f>
        <v>0</v>
      </c>
      <c r="BW719">
        <f>(BA719-BG719)/(BA719-AZ719)</f>
        <v>0</v>
      </c>
      <c r="BX719">
        <f>(BT719*BR719/BF719)</f>
        <v>0</v>
      </c>
      <c r="BY719">
        <f>(1-BX719)</f>
        <v>0</v>
      </c>
      <c r="BZ719">
        <v>2020</v>
      </c>
      <c r="CA719">
        <v>290.0000000000001</v>
      </c>
      <c r="CB719">
        <v>1590.42</v>
      </c>
      <c r="CC719">
        <v>295</v>
      </c>
      <c r="CD719">
        <v>5220.67</v>
      </c>
      <c r="CE719">
        <v>1591.29</v>
      </c>
      <c r="CF719">
        <v>-0.87</v>
      </c>
      <c r="CG719">
        <v>300.0000000000001</v>
      </c>
      <c r="CH719">
        <v>23.8</v>
      </c>
      <c r="CI719">
        <v>1650.734719841875</v>
      </c>
      <c r="CJ719">
        <v>2.032994541366527</v>
      </c>
      <c r="CK719">
        <v>-31.03478562282126</v>
      </c>
      <c r="CL719">
        <v>0.9198548094063967</v>
      </c>
      <c r="CM719">
        <v>0.9759925733019913</v>
      </c>
      <c r="CN719">
        <v>-0.00431141668520578</v>
      </c>
      <c r="CO719">
        <v>289.9999999999999</v>
      </c>
      <c r="CP719">
        <v>1590.91</v>
      </c>
      <c r="CQ719">
        <v>765</v>
      </c>
      <c r="CR719">
        <v>5219.32</v>
      </c>
      <c r="CS719">
        <v>1591.27</v>
      </c>
      <c r="CT719">
        <v>-0.36</v>
      </c>
      <c r="DH719">
        <f>$B$11*EG719+$C$11*EH719+$F$11*ES719*(1-EV719)</f>
        <v>0</v>
      </c>
      <c r="DI719">
        <f>DH719*DJ719</f>
        <v>0</v>
      </c>
      <c r="DJ719">
        <f>($B$11*$D$9+$C$11*$D$9+$F$11*((FF719+EX719)/MAX(FF719+EX719+FG719, 0.1)*$I$9+FG719/MAX(FF719+EX719+FG719, 0.1)*$J$9))/($B$11+$C$11+$F$11)</f>
        <v>0</v>
      </c>
      <c r="DK719">
        <f>($B$11*$K$9+$C$11*$K$9+$F$11*((FF719+EX719)/MAX(FF719+EX719+FG719, 0.1)*$P$9+FG719/MAX(FF719+EX719+FG719, 0.1)*$Q$9))/($B$11+$C$11+$F$11)</f>
        <v>0</v>
      </c>
      <c r="DL719">
        <v>6</v>
      </c>
      <c r="DM719">
        <v>0.5</v>
      </c>
      <c r="DN719" t="s">
        <v>438</v>
      </c>
      <c r="DO719">
        <v>2</v>
      </c>
      <c r="DP719" t="b">
        <v>1</v>
      </c>
      <c r="DQ719">
        <v>1761516506.7</v>
      </c>
      <c r="DR719">
        <v>450.7344</v>
      </c>
      <c r="DS719">
        <v>493.6578000000001</v>
      </c>
      <c r="DT719">
        <v>16.47756</v>
      </c>
      <c r="DU719">
        <v>13.33566</v>
      </c>
      <c r="DV719">
        <v>453.1040000000001</v>
      </c>
      <c r="DW719">
        <v>16.40302</v>
      </c>
      <c r="DX719">
        <v>500.0039</v>
      </c>
      <c r="DY719">
        <v>90.24415999999999</v>
      </c>
      <c r="DZ719">
        <v>0.09997202000000001</v>
      </c>
      <c r="EA719">
        <v>23.93845</v>
      </c>
      <c r="EB719">
        <v>23.98546</v>
      </c>
      <c r="EC719">
        <v>999.9</v>
      </c>
      <c r="ED719">
        <v>0</v>
      </c>
      <c r="EE719">
        <v>0</v>
      </c>
      <c r="EF719">
        <v>9991.937999999998</v>
      </c>
      <c r="EG719">
        <v>0</v>
      </c>
      <c r="EH719">
        <v>1044.786</v>
      </c>
      <c r="EI719">
        <v>-42.92348</v>
      </c>
      <c r="EJ719">
        <v>458.2859999999999</v>
      </c>
      <c r="EK719">
        <v>500.3302</v>
      </c>
      <c r="EL719">
        <v>3.141896</v>
      </c>
      <c r="EM719">
        <v>493.6578000000001</v>
      </c>
      <c r="EN719">
        <v>13.33566</v>
      </c>
      <c r="EO719">
        <v>1.487003</v>
      </c>
      <c r="EP719">
        <v>1.203466</v>
      </c>
      <c r="EQ719">
        <v>12.83517</v>
      </c>
      <c r="ER719">
        <v>9.644485</v>
      </c>
      <c r="ES719">
        <v>1999.996</v>
      </c>
      <c r="ET719">
        <v>0.9799954999999999</v>
      </c>
      <c r="EU719">
        <v>0.0200045</v>
      </c>
      <c r="EV719">
        <v>0</v>
      </c>
      <c r="EW719">
        <v>1353.391</v>
      </c>
      <c r="EX719">
        <v>5.000970000000001</v>
      </c>
      <c r="EY719">
        <v>27329.87</v>
      </c>
      <c r="EZ719">
        <v>16707.51</v>
      </c>
      <c r="FA719">
        <v>41.187</v>
      </c>
      <c r="FB719">
        <v>42.312</v>
      </c>
      <c r="FC719">
        <v>41.3624</v>
      </c>
      <c r="FD719">
        <v>41.687</v>
      </c>
      <c r="FE719">
        <v>41.2311</v>
      </c>
      <c r="FF719">
        <v>1955.086</v>
      </c>
      <c r="FG719">
        <v>39.90999999999999</v>
      </c>
      <c r="FH719">
        <v>0</v>
      </c>
      <c r="FI719">
        <v>11381</v>
      </c>
      <c r="FJ719">
        <v>0</v>
      </c>
      <c r="FK719">
        <v>1353.988846153846</v>
      </c>
      <c r="FL719">
        <v>-8.37982904017549</v>
      </c>
      <c r="FM719">
        <v>-143.3059829494473</v>
      </c>
      <c r="FN719">
        <v>27340.50384615385</v>
      </c>
      <c r="FO719">
        <v>15</v>
      </c>
      <c r="FP719">
        <v>0</v>
      </c>
      <c r="FQ719" t="s">
        <v>439</v>
      </c>
      <c r="FR719">
        <v>1760210915.6</v>
      </c>
      <c r="FS719">
        <v>0</v>
      </c>
      <c r="FT719">
        <v>0</v>
      </c>
      <c r="FU719">
        <v>-0.215</v>
      </c>
      <c r="FV719">
        <v>0</v>
      </c>
      <c r="FW719">
        <v>-0.6919999999999999</v>
      </c>
      <c r="FX719">
        <v>0</v>
      </c>
      <c r="FY719">
        <v>400</v>
      </c>
      <c r="FZ719">
        <v>0</v>
      </c>
      <c r="GA719">
        <v>0.15</v>
      </c>
      <c r="GB719">
        <v>0</v>
      </c>
      <c r="GC719">
        <v>-39.0990925</v>
      </c>
      <c r="GD719">
        <v>-37.46763939962467</v>
      </c>
      <c r="GE719">
        <v>3.757172445495914</v>
      </c>
      <c r="GF719">
        <v>0</v>
      </c>
      <c r="GG719">
        <v>1354.381764705882</v>
      </c>
      <c r="GH719">
        <v>-7.706035133711719</v>
      </c>
      <c r="GI719">
        <v>0.8015333488648831</v>
      </c>
      <c r="GJ719">
        <v>0</v>
      </c>
      <c r="GK719">
        <v>3.1276785</v>
      </c>
      <c r="GL719">
        <v>0.2991361350844328</v>
      </c>
      <c r="GM719">
        <v>0.04340757655928283</v>
      </c>
      <c r="GN719">
        <v>0</v>
      </c>
      <c r="GO719">
        <v>0</v>
      </c>
      <c r="GP719">
        <v>3</v>
      </c>
      <c r="GQ719" t="s">
        <v>455</v>
      </c>
      <c r="GR719">
        <v>3.1334</v>
      </c>
      <c r="GS719">
        <v>2.76011</v>
      </c>
      <c r="GT719">
        <v>0.100001</v>
      </c>
      <c r="GU719">
        <v>0.105476</v>
      </c>
      <c r="GV719">
        <v>0.0806554</v>
      </c>
      <c r="GW719">
        <v>0.0684395</v>
      </c>
      <c r="GX719">
        <v>28535.9</v>
      </c>
      <c r="GY719">
        <v>28367.4</v>
      </c>
      <c r="GZ719">
        <v>29491.6</v>
      </c>
      <c r="HA719">
        <v>29318.2</v>
      </c>
      <c r="HB719">
        <v>35831.6</v>
      </c>
      <c r="HC719">
        <v>36181.8</v>
      </c>
      <c r="HD719">
        <v>41497</v>
      </c>
      <c r="HE719">
        <v>41649.6</v>
      </c>
      <c r="HF719">
        <v>1.91007</v>
      </c>
      <c r="HG719">
        <v>1.82465</v>
      </c>
      <c r="HH719">
        <v>0.008910889999999999</v>
      </c>
      <c r="HI719">
        <v>0</v>
      </c>
      <c r="HJ719">
        <v>23.8388</v>
      </c>
      <c r="HK719">
        <v>999.9</v>
      </c>
      <c r="HL719">
        <v>33.9</v>
      </c>
      <c r="HM719">
        <v>31.3</v>
      </c>
      <c r="HN719">
        <v>17.24</v>
      </c>
      <c r="HO719">
        <v>62.4669</v>
      </c>
      <c r="HP719">
        <v>30.9295</v>
      </c>
      <c r="HQ719">
        <v>1</v>
      </c>
      <c r="HR719">
        <v>0.306951</v>
      </c>
      <c r="HS719">
        <v>4.95321</v>
      </c>
      <c r="HT719">
        <v>20.2708</v>
      </c>
      <c r="HU719">
        <v>5.21969</v>
      </c>
      <c r="HV719">
        <v>12.0159</v>
      </c>
      <c r="HW719">
        <v>4.98925</v>
      </c>
      <c r="HX719">
        <v>3.2878</v>
      </c>
      <c r="HY719">
        <v>9999</v>
      </c>
      <c r="HZ719">
        <v>9999</v>
      </c>
      <c r="IA719">
        <v>9999</v>
      </c>
      <c r="IB719">
        <v>999.9</v>
      </c>
      <c r="IC719">
        <v>4.97285</v>
      </c>
      <c r="ID719">
        <v>1.86661</v>
      </c>
      <c r="IE719">
        <v>1.86591</v>
      </c>
      <c r="IF719">
        <v>1.86584</v>
      </c>
      <c r="IG719">
        <v>1.86768</v>
      </c>
      <c r="IH719">
        <v>1.87013</v>
      </c>
      <c r="II719">
        <v>1.86874</v>
      </c>
      <c r="IJ719">
        <v>1.87027</v>
      </c>
      <c r="IK719">
        <v>0</v>
      </c>
      <c r="IL719">
        <v>0</v>
      </c>
      <c r="IM719">
        <v>0</v>
      </c>
      <c r="IN719">
        <v>0</v>
      </c>
      <c r="IO719" t="s">
        <v>441</v>
      </c>
      <c r="IP719" t="s">
        <v>442</v>
      </c>
      <c r="IQ719" t="s">
        <v>443</v>
      </c>
      <c r="IR719" t="s">
        <v>443</v>
      </c>
      <c r="IS719" t="s">
        <v>443</v>
      </c>
      <c r="IT719" t="s">
        <v>443</v>
      </c>
      <c r="IU719">
        <v>0</v>
      </c>
      <c r="IV719">
        <v>100</v>
      </c>
      <c r="IW719">
        <v>100</v>
      </c>
      <c r="IX719">
        <v>-2.387</v>
      </c>
      <c r="IY719">
        <v>0.0745</v>
      </c>
      <c r="IZ719">
        <v>-1.414774939843471</v>
      </c>
      <c r="JA719">
        <v>-0.002262605230658699</v>
      </c>
      <c r="JB719">
        <v>4.117972070868355E-07</v>
      </c>
      <c r="JC719">
        <v>-1.535053720392113E-10</v>
      </c>
      <c r="JD719">
        <v>-0.05773197212917025</v>
      </c>
      <c r="JE719">
        <v>-0.004387372397949352</v>
      </c>
      <c r="JF719">
        <v>0.001148265067849212</v>
      </c>
      <c r="JG719">
        <v>-2.372704636287677E-05</v>
      </c>
      <c r="JH719">
        <v>4</v>
      </c>
      <c r="JI719">
        <v>2346</v>
      </c>
      <c r="JJ719">
        <v>1</v>
      </c>
      <c r="JK719">
        <v>24</v>
      </c>
      <c r="JL719">
        <v>21759.9</v>
      </c>
      <c r="JM719">
        <v>29358608.5</v>
      </c>
      <c r="JN719">
        <v>1.20972</v>
      </c>
      <c r="JO719">
        <v>2.27539</v>
      </c>
      <c r="JP719">
        <v>1.39648</v>
      </c>
      <c r="JQ719">
        <v>2.35352</v>
      </c>
      <c r="JR719">
        <v>1.49536</v>
      </c>
      <c r="JS719">
        <v>2.53418</v>
      </c>
      <c r="JT719">
        <v>36.0816</v>
      </c>
      <c r="JU719">
        <v>24.0262</v>
      </c>
      <c r="JV719">
        <v>18</v>
      </c>
      <c r="JW719">
        <v>501.724</v>
      </c>
      <c r="JX719">
        <v>436.93</v>
      </c>
      <c r="JY719">
        <v>18.3721</v>
      </c>
      <c r="JZ719">
        <v>31.3506</v>
      </c>
      <c r="KA719">
        <v>30.0001</v>
      </c>
      <c r="KB719">
        <v>31.143</v>
      </c>
      <c r="KC719">
        <v>31.0662</v>
      </c>
      <c r="KD719">
        <v>24.3564</v>
      </c>
      <c r="KE719">
        <v>24.9561</v>
      </c>
      <c r="KF719">
        <v>28.4139</v>
      </c>
      <c r="KG719">
        <v>18.3782</v>
      </c>
      <c r="KH719">
        <v>527.076</v>
      </c>
      <c r="KI719">
        <v>13.4041</v>
      </c>
      <c r="KJ719">
        <v>100.789</v>
      </c>
      <c r="KK719">
        <v>100.156</v>
      </c>
    </row>
    <row r="720" spans="1:297">
      <c r="A720">
        <v>704</v>
      </c>
      <c r="B720">
        <v>1761516514.5</v>
      </c>
      <c r="C720">
        <v>9304</v>
      </c>
      <c r="D720" t="s">
        <v>1857</v>
      </c>
      <c r="E720" t="s">
        <v>1858</v>
      </c>
      <c r="F720">
        <v>5</v>
      </c>
      <c r="G720" t="s">
        <v>1604</v>
      </c>
      <c r="H720" t="s">
        <v>436</v>
      </c>
      <c r="I720">
        <v>1761516512</v>
      </c>
      <c r="J720">
        <f>(K720)/1000</f>
        <v>0</v>
      </c>
      <c r="K720">
        <f>IF(DP720, AN720, AH720)</f>
        <v>0</v>
      </c>
      <c r="L720">
        <f>IF(DP720, AI720, AG720)</f>
        <v>0</v>
      </c>
      <c r="M720">
        <f>DR720 - IF(AU720&gt;1, L720*DL720*100.0/(AW720), 0)</f>
        <v>0</v>
      </c>
      <c r="N720">
        <f>((T720-J720/2)*M720-L720)/(T720+J720/2)</f>
        <v>0</v>
      </c>
      <c r="O720">
        <f>N720*(DY720+DZ720)/1000.0</f>
        <v>0</v>
      </c>
      <c r="P720">
        <f>(DR720 - IF(AU720&gt;1, L720*DL720*100.0/(AW720), 0))*(DY720+DZ720)/1000.0</f>
        <v>0</v>
      </c>
      <c r="Q720">
        <f>2.0/((1/S720-1/R720)+SIGN(S720)*SQRT((1/S720-1/R720)*(1/S720-1/R720) + 4*DM720/((DM720+1)*(DM720+1))*(2*1/S720*1/R720-1/R720*1/R720)))</f>
        <v>0</v>
      </c>
      <c r="R720">
        <f>IF(LEFT(DN720,1)&lt;&gt;"0",IF(LEFT(DN720,1)="1",3.0,DO720),$D$5+$E$5*(EF720*DY720/($K$5*1000))+$F$5*(EF720*DY720/($K$5*1000))*MAX(MIN(DL720,$J$5),$I$5)*MAX(MIN(DL720,$J$5),$I$5)+$G$5*MAX(MIN(DL720,$J$5),$I$5)*(EF720*DY720/($K$5*1000))+$H$5*(EF720*DY720/($K$5*1000))*(EF720*DY720/($K$5*1000)))</f>
        <v>0</v>
      </c>
      <c r="S720">
        <f>J720*(1000-(1000*0.61365*exp(17.502*W720/(240.97+W720))/(DY720+DZ720)+DT720)/2)/(1000*0.61365*exp(17.502*W720/(240.97+W720))/(DY720+DZ720)-DT720)</f>
        <v>0</v>
      </c>
      <c r="T720">
        <f>1/((DM720+1)/(Q720/1.6)+1/(R720/1.37)) + DM720/((DM720+1)/(Q720/1.6) + DM720/(R720/1.37))</f>
        <v>0</v>
      </c>
      <c r="U720">
        <f>(DH720*DK720)</f>
        <v>0</v>
      </c>
      <c r="V720">
        <f>(EA720+(U720+2*0.95*5.67E-8*(((EA720+$B$7)+273)^4-(EA720+273)^4)-44100*J720)/(1.84*29.3*R720+8*0.95*5.67E-8*(EA720+273)^3))</f>
        <v>0</v>
      </c>
      <c r="W720">
        <f>($C$7*EB720+$D$7*EC720+$E$7*V720)</f>
        <v>0</v>
      </c>
      <c r="X720">
        <f>0.61365*exp(17.502*W720/(240.97+W720))</f>
        <v>0</v>
      </c>
      <c r="Y720">
        <f>(Z720/AA720*100)</f>
        <v>0</v>
      </c>
      <c r="Z720">
        <f>DT720*(DY720+DZ720)/1000</f>
        <v>0</v>
      </c>
      <c r="AA720">
        <f>0.61365*exp(17.502*EA720/(240.97+EA720))</f>
        <v>0</v>
      </c>
      <c r="AB720">
        <f>(X720-DT720*(DY720+DZ720)/1000)</f>
        <v>0</v>
      </c>
      <c r="AC720">
        <f>(-J720*44100)</f>
        <v>0</v>
      </c>
      <c r="AD720">
        <f>2*29.3*R720*0.92*(EA720-W720)</f>
        <v>0</v>
      </c>
      <c r="AE720">
        <f>2*0.95*5.67E-8*(((EA720+$B$7)+273)^4-(W720+273)^4)</f>
        <v>0</v>
      </c>
      <c r="AF720">
        <f>U720+AE720+AC720+AD720</f>
        <v>0</v>
      </c>
      <c r="AG720">
        <f>DX720*AU720*(DS720-DR720*(1000-AU720*DU720)/(1000-AU720*DT720))/(100*DL720)</f>
        <v>0</v>
      </c>
      <c r="AH720">
        <f>1000*DX720*AU720*(DT720-DU720)/(100*DL720*(1000-AU720*DT720))</f>
        <v>0</v>
      </c>
      <c r="AI720">
        <f>(AJ720 - AK720 - DY720*1E3/(8.314*(EA720+273.15)) * AM720/DX720 * AL720) * DX720/(100*DL720) * (1000 - DU720)/1000</f>
        <v>0</v>
      </c>
      <c r="AJ720">
        <v>516.8445243063107</v>
      </c>
      <c r="AK720">
        <v>481.7633636363634</v>
      </c>
      <c r="AL720">
        <v>3.243449467086498</v>
      </c>
      <c r="AM720">
        <v>65.65834347020231</v>
      </c>
      <c r="AN720">
        <f>(AP720 - AO720 + DY720*1E3/(8.314*(EA720+273.15)) * AR720/DX720 * AQ720) * DX720/(100*DL720) * 1000/(1000 - AP720)</f>
        <v>0</v>
      </c>
      <c r="AO720">
        <v>13.33326618179128</v>
      </c>
      <c r="AP720">
        <v>16.47253636363636</v>
      </c>
      <c r="AQ720">
        <v>-0.0001568767352171935</v>
      </c>
      <c r="AR720">
        <v>107.4177789400426</v>
      </c>
      <c r="AS720">
        <v>0</v>
      </c>
      <c r="AT720">
        <v>0</v>
      </c>
      <c r="AU720">
        <f>IF(AS720*$H$13&gt;=AW720,1.0,(AW720/(AW720-AS720*$H$13)))</f>
        <v>0</v>
      </c>
      <c r="AV720">
        <f>(AU720-1)*100</f>
        <v>0</v>
      </c>
      <c r="AW720">
        <f>MAX(0,($B$13+$C$13*EF720)/(1+$D$13*EF720)*DY720/(EA720+273)*$E$13)</f>
        <v>0</v>
      </c>
      <c r="AX720" t="s">
        <v>437</v>
      </c>
      <c r="AY720" t="s">
        <v>437</v>
      </c>
      <c r="AZ720">
        <v>0</v>
      </c>
      <c r="BA720">
        <v>0</v>
      </c>
      <c r="BB720">
        <f>1-AZ720/BA720</f>
        <v>0</v>
      </c>
      <c r="BC720">
        <v>0</v>
      </c>
      <c r="BD720" t="s">
        <v>437</v>
      </c>
      <c r="BE720" t="s">
        <v>437</v>
      </c>
      <c r="BF720">
        <v>0</v>
      </c>
      <c r="BG720">
        <v>0</v>
      </c>
      <c r="BH720">
        <f>1-BF720/BG720</f>
        <v>0</v>
      </c>
      <c r="BI720">
        <v>0.5</v>
      </c>
      <c r="BJ720">
        <f>DI720</f>
        <v>0</v>
      </c>
      <c r="BK720">
        <f>L720</f>
        <v>0</v>
      </c>
      <c r="BL720">
        <f>BH720*BI720*BJ720</f>
        <v>0</v>
      </c>
      <c r="BM720">
        <f>(BK720-BC720)/BJ720</f>
        <v>0</v>
      </c>
      <c r="BN720">
        <f>(BA720-BG720)/BG720</f>
        <v>0</v>
      </c>
      <c r="BO720">
        <f>AZ720/(BB720+AZ720/BG720)</f>
        <v>0</v>
      </c>
      <c r="BP720" t="s">
        <v>437</v>
      </c>
      <c r="BQ720">
        <v>0</v>
      </c>
      <c r="BR720">
        <f>IF(BQ720&lt;&gt;0, BQ720, BO720)</f>
        <v>0</v>
      </c>
      <c r="BS720">
        <f>1-BR720/BG720</f>
        <v>0</v>
      </c>
      <c r="BT720">
        <f>(BG720-BF720)/(BG720-BR720)</f>
        <v>0</v>
      </c>
      <c r="BU720">
        <f>(BA720-BG720)/(BA720-BR720)</f>
        <v>0</v>
      </c>
      <c r="BV720">
        <f>(BG720-BF720)/(BG720-AZ720)</f>
        <v>0</v>
      </c>
      <c r="BW720">
        <f>(BA720-BG720)/(BA720-AZ720)</f>
        <v>0</v>
      </c>
      <c r="BX720">
        <f>(BT720*BR720/BF720)</f>
        <v>0</v>
      </c>
      <c r="BY720">
        <f>(1-BX720)</f>
        <v>0</v>
      </c>
      <c r="BZ720">
        <v>2020</v>
      </c>
      <c r="CA720">
        <v>290.0000000000001</v>
      </c>
      <c r="CB720">
        <v>1590.42</v>
      </c>
      <c r="CC720">
        <v>295</v>
      </c>
      <c r="CD720">
        <v>5220.67</v>
      </c>
      <c r="CE720">
        <v>1591.29</v>
      </c>
      <c r="CF720">
        <v>-0.87</v>
      </c>
      <c r="CG720">
        <v>300.0000000000001</v>
      </c>
      <c r="CH720">
        <v>23.8</v>
      </c>
      <c r="CI720">
        <v>1650.734719841875</v>
      </c>
      <c r="CJ720">
        <v>2.032994541366527</v>
      </c>
      <c r="CK720">
        <v>-31.03478562282126</v>
      </c>
      <c r="CL720">
        <v>0.9198548094063967</v>
      </c>
      <c r="CM720">
        <v>0.9759925733019913</v>
      </c>
      <c r="CN720">
        <v>-0.00431141668520578</v>
      </c>
      <c r="CO720">
        <v>289.9999999999999</v>
      </c>
      <c r="CP720">
        <v>1590.91</v>
      </c>
      <c r="CQ720">
        <v>765</v>
      </c>
      <c r="CR720">
        <v>5219.32</v>
      </c>
      <c r="CS720">
        <v>1591.27</v>
      </c>
      <c r="CT720">
        <v>-0.36</v>
      </c>
      <c r="DH720">
        <f>$B$11*EG720+$C$11*EH720+$F$11*ES720*(1-EV720)</f>
        <v>0</v>
      </c>
      <c r="DI720">
        <f>DH720*DJ720</f>
        <v>0</v>
      </c>
      <c r="DJ720">
        <f>($B$11*$D$9+$C$11*$D$9+$F$11*((FF720+EX720)/MAX(FF720+EX720+FG720, 0.1)*$I$9+FG720/MAX(FF720+EX720+FG720, 0.1)*$J$9))/($B$11+$C$11+$F$11)</f>
        <v>0</v>
      </c>
      <c r="DK720">
        <f>($B$11*$K$9+$C$11*$K$9+$F$11*((FF720+EX720)/MAX(FF720+EX720+FG720, 0.1)*$P$9+FG720/MAX(FF720+EX720+FG720, 0.1)*$Q$9))/($B$11+$C$11+$F$11)</f>
        <v>0</v>
      </c>
      <c r="DL720">
        <v>6</v>
      </c>
      <c r="DM720">
        <v>0.5</v>
      </c>
      <c r="DN720" t="s">
        <v>438</v>
      </c>
      <c r="DO720">
        <v>2</v>
      </c>
      <c r="DP720" t="b">
        <v>1</v>
      </c>
      <c r="DQ720">
        <v>1761516512</v>
      </c>
      <c r="DR720">
        <v>467.4292222222223</v>
      </c>
      <c r="DS720">
        <v>511.5468888888888</v>
      </c>
      <c r="DT720">
        <v>16.47232222222222</v>
      </c>
      <c r="DU720">
        <v>13.33341111111111</v>
      </c>
      <c r="DV720">
        <v>469.8320000000001</v>
      </c>
      <c r="DW720">
        <v>16.39786666666667</v>
      </c>
      <c r="DX720">
        <v>499.9985555555556</v>
      </c>
      <c r="DY720">
        <v>90.245</v>
      </c>
      <c r="DZ720">
        <v>0.1000050777777778</v>
      </c>
      <c r="EA720">
        <v>23.94455555555556</v>
      </c>
      <c r="EB720">
        <v>23.98615555555556</v>
      </c>
      <c r="EC720">
        <v>999.9000000000001</v>
      </c>
      <c r="ED720">
        <v>0</v>
      </c>
      <c r="EE720">
        <v>0</v>
      </c>
      <c r="EF720">
        <v>9997.842222222222</v>
      </c>
      <c r="EG720">
        <v>0</v>
      </c>
      <c r="EH720">
        <v>1044.79</v>
      </c>
      <c r="EI720">
        <v>-44.11774444444445</v>
      </c>
      <c r="EJ720">
        <v>475.2576666666667</v>
      </c>
      <c r="EK720">
        <v>518.4597777777777</v>
      </c>
      <c r="EL720">
        <v>3.138914444444444</v>
      </c>
      <c r="EM720">
        <v>511.5468888888888</v>
      </c>
      <c r="EN720">
        <v>13.33341111111111</v>
      </c>
      <c r="EO720">
        <v>1.486546666666667</v>
      </c>
      <c r="EP720">
        <v>1.203273333333333</v>
      </c>
      <c r="EQ720">
        <v>12.83047777777778</v>
      </c>
      <c r="ER720">
        <v>9.642122222222222</v>
      </c>
      <c r="ES720">
        <v>2000.041111111111</v>
      </c>
      <c r="ET720">
        <v>0.9799959999999999</v>
      </c>
      <c r="EU720">
        <v>0.02000401111111111</v>
      </c>
      <c r="EV720">
        <v>0</v>
      </c>
      <c r="EW720">
        <v>1352.6</v>
      </c>
      <c r="EX720">
        <v>5.00097</v>
      </c>
      <c r="EY720">
        <v>27318.41111111111</v>
      </c>
      <c r="EZ720">
        <v>16707.9</v>
      </c>
      <c r="FA720">
        <v>41.187</v>
      </c>
      <c r="FB720">
        <v>42.312</v>
      </c>
      <c r="FC720">
        <v>41.375</v>
      </c>
      <c r="FD720">
        <v>41.687</v>
      </c>
      <c r="FE720">
        <v>41.25</v>
      </c>
      <c r="FF720">
        <v>1955.131111111111</v>
      </c>
      <c r="FG720">
        <v>39.91</v>
      </c>
      <c r="FH720">
        <v>0</v>
      </c>
      <c r="FI720">
        <v>11385.80000019073</v>
      </c>
      <c r="FJ720">
        <v>0</v>
      </c>
      <c r="FK720">
        <v>1353.321153846154</v>
      </c>
      <c r="FL720">
        <v>-9.053333326171849</v>
      </c>
      <c r="FM720">
        <v>-138.8923078989192</v>
      </c>
      <c r="FN720">
        <v>27329.3076923077</v>
      </c>
      <c r="FO720">
        <v>15</v>
      </c>
      <c r="FP720">
        <v>0</v>
      </c>
      <c r="FQ720" t="s">
        <v>439</v>
      </c>
      <c r="FR720">
        <v>1760210915.6</v>
      </c>
      <c r="FS720">
        <v>0</v>
      </c>
      <c r="FT720">
        <v>0</v>
      </c>
      <c r="FU720">
        <v>-0.215</v>
      </c>
      <c r="FV720">
        <v>0</v>
      </c>
      <c r="FW720">
        <v>-0.6919999999999999</v>
      </c>
      <c r="FX720">
        <v>0</v>
      </c>
      <c r="FY720">
        <v>400</v>
      </c>
      <c r="FZ720">
        <v>0</v>
      </c>
      <c r="GA720">
        <v>0.15</v>
      </c>
      <c r="GB720">
        <v>0</v>
      </c>
      <c r="GC720">
        <v>-41.73728250000001</v>
      </c>
      <c r="GD720">
        <v>-21.77250393996241</v>
      </c>
      <c r="GE720">
        <v>2.157292717955482</v>
      </c>
      <c r="GF720">
        <v>0</v>
      </c>
      <c r="GG720">
        <v>1353.743235294118</v>
      </c>
      <c r="GH720">
        <v>-8.408403355626975</v>
      </c>
      <c r="GI720">
        <v>0.8583661654844198</v>
      </c>
      <c r="GJ720">
        <v>0</v>
      </c>
      <c r="GK720">
        <v>3.148134</v>
      </c>
      <c r="GL720">
        <v>-0.07204165103189615</v>
      </c>
      <c r="GM720">
        <v>0.01196718425528744</v>
      </c>
      <c r="GN720">
        <v>1</v>
      </c>
      <c r="GO720">
        <v>1</v>
      </c>
      <c r="GP720">
        <v>3</v>
      </c>
      <c r="GQ720" t="s">
        <v>446</v>
      </c>
      <c r="GR720">
        <v>3.13349</v>
      </c>
      <c r="GS720">
        <v>2.76032</v>
      </c>
      <c r="GT720">
        <v>0.102557</v>
      </c>
      <c r="GU720">
        <v>0.108047</v>
      </c>
      <c r="GV720">
        <v>0.08064880000000001</v>
      </c>
      <c r="GW720">
        <v>0.0684331</v>
      </c>
      <c r="GX720">
        <v>28455</v>
      </c>
      <c r="GY720">
        <v>28286.5</v>
      </c>
      <c r="GZ720">
        <v>29491.7</v>
      </c>
      <c r="HA720">
        <v>29318.8</v>
      </c>
      <c r="HB720">
        <v>35831.7</v>
      </c>
      <c r="HC720">
        <v>36182.7</v>
      </c>
      <c r="HD720">
        <v>41496.8</v>
      </c>
      <c r="HE720">
        <v>41650.4</v>
      </c>
      <c r="HF720">
        <v>1.91033</v>
      </c>
      <c r="HG720">
        <v>1.82485</v>
      </c>
      <c r="HH720">
        <v>0.00950322</v>
      </c>
      <c r="HI720">
        <v>0</v>
      </c>
      <c r="HJ720">
        <v>23.8409</v>
      </c>
      <c r="HK720">
        <v>999.9</v>
      </c>
      <c r="HL720">
        <v>33.8</v>
      </c>
      <c r="HM720">
        <v>31.3</v>
      </c>
      <c r="HN720">
        <v>17.1868</v>
      </c>
      <c r="HO720">
        <v>62.6569</v>
      </c>
      <c r="HP720">
        <v>30.8974</v>
      </c>
      <c r="HQ720">
        <v>1</v>
      </c>
      <c r="HR720">
        <v>0.306974</v>
      </c>
      <c r="HS720">
        <v>4.95252</v>
      </c>
      <c r="HT720">
        <v>20.2711</v>
      </c>
      <c r="HU720">
        <v>5.21954</v>
      </c>
      <c r="HV720">
        <v>12.0159</v>
      </c>
      <c r="HW720">
        <v>4.98915</v>
      </c>
      <c r="HX720">
        <v>3.28783</v>
      </c>
      <c r="HY720">
        <v>9999</v>
      </c>
      <c r="HZ720">
        <v>9999</v>
      </c>
      <c r="IA720">
        <v>9999</v>
      </c>
      <c r="IB720">
        <v>999.9</v>
      </c>
      <c r="IC720">
        <v>4.97285</v>
      </c>
      <c r="ID720">
        <v>1.86661</v>
      </c>
      <c r="IE720">
        <v>1.86591</v>
      </c>
      <c r="IF720">
        <v>1.86584</v>
      </c>
      <c r="IG720">
        <v>1.86768</v>
      </c>
      <c r="IH720">
        <v>1.87014</v>
      </c>
      <c r="II720">
        <v>1.86877</v>
      </c>
      <c r="IJ720">
        <v>1.87028</v>
      </c>
      <c r="IK720">
        <v>0</v>
      </c>
      <c r="IL720">
        <v>0</v>
      </c>
      <c r="IM720">
        <v>0</v>
      </c>
      <c r="IN720">
        <v>0</v>
      </c>
      <c r="IO720" t="s">
        <v>441</v>
      </c>
      <c r="IP720" t="s">
        <v>442</v>
      </c>
      <c r="IQ720" t="s">
        <v>443</v>
      </c>
      <c r="IR720" t="s">
        <v>443</v>
      </c>
      <c r="IS720" t="s">
        <v>443</v>
      </c>
      <c r="IT720" t="s">
        <v>443</v>
      </c>
      <c r="IU720">
        <v>0</v>
      </c>
      <c r="IV720">
        <v>100</v>
      </c>
      <c r="IW720">
        <v>100</v>
      </c>
      <c r="IX720">
        <v>-2.419</v>
      </c>
      <c r="IY720">
        <v>0.07439999999999999</v>
      </c>
      <c r="IZ720">
        <v>-1.414774939843471</v>
      </c>
      <c r="JA720">
        <v>-0.002262605230658699</v>
      </c>
      <c r="JB720">
        <v>4.117972070868355E-07</v>
      </c>
      <c r="JC720">
        <v>-1.535053720392113E-10</v>
      </c>
      <c r="JD720">
        <v>-0.05773197212917025</v>
      </c>
      <c r="JE720">
        <v>-0.004387372397949352</v>
      </c>
      <c r="JF720">
        <v>0.001148265067849212</v>
      </c>
      <c r="JG720">
        <v>-2.372704636287677E-05</v>
      </c>
      <c r="JH720">
        <v>4</v>
      </c>
      <c r="JI720">
        <v>2346</v>
      </c>
      <c r="JJ720">
        <v>1</v>
      </c>
      <c r="JK720">
        <v>24</v>
      </c>
      <c r="JL720">
        <v>21760</v>
      </c>
      <c r="JM720">
        <v>29358608.6</v>
      </c>
      <c r="JN720">
        <v>1.2439</v>
      </c>
      <c r="JO720">
        <v>2.28638</v>
      </c>
      <c r="JP720">
        <v>1.39771</v>
      </c>
      <c r="JQ720">
        <v>2.35229</v>
      </c>
      <c r="JR720">
        <v>1.49536</v>
      </c>
      <c r="JS720">
        <v>2.58057</v>
      </c>
      <c r="JT720">
        <v>36.0816</v>
      </c>
      <c r="JU720">
        <v>24.0262</v>
      </c>
      <c r="JV720">
        <v>18</v>
      </c>
      <c r="JW720">
        <v>501.888</v>
      </c>
      <c r="JX720">
        <v>437.053</v>
      </c>
      <c r="JY720">
        <v>18.3823</v>
      </c>
      <c r="JZ720">
        <v>31.3506</v>
      </c>
      <c r="KA720">
        <v>30.0001</v>
      </c>
      <c r="KB720">
        <v>31.143</v>
      </c>
      <c r="KC720">
        <v>31.0662</v>
      </c>
      <c r="KD720">
        <v>24.9545</v>
      </c>
      <c r="KE720">
        <v>24.6672</v>
      </c>
      <c r="KF720">
        <v>28.4139</v>
      </c>
      <c r="KG720">
        <v>18.3888</v>
      </c>
      <c r="KH720">
        <v>540.436</v>
      </c>
      <c r="KI720">
        <v>13.4035</v>
      </c>
      <c r="KJ720">
        <v>100.789</v>
      </c>
      <c r="KK720">
        <v>100.158</v>
      </c>
    </row>
    <row r="721" spans="1:297">
      <c r="A721">
        <v>705</v>
      </c>
      <c r="B721">
        <v>1761516519.5</v>
      </c>
      <c r="C721">
        <v>9309</v>
      </c>
      <c r="D721" t="s">
        <v>1859</v>
      </c>
      <c r="E721" t="s">
        <v>1860</v>
      </c>
      <c r="F721">
        <v>5</v>
      </c>
      <c r="G721" t="s">
        <v>1604</v>
      </c>
      <c r="H721" t="s">
        <v>436</v>
      </c>
      <c r="I721">
        <v>1761516516.7</v>
      </c>
      <c r="J721">
        <f>(K721)/1000</f>
        <v>0</v>
      </c>
      <c r="K721">
        <f>IF(DP721, AN721, AH721)</f>
        <v>0</v>
      </c>
      <c r="L721">
        <f>IF(DP721, AI721, AG721)</f>
        <v>0</v>
      </c>
      <c r="M721">
        <f>DR721 - IF(AU721&gt;1, L721*DL721*100.0/(AW721), 0)</f>
        <v>0</v>
      </c>
      <c r="N721">
        <f>((T721-J721/2)*M721-L721)/(T721+J721/2)</f>
        <v>0</v>
      </c>
      <c r="O721">
        <f>N721*(DY721+DZ721)/1000.0</f>
        <v>0</v>
      </c>
      <c r="P721">
        <f>(DR721 - IF(AU721&gt;1, L721*DL721*100.0/(AW721), 0))*(DY721+DZ721)/1000.0</f>
        <v>0</v>
      </c>
      <c r="Q721">
        <f>2.0/((1/S721-1/R721)+SIGN(S721)*SQRT((1/S721-1/R721)*(1/S721-1/R721) + 4*DM721/((DM721+1)*(DM721+1))*(2*1/S721*1/R721-1/R721*1/R721)))</f>
        <v>0</v>
      </c>
      <c r="R721">
        <f>IF(LEFT(DN721,1)&lt;&gt;"0",IF(LEFT(DN721,1)="1",3.0,DO721),$D$5+$E$5*(EF721*DY721/($K$5*1000))+$F$5*(EF721*DY721/($K$5*1000))*MAX(MIN(DL721,$J$5),$I$5)*MAX(MIN(DL721,$J$5),$I$5)+$G$5*MAX(MIN(DL721,$J$5),$I$5)*(EF721*DY721/($K$5*1000))+$H$5*(EF721*DY721/($K$5*1000))*(EF721*DY721/($K$5*1000)))</f>
        <v>0</v>
      </c>
      <c r="S721">
        <f>J721*(1000-(1000*0.61365*exp(17.502*W721/(240.97+W721))/(DY721+DZ721)+DT721)/2)/(1000*0.61365*exp(17.502*W721/(240.97+W721))/(DY721+DZ721)-DT721)</f>
        <v>0</v>
      </c>
      <c r="T721">
        <f>1/((DM721+1)/(Q721/1.6)+1/(R721/1.37)) + DM721/((DM721+1)/(Q721/1.6) + DM721/(R721/1.37))</f>
        <v>0</v>
      </c>
      <c r="U721">
        <f>(DH721*DK721)</f>
        <v>0</v>
      </c>
      <c r="V721">
        <f>(EA721+(U721+2*0.95*5.67E-8*(((EA721+$B$7)+273)^4-(EA721+273)^4)-44100*J721)/(1.84*29.3*R721+8*0.95*5.67E-8*(EA721+273)^3))</f>
        <v>0</v>
      </c>
      <c r="W721">
        <f>($C$7*EB721+$D$7*EC721+$E$7*V721)</f>
        <v>0</v>
      </c>
      <c r="X721">
        <f>0.61365*exp(17.502*W721/(240.97+W721))</f>
        <v>0</v>
      </c>
      <c r="Y721">
        <f>(Z721/AA721*100)</f>
        <v>0</v>
      </c>
      <c r="Z721">
        <f>DT721*(DY721+DZ721)/1000</f>
        <v>0</v>
      </c>
      <c r="AA721">
        <f>0.61365*exp(17.502*EA721/(240.97+EA721))</f>
        <v>0</v>
      </c>
      <c r="AB721">
        <f>(X721-DT721*(DY721+DZ721)/1000)</f>
        <v>0</v>
      </c>
      <c r="AC721">
        <f>(-J721*44100)</f>
        <v>0</v>
      </c>
      <c r="AD721">
        <f>2*29.3*R721*0.92*(EA721-W721)</f>
        <v>0</v>
      </c>
      <c r="AE721">
        <f>2*0.95*5.67E-8*(((EA721+$B$7)+273)^4-(W721+273)^4)</f>
        <v>0</v>
      </c>
      <c r="AF721">
        <f>U721+AE721+AC721+AD721</f>
        <v>0</v>
      </c>
      <c r="AG721">
        <f>DX721*AU721*(DS721-DR721*(1000-AU721*DU721)/(1000-AU721*DT721))/(100*DL721)</f>
        <v>0</v>
      </c>
      <c r="AH721">
        <f>1000*DX721*AU721*(DT721-DU721)/(100*DL721*(1000-AU721*DT721))</f>
        <v>0</v>
      </c>
      <c r="AI721">
        <f>(AJ721 - AK721 - DY721*1E3/(8.314*(EA721+273.15)) * AM721/DX721 * AL721) * DX721/(100*DL721) * (1000 - DU721)/1000</f>
        <v>0</v>
      </c>
      <c r="AJ721">
        <v>533.8677670428204</v>
      </c>
      <c r="AK721">
        <v>498.1833515151513</v>
      </c>
      <c r="AL721">
        <v>3.284820177858581</v>
      </c>
      <c r="AM721">
        <v>65.65834347020231</v>
      </c>
      <c r="AN721">
        <f>(AP721 - AO721 + DY721*1E3/(8.314*(EA721+273.15)) * AR721/DX721 * AQ721) * DX721/(100*DL721) * 1000/(1000 - AP721)</f>
        <v>0</v>
      </c>
      <c r="AO721">
        <v>13.33609905592006</v>
      </c>
      <c r="AP721">
        <v>16.47868909090909</v>
      </c>
      <c r="AQ721">
        <v>0.0001369021956602493</v>
      </c>
      <c r="AR721">
        <v>107.4177789400426</v>
      </c>
      <c r="AS721">
        <v>0</v>
      </c>
      <c r="AT721">
        <v>0</v>
      </c>
      <c r="AU721">
        <f>IF(AS721*$H$13&gt;=AW721,1.0,(AW721/(AW721-AS721*$H$13)))</f>
        <v>0</v>
      </c>
      <c r="AV721">
        <f>(AU721-1)*100</f>
        <v>0</v>
      </c>
      <c r="AW721">
        <f>MAX(0,($B$13+$C$13*EF721)/(1+$D$13*EF721)*DY721/(EA721+273)*$E$13)</f>
        <v>0</v>
      </c>
      <c r="AX721" t="s">
        <v>437</v>
      </c>
      <c r="AY721" t="s">
        <v>437</v>
      </c>
      <c r="AZ721">
        <v>0</v>
      </c>
      <c r="BA721">
        <v>0</v>
      </c>
      <c r="BB721">
        <f>1-AZ721/BA721</f>
        <v>0</v>
      </c>
      <c r="BC721">
        <v>0</v>
      </c>
      <c r="BD721" t="s">
        <v>437</v>
      </c>
      <c r="BE721" t="s">
        <v>437</v>
      </c>
      <c r="BF721">
        <v>0</v>
      </c>
      <c r="BG721">
        <v>0</v>
      </c>
      <c r="BH721">
        <f>1-BF721/BG721</f>
        <v>0</v>
      </c>
      <c r="BI721">
        <v>0.5</v>
      </c>
      <c r="BJ721">
        <f>DI721</f>
        <v>0</v>
      </c>
      <c r="BK721">
        <f>L721</f>
        <v>0</v>
      </c>
      <c r="BL721">
        <f>BH721*BI721*BJ721</f>
        <v>0</v>
      </c>
      <c r="BM721">
        <f>(BK721-BC721)/BJ721</f>
        <v>0</v>
      </c>
      <c r="BN721">
        <f>(BA721-BG721)/BG721</f>
        <v>0</v>
      </c>
      <c r="BO721">
        <f>AZ721/(BB721+AZ721/BG721)</f>
        <v>0</v>
      </c>
      <c r="BP721" t="s">
        <v>437</v>
      </c>
      <c r="BQ721">
        <v>0</v>
      </c>
      <c r="BR721">
        <f>IF(BQ721&lt;&gt;0, BQ721, BO721)</f>
        <v>0</v>
      </c>
      <c r="BS721">
        <f>1-BR721/BG721</f>
        <v>0</v>
      </c>
      <c r="BT721">
        <f>(BG721-BF721)/(BG721-BR721)</f>
        <v>0</v>
      </c>
      <c r="BU721">
        <f>(BA721-BG721)/(BA721-BR721)</f>
        <v>0</v>
      </c>
      <c r="BV721">
        <f>(BG721-BF721)/(BG721-AZ721)</f>
        <v>0</v>
      </c>
      <c r="BW721">
        <f>(BA721-BG721)/(BA721-AZ721)</f>
        <v>0</v>
      </c>
      <c r="BX721">
        <f>(BT721*BR721/BF721)</f>
        <v>0</v>
      </c>
      <c r="BY721">
        <f>(1-BX721)</f>
        <v>0</v>
      </c>
      <c r="BZ721">
        <v>2020</v>
      </c>
      <c r="CA721">
        <v>290.0000000000001</v>
      </c>
      <c r="CB721">
        <v>1590.42</v>
      </c>
      <c r="CC721">
        <v>295</v>
      </c>
      <c r="CD721">
        <v>5220.67</v>
      </c>
      <c r="CE721">
        <v>1591.29</v>
      </c>
      <c r="CF721">
        <v>-0.87</v>
      </c>
      <c r="CG721">
        <v>300.0000000000001</v>
      </c>
      <c r="CH721">
        <v>23.8</v>
      </c>
      <c r="CI721">
        <v>1650.734719841875</v>
      </c>
      <c r="CJ721">
        <v>2.032994541366527</v>
      </c>
      <c r="CK721">
        <v>-31.03478562282126</v>
      </c>
      <c r="CL721">
        <v>0.9198548094063967</v>
      </c>
      <c r="CM721">
        <v>0.9759925733019913</v>
      </c>
      <c r="CN721">
        <v>-0.00431141668520578</v>
      </c>
      <c r="CO721">
        <v>289.9999999999999</v>
      </c>
      <c r="CP721">
        <v>1590.91</v>
      </c>
      <c r="CQ721">
        <v>765</v>
      </c>
      <c r="CR721">
        <v>5219.32</v>
      </c>
      <c r="CS721">
        <v>1591.27</v>
      </c>
      <c r="CT721">
        <v>-0.36</v>
      </c>
      <c r="DH721">
        <f>$B$11*EG721+$C$11*EH721+$F$11*ES721*(1-EV721)</f>
        <v>0</v>
      </c>
      <c r="DI721">
        <f>DH721*DJ721</f>
        <v>0</v>
      </c>
      <c r="DJ721">
        <f>($B$11*$D$9+$C$11*$D$9+$F$11*((FF721+EX721)/MAX(FF721+EX721+FG721, 0.1)*$I$9+FG721/MAX(FF721+EX721+FG721, 0.1)*$J$9))/($B$11+$C$11+$F$11)</f>
        <v>0</v>
      </c>
      <c r="DK721">
        <f>($B$11*$K$9+$C$11*$K$9+$F$11*((FF721+EX721)/MAX(FF721+EX721+FG721, 0.1)*$P$9+FG721/MAX(FF721+EX721+FG721, 0.1)*$Q$9))/($B$11+$C$11+$F$11)</f>
        <v>0</v>
      </c>
      <c r="DL721">
        <v>6</v>
      </c>
      <c r="DM721">
        <v>0.5</v>
      </c>
      <c r="DN721" t="s">
        <v>438</v>
      </c>
      <c r="DO721">
        <v>2</v>
      </c>
      <c r="DP721" t="b">
        <v>1</v>
      </c>
      <c r="DQ721">
        <v>1761516516.7</v>
      </c>
      <c r="DR721">
        <v>482.5483</v>
      </c>
      <c r="DS721">
        <v>527.3261999999999</v>
      </c>
      <c r="DT721">
        <v>16.47523</v>
      </c>
      <c r="DU721">
        <v>13.34004</v>
      </c>
      <c r="DV721">
        <v>484.9810000000001</v>
      </c>
      <c r="DW721">
        <v>16.40075</v>
      </c>
      <c r="DX721">
        <v>499.9725999999999</v>
      </c>
      <c r="DY721">
        <v>90.24543000000001</v>
      </c>
      <c r="DZ721">
        <v>0.09994662</v>
      </c>
      <c r="EA721">
        <v>23.94847</v>
      </c>
      <c r="EB721">
        <v>23.99205</v>
      </c>
      <c r="EC721">
        <v>999.9</v>
      </c>
      <c r="ED721">
        <v>0</v>
      </c>
      <c r="EE721">
        <v>0</v>
      </c>
      <c r="EF721">
        <v>9993.431999999999</v>
      </c>
      <c r="EG721">
        <v>0</v>
      </c>
      <c r="EH721">
        <v>1044.79</v>
      </c>
      <c r="EI721">
        <v>-44.77782999999999</v>
      </c>
      <c r="EJ721">
        <v>490.6316</v>
      </c>
      <c r="EK721">
        <v>534.4559000000002</v>
      </c>
      <c r="EL721">
        <v>3.135185</v>
      </c>
      <c r="EM721">
        <v>527.3261999999999</v>
      </c>
      <c r="EN721">
        <v>13.34004</v>
      </c>
      <c r="EO721">
        <v>1.486814</v>
      </c>
      <c r="EP721">
        <v>1.203878</v>
      </c>
      <c r="EQ721">
        <v>12.83325</v>
      </c>
      <c r="ER721">
        <v>9.649600000000001</v>
      </c>
      <c r="ES721">
        <v>2000.019</v>
      </c>
      <c r="ET721">
        <v>0.9799958</v>
      </c>
      <c r="EU721">
        <v>0.0200042</v>
      </c>
      <c r="EV721">
        <v>0</v>
      </c>
      <c r="EW721">
        <v>1352.202</v>
      </c>
      <c r="EX721">
        <v>5.000970000000001</v>
      </c>
      <c r="EY721">
        <v>27308.18</v>
      </c>
      <c r="EZ721">
        <v>16707.7</v>
      </c>
      <c r="FA721">
        <v>41.187</v>
      </c>
      <c r="FB721">
        <v>42.312</v>
      </c>
      <c r="FC721">
        <v>41.3498</v>
      </c>
      <c r="FD721">
        <v>41.687</v>
      </c>
      <c r="FE721">
        <v>41.2374</v>
      </c>
      <c r="FF721">
        <v>1955.109</v>
      </c>
      <c r="FG721">
        <v>39.90999999999999</v>
      </c>
      <c r="FH721">
        <v>0</v>
      </c>
      <c r="FI721">
        <v>11390.60000014305</v>
      </c>
      <c r="FJ721">
        <v>0</v>
      </c>
      <c r="FK721">
        <v>1352.695384615385</v>
      </c>
      <c r="FL721">
        <v>-7.655384627931892</v>
      </c>
      <c r="FM721">
        <v>-131.4871798335928</v>
      </c>
      <c r="FN721">
        <v>27318.38461538462</v>
      </c>
      <c r="FO721">
        <v>15</v>
      </c>
      <c r="FP721">
        <v>0</v>
      </c>
      <c r="FQ721" t="s">
        <v>439</v>
      </c>
      <c r="FR721">
        <v>1760210915.6</v>
      </c>
      <c r="FS721">
        <v>0</v>
      </c>
      <c r="FT721">
        <v>0</v>
      </c>
      <c r="FU721">
        <v>-0.215</v>
      </c>
      <c r="FV721">
        <v>0</v>
      </c>
      <c r="FW721">
        <v>-0.6919999999999999</v>
      </c>
      <c r="FX721">
        <v>0</v>
      </c>
      <c r="FY721">
        <v>400</v>
      </c>
      <c r="FZ721">
        <v>0</v>
      </c>
      <c r="GA721">
        <v>0.15</v>
      </c>
      <c r="GB721">
        <v>0</v>
      </c>
      <c r="GC721">
        <v>-43.08200975609756</v>
      </c>
      <c r="GD721">
        <v>-14.70484599303133</v>
      </c>
      <c r="GE721">
        <v>1.484855772220003</v>
      </c>
      <c r="GF721">
        <v>0</v>
      </c>
      <c r="GG721">
        <v>1353.192647058823</v>
      </c>
      <c r="GH721">
        <v>-8.458823529059242</v>
      </c>
      <c r="GI721">
        <v>0.8794794878507194</v>
      </c>
      <c r="GJ721">
        <v>0</v>
      </c>
      <c r="GK721">
        <v>3.144195609756097</v>
      </c>
      <c r="GL721">
        <v>-0.0802839721254338</v>
      </c>
      <c r="GM721">
        <v>0.008984751865889885</v>
      </c>
      <c r="GN721">
        <v>1</v>
      </c>
      <c r="GO721">
        <v>1</v>
      </c>
      <c r="GP721">
        <v>3</v>
      </c>
      <c r="GQ721" t="s">
        <v>446</v>
      </c>
      <c r="GR721">
        <v>3.13338</v>
      </c>
      <c r="GS721">
        <v>2.7601</v>
      </c>
      <c r="GT721">
        <v>0.105104</v>
      </c>
      <c r="GU721">
        <v>0.110542</v>
      </c>
      <c r="GV721">
        <v>0.0806771</v>
      </c>
      <c r="GW721">
        <v>0.0685462</v>
      </c>
      <c r="GX721">
        <v>28374.5</v>
      </c>
      <c r="GY721">
        <v>28206.6</v>
      </c>
      <c r="GZ721">
        <v>29492.1</v>
      </c>
      <c r="HA721">
        <v>29318.1</v>
      </c>
      <c r="HB721">
        <v>35831.2</v>
      </c>
      <c r="HC721">
        <v>36177.5</v>
      </c>
      <c r="HD721">
        <v>41497.5</v>
      </c>
      <c r="HE721">
        <v>41649.4</v>
      </c>
      <c r="HF721">
        <v>1.91015</v>
      </c>
      <c r="HG721">
        <v>1.82523</v>
      </c>
      <c r="HH721">
        <v>0.008877370000000001</v>
      </c>
      <c r="HI721">
        <v>0</v>
      </c>
      <c r="HJ721">
        <v>23.8424</v>
      </c>
      <c r="HK721">
        <v>999.9</v>
      </c>
      <c r="HL721">
        <v>33.8</v>
      </c>
      <c r="HM721">
        <v>31.3</v>
      </c>
      <c r="HN721">
        <v>17.1888</v>
      </c>
      <c r="HO721">
        <v>62.4569</v>
      </c>
      <c r="HP721">
        <v>30.9375</v>
      </c>
      <c r="HQ721">
        <v>1</v>
      </c>
      <c r="HR721">
        <v>0.30687</v>
      </c>
      <c r="HS721">
        <v>4.95668</v>
      </c>
      <c r="HT721">
        <v>20.2705</v>
      </c>
      <c r="HU721">
        <v>5.21729</v>
      </c>
      <c r="HV721">
        <v>12.0159</v>
      </c>
      <c r="HW721">
        <v>4.98855</v>
      </c>
      <c r="HX721">
        <v>3.28763</v>
      </c>
      <c r="HY721">
        <v>9999</v>
      </c>
      <c r="HZ721">
        <v>9999</v>
      </c>
      <c r="IA721">
        <v>9999</v>
      </c>
      <c r="IB721">
        <v>999.9</v>
      </c>
      <c r="IC721">
        <v>4.97286</v>
      </c>
      <c r="ID721">
        <v>1.86661</v>
      </c>
      <c r="IE721">
        <v>1.8659</v>
      </c>
      <c r="IF721">
        <v>1.86584</v>
      </c>
      <c r="IG721">
        <v>1.86769</v>
      </c>
      <c r="IH721">
        <v>1.87015</v>
      </c>
      <c r="II721">
        <v>1.86875</v>
      </c>
      <c r="IJ721">
        <v>1.87027</v>
      </c>
      <c r="IK721">
        <v>0</v>
      </c>
      <c r="IL721">
        <v>0</v>
      </c>
      <c r="IM721">
        <v>0</v>
      </c>
      <c r="IN721">
        <v>0</v>
      </c>
      <c r="IO721" t="s">
        <v>441</v>
      </c>
      <c r="IP721" t="s">
        <v>442</v>
      </c>
      <c r="IQ721" t="s">
        <v>443</v>
      </c>
      <c r="IR721" t="s">
        <v>443</v>
      </c>
      <c r="IS721" t="s">
        <v>443</v>
      </c>
      <c r="IT721" t="s">
        <v>443</v>
      </c>
      <c r="IU721">
        <v>0</v>
      </c>
      <c r="IV721">
        <v>100</v>
      </c>
      <c r="IW721">
        <v>100</v>
      </c>
      <c r="IX721">
        <v>-2.45</v>
      </c>
      <c r="IY721">
        <v>0.0746</v>
      </c>
      <c r="IZ721">
        <v>-1.414774939843471</v>
      </c>
      <c r="JA721">
        <v>-0.002262605230658699</v>
      </c>
      <c r="JB721">
        <v>4.117972070868355E-07</v>
      </c>
      <c r="JC721">
        <v>-1.535053720392113E-10</v>
      </c>
      <c r="JD721">
        <v>-0.05773197212917025</v>
      </c>
      <c r="JE721">
        <v>-0.004387372397949352</v>
      </c>
      <c r="JF721">
        <v>0.001148265067849212</v>
      </c>
      <c r="JG721">
        <v>-2.372704636287677E-05</v>
      </c>
      <c r="JH721">
        <v>4</v>
      </c>
      <c r="JI721">
        <v>2346</v>
      </c>
      <c r="JJ721">
        <v>1</v>
      </c>
      <c r="JK721">
        <v>24</v>
      </c>
      <c r="JL721">
        <v>21760.1</v>
      </c>
      <c r="JM721">
        <v>29358608.7</v>
      </c>
      <c r="JN721">
        <v>1.27197</v>
      </c>
      <c r="JO721">
        <v>2.28516</v>
      </c>
      <c r="JP721">
        <v>1.39771</v>
      </c>
      <c r="JQ721">
        <v>2.35474</v>
      </c>
      <c r="JR721">
        <v>1.49536</v>
      </c>
      <c r="JS721">
        <v>2.56592</v>
      </c>
      <c r="JT721">
        <v>36.0816</v>
      </c>
      <c r="JU721">
        <v>24.0175</v>
      </c>
      <c r="JV721">
        <v>18</v>
      </c>
      <c r="JW721">
        <v>501.757</v>
      </c>
      <c r="JX721">
        <v>437.285</v>
      </c>
      <c r="JY721">
        <v>18.3916</v>
      </c>
      <c r="JZ721">
        <v>31.3506</v>
      </c>
      <c r="KA721">
        <v>30</v>
      </c>
      <c r="KB721">
        <v>31.1409</v>
      </c>
      <c r="KC721">
        <v>31.0662</v>
      </c>
      <c r="KD721">
        <v>25.5918</v>
      </c>
      <c r="KE721">
        <v>24.6672</v>
      </c>
      <c r="KF721">
        <v>28.4139</v>
      </c>
      <c r="KG721">
        <v>18.3936</v>
      </c>
      <c r="KH721">
        <v>560.476</v>
      </c>
      <c r="KI721">
        <v>13.4089</v>
      </c>
      <c r="KJ721">
        <v>100.79</v>
      </c>
      <c r="KK721">
        <v>100.156</v>
      </c>
    </row>
    <row r="722" spans="1:297">
      <c r="A722">
        <v>706</v>
      </c>
      <c r="B722">
        <v>1761516524.5</v>
      </c>
      <c r="C722">
        <v>9314</v>
      </c>
      <c r="D722" t="s">
        <v>1861</v>
      </c>
      <c r="E722" t="s">
        <v>1862</v>
      </c>
      <c r="F722">
        <v>5</v>
      </c>
      <c r="G722" t="s">
        <v>1604</v>
      </c>
      <c r="H722" t="s">
        <v>436</v>
      </c>
      <c r="I722">
        <v>1761516522</v>
      </c>
      <c r="J722">
        <f>(K722)/1000</f>
        <v>0</v>
      </c>
      <c r="K722">
        <f>IF(DP722, AN722, AH722)</f>
        <v>0</v>
      </c>
      <c r="L722">
        <f>IF(DP722, AI722, AG722)</f>
        <v>0</v>
      </c>
      <c r="M722">
        <f>DR722 - IF(AU722&gt;1, L722*DL722*100.0/(AW722), 0)</f>
        <v>0</v>
      </c>
      <c r="N722">
        <f>((T722-J722/2)*M722-L722)/(T722+J722/2)</f>
        <v>0</v>
      </c>
      <c r="O722">
        <f>N722*(DY722+DZ722)/1000.0</f>
        <v>0</v>
      </c>
      <c r="P722">
        <f>(DR722 - IF(AU722&gt;1, L722*DL722*100.0/(AW722), 0))*(DY722+DZ722)/1000.0</f>
        <v>0</v>
      </c>
      <c r="Q722">
        <f>2.0/((1/S722-1/R722)+SIGN(S722)*SQRT((1/S722-1/R722)*(1/S722-1/R722) + 4*DM722/((DM722+1)*(DM722+1))*(2*1/S722*1/R722-1/R722*1/R722)))</f>
        <v>0</v>
      </c>
      <c r="R722">
        <f>IF(LEFT(DN722,1)&lt;&gt;"0",IF(LEFT(DN722,1)="1",3.0,DO722),$D$5+$E$5*(EF722*DY722/($K$5*1000))+$F$5*(EF722*DY722/($K$5*1000))*MAX(MIN(DL722,$J$5),$I$5)*MAX(MIN(DL722,$J$5),$I$5)+$G$5*MAX(MIN(DL722,$J$5),$I$5)*(EF722*DY722/($K$5*1000))+$H$5*(EF722*DY722/($K$5*1000))*(EF722*DY722/($K$5*1000)))</f>
        <v>0</v>
      </c>
      <c r="S722">
        <f>J722*(1000-(1000*0.61365*exp(17.502*W722/(240.97+W722))/(DY722+DZ722)+DT722)/2)/(1000*0.61365*exp(17.502*W722/(240.97+W722))/(DY722+DZ722)-DT722)</f>
        <v>0</v>
      </c>
      <c r="T722">
        <f>1/((DM722+1)/(Q722/1.6)+1/(R722/1.37)) + DM722/((DM722+1)/(Q722/1.6) + DM722/(R722/1.37))</f>
        <v>0</v>
      </c>
      <c r="U722">
        <f>(DH722*DK722)</f>
        <v>0</v>
      </c>
      <c r="V722">
        <f>(EA722+(U722+2*0.95*5.67E-8*(((EA722+$B$7)+273)^4-(EA722+273)^4)-44100*J722)/(1.84*29.3*R722+8*0.95*5.67E-8*(EA722+273)^3))</f>
        <v>0</v>
      </c>
      <c r="W722">
        <f>($C$7*EB722+$D$7*EC722+$E$7*V722)</f>
        <v>0</v>
      </c>
      <c r="X722">
        <f>0.61365*exp(17.502*W722/(240.97+W722))</f>
        <v>0</v>
      </c>
      <c r="Y722">
        <f>(Z722/AA722*100)</f>
        <v>0</v>
      </c>
      <c r="Z722">
        <f>DT722*(DY722+DZ722)/1000</f>
        <v>0</v>
      </c>
      <c r="AA722">
        <f>0.61365*exp(17.502*EA722/(240.97+EA722))</f>
        <v>0</v>
      </c>
      <c r="AB722">
        <f>(X722-DT722*(DY722+DZ722)/1000)</f>
        <v>0</v>
      </c>
      <c r="AC722">
        <f>(-J722*44100)</f>
        <v>0</v>
      </c>
      <c r="AD722">
        <f>2*29.3*R722*0.92*(EA722-W722)</f>
        <v>0</v>
      </c>
      <c r="AE722">
        <f>2*0.95*5.67E-8*(((EA722+$B$7)+273)^4-(W722+273)^4)</f>
        <v>0</v>
      </c>
      <c r="AF722">
        <f>U722+AE722+AC722+AD722</f>
        <v>0</v>
      </c>
      <c r="AG722">
        <f>DX722*AU722*(DS722-DR722*(1000-AU722*DU722)/(1000-AU722*DT722))/(100*DL722)</f>
        <v>0</v>
      </c>
      <c r="AH722">
        <f>1000*DX722*AU722*(DT722-DU722)/(100*DL722*(1000-AU722*DT722))</f>
        <v>0</v>
      </c>
      <c r="AI722">
        <f>(AJ722 - AK722 - DY722*1E3/(8.314*(EA722+273.15)) * AM722/DX722 * AL722) * DX722/(100*DL722) * (1000 - DU722)/1000</f>
        <v>0</v>
      </c>
      <c r="AJ722">
        <v>550.5333109294612</v>
      </c>
      <c r="AK722">
        <v>514.515218181818</v>
      </c>
      <c r="AL722">
        <v>3.266956647826963</v>
      </c>
      <c r="AM722">
        <v>65.65834347020231</v>
      </c>
      <c r="AN722">
        <f>(AP722 - AO722 + DY722*1E3/(8.314*(EA722+273.15)) * AR722/DX722 * AQ722) * DX722/(100*DL722) * 1000/(1000 - AP722)</f>
        <v>0</v>
      </c>
      <c r="AO722">
        <v>13.37965942019385</v>
      </c>
      <c r="AP722">
        <v>16.49863757575757</v>
      </c>
      <c r="AQ722">
        <v>0.000338249476453629</v>
      </c>
      <c r="AR722">
        <v>107.4177789400426</v>
      </c>
      <c r="AS722">
        <v>0</v>
      </c>
      <c r="AT722">
        <v>0</v>
      </c>
      <c r="AU722">
        <f>IF(AS722*$H$13&gt;=AW722,1.0,(AW722/(AW722-AS722*$H$13)))</f>
        <v>0</v>
      </c>
      <c r="AV722">
        <f>(AU722-1)*100</f>
        <v>0</v>
      </c>
      <c r="AW722">
        <f>MAX(0,($B$13+$C$13*EF722)/(1+$D$13*EF722)*DY722/(EA722+273)*$E$13)</f>
        <v>0</v>
      </c>
      <c r="AX722" t="s">
        <v>437</v>
      </c>
      <c r="AY722" t="s">
        <v>437</v>
      </c>
      <c r="AZ722">
        <v>0</v>
      </c>
      <c r="BA722">
        <v>0</v>
      </c>
      <c r="BB722">
        <f>1-AZ722/BA722</f>
        <v>0</v>
      </c>
      <c r="BC722">
        <v>0</v>
      </c>
      <c r="BD722" t="s">
        <v>437</v>
      </c>
      <c r="BE722" t="s">
        <v>437</v>
      </c>
      <c r="BF722">
        <v>0</v>
      </c>
      <c r="BG722">
        <v>0</v>
      </c>
      <c r="BH722">
        <f>1-BF722/BG722</f>
        <v>0</v>
      </c>
      <c r="BI722">
        <v>0.5</v>
      </c>
      <c r="BJ722">
        <f>DI722</f>
        <v>0</v>
      </c>
      <c r="BK722">
        <f>L722</f>
        <v>0</v>
      </c>
      <c r="BL722">
        <f>BH722*BI722*BJ722</f>
        <v>0</v>
      </c>
      <c r="BM722">
        <f>(BK722-BC722)/BJ722</f>
        <v>0</v>
      </c>
      <c r="BN722">
        <f>(BA722-BG722)/BG722</f>
        <v>0</v>
      </c>
      <c r="BO722">
        <f>AZ722/(BB722+AZ722/BG722)</f>
        <v>0</v>
      </c>
      <c r="BP722" t="s">
        <v>437</v>
      </c>
      <c r="BQ722">
        <v>0</v>
      </c>
      <c r="BR722">
        <f>IF(BQ722&lt;&gt;0, BQ722, BO722)</f>
        <v>0</v>
      </c>
      <c r="BS722">
        <f>1-BR722/BG722</f>
        <v>0</v>
      </c>
      <c r="BT722">
        <f>(BG722-BF722)/(BG722-BR722)</f>
        <v>0</v>
      </c>
      <c r="BU722">
        <f>(BA722-BG722)/(BA722-BR722)</f>
        <v>0</v>
      </c>
      <c r="BV722">
        <f>(BG722-BF722)/(BG722-AZ722)</f>
        <v>0</v>
      </c>
      <c r="BW722">
        <f>(BA722-BG722)/(BA722-AZ722)</f>
        <v>0</v>
      </c>
      <c r="BX722">
        <f>(BT722*BR722/BF722)</f>
        <v>0</v>
      </c>
      <c r="BY722">
        <f>(1-BX722)</f>
        <v>0</v>
      </c>
      <c r="BZ722">
        <v>2020</v>
      </c>
      <c r="CA722">
        <v>290.0000000000001</v>
      </c>
      <c r="CB722">
        <v>1590.42</v>
      </c>
      <c r="CC722">
        <v>295</v>
      </c>
      <c r="CD722">
        <v>5220.67</v>
      </c>
      <c r="CE722">
        <v>1591.29</v>
      </c>
      <c r="CF722">
        <v>-0.87</v>
      </c>
      <c r="CG722">
        <v>300.0000000000001</v>
      </c>
      <c r="CH722">
        <v>23.8</v>
      </c>
      <c r="CI722">
        <v>1650.734719841875</v>
      </c>
      <c r="CJ722">
        <v>2.032994541366527</v>
      </c>
      <c r="CK722">
        <v>-31.03478562282126</v>
      </c>
      <c r="CL722">
        <v>0.9198548094063967</v>
      </c>
      <c r="CM722">
        <v>0.9759925733019913</v>
      </c>
      <c r="CN722">
        <v>-0.00431141668520578</v>
      </c>
      <c r="CO722">
        <v>289.9999999999999</v>
      </c>
      <c r="CP722">
        <v>1590.91</v>
      </c>
      <c r="CQ722">
        <v>765</v>
      </c>
      <c r="CR722">
        <v>5219.32</v>
      </c>
      <c r="CS722">
        <v>1591.27</v>
      </c>
      <c r="CT722">
        <v>-0.36</v>
      </c>
      <c r="DH722">
        <f>$B$11*EG722+$C$11*EH722+$F$11*ES722*(1-EV722)</f>
        <v>0</v>
      </c>
      <c r="DI722">
        <f>DH722*DJ722</f>
        <v>0</v>
      </c>
      <c r="DJ722">
        <f>($B$11*$D$9+$C$11*$D$9+$F$11*((FF722+EX722)/MAX(FF722+EX722+FG722, 0.1)*$I$9+FG722/MAX(FF722+EX722+FG722, 0.1)*$J$9))/($B$11+$C$11+$F$11)</f>
        <v>0</v>
      </c>
      <c r="DK722">
        <f>($B$11*$K$9+$C$11*$K$9+$F$11*((FF722+EX722)/MAX(FF722+EX722+FG722, 0.1)*$P$9+FG722/MAX(FF722+EX722+FG722, 0.1)*$Q$9))/($B$11+$C$11+$F$11)</f>
        <v>0</v>
      </c>
      <c r="DL722">
        <v>6</v>
      </c>
      <c r="DM722">
        <v>0.5</v>
      </c>
      <c r="DN722" t="s">
        <v>438</v>
      </c>
      <c r="DO722">
        <v>2</v>
      </c>
      <c r="DP722" t="b">
        <v>1</v>
      </c>
      <c r="DQ722">
        <v>1761516522</v>
      </c>
      <c r="DR722">
        <v>499.6138888888889</v>
      </c>
      <c r="DS722">
        <v>544.7351111111111</v>
      </c>
      <c r="DT722">
        <v>16.48911111111111</v>
      </c>
      <c r="DU722">
        <v>13.37856666666667</v>
      </c>
      <c r="DV722">
        <v>502.0803333333333</v>
      </c>
      <c r="DW722">
        <v>16.41441111111111</v>
      </c>
      <c r="DX722">
        <v>500.0185555555556</v>
      </c>
      <c r="DY722">
        <v>90.24449999999999</v>
      </c>
      <c r="DZ722">
        <v>0.1001326</v>
      </c>
      <c r="EA722">
        <v>23.95432222222222</v>
      </c>
      <c r="EB722">
        <v>23.98875555555556</v>
      </c>
      <c r="EC722">
        <v>999.9000000000001</v>
      </c>
      <c r="ED722">
        <v>0</v>
      </c>
      <c r="EE722">
        <v>0</v>
      </c>
      <c r="EF722">
        <v>9989.78888888889</v>
      </c>
      <c r="EG722">
        <v>0</v>
      </c>
      <c r="EH722">
        <v>1044.79</v>
      </c>
      <c r="EI722">
        <v>-45.12112222222223</v>
      </c>
      <c r="EJ722">
        <v>507.9903333333334</v>
      </c>
      <c r="EK722">
        <v>552.1216666666666</v>
      </c>
      <c r="EL722">
        <v>3.110524444444445</v>
      </c>
      <c r="EM722">
        <v>544.7351111111111</v>
      </c>
      <c r="EN722">
        <v>13.37856666666667</v>
      </c>
      <c r="EO722">
        <v>1.488052222222222</v>
      </c>
      <c r="EP722">
        <v>1.207345555555556</v>
      </c>
      <c r="EQ722">
        <v>12.84595555555556</v>
      </c>
      <c r="ER722">
        <v>9.692416666666666</v>
      </c>
      <c r="ES722">
        <v>2000.01</v>
      </c>
      <c r="ET722">
        <v>0.9799956666666666</v>
      </c>
      <c r="EU722">
        <v>0.02000433333333333</v>
      </c>
      <c r="EV722">
        <v>0</v>
      </c>
      <c r="EW722">
        <v>1351.678888888889</v>
      </c>
      <c r="EX722">
        <v>5.00097</v>
      </c>
      <c r="EY722">
        <v>27297.93333333333</v>
      </c>
      <c r="EZ722">
        <v>16707.66666666667</v>
      </c>
      <c r="FA722">
        <v>41.187</v>
      </c>
      <c r="FB722">
        <v>42.312</v>
      </c>
      <c r="FC722">
        <v>41.347</v>
      </c>
      <c r="FD722">
        <v>41.687</v>
      </c>
      <c r="FE722">
        <v>41.25</v>
      </c>
      <c r="FF722">
        <v>1955.1</v>
      </c>
      <c r="FG722">
        <v>39.91</v>
      </c>
      <c r="FH722">
        <v>0</v>
      </c>
      <c r="FI722">
        <v>11395.40000009537</v>
      </c>
      <c r="FJ722">
        <v>0</v>
      </c>
      <c r="FK722">
        <v>1352.156923076923</v>
      </c>
      <c r="FL722">
        <v>-5.448888904889278</v>
      </c>
      <c r="FM722">
        <v>-121.5350427503751</v>
      </c>
      <c r="FN722">
        <v>27308.31923076923</v>
      </c>
      <c r="FO722">
        <v>15</v>
      </c>
      <c r="FP722">
        <v>0</v>
      </c>
      <c r="FQ722" t="s">
        <v>439</v>
      </c>
      <c r="FR722">
        <v>1760210915.6</v>
      </c>
      <c r="FS722">
        <v>0</v>
      </c>
      <c r="FT722">
        <v>0</v>
      </c>
      <c r="FU722">
        <v>-0.215</v>
      </c>
      <c r="FV722">
        <v>0</v>
      </c>
      <c r="FW722">
        <v>-0.6919999999999999</v>
      </c>
      <c r="FX722">
        <v>0</v>
      </c>
      <c r="FY722">
        <v>400</v>
      </c>
      <c r="FZ722">
        <v>0</v>
      </c>
      <c r="GA722">
        <v>0.15</v>
      </c>
      <c r="GB722">
        <v>0</v>
      </c>
      <c r="GC722">
        <v>-44.09906097560975</v>
      </c>
      <c r="GD722">
        <v>-9.309361672473852</v>
      </c>
      <c r="GE722">
        <v>0.9524686225874756</v>
      </c>
      <c r="GF722">
        <v>0</v>
      </c>
      <c r="GG722">
        <v>1352.515882352941</v>
      </c>
      <c r="GH722">
        <v>-6.866310159073105</v>
      </c>
      <c r="GI722">
        <v>0.7303629945487629</v>
      </c>
      <c r="GJ722">
        <v>0</v>
      </c>
      <c r="GK722">
        <v>3.132989512195122</v>
      </c>
      <c r="GL722">
        <v>-0.109963693379794</v>
      </c>
      <c r="GM722">
        <v>0.01268818135524199</v>
      </c>
      <c r="GN722">
        <v>0</v>
      </c>
      <c r="GO722">
        <v>0</v>
      </c>
      <c r="GP722">
        <v>3</v>
      </c>
      <c r="GQ722" t="s">
        <v>455</v>
      </c>
      <c r="GR722">
        <v>3.13339</v>
      </c>
      <c r="GS722">
        <v>2.76019</v>
      </c>
      <c r="GT722">
        <v>0.107598</v>
      </c>
      <c r="GU722">
        <v>0.112959</v>
      </c>
      <c r="GV722">
        <v>0.0807469</v>
      </c>
      <c r="GW722">
        <v>0.0686224</v>
      </c>
      <c r="GX722">
        <v>28295.2</v>
      </c>
      <c r="GY722">
        <v>28130.2</v>
      </c>
      <c r="GZ722">
        <v>29491.9</v>
      </c>
      <c r="HA722">
        <v>29318.5</v>
      </c>
      <c r="HB722">
        <v>35828.4</v>
      </c>
      <c r="HC722">
        <v>36175.1</v>
      </c>
      <c r="HD722">
        <v>41497.4</v>
      </c>
      <c r="HE722">
        <v>41649.9</v>
      </c>
      <c r="HF722">
        <v>1.9104</v>
      </c>
      <c r="HG722">
        <v>1.8248</v>
      </c>
      <c r="HH722">
        <v>0.008881089999999999</v>
      </c>
      <c r="HI722">
        <v>0</v>
      </c>
      <c r="HJ722">
        <v>23.8435</v>
      </c>
      <c r="HK722">
        <v>999.9</v>
      </c>
      <c r="HL722">
        <v>33.8</v>
      </c>
      <c r="HM722">
        <v>31.3</v>
      </c>
      <c r="HN722">
        <v>17.1875</v>
      </c>
      <c r="HO722">
        <v>62.6769</v>
      </c>
      <c r="HP722">
        <v>30.8894</v>
      </c>
      <c r="HQ722">
        <v>1</v>
      </c>
      <c r="HR722">
        <v>0.306989</v>
      </c>
      <c r="HS722">
        <v>4.95808</v>
      </c>
      <c r="HT722">
        <v>20.2708</v>
      </c>
      <c r="HU722">
        <v>5.21819</v>
      </c>
      <c r="HV722">
        <v>12.0159</v>
      </c>
      <c r="HW722">
        <v>4.9887</v>
      </c>
      <c r="HX722">
        <v>3.28788</v>
      </c>
      <c r="HY722">
        <v>9999</v>
      </c>
      <c r="HZ722">
        <v>9999</v>
      </c>
      <c r="IA722">
        <v>9999</v>
      </c>
      <c r="IB722">
        <v>999.9</v>
      </c>
      <c r="IC722">
        <v>4.97287</v>
      </c>
      <c r="ID722">
        <v>1.8666</v>
      </c>
      <c r="IE722">
        <v>1.86591</v>
      </c>
      <c r="IF722">
        <v>1.86584</v>
      </c>
      <c r="IG722">
        <v>1.86768</v>
      </c>
      <c r="IH722">
        <v>1.87013</v>
      </c>
      <c r="II722">
        <v>1.86874</v>
      </c>
      <c r="IJ722">
        <v>1.87027</v>
      </c>
      <c r="IK722">
        <v>0</v>
      </c>
      <c r="IL722">
        <v>0</v>
      </c>
      <c r="IM722">
        <v>0</v>
      </c>
      <c r="IN722">
        <v>0</v>
      </c>
      <c r="IO722" t="s">
        <v>441</v>
      </c>
      <c r="IP722" t="s">
        <v>442</v>
      </c>
      <c r="IQ722" t="s">
        <v>443</v>
      </c>
      <c r="IR722" t="s">
        <v>443</v>
      </c>
      <c r="IS722" t="s">
        <v>443</v>
      </c>
      <c r="IT722" t="s">
        <v>443</v>
      </c>
      <c r="IU722">
        <v>0</v>
      </c>
      <c r="IV722">
        <v>100</v>
      </c>
      <c r="IW722">
        <v>100</v>
      </c>
      <c r="IX722">
        <v>-2.483</v>
      </c>
      <c r="IY722">
        <v>0.07489999999999999</v>
      </c>
      <c r="IZ722">
        <v>-1.414774939843471</v>
      </c>
      <c r="JA722">
        <v>-0.002262605230658699</v>
      </c>
      <c r="JB722">
        <v>4.117972070868355E-07</v>
      </c>
      <c r="JC722">
        <v>-1.535053720392113E-10</v>
      </c>
      <c r="JD722">
        <v>-0.05773197212917025</v>
      </c>
      <c r="JE722">
        <v>-0.004387372397949352</v>
      </c>
      <c r="JF722">
        <v>0.001148265067849212</v>
      </c>
      <c r="JG722">
        <v>-2.372704636287677E-05</v>
      </c>
      <c r="JH722">
        <v>4</v>
      </c>
      <c r="JI722">
        <v>2346</v>
      </c>
      <c r="JJ722">
        <v>1</v>
      </c>
      <c r="JK722">
        <v>24</v>
      </c>
      <c r="JL722">
        <v>21760.1</v>
      </c>
      <c r="JM722">
        <v>29358608.7</v>
      </c>
      <c r="JN722">
        <v>1.30615</v>
      </c>
      <c r="JO722">
        <v>2.27661</v>
      </c>
      <c r="JP722">
        <v>1.39648</v>
      </c>
      <c r="JQ722">
        <v>2.35718</v>
      </c>
      <c r="JR722">
        <v>1.49536</v>
      </c>
      <c r="JS722">
        <v>2.57935</v>
      </c>
      <c r="JT722">
        <v>36.0816</v>
      </c>
      <c r="JU722">
        <v>24.0262</v>
      </c>
      <c r="JV722">
        <v>18</v>
      </c>
      <c r="JW722">
        <v>501.915</v>
      </c>
      <c r="JX722">
        <v>437.023</v>
      </c>
      <c r="JY722">
        <v>18.3967</v>
      </c>
      <c r="JZ722">
        <v>31.3506</v>
      </c>
      <c r="KA722">
        <v>30.0001</v>
      </c>
      <c r="KB722">
        <v>31.1403</v>
      </c>
      <c r="KC722">
        <v>31.0662</v>
      </c>
      <c r="KD722">
        <v>26.2052</v>
      </c>
      <c r="KE722">
        <v>24.6672</v>
      </c>
      <c r="KF722">
        <v>28.4139</v>
      </c>
      <c r="KG722">
        <v>18.4016</v>
      </c>
      <c r="KH722">
        <v>573.851</v>
      </c>
      <c r="KI722">
        <v>13.4047</v>
      </c>
      <c r="KJ722">
        <v>100.79</v>
      </c>
      <c r="KK722">
        <v>100.157</v>
      </c>
    </row>
    <row r="723" spans="1:297">
      <c r="A723">
        <v>707</v>
      </c>
      <c r="B723">
        <v>1761516529.5</v>
      </c>
      <c r="C723">
        <v>9319</v>
      </c>
      <c r="D723" t="s">
        <v>1863</v>
      </c>
      <c r="E723" t="s">
        <v>1864</v>
      </c>
      <c r="F723">
        <v>5</v>
      </c>
      <c r="G723" t="s">
        <v>1604</v>
      </c>
      <c r="H723" t="s">
        <v>436</v>
      </c>
      <c r="I723">
        <v>1761516526.7</v>
      </c>
      <c r="J723">
        <f>(K723)/1000</f>
        <v>0</v>
      </c>
      <c r="K723">
        <f>IF(DP723, AN723, AH723)</f>
        <v>0</v>
      </c>
      <c r="L723">
        <f>IF(DP723, AI723, AG723)</f>
        <v>0</v>
      </c>
      <c r="M723">
        <f>DR723 - IF(AU723&gt;1, L723*DL723*100.0/(AW723), 0)</f>
        <v>0</v>
      </c>
      <c r="N723">
        <f>((T723-J723/2)*M723-L723)/(T723+J723/2)</f>
        <v>0</v>
      </c>
      <c r="O723">
        <f>N723*(DY723+DZ723)/1000.0</f>
        <v>0</v>
      </c>
      <c r="P723">
        <f>(DR723 - IF(AU723&gt;1, L723*DL723*100.0/(AW723), 0))*(DY723+DZ723)/1000.0</f>
        <v>0</v>
      </c>
      <c r="Q723">
        <f>2.0/((1/S723-1/R723)+SIGN(S723)*SQRT((1/S723-1/R723)*(1/S723-1/R723) + 4*DM723/((DM723+1)*(DM723+1))*(2*1/S723*1/R723-1/R723*1/R723)))</f>
        <v>0</v>
      </c>
      <c r="R723">
        <f>IF(LEFT(DN723,1)&lt;&gt;"0",IF(LEFT(DN723,1)="1",3.0,DO723),$D$5+$E$5*(EF723*DY723/($K$5*1000))+$F$5*(EF723*DY723/($K$5*1000))*MAX(MIN(DL723,$J$5),$I$5)*MAX(MIN(DL723,$J$5),$I$5)+$G$5*MAX(MIN(DL723,$J$5),$I$5)*(EF723*DY723/($K$5*1000))+$H$5*(EF723*DY723/($K$5*1000))*(EF723*DY723/($K$5*1000)))</f>
        <v>0</v>
      </c>
      <c r="S723">
        <f>J723*(1000-(1000*0.61365*exp(17.502*W723/(240.97+W723))/(DY723+DZ723)+DT723)/2)/(1000*0.61365*exp(17.502*W723/(240.97+W723))/(DY723+DZ723)-DT723)</f>
        <v>0</v>
      </c>
      <c r="T723">
        <f>1/((DM723+1)/(Q723/1.6)+1/(R723/1.37)) + DM723/((DM723+1)/(Q723/1.6) + DM723/(R723/1.37))</f>
        <v>0</v>
      </c>
      <c r="U723">
        <f>(DH723*DK723)</f>
        <v>0</v>
      </c>
      <c r="V723">
        <f>(EA723+(U723+2*0.95*5.67E-8*(((EA723+$B$7)+273)^4-(EA723+273)^4)-44100*J723)/(1.84*29.3*R723+8*0.95*5.67E-8*(EA723+273)^3))</f>
        <v>0</v>
      </c>
      <c r="W723">
        <f>($C$7*EB723+$D$7*EC723+$E$7*V723)</f>
        <v>0</v>
      </c>
      <c r="X723">
        <f>0.61365*exp(17.502*W723/(240.97+W723))</f>
        <v>0</v>
      </c>
      <c r="Y723">
        <f>(Z723/AA723*100)</f>
        <v>0</v>
      </c>
      <c r="Z723">
        <f>DT723*(DY723+DZ723)/1000</f>
        <v>0</v>
      </c>
      <c r="AA723">
        <f>0.61365*exp(17.502*EA723/(240.97+EA723))</f>
        <v>0</v>
      </c>
      <c r="AB723">
        <f>(X723-DT723*(DY723+DZ723)/1000)</f>
        <v>0</v>
      </c>
      <c r="AC723">
        <f>(-J723*44100)</f>
        <v>0</v>
      </c>
      <c r="AD723">
        <f>2*29.3*R723*0.92*(EA723-W723)</f>
        <v>0</v>
      </c>
      <c r="AE723">
        <f>2*0.95*5.67E-8*(((EA723+$B$7)+273)^4-(W723+273)^4)</f>
        <v>0</v>
      </c>
      <c r="AF723">
        <f>U723+AE723+AC723+AD723</f>
        <v>0</v>
      </c>
      <c r="AG723">
        <f>DX723*AU723*(DS723-DR723*(1000-AU723*DU723)/(1000-AU723*DT723))/(100*DL723)</f>
        <v>0</v>
      </c>
      <c r="AH723">
        <f>1000*DX723*AU723*(DT723-DU723)/(100*DL723*(1000-AU723*DT723))</f>
        <v>0</v>
      </c>
      <c r="AI723">
        <f>(AJ723 - AK723 - DY723*1E3/(8.314*(EA723+273.15)) * AM723/DX723 * AL723) * DX723/(100*DL723) * (1000 - DU723)/1000</f>
        <v>0</v>
      </c>
      <c r="AJ723">
        <v>567.8373429428195</v>
      </c>
      <c r="AK723">
        <v>531.1163999999998</v>
      </c>
      <c r="AL723">
        <v>3.333236969840022</v>
      </c>
      <c r="AM723">
        <v>65.65834347020231</v>
      </c>
      <c r="AN723">
        <f>(AP723 - AO723 + DY723*1E3/(8.314*(EA723+273.15)) * AR723/DX723 * AQ723) * DX723/(100*DL723) * 1000/(1000 - AP723)</f>
        <v>0</v>
      </c>
      <c r="AO723">
        <v>13.38377040854285</v>
      </c>
      <c r="AP723">
        <v>16.51763575757575</v>
      </c>
      <c r="AQ723">
        <v>0.001287582814286253</v>
      </c>
      <c r="AR723">
        <v>107.4177789400426</v>
      </c>
      <c r="AS723">
        <v>0</v>
      </c>
      <c r="AT723">
        <v>0</v>
      </c>
      <c r="AU723">
        <f>IF(AS723*$H$13&gt;=AW723,1.0,(AW723/(AW723-AS723*$H$13)))</f>
        <v>0</v>
      </c>
      <c r="AV723">
        <f>(AU723-1)*100</f>
        <v>0</v>
      </c>
      <c r="AW723">
        <f>MAX(0,($B$13+$C$13*EF723)/(1+$D$13*EF723)*DY723/(EA723+273)*$E$13)</f>
        <v>0</v>
      </c>
      <c r="AX723" t="s">
        <v>437</v>
      </c>
      <c r="AY723" t="s">
        <v>437</v>
      </c>
      <c r="AZ723">
        <v>0</v>
      </c>
      <c r="BA723">
        <v>0</v>
      </c>
      <c r="BB723">
        <f>1-AZ723/BA723</f>
        <v>0</v>
      </c>
      <c r="BC723">
        <v>0</v>
      </c>
      <c r="BD723" t="s">
        <v>437</v>
      </c>
      <c r="BE723" t="s">
        <v>437</v>
      </c>
      <c r="BF723">
        <v>0</v>
      </c>
      <c r="BG723">
        <v>0</v>
      </c>
      <c r="BH723">
        <f>1-BF723/BG723</f>
        <v>0</v>
      </c>
      <c r="BI723">
        <v>0.5</v>
      </c>
      <c r="BJ723">
        <f>DI723</f>
        <v>0</v>
      </c>
      <c r="BK723">
        <f>L723</f>
        <v>0</v>
      </c>
      <c r="BL723">
        <f>BH723*BI723*BJ723</f>
        <v>0</v>
      </c>
      <c r="BM723">
        <f>(BK723-BC723)/BJ723</f>
        <v>0</v>
      </c>
      <c r="BN723">
        <f>(BA723-BG723)/BG723</f>
        <v>0</v>
      </c>
      <c r="BO723">
        <f>AZ723/(BB723+AZ723/BG723)</f>
        <v>0</v>
      </c>
      <c r="BP723" t="s">
        <v>437</v>
      </c>
      <c r="BQ723">
        <v>0</v>
      </c>
      <c r="BR723">
        <f>IF(BQ723&lt;&gt;0, BQ723, BO723)</f>
        <v>0</v>
      </c>
      <c r="BS723">
        <f>1-BR723/BG723</f>
        <v>0</v>
      </c>
      <c r="BT723">
        <f>(BG723-BF723)/(BG723-BR723)</f>
        <v>0</v>
      </c>
      <c r="BU723">
        <f>(BA723-BG723)/(BA723-BR723)</f>
        <v>0</v>
      </c>
      <c r="BV723">
        <f>(BG723-BF723)/(BG723-AZ723)</f>
        <v>0</v>
      </c>
      <c r="BW723">
        <f>(BA723-BG723)/(BA723-AZ723)</f>
        <v>0</v>
      </c>
      <c r="BX723">
        <f>(BT723*BR723/BF723)</f>
        <v>0</v>
      </c>
      <c r="BY723">
        <f>(1-BX723)</f>
        <v>0</v>
      </c>
      <c r="BZ723">
        <v>2020</v>
      </c>
      <c r="CA723">
        <v>290.0000000000001</v>
      </c>
      <c r="CB723">
        <v>1590.42</v>
      </c>
      <c r="CC723">
        <v>295</v>
      </c>
      <c r="CD723">
        <v>5220.67</v>
      </c>
      <c r="CE723">
        <v>1591.29</v>
      </c>
      <c r="CF723">
        <v>-0.87</v>
      </c>
      <c r="CG723">
        <v>300.0000000000001</v>
      </c>
      <c r="CH723">
        <v>23.8</v>
      </c>
      <c r="CI723">
        <v>1650.734719841875</v>
      </c>
      <c r="CJ723">
        <v>2.032994541366527</v>
      </c>
      <c r="CK723">
        <v>-31.03478562282126</v>
      </c>
      <c r="CL723">
        <v>0.9198548094063967</v>
      </c>
      <c r="CM723">
        <v>0.9759925733019913</v>
      </c>
      <c r="CN723">
        <v>-0.00431141668520578</v>
      </c>
      <c r="CO723">
        <v>289.9999999999999</v>
      </c>
      <c r="CP723">
        <v>1590.91</v>
      </c>
      <c r="CQ723">
        <v>765</v>
      </c>
      <c r="CR723">
        <v>5219.32</v>
      </c>
      <c r="CS723">
        <v>1591.27</v>
      </c>
      <c r="CT723">
        <v>-0.36</v>
      </c>
      <c r="DH723">
        <f>$B$11*EG723+$C$11*EH723+$F$11*ES723*(1-EV723)</f>
        <v>0</v>
      </c>
      <c r="DI723">
        <f>DH723*DJ723</f>
        <v>0</v>
      </c>
      <c r="DJ723">
        <f>($B$11*$D$9+$C$11*$D$9+$F$11*((FF723+EX723)/MAX(FF723+EX723+FG723, 0.1)*$I$9+FG723/MAX(FF723+EX723+FG723, 0.1)*$J$9))/($B$11+$C$11+$F$11)</f>
        <v>0</v>
      </c>
      <c r="DK723">
        <f>($B$11*$K$9+$C$11*$K$9+$F$11*((FF723+EX723)/MAX(FF723+EX723+FG723, 0.1)*$P$9+FG723/MAX(FF723+EX723+FG723, 0.1)*$Q$9))/($B$11+$C$11+$F$11)</f>
        <v>0</v>
      </c>
      <c r="DL723">
        <v>6</v>
      </c>
      <c r="DM723">
        <v>0.5</v>
      </c>
      <c r="DN723" t="s">
        <v>438</v>
      </c>
      <c r="DO723">
        <v>2</v>
      </c>
      <c r="DP723" t="b">
        <v>1</v>
      </c>
      <c r="DQ723">
        <v>1761516526.7</v>
      </c>
      <c r="DR723">
        <v>514.8007</v>
      </c>
      <c r="DS723">
        <v>560.7679000000001</v>
      </c>
      <c r="DT723">
        <v>16.5088</v>
      </c>
      <c r="DU723">
        <v>13.38384</v>
      </c>
      <c r="DV723">
        <v>517.2968999999999</v>
      </c>
      <c r="DW723">
        <v>16.43384</v>
      </c>
      <c r="DX723">
        <v>500.0148</v>
      </c>
      <c r="DY723">
        <v>90.24405999999999</v>
      </c>
      <c r="DZ723">
        <v>0.09992972</v>
      </c>
      <c r="EA723">
        <v>23.9557</v>
      </c>
      <c r="EB723">
        <v>23.99056</v>
      </c>
      <c r="EC723">
        <v>999.9</v>
      </c>
      <c r="ED723">
        <v>0</v>
      </c>
      <c r="EE723">
        <v>0</v>
      </c>
      <c r="EF723">
        <v>10003.87</v>
      </c>
      <c r="EG723">
        <v>0</v>
      </c>
      <c r="EH723">
        <v>1044.79</v>
      </c>
      <c r="EI723">
        <v>-45.96722999999999</v>
      </c>
      <c r="EJ723">
        <v>523.4421</v>
      </c>
      <c r="EK723">
        <v>568.375</v>
      </c>
      <c r="EL723">
        <v>3.124958</v>
      </c>
      <c r="EM723">
        <v>560.7679000000001</v>
      </c>
      <c r="EN723">
        <v>13.38384</v>
      </c>
      <c r="EO723">
        <v>1.489823</v>
      </c>
      <c r="EP723">
        <v>1.207813</v>
      </c>
      <c r="EQ723">
        <v>12.86411</v>
      </c>
      <c r="ER723">
        <v>9.698197</v>
      </c>
      <c r="ES723">
        <v>2000.001</v>
      </c>
      <c r="ET723">
        <v>0.9799954999999999</v>
      </c>
      <c r="EU723">
        <v>0.02000451</v>
      </c>
      <c r="EV723">
        <v>0</v>
      </c>
      <c r="EW723">
        <v>1351.329</v>
      </c>
      <c r="EX723">
        <v>5.000970000000001</v>
      </c>
      <c r="EY723">
        <v>27289.79</v>
      </c>
      <c r="EZ723">
        <v>16707.55</v>
      </c>
      <c r="FA723">
        <v>41.187</v>
      </c>
      <c r="FB723">
        <v>42.312</v>
      </c>
      <c r="FC723">
        <v>41.3498</v>
      </c>
      <c r="FD723">
        <v>41.687</v>
      </c>
      <c r="FE723">
        <v>41.25</v>
      </c>
      <c r="FF723">
        <v>1955.091</v>
      </c>
      <c r="FG723">
        <v>39.90999999999999</v>
      </c>
      <c r="FH723">
        <v>0</v>
      </c>
      <c r="FI723">
        <v>11400.80000019073</v>
      </c>
      <c r="FJ723">
        <v>0</v>
      </c>
      <c r="FK723">
        <v>1351.6712</v>
      </c>
      <c r="FL723">
        <v>-4.686923082213489</v>
      </c>
      <c r="FM723">
        <v>-104.9307691740219</v>
      </c>
      <c r="FN723">
        <v>27297.464</v>
      </c>
      <c r="FO723">
        <v>15</v>
      </c>
      <c r="FP723">
        <v>0</v>
      </c>
      <c r="FQ723" t="s">
        <v>439</v>
      </c>
      <c r="FR723">
        <v>1760210915.6</v>
      </c>
      <c r="FS723">
        <v>0</v>
      </c>
      <c r="FT723">
        <v>0</v>
      </c>
      <c r="FU723">
        <v>-0.215</v>
      </c>
      <c r="FV723">
        <v>0</v>
      </c>
      <c r="FW723">
        <v>-0.6919999999999999</v>
      </c>
      <c r="FX723">
        <v>0</v>
      </c>
      <c r="FY723">
        <v>400</v>
      </c>
      <c r="FZ723">
        <v>0</v>
      </c>
      <c r="GA723">
        <v>0.15</v>
      </c>
      <c r="GB723">
        <v>0</v>
      </c>
      <c r="GC723">
        <v>-44.87970243902439</v>
      </c>
      <c r="GD723">
        <v>-7.480059930313593</v>
      </c>
      <c r="GE723">
        <v>0.7555509314361613</v>
      </c>
      <c r="GF723">
        <v>0</v>
      </c>
      <c r="GG723">
        <v>1352.020588235294</v>
      </c>
      <c r="GH723">
        <v>-5.457906809069566</v>
      </c>
      <c r="GI723">
        <v>0.5917866327360809</v>
      </c>
      <c r="GJ723">
        <v>0</v>
      </c>
      <c r="GK723">
        <v>3.128128292682927</v>
      </c>
      <c r="GL723">
        <v>-0.08115512195121212</v>
      </c>
      <c r="GM723">
        <v>0.01175078241348088</v>
      </c>
      <c r="GN723">
        <v>1</v>
      </c>
      <c r="GO723">
        <v>1</v>
      </c>
      <c r="GP723">
        <v>3</v>
      </c>
      <c r="GQ723" t="s">
        <v>446</v>
      </c>
      <c r="GR723">
        <v>3.13343</v>
      </c>
      <c r="GS723">
        <v>2.76033</v>
      </c>
      <c r="GT723">
        <v>0.110098</v>
      </c>
      <c r="GU723">
        <v>0.115462</v>
      </c>
      <c r="GV723">
        <v>0.08081439999999999</v>
      </c>
      <c r="GW723">
        <v>0.06862989999999999</v>
      </c>
      <c r="GX723">
        <v>28216.1</v>
      </c>
      <c r="GY723">
        <v>28051</v>
      </c>
      <c r="GZ723">
        <v>29492.1</v>
      </c>
      <c r="HA723">
        <v>29318.7</v>
      </c>
      <c r="HB723">
        <v>35825.6</v>
      </c>
      <c r="HC723">
        <v>36174.7</v>
      </c>
      <c r="HD723">
        <v>41497.2</v>
      </c>
      <c r="HE723">
        <v>41649.8</v>
      </c>
      <c r="HF723">
        <v>1.91037</v>
      </c>
      <c r="HG723">
        <v>1.8248</v>
      </c>
      <c r="HH723">
        <v>0.008925799999999999</v>
      </c>
      <c r="HI723">
        <v>0</v>
      </c>
      <c r="HJ723">
        <v>23.846</v>
      </c>
      <c r="HK723">
        <v>999.9</v>
      </c>
      <c r="HL723">
        <v>33.8</v>
      </c>
      <c r="HM723">
        <v>31.3</v>
      </c>
      <c r="HN723">
        <v>17.1884</v>
      </c>
      <c r="HO723">
        <v>62.3269</v>
      </c>
      <c r="HP723">
        <v>30.7893</v>
      </c>
      <c r="HQ723">
        <v>1</v>
      </c>
      <c r="HR723">
        <v>0.306928</v>
      </c>
      <c r="HS723">
        <v>4.95294</v>
      </c>
      <c r="HT723">
        <v>20.271</v>
      </c>
      <c r="HU723">
        <v>5.21864</v>
      </c>
      <c r="HV723">
        <v>12.0159</v>
      </c>
      <c r="HW723">
        <v>4.989</v>
      </c>
      <c r="HX723">
        <v>3.28775</v>
      </c>
      <c r="HY723">
        <v>9999</v>
      </c>
      <c r="HZ723">
        <v>9999</v>
      </c>
      <c r="IA723">
        <v>9999</v>
      </c>
      <c r="IB723">
        <v>999.9</v>
      </c>
      <c r="IC723">
        <v>4.97289</v>
      </c>
      <c r="ID723">
        <v>1.86661</v>
      </c>
      <c r="IE723">
        <v>1.86591</v>
      </c>
      <c r="IF723">
        <v>1.86584</v>
      </c>
      <c r="IG723">
        <v>1.86768</v>
      </c>
      <c r="IH723">
        <v>1.87013</v>
      </c>
      <c r="II723">
        <v>1.86874</v>
      </c>
      <c r="IJ723">
        <v>1.87027</v>
      </c>
      <c r="IK723">
        <v>0</v>
      </c>
      <c r="IL723">
        <v>0</v>
      </c>
      <c r="IM723">
        <v>0</v>
      </c>
      <c r="IN723">
        <v>0</v>
      </c>
      <c r="IO723" t="s">
        <v>441</v>
      </c>
      <c r="IP723" t="s">
        <v>442</v>
      </c>
      <c r="IQ723" t="s">
        <v>443</v>
      </c>
      <c r="IR723" t="s">
        <v>443</v>
      </c>
      <c r="IS723" t="s">
        <v>443</v>
      </c>
      <c r="IT723" t="s">
        <v>443</v>
      </c>
      <c r="IU723">
        <v>0</v>
      </c>
      <c r="IV723">
        <v>100</v>
      </c>
      <c r="IW723">
        <v>100</v>
      </c>
      <c r="IX723">
        <v>-2.514</v>
      </c>
      <c r="IY723">
        <v>0.0751</v>
      </c>
      <c r="IZ723">
        <v>-1.414774939843471</v>
      </c>
      <c r="JA723">
        <v>-0.002262605230658699</v>
      </c>
      <c r="JB723">
        <v>4.117972070868355E-07</v>
      </c>
      <c r="JC723">
        <v>-1.535053720392113E-10</v>
      </c>
      <c r="JD723">
        <v>-0.05773197212917025</v>
      </c>
      <c r="JE723">
        <v>-0.004387372397949352</v>
      </c>
      <c r="JF723">
        <v>0.001148265067849212</v>
      </c>
      <c r="JG723">
        <v>-2.372704636287677E-05</v>
      </c>
      <c r="JH723">
        <v>4</v>
      </c>
      <c r="JI723">
        <v>2346</v>
      </c>
      <c r="JJ723">
        <v>1</v>
      </c>
      <c r="JK723">
        <v>24</v>
      </c>
      <c r="JL723">
        <v>21760.2</v>
      </c>
      <c r="JM723">
        <v>29358608.8</v>
      </c>
      <c r="JN723">
        <v>1.33545</v>
      </c>
      <c r="JO723">
        <v>2.28027</v>
      </c>
      <c r="JP723">
        <v>1.39771</v>
      </c>
      <c r="JQ723">
        <v>2.35596</v>
      </c>
      <c r="JR723">
        <v>1.49536</v>
      </c>
      <c r="JS723">
        <v>2.5415</v>
      </c>
      <c r="JT723">
        <v>36.0816</v>
      </c>
      <c r="JU723">
        <v>24.0262</v>
      </c>
      <c r="JV723">
        <v>18</v>
      </c>
      <c r="JW723">
        <v>501.898</v>
      </c>
      <c r="JX723">
        <v>437.022</v>
      </c>
      <c r="JY723">
        <v>18.4036</v>
      </c>
      <c r="JZ723">
        <v>31.3506</v>
      </c>
      <c r="KA723">
        <v>30.0001</v>
      </c>
      <c r="KB723">
        <v>31.1403</v>
      </c>
      <c r="KC723">
        <v>31.0662</v>
      </c>
      <c r="KD723">
        <v>26.8583</v>
      </c>
      <c r="KE723">
        <v>24.6672</v>
      </c>
      <c r="KF723">
        <v>28.4139</v>
      </c>
      <c r="KG723">
        <v>18.4087</v>
      </c>
      <c r="KH723">
        <v>593.8869999999999</v>
      </c>
      <c r="KI723">
        <v>13.4047</v>
      </c>
      <c r="KJ723">
        <v>100.79</v>
      </c>
      <c r="KK723">
        <v>100.157</v>
      </c>
    </row>
    <row r="724" spans="1:297">
      <c r="A724">
        <v>708</v>
      </c>
      <c r="B724">
        <v>1761516534.5</v>
      </c>
      <c r="C724">
        <v>9324</v>
      </c>
      <c r="D724" t="s">
        <v>1865</v>
      </c>
      <c r="E724" t="s">
        <v>1866</v>
      </c>
      <c r="F724">
        <v>5</v>
      </c>
      <c r="G724" t="s">
        <v>1604</v>
      </c>
      <c r="H724" t="s">
        <v>436</v>
      </c>
      <c r="I724">
        <v>1761516532</v>
      </c>
      <c r="J724">
        <f>(K724)/1000</f>
        <v>0</v>
      </c>
      <c r="K724">
        <f>IF(DP724, AN724, AH724)</f>
        <v>0</v>
      </c>
      <c r="L724">
        <f>IF(DP724, AI724, AG724)</f>
        <v>0</v>
      </c>
      <c r="M724">
        <f>DR724 - IF(AU724&gt;1, L724*DL724*100.0/(AW724), 0)</f>
        <v>0</v>
      </c>
      <c r="N724">
        <f>((T724-J724/2)*M724-L724)/(T724+J724/2)</f>
        <v>0</v>
      </c>
      <c r="O724">
        <f>N724*(DY724+DZ724)/1000.0</f>
        <v>0</v>
      </c>
      <c r="P724">
        <f>(DR724 - IF(AU724&gt;1, L724*DL724*100.0/(AW724), 0))*(DY724+DZ724)/1000.0</f>
        <v>0</v>
      </c>
      <c r="Q724">
        <f>2.0/((1/S724-1/R724)+SIGN(S724)*SQRT((1/S724-1/R724)*(1/S724-1/R724) + 4*DM724/((DM724+1)*(DM724+1))*(2*1/S724*1/R724-1/R724*1/R724)))</f>
        <v>0</v>
      </c>
      <c r="R724">
        <f>IF(LEFT(DN724,1)&lt;&gt;"0",IF(LEFT(DN724,1)="1",3.0,DO724),$D$5+$E$5*(EF724*DY724/($K$5*1000))+$F$5*(EF724*DY724/($K$5*1000))*MAX(MIN(DL724,$J$5),$I$5)*MAX(MIN(DL724,$J$5),$I$5)+$G$5*MAX(MIN(DL724,$J$5),$I$5)*(EF724*DY724/($K$5*1000))+$H$5*(EF724*DY724/($K$5*1000))*(EF724*DY724/($K$5*1000)))</f>
        <v>0</v>
      </c>
      <c r="S724">
        <f>J724*(1000-(1000*0.61365*exp(17.502*W724/(240.97+W724))/(DY724+DZ724)+DT724)/2)/(1000*0.61365*exp(17.502*W724/(240.97+W724))/(DY724+DZ724)-DT724)</f>
        <v>0</v>
      </c>
      <c r="T724">
        <f>1/((DM724+1)/(Q724/1.6)+1/(R724/1.37)) + DM724/((DM724+1)/(Q724/1.6) + DM724/(R724/1.37))</f>
        <v>0</v>
      </c>
      <c r="U724">
        <f>(DH724*DK724)</f>
        <v>0</v>
      </c>
      <c r="V724">
        <f>(EA724+(U724+2*0.95*5.67E-8*(((EA724+$B$7)+273)^4-(EA724+273)^4)-44100*J724)/(1.84*29.3*R724+8*0.95*5.67E-8*(EA724+273)^3))</f>
        <v>0</v>
      </c>
      <c r="W724">
        <f>($C$7*EB724+$D$7*EC724+$E$7*V724)</f>
        <v>0</v>
      </c>
      <c r="X724">
        <f>0.61365*exp(17.502*W724/(240.97+W724))</f>
        <v>0</v>
      </c>
      <c r="Y724">
        <f>(Z724/AA724*100)</f>
        <v>0</v>
      </c>
      <c r="Z724">
        <f>DT724*(DY724+DZ724)/1000</f>
        <v>0</v>
      </c>
      <c r="AA724">
        <f>0.61365*exp(17.502*EA724/(240.97+EA724))</f>
        <v>0</v>
      </c>
      <c r="AB724">
        <f>(X724-DT724*(DY724+DZ724)/1000)</f>
        <v>0</v>
      </c>
      <c r="AC724">
        <f>(-J724*44100)</f>
        <v>0</v>
      </c>
      <c r="AD724">
        <f>2*29.3*R724*0.92*(EA724-W724)</f>
        <v>0</v>
      </c>
      <c r="AE724">
        <f>2*0.95*5.67E-8*(((EA724+$B$7)+273)^4-(W724+273)^4)</f>
        <v>0</v>
      </c>
      <c r="AF724">
        <f>U724+AE724+AC724+AD724</f>
        <v>0</v>
      </c>
      <c r="AG724">
        <f>DX724*AU724*(DS724-DR724*(1000-AU724*DU724)/(1000-AU724*DT724))/(100*DL724)</f>
        <v>0</v>
      </c>
      <c r="AH724">
        <f>1000*DX724*AU724*(DT724-DU724)/(100*DL724*(1000-AU724*DT724))</f>
        <v>0</v>
      </c>
      <c r="AI724">
        <f>(AJ724 - AK724 - DY724*1E3/(8.314*(EA724+273.15)) * AM724/DX724 * AL724) * DX724/(100*DL724) * (1000 - DU724)/1000</f>
        <v>0</v>
      </c>
      <c r="AJ724">
        <v>584.9995810916463</v>
      </c>
      <c r="AK724">
        <v>547.7601454545454</v>
      </c>
      <c r="AL724">
        <v>3.326070397909814</v>
      </c>
      <c r="AM724">
        <v>65.65834347020231</v>
      </c>
      <c r="AN724">
        <f>(AP724 - AO724 + DY724*1E3/(8.314*(EA724+273.15)) * AR724/DX724 * AQ724) * DX724/(100*DL724) * 1000/(1000 - AP724)</f>
        <v>0</v>
      </c>
      <c r="AO724">
        <v>13.3855924760372</v>
      </c>
      <c r="AP724">
        <v>16.53428545454546</v>
      </c>
      <c r="AQ724">
        <v>0.0006679961769203564</v>
      </c>
      <c r="AR724">
        <v>107.4177789400426</v>
      </c>
      <c r="AS724">
        <v>0</v>
      </c>
      <c r="AT724">
        <v>0</v>
      </c>
      <c r="AU724">
        <f>IF(AS724*$H$13&gt;=AW724,1.0,(AW724/(AW724-AS724*$H$13)))</f>
        <v>0</v>
      </c>
      <c r="AV724">
        <f>(AU724-1)*100</f>
        <v>0</v>
      </c>
      <c r="AW724">
        <f>MAX(0,($B$13+$C$13*EF724)/(1+$D$13*EF724)*DY724/(EA724+273)*$E$13)</f>
        <v>0</v>
      </c>
      <c r="AX724" t="s">
        <v>437</v>
      </c>
      <c r="AY724" t="s">
        <v>437</v>
      </c>
      <c r="AZ724">
        <v>0</v>
      </c>
      <c r="BA724">
        <v>0</v>
      </c>
      <c r="BB724">
        <f>1-AZ724/BA724</f>
        <v>0</v>
      </c>
      <c r="BC724">
        <v>0</v>
      </c>
      <c r="BD724" t="s">
        <v>437</v>
      </c>
      <c r="BE724" t="s">
        <v>437</v>
      </c>
      <c r="BF724">
        <v>0</v>
      </c>
      <c r="BG724">
        <v>0</v>
      </c>
      <c r="BH724">
        <f>1-BF724/BG724</f>
        <v>0</v>
      </c>
      <c r="BI724">
        <v>0.5</v>
      </c>
      <c r="BJ724">
        <f>DI724</f>
        <v>0</v>
      </c>
      <c r="BK724">
        <f>L724</f>
        <v>0</v>
      </c>
      <c r="BL724">
        <f>BH724*BI724*BJ724</f>
        <v>0</v>
      </c>
      <c r="BM724">
        <f>(BK724-BC724)/BJ724</f>
        <v>0</v>
      </c>
      <c r="BN724">
        <f>(BA724-BG724)/BG724</f>
        <v>0</v>
      </c>
      <c r="BO724">
        <f>AZ724/(BB724+AZ724/BG724)</f>
        <v>0</v>
      </c>
      <c r="BP724" t="s">
        <v>437</v>
      </c>
      <c r="BQ724">
        <v>0</v>
      </c>
      <c r="BR724">
        <f>IF(BQ724&lt;&gt;0, BQ724, BO724)</f>
        <v>0</v>
      </c>
      <c r="BS724">
        <f>1-BR724/BG724</f>
        <v>0</v>
      </c>
      <c r="BT724">
        <f>(BG724-BF724)/(BG724-BR724)</f>
        <v>0</v>
      </c>
      <c r="BU724">
        <f>(BA724-BG724)/(BA724-BR724)</f>
        <v>0</v>
      </c>
      <c r="BV724">
        <f>(BG724-BF724)/(BG724-AZ724)</f>
        <v>0</v>
      </c>
      <c r="BW724">
        <f>(BA724-BG724)/(BA724-AZ724)</f>
        <v>0</v>
      </c>
      <c r="BX724">
        <f>(BT724*BR724/BF724)</f>
        <v>0</v>
      </c>
      <c r="BY724">
        <f>(1-BX724)</f>
        <v>0</v>
      </c>
      <c r="BZ724">
        <v>2020</v>
      </c>
      <c r="CA724">
        <v>290.0000000000001</v>
      </c>
      <c r="CB724">
        <v>1590.42</v>
      </c>
      <c r="CC724">
        <v>295</v>
      </c>
      <c r="CD724">
        <v>5220.67</v>
      </c>
      <c r="CE724">
        <v>1591.29</v>
      </c>
      <c r="CF724">
        <v>-0.87</v>
      </c>
      <c r="CG724">
        <v>300.0000000000001</v>
      </c>
      <c r="CH724">
        <v>23.8</v>
      </c>
      <c r="CI724">
        <v>1650.734719841875</v>
      </c>
      <c r="CJ724">
        <v>2.032994541366527</v>
      </c>
      <c r="CK724">
        <v>-31.03478562282126</v>
      </c>
      <c r="CL724">
        <v>0.9198548094063967</v>
      </c>
      <c r="CM724">
        <v>0.9759925733019913</v>
      </c>
      <c r="CN724">
        <v>-0.00431141668520578</v>
      </c>
      <c r="CO724">
        <v>289.9999999999999</v>
      </c>
      <c r="CP724">
        <v>1590.91</v>
      </c>
      <c r="CQ724">
        <v>765</v>
      </c>
      <c r="CR724">
        <v>5219.32</v>
      </c>
      <c r="CS724">
        <v>1591.27</v>
      </c>
      <c r="CT724">
        <v>-0.36</v>
      </c>
      <c r="DH724">
        <f>$B$11*EG724+$C$11*EH724+$F$11*ES724*(1-EV724)</f>
        <v>0</v>
      </c>
      <c r="DI724">
        <f>DH724*DJ724</f>
        <v>0</v>
      </c>
      <c r="DJ724">
        <f>($B$11*$D$9+$C$11*$D$9+$F$11*((FF724+EX724)/MAX(FF724+EX724+FG724, 0.1)*$I$9+FG724/MAX(FF724+EX724+FG724, 0.1)*$J$9))/($B$11+$C$11+$F$11)</f>
        <v>0</v>
      </c>
      <c r="DK724">
        <f>($B$11*$K$9+$C$11*$K$9+$F$11*((FF724+EX724)/MAX(FF724+EX724+FG724, 0.1)*$P$9+FG724/MAX(FF724+EX724+FG724, 0.1)*$Q$9))/($B$11+$C$11+$F$11)</f>
        <v>0</v>
      </c>
      <c r="DL724">
        <v>6</v>
      </c>
      <c r="DM724">
        <v>0.5</v>
      </c>
      <c r="DN724" t="s">
        <v>438</v>
      </c>
      <c r="DO724">
        <v>2</v>
      </c>
      <c r="DP724" t="b">
        <v>1</v>
      </c>
      <c r="DQ724">
        <v>1761516532</v>
      </c>
      <c r="DR724">
        <v>532.1727777777778</v>
      </c>
      <c r="DS724">
        <v>578.7527777777777</v>
      </c>
      <c r="DT724">
        <v>16.52761111111111</v>
      </c>
      <c r="DU724">
        <v>13.38527777777778</v>
      </c>
      <c r="DV724">
        <v>534.7031111111112</v>
      </c>
      <c r="DW724">
        <v>16.45236666666667</v>
      </c>
      <c r="DX724">
        <v>500.0075555555556</v>
      </c>
      <c r="DY724">
        <v>90.24262222222222</v>
      </c>
      <c r="DZ724">
        <v>0.1000097111111111</v>
      </c>
      <c r="EA724">
        <v>23.96335555555556</v>
      </c>
      <c r="EB724">
        <v>23.99406666666667</v>
      </c>
      <c r="EC724">
        <v>999.9000000000001</v>
      </c>
      <c r="ED724">
        <v>0</v>
      </c>
      <c r="EE724">
        <v>0</v>
      </c>
      <c r="EF724">
        <v>10005.05111111111</v>
      </c>
      <c r="EG724">
        <v>0</v>
      </c>
      <c r="EH724">
        <v>1044.788888888889</v>
      </c>
      <c r="EI724">
        <v>-46.58004444444444</v>
      </c>
      <c r="EJ724">
        <v>541.116</v>
      </c>
      <c r="EK724">
        <v>586.6046666666666</v>
      </c>
      <c r="EL724">
        <v>3.142326666666667</v>
      </c>
      <c r="EM724">
        <v>578.7527777777777</v>
      </c>
      <c r="EN724">
        <v>13.38527777777778</v>
      </c>
      <c r="EO724">
        <v>1.491494444444444</v>
      </c>
      <c r="EP724">
        <v>1.207921111111111</v>
      </c>
      <c r="EQ724">
        <v>12.88123333333333</v>
      </c>
      <c r="ER724">
        <v>9.699556666666668</v>
      </c>
      <c r="ES724">
        <v>1999.952222222222</v>
      </c>
      <c r="ET724">
        <v>0.9799950000000001</v>
      </c>
      <c r="EU724">
        <v>0.02000498888888889</v>
      </c>
      <c r="EV724">
        <v>0</v>
      </c>
      <c r="EW724">
        <v>1350.9</v>
      </c>
      <c r="EX724">
        <v>5.00097</v>
      </c>
      <c r="EY724">
        <v>27280.54444444444</v>
      </c>
      <c r="EZ724">
        <v>16707.16666666666</v>
      </c>
      <c r="FA724">
        <v>41.187</v>
      </c>
      <c r="FB724">
        <v>42.312</v>
      </c>
      <c r="FC724">
        <v>41.35400000000001</v>
      </c>
      <c r="FD724">
        <v>41.687</v>
      </c>
      <c r="FE724">
        <v>41.236</v>
      </c>
      <c r="FF724">
        <v>1955.042222222222</v>
      </c>
      <c r="FG724">
        <v>39.91</v>
      </c>
      <c r="FH724">
        <v>0</v>
      </c>
      <c r="FI724">
        <v>11405.60000014305</v>
      </c>
      <c r="FJ724">
        <v>0</v>
      </c>
      <c r="FK724">
        <v>1351.292</v>
      </c>
      <c r="FL724">
        <v>-4.806153848536486</v>
      </c>
      <c r="FM724">
        <v>-97.88461529588277</v>
      </c>
      <c r="FN724">
        <v>27289.208</v>
      </c>
      <c r="FO724">
        <v>15</v>
      </c>
      <c r="FP724">
        <v>0</v>
      </c>
      <c r="FQ724" t="s">
        <v>439</v>
      </c>
      <c r="FR724">
        <v>1760210915.6</v>
      </c>
      <c r="FS724">
        <v>0</v>
      </c>
      <c r="FT724">
        <v>0</v>
      </c>
      <c r="FU724">
        <v>-0.215</v>
      </c>
      <c r="FV724">
        <v>0</v>
      </c>
      <c r="FW724">
        <v>-0.6919999999999999</v>
      </c>
      <c r="FX724">
        <v>0</v>
      </c>
      <c r="FY724">
        <v>400</v>
      </c>
      <c r="FZ724">
        <v>0</v>
      </c>
      <c r="GA724">
        <v>0.15</v>
      </c>
      <c r="GB724">
        <v>0</v>
      </c>
      <c r="GC724">
        <v>-45.52473902439024</v>
      </c>
      <c r="GD724">
        <v>-7.22336445993032</v>
      </c>
      <c r="GE724">
        <v>0.7275868168391131</v>
      </c>
      <c r="GF724">
        <v>0</v>
      </c>
      <c r="GG724">
        <v>1351.563823529412</v>
      </c>
      <c r="GH724">
        <v>-4.634224607985858</v>
      </c>
      <c r="GI724">
        <v>0.528588657519359</v>
      </c>
      <c r="GJ724">
        <v>0</v>
      </c>
      <c r="GK724">
        <v>3.128309512195122</v>
      </c>
      <c r="GL724">
        <v>0.01869595818815582</v>
      </c>
      <c r="GM724">
        <v>0.01214052454992835</v>
      </c>
      <c r="GN724">
        <v>1</v>
      </c>
      <c r="GO724">
        <v>1</v>
      </c>
      <c r="GP724">
        <v>3</v>
      </c>
      <c r="GQ724" t="s">
        <v>446</v>
      </c>
      <c r="GR724">
        <v>3.13341</v>
      </c>
      <c r="GS724">
        <v>2.7603</v>
      </c>
      <c r="GT724">
        <v>0.112557</v>
      </c>
      <c r="GU724">
        <v>0.117869</v>
      </c>
      <c r="GV724">
        <v>0.08086889999999999</v>
      </c>
      <c r="GW724">
        <v>0.06862840000000001</v>
      </c>
      <c r="GX724">
        <v>28137.4</v>
      </c>
      <c r="GY724">
        <v>27974.4</v>
      </c>
      <c r="GZ724">
        <v>29491.5</v>
      </c>
      <c r="HA724">
        <v>29318.5</v>
      </c>
      <c r="HB724">
        <v>35822.9</v>
      </c>
      <c r="HC724">
        <v>36174.5</v>
      </c>
      <c r="HD724">
        <v>41496.4</v>
      </c>
      <c r="HE724">
        <v>41649.4</v>
      </c>
      <c r="HF724">
        <v>1.9102</v>
      </c>
      <c r="HG724">
        <v>1.82477</v>
      </c>
      <c r="HH724">
        <v>0.00930578</v>
      </c>
      <c r="HI724">
        <v>0</v>
      </c>
      <c r="HJ724">
        <v>23.848</v>
      </c>
      <c r="HK724">
        <v>999.9</v>
      </c>
      <c r="HL724">
        <v>33.8</v>
      </c>
      <c r="HM724">
        <v>31.3</v>
      </c>
      <c r="HN724">
        <v>17.1883</v>
      </c>
      <c r="HO724">
        <v>62.5469</v>
      </c>
      <c r="HP724">
        <v>30.8173</v>
      </c>
      <c r="HQ724">
        <v>1</v>
      </c>
      <c r="HR724">
        <v>0.306867</v>
      </c>
      <c r="HS724">
        <v>4.95283</v>
      </c>
      <c r="HT724">
        <v>20.271</v>
      </c>
      <c r="HU724">
        <v>5.21864</v>
      </c>
      <c r="HV724">
        <v>12.0159</v>
      </c>
      <c r="HW724">
        <v>4.98905</v>
      </c>
      <c r="HX724">
        <v>3.28765</v>
      </c>
      <c r="HY724">
        <v>9999</v>
      </c>
      <c r="HZ724">
        <v>9999</v>
      </c>
      <c r="IA724">
        <v>9999</v>
      </c>
      <c r="IB724">
        <v>999.9</v>
      </c>
      <c r="IC724">
        <v>4.97284</v>
      </c>
      <c r="ID724">
        <v>1.86661</v>
      </c>
      <c r="IE724">
        <v>1.8659</v>
      </c>
      <c r="IF724">
        <v>1.86584</v>
      </c>
      <c r="IG724">
        <v>1.86768</v>
      </c>
      <c r="IH724">
        <v>1.87013</v>
      </c>
      <c r="II724">
        <v>1.86875</v>
      </c>
      <c r="IJ724">
        <v>1.87027</v>
      </c>
      <c r="IK724">
        <v>0</v>
      </c>
      <c r="IL724">
        <v>0</v>
      </c>
      <c r="IM724">
        <v>0</v>
      </c>
      <c r="IN724">
        <v>0</v>
      </c>
      <c r="IO724" t="s">
        <v>441</v>
      </c>
      <c r="IP724" t="s">
        <v>442</v>
      </c>
      <c r="IQ724" t="s">
        <v>443</v>
      </c>
      <c r="IR724" t="s">
        <v>443</v>
      </c>
      <c r="IS724" t="s">
        <v>443</v>
      </c>
      <c r="IT724" t="s">
        <v>443</v>
      </c>
      <c r="IU724">
        <v>0</v>
      </c>
      <c r="IV724">
        <v>100</v>
      </c>
      <c r="IW724">
        <v>100</v>
      </c>
      <c r="IX724">
        <v>-2.547</v>
      </c>
      <c r="IY724">
        <v>0.07530000000000001</v>
      </c>
      <c r="IZ724">
        <v>-1.414774939843471</v>
      </c>
      <c r="JA724">
        <v>-0.002262605230658699</v>
      </c>
      <c r="JB724">
        <v>4.117972070868355E-07</v>
      </c>
      <c r="JC724">
        <v>-1.535053720392113E-10</v>
      </c>
      <c r="JD724">
        <v>-0.05773197212917025</v>
      </c>
      <c r="JE724">
        <v>-0.004387372397949352</v>
      </c>
      <c r="JF724">
        <v>0.001148265067849212</v>
      </c>
      <c r="JG724">
        <v>-2.372704636287677E-05</v>
      </c>
      <c r="JH724">
        <v>4</v>
      </c>
      <c r="JI724">
        <v>2346</v>
      </c>
      <c r="JJ724">
        <v>1</v>
      </c>
      <c r="JK724">
        <v>24</v>
      </c>
      <c r="JL724">
        <v>21760.3</v>
      </c>
      <c r="JM724">
        <v>29358608.9</v>
      </c>
      <c r="JN724">
        <v>1.36963</v>
      </c>
      <c r="JO724">
        <v>2.26807</v>
      </c>
      <c r="JP724">
        <v>1.39771</v>
      </c>
      <c r="JQ724">
        <v>2.35474</v>
      </c>
      <c r="JR724">
        <v>1.49536</v>
      </c>
      <c r="JS724">
        <v>2.70752</v>
      </c>
      <c r="JT724">
        <v>36.0816</v>
      </c>
      <c r="JU724">
        <v>24.0262</v>
      </c>
      <c r="JV724">
        <v>18</v>
      </c>
      <c r="JW724">
        <v>501.784</v>
      </c>
      <c r="JX724">
        <v>437.003</v>
      </c>
      <c r="JY724">
        <v>18.4109</v>
      </c>
      <c r="JZ724">
        <v>31.3506</v>
      </c>
      <c r="KA724">
        <v>30</v>
      </c>
      <c r="KB724">
        <v>31.1403</v>
      </c>
      <c r="KC724">
        <v>31.0654</v>
      </c>
      <c r="KD724">
        <v>27.4421</v>
      </c>
      <c r="KE724">
        <v>24.6672</v>
      </c>
      <c r="KF724">
        <v>28.4139</v>
      </c>
      <c r="KG724">
        <v>18.4138</v>
      </c>
      <c r="KH724">
        <v>607.2619999999999</v>
      </c>
      <c r="KI724">
        <v>13.4047</v>
      </c>
      <c r="KJ724">
        <v>100.788</v>
      </c>
      <c r="KK724">
        <v>100.156</v>
      </c>
    </row>
    <row r="725" spans="1:297">
      <c r="A725">
        <v>709</v>
      </c>
      <c r="B725">
        <v>1761516539.5</v>
      </c>
      <c r="C725">
        <v>9329</v>
      </c>
      <c r="D725" t="s">
        <v>1867</v>
      </c>
      <c r="E725" t="s">
        <v>1868</v>
      </c>
      <c r="F725">
        <v>5</v>
      </c>
      <c r="G725" t="s">
        <v>1604</v>
      </c>
      <c r="H725" t="s">
        <v>436</v>
      </c>
      <c r="I725">
        <v>1761516536.7</v>
      </c>
      <c r="J725">
        <f>(K725)/1000</f>
        <v>0</v>
      </c>
      <c r="K725">
        <f>IF(DP725, AN725, AH725)</f>
        <v>0</v>
      </c>
      <c r="L725">
        <f>IF(DP725, AI725, AG725)</f>
        <v>0</v>
      </c>
      <c r="M725">
        <f>DR725 - IF(AU725&gt;1, L725*DL725*100.0/(AW725), 0)</f>
        <v>0</v>
      </c>
      <c r="N725">
        <f>((T725-J725/2)*M725-L725)/(T725+J725/2)</f>
        <v>0</v>
      </c>
      <c r="O725">
        <f>N725*(DY725+DZ725)/1000.0</f>
        <v>0</v>
      </c>
      <c r="P725">
        <f>(DR725 - IF(AU725&gt;1, L725*DL725*100.0/(AW725), 0))*(DY725+DZ725)/1000.0</f>
        <v>0</v>
      </c>
      <c r="Q725">
        <f>2.0/((1/S725-1/R725)+SIGN(S725)*SQRT((1/S725-1/R725)*(1/S725-1/R725) + 4*DM725/((DM725+1)*(DM725+1))*(2*1/S725*1/R725-1/R725*1/R725)))</f>
        <v>0</v>
      </c>
      <c r="R725">
        <f>IF(LEFT(DN725,1)&lt;&gt;"0",IF(LEFT(DN725,1)="1",3.0,DO725),$D$5+$E$5*(EF725*DY725/($K$5*1000))+$F$5*(EF725*DY725/($K$5*1000))*MAX(MIN(DL725,$J$5),$I$5)*MAX(MIN(DL725,$J$5),$I$5)+$G$5*MAX(MIN(DL725,$J$5),$I$5)*(EF725*DY725/($K$5*1000))+$H$5*(EF725*DY725/($K$5*1000))*(EF725*DY725/($K$5*1000)))</f>
        <v>0</v>
      </c>
      <c r="S725">
        <f>J725*(1000-(1000*0.61365*exp(17.502*W725/(240.97+W725))/(DY725+DZ725)+DT725)/2)/(1000*0.61365*exp(17.502*W725/(240.97+W725))/(DY725+DZ725)-DT725)</f>
        <v>0</v>
      </c>
      <c r="T725">
        <f>1/((DM725+1)/(Q725/1.6)+1/(R725/1.37)) + DM725/((DM725+1)/(Q725/1.6) + DM725/(R725/1.37))</f>
        <v>0</v>
      </c>
      <c r="U725">
        <f>(DH725*DK725)</f>
        <v>0</v>
      </c>
      <c r="V725">
        <f>(EA725+(U725+2*0.95*5.67E-8*(((EA725+$B$7)+273)^4-(EA725+273)^4)-44100*J725)/(1.84*29.3*R725+8*0.95*5.67E-8*(EA725+273)^3))</f>
        <v>0</v>
      </c>
      <c r="W725">
        <f>($C$7*EB725+$D$7*EC725+$E$7*V725)</f>
        <v>0</v>
      </c>
      <c r="X725">
        <f>0.61365*exp(17.502*W725/(240.97+W725))</f>
        <v>0</v>
      </c>
      <c r="Y725">
        <f>(Z725/AA725*100)</f>
        <v>0</v>
      </c>
      <c r="Z725">
        <f>DT725*(DY725+DZ725)/1000</f>
        <v>0</v>
      </c>
      <c r="AA725">
        <f>0.61365*exp(17.502*EA725/(240.97+EA725))</f>
        <v>0</v>
      </c>
      <c r="AB725">
        <f>(X725-DT725*(DY725+DZ725)/1000)</f>
        <v>0</v>
      </c>
      <c r="AC725">
        <f>(-J725*44100)</f>
        <v>0</v>
      </c>
      <c r="AD725">
        <f>2*29.3*R725*0.92*(EA725-W725)</f>
        <v>0</v>
      </c>
      <c r="AE725">
        <f>2*0.95*5.67E-8*(((EA725+$B$7)+273)^4-(W725+273)^4)</f>
        <v>0</v>
      </c>
      <c r="AF725">
        <f>U725+AE725+AC725+AD725</f>
        <v>0</v>
      </c>
      <c r="AG725">
        <f>DX725*AU725*(DS725-DR725*(1000-AU725*DU725)/(1000-AU725*DT725))/(100*DL725)</f>
        <v>0</v>
      </c>
      <c r="AH725">
        <f>1000*DX725*AU725*(DT725-DU725)/(100*DL725*(1000-AU725*DT725))</f>
        <v>0</v>
      </c>
      <c r="AI725">
        <f>(AJ725 - AK725 - DY725*1E3/(8.314*(EA725+273.15)) * AM725/DX725 * AL725) * DX725/(100*DL725) * (1000 - DU725)/1000</f>
        <v>0</v>
      </c>
      <c r="AJ725">
        <v>602.0360065048355</v>
      </c>
      <c r="AK725">
        <v>564.4322060606058</v>
      </c>
      <c r="AL725">
        <v>3.328937768247442</v>
      </c>
      <c r="AM725">
        <v>65.65834347020231</v>
      </c>
      <c r="AN725">
        <f>(AP725 - AO725 + DY725*1E3/(8.314*(EA725+273.15)) * AR725/DX725 * AQ725) * DX725/(100*DL725) * 1000/(1000 - AP725)</f>
        <v>0</v>
      </c>
      <c r="AO725">
        <v>13.38570788214845</v>
      </c>
      <c r="AP725">
        <v>16.54747272727272</v>
      </c>
      <c r="AQ725">
        <v>0.000308756322543499</v>
      </c>
      <c r="AR725">
        <v>107.4177789400426</v>
      </c>
      <c r="AS725">
        <v>0</v>
      </c>
      <c r="AT725">
        <v>0</v>
      </c>
      <c r="AU725">
        <f>IF(AS725*$H$13&gt;=AW725,1.0,(AW725/(AW725-AS725*$H$13)))</f>
        <v>0</v>
      </c>
      <c r="AV725">
        <f>(AU725-1)*100</f>
        <v>0</v>
      </c>
      <c r="AW725">
        <f>MAX(0,($B$13+$C$13*EF725)/(1+$D$13*EF725)*DY725/(EA725+273)*$E$13)</f>
        <v>0</v>
      </c>
      <c r="AX725" t="s">
        <v>437</v>
      </c>
      <c r="AY725" t="s">
        <v>437</v>
      </c>
      <c r="AZ725">
        <v>0</v>
      </c>
      <c r="BA725">
        <v>0</v>
      </c>
      <c r="BB725">
        <f>1-AZ725/BA725</f>
        <v>0</v>
      </c>
      <c r="BC725">
        <v>0</v>
      </c>
      <c r="BD725" t="s">
        <v>437</v>
      </c>
      <c r="BE725" t="s">
        <v>437</v>
      </c>
      <c r="BF725">
        <v>0</v>
      </c>
      <c r="BG725">
        <v>0</v>
      </c>
      <c r="BH725">
        <f>1-BF725/BG725</f>
        <v>0</v>
      </c>
      <c r="BI725">
        <v>0.5</v>
      </c>
      <c r="BJ725">
        <f>DI725</f>
        <v>0</v>
      </c>
      <c r="BK725">
        <f>L725</f>
        <v>0</v>
      </c>
      <c r="BL725">
        <f>BH725*BI725*BJ725</f>
        <v>0</v>
      </c>
      <c r="BM725">
        <f>(BK725-BC725)/BJ725</f>
        <v>0</v>
      </c>
      <c r="BN725">
        <f>(BA725-BG725)/BG725</f>
        <v>0</v>
      </c>
      <c r="BO725">
        <f>AZ725/(BB725+AZ725/BG725)</f>
        <v>0</v>
      </c>
      <c r="BP725" t="s">
        <v>437</v>
      </c>
      <c r="BQ725">
        <v>0</v>
      </c>
      <c r="BR725">
        <f>IF(BQ725&lt;&gt;0, BQ725, BO725)</f>
        <v>0</v>
      </c>
      <c r="BS725">
        <f>1-BR725/BG725</f>
        <v>0</v>
      </c>
      <c r="BT725">
        <f>(BG725-BF725)/(BG725-BR725)</f>
        <v>0</v>
      </c>
      <c r="BU725">
        <f>(BA725-BG725)/(BA725-BR725)</f>
        <v>0</v>
      </c>
      <c r="BV725">
        <f>(BG725-BF725)/(BG725-AZ725)</f>
        <v>0</v>
      </c>
      <c r="BW725">
        <f>(BA725-BG725)/(BA725-AZ725)</f>
        <v>0</v>
      </c>
      <c r="BX725">
        <f>(BT725*BR725/BF725)</f>
        <v>0</v>
      </c>
      <c r="BY725">
        <f>(1-BX725)</f>
        <v>0</v>
      </c>
      <c r="BZ725">
        <v>2020</v>
      </c>
      <c r="CA725">
        <v>290.0000000000001</v>
      </c>
      <c r="CB725">
        <v>1590.42</v>
      </c>
      <c r="CC725">
        <v>295</v>
      </c>
      <c r="CD725">
        <v>5220.67</v>
      </c>
      <c r="CE725">
        <v>1591.29</v>
      </c>
      <c r="CF725">
        <v>-0.87</v>
      </c>
      <c r="CG725">
        <v>300.0000000000001</v>
      </c>
      <c r="CH725">
        <v>23.8</v>
      </c>
      <c r="CI725">
        <v>1650.734719841875</v>
      </c>
      <c r="CJ725">
        <v>2.032994541366527</v>
      </c>
      <c r="CK725">
        <v>-31.03478562282126</v>
      </c>
      <c r="CL725">
        <v>0.9198548094063967</v>
      </c>
      <c r="CM725">
        <v>0.9759925733019913</v>
      </c>
      <c r="CN725">
        <v>-0.00431141668520578</v>
      </c>
      <c r="CO725">
        <v>289.9999999999999</v>
      </c>
      <c r="CP725">
        <v>1590.91</v>
      </c>
      <c r="CQ725">
        <v>765</v>
      </c>
      <c r="CR725">
        <v>5219.32</v>
      </c>
      <c r="CS725">
        <v>1591.27</v>
      </c>
      <c r="CT725">
        <v>-0.36</v>
      </c>
      <c r="DH725">
        <f>$B$11*EG725+$C$11*EH725+$F$11*ES725*(1-EV725)</f>
        <v>0</v>
      </c>
      <c r="DI725">
        <f>DH725*DJ725</f>
        <v>0</v>
      </c>
      <c r="DJ725">
        <f>($B$11*$D$9+$C$11*$D$9+$F$11*((FF725+EX725)/MAX(FF725+EX725+FG725, 0.1)*$I$9+FG725/MAX(FF725+EX725+FG725, 0.1)*$J$9))/($B$11+$C$11+$F$11)</f>
        <v>0</v>
      </c>
      <c r="DK725">
        <f>($B$11*$K$9+$C$11*$K$9+$F$11*((FF725+EX725)/MAX(FF725+EX725+FG725, 0.1)*$P$9+FG725/MAX(FF725+EX725+FG725, 0.1)*$Q$9))/($B$11+$C$11+$F$11)</f>
        <v>0</v>
      </c>
      <c r="DL725">
        <v>6</v>
      </c>
      <c r="DM725">
        <v>0.5</v>
      </c>
      <c r="DN725" t="s">
        <v>438</v>
      </c>
      <c r="DO725">
        <v>2</v>
      </c>
      <c r="DP725" t="b">
        <v>1</v>
      </c>
      <c r="DQ725">
        <v>1761516536.7</v>
      </c>
      <c r="DR725">
        <v>547.5697</v>
      </c>
      <c r="DS725">
        <v>594.5245</v>
      </c>
      <c r="DT725">
        <v>16.54109</v>
      </c>
      <c r="DU725">
        <v>13.38564</v>
      </c>
      <c r="DV725">
        <v>550.1301999999999</v>
      </c>
      <c r="DW725">
        <v>16.46566</v>
      </c>
      <c r="DX725">
        <v>500.0126</v>
      </c>
      <c r="DY725">
        <v>90.24056</v>
      </c>
      <c r="DZ725">
        <v>0.10000314</v>
      </c>
      <c r="EA725">
        <v>23.97016</v>
      </c>
      <c r="EB725">
        <v>24.00102</v>
      </c>
      <c r="EC725">
        <v>999.9</v>
      </c>
      <c r="ED725">
        <v>0</v>
      </c>
      <c r="EE725">
        <v>0</v>
      </c>
      <c r="EF725">
        <v>9994.547000000002</v>
      </c>
      <c r="EG725">
        <v>0</v>
      </c>
      <c r="EH725">
        <v>1044.77</v>
      </c>
      <c r="EI725">
        <v>-46.95478</v>
      </c>
      <c r="EJ725">
        <v>556.7794</v>
      </c>
      <c r="EK725">
        <v>602.5907</v>
      </c>
      <c r="EL725">
        <v>3.155447</v>
      </c>
      <c r="EM725">
        <v>594.5245</v>
      </c>
      <c r="EN725">
        <v>13.38564</v>
      </c>
      <c r="EO725">
        <v>1.492676</v>
      </c>
      <c r="EP725">
        <v>1.207928</v>
      </c>
      <c r="EQ725">
        <v>12.89336</v>
      </c>
      <c r="ER725">
        <v>9.699621</v>
      </c>
      <c r="ES725">
        <v>1999.978</v>
      </c>
      <c r="ET725">
        <v>0.9799952000000001</v>
      </c>
      <c r="EU725">
        <v>0.02000479</v>
      </c>
      <c r="EV725">
        <v>0</v>
      </c>
      <c r="EW725">
        <v>1350.46</v>
      </c>
      <c r="EX725">
        <v>5.000970000000001</v>
      </c>
      <c r="EY725">
        <v>27273.21</v>
      </c>
      <c r="EZ725">
        <v>16707.36</v>
      </c>
      <c r="FA725">
        <v>41.187</v>
      </c>
      <c r="FB725">
        <v>42.312</v>
      </c>
      <c r="FC725">
        <v>41.3561</v>
      </c>
      <c r="FD725">
        <v>41.687</v>
      </c>
      <c r="FE725">
        <v>41.25</v>
      </c>
      <c r="FF725">
        <v>1955.068</v>
      </c>
      <c r="FG725">
        <v>39.90999999999999</v>
      </c>
      <c r="FH725">
        <v>0</v>
      </c>
      <c r="FI725">
        <v>11411</v>
      </c>
      <c r="FJ725">
        <v>0</v>
      </c>
      <c r="FK725">
        <v>1350.890769230769</v>
      </c>
      <c r="FL725">
        <v>-4.901880337039399</v>
      </c>
      <c r="FM725">
        <v>-100.1777775930094</v>
      </c>
      <c r="FN725">
        <v>27280.55384615385</v>
      </c>
      <c r="FO725">
        <v>15</v>
      </c>
      <c r="FP725">
        <v>0</v>
      </c>
      <c r="FQ725" t="s">
        <v>439</v>
      </c>
      <c r="FR725">
        <v>1760210915.6</v>
      </c>
      <c r="FS725">
        <v>0</v>
      </c>
      <c r="FT725">
        <v>0</v>
      </c>
      <c r="FU725">
        <v>-0.215</v>
      </c>
      <c r="FV725">
        <v>0</v>
      </c>
      <c r="FW725">
        <v>-0.6919999999999999</v>
      </c>
      <c r="FX725">
        <v>0</v>
      </c>
      <c r="FY725">
        <v>400</v>
      </c>
      <c r="FZ725">
        <v>0</v>
      </c>
      <c r="GA725">
        <v>0.15</v>
      </c>
      <c r="GB725">
        <v>0</v>
      </c>
      <c r="GC725">
        <v>-46.1531925</v>
      </c>
      <c r="GD725">
        <v>-7.197067542213794</v>
      </c>
      <c r="GE725">
        <v>0.710214308637717</v>
      </c>
      <c r="GF725">
        <v>0</v>
      </c>
      <c r="GG725">
        <v>1351.128235294118</v>
      </c>
      <c r="GH725">
        <v>-4.65943468348602</v>
      </c>
      <c r="GI725">
        <v>0.5079339384340623</v>
      </c>
      <c r="GJ725">
        <v>0</v>
      </c>
      <c r="GK725">
        <v>3.1333725</v>
      </c>
      <c r="GL725">
        <v>0.1765882176360236</v>
      </c>
      <c r="GM725">
        <v>0.0172278244055946</v>
      </c>
      <c r="GN725">
        <v>0</v>
      </c>
      <c r="GO725">
        <v>0</v>
      </c>
      <c r="GP725">
        <v>3</v>
      </c>
      <c r="GQ725" t="s">
        <v>455</v>
      </c>
      <c r="GR725">
        <v>3.1335</v>
      </c>
      <c r="GS725">
        <v>2.7602</v>
      </c>
      <c r="GT725">
        <v>0.114988</v>
      </c>
      <c r="GU725">
        <v>0.120224</v>
      </c>
      <c r="GV725">
        <v>0.08091619999999999</v>
      </c>
      <c r="GW725">
        <v>0.068633</v>
      </c>
      <c r="GX725">
        <v>28059.8</v>
      </c>
      <c r="GY725">
        <v>27899.8</v>
      </c>
      <c r="GZ725">
        <v>29491</v>
      </c>
      <c r="HA725">
        <v>29318.6</v>
      </c>
      <c r="HB725">
        <v>35820.7</v>
      </c>
      <c r="HC725">
        <v>36174.8</v>
      </c>
      <c r="HD725">
        <v>41495.9</v>
      </c>
      <c r="HE725">
        <v>41649.9</v>
      </c>
      <c r="HF725">
        <v>1.91015</v>
      </c>
      <c r="HG725">
        <v>1.82498</v>
      </c>
      <c r="HH725">
        <v>0.00917166</v>
      </c>
      <c r="HI725">
        <v>0</v>
      </c>
      <c r="HJ725">
        <v>23.85</v>
      </c>
      <c r="HK725">
        <v>999.9</v>
      </c>
      <c r="HL725">
        <v>33.8</v>
      </c>
      <c r="HM725">
        <v>31.2</v>
      </c>
      <c r="HN725">
        <v>17.0929</v>
      </c>
      <c r="HO725">
        <v>62.2569</v>
      </c>
      <c r="HP725">
        <v>30.7452</v>
      </c>
      <c r="HQ725">
        <v>1</v>
      </c>
      <c r="HR725">
        <v>0.307175</v>
      </c>
      <c r="HS725">
        <v>5.30018</v>
      </c>
      <c r="HT725">
        <v>20.2599</v>
      </c>
      <c r="HU725">
        <v>5.21879</v>
      </c>
      <c r="HV725">
        <v>12.0159</v>
      </c>
      <c r="HW725">
        <v>4.989</v>
      </c>
      <c r="HX725">
        <v>3.28763</v>
      </c>
      <c r="HY725">
        <v>9999</v>
      </c>
      <c r="HZ725">
        <v>9999</v>
      </c>
      <c r="IA725">
        <v>9999</v>
      </c>
      <c r="IB725">
        <v>999.9</v>
      </c>
      <c r="IC725">
        <v>4.97286</v>
      </c>
      <c r="ID725">
        <v>1.86661</v>
      </c>
      <c r="IE725">
        <v>1.86591</v>
      </c>
      <c r="IF725">
        <v>1.86584</v>
      </c>
      <c r="IG725">
        <v>1.8677</v>
      </c>
      <c r="IH725">
        <v>1.87014</v>
      </c>
      <c r="II725">
        <v>1.86875</v>
      </c>
      <c r="IJ725">
        <v>1.87027</v>
      </c>
      <c r="IK725">
        <v>0</v>
      </c>
      <c r="IL725">
        <v>0</v>
      </c>
      <c r="IM725">
        <v>0</v>
      </c>
      <c r="IN725">
        <v>0</v>
      </c>
      <c r="IO725" t="s">
        <v>441</v>
      </c>
      <c r="IP725" t="s">
        <v>442</v>
      </c>
      <c r="IQ725" t="s">
        <v>443</v>
      </c>
      <c r="IR725" t="s">
        <v>443</v>
      </c>
      <c r="IS725" t="s">
        <v>443</v>
      </c>
      <c r="IT725" t="s">
        <v>443</v>
      </c>
      <c r="IU725">
        <v>0</v>
      </c>
      <c r="IV725">
        <v>100</v>
      </c>
      <c r="IW725">
        <v>100</v>
      </c>
      <c r="IX725">
        <v>-2.578</v>
      </c>
      <c r="IY725">
        <v>0.0756</v>
      </c>
      <c r="IZ725">
        <v>-1.414774939843471</v>
      </c>
      <c r="JA725">
        <v>-0.002262605230658699</v>
      </c>
      <c r="JB725">
        <v>4.117972070868355E-07</v>
      </c>
      <c r="JC725">
        <v>-1.535053720392113E-10</v>
      </c>
      <c r="JD725">
        <v>-0.05773197212917025</v>
      </c>
      <c r="JE725">
        <v>-0.004387372397949352</v>
      </c>
      <c r="JF725">
        <v>0.001148265067849212</v>
      </c>
      <c r="JG725">
        <v>-2.372704636287677E-05</v>
      </c>
      <c r="JH725">
        <v>4</v>
      </c>
      <c r="JI725">
        <v>2346</v>
      </c>
      <c r="JJ725">
        <v>1</v>
      </c>
      <c r="JK725">
        <v>24</v>
      </c>
      <c r="JL725">
        <v>21760.4</v>
      </c>
      <c r="JM725">
        <v>29358609</v>
      </c>
      <c r="JN725">
        <v>1.39771</v>
      </c>
      <c r="JO725">
        <v>2.26685</v>
      </c>
      <c r="JP725">
        <v>1.39648</v>
      </c>
      <c r="JQ725">
        <v>2.35596</v>
      </c>
      <c r="JR725">
        <v>1.49536</v>
      </c>
      <c r="JS725">
        <v>2.62451</v>
      </c>
      <c r="JT725">
        <v>36.0816</v>
      </c>
      <c r="JU725">
        <v>24.0175</v>
      </c>
      <c r="JV725">
        <v>18</v>
      </c>
      <c r="JW725">
        <v>501.752</v>
      </c>
      <c r="JX725">
        <v>437.111</v>
      </c>
      <c r="JY725">
        <v>18.413</v>
      </c>
      <c r="JZ725">
        <v>31.3506</v>
      </c>
      <c r="KA725">
        <v>30.0003</v>
      </c>
      <c r="KB725">
        <v>31.1403</v>
      </c>
      <c r="KC725">
        <v>31.0635</v>
      </c>
      <c r="KD725">
        <v>28.0884</v>
      </c>
      <c r="KE725">
        <v>24.6672</v>
      </c>
      <c r="KF725">
        <v>28.4139</v>
      </c>
      <c r="KG725">
        <v>18.2175</v>
      </c>
      <c r="KH725">
        <v>627.298</v>
      </c>
      <c r="KI725">
        <v>13.4042</v>
      </c>
      <c r="KJ725">
        <v>100.786</v>
      </c>
      <c r="KK725">
        <v>100.157</v>
      </c>
    </row>
    <row r="726" spans="1:297">
      <c r="A726">
        <v>710</v>
      </c>
      <c r="B726">
        <v>1761516544.5</v>
      </c>
      <c r="C726">
        <v>9334</v>
      </c>
      <c r="D726" t="s">
        <v>1869</v>
      </c>
      <c r="E726" t="s">
        <v>1870</v>
      </c>
      <c r="F726">
        <v>5</v>
      </c>
      <c r="G726" t="s">
        <v>1604</v>
      </c>
      <c r="H726" t="s">
        <v>436</v>
      </c>
      <c r="I726">
        <v>1761516542</v>
      </c>
      <c r="J726">
        <f>(K726)/1000</f>
        <v>0</v>
      </c>
      <c r="K726">
        <f>IF(DP726, AN726, AH726)</f>
        <v>0</v>
      </c>
      <c r="L726">
        <f>IF(DP726, AI726, AG726)</f>
        <v>0</v>
      </c>
      <c r="M726">
        <f>DR726 - IF(AU726&gt;1, L726*DL726*100.0/(AW726), 0)</f>
        <v>0</v>
      </c>
      <c r="N726">
        <f>((T726-J726/2)*M726-L726)/(T726+J726/2)</f>
        <v>0</v>
      </c>
      <c r="O726">
        <f>N726*(DY726+DZ726)/1000.0</f>
        <v>0</v>
      </c>
      <c r="P726">
        <f>(DR726 - IF(AU726&gt;1, L726*DL726*100.0/(AW726), 0))*(DY726+DZ726)/1000.0</f>
        <v>0</v>
      </c>
      <c r="Q726">
        <f>2.0/((1/S726-1/R726)+SIGN(S726)*SQRT((1/S726-1/R726)*(1/S726-1/R726) + 4*DM726/((DM726+1)*(DM726+1))*(2*1/S726*1/R726-1/R726*1/R726)))</f>
        <v>0</v>
      </c>
      <c r="R726">
        <f>IF(LEFT(DN726,1)&lt;&gt;"0",IF(LEFT(DN726,1)="1",3.0,DO726),$D$5+$E$5*(EF726*DY726/($K$5*1000))+$F$5*(EF726*DY726/($K$5*1000))*MAX(MIN(DL726,$J$5),$I$5)*MAX(MIN(DL726,$J$5),$I$5)+$G$5*MAX(MIN(DL726,$J$5),$I$5)*(EF726*DY726/($K$5*1000))+$H$5*(EF726*DY726/($K$5*1000))*(EF726*DY726/($K$5*1000)))</f>
        <v>0</v>
      </c>
      <c r="S726">
        <f>J726*(1000-(1000*0.61365*exp(17.502*W726/(240.97+W726))/(DY726+DZ726)+DT726)/2)/(1000*0.61365*exp(17.502*W726/(240.97+W726))/(DY726+DZ726)-DT726)</f>
        <v>0</v>
      </c>
      <c r="T726">
        <f>1/((DM726+1)/(Q726/1.6)+1/(R726/1.37)) + DM726/((DM726+1)/(Q726/1.6) + DM726/(R726/1.37))</f>
        <v>0</v>
      </c>
      <c r="U726">
        <f>(DH726*DK726)</f>
        <v>0</v>
      </c>
      <c r="V726">
        <f>(EA726+(U726+2*0.95*5.67E-8*(((EA726+$B$7)+273)^4-(EA726+273)^4)-44100*J726)/(1.84*29.3*R726+8*0.95*5.67E-8*(EA726+273)^3))</f>
        <v>0</v>
      </c>
      <c r="W726">
        <f>($C$7*EB726+$D$7*EC726+$E$7*V726)</f>
        <v>0</v>
      </c>
      <c r="X726">
        <f>0.61365*exp(17.502*W726/(240.97+W726))</f>
        <v>0</v>
      </c>
      <c r="Y726">
        <f>(Z726/AA726*100)</f>
        <v>0</v>
      </c>
      <c r="Z726">
        <f>DT726*(DY726+DZ726)/1000</f>
        <v>0</v>
      </c>
      <c r="AA726">
        <f>0.61365*exp(17.502*EA726/(240.97+EA726))</f>
        <v>0</v>
      </c>
      <c r="AB726">
        <f>(X726-DT726*(DY726+DZ726)/1000)</f>
        <v>0</v>
      </c>
      <c r="AC726">
        <f>(-J726*44100)</f>
        <v>0</v>
      </c>
      <c r="AD726">
        <f>2*29.3*R726*0.92*(EA726-W726)</f>
        <v>0</v>
      </c>
      <c r="AE726">
        <f>2*0.95*5.67E-8*(((EA726+$B$7)+273)^4-(W726+273)^4)</f>
        <v>0</v>
      </c>
      <c r="AF726">
        <f>U726+AE726+AC726+AD726</f>
        <v>0</v>
      </c>
      <c r="AG726">
        <f>DX726*AU726*(DS726-DR726*(1000-AU726*DU726)/(1000-AU726*DT726))/(100*DL726)</f>
        <v>0</v>
      </c>
      <c r="AH726">
        <f>1000*DX726*AU726*(DT726-DU726)/(100*DL726*(1000-AU726*DT726))</f>
        <v>0</v>
      </c>
      <c r="AI726">
        <f>(AJ726 - AK726 - DY726*1E3/(8.314*(EA726+273.15)) * AM726/DX726 * AL726) * DX726/(100*DL726) * (1000 - DU726)/1000</f>
        <v>0</v>
      </c>
      <c r="AJ726">
        <v>619.0726548609933</v>
      </c>
      <c r="AK726">
        <v>581.1421636363631</v>
      </c>
      <c r="AL726">
        <v>3.345035920802992</v>
      </c>
      <c r="AM726">
        <v>65.65834347020231</v>
      </c>
      <c r="AN726">
        <f>(AP726 - AO726 + DY726*1E3/(8.314*(EA726+273.15)) * AR726/DX726 * AQ726) * DX726/(100*DL726) * 1000/(1000 - AP726)</f>
        <v>0</v>
      </c>
      <c r="AO726">
        <v>13.3866025458784</v>
      </c>
      <c r="AP726">
        <v>16.55167999999999</v>
      </c>
      <c r="AQ726">
        <v>0.0001388905655355283</v>
      </c>
      <c r="AR726">
        <v>107.4177789400426</v>
      </c>
      <c r="AS726">
        <v>0</v>
      </c>
      <c r="AT726">
        <v>0</v>
      </c>
      <c r="AU726">
        <f>IF(AS726*$H$13&gt;=AW726,1.0,(AW726/(AW726-AS726*$H$13)))</f>
        <v>0</v>
      </c>
      <c r="AV726">
        <f>(AU726-1)*100</f>
        <v>0</v>
      </c>
      <c r="AW726">
        <f>MAX(0,($B$13+$C$13*EF726)/(1+$D$13*EF726)*DY726/(EA726+273)*$E$13)</f>
        <v>0</v>
      </c>
      <c r="AX726" t="s">
        <v>437</v>
      </c>
      <c r="AY726" t="s">
        <v>437</v>
      </c>
      <c r="AZ726">
        <v>0</v>
      </c>
      <c r="BA726">
        <v>0</v>
      </c>
      <c r="BB726">
        <f>1-AZ726/BA726</f>
        <v>0</v>
      </c>
      <c r="BC726">
        <v>0</v>
      </c>
      <c r="BD726" t="s">
        <v>437</v>
      </c>
      <c r="BE726" t="s">
        <v>437</v>
      </c>
      <c r="BF726">
        <v>0</v>
      </c>
      <c r="BG726">
        <v>0</v>
      </c>
      <c r="BH726">
        <f>1-BF726/BG726</f>
        <v>0</v>
      </c>
      <c r="BI726">
        <v>0.5</v>
      </c>
      <c r="BJ726">
        <f>DI726</f>
        <v>0</v>
      </c>
      <c r="BK726">
        <f>L726</f>
        <v>0</v>
      </c>
      <c r="BL726">
        <f>BH726*BI726*BJ726</f>
        <v>0</v>
      </c>
      <c r="BM726">
        <f>(BK726-BC726)/BJ726</f>
        <v>0</v>
      </c>
      <c r="BN726">
        <f>(BA726-BG726)/BG726</f>
        <v>0</v>
      </c>
      <c r="BO726">
        <f>AZ726/(BB726+AZ726/BG726)</f>
        <v>0</v>
      </c>
      <c r="BP726" t="s">
        <v>437</v>
      </c>
      <c r="BQ726">
        <v>0</v>
      </c>
      <c r="BR726">
        <f>IF(BQ726&lt;&gt;0, BQ726, BO726)</f>
        <v>0</v>
      </c>
      <c r="BS726">
        <f>1-BR726/BG726</f>
        <v>0</v>
      </c>
      <c r="BT726">
        <f>(BG726-BF726)/(BG726-BR726)</f>
        <v>0</v>
      </c>
      <c r="BU726">
        <f>(BA726-BG726)/(BA726-BR726)</f>
        <v>0</v>
      </c>
      <c r="BV726">
        <f>(BG726-BF726)/(BG726-AZ726)</f>
        <v>0</v>
      </c>
      <c r="BW726">
        <f>(BA726-BG726)/(BA726-AZ726)</f>
        <v>0</v>
      </c>
      <c r="BX726">
        <f>(BT726*BR726/BF726)</f>
        <v>0</v>
      </c>
      <c r="BY726">
        <f>(1-BX726)</f>
        <v>0</v>
      </c>
      <c r="BZ726">
        <v>2020</v>
      </c>
      <c r="CA726">
        <v>290.0000000000001</v>
      </c>
      <c r="CB726">
        <v>1590.42</v>
      </c>
      <c r="CC726">
        <v>295</v>
      </c>
      <c r="CD726">
        <v>5220.67</v>
      </c>
      <c r="CE726">
        <v>1591.29</v>
      </c>
      <c r="CF726">
        <v>-0.87</v>
      </c>
      <c r="CG726">
        <v>300.0000000000001</v>
      </c>
      <c r="CH726">
        <v>23.8</v>
      </c>
      <c r="CI726">
        <v>1650.734719841875</v>
      </c>
      <c r="CJ726">
        <v>2.032994541366527</v>
      </c>
      <c r="CK726">
        <v>-31.03478562282126</v>
      </c>
      <c r="CL726">
        <v>0.9198548094063967</v>
      </c>
      <c r="CM726">
        <v>0.9759925733019913</v>
      </c>
      <c r="CN726">
        <v>-0.00431141668520578</v>
      </c>
      <c r="CO726">
        <v>289.9999999999999</v>
      </c>
      <c r="CP726">
        <v>1590.91</v>
      </c>
      <c r="CQ726">
        <v>765</v>
      </c>
      <c r="CR726">
        <v>5219.32</v>
      </c>
      <c r="CS726">
        <v>1591.27</v>
      </c>
      <c r="CT726">
        <v>-0.36</v>
      </c>
      <c r="DH726">
        <f>$B$11*EG726+$C$11*EH726+$F$11*ES726*(1-EV726)</f>
        <v>0</v>
      </c>
      <c r="DI726">
        <f>DH726*DJ726</f>
        <v>0</v>
      </c>
      <c r="DJ726">
        <f>($B$11*$D$9+$C$11*$D$9+$F$11*((FF726+EX726)/MAX(FF726+EX726+FG726, 0.1)*$I$9+FG726/MAX(FF726+EX726+FG726, 0.1)*$J$9))/($B$11+$C$11+$F$11)</f>
        <v>0</v>
      </c>
      <c r="DK726">
        <f>($B$11*$K$9+$C$11*$K$9+$F$11*((FF726+EX726)/MAX(FF726+EX726+FG726, 0.1)*$P$9+FG726/MAX(FF726+EX726+FG726, 0.1)*$Q$9))/($B$11+$C$11+$F$11)</f>
        <v>0</v>
      </c>
      <c r="DL726">
        <v>6</v>
      </c>
      <c r="DM726">
        <v>0.5</v>
      </c>
      <c r="DN726" t="s">
        <v>438</v>
      </c>
      <c r="DO726">
        <v>2</v>
      </c>
      <c r="DP726" t="b">
        <v>1</v>
      </c>
      <c r="DQ726">
        <v>1761516542</v>
      </c>
      <c r="DR726">
        <v>564.9442222222223</v>
      </c>
      <c r="DS726">
        <v>612.3317777777779</v>
      </c>
      <c r="DT726">
        <v>16.55271111111111</v>
      </c>
      <c r="DU726">
        <v>13.38652222222222</v>
      </c>
      <c r="DV726">
        <v>567.5387777777777</v>
      </c>
      <c r="DW726">
        <v>16.47712222222222</v>
      </c>
      <c r="DX726">
        <v>500.0016666666666</v>
      </c>
      <c r="DY726">
        <v>90.2407</v>
      </c>
      <c r="DZ726">
        <v>0.09997450000000001</v>
      </c>
      <c r="EA726">
        <v>23.97</v>
      </c>
      <c r="EB726">
        <v>24.00148888888889</v>
      </c>
      <c r="EC726">
        <v>999.9000000000001</v>
      </c>
      <c r="ED726">
        <v>0</v>
      </c>
      <c r="EE726">
        <v>0</v>
      </c>
      <c r="EF726">
        <v>10001.93888888889</v>
      </c>
      <c r="EG726">
        <v>0</v>
      </c>
      <c r="EH726">
        <v>1044.755555555556</v>
      </c>
      <c r="EI726">
        <v>-47.38727777777777</v>
      </c>
      <c r="EJ726">
        <v>574.4532222222222</v>
      </c>
      <c r="EK726">
        <v>620.6399999999999</v>
      </c>
      <c r="EL726">
        <v>3.166182222222222</v>
      </c>
      <c r="EM726">
        <v>612.3317777777779</v>
      </c>
      <c r="EN726">
        <v>13.38652222222222</v>
      </c>
      <c r="EO726">
        <v>1.493727777777778</v>
      </c>
      <c r="EP726">
        <v>1.208008888888889</v>
      </c>
      <c r="EQ726">
        <v>12.90412222222222</v>
      </c>
      <c r="ER726">
        <v>9.700622222222222</v>
      </c>
      <c r="ES726">
        <v>2000.021111111111</v>
      </c>
      <c r="ET726">
        <v>0.9799956666666666</v>
      </c>
      <c r="EU726">
        <v>0.02000434444444445</v>
      </c>
      <c r="EV726">
        <v>0</v>
      </c>
      <c r="EW726">
        <v>1350</v>
      </c>
      <c r="EX726">
        <v>5.00097</v>
      </c>
      <c r="EY726">
        <v>27265.63333333333</v>
      </c>
      <c r="EZ726">
        <v>16707.73333333333</v>
      </c>
      <c r="FA726">
        <v>41.187</v>
      </c>
      <c r="FB726">
        <v>42.312</v>
      </c>
      <c r="FC726">
        <v>41.347</v>
      </c>
      <c r="FD726">
        <v>41.687</v>
      </c>
      <c r="FE726">
        <v>41.236</v>
      </c>
      <c r="FF726">
        <v>1955.111111111111</v>
      </c>
      <c r="FG726">
        <v>39.91</v>
      </c>
      <c r="FH726">
        <v>0</v>
      </c>
      <c r="FI726">
        <v>11415.80000019073</v>
      </c>
      <c r="FJ726">
        <v>0</v>
      </c>
      <c r="FK726">
        <v>1350.471153846154</v>
      </c>
      <c r="FL726">
        <v>-5.832136752147187</v>
      </c>
      <c r="FM726">
        <v>-94.59829052971958</v>
      </c>
      <c r="FN726">
        <v>27272.89230769231</v>
      </c>
      <c r="FO726">
        <v>15</v>
      </c>
      <c r="FP726">
        <v>0</v>
      </c>
      <c r="FQ726" t="s">
        <v>439</v>
      </c>
      <c r="FR726">
        <v>1760210915.6</v>
      </c>
      <c r="FS726">
        <v>0</v>
      </c>
      <c r="FT726">
        <v>0</v>
      </c>
      <c r="FU726">
        <v>-0.215</v>
      </c>
      <c r="FV726">
        <v>0</v>
      </c>
      <c r="FW726">
        <v>-0.6919999999999999</v>
      </c>
      <c r="FX726">
        <v>0</v>
      </c>
      <c r="FY726">
        <v>400</v>
      </c>
      <c r="FZ726">
        <v>0</v>
      </c>
      <c r="GA726">
        <v>0.15</v>
      </c>
      <c r="GB726">
        <v>0</v>
      </c>
      <c r="GC726">
        <v>-46.7136625</v>
      </c>
      <c r="GD726">
        <v>-5.512154971857374</v>
      </c>
      <c r="GE726">
        <v>0.5388852858853634</v>
      </c>
      <c r="GF726">
        <v>0</v>
      </c>
      <c r="GG726">
        <v>1350.730294117647</v>
      </c>
      <c r="GH726">
        <v>-5.186401830860413</v>
      </c>
      <c r="GI726">
        <v>0.5546990985799436</v>
      </c>
      <c r="GJ726">
        <v>0</v>
      </c>
      <c r="GK726">
        <v>3.1470195</v>
      </c>
      <c r="GL726">
        <v>0.1619441651031798</v>
      </c>
      <c r="GM726">
        <v>0.01576609811430843</v>
      </c>
      <c r="GN726">
        <v>0</v>
      </c>
      <c r="GO726">
        <v>0</v>
      </c>
      <c r="GP726">
        <v>3</v>
      </c>
      <c r="GQ726" t="s">
        <v>455</v>
      </c>
      <c r="GR726">
        <v>3.13344</v>
      </c>
      <c r="GS726">
        <v>2.76037</v>
      </c>
      <c r="GT726">
        <v>0.117388</v>
      </c>
      <c r="GU726">
        <v>0.122559</v>
      </c>
      <c r="GV726">
        <v>0.0809217</v>
      </c>
      <c r="GW726">
        <v>0.0686324</v>
      </c>
      <c r="GX726">
        <v>27984</v>
      </c>
      <c r="GY726">
        <v>27825.5</v>
      </c>
      <c r="GZ726">
        <v>29491.3</v>
      </c>
      <c r="HA726">
        <v>29318.4</v>
      </c>
      <c r="HB726">
        <v>35820.8</v>
      </c>
      <c r="HC726">
        <v>36174.6</v>
      </c>
      <c r="HD726">
        <v>41496.3</v>
      </c>
      <c r="HE726">
        <v>41649.6</v>
      </c>
      <c r="HF726">
        <v>1.90998</v>
      </c>
      <c r="HG726">
        <v>1.82515</v>
      </c>
      <c r="HH726">
        <v>0.00899285</v>
      </c>
      <c r="HI726">
        <v>0</v>
      </c>
      <c r="HJ726">
        <v>23.852</v>
      </c>
      <c r="HK726">
        <v>999.9</v>
      </c>
      <c r="HL726">
        <v>33.8</v>
      </c>
      <c r="HM726">
        <v>31.3</v>
      </c>
      <c r="HN726">
        <v>17.1878</v>
      </c>
      <c r="HO726">
        <v>62.4469</v>
      </c>
      <c r="HP726">
        <v>30.7933</v>
      </c>
      <c r="HQ726">
        <v>1</v>
      </c>
      <c r="HR726">
        <v>0.311207</v>
      </c>
      <c r="HS726">
        <v>5.66909</v>
      </c>
      <c r="HT726">
        <v>20.2485</v>
      </c>
      <c r="HU726">
        <v>5.21834</v>
      </c>
      <c r="HV726">
        <v>12.0159</v>
      </c>
      <c r="HW726">
        <v>4.9889</v>
      </c>
      <c r="HX726">
        <v>3.28768</v>
      </c>
      <c r="HY726">
        <v>9999</v>
      </c>
      <c r="HZ726">
        <v>9999</v>
      </c>
      <c r="IA726">
        <v>9999</v>
      </c>
      <c r="IB726">
        <v>999.9</v>
      </c>
      <c r="IC726">
        <v>4.97282</v>
      </c>
      <c r="ID726">
        <v>1.86661</v>
      </c>
      <c r="IE726">
        <v>1.8659</v>
      </c>
      <c r="IF726">
        <v>1.86584</v>
      </c>
      <c r="IG726">
        <v>1.86768</v>
      </c>
      <c r="IH726">
        <v>1.87014</v>
      </c>
      <c r="II726">
        <v>1.86875</v>
      </c>
      <c r="IJ726">
        <v>1.87027</v>
      </c>
      <c r="IK726">
        <v>0</v>
      </c>
      <c r="IL726">
        <v>0</v>
      </c>
      <c r="IM726">
        <v>0</v>
      </c>
      <c r="IN726">
        <v>0</v>
      </c>
      <c r="IO726" t="s">
        <v>441</v>
      </c>
      <c r="IP726" t="s">
        <v>442</v>
      </c>
      <c r="IQ726" t="s">
        <v>443</v>
      </c>
      <c r="IR726" t="s">
        <v>443</v>
      </c>
      <c r="IS726" t="s">
        <v>443</v>
      </c>
      <c r="IT726" t="s">
        <v>443</v>
      </c>
      <c r="IU726">
        <v>0</v>
      </c>
      <c r="IV726">
        <v>100</v>
      </c>
      <c r="IW726">
        <v>100</v>
      </c>
      <c r="IX726">
        <v>-2.61</v>
      </c>
      <c r="IY726">
        <v>0.0756</v>
      </c>
      <c r="IZ726">
        <v>-1.414774939843471</v>
      </c>
      <c r="JA726">
        <v>-0.002262605230658699</v>
      </c>
      <c r="JB726">
        <v>4.117972070868355E-07</v>
      </c>
      <c r="JC726">
        <v>-1.535053720392113E-10</v>
      </c>
      <c r="JD726">
        <v>-0.05773197212917025</v>
      </c>
      <c r="JE726">
        <v>-0.004387372397949352</v>
      </c>
      <c r="JF726">
        <v>0.001148265067849212</v>
      </c>
      <c r="JG726">
        <v>-2.372704636287677E-05</v>
      </c>
      <c r="JH726">
        <v>4</v>
      </c>
      <c r="JI726">
        <v>2346</v>
      </c>
      <c r="JJ726">
        <v>1</v>
      </c>
      <c r="JK726">
        <v>24</v>
      </c>
      <c r="JL726">
        <v>21760.5</v>
      </c>
      <c r="JM726">
        <v>29358609.1</v>
      </c>
      <c r="JN726">
        <v>1.43066</v>
      </c>
      <c r="JO726">
        <v>2.26562</v>
      </c>
      <c r="JP726">
        <v>1.39648</v>
      </c>
      <c r="JQ726">
        <v>2.35596</v>
      </c>
      <c r="JR726">
        <v>1.49536</v>
      </c>
      <c r="JS726">
        <v>2.69165</v>
      </c>
      <c r="JT726">
        <v>36.0816</v>
      </c>
      <c r="JU726">
        <v>24.0175</v>
      </c>
      <c r="JV726">
        <v>18</v>
      </c>
      <c r="JW726">
        <v>501.637</v>
      </c>
      <c r="JX726">
        <v>437.219</v>
      </c>
      <c r="JY726">
        <v>18.2611</v>
      </c>
      <c r="JZ726">
        <v>31.3506</v>
      </c>
      <c r="KA726">
        <v>30.0024</v>
      </c>
      <c r="KB726">
        <v>31.1403</v>
      </c>
      <c r="KC726">
        <v>31.0635</v>
      </c>
      <c r="KD726">
        <v>28.6704</v>
      </c>
      <c r="KE726">
        <v>24.6672</v>
      </c>
      <c r="KF726">
        <v>28.4139</v>
      </c>
      <c r="KG726">
        <v>18.2161</v>
      </c>
      <c r="KH726">
        <v>640.672</v>
      </c>
      <c r="KI726">
        <v>13.4043</v>
      </c>
      <c r="KJ726">
        <v>100.787</v>
      </c>
      <c r="KK726">
        <v>100.157</v>
      </c>
    </row>
    <row r="727" spans="1:297">
      <c r="A727">
        <v>711</v>
      </c>
      <c r="B727">
        <v>1761516549.5</v>
      </c>
      <c r="C727">
        <v>9339</v>
      </c>
      <c r="D727" t="s">
        <v>1871</v>
      </c>
      <c r="E727" t="s">
        <v>1872</v>
      </c>
      <c r="F727">
        <v>5</v>
      </c>
      <c r="G727" t="s">
        <v>1604</v>
      </c>
      <c r="H727" t="s">
        <v>436</v>
      </c>
      <c r="I727">
        <v>1761516546.7</v>
      </c>
      <c r="J727">
        <f>(K727)/1000</f>
        <v>0</v>
      </c>
      <c r="K727">
        <f>IF(DP727, AN727, AH727)</f>
        <v>0</v>
      </c>
      <c r="L727">
        <f>IF(DP727, AI727, AG727)</f>
        <v>0</v>
      </c>
      <c r="M727">
        <f>DR727 - IF(AU727&gt;1, L727*DL727*100.0/(AW727), 0)</f>
        <v>0</v>
      </c>
      <c r="N727">
        <f>((T727-J727/2)*M727-L727)/(T727+J727/2)</f>
        <v>0</v>
      </c>
      <c r="O727">
        <f>N727*(DY727+DZ727)/1000.0</f>
        <v>0</v>
      </c>
      <c r="P727">
        <f>(DR727 - IF(AU727&gt;1, L727*DL727*100.0/(AW727), 0))*(DY727+DZ727)/1000.0</f>
        <v>0</v>
      </c>
      <c r="Q727">
        <f>2.0/((1/S727-1/R727)+SIGN(S727)*SQRT((1/S727-1/R727)*(1/S727-1/R727) + 4*DM727/((DM727+1)*(DM727+1))*(2*1/S727*1/R727-1/R727*1/R727)))</f>
        <v>0</v>
      </c>
      <c r="R727">
        <f>IF(LEFT(DN727,1)&lt;&gt;"0",IF(LEFT(DN727,1)="1",3.0,DO727),$D$5+$E$5*(EF727*DY727/($K$5*1000))+$F$5*(EF727*DY727/($K$5*1000))*MAX(MIN(DL727,$J$5),$I$5)*MAX(MIN(DL727,$J$5),$I$5)+$G$5*MAX(MIN(DL727,$J$5),$I$5)*(EF727*DY727/($K$5*1000))+$H$5*(EF727*DY727/($K$5*1000))*(EF727*DY727/($K$5*1000)))</f>
        <v>0</v>
      </c>
      <c r="S727">
        <f>J727*(1000-(1000*0.61365*exp(17.502*W727/(240.97+W727))/(DY727+DZ727)+DT727)/2)/(1000*0.61365*exp(17.502*W727/(240.97+W727))/(DY727+DZ727)-DT727)</f>
        <v>0</v>
      </c>
      <c r="T727">
        <f>1/((DM727+1)/(Q727/1.6)+1/(R727/1.37)) + DM727/((DM727+1)/(Q727/1.6) + DM727/(R727/1.37))</f>
        <v>0</v>
      </c>
      <c r="U727">
        <f>(DH727*DK727)</f>
        <v>0</v>
      </c>
      <c r="V727">
        <f>(EA727+(U727+2*0.95*5.67E-8*(((EA727+$B$7)+273)^4-(EA727+273)^4)-44100*J727)/(1.84*29.3*R727+8*0.95*5.67E-8*(EA727+273)^3))</f>
        <v>0</v>
      </c>
      <c r="W727">
        <f>($C$7*EB727+$D$7*EC727+$E$7*V727)</f>
        <v>0</v>
      </c>
      <c r="X727">
        <f>0.61365*exp(17.502*W727/(240.97+W727))</f>
        <v>0</v>
      </c>
      <c r="Y727">
        <f>(Z727/AA727*100)</f>
        <v>0</v>
      </c>
      <c r="Z727">
        <f>DT727*(DY727+DZ727)/1000</f>
        <v>0</v>
      </c>
      <c r="AA727">
        <f>0.61365*exp(17.502*EA727/(240.97+EA727))</f>
        <v>0</v>
      </c>
      <c r="AB727">
        <f>(X727-DT727*(DY727+DZ727)/1000)</f>
        <v>0</v>
      </c>
      <c r="AC727">
        <f>(-J727*44100)</f>
        <v>0</v>
      </c>
      <c r="AD727">
        <f>2*29.3*R727*0.92*(EA727-W727)</f>
        <v>0</v>
      </c>
      <c r="AE727">
        <f>2*0.95*5.67E-8*(((EA727+$B$7)+273)^4-(W727+273)^4)</f>
        <v>0</v>
      </c>
      <c r="AF727">
        <f>U727+AE727+AC727+AD727</f>
        <v>0</v>
      </c>
      <c r="AG727">
        <f>DX727*AU727*(DS727-DR727*(1000-AU727*DU727)/(1000-AU727*DT727))/(100*DL727)</f>
        <v>0</v>
      </c>
      <c r="AH727">
        <f>1000*DX727*AU727*(DT727-DU727)/(100*DL727*(1000-AU727*DT727))</f>
        <v>0</v>
      </c>
      <c r="AI727">
        <f>(AJ727 - AK727 - DY727*1E3/(8.314*(EA727+273.15)) * AM727/DX727 * AL727) * DX727/(100*DL727) * (1000 - DU727)/1000</f>
        <v>0</v>
      </c>
      <c r="AJ727">
        <v>636.0867424943016</v>
      </c>
      <c r="AK727">
        <v>597.8765272727271</v>
      </c>
      <c r="AL727">
        <v>3.347482318725285</v>
      </c>
      <c r="AM727">
        <v>65.65834347020231</v>
      </c>
      <c r="AN727">
        <f>(AP727 - AO727 + DY727*1E3/(8.314*(EA727+273.15)) * AR727/DX727 * AQ727) * DX727/(100*DL727) * 1000/(1000 - AP727)</f>
        <v>0</v>
      </c>
      <c r="AO727">
        <v>13.3872482141906</v>
      </c>
      <c r="AP727">
        <v>16.54684181818181</v>
      </c>
      <c r="AQ727">
        <v>-9.193747572700701E-05</v>
      </c>
      <c r="AR727">
        <v>107.4177789400426</v>
      </c>
      <c r="AS727">
        <v>0</v>
      </c>
      <c r="AT727">
        <v>0</v>
      </c>
      <c r="AU727">
        <f>IF(AS727*$H$13&gt;=AW727,1.0,(AW727/(AW727-AS727*$H$13)))</f>
        <v>0</v>
      </c>
      <c r="AV727">
        <f>(AU727-1)*100</f>
        <v>0</v>
      </c>
      <c r="AW727">
        <f>MAX(0,($B$13+$C$13*EF727)/(1+$D$13*EF727)*DY727/(EA727+273)*$E$13)</f>
        <v>0</v>
      </c>
      <c r="AX727" t="s">
        <v>437</v>
      </c>
      <c r="AY727" t="s">
        <v>437</v>
      </c>
      <c r="AZ727">
        <v>0</v>
      </c>
      <c r="BA727">
        <v>0</v>
      </c>
      <c r="BB727">
        <f>1-AZ727/BA727</f>
        <v>0</v>
      </c>
      <c r="BC727">
        <v>0</v>
      </c>
      <c r="BD727" t="s">
        <v>437</v>
      </c>
      <c r="BE727" t="s">
        <v>437</v>
      </c>
      <c r="BF727">
        <v>0</v>
      </c>
      <c r="BG727">
        <v>0</v>
      </c>
      <c r="BH727">
        <f>1-BF727/BG727</f>
        <v>0</v>
      </c>
      <c r="BI727">
        <v>0.5</v>
      </c>
      <c r="BJ727">
        <f>DI727</f>
        <v>0</v>
      </c>
      <c r="BK727">
        <f>L727</f>
        <v>0</v>
      </c>
      <c r="BL727">
        <f>BH727*BI727*BJ727</f>
        <v>0</v>
      </c>
      <c r="BM727">
        <f>(BK727-BC727)/BJ727</f>
        <v>0</v>
      </c>
      <c r="BN727">
        <f>(BA727-BG727)/BG727</f>
        <v>0</v>
      </c>
      <c r="BO727">
        <f>AZ727/(BB727+AZ727/BG727)</f>
        <v>0</v>
      </c>
      <c r="BP727" t="s">
        <v>437</v>
      </c>
      <c r="BQ727">
        <v>0</v>
      </c>
      <c r="BR727">
        <f>IF(BQ727&lt;&gt;0, BQ727, BO727)</f>
        <v>0</v>
      </c>
      <c r="BS727">
        <f>1-BR727/BG727</f>
        <v>0</v>
      </c>
      <c r="BT727">
        <f>(BG727-BF727)/(BG727-BR727)</f>
        <v>0</v>
      </c>
      <c r="BU727">
        <f>(BA727-BG727)/(BA727-BR727)</f>
        <v>0</v>
      </c>
      <c r="BV727">
        <f>(BG727-BF727)/(BG727-AZ727)</f>
        <v>0</v>
      </c>
      <c r="BW727">
        <f>(BA727-BG727)/(BA727-AZ727)</f>
        <v>0</v>
      </c>
      <c r="BX727">
        <f>(BT727*BR727/BF727)</f>
        <v>0</v>
      </c>
      <c r="BY727">
        <f>(1-BX727)</f>
        <v>0</v>
      </c>
      <c r="BZ727">
        <v>2020</v>
      </c>
      <c r="CA727">
        <v>290.0000000000001</v>
      </c>
      <c r="CB727">
        <v>1590.42</v>
      </c>
      <c r="CC727">
        <v>295</v>
      </c>
      <c r="CD727">
        <v>5220.67</v>
      </c>
      <c r="CE727">
        <v>1591.29</v>
      </c>
      <c r="CF727">
        <v>-0.87</v>
      </c>
      <c r="CG727">
        <v>300.0000000000001</v>
      </c>
      <c r="CH727">
        <v>23.8</v>
      </c>
      <c r="CI727">
        <v>1650.734719841875</v>
      </c>
      <c r="CJ727">
        <v>2.032994541366527</v>
      </c>
      <c r="CK727">
        <v>-31.03478562282126</v>
      </c>
      <c r="CL727">
        <v>0.9198548094063967</v>
      </c>
      <c r="CM727">
        <v>0.9759925733019913</v>
      </c>
      <c r="CN727">
        <v>-0.00431141668520578</v>
      </c>
      <c r="CO727">
        <v>289.9999999999999</v>
      </c>
      <c r="CP727">
        <v>1590.91</v>
      </c>
      <c r="CQ727">
        <v>765</v>
      </c>
      <c r="CR727">
        <v>5219.32</v>
      </c>
      <c r="CS727">
        <v>1591.27</v>
      </c>
      <c r="CT727">
        <v>-0.36</v>
      </c>
      <c r="DH727">
        <f>$B$11*EG727+$C$11*EH727+$F$11*ES727*(1-EV727)</f>
        <v>0</v>
      </c>
      <c r="DI727">
        <f>DH727*DJ727</f>
        <v>0</v>
      </c>
      <c r="DJ727">
        <f>($B$11*$D$9+$C$11*$D$9+$F$11*((FF727+EX727)/MAX(FF727+EX727+FG727, 0.1)*$I$9+FG727/MAX(FF727+EX727+FG727, 0.1)*$J$9))/($B$11+$C$11+$F$11)</f>
        <v>0</v>
      </c>
      <c r="DK727">
        <f>($B$11*$K$9+$C$11*$K$9+$F$11*((FF727+EX727)/MAX(FF727+EX727+FG727, 0.1)*$P$9+FG727/MAX(FF727+EX727+FG727, 0.1)*$Q$9))/($B$11+$C$11+$F$11)</f>
        <v>0</v>
      </c>
      <c r="DL727">
        <v>6</v>
      </c>
      <c r="DM727">
        <v>0.5</v>
      </c>
      <c r="DN727" t="s">
        <v>438</v>
      </c>
      <c r="DO727">
        <v>2</v>
      </c>
      <c r="DP727" t="b">
        <v>1</v>
      </c>
      <c r="DQ727">
        <v>1761516546.7</v>
      </c>
      <c r="DR727">
        <v>580.4136000000001</v>
      </c>
      <c r="DS727">
        <v>628.1233</v>
      </c>
      <c r="DT727">
        <v>16.54777</v>
      </c>
      <c r="DU727">
        <v>13.38716</v>
      </c>
      <c r="DV727">
        <v>583.0378999999999</v>
      </c>
      <c r="DW727">
        <v>16.47226</v>
      </c>
      <c r="DX727">
        <v>500.0248</v>
      </c>
      <c r="DY727">
        <v>90.2411</v>
      </c>
      <c r="DZ727">
        <v>0.10005131</v>
      </c>
      <c r="EA727">
        <v>23.9703</v>
      </c>
      <c r="EB727">
        <v>23.99474</v>
      </c>
      <c r="EC727">
        <v>999.9</v>
      </c>
      <c r="ED727">
        <v>0</v>
      </c>
      <c r="EE727">
        <v>0</v>
      </c>
      <c r="EF727">
        <v>9991.242999999999</v>
      </c>
      <c r="EG727">
        <v>0</v>
      </c>
      <c r="EH727">
        <v>1044.789</v>
      </c>
      <c r="EI727">
        <v>-47.70962</v>
      </c>
      <c r="EJ727">
        <v>590.1797</v>
      </c>
      <c r="EK727">
        <v>636.6460000000001</v>
      </c>
      <c r="EL727">
        <v>3.160602</v>
      </c>
      <c r="EM727">
        <v>628.1233</v>
      </c>
      <c r="EN727">
        <v>13.38716</v>
      </c>
      <c r="EO727">
        <v>1.49329</v>
      </c>
      <c r="EP727">
        <v>1.208072</v>
      </c>
      <c r="EQ727">
        <v>12.89963</v>
      </c>
      <c r="ER727">
        <v>9.701410000000001</v>
      </c>
      <c r="ES727">
        <v>2000.036</v>
      </c>
      <c r="ET727">
        <v>0.9799958</v>
      </c>
      <c r="EU727">
        <v>0.02000421</v>
      </c>
      <c r="EV727">
        <v>0</v>
      </c>
      <c r="EW727">
        <v>1349.718</v>
      </c>
      <c r="EX727">
        <v>5.000970000000001</v>
      </c>
      <c r="EY727">
        <v>27259.44</v>
      </c>
      <c r="EZ727">
        <v>16707.85</v>
      </c>
      <c r="FA727">
        <v>41.187</v>
      </c>
      <c r="FB727">
        <v>42.312</v>
      </c>
      <c r="FC727">
        <v>41.3687</v>
      </c>
      <c r="FD727">
        <v>41.687</v>
      </c>
      <c r="FE727">
        <v>41.2248</v>
      </c>
      <c r="FF727">
        <v>1955.126</v>
      </c>
      <c r="FG727">
        <v>39.90999999999999</v>
      </c>
      <c r="FH727">
        <v>0</v>
      </c>
      <c r="FI727">
        <v>11420.60000014305</v>
      </c>
      <c r="FJ727">
        <v>0</v>
      </c>
      <c r="FK727">
        <v>1350.06576923077</v>
      </c>
      <c r="FL727">
        <v>-4.707350431655225</v>
      </c>
      <c r="FM727">
        <v>-84.29743606235655</v>
      </c>
      <c r="FN727">
        <v>27265.68076923077</v>
      </c>
      <c r="FO727">
        <v>15</v>
      </c>
      <c r="FP727">
        <v>0</v>
      </c>
      <c r="FQ727" t="s">
        <v>439</v>
      </c>
      <c r="FR727">
        <v>1760210915.6</v>
      </c>
      <c r="FS727">
        <v>0</v>
      </c>
      <c r="FT727">
        <v>0</v>
      </c>
      <c r="FU727">
        <v>-0.215</v>
      </c>
      <c r="FV727">
        <v>0</v>
      </c>
      <c r="FW727">
        <v>-0.6919999999999999</v>
      </c>
      <c r="FX727">
        <v>0</v>
      </c>
      <c r="FY727">
        <v>400</v>
      </c>
      <c r="FZ727">
        <v>0</v>
      </c>
      <c r="GA727">
        <v>0.15</v>
      </c>
      <c r="GB727">
        <v>0</v>
      </c>
      <c r="GC727">
        <v>-47.0668375</v>
      </c>
      <c r="GD727">
        <v>-4.691366228893023</v>
      </c>
      <c r="GE727">
        <v>0.4530474140128711</v>
      </c>
      <c r="GF727">
        <v>0</v>
      </c>
      <c r="GG727">
        <v>1350.385294117647</v>
      </c>
      <c r="GH727">
        <v>-5.257448432872635</v>
      </c>
      <c r="GI727">
        <v>0.5640412755762032</v>
      </c>
      <c r="GJ727">
        <v>0</v>
      </c>
      <c r="GK727">
        <v>3.15450225</v>
      </c>
      <c r="GL727">
        <v>0.09766975609755138</v>
      </c>
      <c r="GM727">
        <v>0.0108300402786647</v>
      </c>
      <c r="GN727">
        <v>1</v>
      </c>
      <c r="GO727">
        <v>1</v>
      </c>
      <c r="GP727">
        <v>3</v>
      </c>
      <c r="GQ727" t="s">
        <v>446</v>
      </c>
      <c r="GR727">
        <v>3.13329</v>
      </c>
      <c r="GS727">
        <v>2.76016</v>
      </c>
      <c r="GT727">
        <v>0.119762</v>
      </c>
      <c r="GU727">
        <v>0.124875</v>
      </c>
      <c r="GV727">
        <v>0.08091089999999999</v>
      </c>
      <c r="GW727">
        <v>0.0686377</v>
      </c>
      <c r="GX727">
        <v>27908.2</v>
      </c>
      <c r="GY727">
        <v>27751.3</v>
      </c>
      <c r="GZ727">
        <v>29490.8</v>
      </c>
      <c r="HA727">
        <v>29317.7</v>
      </c>
      <c r="HB727">
        <v>35820.8</v>
      </c>
      <c r="HC727">
        <v>36173.7</v>
      </c>
      <c r="HD727">
        <v>41495.8</v>
      </c>
      <c r="HE727">
        <v>41648.8</v>
      </c>
      <c r="HF727">
        <v>1.90993</v>
      </c>
      <c r="HG727">
        <v>1.82517</v>
      </c>
      <c r="HH727">
        <v>0.00853837</v>
      </c>
      <c r="HI727">
        <v>0</v>
      </c>
      <c r="HJ727">
        <v>23.8544</v>
      </c>
      <c r="HK727">
        <v>999.9</v>
      </c>
      <c r="HL727">
        <v>33.8</v>
      </c>
      <c r="HM727">
        <v>31.3</v>
      </c>
      <c r="HN727">
        <v>17.1884</v>
      </c>
      <c r="HO727">
        <v>62.5169</v>
      </c>
      <c r="HP727">
        <v>30.7492</v>
      </c>
      <c r="HQ727">
        <v>1</v>
      </c>
      <c r="HR727">
        <v>0.310437</v>
      </c>
      <c r="HS727">
        <v>5.43954</v>
      </c>
      <c r="HT727">
        <v>20.2563</v>
      </c>
      <c r="HU727">
        <v>5.21879</v>
      </c>
      <c r="HV727">
        <v>12.0159</v>
      </c>
      <c r="HW727">
        <v>4.98895</v>
      </c>
      <c r="HX727">
        <v>3.28775</v>
      </c>
      <c r="HY727">
        <v>9999</v>
      </c>
      <c r="HZ727">
        <v>9999</v>
      </c>
      <c r="IA727">
        <v>9999</v>
      </c>
      <c r="IB727">
        <v>999.9</v>
      </c>
      <c r="IC727">
        <v>4.97281</v>
      </c>
      <c r="ID727">
        <v>1.86661</v>
      </c>
      <c r="IE727">
        <v>1.8659</v>
      </c>
      <c r="IF727">
        <v>1.86584</v>
      </c>
      <c r="IG727">
        <v>1.86768</v>
      </c>
      <c r="IH727">
        <v>1.87014</v>
      </c>
      <c r="II727">
        <v>1.86875</v>
      </c>
      <c r="IJ727">
        <v>1.87027</v>
      </c>
      <c r="IK727">
        <v>0</v>
      </c>
      <c r="IL727">
        <v>0</v>
      </c>
      <c r="IM727">
        <v>0</v>
      </c>
      <c r="IN727">
        <v>0</v>
      </c>
      <c r="IO727" t="s">
        <v>441</v>
      </c>
      <c r="IP727" t="s">
        <v>442</v>
      </c>
      <c r="IQ727" t="s">
        <v>443</v>
      </c>
      <c r="IR727" t="s">
        <v>443</v>
      </c>
      <c r="IS727" t="s">
        <v>443</v>
      </c>
      <c r="IT727" t="s">
        <v>443</v>
      </c>
      <c r="IU727">
        <v>0</v>
      </c>
      <c r="IV727">
        <v>100</v>
      </c>
      <c r="IW727">
        <v>100</v>
      </c>
      <c r="IX727">
        <v>-2.643</v>
      </c>
      <c r="IY727">
        <v>0.0755</v>
      </c>
      <c r="IZ727">
        <v>-1.414774939843471</v>
      </c>
      <c r="JA727">
        <v>-0.002262605230658699</v>
      </c>
      <c r="JB727">
        <v>4.117972070868355E-07</v>
      </c>
      <c r="JC727">
        <v>-1.535053720392113E-10</v>
      </c>
      <c r="JD727">
        <v>-0.05773197212917025</v>
      </c>
      <c r="JE727">
        <v>-0.004387372397949352</v>
      </c>
      <c r="JF727">
        <v>0.001148265067849212</v>
      </c>
      <c r="JG727">
        <v>-2.372704636287677E-05</v>
      </c>
      <c r="JH727">
        <v>4</v>
      </c>
      <c r="JI727">
        <v>2346</v>
      </c>
      <c r="JJ727">
        <v>1</v>
      </c>
      <c r="JK727">
        <v>24</v>
      </c>
      <c r="JL727">
        <v>21760.6</v>
      </c>
      <c r="JM727">
        <v>29358609.2</v>
      </c>
      <c r="JN727">
        <v>1.45874</v>
      </c>
      <c r="JO727">
        <v>2.27905</v>
      </c>
      <c r="JP727">
        <v>1.39648</v>
      </c>
      <c r="JQ727">
        <v>2.35229</v>
      </c>
      <c r="JR727">
        <v>1.49536</v>
      </c>
      <c r="JS727">
        <v>2.57446</v>
      </c>
      <c r="JT727">
        <v>36.0816</v>
      </c>
      <c r="JU727">
        <v>24.0175</v>
      </c>
      <c r="JV727">
        <v>18</v>
      </c>
      <c r="JW727">
        <v>501.605</v>
      </c>
      <c r="JX727">
        <v>437.235</v>
      </c>
      <c r="JY727">
        <v>18.2028</v>
      </c>
      <c r="JZ727">
        <v>31.3479</v>
      </c>
      <c r="KA727">
        <v>30.0005</v>
      </c>
      <c r="KB727">
        <v>31.1403</v>
      </c>
      <c r="KC727">
        <v>31.0635</v>
      </c>
      <c r="KD727">
        <v>29.3074</v>
      </c>
      <c r="KE727">
        <v>24.6672</v>
      </c>
      <c r="KF727">
        <v>28.4139</v>
      </c>
      <c r="KG727">
        <v>18.2149</v>
      </c>
      <c r="KH727">
        <v>660.708</v>
      </c>
      <c r="KI727">
        <v>13.4043</v>
      </c>
      <c r="KJ727">
        <v>100.786</v>
      </c>
      <c r="KK727">
        <v>100.155</v>
      </c>
    </row>
    <row r="728" spans="1:297">
      <c r="A728">
        <v>712</v>
      </c>
      <c r="B728">
        <v>1761516554.5</v>
      </c>
      <c r="C728">
        <v>9344</v>
      </c>
      <c r="D728" t="s">
        <v>1873</v>
      </c>
      <c r="E728" t="s">
        <v>1874</v>
      </c>
      <c r="F728">
        <v>5</v>
      </c>
      <c r="G728" t="s">
        <v>1604</v>
      </c>
      <c r="H728" t="s">
        <v>436</v>
      </c>
      <c r="I728">
        <v>1761516552</v>
      </c>
      <c r="J728">
        <f>(K728)/1000</f>
        <v>0</v>
      </c>
      <c r="K728">
        <f>IF(DP728, AN728, AH728)</f>
        <v>0</v>
      </c>
      <c r="L728">
        <f>IF(DP728, AI728, AG728)</f>
        <v>0</v>
      </c>
      <c r="M728">
        <f>DR728 - IF(AU728&gt;1, L728*DL728*100.0/(AW728), 0)</f>
        <v>0</v>
      </c>
      <c r="N728">
        <f>((T728-J728/2)*M728-L728)/(T728+J728/2)</f>
        <v>0</v>
      </c>
      <c r="O728">
        <f>N728*(DY728+DZ728)/1000.0</f>
        <v>0</v>
      </c>
      <c r="P728">
        <f>(DR728 - IF(AU728&gt;1, L728*DL728*100.0/(AW728), 0))*(DY728+DZ728)/1000.0</f>
        <v>0</v>
      </c>
      <c r="Q728">
        <f>2.0/((1/S728-1/R728)+SIGN(S728)*SQRT((1/S728-1/R728)*(1/S728-1/R728) + 4*DM728/((DM728+1)*(DM728+1))*(2*1/S728*1/R728-1/R728*1/R728)))</f>
        <v>0</v>
      </c>
      <c r="R728">
        <f>IF(LEFT(DN728,1)&lt;&gt;"0",IF(LEFT(DN728,1)="1",3.0,DO728),$D$5+$E$5*(EF728*DY728/($K$5*1000))+$F$5*(EF728*DY728/($K$5*1000))*MAX(MIN(DL728,$J$5),$I$5)*MAX(MIN(DL728,$J$5),$I$5)+$G$5*MAX(MIN(DL728,$J$5),$I$5)*(EF728*DY728/($K$5*1000))+$H$5*(EF728*DY728/($K$5*1000))*(EF728*DY728/($K$5*1000)))</f>
        <v>0</v>
      </c>
      <c r="S728">
        <f>J728*(1000-(1000*0.61365*exp(17.502*W728/(240.97+W728))/(DY728+DZ728)+DT728)/2)/(1000*0.61365*exp(17.502*W728/(240.97+W728))/(DY728+DZ728)-DT728)</f>
        <v>0</v>
      </c>
      <c r="T728">
        <f>1/((DM728+1)/(Q728/1.6)+1/(R728/1.37)) + DM728/((DM728+1)/(Q728/1.6) + DM728/(R728/1.37))</f>
        <v>0</v>
      </c>
      <c r="U728">
        <f>(DH728*DK728)</f>
        <v>0</v>
      </c>
      <c r="V728">
        <f>(EA728+(U728+2*0.95*5.67E-8*(((EA728+$B$7)+273)^4-(EA728+273)^4)-44100*J728)/(1.84*29.3*R728+8*0.95*5.67E-8*(EA728+273)^3))</f>
        <v>0</v>
      </c>
      <c r="W728">
        <f>($C$7*EB728+$D$7*EC728+$E$7*V728)</f>
        <v>0</v>
      </c>
      <c r="X728">
        <f>0.61365*exp(17.502*W728/(240.97+W728))</f>
        <v>0</v>
      </c>
      <c r="Y728">
        <f>(Z728/AA728*100)</f>
        <v>0</v>
      </c>
      <c r="Z728">
        <f>DT728*(DY728+DZ728)/1000</f>
        <v>0</v>
      </c>
      <c r="AA728">
        <f>0.61365*exp(17.502*EA728/(240.97+EA728))</f>
        <v>0</v>
      </c>
      <c r="AB728">
        <f>(X728-DT728*(DY728+DZ728)/1000)</f>
        <v>0</v>
      </c>
      <c r="AC728">
        <f>(-J728*44100)</f>
        <v>0</v>
      </c>
      <c r="AD728">
        <f>2*29.3*R728*0.92*(EA728-W728)</f>
        <v>0</v>
      </c>
      <c r="AE728">
        <f>2*0.95*5.67E-8*(((EA728+$B$7)+273)^4-(W728+273)^4)</f>
        <v>0</v>
      </c>
      <c r="AF728">
        <f>U728+AE728+AC728+AD728</f>
        <v>0</v>
      </c>
      <c r="AG728">
        <f>DX728*AU728*(DS728-DR728*(1000-AU728*DU728)/(1000-AU728*DT728))/(100*DL728)</f>
        <v>0</v>
      </c>
      <c r="AH728">
        <f>1000*DX728*AU728*(DT728-DU728)/(100*DL728*(1000-AU728*DT728))</f>
        <v>0</v>
      </c>
      <c r="AI728">
        <f>(AJ728 - AK728 - DY728*1E3/(8.314*(EA728+273.15)) * AM728/DX728 * AL728) * DX728/(100*DL728) * (1000 - DU728)/1000</f>
        <v>0</v>
      </c>
      <c r="AJ728">
        <v>653.0396789938569</v>
      </c>
      <c r="AK728">
        <v>614.6298545454546</v>
      </c>
      <c r="AL728">
        <v>3.353335875360102</v>
      </c>
      <c r="AM728">
        <v>65.65834347020231</v>
      </c>
      <c r="AN728">
        <f>(AP728 - AO728 + DY728*1E3/(8.314*(EA728+273.15)) * AR728/DX728 * AQ728) * DX728/(100*DL728) * 1000/(1000 - AP728)</f>
        <v>0</v>
      </c>
      <c r="AO728">
        <v>13.38806135499605</v>
      </c>
      <c r="AP728">
        <v>16.55804969696969</v>
      </c>
      <c r="AQ728">
        <v>0.000134162931017002</v>
      </c>
      <c r="AR728">
        <v>107.4177789400426</v>
      </c>
      <c r="AS728">
        <v>0</v>
      </c>
      <c r="AT728">
        <v>0</v>
      </c>
      <c r="AU728">
        <f>IF(AS728*$H$13&gt;=AW728,1.0,(AW728/(AW728-AS728*$H$13)))</f>
        <v>0</v>
      </c>
      <c r="AV728">
        <f>(AU728-1)*100</f>
        <v>0</v>
      </c>
      <c r="AW728">
        <f>MAX(0,($B$13+$C$13*EF728)/(1+$D$13*EF728)*DY728/(EA728+273)*$E$13)</f>
        <v>0</v>
      </c>
      <c r="AX728" t="s">
        <v>437</v>
      </c>
      <c r="AY728" t="s">
        <v>437</v>
      </c>
      <c r="AZ728">
        <v>0</v>
      </c>
      <c r="BA728">
        <v>0</v>
      </c>
      <c r="BB728">
        <f>1-AZ728/BA728</f>
        <v>0</v>
      </c>
      <c r="BC728">
        <v>0</v>
      </c>
      <c r="BD728" t="s">
        <v>437</v>
      </c>
      <c r="BE728" t="s">
        <v>437</v>
      </c>
      <c r="BF728">
        <v>0</v>
      </c>
      <c r="BG728">
        <v>0</v>
      </c>
      <c r="BH728">
        <f>1-BF728/BG728</f>
        <v>0</v>
      </c>
      <c r="BI728">
        <v>0.5</v>
      </c>
      <c r="BJ728">
        <f>DI728</f>
        <v>0</v>
      </c>
      <c r="BK728">
        <f>L728</f>
        <v>0</v>
      </c>
      <c r="BL728">
        <f>BH728*BI728*BJ728</f>
        <v>0</v>
      </c>
      <c r="BM728">
        <f>(BK728-BC728)/BJ728</f>
        <v>0</v>
      </c>
      <c r="BN728">
        <f>(BA728-BG728)/BG728</f>
        <v>0</v>
      </c>
      <c r="BO728">
        <f>AZ728/(BB728+AZ728/BG728)</f>
        <v>0</v>
      </c>
      <c r="BP728" t="s">
        <v>437</v>
      </c>
      <c r="BQ728">
        <v>0</v>
      </c>
      <c r="BR728">
        <f>IF(BQ728&lt;&gt;0, BQ728, BO728)</f>
        <v>0</v>
      </c>
      <c r="BS728">
        <f>1-BR728/BG728</f>
        <v>0</v>
      </c>
      <c r="BT728">
        <f>(BG728-BF728)/(BG728-BR728)</f>
        <v>0</v>
      </c>
      <c r="BU728">
        <f>(BA728-BG728)/(BA728-BR728)</f>
        <v>0</v>
      </c>
      <c r="BV728">
        <f>(BG728-BF728)/(BG728-AZ728)</f>
        <v>0</v>
      </c>
      <c r="BW728">
        <f>(BA728-BG728)/(BA728-AZ728)</f>
        <v>0</v>
      </c>
      <c r="BX728">
        <f>(BT728*BR728/BF728)</f>
        <v>0</v>
      </c>
      <c r="BY728">
        <f>(1-BX728)</f>
        <v>0</v>
      </c>
      <c r="BZ728">
        <v>2020</v>
      </c>
      <c r="CA728">
        <v>290.0000000000001</v>
      </c>
      <c r="CB728">
        <v>1590.42</v>
      </c>
      <c r="CC728">
        <v>295</v>
      </c>
      <c r="CD728">
        <v>5220.67</v>
      </c>
      <c r="CE728">
        <v>1591.29</v>
      </c>
      <c r="CF728">
        <v>-0.87</v>
      </c>
      <c r="CG728">
        <v>300.0000000000001</v>
      </c>
      <c r="CH728">
        <v>23.8</v>
      </c>
      <c r="CI728">
        <v>1650.734719841875</v>
      </c>
      <c r="CJ728">
        <v>2.032994541366527</v>
      </c>
      <c r="CK728">
        <v>-31.03478562282126</v>
      </c>
      <c r="CL728">
        <v>0.9198548094063967</v>
      </c>
      <c r="CM728">
        <v>0.9759925733019913</v>
      </c>
      <c r="CN728">
        <v>-0.00431141668520578</v>
      </c>
      <c r="CO728">
        <v>289.9999999999999</v>
      </c>
      <c r="CP728">
        <v>1590.91</v>
      </c>
      <c r="CQ728">
        <v>765</v>
      </c>
      <c r="CR728">
        <v>5219.32</v>
      </c>
      <c r="CS728">
        <v>1591.27</v>
      </c>
      <c r="CT728">
        <v>-0.36</v>
      </c>
      <c r="DH728">
        <f>$B$11*EG728+$C$11*EH728+$F$11*ES728*(1-EV728)</f>
        <v>0</v>
      </c>
      <c r="DI728">
        <f>DH728*DJ728</f>
        <v>0</v>
      </c>
      <c r="DJ728">
        <f>($B$11*$D$9+$C$11*$D$9+$F$11*((FF728+EX728)/MAX(FF728+EX728+FG728, 0.1)*$I$9+FG728/MAX(FF728+EX728+FG728, 0.1)*$J$9))/($B$11+$C$11+$F$11)</f>
        <v>0</v>
      </c>
      <c r="DK728">
        <f>($B$11*$K$9+$C$11*$K$9+$F$11*((FF728+EX728)/MAX(FF728+EX728+FG728, 0.1)*$P$9+FG728/MAX(FF728+EX728+FG728, 0.1)*$Q$9))/($B$11+$C$11+$F$11)</f>
        <v>0</v>
      </c>
      <c r="DL728">
        <v>6</v>
      </c>
      <c r="DM728">
        <v>0.5</v>
      </c>
      <c r="DN728" t="s">
        <v>438</v>
      </c>
      <c r="DO728">
        <v>2</v>
      </c>
      <c r="DP728" t="b">
        <v>1</v>
      </c>
      <c r="DQ728">
        <v>1761516552</v>
      </c>
      <c r="DR728">
        <v>597.8631111111113</v>
      </c>
      <c r="DS728">
        <v>645.8621111111111</v>
      </c>
      <c r="DT728">
        <v>16.55266666666667</v>
      </c>
      <c r="DU728">
        <v>13.38807777777778</v>
      </c>
      <c r="DV728">
        <v>600.5214444444443</v>
      </c>
      <c r="DW728">
        <v>16.47707777777778</v>
      </c>
      <c r="DX728">
        <v>499.9821111111111</v>
      </c>
      <c r="DY728">
        <v>90.23976666666665</v>
      </c>
      <c r="DZ728">
        <v>0.1000087</v>
      </c>
      <c r="EA728">
        <v>23.96595555555556</v>
      </c>
      <c r="EB728">
        <v>23.993</v>
      </c>
      <c r="EC728">
        <v>999.9000000000001</v>
      </c>
      <c r="ED728">
        <v>0</v>
      </c>
      <c r="EE728">
        <v>0</v>
      </c>
      <c r="EF728">
        <v>9996.457777777779</v>
      </c>
      <c r="EG728">
        <v>0</v>
      </c>
      <c r="EH728">
        <v>1044.752222222222</v>
      </c>
      <c r="EI728">
        <v>-47.99898888888889</v>
      </c>
      <c r="EJ728">
        <v>607.9262222222222</v>
      </c>
      <c r="EK728">
        <v>654.6263333333333</v>
      </c>
      <c r="EL728">
        <v>3.164593333333334</v>
      </c>
      <c r="EM728">
        <v>645.8621111111111</v>
      </c>
      <c r="EN728">
        <v>13.38807777777778</v>
      </c>
      <c r="EO728">
        <v>1.49371</v>
      </c>
      <c r="EP728">
        <v>1.208135555555556</v>
      </c>
      <c r="EQ728">
        <v>12.90391111111111</v>
      </c>
      <c r="ER728">
        <v>9.702188888888891</v>
      </c>
      <c r="ES728">
        <v>2000.021111111111</v>
      </c>
      <c r="ET728">
        <v>0.9799956666666666</v>
      </c>
      <c r="EU728">
        <v>0.02000434444444445</v>
      </c>
      <c r="EV728">
        <v>0</v>
      </c>
      <c r="EW728">
        <v>1349.437777777778</v>
      </c>
      <c r="EX728">
        <v>5.00097</v>
      </c>
      <c r="EY728">
        <v>27252.46666666667</v>
      </c>
      <c r="EZ728">
        <v>16707.73333333333</v>
      </c>
      <c r="FA728">
        <v>41.187</v>
      </c>
      <c r="FB728">
        <v>42.312</v>
      </c>
      <c r="FC728">
        <v>41.333</v>
      </c>
      <c r="FD728">
        <v>41.687</v>
      </c>
      <c r="FE728">
        <v>41.25</v>
      </c>
      <c r="FF728">
        <v>1955.111111111111</v>
      </c>
      <c r="FG728">
        <v>39.91</v>
      </c>
      <c r="FH728">
        <v>0</v>
      </c>
      <c r="FI728">
        <v>11425.40000009537</v>
      </c>
      <c r="FJ728">
        <v>0</v>
      </c>
      <c r="FK728">
        <v>1349.726538461538</v>
      </c>
      <c r="FL728">
        <v>-3.643418799652236</v>
      </c>
      <c r="FM728">
        <v>-77.96923075511994</v>
      </c>
      <c r="FN728">
        <v>27259.17692307693</v>
      </c>
      <c r="FO728">
        <v>15</v>
      </c>
      <c r="FP728">
        <v>0</v>
      </c>
      <c r="FQ728" t="s">
        <v>439</v>
      </c>
      <c r="FR728">
        <v>1760210915.6</v>
      </c>
      <c r="FS728">
        <v>0</v>
      </c>
      <c r="FT728">
        <v>0</v>
      </c>
      <c r="FU728">
        <v>-0.215</v>
      </c>
      <c r="FV728">
        <v>0</v>
      </c>
      <c r="FW728">
        <v>-0.6919999999999999</v>
      </c>
      <c r="FX728">
        <v>0</v>
      </c>
      <c r="FY728">
        <v>400</v>
      </c>
      <c r="FZ728">
        <v>0</v>
      </c>
      <c r="GA728">
        <v>0.15</v>
      </c>
      <c r="GB728">
        <v>0</v>
      </c>
      <c r="GC728">
        <v>-47.45474146341463</v>
      </c>
      <c r="GD728">
        <v>-4.170852961672437</v>
      </c>
      <c r="GE728">
        <v>0.4137328058327605</v>
      </c>
      <c r="GF728">
        <v>0</v>
      </c>
      <c r="GG728">
        <v>1349.929411764706</v>
      </c>
      <c r="GH728">
        <v>-4.230404883177313</v>
      </c>
      <c r="GI728">
        <v>0.4731306322314119</v>
      </c>
      <c r="GJ728">
        <v>0</v>
      </c>
      <c r="GK728">
        <v>3.160671463414634</v>
      </c>
      <c r="GL728">
        <v>0.03194257839721048</v>
      </c>
      <c r="GM728">
        <v>0.005248645614370148</v>
      </c>
      <c r="GN728">
        <v>1</v>
      </c>
      <c r="GO728">
        <v>1</v>
      </c>
      <c r="GP728">
        <v>3</v>
      </c>
      <c r="GQ728" t="s">
        <v>446</v>
      </c>
      <c r="GR728">
        <v>3.13342</v>
      </c>
      <c r="GS728">
        <v>2.76024</v>
      </c>
      <c r="GT728">
        <v>0.122098</v>
      </c>
      <c r="GU728">
        <v>0.127137</v>
      </c>
      <c r="GV728">
        <v>0.08094999999999999</v>
      </c>
      <c r="GW728">
        <v>0.0686407</v>
      </c>
      <c r="GX728">
        <v>27834.1</v>
      </c>
      <c r="GY728">
        <v>27679.6</v>
      </c>
      <c r="GZ728">
        <v>29490.8</v>
      </c>
      <c r="HA728">
        <v>29317.8</v>
      </c>
      <c r="HB728">
        <v>35819</v>
      </c>
      <c r="HC728">
        <v>36173.7</v>
      </c>
      <c r="HD728">
        <v>41495.4</v>
      </c>
      <c r="HE728">
        <v>41648.9</v>
      </c>
      <c r="HF728">
        <v>1.91045</v>
      </c>
      <c r="HG728">
        <v>1.82475</v>
      </c>
      <c r="HH728">
        <v>0.007823109999999999</v>
      </c>
      <c r="HI728">
        <v>0</v>
      </c>
      <c r="HJ728">
        <v>23.8565</v>
      </c>
      <c r="HK728">
        <v>999.9</v>
      </c>
      <c r="HL728">
        <v>33.8</v>
      </c>
      <c r="HM728">
        <v>31.3</v>
      </c>
      <c r="HN728">
        <v>17.1905</v>
      </c>
      <c r="HO728">
        <v>62.6769</v>
      </c>
      <c r="HP728">
        <v>30.8373</v>
      </c>
      <c r="HQ728">
        <v>1</v>
      </c>
      <c r="HR728">
        <v>0.309756</v>
      </c>
      <c r="HS728">
        <v>5.26463</v>
      </c>
      <c r="HT728">
        <v>20.262</v>
      </c>
      <c r="HU728">
        <v>5.21894</v>
      </c>
      <c r="HV728">
        <v>12.0159</v>
      </c>
      <c r="HW728">
        <v>4.9891</v>
      </c>
      <c r="HX728">
        <v>3.28783</v>
      </c>
      <c r="HY728">
        <v>9999</v>
      </c>
      <c r="HZ728">
        <v>9999</v>
      </c>
      <c r="IA728">
        <v>9999</v>
      </c>
      <c r="IB728">
        <v>999.9</v>
      </c>
      <c r="IC728">
        <v>4.97285</v>
      </c>
      <c r="ID728">
        <v>1.86661</v>
      </c>
      <c r="IE728">
        <v>1.86592</v>
      </c>
      <c r="IF728">
        <v>1.86585</v>
      </c>
      <c r="IG728">
        <v>1.86769</v>
      </c>
      <c r="IH728">
        <v>1.87014</v>
      </c>
      <c r="II728">
        <v>1.86875</v>
      </c>
      <c r="IJ728">
        <v>1.87028</v>
      </c>
      <c r="IK728">
        <v>0</v>
      </c>
      <c r="IL728">
        <v>0</v>
      </c>
      <c r="IM728">
        <v>0</v>
      </c>
      <c r="IN728">
        <v>0</v>
      </c>
      <c r="IO728" t="s">
        <v>441</v>
      </c>
      <c r="IP728" t="s">
        <v>442</v>
      </c>
      <c r="IQ728" t="s">
        <v>443</v>
      </c>
      <c r="IR728" t="s">
        <v>443</v>
      </c>
      <c r="IS728" t="s">
        <v>443</v>
      </c>
      <c r="IT728" t="s">
        <v>443</v>
      </c>
      <c r="IU728">
        <v>0</v>
      </c>
      <c r="IV728">
        <v>100</v>
      </c>
      <c r="IW728">
        <v>100</v>
      </c>
      <c r="IX728">
        <v>-2.674</v>
      </c>
      <c r="IY728">
        <v>0.0757</v>
      </c>
      <c r="IZ728">
        <v>-1.414774939843471</v>
      </c>
      <c r="JA728">
        <v>-0.002262605230658699</v>
      </c>
      <c r="JB728">
        <v>4.117972070868355E-07</v>
      </c>
      <c r="JC728">
        <v>-1.535053720392113E-10</v>
      </c>
      <c r="JD728">
        <v>-0.05773197212917025</v>
      </c>
      <c r="JE728">
        <v>-0.004387372397949352</v>
      </c>
      <c r="JF728">
        <v>0.001148265067849212</v>
      </c>
      <c r="JG728">
        <v>-2.372704636287677E-05</v>
      </c>
      <c r="JH728">
        <v>4</v>
      </c>
      <c r="JI728">
        <v>2346</v>
      </c>
      <c r="JJ728">
        <v>1</v>
      </c>
      <c r="JK728">
        <v>24</v>
      </c>
      <c r="JL728">
        <v>21760.6</v>
      </c>
      <c r="JM728">
        <v>29358609.2</v>
      </c>
      <c r="JN728">
        <v>1.48926</v>
      </c>
      <c r="JO728">
        <v>2.26685</v>
      </c>
      <c r="JP728">
        <v>1.39648</v>
      </c>
      <c r="JQ728">
        <v>2.35718</v>
      </c>
      <c r="JR728">
        <v>1.49536</v>
      </c>
      <c r="JS728">
        <v>2.58789</v>
      </c>
      <c r="JT728">
        <v>36.0816</v>
      </c>
      <c r="JU728">
        <v>24.0262</v>
      </c>
      <c r="JV728">
        <v>18</v>
      </c>
      <c r="JW728">
        <v>501.948</v>
      </c>
      <c r="JX728">
        <v>436.972</v>
      </c>
      <c r="JY728">
        <v>18.1895</v>
      </c>
      <c r="JZ728">
        <v>31.3479</v>
      </c>
      <c r="KA728">
        <v>29.9999</v>
      </c>
      <c r="KB728">
        <v>31.1403</v>
      </c>
      <c r="KC728">
        <v>31.0635</v>
      </c>
      <c r="KD728">
        <v>29.8544</v>
      </c>
      <c r="KE728">
        <v>24.6672</v>
      </c>
      <c r="KF728">
        <v>28.4139</v>
      </c>
      <c r="KG728">
        <v>18.2189</v>
      </c>
      <c r="KH728">
        <v>674.083</v>
      </c>
      <c r="KI728">
        <v>13.3972</v>
      </c>
      <c r="KJ728">
        <v>100.785</v>
      </c>
      <c r="KK728">
        <v>100.155</v>
      </c>
    </row>
    <row r="729" spans="1:297">
      <c r="A729">
        <v>713</v>
      </c>
      <c r="B729">
        <v>1761516559.5</v>
      </c>
      <c r="C729">
        <v>9349</v>
      </c>
      <c r="D729" t="s">
        <v>1875</v>
      </c>
      <c r="E729" t="s">
        <v>1876</v>
      </c>
      <c r="F729">
        <v>5</v>
      </c>
      <c r="G729" t="s">
        <v>1604</v>
      </c>
      <c r="H729" t="s">
        <v>436</v>
      </c>
      <c r="I729">
        <v>1761516556.7</v>
      </c>
      <c r="J729">
        <f>(K729)/1000</f>
        <v>0</v>
      </c>
      <c r="K729">
        <f>IF(DP729, AN729, AH729)</f>
        <v>0</v>
      </c>
      <c r="L729">
        <f>IF(DP729, AI729, AG729)</f>
        <v>0</v>
      </c>
      <c r="M729">
        <f>DR729 - IF(AU729&gt;1, L729*DL729*100.0/(AW729), 0)</f>
        <v>0</v>
      </c>
      <c r="N729">
        <f>((T729-J729/2)*M729-L729)/(T729+J729/2)</f>
        <v>0</v>
      </c>
      <c r="O729">
        <f>N729*(DY729+DZ729)/1000.0</f>
        <v>0</v>
      </c>
      <c r="P729">
        <f>(DR729 - IF(AU729&gt;1, L729*DL729*100.0/(AW729), 0))*(DY729+DZ729)/1000.0</f>
        <v>0</v>
      </c>
      <c r="Q729">
        <f>2.0/((1/S729-1/R729)+SIGN(S729)*SQRT((1/S729-1/R729)*(1/S729-1/R729) + 4*DM729/((DM729+1)*(DM729+1))*(2*1/S729*1/R729-1/R729*1/R729)))</f>
        <v>0</v>
      </c>
      <c r="R729">
        <f>IF(LEFT(DN729,1)&lt;&gt;"0",IF(LEFT(DN729,1)="1",3.0,DO729),$D$5+$E$5*(EF729*DY729/($K$5*1000))+$F$5*(EF729*DY729/($K$5*1000))*MAX(MIN(DL729,$J$5),$I$5)*MAX(MIN(DL729,$J$5),$I$5)+$G$5*MAX(MIN(DL729,$J$5),$I$5)*(EF729*DY729/($K$5*1000))+$H$5*(EF729*DY729/($K$5*1000))*(EF729*DY729/($K$5*1000)))</f>
        <v>0</v>
      </c>
      <c r="S729">
        <f>J729*(1000-(1000*0.61365*exp(17.502*W729/(240.97+W729))/(DY729+DZ729)+DT729)/2)/(1000*0.61365*exp(17.502*W729/(240.97+W729))/(DY729+DZ729)-DT729)</f>
        <v>0</v>
      </c>
      <c r="T729">
        <f>1/((DM729+1)/(Q729/1.6)+1/(R729/1.37)) + DM729/((DM729+1)/(Q729/1.6) + DM729/(R729/1.37))</f>
        <v>0</v>
      </c>
      <c r="U729">
        <f>(DH729*DK729)</f>
        <v>0</v>
      </c>
      <c r="V729">
        <f>(EA729+(U729+2*0.95*5.67E-8*(((EA729+$B$7)+273)^4-(EA729+273)^4)-44100*J729)/(1.84*29.3*R729+8*0.95*5.67E-8*(EA729+273)^3))</f>
        <v>0</v>
      </c>
      <c r="W729">
        <f>($C$7*EB729+$D$7*EC729+$E$7*V729)</f>
        <v>0</v>
      </c>
      <c r="X729">
        <f>0.61365*exp(17.502*W729/(240.97+W729))</f>
        <v>0</v>
      </c>
      <c r="Y729">
        <f>(Z729/AA729*100)</f>
        <v>0</v>
      </c>
      <c r="Z729">
        <f>DT729*(DY729+DZ729)/1000</f>
        <v>0</v>
      </c>
      <c r="AA729">
        <f>0.61365*exp(17.502*EA729/(240.97+EA729))</f>
        <v>0</v>
      </c>
      <c r="AB729">
        <f>(X729-DT729*(DY729+DZ729)/1000)</f>
        <v>0</v>
      </c>
      <c r="AC729">
        <f>(-J729*44100)</f>
        <v>0</v>
      </c>
      <c r="AD729">
        <f>2*29.3*R729*0.92*(EA729-W729)</f>
        <v>0</v>
      </c>
      <c r="AE729">
        <f>2*0.95*5.67E-8*(((EA729+$B$7)+273)^4-(W729+273)^4)</f>
        <v>0</v>
      </c>
      <c r="AF729">
        <f>U729+AE729+AC729+AD729</f>
        <v>0</v>
      </c>
      <c r="AG729">
        <f>DX729*AU729*(DS729-DR729*(1000-AU729*DU729)/(1000-AU729*DT729))/(100*DL729)</f>
        <v>0</v>
      </c>
      <c r="AH729">
        <f>1000*DX729*AU729*(DT729-DU729)/(100*DL729*(1000-AU729*DT729))</f>
        <v>0</v>
      </c>
      <c r="AI729">
        <f>(AJ729 - AK729 - DY729*1E3/(8.314*(EA729+273.15)) * AM729/DX729 * AL729) * DX729/(100*DL729) * (1000 - DU729)/1000</f>
        <v>0</v>
      </c>
      <c r="AJ729">
        <v>669.9506267387094</v>
      </c>
      <c r="AK729">
        <v>631.2273818181817</v>
      </c>
      <c r="AL729">
        <v>3.31862893862407</v>
      </c>
      <c r="AM729">
        <v>65.65834347020231</v>
      </c>
      <c r="AN729">
        <f>(AP729 - AO729 + DY729*1E3/(8.314*(EA729+273.15)) * AR729/DX729 * AQ729) * DX729/(100*DL729) * 1000/(1000 - AP729)</f>
        <v>0</v>
      </c>
      <c r="AO729">
        <v>13.38900034913661</v>
      </c>
      <c r="AP729">
        <v>16.5718812121212</v>
      </c>
      <c r="AQ729">
        <v>0.0001577699374258785</v>
      </c>
      <c r="AR729">
        <v>107.4177789400426</v>
      </c>
      <c r="AS729">
        <v>0</v>
      </c>
      <c r="AT729">
        <v>0</v>
      </c>
      <c r="AU729">
        <f>IF(AS729*$H$13&gt;=AW729,1.0,(AW729/(AW729-AS729*$H$13)))</f>
        <v>0</v>
      </c>
      <c r="AV729">
        <f>(AU729-1)*100</f>
        <v>0</v>
      </c>
      <c r="AW729">
        <f>MAX(0,($B$13+$C$13*EF729)/(1+$D$13*EF729)*DY729/(EA729+273)*$E$13)</f>
        <v>0</v>
      </c>
      <c r="AX729" t="s">
        <v>437</v>
      </c>
      <c r="AY729" t="s">
        <v>437</v>
      </c>
      <c r="AZ729">
        <v>0</v>
      </c>
      <c r="BA729">
        <v>0</v>
      </c>
      <c r="BB729">
        <f>1-AZ729/BA729</f>
        <v>0</v>
      </c>
      <c r="BC729">
        <v>0</v>
      </c>
      <c r="BD729" t="s">
        <v>437</v>
      </c>
      <c r="BE729" t="s">
        <v>437</v>
      </c>
      <c r="BF729">
        <v>0</v>
      </c>
      <c r="BG729">
        <v>0</v>
      </c>
      <c r="BH729">
        <f>1-BF729/BG729</f>
        <v>0</v>
      </c>
      <c r="BI729">
        <v>0.5</v>
      </c>
      <c r="BJ729">
        <f>DI729</f>
        <v>0</v>
      </c>
      <c r="BK729">
        <f>L729</f>
        <v>0</v>
      </c>
      <c r="BL729">
        <f>BH729*BI729*BJ729</f>
        <v>0</v>
      </c>
      <c r="BM729">
        <f>(BK729-BC729)/BJ729</f>
        <v>0</v>
      </c>
      <c r="BN729">
        <f>(BA729-BG729)/BG729</f>
        <v>0</v>
      </c>
      <c r="BO729">
        <f>AZ729/(BB729+AZ729/BG729)</f>
        <v>0</v>
      </c>
      <c r="BP729" t="s">
        <v>437</v>
      </c>
      <c r="BQ729">
        <v>0</v>
      </c>
      <c r="BR729">
        <f>IF(BQ729&lt;&gt;0, BQ729, BO729)</f>
        <v>0</v>
      </c>
      <c r="BS729">
        <f>1-BR729/BG729</f>
        <v>0</v>
      </c>
      <c r="BT729">
        <f>(BG729-BF729)/(BG729-BR729)</f>
        <v>0</v>
      </c>
      <c r="BU729">
        <f>(BA729-BG729)/(BA729-BR729)</f>
        <v>0</v>
      </c>
      <c r="BV729">
        <f>(BG729-BF729)/(BG729-AZ729)</f>
        <v>0</v>
      </c>
      <c r="BW729">
        <f>(BA729-BG729)/(BA729-AZ729)</f>
        <v>0</v>
      </c>
      <c r="BX729">
        <f>(BT729*BR729/BF729)</f>
        <v>0</v>
      </c>
      <c r="BY729">
        <f>(1-BX729)</f>
        <v>0</v>
      </c>
      <c r="BZ729">
        <v>2020</v>
      </c>
      <c r="CA729">
        <v>290.0000000000001</v>
      </c>
      <c r="CB729">
        <v>1590.42</v>
      </c>
      <c r="CC729">
        <v>295</v>
      </c>
      <c r="CD729">
        <v>5220.67</v>
      </c>
      <c r="CE729">
        <v>1591.29</v>
      </c>
      <c r="CF729">
        <v>-0.87</v>
      </c>
      <c r="CG729">
        <v>300.0000000000001</v>
      </c>
      <c r="CH729">
        <v>23.8</v>
      </c>
      <c r="CI729">
        <v>1650.734719841875</v>
      </c>
      <c r="CJ729">
        <v>2.032994541366527</v>
      </c>
      <c r="CK729">
        <v>-31.03478562282126</v>
      </c>
      <c r="CL729">
        <v>0.9198548094063967</v>
      </c>
      <c r="CM729">
        <v>0.9759925733019913</v>
      </c>
      <c r="CN729">
        <v>-0.00431141668520578</v>
      </c>
      <c r="CO729">
        <v>289.9999999999999</v>
      </c>
      <c r="CP729">
        <v>1590.91</v>
      </c>
      <c r="CQ729">
        <v>765</v>
      </c>
      <c r="CR729">
        <v>5219.32</v>
      </c>
      <c r="CS729">
        <v>1591.27</v>
      </c>
      <c r="CT729">
        <v>-0.36</v>
      </c>
      <c r="DH729">
        <f>$B$11*EG729+$C$11*EH729+$F$11*ES729*(1-EV729)</f>
        <v>0</v>
      </c>
      <c r="DI729">
        <f>DH729*DJ729</f>
        <v>0</v>
      </c>
      <c r="DJ729">
        <f>($B$11*$D$9+$C$11*$D$9+$F$11*((FF729+EX729)/MAX(FF729+EX729+FG729, 0.1)*$I$9+FG729/MAX(FF729+EX729+FG729, 0.1)*$J$9))/($B$11+$C$11+$F$11)</f>
        <v>0</v>
      </c>
      <c r="DK729">
        <f>($B$11*$K$9+$C$11*$K$9+$F$11*((FF729+EX729)/MAX(FF729+EX729+FG729, 0.1)*$P$9+FG729/MAX(FF729+EX729+FG729, 0.1)*$Q$9))/($B$11+$C$11+$F$11)</f>
        <v>0</v>
      </c>
      <c r="DL729">
        <v>6</v>
      </c>
      <c r="DM729">
        <v>0.5</v>
      </c>
      <c r="DN729" t="s">
        <v>438</v>
      </c>
      <c r="DO729">
        <v>2</v>
      </c>
      <c r="DP729" t="b">
        <v>1</v>
      </c>
      <c r="DQ729">
        <v>1761516556.7</v>
      </c>
      <c r="DR729">
        <v>613.2814000000001</v>
      </c>
      <c r="DS729">
        <v>661.453</v>
      </c>
      <c r="DT729">
        <v>16.56565</v>
      </c>
      <c r="DU729">
        <v>13.389</v>
      </c>
      <c r="DV729">
        <v>615.9697</v>
      </c>
      <c r="DW729">
        <v>16.48988</v>
      </c>
      <c r="DX729">
        <v>500.0214999999999</v>
      </c>
      <c r="DY729">
        <v>90.23915000000002</v>
      </c>
      <c r="DZ729">
        <v>0.09997998999999999</v>
      </c>
      <c r="EA729">
        <v>23.9622</v>
      </c>
      <c r="EB729">
        <v>23.97729</v>
      </c>
      <c r="EC729">
        <v>999.9</v>
      </c>
      <c r="ED729">
        <v>0</v>
      </c>
      <c r="EE729">
        <v>0</v>
      </c>
      <c r="EF729">
        <v>9999.757999999998</v>
      </c>
      <c r="EG729">
        <v>0</v>
      </c>
      <c r="EH729">
        <v>1044.741</v>
      </c>
      <c r="EI729">
        <v>-48.17159</v>
      </c>
      <c r="EJ729">
        <v>623.6119000000001</v>
      </c>
      <c r="EK729">
        <v>670.4295</v>
      </c>
      <c r="EL729">
        <v>3.176641</v>
      </c>
      <c r="EM729">
        <v>661.453</v>
      </c>
      <c r="EN729">
        <v>13.389</v>
      </c>
      <c r="EO729">
        <v>1.494872</v>
      </c>
      <c r="EP729">
        <v>1.208211</v>
      </c>
      <c r="EQ729">
        <v>12.91579</v>
      </c>
      <c r="ER729">
        <v>9.703132999999999</v>
      </c>
      <c r="ES729">
        <v>1999.976</v>
      </c>
      <c r="ET729">
        <v>0.9799952000000001</v>
      </c>
      <c r="EU729">
        <v>0.0200048</v>
      </c>
      <c r="EV729">
        <v>0</v>
      </c>
      <c r="EW729">
        <v>1349.253</v>
      </c>
      <c r="EX729">
        <v>5.000970000000001</v>
      </c>
      <c r="EY729">
        <v>27245.79</v>
      </c>
      <c r="EZ729">
        <v>16707.35</v>
      </c>
      <c r="FA729">
        <v>41.187</v>
      </c>
      <c r="FB729">
        <v>42.312</v>
      </c>
      <c r="FC729">
        <v>41.375</v>
      </c>
      <c r="FD729">
        <v>41.687</v>
      </c>
      <c r="FE729">
        <v>41.25</v>
      </c>
      <c r="FF729">
        <v>1955.066</v>
      </c>
      <c r="FG729">
        <v>39.90999999999999</v>
      </c>
      <c r="FH729">
        <v>0</v>
      </c>
      <c r="FI729">
        <v>11430.80000019073</v>
      </c>
      <c r="FJ729">
        <v>0</v>
      </c>
      <c r="FK729">
        <v>1349.4272</v>
      </c>
      <c r="FL729">
        <v>-3.313846150501282</v>
      </c>
      <c r="FM729">
        <v>-76.79999987840156</v>
      </c>
      <c r="FN729">
        <v>27251.648</v>
      </c>
      <c r="FO729">
        <v>15</v>
      </c>
      <c r="FP729">
        <v>0</v>
      </c>
      <c r="FQ729" t="s">
        <v>439</v>
      </c>
      <c r="FR729">
        <v>1760210915.6</v>
      </c>
      <c r="FS729">
        <v>0</v>
      </c>
      <c r="FT729">
        <v>0</v>
      </c>
      <c r="FU729">
        <v>-0.215</v>
      </c>
      <c r="FV729">
        <v>0</v>
      </c>
      <c r="FW729">
        <v>-0.6919999999999999</v>
      </c>
      <c r="FX729">
        <v>0</v>
      </c>
      <c r="FY729">
        <v>400</v>
      </c>
      <c r="FZ729">
        <v>0</v>
      </c>
      <c r="GA729">
        <v>0.15</v>
      </c>
      <c r="GB729">
        <v>0</v>
      </c>
      <c r="GC729">
        <v>-47.809565</v>
      </c>
      <c r="GD729">
        <v>-3.24253733583477</v>
      </c>
      <c r="GE729">
        <v>0.3254371863739611</v>
      </c>
      <c r="GF729">
        <v>0</v>
      </c>
      <c r="GG729">
        <v>1349.604411764706</v>
      </c>
      <c r="GH729">
        <v>-3.341023684195386</v>
      </c>
      <c r="GI729">
        <v>0.3851141249984997</v>
      </c>
      <c r="GJ729">
        <v>0</v>
      </c>
      <c r="GK729">
        <v>3.166796</v>
      </c>
      <c r="GL729">
        <v>0.04482664165102336</v>
      </c>
      <c r="GM729">
        <v>0.006618930729355006</v>
      </c>
      <c r="GN729">
        <v>1</v>
      </c>
      <c r="GO729">
        <v>1</v>
      </c>
      <c r="GP729">
        <v>3</v>
      </c>
      <c r="GQ729" t="s">
        <v>446</v>
      </c>
      <c r="GR729">
        <v>3.13342</v>
      </c>
      <c r="GS729">
        <v>2.7603</v>
      </c>
      <c r="GT729">
        <v>0.124384</v>
      </c>
      <c r="GU729">
        <v>0.1293</v>
      </c>
      <c r="GV729">
        <v>0.0810017</v>
      </c>
      <c r="GW729">
        <v>0.068643</v>
      </c>
      <c r="GX729">
        <v>27761.6</v>
      </c>
      <c r="GY729">
        <v>27610.9</v>
      </c>
      <c r="GZ729">
        <v>29490.9</v>
      </c>
      <c r="HA729">
        <v>29317.7</v>
      </c>
      <c r="HB729">
        <v>35817.1</v>
      </c>
      <c r="HC729">
        <v>36173.7</v>
      </c>
      <c r="HD729">
        <v>41495.5</v>
      </c>
      <c r="HE729">
        <v>41648.9</v>
      </c>
      <c r="HF729">
        <v>1.91035</v>
      </c>
      <c r="HG729">
        <v>1.82515</v>
      </c>
      <c r="HH729">
        <v>0.00693277</v>
      </c>
      <c r="HI729">
        <v>0</v>
      </c>
      <c r="HJ729">
        <v>23.858</v>
      </c>
      <c r="HK729">
        <v>999.9</v>
      </c>
      <c r="HL729">
        <v>33.8</v>
      </c>
      <c r="HM729">
        <v>31.3</v>
      </c>
      <c r="HN729">
        <v>17.1903</v>
      </c>
      <c r="HO729">
        <v>62.5969</v>
      </c>
      <c r="HP729">
        <v>30.9175</v>
      </c>
      <c r="HQ729">
        <v>1</v>
      </c>
      <c r="HR729">
        <v>0.308643</v>
      </c>
      <c r="HS729">
        <v>5.15496</v>
      </c>
      <c r="HT729">
        <v>20.2656</v>
      </c>
      <c r="HU729">
        <v>5.21909</v>
      </c>
      <c r="HV729">
        <v>12.0159</v>
      </c>
      <c r="HW729">
        <v>4.98915</v>
      </c>
      <c r="HX729">
        <v>3.2879</v>
      </c>
      <c r="HY729">
        <v>9999</v>
      </c>
      <c r="HZ729">
        <v>9999</v>
      </c>
      <c r="IA729">
        <v>9999</v>
      </c>
      <c r="IB729">
        <v>999.9</v>
      </c>
      <c r="IC729">
        <v>4.97287</v>
      </c>
      <c r="ID729">
        <v>1.86661</v>
      </c>
      <c r="IE729">
        <v>1.8659</v>
      </c>
      <c r="IF729">
        <v>1.86584</v>
      </c>
      <c r="IG729">
        <v>1.86768</v>
      </c>
      <c r="IH729">
        <v>1.87013</v>
      </c>
      <c r="II729">
        <v>1.86875</v>
      </c>
      <c r="IJ729">
        <v>1.87027</v>
      </c>
      <c r="IK729">
        <v>0</v>
      </c>
      <c r="IL729">
        <v>0</v>
      </c>
      <c r="IM729">
        <v>0</v>
      </c>
      <c r="IN729">
        <v>0</v>
      </c>
      <c r="IO729" t="s">
        <v>441</v>
      </c>
      <c r="IP729" t="s">
        <v>442</v>
      </c>
      <c r="IQ729" t="s">
        <v>443</v>
      </c>
      <c r="IR729" t="s">
        <v>443</v>
      </c>
      <c r="IS729" t="s">
        <v>443</v>
      </c>
      <c r="IT729" t="s">
        <v>443</v>
      </c>
      <c r="IU729">
        <v>0</v>
      </c>
      <c r="IV729">
        <v>100</v>
      </c>
      <c r="IW729">
        <v>100</v>
      </c>
      <c r="IX729">
        <v>-2.705</v>
      </c>
      <c r="IY729">
        <v>0.0759</v>
      </c>
      <c r="IZ729">
        <v>-1.414774939843471</v>
      </c>
      <c r="JA729">
        <v>-0.002262605230658699</v>
      </c>
      <c r="JB729">
        <v>4.117972070868355E-07</v>
      </c>
      <c r="JC729">
        <v>-1.535053720392113E-10</v>
      </c>
      <c r="JD729">
        <v>-0.05773197212917025</v>
      </c>
      <c r="JE729">
        <v>-0.004387372397949352</v>
      </c>
      <c r="JF729">
        <v>0.001148265067849212</v>
      </c>
      <c r="JG729">
        <v>-2.372704636287677E-05</v>
      </c>
      <c r="JH729">
        <v>4</v>
      </c>
      <c r="JI729">
        <v>2346</v>
      </c>
      <c r="JJ729">
        <v>1</v>
      </c>
      <c r="JK729">
        <v>24</v>
      </c>
      <c r="JL729">
        <v>21760.7</v>
      </c>
      <c r="JM729">
        <v>29358609.3</v>
      </c>
      <c r="JN729">
        <v>1.51978</v>
      </c>
      <c r="JO729">
        <v>2.25464</v>
      </c>
      <c r="JP729">
        <v>1.39771</v>
      </c>
      <c r="JQ729">
        <v>2.35229</v>
      </c>
      <c r="JR729">
        <v>1.49536</v>
      </c>
      <c r="JS729">
        <v>2.71362</v>
      </c>
      <c r="JT729">
        <v>36.0816</v>
      </c>
      <c r="JU729">
        <v>24.035</v>
      </c>
      <c r="JV729">
        <v>18</v>
      </c>
      <c r="JW729">
        <v>501.882</v>
      </c>
      <c r="JX729">
        <v>437.219</v>
      </c>
      <c r="JY729">
        <v>18.199</v>
      </c>
      <c r="JZ729">
        <v>31.3479</v>
      </c>
      <c r="KA729">
        <v>29.9992</v>
      </c>
      <c r="KB729">
        <v>31.1403</v>
      </c>
      <c r="KC729">
        <v>31.0635</v>
      </c>
      <c r="KD729">
        <v>30.4296</v>
      </c>
      <c r="KE729">
        <v>24.6672</v>
      </c>
      <c r="KF729">
        <v>28.4139</v>
      </c>
      <c r="KG729">
        <v>18.2327</v>
      </c>
      <c r="KH729">
        <v>694.125</v>
      </c>
      <c r="KI729">
        <v>13.3784</v>
      </c>
      <c r="KJ729">
        <v>100.786</v>
      </c>
      <c r="KK729">
        <v>100.155</v>
      </c>
    </row>
    <row r="730" spans="1:297">
      <c r="A730">
        <v>714</v>
      </c>
      <c r="B730">
        <v>1761516564.5</v>
      </c>
      <c r="C730">
        <v>9354</v>
      </c>
      <c r="D730" t="s">
        <v>1877</v>
      </c>
      <c r="E730" t="s">
        <v>1878</v>
      </c>
      <c r="F730">
        <v>5</v>
      </c>
      <c r="G730" t="s">
        <v>1604</v>
      </c>
      <c r="H730" t="s">
        <v>436</v>
      </c>
      <c r="I730">
        <v>1761516562</v>
      </c>
      <c r="J730">
        <f>(K730)/1000</f>
        <v>0</v>
      </c>
      <c r="K730">
        <f>IF(DP730, AN730, AH730)</f>
        <v>0</v>
      </c>
      <c r="L730">
        <f>IF(DP730, AI730, AG730)</f>
        <v>0</v>
      </c>
      <c r="M730">
        <f>DR730 - IF(AU730&gt;1, L730*DL730*100.0/(AW730), 0)</f>
        <v>0</v>
      </c>
      <c r="N730">
        <f>((T730-J730/2)*M730-L730)/(T730+J730/2)</f>
        <v>0</v>
      </c>
      <c r="O730">
        <f>N730*(DY730+DZ730)/1000.0</f>
        <v>0</v>
      </c>
      <c r="P730">
        <f>(DR730 - IF(AU730&gt;1, L730*DL730*100.0/(AW730), 0))*(DY730+DZ730)/1000.0</f>
        <v>0</v>
      </c>
      <c r="Q730">
        <f>2.0/((1/S730-1/R730)+SIGN(S730)*SQRT((1/S730-1/R730)*(1/S730-1/R730) + 4*DM730/((DM730+1)*(DM730+1))*(2*1/S730*1/R730-1/R730*1/R730)))</f>
        <v>0</v>
      </c>
      <c r="R730">
        <f>IF(LEFT(DN730,1)&lt;&gt;"0",IF(LEFT(DN730,1)="1",3.0,DO730),$D$5+$E$5*(EF730*DY730/($K$5*1000))+$F$5*(EF730*DY730/($K$5*1000))*MAX(MIN(DL730,$J$5),$I$5)*MAX(MIN(DL730,$J$5),$I$5)+$G$5*MAX(MIN(DL730,$J$5),$I$5)*(EF730*DY730/($K$5*1000))+$H$5*(EF730*DY730/($K$5*1000))*(EF730*DY730/($K$5*1000)))</f>
        <v>0</v>
      </c>
      <c r="S730">
        <f>J730*(1000-(1000*0.61365*exp(17.502*W730/(240.97+W730))/(DY730+DZ730)+DT730)/2)/(1000*0.61365*exp(17.502*W730/(240.97+W730))/(DY730+DZ730)-DT730)</f>
        <v>0</v>
      </c>
      <c r="T730">
        <f>1/((DM730+1)/(Q730/1.6)+1/(R730/1.37)) + DM730/((DM730+1)/(Q730/1.6) + DM730/(R730/1.37))</f>
        <v>0</v>
      </c>
      <c r="U730">
        <f>(DH730*DK730)</f>
        <v>0</v>
      </c>
      <c r="V730">
        <f>(EA730+(U730+2*0.95*5.67E-8*(((EA730+$B$7)+273)^4-(EA730+273)^4)-44100*J730)/(1.84*29.3*R730+8*0.95*5.67E-8*(EA730+273)^3))</f>
        <v>0</v>
      </c>
      <c r="W730">
        <f>($C$7*EB730+$D$7*EC730+$E$7*V730)</f>
        <v>0</v>
      </c>
      <c r="X730">
        <f>0.61365*exp(17.502*W730/(240.97+W730))</f>
        <v>0</v>
      </c>
      <c r="Y730">
        <f>(Z730/AA730*100)</f>
        <v>0</v>
      </c>
      <c r="Z730">
        <f>DT730*(DY730+DZ730)/1000</f>
        <v>0</v>
      </c>
      <c r="AA730">
        <f>0.61365*exp(17.502*EA730/(240.97+EA730))</f>
        <v>0</v>
      </c>
      <c r="AB730">
        <f>(X730-DT730*(DY730+DZ730)/1000)</f>
        <v>0</v>
      </c>
      <c r="AC730">
        <f>(-J730*44100)</f>
        <v>0</v>
      </c>
      <c r="AD730">
        <f>2*29.3*R730*0.92*(EA730-W730)</f>
        <v>0</v>
      </c>
      <c r="AE730">
        <f>2*0.95*5.67E-8*(((EA730+$B$7)+273)^4-(W730+273)^4)</f>
        <v>0</v>
      </c>
      <c r="AF730">
        <f>U730+AE730+AC730+AD730</f>
        <v>0</v>
      </c>
      <c r="AG730">
        <f>DX730*AU730*(DS730-DR730*(1000-AU730*DU730)/(1000-AU730*DT730))/(100*DL730)</f>
        <v>0</v>
      </c>
      <c r="AH730">
        <f>1000*DX730*AU730*(DT730-DU730)/(100*DL730*(1000-AU730*DT730))</f>
        <v>0</v>
      </c>
      <c r="AI730">
        <f>(AJ730 - AK730 - DY730*1E3/(8.314*(EA730+273.15)) * AM730/DX730 * AL730) * DX730/(100*DL730) * (1000 - DU730)/1000</f>
        <v>0</v>
      </c>
      <c r="AJ730">
        <v>686.5950131102948</v>
      </c>
      <c r="AK730">
        <v>647.7370606060603</v>
      </c>
      <c r="AL730">
        <v>3.314171674161116</v>
      </c>
      <c r="AM730">
        <v>65.65834347020231</v>
      </c>
      <c r="AN730">
        <f>(AP730 - AO730 + DY730*1E3/(8.314*(EA730+273.15)) * AR730/DX730 * AQ730) * DX730/(100*DL730) * 1000/(1000 - AP730)</f>
        <v>0</v>
      </c>
      <c r="AO730">
        <v>13.39044546858768</v>
      </c>
      <c r="AP730">
        <v>16.59031999999999</v>
      </c>
      <c r="AQ730">
        <v>0.0001858811321389283</v>
      </c>
      <c r="AR730">
        <v>107.4177789400426</v>
      </c>
      <c r="AS730">
        <v>0</v>
      </c>
      <c r="AT730">
        <v>0</v>
      </c>
      <c r="AU730">
        <f>IF(AS730*$H$13&gt;=AW730,1.0,(AW730/(AW730-AS730*$H$13)))</f>
        <v>0</v>
      </c>
      <c r="AV730">
        <f>(AU730-1)*100</f>
        <v>0</v>
      </c>
      <c r="AW730">
        <f>MAX(0,($B$13+$C$13*EF730)/(1+$D$13*EF730)*DY730/(EA730+273)*$E$13)</f>
        <v>0</v>
      </c>
      <c r="AX730" t="s">
        <v>437</v>
      </c>
      <c r="AY730" t="s">
        <v>437</v>
      </c>
      <c r="AZ730">
        <v>0</v>
      </c>
      <c r="BA730">
        <v>0</v>
      </c>
      <c r="BB730">
        <f>1-AZ730/BA730</f>
        <v>0</v>
      </c>
      <c r="BC730">
        <v>0</v>
      </c>
      <c r="BD730" t="s">
        <v>437</v>
      </c>
      <c r="BE730" t="s">
        <v>437</v>
      </c>
      <c r="BF730">
        <v>0</v>
      </c>
      <c r="BG730">
        <v>0</v>
      </c>
      <c r="BH730">
        <f>1-BF730/BG730</f>
        <v>0</v>
      </c>
      <c r="BI730">
        <v>0.5</v>
      </c>
      <c r="BJ730">
        <f>DI730</f>
        <v>0</v>
      </c>
      <c r="BK730">
        <f>L730</f>
        <v>0</v>
      </c>
      <c r="BL730">
        <f>BH730*BI730*BJ730</f>
        <v>0</v>
      </c>
      <c r="BM730">
        <f>(BK730-BC730)/BJ730</f>
        <v>0</v>
      </c>
      <c r="BN730">
        <f>(BA730-BG730)/BG730</f>
        <v>0</v>
      </c>
      <c r="BO730">
        <f>AZ730/(BB730+AZ730/BG730)</f>
        <v>0</v>
      </c>
      <c r="BP730" t="s">
        <v>437</v>
      </c>
      <c r="BQ730">
        <v>0</v>
      </c>
      <c r="BR730">
        <f>IF(BQ730&lt;&gt;0, BQ730, BO730)</f>
        <v>0</v>
      </c>
      <c r="BS730">
        <f>1-BR730/BG730</f>
        <v>0</v>
      </c>
      <c r="BT730">
        <f>(BG730-BF730)/(BG730-BR730)</f>
        <v>0</v>
      </c>
      <c r="BU730">
        <f>(BA730-BG730)/(BA730-BR730)</f>
        <v>0</v>
      </c>
      <c r="BV730">
        <f>(BG730-BF730)/(BG730-AZ730)</f>
        <v>0</v>
      </c>
      <c r="BW730">
        <f>(BA730-BG730)/(BA730-AZ730)</f>
        <v>0</v>
      </c>
      <c r="BX730">
        <f>(BT730*BR730/BF730)</f>
        <v>0</v>
      </c>
      <c r="BY730">
        <f>(1-BX730)</f>
        <v>0</v>
      </c>
      <c r="BZ730">
        <v>2020</v>
      </c>
      <c r="CA730">
        <v>290.0000000000001</v>
      </c>
      <c r="CB730">
        <v>1590.42</v>
      </c>
      <c r="CC730">
        <v>295</v>
      </c>
      <c r="CD730">
        <v>5220.67</v>
      </c>
      <c r="CE730">
        <v>1591.29</v>
      </c>
      <c r="CF730">
        <v>-0.87</v>
      </c>
      <c r="CG730">
        <v>300.0000000000001</v>
      </c>
      <c r="CH730">
        <v>23.8</v>
      </c>
      <c r="CI730">
        <v>1650.734719841875</v>
      </c>
      <c r="CJ730">
        <v>2.032994541366527</v>
      </c>
      <c r="CK730">
        <v>-31.03478562282126</v>
      </c>
      <c r="CL730">
        <v>0.9198548094063967</v>
      </c>
      <c r="CM730">
        <v>0.9759925733019913</v>
      </c>
      <c r="CN730">
        <v>-0.00431141668520578</v>
      </c>
      <c r="CO730">
        <v>289.9999999999999</v>
      </c>
      <c r="CP730">
        <v>1590.91</v>
      </c>
      <c r="CQ730">
        <v>765</v>
      </c>
      <c r="CR730">
        <v>5219.32</v>
      </c>
      <c r="CS730">
        <v>1591.27</v>
      </c>
      <c r="CT730">
        <v>-0.36</v>
      </c>
      <c r="DH730">
        <f>$B$11*EG730+$C$11*EH730+$F$11*ES730*(1-EV730)</f>
        <v>0</v>
      </c>
      <c r="DI730">
        <f>DH730*DJ730</f>
        <v>0</v>
      </c>
      <c r="DJ730">
        <f>($B$11*$D$9+$C$11*$D$9+$F$11*((FF730+EX730)/MAX(FF730+EX730+FG730, 0.1)*$I$9+FG730/MAX(FF730+EX730+FG730, 0.1)*$J$9))/($B$11+$C$11+$F$11)</f>
        <v>0</v>
      </c>
      <c r="DK730">
        <f>($B$11*$K$9+$C$11*$K$9+$F$11*((FF730+EX730)/MAX(FF730+EX730+FG730, 0.1)*$P$9+FG730/MAX(FF730+EX730+FG730, 0.1)*$Q$9))/($B$11+$C$11+$F$11)</f>
        <v>0</v>
      </c>
      <c r="DL730">
        <v>6</v>
      </c>
      <c r="DM730">
        <v>0.5</v>
      </c>
      <c r="DN730" t="s">
        <v>438</v>
      </c>
      <c r="DO730">
        <v>2</v>
      </c>
      <c r="DP730" t="b">
        <v>1</v>
      </c>
      <c r="DQ730">
        <v>1761516562</v>
      </c>
      <c r="DR730">
        <v>630.4601111111111</v>
      </c>
      <c r="DS730">
        <v>678.9398888888888</v>
      </c>
      <c r="DT730">
        <v>16.58182222222223</v>
      </c>
      <c r="DU730">
        <v>13.39058888888889</v>
      </c>
      <c r="DV730">
        <v>633.1814444444444</v>
      </c>
      <c r="DW730">
        <v>16.50583333333333</v>
      </c>
      <c r="DX730">
        <v>500.0007777777777</v>
      </c>
      <c r="DY730">
        <v>90.23873333333333</v>
      </c>
      <c r="DZ730">
        <v>0.100008</v>
      </c>
      <c r="EA730">
        <v>23.96095555555556</v>
      </c>
      <c r="EB730">
        <v>23.97244444444445</v>
      </c>
      <c r="EC730">
        <v>999.9000000000001</v>
      </c>
      <c r="ED730">
        <v>0</v>
      </c>
      <c r="EE730">
        <v>0</v>
      </c>
      <c r="EF730">
        <v>9995.14111111111</v>
      </c>
      <c r="EG730">
        <v>0</v>
      </c>
      <c r="EH730">
        <v>1044.726666666666</v>
      </c>
      <c r="EI730">
        <v>-48.47982222222222</v>
      </c>
      <c r="EJ730">
        <v>641.0905555555556</v>
      </c>
      <c r="EK730">
        <v>688.1545555555555</v>
      </c>
      <c r="EL730">
        <v>3.191246666666666</v>
      </c>
      <c r="EM730">
        <v>678.9398888888888</v>
      </c>
      <c r="EN730">
        <v>13.39058888888889</v>
      </c>
      <c r="EO730">
        <v>1.496324444444444</v>
      </c>
      <c r="EP730">
        <v>1.208351111111111</v>
      </c>
      <c r="EQ730">
        <v>12.93065555555555</v>
      </c>
      <c r="ER730">
        <v>9.704820000000002</v>
      </c>
      <c r="ES730">
        <v>1999.984444444445</v>
      </c>
      <c r="ET730">
        <v>0.9799953333333333</v>
      </c>
      <c r="EU730">
        <v>0.02000467777777778</v>
      </c>
      <c r="EV730">
        <v>0</v>
      </c>
      <c r="EW730">
        <v>1348.535555555555</v>
      </c>
      <c r="EX730">
        <v>5.00097</v>
      </c>
      <c r="EY730">
        <v>27238.56666666667</v>
      </c>
      <c r="EZ730">
        <v>16707.38888888889</v>
      </c>
      <c r="FA730">
        <v>41.187</v>
      </c>
      <c r="FB730">
        <v>42.312</v>
      </c>
      <c r="FC730">
        <v>41.361</v>
      </c>
      <c r="FD730">
        <v>41.687</v>
      </c>
      <c r="FE730">
        <v>41.236</v>
      </c>
      <c r="FF730">
        <v>1955.074444444445</v>
      </c>
      <c r="FG730">
        <v>39.91</v>
      </c>
      <c r="FH730">
        <v>0</v>
      </c>
      <c r="FI730">
        <v>11435.60000014305</v>
      </c>
      <c r="FJ730">
        <v>0</v>
      </c>
      <c r="FK730">
        <v>1349.0652</v>
      </c>
      <c r="FL730">
        <v>-5.22999998911551</v>
      </c>
      <c r="FM730">
        <v>-78.79999993396628</v>
      </c>
      <c r="FN730">
        <v>27245.296</v>
      </c>
      <c r="FO730">
        <v>15</v>
      </c>
      <c r="FP730">
        <v>0</v>
      </c>
      <c r="FQ730" t="s">
        <v>439</v>
      </c>
      <c r="FR730">
        <v>1760210915.6</v>
      </c>
      <c r="FS730">
        <v>0</v>
      </c>
      <c r="FT730">
        <v>0</v>
      </c>
      <c r="FU730">
        <v>-0.215</v>
      </c>
      <c r="FV730">
        <v>0</v>
      </c>
      <c r="FW730">
        <v>-0.6919999999999999</v>
      </c>
      <c r="FX730">
        <v>0</v>
      </c>
      <c r="FY730">
        <v>400</v>
      </c>
      <c r="FZ730">
        <v>0</v>
      </c>
      <c r="GA730">
        <v>0.15</v>
      </c>
      <c r="GB730">
        <v>0</v>
      </c>
      <c r="GC730">
        <v>-48.019925</v>
      </c>
      <c r="GD730">
        <v>-2.854529831144402</v>
      </c>
      <c r="GE730">
        <v>0.296805819307843</v>
      </c>
      <c r="GF730">
        <v>0</v>
      </c>
      <c r="GG730">
        <v>1349.325882352941</v>
      </c>
      <c r="GH730">
        <v>-3.907410234688546</v>
      </c>
      <c r="GI730">
        <v>0.4582262326371336</v>
      </c>
      <c r="GJ730">
        <v>0</v>
      </c>
      <c r="GK730">
        <v>3.17138025</v>
      </c>
      <c r="GL730">
        <v>0.1052567729831095</v>
      </c>
      <c r="GM730">
        <v>0.01103481886745314</v>
      </c>
      <c r="GN730">
        <v>0</v>
      </c>
      <c r="GO730">
        <v>0</v>
      </c>
      <c r="GP730">
        <v>3</v>
      </c>
      <c r="GQ730" t="s">
        <v>455</v>
      </c>
      <c r="GR730">
        <v>3.13342</v>
      </c>
      <c r="GS730">
        <v>2.76025</v>
      </c>
      <c r="GT730">
        <v>0.126632</v>
      </c>
      <c r="GU730">
        <v>0.131525</v>
      </c>
      <c r="GV730">
        <v>0.0810666</v>
      </c>
      <c r="GW730">
        <v>0.06865110000000001</v>
      </c>
      <c r="GX730">
        <v>27690.6</v>
      </c>
      <c r="GY730">
        <v>27540.9</v>
      </c>
      <c r="GZ730">
        <v>29491.3</v>
      </c>
      <c r="HA730">
        <v>29318.4</v>
      </c>
      <c r="HB730">
        <v>35815.2</v>
      </c>
      <c r="HC730">
        <v>36174.2</v>
      </c>
      <c r="HD730">
        <v>41496.2</v>
      </c>
      <c r="HE730">
        <v>41649.8</v>
      </c>
      <c r="HF730">
        <v>1.91048</v>
      </c>
      <c r="HG730">
        <v>1.8249</v>
      </c>
      <c r="HH730">
        <v>0.00687689</v>
      </c>
      <c r="HI730">
        <v>0</v>
      </c>
      <c r="HJ730">
        <v>23.8595</v>
      </c>
      <c r="HK730">
        <v>999.9</v>
      </c>
      <c r="HL730">
        <v>33.8</v>
      </c>
      <c r="HM730">
        <v>31.3</v>
      </c>
      <c r="HN730">
        <v>17.1872</v>
      </c>
      <c r="HO730">
        <v>62.4569</v>
      </c>
      <c r="HP730">
        <v>30.8694</v>
      </c>
      <c r="HQ730">
        <v>1</v>
      </c>
      <c r="HR730">
        <v>0.307945</v>
      </c>
      <c r="HS730">
        <v>5.07126</v>
      </c>
      <c r="HT730">
        <v>20.2681</v>
      </c>
      <c r="HU730">
        <v>5.21759</v>
      </c>
      <c r="HV730">
        <v>12.0159</v>
      </c>
      <c r="HW730">
        <v>4.98885</v>
      </c>
      <c r="HX730">
        <v>3.28788</v>
      </c>
      <c r="HY730">
        <v>9999</v>
      </c>
      <c r="HZ730">
        <v>9999</v>
      </c>
      <c r="IA730">
        <v>9999</v>
      </c>
      <c r="IB730">
        <v>999.9</v>
      </c>
      <c r="IC730">
        <v>4.97285</v>
      </c>
      <c r="ID730">
        <v>1.8666</v>
      </c>
      <c r="IE730">
        <v>1.8659</v>
      </c>
      <c r="IF730">
        <v>1.86584</v>
      </c>
      <c r="IG730">
        <v>1.86769</v>
      </c>
      <c r="IH730">
        <v>1.87014</v>
      </c>
      <c r="II730">
        <v>1.86876</v>
      </c>
      <c r="IJ730">
        <v>1.87027</v>
      </c>
      <c r="IK730">
        <v>0</v>
      </c>
      <c r="IL730">
        <v>0</v>
      </c>
      <c r="IM730">
        <v>0</v>
      </c>
      <c r="IN730">
        <v>0</v>
      </c>
      <c r="IO730" t="s">
        <v>441</v>
      </c>
      <c r="IP730" t="s">
        <v>442</v>
      </c>
      <c r="IQ730" t="s">
        <v>443</v>
      </c>
      <c r="IR730" t="s">
        <v>443</v>
      </c>
      <c r="IS730" t="s">
        <v>443</v>
      </c>
      <c r="IT730" t="s">
        <v>443</v>
      </c>
      <c r="IU730">
        <v>0</v>
      </c>
      <c r="IV730">
        <v>100</v>
      </c>
      <c r="IW730">
        <v>100</v>
      </c>
      <c r="IX730">
        <v>-2.737</v>
      </c>
      <c r="IY730">
        <v>0.0762</v>
      </c>
      <c r="IZ730">
        <v>-1.414774939843471</v>
      </c>
      <c r="JA730">
        <v>-0.002262605230658699</v>
      </c>
      <c r="JB730">
        <v>4.117972070868355E-07</v>
      </c>
      <c r="JC730">
        <v>-1.535053720392113E-10</v>
      </c>
      <c r="JD730">
        <v>-0.05773197212917025</v>
      </c>
      <c r="JE730">
        <v>-0.004387372397949352</v>
      </c>
      <c r="JF730">
        <v>0.001148265067849212</v>
      </c>
      <c r="JG730">
        <v>-2.372704636287677E-05</v>
      </c>
      <c r="JH730">
        <v>4</v>
      </c>
      <c r="JI730">
        <v>2346</v>
      </c>
      <c r="JJ730">
        <v>1</v>
      </c>
      <c r="JK730">
        <v>24</v>
      </c>
      <c r="JL730">
        <v>21760.8</v>
      </c>
      <c r="JM730">
        <v>29358609.4</v>
      </c>
      <c r="JN730">
        <v>1.55029</v>
      </c>
      <c r="JO730">
        <v>2.26074</v>
      </c>
      <c r="JP730">
        <v>1.39648</v>
      </c>
      <c r="JQ730">
        <v>2.35596</v>
      </c>
      <c r="JR730">
        <v>1.49536</v>
      </c>
      <c r="JS730">
        <v>2.55615</v>
      </c>
      <c r="JT730">
        <v>36.0816</v>
      </c>
      <c r="JU730">
        <v>24.0262</v>
      </c>
      <c r="JV730">
        <v>18</v>
      </c>
      <c r="JW730">
        <v>501.964</v>
      </c>
      <c r="JX730">
        <v>437.065</v>
      </c>
      <c r="JY730">
        <v>18.2201</v>
      </c>
      <c r="JZ730">
        <v>31.3479</v>
      </c>
      <c r="KA730">
        <v>29.9994</v>
      </c>
      <c r="KB730">
        <v>31.1403</v>
      </c>
      <c r="KC730">
        <v>31.0635</v>
      </c>
      <c r="KD730">
        <v>31.0733</v>
      </c>
      <c r="KE730">
        <v>24.6672</v>
      </c>
      <c r="KF730">
        <v>28.4139</v>
      </c>
      <c r="KG730">
        <v>18.2521</v>
      </c>
      <c r="KH730">
        <v>707.5</v>
      </c>
      <c r="KI730">
        <v>13.3538</v>
      </c>
      <c r="KJ730">
        <v>100.787</v>
      </c>
      <c r="KK730">
        <v>100.157</v>
      </c>
    </row>
    <row r="731" spans="1:297">
      <c r="A731">
        <v>715</v>
      </c>
      <c r="B731">
        <v>1761516569.5</v>
      </c>
      <c r="C731">
        <v>9359</v>
      </c>
      <c r="D731" t="s">
        <v>1879</v>
      </c>
      <c r="E731" t="s">
        <v>1880</v>
      </c>
      <c r="F731">
        <v>5</v>
      </c>
      <c r="G731" t="s">
        <v>1604</v>
      </c>
      <c r="H731" t="s">
        <v>436</v>
      </c>
      <c r="I731">
        <v>1761516566.7</v>
      </c>
      <c r="J731">
        <f>(K731)/1000</f>
        <v>0</v>
      </c>
      <c r="K731">
        <f>IF(DP731, AN731, AH731)</f>
        <v>0</v>
      </c>
      <c r="L731">
        <f>IF(DP731, AI731, AG731)</f>
        <v>0</v>
      </c>
      <c r="M731">
        <f>DR731 - IF(AU731&gt;1, L731*DL731*100.0/(AW731), 0)</f>
        <v>0</v>
      </c>
      <c r="N731">
        <f>((T731-J731/2)*M731-L731)/(T731+J731/2)</f>
        <v>0</v>
      </c>
      <c r="O731">
        <f>N731*(DY731+DZ731)/1000.0</f>
        <v>0</v>
      </c>
      <c r="P731">
        <f>(DR731 - IF(AU731&gt;1, L731*DL731*100.0/(AW731), 0))*(DY731+DZ731)/1000.0</f>
        <v>0</v>
      </c>
      <c r="Q731">
        <f>2.0/((1/S731-1/R731)+SIGN(S731)*SQRT((1/S731-1/R731)*(1/S731-1/R731) + 4*DM731/((DM731+1)*(DM731+1))*(2*1/S731*1/R731-1/R731*1/R731)))</f>
        <v>0</v>
      </c>
      <c r="R731">
        <f>IF(LEFT(DN731,1)&lt;&gt;"0",IF(LEFT(DN731,1)="1",3.0,DO731),$D$5+$E$5*(EF731*DY731/($K$5*1000))+$F$5*(EF731*DY731/($K$5*1000))*MAX(MIN(DL731,$J$5),$I$5)*MAX(MIN(DL731,$J$5),$I$5)+$G$5*MAX(MIN(DL731,$J$5),$I$5)*(EF731*DY731/($K$5*1000))+$H$5*(EF731*DY731/($K$5*1000))*(EF731*DY731/($K$5*1000)))</f>
        <v>0</v>
      </c>
      <c r="S731">
        <f>J731*(1000-(1000*0.61365*exp(17.502*W731/(240.97+W731))/(DY731+DZ731)+DT731)/2)/(1000*0.61365*exp(17.502*W731/(240.97+W731))/(DY731+DZ731)-DT731)</f>
        <v>0</v>
      </c>
      <c r="T731">
        <f>1/((DM731+1)/(Q731/1.6)+1/(R731/1.37)) + DM731/((DM731+1)/(Q731/1.6) + DM731/(R731/1.37))</f>
        <v>0</v>
      </c>
      <c r="U731">
        <f>(DH731*DK731)</f>
        <v>0</v>
      </c>
      <c r="V731">
        <f>(EA731+(U731+2*0.95*5.67E-8*(((EA731+$B$7)+273)^4-(EA731+273)^4)-44100*J731)/(1.84*29.3*R731+8*0.95*5.67E-8*(EA731+273)^3))</f>
        <v>0</v>
      </c>
      <c r="W731">
        <f>($C$7*EB731+$D$7*EC731+$E$7*V731)</f>
        <v>0</v>
      </c>
      <c r="X731">
        <f>0.61365*exp(17.502*W731/(240.97+W731))</f>
        <v>0</v>
      </c>
      <c r="Y731">
        <f>(Z731/AA731*100)</f>
        <v>0</v>
      </c>
      <c r="Z731">
        <f>DT731*(DY731+DZ731)/1000</f>
        <v>0</v>
      </c>
      <c r="AA731">
        <f>0.61365*exp(17.502*EA731/(240.97+EA731))</f>
        <v>0</v>
      </c>
      <c r="AB731">
        <f>(X731-DT731*(DY731+DZ731)/1000)</f>
        <v>0</v>
      </c>
      <c r="AC731">
        <f>(-J731*44100)</f>
        <v>0</v>
      </c>
      <c r="AD731">
        <f>2*29.3*R731*0.92*(EA731-W731)</f>
        <v>0</v>
      </c>
      <c r="AE731">
        <f>2*0.95*5.67E-8*(((EA731+$B$7)+273)^4-(W731+273)^4)</f>
        <v>0</v>
      </c>
      <c r="AF731">
        <f>U731+AE731+AC731+AD731</f>
        <v>0</v>
      </c>
      <c r="AG731">
        <f>DX731*AU731*(DS731-DR731*(1000-AU731*DU731)/(1000-AU731*DT731))/(100*DL731)</f>
        <v>0</v>
      </c>
      <c r="AH731">
        <f>1000*DX731*AU731*(DT731-DU731)/(100*DL731*(1000-AU731*DT731))</f>
        <v>0</v>
      </c>
      <c r="AI731">
        <f>(AJ731 - AK731 - DY731*1E3/(8.314*(EA731+273.15)) * AM731/DX731 * AL731) * DX731/(100*DL731) * (1000 - DU731)/1000</f>
        <v>0</v>
      </c>
      <c r="AJ731">
        <v>703.5604073945553</v>
      </c>
      <c r="AK731">
        <v>664.2310181818181</v>
      </c>
      <c r="AL731">
        <v>3.297290381057733</v>
      </c>
      <c r="AM731">
        <v>65.65834347020231</v>
      </c>
      <c r="AN731">
        <f>(AP731 - AO731 + DY731*1E3/(8.314*(EA731+273.15)) * AR731/DX731 * AQ731) * DX731/(100*DL731) * 1000/(1000 - AP731)</f>
        <v>0</v>
      </c>
      <c r="AO731">
        <v>13.39123835774722</v>
      </c>
      <c r="AP731">
        <v>16.60577272727273</v>
      </c>
      <c r="AQ731">
        <v>0.0001012500518381466</v>
      </c>
      <c r="AR731">
        <v>107.4177789400426</v>
      </c>
      <c r="AS731">
        <v>0</v>
      </c>
      <c r="AT731">
        <v>0</v>
      </c>
      <c r="AU731">
        <f>IF(AS731*$H$13&gt;=AW731,1.0,(AW731/(AW731-AS731*$H$13)))</f>
        <v>0</v>
      </c>
      <c r="AV731">
        <f>(AU731-1)*100</f>
        <v>0</v>
      </c>
      <c r="AW731">
        <f>MAX(0,($B$13+$C$13*EF731)/(1+$D$13*EF731)*DY731/(EA731+273)*$E$13)</f>
        <v>0</v>
      </c>
      <c r="AX731" t="s">
        <v>437</v>
      </c>
      <c r="AY731" t="s">
        <v>437</v>
      </c>
      <c r="AZ731">
        <v>0</v>
      </c>
      <c r="BA731">
        <v>0</v>
      </c>
      <c r="BB731">
        <f>1-AZ731/BA731</f>
        <v>0</v>
      </c>
      <c r="BC731">
        <v>0</v>
      </c>
      <c r="BD731" t="s">
        <v>437</v>
      </c>
      <c r="BE731" t="s">
        <v>437</v>
      </c>
      <c r="BF731">
        <v>0</v>
      </c>
      <c r="BG731">
        <v>0</v>
      </c>
      <c r="BH731">
        <f>1-BF731/BG731</f>
        <v>0</v>
      </c>
      <c r="BI731">
        <v>0.5</v>
      </c>
      <c r="BJ731">
        <f>DI731</f>
        <v>0</v>
      </c>
      <c r="BK731">
        <f>L731</f>
        <v>0</v>
      </c>
      <c r="BL731">
        <f>BH731*BI731*BJ731</f>
        <v>0</v>
      </c>
      <c r="BM731">
        <f>(BK731-BC731)/BJ731</f>
        <v>0</v>
      </c>
      <c r="BN731">
        <f>(BA731-BG731)/BG731</f>
        <v>0</v>
      </c>
      <c r="BO731">
        <f>AZ731/(BB731+AZ731/BG731)</f>
        <v>0</v>
      </c>
      <c r="BP731" t="s">
        <v>437</v>
      </c>
      <c r="BQ731">
        <v>0</v>
      </c>
      <c r="BR731">
        <f>IF(BQ731&lt;&gt;0, BQ731, BO731)</f>
        <v>0</v>
      </c>
      <c r="BS731">
        <f>1-BR731/BG731</f>
        <v>0</v>
      </c>
      <c r="BT731">
        <f>(BG731-BF731)/(BG731-BR731)</f>
        <v>0</v>
      </c>
      <c r="BU731">
        <f>(BA731-BG731)/(BA731-BR731)</f>
        <v>0</v>
      </c>
      <c r="BV731">
        <f>(BG731-BF731)/(BG731-AZ731)</f>
        <v>0</v>
      </c>
      <c r="BW731">
        <f>(BA731-BG731)/(BA731-AZ731)</f>
        <v>0</v>
      </c>
      <c r="BX731">
        <f>(BT731*BR731/BF731)</f>
        <v>0</v>
      </c>
      <c r="BY731">
        <f>(1-BX731)</f>
        <v>0</v>
      </c>
      <c r="BZ731">
        <v>2020</v>
      </c>
      <c r="CA731">
        <v>290.0000000000001</v>
      </c>
      <c r="CB731">
        <v>1590.42</v>
      </c>
      <c r="CC731">
        <v>295</v>
      </c>
      <c r="CD731">
        <v>5220.67</v>
      </c>
      <c r="CE731">
        <v>1591.29</v>
      </c>
      <c r="CF731">
        <v>-0.87</v>
      </c>
      <c r="CG731">
        <v>300.0000000000001</v>
      </c>
      <c r="CH731">
        <v>23.8</v>
      </c>
      <c r="CI731">
        <v>1650.734719841875</v>
      </c>
      <c r="CJ731">
        <v>2.032994541366527</v>
      </c>
      <c r="CK731">
        <v>-31.03478562282126</v>
      </c>
      <c r="CL731">
        <v>0.9198548094063967</v>
      </c>
      <c r="CM731">
        <v>0.9759925733019913</v>
      </c>
      <c r="CN731">
        <v>-0.00431141668520578</v>
      </c>
      <c r="CO731">
        <v>289.9999999999999</v>
      </c>
      <c r="CP731">
        <v>1590.91</v>
      </c>
      <c r="CQ731">
        <v>765</v>
      </c>
      <c r="CR731">
        <v>5219.32</v>
      </c>
      <c r="CS731">
        <v>1591.27</v>
      </c>
      <c r="CT731">
        <v>-0.36</v>
      </c>
      <c r="DH731">
        <f>$B$11*EG731+$C$11*EH731+$F$11*ES731*(1-EV731)</f>
        <v>0</v>
      </c>
      <c r="DI731">
        <f>DH731*DJ731</f>
        <v>0</v>
      </c>
      <c r="DJ731">
        <f>($B$11*$D$9+$C$11*$D$9+$F$11*((FF731+EX731)/MAX(FF731+EX731+FG731, 0.1)*$I$9+FG731/MAX(FF731+EX731+FG731, 0.1)*$J$9))/($B$11+$C$11+$F$11)</f>
        <v>0</v>
      </c>
      <c r="DK731">
        <f>($B$11*$K$9+$C$11*$K$9+$F$11*((FF731+EX731)/MAX(FF731+EX731+FG731, 0.1)*$P$9+FG731/MAX(FF731+EX731+FG731, 0.1)*$Q$9))/($B$11+$C$11+$F$11)</f>
        <v>0</v>
      </c>
      <c r="DL731">
        <v>6</v>
      </c>
      <c r="DM731">
        <v>0.5</v>
      </c>
      <c r="DN731" t="s">
        <v>438</v>
      </c>
      <c r="DO731">
        <v>2</v>
      </c>
      <c r="DP731" t="b">
        <v>1</v>
      </c>
      <c r="DQ731">
        <v>1761516566.7</v>
      </c>
      <c r="DR731">
        <v>645.7397999999999</v>
      </c>
      <c r="DS731">
        <v>694.6909000000001</v>
      </c>
      <c r="DT731">
        <v>16.59831</v>
      </c>
      <c r="DU731">
        <v>13.39124</v>
      </c>
      <c r="DV731">
        <v>648.4905</v>
      </c>
      <c r="DW731">
        <v>16.52211</v>
      </c>
      <c r="DX731">
        <v>500</v>
      </c>
      <c r="DY731">
        <v>90.23873</v>
      </c>
      <c r="DZ731">
        <v>0.09996104</v>
      </c>
      <c r="EA731">
        <v>23.9625</v>
      </c>
      <c r="EB731">
        <v>23.97557</v>
      </c>
      <c r="EC731">
        <v>999.9</v>
      </c>
      <c r="ED731">
        <v>0</v>
      </c>
      <c r="EE731">
        <v>0</v>
      </c>
      <c r="EF731">
        <v>10004.263</v>
      </c>
      <c r="EG731">
        <v>0</v>
      </c>
      <c r="EH731">
        <v>1044.762</v>
      </c>
      <c r="EI731">
        <v>-48.95098</v>
      </c>
      <c r="EJ731">
        <v>656.6388999999999</v>
      </c>
      <c r="EK731">
        <v>704.1198999999999</v>
      </c>
      <c r="EL731">
        <v>3.207103</v>
      </c>
      <c r="EM731">
        <v>694.6909000000001</v>
      </c>
      <c r="EN731">
        <v>13.39124</v>
      </c>
      <c r="EO731">
        <v>1.497811</v>
      </c>
      <c r="EP731">
        <v>1.208409</v>
      </c>
      <c r="EQ731">
        <v>12.94585</v>
      </c>
      <c r="ER731">
        <v>9.705535000000001</v>
      </c>
      <c r="ES731">
        <v>1999.999</v>
      </c>
      <c r="ET731">
        <v>0.9799955</v>
      </c>
      <c r="EU731">
        <v>0.0200045</v>
      </c>
      <c r="EV731">
        <v>0</v>
      </c>
      <c r="EW731">
        <v>1348.281</v>
      </c>
      <c r="EX731">
        <v>5.000970000000001</v>
      </c>
      <c r="EY731">
        <v>27231.28</v>
      </c>
      <c r="EZ731">
        <v>16707.54</v>
      </c>
      <c r="FA731">
        <v>41.187</v>
      </c>
      <c r="FB731">
        <v>42.312</v>
      </c>
      <c r="FC731">
        <v>41.3498</v>
      </c>
      <c r="FD731">
        <v>41.687</v>
      </c>
      <c r="FE731">
        <v>41.21850000000001</v>
      </c>
      <c r="FF731">
        <v>1955.089</v>
      </c>
      <c r="FG731">
        <v>39.90999999999999</v>
      </c>
      <c r="FH731">
        <v>0</v>
      </c>
      <c r="FI731">
        <v>11441</v>
      </c>
      <c r="FJ731">
        <v>0</v>
      </c>
      <c r="FK731">
        <v>1348.677692307692</v>
      </c>
      <c r="FL731">
        <v>-5.372307682228469</v>
      </c>
      <c r="FM731">
        <v>-87.82905969803146</v>
      </c>
      <c r="FN731">
        <v>27237.8076923077</v>
      </c>
      <c r="FO731">
        <v>15</v>
      </c>
      <c r="FP731">
        <v>0</v>
      </c>
      <c r="FQ731" t="s">
        <v>439</v>
      </c>
      <c r="FR731">
        <v>1760210915.6</v>
      </c>
      <c r="FS731">
        <v>0</v>
      </c>
      <c r="FT731">
        <v>0</v>
      </c>
      <c r="FU731">
        <v>-0.215</v>
      </c>
      <c r="FV731">
        <v>0</v>
      </c>
      <c r="FW731">
        <v>-0.6919999999999999</v>
      </c>
      <c r="FX731">
        <v>0</v>
      </c>
      <c r="FY731">
        <v>400</v>
      </c>
      <c r="FZ731">
        <v>0</v>
      </c>
      <c r="GA731">
        <v>0.15</v>
      </c>
      <c r="GB731">
        <v>0</v>
      </c>
      <c r="GC731">
        <v>-48.3875675</v>
      </c>
      <c r="GD731">
        <v>-3.819763227016905</v>
      </c>
      <c r="GE731">
        <v>0.3972836004591049</v>
      </c>
      <c r="GF731">
        <v>0</v>
      </c>
      <c r="GG731">
        <v>1348.890294117647</v>
      </c>
      <c r="GH731">
        <v>-4.844461416077072</v>
      </c>
      <c r="GI731">
        <v>0.5406612797095433</v>
      </c>
      <c r="GJ731">
        <v>0</v>
      </c>
      <c r="GK731">
        <v>3.18467475</v>
      </c>
      <c r="GL731">
        <v>0.1717748217636006</v>
      </c>
      <c r="GM731">
        <v>0.01657875764155744</v>
      </c>
      <c r="GN731">
        <v>0</v>
      </c>
      <c r="GO731">
        <v>0</v>
      </c>
      <c r="GP731">
        <v>3</v>
      </c>
      <c r="GQ731" t="s">
        <v>455</v>
      </c>
      <c r="GR731">
        <v>3.13339</v>
      </c>
      <c r="GS731">
        <v>2.76025</v>
      </c>
      <c r="GT731">
        <v>0.128851</v>
      </c>
      <c r="GU731">
        <v>0.133715</v>
      </c>
      <c r="GV731">
        <v>0.081121</v>
      </c>
      <c r="GW731">
        <v>0.068648</v>
      </c>
      <c r="GX731">
        <v>27619.7</v>
      </c>
      <c r="GY731">
        <v>27471.5</v>
      </c>
      <c r="GZ731">
        <v>29490.8</v>
      </c>
      <c r="HA731">
        <v>29318.6</v>
      </c>
      <c r="HB731">
        <v>35812.4</v>
      </c>
      <c r="HC731">
        <v>36174.4</v>
      </c>
      <c r="HD731">
        <v>41495.4</v>
      </c>
      <c r="HE731">
        <v>41649.9</v>
      </c>
      <c r="HF731">
        <v>1.91025</v>
      </c>
      <c r="HG731">
        <v>1.8253</v>
      </c>
      <c r="HH731">
        <v>0.00704825</v>
      </c>
      <c r="HI731">
        <v>0</v>
      </c>
      <c r="HJ731">
        <v>23.8595</v>
      </c>
      <c r="HK731">
        <v>999.9</v>
      </c>
      <c r="HL731">
        <v>33.8</v>
      </c>
      <c r="HM731">
        <v>31.3</v>
      </c>
      <c r="HN731">
        <v>17.188</v>
      </c>
      <c r="HO731">
        <v>62.7069</v>
      </c>
      <c r="HP731">
        <v>30.8534</v>
      </c>
      <c r="HQ731">
        <v>1</v>
      </c>
      <c r="HR731">
        <v>0.307492</v>
      </c>
      <c r="HS731">
        <v>5.02747</v>
      </c>
      <c r="HT731">
        <v>20.2693</v>
      </c>
      <c r="HU731">
        <v>5.21744</v>
      </c>
      <c r="HV731">
        <v>12.0159</v>
      </c>
      <c r="HW731">
        <v>4.9891</v>
      </c>
      <c r="HX731">
        <v>3.28778</v>
      </c>
      <c r="HY731">
        <v>9999</v>
      </c>
      <c r="HZ731">
        <v>9999</v>
      </c>
      <c r="IA731">
        <v>9999</v>
      </c>
      <c r="IB731">
        <v>999.9</v>
      </c>
      <c r="IC731">
        <v>4.97287</v>
      </c>
      <c r="ID731">
        <v>1.86661</v>
      </c>
      <c r="IE731">
        <v>1.8659</v>
      </c>
      <c r="IF731">
        <v>1.86585</v>
      </c>
      <c r="IG731">
        <v>1.86769</v>
      </c>
      <c r="IH731">
        <v>1.87013</v>
      </c>
      <c r="II731">
        <v>1.86876</v>
      </c>
      <c r="IJ731">
        <v>1.87027</v>
      </c>
      <c r="IK731">
        <v>0</v>
      </c>
      <c r="IL731">
        <v>0</v>
      </c>
      <c r="IM731">
        <v>0</v>
      </c>
      <c r="IN731">
        <v>0</v>
      </c>
      <c r="IO731" t="s">
        <v>441</v>
      </c>
      <c r="IP731" t="s">
        <v>442</v>
      </c>
      <c r="IQ731" t="s">
        <v>443</v>
      </c>
      <c r="IR731" t="s">
        <v>443</v>
      </c>
      <c r="IS731" t="s">
        <v>443</v>
      </c>
      <c r="IT731" t="s">
        <v>443</v>
      </c>
      <c r="IU731">
        <v>0</v>
      </c>
      <c r="IV731">
        <v>100</v>
      </c>
      <c r="IW731">
        <v>100</v>
      </c>
      <c r="IX731">
        <v>-2.768</v>
      </c>
      <c r="IY731">
        <v>0.0764</v>
      </c>
      <c r="IZ731">
        <v>-1.414774939843471</v>
      </c>
      <c r="JA731">
        <v>-0.002262605230658699</v>
      </c>
      <c r="JB731">
        <v>4.117972070868355E-07</v>
      </c>
      <c r="JC731">
        <v>-1.535053720392113E-10</v>
      </c>
      <c r="JD731">
        <v>-0.05773197212917025</v>
      </c>
      <c r="JE731">
        <v>-0.004387372397949352</v>
      </c>
      <c r="JF731">
        <v>0.001148265067849212</v>
      </c>
      <c r="JG731">
        <v>-2.372704636287677E-05</v>
      </c>
      <c r="JH731">
        <v>4</v>
      </c>
      <c r="JI731">
        <v>2346</v>
      </c>
      <c r="JJ731">
        <v>1</v>
      </c>
      <c r="JK731">
        <v>24</v>
      </c>
      <c r="JL731">
        <v>21760.9</v>
      </c>
      <c r="JM731">
        <v>29358609.5</v>
      </c>
      <c r="JN731">
        <v>1.57837</v>
      </c>
      <c r="JO731">
        <v>2.26929</v>
      </c>
      <c r="JP731">
        <v>1.39648</v>
      </c>
      <c r="JQ731">
        <v>2.35474</v>
      </c>
      <c r="JR731">
        <v>1.49536</v>
      </c>
      <c r="JS731">
        <v>2.58423</v>
      </c>
      <c r="JT731">
        <v>36.0816</v>
      </c>
      <c r="JU731">
        <v>24.0262</v>
      </c>
      <c r="JV731">
        <v>18</v>
      </c>
      <c r="JW731">
        <v>501.817</v>
      </c>
      <c r="JX731">
        <v>437.312</v>
      </c>
      <c r="JY731">
        <v>18.2459</v>
      </c>
      <c r="JZ731">
        <v>31.3479</v>
      </c>
      <c r="KA731">
        <v>29.9995</v>
      </c>
      <c r="KB731">
        <v>31.1403</v>
      </c>
      <c r="KC731">
        <v>31.0635</v>
      </c>
      <c r="KD731">
        <v>31.6976</v>
      </c>
      <c r="KE731">
        <v>24.6672</v>
      </c>
      <c r="KF731">
        <v>28.0439</v>
      </c>
      <c r="KG731">
        <v>18.2697</v>
      </c>
      <c r="KH731">
        <v>727.538</v>
      </c>
      <c r="KI731">
        <v>13.3269</v>
      </c>
      <c r="KJ731">
        <v>100.785</v>
      </c>
      <c r="KK731">
        <v>100.157</v>
      </c>
    </row>
    <row r="732" spans="1:297">
      <c r="A732">
        <v>716</v>
      </c>
      <c r="B732">
        <v>1761516574.5</v>
      </c>
      <c r="C732">
        <v>9364</v>
      </c>
      <c r="D732" t="s">
        <v>1881</v>
      </c>
      <c r="E732" t="s">
        <v>1882</v>
      </c>
      <c r="F732">
        <v>5</v>
      </c>
      <c r="G732" t="s">
        <v>1604</v>
      </c>
      <c r="H732" t="s">
        <v>436</v>
      </c>
      <c r="I732">
        <v>1761516572</v>
      </c>
      <c r="J732">
        <f>(K732)/1000</f>
        <v>0</v>
      </c>
      <c r="K732">
        <f>IF(DP732, AN732, AH732)</f>
        <v>0</v>
      </c>
      <c r="L732">
        <f>IF(DP732, AI732, AG732)</f>
        <v>0</v>
      </c>
      <c r="M732">
        <f>DR732 - IF(AU732&gt;1, L732*DL732*100.0/(AW732), 0)</f>
        <v>0</v>
      </c>
      <c r="N732">
        <f>((T732-J732/2)*M732-L732)/(T732+J732/2)</f>
        <v>0</v>
      </c>
      <c r="O732">
        <f>N732*(DY732+DZ732)/1000.0</f>
        <v>0</v>
      </c>
      <c r="P732">
        <f>(DR732 - IF(AU732&gt;1, L732*DL732*100.0/(AW732), 0))*(DY732+DZ732)/1000.0</f>
        <v>0</v>
      </c>
      <c r="Q732">
        <f>2.0/((1/S732-1/R732)+SIGN(S732)*SQRT((1/S732-1/R732)*(1/S732-1/R732) + 4*DM732/((DM732+1)*(DM732+1))*(2*1/S732*1/R732-1/R732*1/R732)))</f>
        <v>0</v>
      </c>
      <c r="R732">
        <f>IF(LEFT(DN732,1)&lt;&gt;"0",IF(LEFT(DN732,1)="1",3.0,DO732),$D$5+$E$5*(EF732*DY732/($K$5*1000))+$F$5*(EF732*DY732/($K$5*1000))*MAX(MIN(DL732,$J$5),$I$5)*MAX(MIN(DL732,$J$5),$I$5)+$G$5*MAX(MIN(DL732,$J$5),$I$5)*(EF732*DY732/($K$5*1000))+$H$5*(EF732*DY732/($K$5*1000))*(EF732*DY732/($K$5*1000)))</f>
        <v>0</v>
      </c>
      <c r="S732">
        <f>J732*(1000-(1000*0.61365*exp(17.502*W732/(240.97+W732))/(DY732+DZ732)+DT732)/2)/(1000*0.61365*exp(17.502*W732/(240.97+W732))/(DY732+DZ732)-DT732)</f>
        <v>0</v>
      </c>
      <c r="T732">
        <f>1/((DM732+1)/(Q732/1.6)+1/(R732/1.37)) + DM732/((DM732+1)/(Q732/1.6) + DM732/(R732/1.37))</f>
        <v>0</v>
      </c>
      <c r="U732">
        <f>(DH732*DK732)</f>
        <v>0</v>
      </c>
      <c r="V732">
        <f>(EA732+(U732+2*0.95*5.67E-8*(((EA732+$B$7)+273)^4-(EA732+273)^4)-44100*J732)/(1.84*29.3*R732+8*0.95*5.67E-8*(EA732+273)^3))</f>
        <v>0</v>
      </c>
      <c r="W732">
        <f>($C$7*EB732+$D$7*EC732+$E$7*V732)</f>
        <v>0</v>
      </c>
      <c r="X732">
        <f>0.61365*exp(17.502*W732/(240.97+W732))</f>
        <v>0</v>
      </c>
      <c r="Y732">
        <f>(Z732/AA732*100)</f>
        <v>0</v>
      </c>
      <c r="Z732">
        <f>DT732*(DY732+DZ732)/1000</f>
        <v>0</v>
      </c>
      <c r="AA732">
        <f>0.61365*exp(17.502*EA732/(240.97+EA732))</f>
        <v>0</v>
      </c>
      <c r="AB732">
        <f>(X732-DT732*(DY732+DZ732)/1000)</f>
        <v>0</v>
      </c>
      <c r="AC732">
        <f>(-J732*44100)</f>
        <v>0</v>
      </c>
      <c r="AD732">
        <f>2*29.3*R732*0.92*(EA732-W732)</f>
        <v>0</v>
      </c>
      <c r="AE732">
        <f>2*0.95*5.67E-8*(((EA732+$B$7)+273)^4-(W732+273)^4)</f>
        <v>0</v>
      </c>
      <c r="AF732">
        <f>U732+AE732+AC732+AD732</f>
        <v>0</v>
      </c>
      <c r="AG732">
        <f>DX732*AU732*(DS732-DR732*(1000-AU732*DU732)/(1000-AU732*DT732))/(100*DL732)</f>
        <v>0</v>
      </c>
      <c r="AH732">
        <f>1000*DX732*AU732*(DT732-DU732)/(100*DL732*(1000-AU732*DT732))</f>
        <v>0</v>
      </c>
      <c r="AI732">
        <f>(AJ732 - AK732 - DY732*1E3/(8.314*(EA732+273.15)) * AM732/DX732 * AL732) * DX732/(100*DL732) * (1000 - DU732)/1000</f>
        <v>0</v>
      </c>
      <c r="AJ732">
        <v>720.3251808297216</v>
      </c>
      <c r="AK732">
        <v>680.8064484848481</v>
      </c>
      <c r="AL732">
        <v>3.311997639744524</v>
      </c>
      <c r="AM732">
        <v>65.65834347020231</v>
      </c>
      <c r="AN732">
        <f>(AP732 - AO732 + DY732*1E3/(8.314*(EA732+273.15)) * AR732/DX732 * AQ732) * DX732/(100*DL732) * 1000/(1000 - AP732)</f>
        <v>0</v>
      </c>
      <c r="AO732">
        <v>13.35972668818049</v>
      </c>
      <c r="AP732">
        <v>16.6139103030303</v>
      </c>
      <c r="AQ732">
        <v>0.0001084359772065248</v>
      </c>
      <c r="AR732">
        <v>107.4177789400426</v>
      </c>
      <c r="AS732">
        <v>0</v>
      </c>
      <c r="AT732">
        <v>0</v>
      </c>
      <c r="AU732">
        <f>IF(AS732*$H$13&gt;=AW732,1.0,(AW732/(AW732-AS732*$H$13)))</f>
        <v>0</v>
      </c>
      <c r="AV732">
        <f>(AU732-1)*100</f>
        <v>0</v>
      </c>
      <c r="AW732">
        <f>MAX(0,($B$13+$C$13*EF732)/(1+$D$13*EF732)*DY732/(EA732+273)*$E$13)</f>
        <v>0</v>
      </c>
      <c r="AX732" t="s">
        <v>437</v>
      </c>
      <c r="AY732" t="s">
        <v>437</v>
      </c>
      <c r="AZ732">
        <v>0</v>
      </c>
      <c r="BA732">
        <v>0</v>
      </c>
      <c r="BB732">
        <f>1-AZ732/BA732</f>
        <v>0</v>
      </c>
      <c r="BC732">
        <v>0</v>
      </c>
      <c r="BD732" t="s">
        <v>437</v>
      </c>
      <c r="BE732" t="s">
        <v>437</v>
      </c>
      <c r="BF732">
        <v>0</v>
      </c>
      <c r="BG732">
        <v>0</v>
      </c>
      <c r="BH732">
        <f>1-BF732/BG732</f>
        <v>0</v>
      </c>
      <c r="BI732">
        <v>0.5</v>
      </c>
      <c r="BJ732">
        <f>DI732</f>
        <v>0</v>
      </c>
      <c r="BK732">
        <f>L732</f>
        <v>0</v>
      </c>
      <c r="BL732">
        <f>BH732*BI732*BJ732</f>
        <v>0</v>
      </c>
      <c r="BM732">
        <f>(BK732-BC732)/BJ732</f>
        <v>0</v>
      </c>
      <c r="BN732">
        <f>(BA732-BG732)/BG732</f>
        <v>0</v>
      </c>
      <c r="BO732">
        <f>AZ732/(BB732+AZ732/BG732)</f>
        <v>0</v>
      </c>
      <c r="BP732" t="s">
        <v>437</v>
      </c>
      <c r="BQ732">
        <v>0</v>
      </c>
      <c r="BR732">
        <f>IF(BQ732&lt;&gt;0, BQ732, BO732)</f>
        <v>0</v>
      </c>
      <c r="BS732">
        <f>1-BR732/BG732</f>
        <v>0</v>
      </c>
      <c r="BT732">
        <f>(BG732-BF732)/(BG732-BR732)</f>
        <v>0</v>
      </c>
      <c r="BU732">
        <f>(BA732-BG732)/(BA732-BR732)</f>
        <v>0</v>
      </c>
      <c r="BV732">
        <f>(BG732-BF732)/(BG732-AZ732)</f>
        <v>0</v>
      </c>
      <c r="BW732">
        <f>(BA732-BG732)/(BA732-AZ732)</f>
        <v>0</v>
      </c>
      <c r="BX732">
        <f>(BT732*BR732/BF732)</f>
        <v>0</v>
      </c>
      <c r="BY732">
        <f>(1-BX732)</f>
        <v>0</v>
      </c>
      <c r="BZ732">
        <v>2020</v>
      </c>
      <c r="CA732">
        <v>290.0000000000001</v>
      </c>
      <c r="CB732">
        <v>1590.42</v>
      </c>
      <c r="CC732">
        <v>295</v>
      </c>
      <c r="CD732">
        <v>5220.67</v>
      </c>
      <c r="CE732">
        <v>1591.29</v>
      </c>
      <c r="CF732">
        <v>-0.87</v>
      </c>
      <c r="CG732">
        <v>300.0000000000001</v>
      </c>
      <c r="CH732">
        <v>23.8</v>
      </c>
      <c r="CI732">
        <v>1650.734719841875</v>
      </c>
      <c r="CJ732">
        <v>2.032994541366527</v>
      </c>
      <c r="CK732">
        <v>-31.03478562282126</v>
      </c>
      <c r="CL732">
        <v>0.9198548094063967</v>
      </c>
      <c r="CM732">
        <v>0.9759925733019913</v>
      </c>
      <c r="CN732">
        <v>-0.00431141668520578</v>
      </c>
      <c r="CO732">
        <v>289.9999999999999</v>
      </c>
      <c r="CP732">
        <v>1590.91</v>
      </c>
      <c r="CQ732">
        <v>765</v>
      </c>
      <c r="CR732">
        <v>5219.32</v>
      </c>
      <c r="CS732">
        <v>1591.27</v>
      </c>
      <c r="CT732">
        <v>-0.36</v>
      </c>
      <c r="DH732">
        <f>$B$11*EG732+$C$11*EH732+$F$11*ES732*(1-EV732)</f>
        <v>0</v>
      </c>
      <c r="DI732">
        <f>DH732*DJ732</f>
        <v>0</v>
      </c>
      <c r="DJ732">
        <f>($B$11*$D$9+$C$11*$D$9+$F$11*((FF732+EX732)/MAX(FF732+EX732+FG732, 0.1)*$I$9+FG732/MAX(FF732+EX732+FG732, 0.1)*$J$9))/($B$11+$C$11+$F$11)</f>
        <v>0</v>
      </c>
      <c r="DK732">
        <f>($B$11*$K$9+$C$11*$K$9+$F$11*((FF732+EX732)/MAX(FF732+EX732+FG732, 0.1)*$P$9+FG732/MAX(FF732+EX732+FG732, 0.1)*$Q$9))/($B$11+$C$11+$F$11)</f>
        <v>0</v>
      </c>
      <c r="DL732">
        <v>6</v>
      </c>
      <c r="DM732">
        <v>0.5</v>
      </c>
      <c r="DN732" t="s">
        <v>438</v>
      </c>
      <c r="DO732">
        <v>2</v>
      </c>
      <c r="DP732" t="b">
        <v>1</v>
      </c>
      <c r="DQ732">
        <v>1761516572</v>
      </c>
      <c r="DR732">
        <v>662.9711111111111</v>
      </c>
      <c r="DS732">
        <v>712.3633333333332</v>
      </c>
      <c r="DT732">
        <v>16.61388888888889</v>
      </c>
      <c r="DU732">
        <v>13.35243333333333</v>
      </c>
      <c r="DV732">
        <v>665.7551111111111</v>
      </c>
      <c r="DW732">
        <v>16.53743333333333</v>
      </c>
      <c r="DX732">
        <v>499.9922222222222</v>
      </c>
      <c r="DY732">
        <v>90.2386888888889</v>
      </c>
      <c r="DZ732">
        <v>0.09993707777777777</v>
      </c>
      <c r="EA732">
        <v>23.96814444444444</v>
      </c>
      <c r="EB732">
        <v>23.97533333333333</v>
      </c>
      <c r="EC732">
        <v>999.9000000000001</v>
      </c>
      <c r="ED732">
        <v>0</v>
      </c>
      <c r="EE732">
        <v>0</v>
      </c>
      <c r="EF732">
        <v>10007.85666666667</v>
      </c>
      <c r="EG732">
        <v>0</v>
      </c>
      <c r="EH732">
        <v>1044.777777777778</v>
      </c>
      <c r="EI732">
        <v>-49.39222222222222</v>
      </c>
      <c r="EJ732">
        <v>674.1717777777777</v>
      </c>
      <c r="EK732">
        <v>722.0036666666668</v>
      </c>
      <c r="EL732">
        <v>3.261442222222222</v>
      </c>
      <c r="EM732">
        <v>712.3633333333332</v>
      </c>
      <c r="EN732">
        <v>13.35243333333333</v>
      </c>
      <c r="EO732">
        <v>1.499214444444444</v>
      </c>
      <c r="EP732">
        <v>1.204906666666667</v>
      </c>
      <c r="EQ732">
        <v>12.96013333333333</v>
      </c>
      <c r="ER732">
        <v>9.662285555555556</v>
      </c>
      <c r="ES732">
        <v>2000.014444444445</v>
      </c>
      <c r="ET732">
        <v>0.9799956666666666</v>
      </c>
      <c r="EU732">
        <v>0.02000433333333333</v>
      </c>
      <c r="EV732">
        <v>0</v>
      </c>
      <c r="EW732">
        <v>1347.955555555556</v>
      </c>
      <c r="EX732">
        <v>5.00097</v>
      </c>
      <c r="EY732">
        <v>27222.72222222222</v>
      </c>
      <c r="EZ732">
        <v>16707.66666666667</v>
      </c>
      <c r="FA732">
        <v>41.187</v>
      </c>
      <c r="FB732">
        <v>42.312</v>
      </c>
      <c r="FC732">
        <v>41.375</v>
      </c>
      <c r="FD732">
        <v>41.687</v>
      </c>
      <c r="FE732">
        <v>41.25</v>
      </c>
      <c r="FF732">
        <v>1955.104444444445</v>
      </c>
      <c r="FG732">
        <v>39.91</v>
      </c>
      <c r="FH732">
        <v>0</v>
      </c>
      <c r="FI732">
        <v>11445.80000019073</v>
      </c>
      <c r="FJ732">
        <v>0</v>
      </c>
      <c r="FK732">
        <v>1348.287307692308</v>
      </c>
      <c r="FL732">
        <v>-4.076923048307039</v>
      </c>
      <c r="FM732">
        <v>-99.34017080740817</v>
      </c>
      <c r="FN732">
        <v>27230.43461538462</v>
      </c>
      <c r="FO732">
        <v>15</v>
      </c>
      <c r="FP732">
        <v>0</v>
      </c>
      <c r="FQ732" t="s">
        <v>439</v>
      </c>
      <c r="FR732">
        <v>1760210915.6</v>
      </c>
      <c r="FS732">
        <v>0</v>
      </c>
      <c r="FT732">
        <v>0</v>
      </c>
      <c r="FU732">
        <v>-0.215</v>
      </c>
      <c r="FV732">
        <v>0</v>
      </c>
      <c r="FW732">
        <v>-0.6919999999999999</v>
      </c>
      <c r="FX732">
        <v>0</v>
      </c>
      <c r="FY732">
        <v>400</v>
      </c>
      <c r="FZ732">
        <v>0</v>
      </c>
      <c r="GA732">
        <v>0.15</v>
      </c>
      <c r="GB732">
        <v>0</v>
      </c>
      <c r="GC732">
        <v>-48.6512025</v>
      </c>
      <c r="GD732">
        <v>-4.588765103189535</v>
      </c>
      <c r="GE732">
        <v>0.4644187482690055</v>
      </c>
      <c r="GF732">
        <v>0</v>
      </c>
      <c r="GG732">
        <v>1348.621470588235</v>
      </c>
      <c r="GH732">
        <v>-4.787012977578621</v>
      </c>
      <c r="GI732">
        <v>0.5557619695355076</v>
      </c>
      <c r="GJ732">
        <v>0</v>
      </c>
      <c r="GK732">
        <v>3.2013655</v>
      </c>
      <c r="GL732">
        <v>0.2645930206378933</v>
      </c>
      <c r="GM732">
        <v>0.027734089308106</v>
      </c>
      <c r="GN732">
        <v>0</v>
      </c>
      <c r="GO732">
        <v>0</v>
      </c>
      <c r="GP732">
        <v>3</v>
      </c>
      <c r="GQ732" t="s">
        <v>455</v>
      </c>
      <c r="GR732">
        <v>3.13344</v>
      </c>
      <c r="GS732">
        <v>2.76034</v>
      </c>
      <c r="GT732">
        <v>0.13105</v>
      </c>
      <c r="GU732">
        <v>0.135892</v>
      </c>
      <c r="GV732">
        <v>0.08113620000000001</v>
      </c>
      <c r="GW732">
        <v>0.0683184</v>
      </c>
      <c r="GX732">
        <v>27550.6</v>
      </c>
      <c r="GY732">
        <v>27402.7</v>
      </c>
      <c r="GZ732">
        <v>29491.5</v>
      </c>
      <c r="HA732">
        <v>29318.9</v>
      </c>
      <c r="HB732">
        <v>35812.8</v>
      </c>
      <c r="HC732">
        <v>36187.8</v>
      </c>
      <c r="HD732">
        <v>41496.5</v>
      </c>
      <c r="HE732">
        <v>41650.5</v>
      </c>
      <c r="HF732">
        <v>1.9105</v>
      </c>
      <c r="HG732">
        <v>1.82528</v>
      </c>
      <c r="HH732">
        <v>0.00706315</v>
      </c>
      <c r="HI732">
        <v>0</v>
      </c>
      <c r="HJ732">
        <v>23.8615</v>
      </c>
      <c r="HK732">
        <v>999.9</v>
      </c>
      <c r="HL732">
        <v>33.8</v>
      </c>
      <c r="HM732">
        <v>31.3</v>
      </c>
      <c r="HN732">
        <v>17.1886</v>
      </c>
      <c r="HO732">
        <v>62.4769</v>
      </c>
      <c r="HP732">
        <v>30.9054</v>
      </c>
      <c r="HQ732">
        <v>1</v>
      </c>
      <c r="HR732">
        <v>0.307109</v>
      </c>
      <c r="HS732">
        <v>5.00621</v>
      </c>
      <c r="HT732">
        <v>20.27</v>
      </c>
      <c r="HU732">
        <v>5.21714</v>
      </c>
      <c r="HV732">
        <v>12.0159</v>
      </c>
      <c r="HW732">
        <v>4.98895</v>
      </c>
      <c r="HX732">
        <v>3.28768</v>
      </c>
      <c r="HY732">
        <v>9999</v>
      </c>
      <c r="HZ732">
        <v>9999</v>
      </c>
      <c r="IA732">
        <v>9999</v>
      </c>
      <c r="IB732">
        <v>999.9</v>
      </c>
      <c r="IC732">
        <v>4.97287</v>
      </c>
      <c r="ID732">
        <v>1.86661</v>
      </c>
      <c r="IE732">
        <v>1.86591</v>
      </c>
      <c r="IF732">
        <v>1.86585</v>
      </c>
      <c r="IG732">
        <v>1.86769</v>
      </c>
      <c r="IH732">
        <v>1.87017</v>
      </c>
      <c r="II732">
        <v>1.86876</v>
      </c>
      <c r="IJ732">
        <v>1.87027</v>
      </c>
      <c r="IK732">
        <v>0</v>
      </c>
      <c r="IL732">
        <v>0</v>
      </c>
      <c r="IM732">
        <v>0</v>
      </c>
      <c r="IN732">
        <v>0</v>
      </c>
      <c r="IO732" t="s">
        <v>441</v>
      </c>
      <c r="IP732" t="s">
        <v>442</v>
      </c>
      <c r="IQ732" t="s">
        <v>443</v>
      </c>
      <c r="IR732" t="s">
        <v>443</v>
      </c>
      <c r="IS732" t="s">
        <v>443</v>
      </c>
      <c r="IT732" t="s">
        <v>443</v>
      </c>
      <c r="IU732">
        <v>0</v>
      </c>
      <c r="IV732">
        <v>100</v>
      </c>
      <c r="IW732">
        <v>100</v>
      </c>
      <c r="IX732">
        <v>-2.799</v>
      </c>
      <c r="IY732">
        <v>0.0764</v>
      </c>
      <c r="IZ732">
        <v>-1.414774939843471</v>
      </c>
      <c r="JA732">
        <v>-0.002262605230658699</v>
      </c>
      <c r="JB732">
        <v>4.117972070868355E-07</v>
      </c>
      <c r="JC732">
        <v>-1.535053720392113E-10</v>
      </c>
      <c r="JD732">
        <v>-0.05773197212917025</v>
      </c>
      <c r="JE732">
        <v>-0.004387372397949352</v>
      </c>
      <c r="JF732">
        <v>0.001148265067849212</v>
      </c>
      <c r="JG732">
        <v>-2.372704636287677E-05</v>
      </c>
      <c r="JH732">
        <v>4</v>
      </c>
      <c r="JI732">
        <v>2346</v>
      </c>
      <c r="JJ732">
        <v>1</v>
      </c>
      <c r="JK732">
        <v>24</v>
      </c>
      <c r="JL732">
        <v>21761</v>
      </c>
      <c r="JM732">
        <v>29358609.6</v>
      </c>
      <c r="JN732">
        <v>1.60767</v>
      </c>
      <c r="JO732">
        <v>2.26074</v>
      </c>
      <c r="JP732">
        <v>1.39648</v>
      </c>
      <c r="JQ732">
        <v>2.34741</v>
      </c>
      <c r="JR732">
        <v>1.49536</v>
      </c>
      <c r="JS732">
        <v>2.57446</v>
      </c>
      <c r="JT732">
        <v>36.105</v>
      </c>
      <c r="JU732">
        <v>24.0262</v>
      </c>
      <c r="JV732">
        <v>18</v>
      </c>
      <c r="JW732">
        <v>501.981</v>
      </c>
      <c r="JX732">
        <v>437.296</v>
      </c>
      <c r="JY732">
        <v>18.2692</v>
      </c>
      <c r="JZ732">
        <v>31.3479</v>
      </c>
      <c r="KA732">
        <v>29.9997</v>
      </c>
      <c r="KB732">
        <v>31.1403</v>
      </c>
      <c r="KC732">
        <v>31.0635</v>
      </c>
      <c r="KD732">
        <v>32.2294</v>
      </c>
      <c r="KE732">
        <v>24.6672</v>
      </c>
      <c r="KF732">
        <v>28.0439</v>
      </c>
      <c r="KG732">
        <v>18.2872</v>
      </c>
      <c r="KH732">
        <v>740.904</v>
      </c>
      <c r="KI732">
        <v>13.3095</v>
      </c>
      <c r="KJ732">
        <v>100.788</v>
      </c>
      <c r="KK732">
        <v>100.159</v>
      </c>
    </row>
    <row r="733" spans="1:297">
      <c r="A733">
        <v>717</v>
      </c>
      <c r="B733">
        <v>1761516579.5</v>
      </c>
      <c r="C733">
        <v>9369</v>
      </c>
      <c r="D733" t="s">
        <v>1883</v>
      </c>
      <c r="E733" t="s">
        <v>1884</v>
      </c>
      <c r="F733">
        <v>5</v>
      </c>
      <c r="G733" t="s">
        <v>1604</v>
      </c>
      <c r="H733" t="s">
        <v>436</v>
      </c>
      <c r="I733">
        <v>1761516576.7</v>
      </c>
      <c r="J733">
        <f>(K733)/1000</f>
        <v>0</v>
      </c>
      <c r="K733">
        <f>IF(DP733, AN733, AH733)</f>
        <v>0</v>
      </c>
      <c r="L733">
        <f>IF(DP733, AI733, AG733)</f>
        <v>0</v>
      </c>
      <c r="M733">
        <f>DR733 - IF(AU733&gt;1, L733*DL733*100.0/(AW733), 0)</f>
        <v>0</v>
      </c>
      <c r="N733">
        <f>((T733-J733/2)*M733-L733)/(T733+J733/2)</f>
        <v>0</v>
      </c>
      <c r="O733">
        <f>N733*(DY733+DZ733)/1000.0</f>
        <v>0</v>
      </c>
      <c r="P733">
        <f>(DR733 - IF(AU733&gt;1, L733*DL733*100.0/(AW733), 0))*(DY733+DZ733)/1000.0</f>
        <v>0</v>
      </c>
      <c r="Q733">
        <f>2.0/((1/S733-1/R733)+SIGN(S733)*SQRT((1/S733-1/R733)*(1/S733-1/R733) + 4*DM733/((DM733+1)*(DM733+1))*(2*1/S733*1/R733-1/R733*1/R733)))</f>
        <v>0</v>
      </c>
      <c r="R733">
        <f>IF(LEFT(DN733,1)&lt;&gt;"0",IF(LEFT(DN733,1)="1",3.0,DO733),$D$5+$E$5*(EF733*DY733/($K$5*1000))+$F$5*(EF733*DY733/($K$5*1000))*MAX(MIN(DL733,$J$5),$I$5)*MAX(MIN(DL733,$J$5),$I$5)+$G$5*MAX(MIN(DL733,$J$5),$I$5)*(EF733*DY733/($K$5*1000))+$H$5*(EF733*DY733/($K$5*1000))*(EF733*DY733/($K$5*1000)))</f>
        <v>0</v>
      </c>
      <c r="S733">
        <f>J733*(1000-(1000*0.61365*exp(17.502*W733/(240.97+W733))/(DY733+DZ733)+DT733)/2)/(1000*0.61365*exp(17.502*W733/(240.97+W733))/(DY733+DZ733)-DT733)</f>
        <v>0</v>
      </c>
      <c r="T733">
        <f>1/((DM733+1)/(Q733/1.6)+1/(R733/1.37)) + DM733/((DM733+1)/(Q733/1.6) + DM733/(R733/1.37))</f>
        <v>0</v>
      </c>
      <c r="U733">
        <f>(DH733*DK733)</f>
        <v>0</v>
      </c>
      <c r="V733">
        <f>(EA733+(U733+2*0.95*5.67E-8*(((EA733+$B$7)+273)^4-(EA733+273)^4)-44100*J733)/(1.84*29.3*R733+8*0.95*5.67E-8*(EA733+273)^3))</f>
        <v>0</v>
      </c>
      <c r="W733">
        <f>($C$7*EB733+$D$7*EC733+$E$7*V733)</f>
        <v>0</v>
      </c>
      <c r="X733">
        <f>0.61365*exp(17.502*W733/(240.97+W733))</f>
        <v>0</v>
      </c>
      <c r="Y733">
        <f>(Z733/AA733*100)</f>
        <v>0</v>
      </c>
      <c r="Z733">
        <f>DT733*(DY733+DZ733)/1000</f>
        <v>0</v>
      </c>
      <c r="AA733">
        <f>0.61365*exp(17.502*EA733/(240.97+EA733))</f>
        <v>0</v>
      </c>
      <c r="AB733">
        <f>(X733-DT733*(DY733+DZ733)/1000)</f>
        <v>0</v>
      </c>
      <c r="AC733">
        <f>(-J733*44100)</f>
        <v>0</v>
      </c>
      <c r="AD733">
        <f>2*29.3*R733*0.92*(EA733-W733)</f>
        <v>0</v>
      </c>
      <c r="AE733">
        <f>2*0.95*5.67E-8*(((EA733+$B$7)+273)^4-(W733+273)^4)</f>
        <v>0</v>
      </c>
      <c r="AF733">
        <f>U733+AE733+AC733+AD733</f>
        <v>0</v>
      </c>
      <c r="AG733">
        <f>DX733*AU733*(DS733-DR733*(1000-AU733*DU733)/(1000-AU733*DT733))/(100*DL733)</f>
        <v>0</v>
      </c>
      <c r="AH733">
        <f>1000*DX733*AU733*(DT733-DU733)/(100*DL733*(1000-AU733*DT733))</f>
        <v>0</v>
      </c>
      <c r="AI733">
        <f>(AJ733 - AK733 - DY733*1E3/(8.314*(EA733+273.15)) * AM733/DX733 * AL733) * DX733/(100*DL733) * (1000 - DU733)/1000</f>
        <v>0</v>
      </c>
      <c r="AJ733">
        <v>737.1072615002869</v>
      </c>
      <c r="AK733">
        <v>697.3564242424242</v>
      </c>
      <c r="AL733">
        <v>3.295547736406303</v>
      </c>
      <c r="AM733">
        <v>65.65834347020231</v>
      </c>
      <c r="AN733">
        <f>(AP733 - AO733 + DY733*1E3/(8.314*(EA733+273.15)) * AR733/DX733 * AQ733) * DX733/(100*DL733) * 1000/(1000 - AP733)</f>
        <v>0</v>
      </c>
      <c r="AO733">
        <v>13.2928589138936</v>
      </c>
      <c r="AP733">
        <v>16.59810848484848</v>
      </c>
      <c r="AQ733">
        <v>-0.0001383171993840143</v>
      </c>
      <c r="AR733">
        <v>107.4177789400426</v>
      </c>
      <c r="AS733">
        <v>0</v>
      </c>
      <c r="AT733">
        <v>0</v>
      </c>
      <c r="AU733">
        <f>IF(AS733*$H$13&gt;=AW733,1.0,(AW733/(AW733-AS733*$H$13)))</f>
        <v>0</v>
      </c>
      <c r="AV733">
        <f>(AU733-1)*100</f>
        <v>0</v>
      </c>
      <c r="AW733">
        <f>MAX(0,($B$13+$C$13*EF733)/(1+$D$13*EF733)*DY733/(EA733+273)*$E$13)</f>
        <v>0</v>
      </c>
      <c r="AX733" t="s">
        <v>437</v>
      </c>
      <c r="AY733" t="s">
        <v>437</v>
      </c>
      <c r="AZ733">
        <v>0</v>
      </c>
      <c r="BA733">
        <v>0</v>
      </c>
      <c r="BB733">
        <f>1-AZ733/BA733</f>
        <v>0</v>
      </c>
      <c r="BC733">
        <v>0</v>
      </c>
      <c r="BD733" t="s">
        <v>437</v>
      </c>
      <c r="BE733" t="s">
        <v>437</v>
      </c>
      <c r="BF733">
        <v>0</v>
      </c>
      <c r="BG733">
        <v>0</v>
      </c>
      <c r="BH733">
        <f>1-BF733/BG733</f>
        <v>0</v>
      </c>
      <c r="BI733">
        <v>0.5</v>
      </c>
      <c r="BJ733">
        <f>DI733</f>
        <v>0</v>
      </c>
      <c r="BK733">
        <f>L733</f>
        <v>0</v>
      </c>
      <c r="BL733">
        <f>BH733*BI733*BJ733</f>
        <v>0</v>
      </c>
      <c r="BM733">
        <f>(BK733-BC733)/BJ733</f>
        <v>0</v>
      </c>
      <c r="BN733">
        <f>(BA733-BG733)/BG733</f>
        <v>0</v>
      </c>
      <c r="BO733">
        <f>AZ733/(BB733+AZ733/BG733)</f>
        <v>0</v>
      </c>
      <c r="BP733" t="s">
        <v>437</v>
      </c>
      <c r="BQ733">
        <v>0</v>
      </c>
      <c r="BR733">
        <f>IF(BQ733&lt;&gt;0, BQ733, BO733)</f>
        <v>0</v>
      </c>
      <c r="BS733">
        <f>1-BR733/BG733</f>
        <v>0</v>
      </c>
      <c r="BT733">
        <f>(BG733-BF733)/(BG733-BR733)</f>
        <v>0</v>
      </c>
      <c r="BU733">
        <f>(BA733-BG733)/(BA733-BR733)</f>
        <v>0</v>
      </c>
      <c r="BV733">
        <f>(BG733-BF733)/(BG733-AZ733)</f>
        <v>0</v>
      </c>
      <c r="BW733">
        <f>(BA733-BG733)/(BA733-AZ733)</f>
        <v>0</v>
      </c>
      <c r="BX733">
        <f>(BT733*BR733/BF733)</f>
        <v>0</v>
      </c>
      <c r="BY733">
        <f>(1-BX733)</f>
        <v>0</v>
      </c>
      <c r="BZ733">
        <v>2020</v>
      </c>
      <c r="CA733">
        <v>290.0000000000001</v>
      </c>
      <c r="CB733">
        <v>1590.42</v>
      </c>
      <c r="CC733">
        <v>295</v>
      </c>
      <c r="CD733">
        <v>5220.67</v>
      </c>
      <c r="CE733">
        <v>1591.29</v>
      </c>
      <c r="CF733">
        <v>-0.87</v>
      </c>
      <c r="CG733">
        <v>300.0000000000001</v>
      </c>
      <c r="CH733">
        <v>23.8</v>
      </c>
      <c r="CI733">
        <v>1650.734719841875</v>
      </c>
      <c r="CJ733">
        <v>2.032994541366527</v>
      </c>
      <c r="CK733">
        <v>-31.03478562282126</v>
      </c>
      <c r="CL733">
        <v>0.9198548094063967</v>
      </c>
      <c r="CM733">
        <v>0.9759925733019913</v>
      </c>
      <c r="CN733">
        <v>-0.00431141668520578</v>
      </c>
      <c r="CO733">
        <v>289.9999999999999</v>
      </c>
      <c r="CP733">
        <v>1590.91</v>
      </c>
      <c r="CQ733">
        <v>765</v>
      </c>
      <c r="CR733">
        <v>5219.32</v>
      </c>
      <c r="CS733">
        <v>1591.27</v>
      </c>
      <c r="CT733">
        <v>-0.36</v>
      </c>
      <c r="DH733">
        <f>$B$11*EG733+$C$11*EH733+$F$11*ES733*(1-EV733)</f>
        <v>0</v>
      </c>
      <c r="DI733">
        <f>DH733*DJ733</f>
        <v>0</v>
      </c>
      <c r="DJ733">
        <f>($B$11*$D$9+$C$11*$D$9+$F$11*((FF733+EX733)/MAX(FF733+EX733+FG733, 0.1)*$I$9+FG733/MAX(FF733+EX733+FG733, 0.1)*$J$9))/($B$11+$C$11+$F$11)</f>
        <v>0</v>
      </c>
      <c r="DK733">
        <f>($B$11*$K$9+$C$11*$K$9+$F$11*((FF733+EX733)/MAX(FF733+EX733+FG733, 0.1)*$P$9+FG733/MAX(FF733+EX733+FG733, 0.1)*$Q$9))/($B$11+$C$11+$F$11)</f>
        <v>0</v>
      </c>
      <c r="DL733">
        <v>6</v>
      </c>
      <c r="DM733">
        <v>0.5</v>
      </c>
      <c r="DN733" t="s">
        <v>438</v>
      </c>
      <c r="DO733">
        <v>2</v>
      </c>
      <c r="DP733" t="b">
        <v>1</v>
      </c>
      <c r="DQ733">
        <v>1761516576.7</v>
      </c>
      <c r="DR733">
        <v>678.3407999999999</v>
      </c>
      <c r="DS733">
        <v>727.8542</v>
      </c>
      <c r="DT733">
        <v>16.60438</v>
      </c>
      <c r="DU733">
        <v>13.2948</v>
      </c>
      <c r="DV733">
        <v>681.1541999999999</v>
      </c>
      <c r="DW733">
        <v>16.52808</v>
      </c>
      <c r="DX733">
        <v>500.0163000000001</v>
      </c>
      <c r="DY733">
        <v>90.23889</v>
      </c>
      <c r="DZ733">
        <v>0.10006379</v>
      </c>
      <c r="EA733">
        <v>23.96575</v>
      </c>
      <c r="EB733">
        <v>23.97759</v>
      </c>
      <c r="EC733">
        <v>999.9</v>
      </c>
      <c r="ED733">
        <v>0</v>
      </c>
      <c r="EE733">
        <v>0</v>
      </c>
      <c r="EF733">
        <v>9986.375999999998</v>
      </c>
      <c r="EG733">
        <v>0</v>
      </c>
      <c r="EH733">
        <v>1044.772</v>
      </c>
      <c r="EI733">
        <v>-49.51352000000001</v>
      </c>
      <c r="EJ733">
        <v>689.7941999999999</v>
      </c>
      <c r="EK733">
        <v>737.6612</v>
      </c>
      <c r="EL733">
        <v>3.309569000000001</v>
      </c>
      <c r="EM733">
        <v>727.8542</v>
      </c>
      <c r="EN733">
        <v>13.2948</v>
      </c>
      <c r="EO733">
        <v>1.498361</v>
      </c>
      <c r="EP733">
        <v>1.199709</v>
      </c>
      <c r="EQ733">
        <v>12.95143</v>
      </c>
      <c r="ER733">
        <v>9.597940000000001</v>
      </c>
      <c r="ES733">
        <v>2000.035</v>
      </c>
      <c r="ET733">
        <v>0.9799958</v>
      </c>
      <c r="EU733">
        <v>0.0200042</v>
      </c>
      <c r="EV733">
        <v>0</v>
      </c>
      <c r="EW733">
        <v>1347.567</v>
      </c>
      <c r="EX733">
        <v>5.000970000000001</v>
      </c>
      <c r="EY733">
        <v>27214.18</v>
      </c>
      <c r="EZ733">
        <v>16707.85</v>
      </c>
      <c r="FA733">
        <v>41.187</v>
      </c>
      <c r="FB733">
        <v>42.312</v>
      </c>
      <c r="FC733">
        <v>41.3435</v>
      </c>
      <c r="FD733">
        <v>41.687</v>
      </c>
      <c r="FE733">
        <v>41.2311</v>
      </c>
      <c r="FF733">
        <v>1955.125</v>
      </c>
      <c r="FG733">
        <v>39.90999999999999</v>
      </c>
      <c r="FH733">
        <v>0</v>
      </c>
      <c r="FI733">
        <v>11451.20000004768</v>
      </c>
      <c r="FJ733">
        <v>0</v>
      </c>
      <c r="FK733">
        <v>1347.85</v>
      </c>
      <c r="FL733">
        <v>-5.504615377786369</v>
      </c>
      <c r="FM733">
        <v>-105.0923078130708</v>
      </c>
      <c r="FN733">
        <v>27220.732</v>
      </c>
      <c r="FO733">
        <v>15</v>
      </c>
      <c r="FP733">
        <v>0</v>
      </c>
      <c r="FQ733" t="s">
        <v>439</v>
      </c>
      <c r="FR733">
        <v>1760210915.6</v>
      </c>
      <c r="FS733">
        <v>0</v>
      </c>
      <c r="FT733">
        <v>0</v>
      </c>
      <c r="FU733">
        <v>-0.215</v>
      </c>
      <c r="FV733">
        <v>0</v>
      </c>
      <c r="FW733">
        <v>-0.6919999999999999</v>
      </c>
      <c r="FX733">
        <v>0</v>
      </c>
      <c r="FY733">
        <v>400</v>
      </c>
      <c r="FZ733">
        <v>0</v>
      </c>
      <c r="GA733">
        <v>0.15</v>
      </c>
      <c r="GB733">
        <v>0</v>
      </c>
      <c r="GC733">
        <v>-49.01057804878049</v>
      </c>
      <c r="GD733">
        <v>-4.810189547038338</v>
      </c>
      <c r="GE733">
        <v>0.5105171364325732</v>
      </c>
      <c r="GF733">
        <v>0</v>
      </c>
      <c r="GG733">
        <v>1348.204117647059</v>
      </c>
      <c r="GH733">
        <v>-4.529564541871013</v>
      </c>
      <c r="GI733">
        <v>0.5238383093994274</v>
      </c>
      <c r="GJ733">
        <v>0</v>
      </c>
      <c r="GK733">
        <v>3.236687073170732</v>
      </c>
      <c r="GL733">
        <v>0.4680319860627143</v>
      </c>
      <c r="GM733">
        <v>0.04881410642996163</v>
      </c>
      <c r="GN733">
        <v>0</v>
      </c>
      <c r="GO733">
        <v>0</v>
      </c>
      <c r="GP733">
        <v>3</v>
      </c>
      <c r="GQ733" t="s">
        <v>455</v>
      </c>
      <c r="GR733">
        <v>3.13349</v>
      </c>
      <c r="GS733">
        <v>2.76016</v>
      </c>
      <c r="GT733">
        <v>0.133218</v>
      </c>
      <c r="GU733">
        <v>0.137918</v>
      </c>
      <c r="GV733">
        <v>0.0810853</v>
      </c>
      <c r="GW733">
        <v>0.0682627</v>
      </c>
      <c r="GX733">
        <v>27482.1</v>
      </c>
      <c r="GY733">
        <v>27338.2</v>
      </c>
      <c r="GZ733">
        <v>29491.8</v>
      </c>
      <c r="HA733">
        <v>29318.7</v>
      </c>
      <c r="HB733">
        <v>35815.4</v>
      </c>
      <c r="HC733">
        <v>36189.7</v>
      </c>
      <c r="HD733">
        <v>41497.1</v>
      </c>
      <c r="HE733">
        <v>41650.1</v>
      </c>
      <c r="HF733">
        <v>1.91083</v>
      </c>
      <c r="HG733">
        <v>1.82485</v>
      </c>
      <c r="HH733">
        <v>0.00727549</v>
      </c>
      <c r="HI733">
        <v>0</v>
      </c>
      <c r="HJ733">
        <v>23.8615</v>
      </c>
      <c r="HK733">
        <v>999.9</v>
      </c>
      <c r="HL733">
        <v>33.7</v>
      </c>
      <c r="HM733">
        <v>31.3</v>
      </c>
      <c r="HN733">
        <v>17.1381</v>
      </c>
      <c r="HO733">
        <v>62.5769</v>
      </c>
      <c r="HP733">
        <v>30.7131</v>
      </c>
      <c r="HQ733">
        <v>1</v>
      </c>
      <c r="HR733">
        <v>0.306763</v>
      </c>
      <c r="HS733">
        <v>5.00072</v>
      </c>
      <c r="HT733">
        <v>20.2702</v>
      </c>
      <c r="HU733">
        <v>5.21684</v>
      </c>
      <c r="HV733">
        <v>12.0159</v>
      </c>
      <c r="HW733">
        <v>4.98905</v>
      </c>
      <c r="HX733">
        <v>3.2878</v>
      </c>
      <c r="HY733">
        <v>9999</v>
      </c>
      <c r="HZ733">
        <v>9999</v>
      </c>
      <c r="IA733">
        <v>9999</v>
      </c>
      <c r="IB733">
        <v>999.9</v>
      </c>
      <c r="IC733">
        <v>4.97286</v>
      </c>
      <c r="ID733">
        <v>1.86661</v>
      </c>
      <c r="IE733">
        <v>1.8659</v>
      </c>
      <c r="IF733">
        <v>1.86586</v>
      </c>
      <c r="IG733">
        <v>1.8677</v>
      </c>
      <c r="IH733">
        <v>1.87015</v>
      </c>
      <c r="II733">
        <v>1.86876</v>
      </c>
      <c r="IJ733">
        <v>1.87027</v>
      </c>
      <c r="IK733">
        <v>0</v>
      </c>
      <c r="IL733">
        <v>0</v>
      </c>
      <c r="IM733">
        <v>0</v>
      </c>
      <c r="IN733">
        <v>0</v>
      </c>
      <c r="IO733" t="s">
        <v>441</v>
      </c>
      <c r="IP733" t="s">
        <v>442</v>
      </c>
      <c r="IQ733" t="s">
        <v>443</v>
      </c>
      <c r="IR733" t="s">
        <v>443</v>
      </c>
      <c r="IS733" t="s">
        <v>443</v>
      </c>
      <c r="IT733" t="s">
        <v>443</v>
      </c>
      <c r="IU733">
        <v>0</v>
      </c>
      <c r="IV733">
        <v>100</v>
      </c>
      <c r="IW733">
        <v>100</v>
      </c>
      <c r="IX733">
        <v>-2.831</v>
      </c>
      <c r="IY733">
        <v>0.0762</v>
      </c>
      <c r="IZ733">
        <v>-1.414774939843471</v>
      </c>
      <c r="JA733">
        <v>-0.002262605230658699</v>
      </c>
      <c r="JB733">
        <v>4.117972070868355E-07</v>
      </c>
      <c r="JC733">
        <v>-1.535053720392113E-10</v>
      </c>
      <c r="JD733">
        <v>-0.05773197212917025</v>
      </c>
      <c r="JE733">
        <v>-0.004387372397949352</v>
      </c>
      <c r="JF733">
        <v>0.001148265067849212</v>
      </c>
      <c r="JG733">
        <v>-2.372704636287677E-05</v>
      </c>
      <c r="JH733">
        <v>4</v>
      </c>
      <c r="JI733">
        <v>2346</v>
      </c>
      <c r="JJ733">
        <v>1</v>
      </c>
      <c r="JK733">
        <v>24</v>
      </c>
      <c r="JL733">
        <v>21761.1</v>
      </c>
      <c r="JM733">
        <v>29358609.7</v>
      </c>
      <c r="JN733">
        <v>1.63696</v>
      </c>
      <c r="JO733">
        <v>2.26318</v>
      </c>
      <c r="JP733">
        <v>1.39648</v>
      </c>
      <c r="JQ733">
        <v>2.35596</v>
      </c>
      <c r="JR733">
        <v>1.49536</v>
      </c>
      <c r="JS733">
        <v>2.70752</v>
      </c>
      <c r="JT733">
        <v>36.0816</v>
      </c>
      <c r="JU733">
        <v>24.035</v>
      </c>
      <c r="JV733">
        <v>18</v>
      </c>
      <c r="JW733">
        <v>502.181</v>
      </c>
      <c r="JX733">
        <v>437.029</v>
      </c>
      <c r="JY733">
        <v>18.2912</v>
      </c>
      <c r="JZ733">
        <v>31.3479</v>
      </c>
      <c r="KA733">
        <v>29.9999</v>
      </c>
      <c r="KB733">
        <v>31.1387</v>
      </c>
      <c r="KC733">
        <v>31.0628</v>
      </c>
      <c r="KD733">
        <v>32.7733</v>
      </c>
      <c r="KE733">
        <v>24.6672</v>
      </c>
      <c r="KF733">
        <v>28.0439</v>
      </c>
      <c r="KG733">
        <v>18.3032</v>
      </c>
      <c r="KH733">
        <v>760.941</v>
      </c>
      <c r="KI733">
        <v>13.3015</v>
      </c>
      <c r="KJ733">
        <v>100.789</v>
      </c>
      <c r="KK733">
        <v>100.158</v>
      </c>
    </row>
    <row r="734" spans="1:297">
      <c r="A734">
        <v>718</v>
      </c>
      <c r="B734">
        <v>1761516584.5</v>
      </c>
      <c r="C734">
        <v>9374</v>
      </c>
      <c r="D734" t="s">
        <v>1885</v>
      </c>
      <c r="E734" t="s">
        <v>1886</v>
      </c>
      <c r="F734">
        <v>5</v>
      </c>
      <c r="G734" t="s">
        <v>1604</v>
      </c>
      <c r="H734" t="s">
        <v>436</v>
      </c>
      <c r="I734">
        <v>1761516582</v>
      </c>
      <c r="J734">
        <f>(K734)/1000</f>
        <v>0</v>
      </c>
      <c r="K734">
        <f>IF(DP734, AN734, AH734)</f>
        <v>0</v>
      </c>
      <c r="L734">
        <f>IF(DP734, AI734, AG734)</f>
        <v>0</v>
      </c>
      <c r="M734">
        <f>DR734 - IF(AU734&gt;1, L734*DL734*100.0/(AW734), 0)</f>
        <v>0</v>
      </c>
      <c r="N734">
        <f>((T734-J734/2)*M734-L734)/(T734+J734/2)</f>
        <v>0</v>
      </c>
      <c r="O734">
        <f>N734*(DY734+DZ734)/1000.0</f>
        <v>0</v>
      </c>
      <c r="P734">
        <f>(DR734 - IF(AU734&gt;1, L734*DL734*100.0/(AW734), 0))*(DY734+DZ734)/1000.0</f>
        <v>0</v>
      </c>
      <c r="Q734">
        <f>2.0/((1/S734-1/R734)+SIGN(S734)*SQRT((1/S734-1/R734)*(1/S734-1/R734) + 4*DM734/((DM734+1)*(DM734+1))*(2*1/S734*1/R734-1/R734*1/R734)))</f>
        <v>0</v>
      </c>
      <c r="R734">
        <f>IF(LEFT(DN734,1)&lt;&gt;"0",IF(LEFT(DN734,1)="1",3.0,DO734),$D$5+$E$5*(EF734*DY734/($K$5*1000))+$F$5*(EF734*DY734/($K$5*1000))*MAX(MIN(DL734,$J$5),$I$5)*MAX(MIN(DL734,$J$5),$I$5)+$G$5*MAX(MIN(DL734,$J$5),$I$5)*(EF734*DY734/($K$5*1000))+$H$5*(EF734*DY734/($K$5*1000))*(EF734*DY734/($K$5*1000)))</f>
        <v>0</v>
      </c>
      <c r="S734">
        <f>J734*(1000-(1000*0.61365*exp(17.502*W734/(240.97+W734))/(DY734+DZ734)+DT734)/2)/(1000*0.61365*exp(17.502*W734/(240.97+W734))/(DY734+DZ734)-DT734)</f>
        <v>0</v>
      </c>
      <c r="T734">
        <f>1/((DM734+1)/(Q734/1.6)+1/(R734/1.37)) + DM734/((DM734+1)/(Q734/1.6) + DM734/(R734/1.37))</f>
        <v>0</v>
      </c>
      <c r="U734">
        <f>(DH734*DK734)</f>
        <v>0</v>
      </c>
      <c r="V734">
        <f>(EA734+(U734+2*0.95*5.67E-8*(((EA734+$B$7)+273)^4-(EA734+273)^4)-44100*J734)/(1.84*29.3*R734+8*0.95*5.67E-8*(EA734+273)^3))</f>
        <v>0</v>
      </c>
      <c r="W734">
        <f>($C$7*EB734+$D$7*EC734+$E$7*V734)</f>
        <v>0</v>
      </c>
      <c r="X734">
        <f>0.61365*exp(17.502*W734/(240.97+W734))</f>
        <v>0</v>
      </c>
      <c r="Y734">
        <f>(Z734/AA734*100)</f>
        <v>0</v>
      </c>
      <c r="Z734">
        <f>DT734*(DY734+DZ734)/1000</f>
        <v>0</v>
      </c>
      <c r="AA734">
        <f>0.61365*exp(17.502*EA734/(240.97+EA734))</f>
        <v>0</v>
      </c>
      <c r="AB734">
        <f>(X734-DT734*(DY734+DZ734)/1000)</f>
        <v>0</v>
      </c>
      <c r="AC734">
        <f>(-J734*44100)</f>
        <v>0</v>
      </c>
      <c r="AD734">
        <f>2*29.3*R734*0.92*(EA734-W734)</f>
        <v>0</v>
      </c>
      <c r="AE734">
        <f>2*0.95*5.67E-8*(((EA734+$B$7)+273)^4-(W734+273)^4)</f>
        <v>0</v>
      </c>
      <c r="AF734">
        <f>U734+AE734+AC734+AD734</f>
        <v>0</v>
      </c>
      <c r="AG734">
        <f>DX734*AU734*(DS734-DR734*(1000-AU734*DU734)/(1000-AU734*DT734))/(100*DL734)</f>
        <v>0</v>
      </c>
      <c r="AH734">
        <f>1000*DX734*AU734*(DT734-DU734)/(100*DL734*(1000-AU734*DT734))</f>
        <v>0</v>
      </c>
      <c r="AI734">
        <f>(AJ734 - AK734 - DY734*1E3/(8.314*(EA734+273.15)) * AM734/DX734 * AL734) * DX734/(100*DL734) * (1000 - DU734)/1000</f>
        <v>0</v>
      </c>
      <c r="AJ734">
        <v>753.4778273225504</v>
      </c>
      <c r="AK734">
        <v>713.6487393939391</v>
      </c>
      <c r="AL734">
        <v>3.264182345990998</v>
      </c>
      <c r="AM734">
        <v>65.65834347020231</v>
      </c>
      <c r="AN734">
        <f>(AP734 - AO734 + DY734*1E3/(8.314*(EA734+273.15)) * AR734/DX734 * AQ734) * DX734/(100*DL734) * 1000/(1000 - AP734)</f>
        <v>0</v>
      </c>
      <c r="AO734">
        <v>13.28778010670792</v>
      </c>
      <c r="AP734">
        <v>16.59157636363637</v>
      </c>
      <c r="AQ734">
        <v>-4.548964512056236E-05</v>
      </c>
      <c r="AR734">
        <v>107.4177789400426</v>
      </c>
      <c r="AS734">
        <v>0</v>
      </c>
      <c r="AT734">
        <v>0</v>
      </c>
      <c r="AU734">
        <f>IF(AS734*$H$13&gt;=AW734,1.0,(AW734/(AW734-AS734*$H$13)))</f>
        <v>0</v>
      </c>
      <c r="AV734">
        <f>(AU734-1)*100</f>
        <v>0</v>
      </c>
      <c r="AW734">
        <f>MAX(0,($B$13+$C$13*EF734)/(1+$D$13*EF734)*DY734/(EA734+273)*$E$13)</f>
        <v>0</v>
      </c>
      <c r="AX734" t="s">
        <v>437</v>
      </c>
      <c r="AY734" t="s">
        <v>437</v>
      </c>
      <c r="AZ734">
        <v>0</v>
      </c>
      <c r="BA734">
        <v>0</v>
      </c>
      <c r="BB734">
        <f>1-AZ734/BA734</f>
        <v>0</v>
      </c>
      <c r="BC734">
        <v>0</v>
      </c>
      <c r="BD734" t="s">
        <v>437</v>
      </c>
      <c r="BE734" t="s">
        <v>437</v>
      </c>
      <c r="BF734">
        <v>0</v>
      </c>
      <c r="BG734">
        <v>0</v>
      </c>
      <c r="BH734">
        <f>1-BF734/BG734</f>
        <v>0</v>
      </c>
      <c r="BI734">
        <v>0.5</v>
      </c>
      <c r="BJ734">
        <f>DI734</f>
        <v>0</v>
      </c>
      <c r="BK734">
        <f>L734</f>
        <v>0</v>
      </c>
      <c r="BL734">
        <f>BH734*BI734*BJ734</f>
        <v>0</v>
      </c>
      <c r="BM734">
        <f>(BK734-BC734)/BJ734</f>
        <v>0</v>
      </c>
      <c r="BN734">
        <f>(BA734-BG734)/BG734</f>
        <v>0</v>
      </c>
      <c r="BO734">
        <f>AZ734/(BB734+AZ734/BG734)</f>
        <v>0</v>
      </c>
      <c r="BP734" t="s">
        <v>437</v>
      </c>
      <c r="BQ734">
        <v>0</v>
      </c>
      <c r="BR734">
        <f>IF(BQ734&lt;&gt;0, BQ734, BO734)</f>
        <v>0</v>
      </c>
      <c r="BS734">
        <f>1-BR734/BG734</f>
        <v>0</v>
      </c>
      <c r="BT734">
        <f>(BG734-BF734)/(BG734-BR734)</f>
        <v>0</v>
      </c>
      <c r="BU734">
        <f>(BA734-BG734)/(BA734-BR734)</f>
        <v>0</v>
      </c>
      <c r="BV734">
        <f>(BG734-BF734)/(BG734-AZ734)</f>
        <v>0</v>
      </c>
      <c r="BW734">
        <f>(BA734-BG734)/(BA734-AZ734)</f>
        <v>0</v>
      </c>
      <c r="BX734">
        <f>(BT734*BR734/BF734)</f>
        <v>0</v>
      </c>
      <c r="BY734">
        <f>(1-BX734)</f>
        <v>0</v>
      </c>
      <c r="BZ734">
        <v>2020</v>
      </c>
      <c r="CA734">
        <v>290.0000000000001</v>
      </c>
      <c r="CB734">
        <v>1590.42</v>
      </c>
      <c r="CC734">
        <v>295</v>
      </c>
      <c r="CD734">
        <v>5220.67</v>
      </c>
      <c r="CE734">
        <v>1591.29</v>
      </c>
      <c r="CF734">
        <v>-0.87</v>
      </c>
      <c r="CG734">
        <v>300.0000000000001</v>
      </c>
      <c r="CH734">
        <v>23.8</v>
      </c>
      <c r="CI734">
        <v>1650.734719841875</v>
      </c>
      <c r="CJ734">
        <v>2.032994541366527</v>
      </c>
      <c r="CK734">
        <v>-31.03478562282126</v>
      </c>
      <c r="CL734">
        <v>0.9198548094063967</v>
      </c>
      <c r="CM734">
        <v>0.9759925733019913</v>
      </c>
      <c r="CN734">
        <v>-0.00431141668520578</v>
      </c>
      <c r="CO734">
        <v>289.9999999999999</v>
      </c>
      <c r="CP734">
        <v>1590.91</v>
      </c>
      <c r="CQ734">
        <v>765</v>
      </c>
      <c r="CR734">
        <v>5219.32</v>
      </c>
      <c r="CS734">
        <v>1591.27</v>
      </c>
      <c r="CT734">
        <v>-0.36</v>
      </c>
      <c r="DH734">
        <f>$B$11*EG734+$C$11*EH734+$F$11*ES734*(1-EV734)</f>
        <v>0</v>
      </c>
      <c r="DI734">
        <f>DH734*DJ734</f>
        <v>0</v>
      </c>
      <c r="DJ734">
        <f>($B$11*$D$9+$C$11*$D$9+$F$11*((FF734+EX734)/MAX(FF734+EX734+FG734, 0.1)*$I$9+FG734/MAX(FF734+EX734+FG734, 0.1)*$J$9))/($B$11+$C$11+$F$11)</f>
        <v>0</v>
      </c>
      <c r="DK734">
        <f>($B$11*$K$9+$C$11*$K$9+$F$11*((FF734+EX734)/MAX(FF734+EX734+FG734, 0.1)*$P$9+FG734/MAX(FF734+EX734+FG734, 0.1)*$Q$9))/($B$11+$C$11+$F$11)</f>
        <v>0</v>
      </c>
      <c r="DL734">
        <v>6</v>
      </c>
      <c r="DM734">
        <v>0.5</v>
      </c>
      <c r="DN734" t="s">
        <v>438</v>
      </c>
      <c r="DO734">
        <v>2</v>
      </c>
      <c r="DP734" t="b">
        <v>1</v>
      </c>
      <c r="DQ734">
        <v>1761516582</v>
      </c>
      <c r="DR734">
        <v>695.387111111111</v>
      </c>
      <c r="DS734">
        <v>744.9671111111111</v>
      </c>
      <c r="DT734">
        <v>16.59352222222222</v>
      </c>
      <c r="DU734">
        <v>13.28766666666667</v>
      </c>
      <c r="DV734">
        <v>698.2332222222224</v>
      </c>
      <c r="DW734">
        <v>16.51736666666666</v>
      </c>
      <c r="DX734">
        <v>500.0201111111111</v>
      </c>
      <c r="DY734">
        <v>90.23938888888888</v>
      </c>
      <c r="DZ734">
        <v>0.1000010555555556</v>
      </c>
      <c r="EA734">
        <v>23.96647777777778</v>
      </c>
      <c r="EB734">
        <v>23.97826666666667</v>
      </c>
      <c r="EC734">
        <v>999.9000000000001</v>
      </c>
      <c r="ED734">
        <v>0</v>
      </c>
      <c r="EE734">
        <v>0</v>
      </c>
      <c r="EF734">
        <v>9980.068888888889</v>
      </c>
      <c r="EG734">
        <v>0</v>
      </c>
      <c r="EH734">
        <v>1044.753333333333</v>
      </c>
      <c r="EI734">
        <v>-49.57995555555556</v>
      </c>
      <c r="EJ734">
        <v>707.1206666666667</v>
      </c>
      <c r="EK734">
        <v>754.9993333333333</v>
      </c>
      <c r="EL734">
        <v>3.305846666666666</v>
      </c>
      <c r="EM734">
        <v>744.9671111111111</v>
      </c>
      <c r="EN734">
        <v>13.28766666666667</v>
      </c>
      <c r="EO734">
        <v>1.497388888888889</v>
      </c>
      <c r="EP734">
        <v>1.199072222222222</v>
      </c>
      <c r="EQ734">
        <v>12.94153333333333</v>
      </c>
      <c r="ER734">
        <v>9.590037777777779</v>
      </c>
      <c r="ES734">
        <v>2000.025555555555</v>
      </c>
      <c r="ET734">
        <v>0.9799956666666666</v>
      </c>
      <c r="EU734">
        <v>0.02000433333333333</v>
      </c>
      <c r="EV734">
        <v>0</v>
      </c>
      <c r="EW734">
        <v>1347.023333333333</v>
      </c>
      <c r="EX734">
        <v>5.00097</v>
      </c>
      <c r="EY734">
        <v>27203.92222222222</v>
      </c>
      <c r="EZ734">
        <v>16707.75555555556</v>
      </c>
      <c r="FA734">
        <v>41.187</v>
      </c>
      <c r="FB734">
        <v>42.312</v>
      </c>
      <c r="FC734">
        <v>41.32599999999999</v>
      </c>
      <c r="FD734">
        <v>41.687</v>
      </c>
      <c r="FE734">
        <v>41.222</v>
      </c>
      <c r="FF734">
        <v>1955.115555555555</v>
      </c>
      <c r="FG734">
        <v>39.91</v>
      </c>
      <c r="FH734">
        <v>0</v>
      </c>
      <c r="FI734">
        <v>11455.40000009537</v>
      </c>
      <c r="FJ734">
        <v>0</v>
      </c>
      <c r="FK734">
        <v>1347.506538461538</v>
      </c>
      <c r="FL734">
        <v>-5.847863236318961</v>
      </c>
      <c r="FM734">
        <v>-111.0358973851683</v>
      </c>
      <c r="FN734">
        <v>27213.62307692308</v>
      </c>
      <c r="FO734">
        <v>15</v>
      </c>
      <c r="FP734">
        <v>0</v>
      </c>
      <c r="FQ734" t="s">
        <v>439</v>
      </c>
      <c r="FR734">
        <v>1760210915.6</v>
      </c>
      <c r="FS734">
        <v>0</v>
      </c>
      <c r="FT734">
        <v>0</v>
      </c>
      <c r="FU734">
        <v>-0.215</v>
      </c>
      <c r="FV734">
        <v>0</v>
      </c>
      <c r="FW734">
        <v>-0.6919999999999999</v>
      </c>
      <c r="FX734">
        <v>0</v>
      </c>
      <c r="FY734">
        <v>400</v>
      </c>
      <c r="FZ734">
        <v>0</v>
      </c>
      <c r="GA734">
        <v>0.15</v>
      </c>
      <c r="GB734">
        <v>0</v>
      </c>
      <c r="GC734">
        <v>-49.30838536585365</v>
      </c>
      <c r="GD734">
        <v>-2.71140209059233</v>
      </c>
      <c r="GE734">
        <v>0.3298742950239515</v>
      </c>
      <c r="GF734">
        <v>0</v>
      </c>
      <c r="GG734">
        <v>1347.739705882353</v>
      </c>
      <c r="GH734">
        <v>-5.073338418502907</v>
      </c>
      <c r="GI734">
        <v>0.5765438878968906</v>
      </c>
      <c r="GJ734">
        <v>0</v>
      </c>
      <c r="GK734">
        <v>3.26571756097561</v>
      </c>
      <c r="GL734">
        <v>0.4283997909407685</v>
      </c>
      <c r="GM734">
        <v>0.04618945259078663</v>
      </c>
      <c r="GN734">
        <v>0</v>
      </c>
      <c r="GO734">
        <v>0</v>
      </c>
      <c r="GP734">
        <v>3</v>
      </c>
      <c r="GQ734" t="s">
        <v>455</v>
      </c>
      <c r="GR734">
        <v>3.13336</v>
      </c>
      <c r="GS734">
        <v>2.76018</v>
      </c>
      <c r="GT734">
        <v>0.135333</v>
      </c>
      <c r="GU734">
        <v>0.139979</v>
      </c>
      <c r="GV734">
        <v>0.0810656</v>
      </c>
      <c r="GW734">
        <v>0.0682551</v>
      </c>
      <c r="GX734">
        <v>27415</v>
      </c>
      <c r="GY734">
        <v>27273.1</v>
      </c>
      <c r="GZ734">
        <v>29491.9</v>
      </c>
      <c r="HA734">
        <v>29319.1</v>
      </c>
      <c r="HB734">
        <v>35816.1</v>
      </c>
      <c r="HC734">
        <v>36190.5</v>
      </c>
      <c r="HD734">
        <v>41497</v>
      </c>
      <c r="HE734">
        <v>41650.6</v>
      </c>
      <c r="HF734">
        <v>1.91048</v>
      </c>
      <c r="HG734">
        <v>1.82523</v>
      </c>
      <c r="HH734">
        <v>0.00659004</v>
      </c>
      <c r="HI734">
        <v>0</v>
      </c>
      <c r="HJ734">
        <v>23.8615</v>
      </c>
      <c r="HK734">
        <v>999.9</v>
      </c>
      <c r="HL734">
        <v>33.7</v>
      </c>
      <c r="HM734">
        <v>31.2</v>
      </c>
      <c r="HN734">
        <v>17.0406</v>
      </c>
      <c r="HO734">
        <v>62.7969</v>
      </c>
      <c r="HP734">
        <v>30.8253</v>
      </c>
      <c r="HQ734">
        <v>1</v>
      </c>
      <c r="HR734">
        <v>0.306751</v>
      </c>
      <c r="HS734">
        <v>5.00358</v>
      </c>
      <c r="HT734">
        <v>20.2699</v>
      </c>
      <c r="HU734">
        <v>5.21639</v>
      </c>
      <c r="HV734">
        <v>12.0159</v>
      </c>
      <c r="HW734">
        <v>4.9888</v>
      </c>
      <c r="HX734">
        <v>3.2879</v>
      </c>
      <c r="HY734">
        <v>9999</v>
      </c>
      <c r="HZ734">
        <v>9999</v>
      </c>
      <c r="IA734">
        <v>9999</v>
      </c>
      <c r="IB734">
        <v>999.9</v>
      </c>
      <c r="IC734">
        <v>4.97287</v>
      </c>
      <c r="ID734">
        <v>1.86661</v>
      </c>
      <c r="IE734">
        <v>1.8659</v>
      </c>
      <c r="IF734">
        <v>1.86585</v>
      </c>
      <c r="IG734">
        <v>1.86769</v>
      </c>
      <c r="IH734">
        <v>1.87016</v>
      </c>
      <c r="II734">
        <v>1.86875</v>
      </c>
      <c r="IJ734">
        <v>1.87027</v>
      </c>
      <c r="IK734">
        <v>0</v>
      </c>
      <c r="IL734">
        <v>0</v>
      </c>
      <c r="IM734">
        <v>0</v>
      </c>
      <c r="IN734">
        <v>0</v>
      </c>
      <c r="IO734" t="s">
        <v>441</v>
      </c>
      <c r="IP734" t="s">
        <v>442</v>
      </c>
      <c r="IQ734" t="s">
        <v>443</v>
      </c>
      <c r="IR734" t="s">
        <v>443</v>
      </c>
      <c r="IS734" t="s">
        <v>443</v>
      </c>
      <c r="IT734" t="s">
        <v>443</v>
      </c>
      <c r="IU734">
        <v>0</v>
      </c>
      <c r="IV734">
        <v>100</v>
      </c>
      <c r="IW734">
        <v>100</v>
      </c>
      <c r="IX734">
        <v>-2.861</v>
      </c>
      <c r="IY734">
        <v>0.0761</v>
      </c>
      <c r="IZ734">
        <v>-1.414774939843471</v>
      </c>
      <c r="JA734">
        <v>-0.002262605230658699</v>
      </c>
      <c r="JB734">
        <v>4.117972070868355E-07</v>
      </c>
      <c r="JC734">
        <v>-1.535053720392113E-10</v>
      </c>
      <c r="JD734">
        <v>-0.05773197212917025</v>
      </c>
      <c r="JE734">
        <v>-0.004387372397949352</v>
      </c>
      <c r="JF734">
        <v>0.001148265067849212</v>
      </c>
      <c r="JG734">
        <v>-2.372704636287677E-05</v>
      </c>
      <c r="JH734">
        <v>4</v>
      </c>
      <c r="JI734">
        <v>2346</v>
      </c>
      <c r="JJ734">
        <v>1</v>
      </c>
      <c r="JK734">
        <v>24</v>
      </c>
      <c r="JL734">
        <v>21761.1</v>
      </c>
      <c r="JM734">
        <v>29358609.7</v>
      </c>
      <c r="JN734">
        <v>1.66626</v>
      </c>
      <c r="JO734">
        <v>2.25464</v>
      </c>
      <c r="JP734">
        <v>1.39771</v>
      </c>
      <c r="JQ734">
        <v>2.35474</v>
      </c>
      <c r="JR734">
        <v>1.49536</v>
      </c>
      <c r="JS734">
        <v>2.56592</v>
      </c>
      <c r="JT734">
        <v>36.0816</v>
      </c>
      <c r="JU734">
        <v>24.0262</v>
      </c>
      <c r="JV734">
        <v>18</v>
      </c>
      <c r="JW734">
        <v>501.943</v>
      </c>
      <c r="JX734">
        <v>437.247</v>
      </c>
      <c r="JY734">
        <v>18.308</v>
      </c>
      <c r="JZ734">
        <v>31.3479</v>
      </c>
      <c r="KA734">
        <v>29.9999</v>
      </c>
      <c r="KB734">
        <v>31.1376</v>
      </c>
      <c r="KC734">
        <v>31.0608</v>
      </c>
      <c r="KD734">
        <v>33.4034</v>
      </c>
      <c r="KE734">
        <v>24.6672</v>
      </c>
      <c r="KF734">
        <v>28.0439</v>
      </c>
      <c r="KG734">
        <v>18.3173</v>
      </c>
      <c r="KH734">
        <v>774.313</v>
      </c>
      <c r="KI734">
        <v>13.2912</v>
      </c>
      <c r="KJ734">
        <v>100.789</v>
      </c>
      <c r="KK734">
        <v>100.159</v>
      </c>
    </row>
    <row r="735" spans="1:297">
      <c r="A735">
        <v>719</v>
      </c>
      <c r="B735">
        <v>1761516589.5</v>
      </c>
      <c r="C735">
        <v>9379</v>
      </c>
      <c r="D735" t="s">
        <v>1887</v>
      </c>
      <c r="E735" t="s">
        <v>1888</v>
      </c>
      <c r="F735">
        <v>5</v>
      </c>
      <c r="G735" t="s">
        <v>1604</v>
      </c>
      <c r="H735" t="s">
        <v>436</v>
      </c>
      <c r="I735">
        <v>1761516586.7</v>
      </c>
      <c r="J735">
        <f>(K735)/1000</f>
        <v>0</v>
      </c>
      <c r="K735">
        <f>IF(DP735, AN735, AH735)</f>
        <v>0</v>
      </c>
      <c r="L735">
        <f>IF(DP735, AI735, AG735)</f>
        <v>0</v>
      </c>
      <c r="M735">
        <f>DR735 - IF(AU735&gt;1, L735*DL735*100.0/(AW735), 0)</f>
        <v>0</v>
      </c>
      <c r="N735">
        <f>((T735-J735/2)*M735-L735)/(T735+J735/2)</f>
        <v>0</v>
      </c>
      <c r="O735">
        <f>N735*(DY735+DZ735)/1000.0</f>
        <v>0</v>
      </c>
      <c r="P735">
        <f>(DR735 - IF(AU735&gt;1, L735*DL735*100.0/(AW735), 0))*(DY735+DZ735)/1000.0</f>
        <v>0</v>
      </c>
      <c r="Q735">
        <f>2.0/((1/S735-1/R735)+SIGN(S735)*SQRT((1/S735-1/R735)*(1/S735-1/R735) + 4*DM735/((DM735+1)*(DM735+1))*(2*1/S735*1/R735-1/R735*1/R735)))</f>
        <v>0</v>
      </c>
      <c r="R735">
        <f>IF(LEFT(DN735,1)&lt;&gt;"0",IF(LEFT(DN735,1)="1",3.0,DO735),$D$5+$E$5*(EF735*DY735/($K$5*1000))+$F$5*(EF735*DY735/($K$5*1000))*MAX(MIN(DL735,$J$5),$I$5)*MAX(MIN(DL735,$J$5),$I$5)+$G$5*MAX(MIN(DL735,$J$5),$I$5)*(EF735*DY735/($K$5*1000))+$H$5*(EF735*DY735/($K$5*1000))*(EF735*DY735/($K$5*1000)))</f>
        <v>0</v>
      </c>
      <c r="S735">
        <f>J735*(1000-(1000*0.61365*exp(17.502*W735/(240.97+W735))/(DY735+DZ735)+DT735)/2)/(1000*0.61365*exp(17.502*W735/(240.97+W735))/(DY735+DZ735)-DT735)</f>
        <v>0</v>
      </c>
      <c r="T735">
        <f>1/((DM735+1)/(Q735/1.6)+1/(R735/1.37)) + DM735/((DM735+1)/(Q735/1.6) + DM735/(R735/1.37))</f>
        <v>0</v>
      </c>
      <c r="U735">
        <f>(DH735*DK735)</f>
        <v>0</v>
      </c>
      <c r="V735">
        <f>(EA735+(U735+2*0.95*5.67E-8*(((EA735+$B$7)+273)^4-(EA735+273)^4)-44100*J735)/(1.84*29.3*R735+8*0.95*5.67E-8*(EA735+273)^3))</f>
        <v>0</v>
      </c>
      <c r="W735">
        <f>($C$7*EB735+$D$7*EC735+$E$7*V735)</f>
        <v>0</v>
      </c>
      <c r="X735">
        <f>0.61365*exp(17.502*W735/(240.97+W735))</f>
        <v>0</v>
      </c>
      <c r="Y735">
        <f>(Z735/AA735*100)</f>
        <v>0</v>
      </c>
      <c r="Z735">
        <f>DT735*(DY735+DZ735)/1000</f>
        <v>0</v>
      </c>
      <c r="AA735">
        <f>0.61365*exp(17.502*EA735/(240.97+EA735))</f>
        <v>0</v>
      </c>
      <c r="AB735">
        <f>(X735-DT735*(DY735+DZ735)/1000)</f>
        <v>0</v>
      </c>
      <c r="AC735">
        <f>(-J735*44100)</f>
        <v>0</v>
      </c>
      <c r="AD735">
        <f>2*29.3*R735*0.92*(EA735-W735)</f>
        <v>0</v>
      </c>
      <c r="AE735">
        <f>2*0.95*5.67E-8*(((EA735+$B$7)+273)^4-(W735+273)^4)</f>
        <v>0</v>
      </c>
      <c r="AF735">
        <f>U735+AE735+AC735+AD735</f>
        <v>0</v>
      </c>
      <c r="AG735">
        <f>DX735*AU735*(DS735-DR735*(1000-AU735*DU735)/(1000-AU735*DT735))/(100*DL735)</f>
        <v>0</v>
      </c>
      <c r="AH735">
        <f>1000*DX735*AU735*(DT735-DU735)/(100*DL735*(1000-AU735*DT735))</f>
        <v>0</v>
      </c>
      <c r="AI735">
        <f>(AJ735 - AK735 - DY735*1E3/(8.314*(EA735+273.15)) * AM735/DX735 * AL735) * DX735/(100*DL735) * (1000 - DU735)/1000</f>
        <v>0</v>
      </c>
      <c r="AJ735">
        <v>770.2720194408203</v>
      </c>
      <c r="AK735">
        <v>730.0536545454543</v>
      </c>
      <c r="AL735">
        <v>3.292461600789938</v>
      </c>
      <c r="AM735">
        <v>65.65834347020231</v>
      </c>
      <c r="AN735">
        <f>(AP735 - AO735 + DY735*1E3/(8.314*(EA735+273.15)) * AR735/DX735 * AQ735) * DX735/(100*DL735) * 1000/(1000 - AP735)</f>
        <v>0</v>
      </c>
      <c r="AO735">
        <v>13.28550465408102</v>
      </c>
      <c r="AP735">
        <v>16.5874096969697</v>
      </c>
      <c r="AQ735">
        <v>-2.420018317631196E-05</v>
      </c>
      <c r="AR735">
        <v>107.4177789400426</v>
      </c>
      <c r="AS735">
        <v>0</v>
      </c>
      <c r="AT735">
        <v>0</v>
      </c>
      <c r="AU735">
        <f>IF(AS735*$H$13&gt;=AW735,1.0,(AW735/(AW735-AS735*$H$13)))</f>
        <v>0</v>
      </c>
      <c r="AV735">
        <f>(AU735-1)*100</f>
        <v>0</v>
      </c>
      <c r="AW735">
        <f>MAX(0,($B$13+$C$13*EF735)/(1+$D$13*EF735)*DY735/(EA735+273)*$E$13)</f>
        <v>0</v>
      </c>
      <c r="AX735" t="s">
        <v>437</v>
      </c>
      <c r="AY735" t="s">
        <v>437</v>
      </c>
      <c r="AZ735">
        <v>0</v>
      </c>
      <c r="BA735">
        <v>0</v>
      </c>
      <c r="BB735">
        <f>1-AZ735/BA735</f>
        <v>0</v>
      </c>
      <c r="BC735">
        <v>0</v>
      </c>
      <c r="BD735" t="s">
        <v>437</v>
      </c>
      <c r="BE735" t="s">
        <v>437</v>
      </c>
      <c r="BF735">
        <v>0</v>
      </c>
      <c r="BG735">
        <v>0</v>
      </c>
      <c r="BH735">
        <f>1-BF735/BG735</f>
        <v>0</v>
      </c>
      <c r="BI735">
        <v>0.5</v>
      </c>
      <c r="BJ735">
        <f>DI735</f>
        <v>0</v>
      </c>
      <c r="BK735">
        <f>L735</f>
        <v>0</v>
      </c>
      <c r="BL735">
        <f>BH735*BI735*BJ735</f>
        <v>0</v>
      </c>
      <c r="BM735">
        <f>(BK735-BC735)/BJ735</f>
        <v>0</v>
      </c>
      <c r="BN735">
        <f>(BA735-BG735)/BG735</f>
        <v>0</v>
      </c>
      <c r="BO735">
        <f>AZ735/(BB735+AZ735/BG735)</f>
        <v>0</v>
      </c>
      <c r="BP735" t="s">
        <v>437</v>
      </c>
      <c r="BQ735">
        <v>0</v>
      </c>
      <c r="BR735">
        <f>IF(BQ735&lt;&gt;0, BQ735, BO735)</f>
        <v>0</v>
      </c>
      <c r="BS735">
        <f>1-BR735/BG735</f>
        <v>0</v>
      </c>
      <c r="BT735">
        <f>(BG735-BF735)/(BG735-BR735)</f>
        <v>0</v>
      </c>
      <c r="BU735">
        <f>(BA735-BG735)/(BA735-BR735)</f>
        <v>0</v>
      </c>
      <c r="BV735">
        <f>(BG735-BF735)/(BG735-AZ735)</f>
        <v>0</v>
      </c>
      <c r="BW735">
        <f>(BA735-BG735)/(BA735-AZ735)</f>
        <v>0</v>
      </c>
      <c r="BX735">
        <f>(BT735*BR735/BF735)</f>
        <v>0</v>
      </c>
      <c r="BY735">
        <f>(1-BX735)</f>
        <v>0</v>
      </c>
      <c r="BZ735">
        <v>2020</v>
      </c>
      <c r="CA735">
        <v>290.0000000000001</v>
      </c>
      <c r="CB735">
        <v>1590.42</v>
      </c>
      <c r="CC735">
        <v>295</v>
      </c>
      <c r="CD735">
        <v>5220.67</v>
      </c>
      <c r="CE735">
        <v>1591.29</v>
      </c>
      <c r="CF735">
        <v>-0.87</v>
      </c>
      <c r="CG735">
        <v>300.0000000000001</v>
      </c>
      <c r="CH735">
        <v>23.8</v>
      </c>
      <c r="CI735">
        <v>1650.734719841875</v>
      </c>
      <c r="CJ735">
        <v>2.032994541366527</v>
      </c>
      <c r="CK735">
        <v>-31.03478562282126</v>
      </c>
      <c r="CL735">
        <v>0.9198548094063967</v>
      </c>
      <c r="CM735">
        <v>0.9759925733019913</v>
      </c>
      <c r="CN735">
        <v>-0.00431141668520578</v>
      </c>
      <c r="CO735">
        <v>289.9999999999999</v>
      </c>
      <c r="CP735">
        <v>1590.91</v>
      </c>
      <c r="CQ735">
        <v>765</v>
      </c>
      <c r="CR735">
        <v>5219.32</v>
      </c>
      <c r="CS735">
        <v>1591.27</v>
      </c>
      <c r="CT735">
        <v>-0.36</v>
      </c>
      <c r="DH735">
        <f>$B$11*EG735+$C$11*EH735+$F$11*ES735*(1-EV735)</f>
        <v>0</v>
      </c>
      <c r="DI735">
        <f>DH735*DJ735</f>
        <v>0</v>
      </c>
      <c r="DJ735">
        <f>($B$11*$D$9+$C$11*$D$9+$F$11*((FF735+EX735)/MAX(FF735+EX735+FG735, 0.1)*$I$9+FG735/MAX(FF735+EX735+FG735, 0.1)*$J$9))/($B$11+$C$11+$F$11)</f>
        <v>0</v>
      </c>
      <c r="DK735">
        <f>($B$11*$K$9+$C$11*$K$9+$F$11*((FF735+EX735)/MAX(FF735+EX735+FG735, 0.1)*$P$9+FG735/MAX(FF735+EX735+FG735, 0.1)*$Q$9))/($B$11+$C$11+$F$11)</f>
        <v>0</v>
      </c>
      <c r="DL735">
        <v>6</v>
      </c>
      <c r="DM735">
        <v>0.5</v>
      </c>
      <c r="DN735" t="s">
        <v>438</v>
      </c>
      <c r="DO735">
        <v>2</v>
      </c>
      <c r="DP735" t="b">
        <v>1</v>
      </c>
      <c r="DQ735">
        <v>1761516586.7</v>
      </c>
      <c r="DR735">
        <v>710.4961</v>
      </c>
      <c r="DS735">
        <v>760.6037</v>
      </c>
      <c r="DT735">
        <v>16.58917</v>
      </c>
      <c r="DU735">
        <v>13.28568</v>
      </c>
      <c r="DV735">
        <v>713.3709999999999</v>
      </c>
      <c r="DW735">
        <v>16.51307</v>
      </c>
      <c r="DX735">
        <v>499.9829</v>
      </c>
      <c r="DY735">
        <v>90.23849</v>
      </c>
      <c r="DZ735">
        <v>0.09993602</v>
      </c>
      <c r="EA735">
        <v>23.97288</v>
      </c>
      <c r="EB735">
        <v>23.9749</v>
      </c>
      <c r="EC735">
        <v>999.9</v>
      </c>
      <c r="ED735">
        <v>0</v>
      </c>
      <c r="EE735">
        <v>0</v>
      </c>
      <c r="EF735">
        <v>10012.128</v>
      </c>
      <c r="EG735">
        <v>0</v>
      </c>
      <c r="EH735">
        <v>1044.753</v>
      </c>
      <c r="EI735">
        <v>-50.10757</v>
      </c>
      <c r="EJ735">
        <v>722.4813999999999</v>
      </c>
      <c r="EK735">
        <v>770.8448000000001</v>
      </c>
      <c r="EL735">
        <v>3.303485</v>
      </c>
      <c r="EM735">
        <v>760.6037</v>
      </c>
      <c r="EN735">
        <v>13.28568</v>
      </c>
      <c r="EO735">
        <v>1.496979</v>
      </c>
      <c r="EP735">
        <v>1.19888</v>
      </c>
      <c r="EQ735">
        <v>12.93737</v>
      </c>
      <c r="ER735">
        <v>9.587641999999999</v>
      </c>
      <c r="ES735">
        <v>2000.001</v>
      </c>
      <c r="ET735">
        <v>0.9799954999999999</v>
      </c>
      <c r="EU735">
        <v>0.02000451</v>
      </c>
      <c r="EV735">
        <v>0</v>
      </c>
      <c r="EW735">
        <v>1346.374</v>
      </c>
      <c r="EX735">
        <v>5.000970000000001</v>
      </c>
      <c r="EY735">
        <v>27194.55</v>
      </c>
      <c r="EZ735">
        <v>16707.55</v>
      </c>
      <c r="FA735">
        <v>41.187</v>
      </c>
      <c r="FB735">
        <v>42.312</v>
      </c>
      <c r="FC735">
        <v>41.3435</v>
      </c>
      <c r="FD735">
        <v>41.687</v>
      </c>
      <c r="FE735">
        <v>41.25</v>
      </c>
      <c r="FF735">
        <v>1955.091</v>
      </c>
      <c r="FG735">
        <v>39.90999999999999</v>
      </c>
      <c r="FH735">
        <v>0</v>
      </c>
      <c r="FI735">
        <v>11460.80000019073</v>
      </c>
      <c r="FJ735">
        <v>0</v>
      </c>
      <c r="FK735">
        <v>1346.8728</v>
      </c>
      <c r="FL735">
        <v>-7.470769229574801</v>
      </c>
      <c r="FM735">
        <v>-113.2230768580923</v>
      </c>
      <c r="FN735">
        <v>27202.988</v>
      </c>
      <c r="FO735">
        <v>15</v>
      </c>
      <c r="FP735">
        <v>0</v>
      </c>
      <c r="FQ735" t="s">
        <v>439</v>
      </c>
      <c r="FR735">
        <v>1760210915.6</v>
      </c>
      <c r="FS735">
        <v>0</v>
      </c>
      <c r="FT735">
        <v>0</v>
      </c>
      <c r="FU735">
        <v>-0.215</v>
      </c>
      <c r="FV735">
        <v>0</v>
      </c>
      <c r="FW735">
        <v>-0.6919999999999999</v>
      </c>
      <c r="FX735">
        <v>0</v>
      </c>
      <c r="FY735">
        <v>400</v>
      </c>
      <c r="FZ735">
        <v>0</v>
      </c>
      <c r="GA735">
        <v>0.15</v>
      </c>
      <c r="GB735">
        <v>0</v>
      </c>
      <c r="GC735">
        <v>-49.6405975</v>
      </c>
      <c r="GD735">
        <v>-2.801681425891089</v>
      </c>
      <c r="GE735">
        <v>0.3418583394386483</v>
      </c>
      <c r="GF735">
        <v>0</v>
      </c>
      <c r="GG735">
        <v>1347.219411764706</v>
      </c>
      <c r="GH735">
        <v>-6.629793733787554</v>
      </c>
      <c r="GI735">
        <v>0.7217378584584377</v>
      </c>
      <c r="GJ735">
        <v>0</v>
      </c>
      <c r="GK735">
        <v>3.29415025</v>
      </c>
      <c r="GL735">
        <v>0.1700277298311368</v>
      </c>
      <c r="GM735">
        <v>0.02613897850791994</v>
      </c>
      <c r="GN735">
        <v>0</v>
      </c>
      <c r="GO735">
        <v>0</v>
      </c>
      <c r="GP735">
        <v>3</v>
      </c>
      <c r="GQ735" t="s">
        <v>455</v>
      </c>
      <c r="GR735">
        <v>3.13339</v>
      </c>
      <c r="GS735">
        <v>2.76039</v>
      </c>
      <c r="GT735">
        <v>0.137442</v>
      </c>
      <c r="GU735">
        <v>0.142094</v>
      </c>
      <c r="GV735">
        <v>0.0810529</v>
      </c>
      <c r="GW735">
        <v>0.06824959999999999</v>
      </c>
      <c r="GX735">
        <v>27347.6</v>
      </c>
      <c r="GY735">
        <v>27205.9</v>
      </c>
      <c r="GZ735">
        <v>29491.3</v>
      </c>
      <c r="HA735">
        <v>29319</v>
      </c>
      <c r="HB735">
        <v>35815.8</v>
      </c>
      <c r="HC735">
        <v>36190.5</v>
      </c>
      <c r="HD735">
        <v>41496.1</v>
      </c>
      <c r="HE735">
        <v>41650.3</v>
      </c>
      <c r="HF735">
        <v>1.91048</v>
      </c>
      <c r="HG735">
        <v>1.82528</v>
      </c>
      <c r="HH735">
        <v>0.00740588</v>
      </c>
      <c r="HI735">
        <v>0</v>
      </c>
      <c r="HJ735">
        <v>23.8635</v>
      </c>
      <c r="HK735">
        <v>999.9</v>
      </c>
      <c r="HL735">
        <v>33.7</v>
      </c>
      <c r="HM735">
        <v>31.2</v>
      </c>
      <c r="HN735">
        <v>17.042</v>
      </c>
      <c r="HO735">
        <v>62.3869</v>
      </c>
      <c r="HP735">
        <v>30.7933</v>
      </c>
      <c r="HQ735">
        <v>1</v>
      </c>
      <c r="HR735">
        <v>0.306778</v>
      </c>
      <c r="HS735">
        <v>4.99395</v>
      </c>
      <c r="HT735">
        <v>20.27</v>
      </c>
      <c r="HU735">
        <v>5.21654</v>
      </c>
      <c r="HV735">
        <v>12.0159</v>
      </c>
      <c r="HW735">
        <v>4.98875</v>
      </c>
      <c r="HX735">
        <v>3.2878</v>
      </c>
      <c r="HY735">
        <v>9999</v>
      </c>
      <c r="HZ735">
        <v>9999</v>
      </c>
      <c r="IA735">
        <v>9999</v>
      </c>
      <c r="IB735">
        <v>999.9</v>
      </c>
      <c r="IC735">
        <v>4.97287</v>
      </c>
      <c r="ID735">
        <v>1.86661</v>
      </c>
      <c r="IE735">
        <v>1.86588</v>
      </c>
      <c r="IF735">
        <v>1.86584</v>
      </c>
      <c r="IG735">
        <v>1.86768</v>
      </c>
      <c r="IH735">
        <v>1.87013</v>
      </c>
      <c r="II735">
        <v>1.86875</v>
      </c>
      <c r="IJ735">
        <v>1.87027</v>
      </c>
      <c r="IK735">
        <v>0</v>
      </c>
      <c r="IL735">
        <v>0</v>
      </c>
      <c r="IM735">
        <v>0</v>
      </c>
      <c r="IN735">
        <v>0</v>
      </c>
      <c r="IO735" t="s">
        <v>441</v>
      </c>
      <c r="IP735" t="s">
        <v>442</v>
      </c>
      <c r="IQ735" t="s">
        <v>443</v>
      </c>
      <c r="IR735" t="s">
        <v>443</v>
      </c>
      <c r="IS735" t="s">
        <v>443</v>
      </c>
      <c r="IT735" t="s">
        <v>443</v>
      </c>
      <c r="IU735">
        <v>0</v>
      </c>
      <c r="IV735">
        <v>100</v>
      </c>
      <c r="IW735">
        <v>100</v>
      </c>
      <c r="IX735">
        <v>-2.893</v>
      </c>
      <c r="IY735">
        <v>0.076</v>
      </c>
      <c r="IZ735">
        <v>-1.414774939843471</v>
      </c>
      <c r="JA735">
        <v>-0.002262605230658699</v>
      </c>
      <c r="JB735">
        <v>4.117972070868355E-07</v>
      </c>
      <c r="JC735">
        <v>-1.535053720392113E-10</v>
      </c>
      <c r="JD735">
        <v>-0.05773197212917025</v>
      </c>
      <c r="JE735">
        <v>-0.004387372397949352</v>
      </c>
      <c r="JF735">
        <v>0.001148265067849212</v>
      </c>
      <c r="JG735">
        <v>-2.372704636287677E-05</v>
      </c>
      <c r="JH735">
        <v>4</v>
      </c>
      <c r="JI735">
        <v>2346</v>
      </c>
      <c r="JJ735">
        <v>1</v>
      </c>
      <c r="JK735">
        <v>24</v>
      </c>
      <c r="JL735">
        <v>21761.2</v>
      </c>
      <c r="JM735">
        <v>29358609.8</v>
      </c>
      <c r="JN735">
        <v>1.69556</v>
      </c>
      <c r="JO735">
        <v>2.26318</v>
      </c>
      <c r="JP735">
        <v>1.39648</v>
      </c>
      <c r="JQ735">
        <v>2.35718</v>
      </c>
      <c r="JR735">
        <v>1.49536</v>
      </c>
      <c r="JS735">
        <v>2.54517</v>
      </c>
      <c r="JT735">
        <v>36.0816</v>
      </c>
      <c r="JU735">
        <v>24.0262</v>
      </c>
      <c r="JV735">
        <v>18</v>
      </c>
      <c r="JW735">
        <v>501.943</v>
      </c>
      <c r="JX735">
        <v>437.278</v>
      </c>
      <c r="JY735">
        <v>18.3224</v>
      </c>
      <c r="JZ735">
        <v>31.3479</v>
      </c>
      <c r="KA735">
        <v>30</v>
      </c>
      <c r="KB735">
        <v>31.1376</v>
      </c>
      <c r="KC735">
        <v>31.0608</v>
      </c>
      <c r="KD735">
        <v>33.9466</v>
      </c>
      <c r="KE735">
        <v>24.6672</v>
      </c>
      <c r="KF735">
        <v>28.0439</v>
      </c>
      <c r="KG735">
        <v>18.3365</v>
      </c>
      <c r="KH735">
        <v>794.347</v>
      </c>
      <c r="KI735">
        <v>13.2809</v>
      </c>
      <c r="KJ735">
        <v>100.787</v>
      </c>
      <c r="KK735">
        <v>100.159</v>
      </c>
    </row>
    <row r="736" spans="1:297">
      <c r="A736">
        <v>720</v>
      </c>
      <c r="B736">
        <v>1761516594.5</v>
      </c>
      <c r="C736">
        <v>9384</v>
      </c>
      <c r="D736" t="s">
        <v>1889</v>
      </c>
      <c r="E736" t="s">
        <v>1890</v>
      </c>
      <c r="F736">
        <v>5</v>
      </c>
      <c r="G736" t="s">
        <v>1604</v>
      </c>
      <c r="H736" t="s">
        <v>436</v>
      </c>
      <c r="I736">
        <v>1761516592</v>
      </c>
      <c r="J736">
        <f>(K736)/1000</f>
        <v>0</v>
      </c>
      <c r="K736">
        <f>IF(DP736, AN736, AH736)</f>
        <v>0</v>
      </c>
      <c r="L736">
        <f>IF(DP736, AI736, AG736)</f>
        <v>0</v>
      </c>
      <c r="M736">
        <f>DR736 - IF(AU736&gt;1, L736*DL736*100.0/(AW736), 0)</f>
        <v>0</v>
      </c>
      <c r="N736">
        <f>((T736-J736/2)*M736-L736)/(T736+J736/2)</f>
        <v>0</v>
      </c>
      <c r="O736">
        <f>N736*(DY736+DZ736)/1000.0</f>
        <v>0</v>
      </c>
      <c r="P736">
        <f>(DR736 - IF(AU736&gt;1, L736*DL736*100.0/(AW736), 0))*(DY736+DZ736)/1000.0</f>
        <v>0</v>
      </c>
      <c r="Q736">
        <f>2.0/((1/S736-1/R736)+SIGN(S736)*SQRT((1/S736-1/R736)*(1/S736-1/R736) + 4*DM736/((DM736+1)*(DM736+1))*(2*1/S736*1/R736-1/R736*1/R736)))</f>
        <v>0</v>
      </c>
      <c r="R736">
        <f>IF(LEFT(DN736,1)&lt;&gt;"0",IF(LEFT(DN736,1)="1",3.0,DO736),$D$5+$E$5*(EF736*DY736/($K$5*1000))+$F$5*(EF736*DY736/($K$5*1000))*MAX(MIN(DL736,$J$5),$I$5)*MAX(MIN(DL736,$J$5),$I$5)+$G$5*MAX(MIN(DL736,$J$5),$I$5)*(EF736*DY736/($K$5*1000))+$H$5*(EF736*DY736/($K$5*1000))*(EF736*DY736/($K$5*1000)))</f>
        <v>0</v>
      </c>
      <c r="S736">
        <f>J736*(1000-(1000*0.61365*exp(17.502*W736/(240.97+W736))/(DY736+DZ736)+DT736)/2)/(1000*0.61365*exp(17.502*W736/(240.97+W736))/(DY736+DZ736)-DT736)</f>
        <v>0</v>
      </c>
      <c r="T736">
        <f>1/((DM736+1)/(Q736/1.6)+1/(R736/1.37)) + DM736/((DM736+1)/(Q736/1.6) + DM736/(R736/1.37))</f>
        <v>0</v>
      </c>
      <c r="U736">
        <f>(DH736*DK736)</f>
        <v>0</v>
      </c>
      <c r="V736">
        <f>(EA736+(U736+2*0.95*5.67E-8*(((EA736+$B$7)+273)^4-(EA736+273)^4)-44100*J736)/(1.84*29.3*R736+8*0.95*5.67E-8*(EA736+273)^3))</f>
        <v>0</v>
      </c>
      <c r="W736">
        <f>($C$7*EB736+$D$7*EC736+$E$7*V736)</f>
        <v>0</v>
      </c>
      <c r="X736">
        <f>0.61365*exp(17.502*W736/(240.97+W736))</f>
        <v>0</v>
      </c>
      <c r="Y736">
        <f>(Z736/AA736*100)</f>
        <v>0</v>
      </c>
      <c r="Z736">
        <f>DT736*(DY736+DZ736)/1000</f>
        <v>0</v>
      </c>
      <c r="AA736">
        <f>0.61365*exp(17.502*EA736/(240.97+EA736))</f>
        <v>0</v>
      </c>
      <c r="AB736">
        <f>(X736-DT736*(DY736+DZ736)/1000)</f>
        <v>0</v>
      </c>
      <c r="AC736">
        <f>(-J736*44100)</f>
        <v>0</v>
      </c>
      <c r="AD736">
        <f>2*29.3*R736*0.92*(EA736-W736)</f>
        <v>0</v>
      </c>
      <c r="AE736">
        <f>2*0.95*5.67E-8*(((EA736+$B$7)+273)^4-(W736+273)^4)</f>
        <v>0</v>
      </c>
      <c r="AF736">
        <f>U736+AE736+AC736+AD736</f>
        <v>0</v>
      </c>
      <c r="AG736">
        <f>DX736*AU736*(DS736-DR736*(1000-AU736*DU736)/(1000-AU736*DT736))/(100*DL736)</f>
        <v>0</v>
      </c>
      <c r="AH736">
        <f>1000*DX736*AU736*(DT736-DU736)/(100*DL736*(1000-AU736*DT736))</f>
        <v>0</v>
      </c>
      <c r="AI736">
        <f>(AJ736 - AK736 - DY736*1E3/(8.314*(EA736+273.15)) * AM736/DX736 * AL736) * DX736/(100*DL736) * (1000 - DU736)/1000</f>
        <v>0</v>
      </c>
      <c r="AJ736">
        <v>787.3883574528232</v>
      </c>
      <c r="AK736">
        <v>746.8467757575759</v>
      </c>
      <c r="AL736">
        <v>3.356137282702282</v>
      </c>
      <c r="AM736">
        <v>65.65834347020231</v>
      </c>
      <c r="AN736">
        <f>(AP736 - AO736 + DY736*1E3/(8.314*(EA736+273.15)) * AR736/DX736 * AQ736) * DX736/(100*DL736) * 1000/(1000 - AP736)</f>
        <v>0</v>
      </c>
      <c r="AO736">
        <v>13.28536081916691</v>
      </c>
      <c r="AP736">
        <v>16.59168666666665</v>
      </c>
      <c r="AQ736">
        <v>3.511868301900006E-05</v>
      </c>
      <c r="AR736">
        <v>107.4177789400426</v>
      </c>
      <c r="AS736">
        <v>0</v>
      </c>
      <c r="AT736">
        <v>0</v>
      </c>
      <c r="AU736">
        <f>IF(AS736*$H$13&gt;=AW736,1.0,(AW736/(AW736-AS736*$H$13)))</f>
        <v>0</v>
      </c>
      <c r="AV736">
        <f>(AU736-1)*100</f>
        <v>0</v>
      </c>
      <c r="AW736">
        <f>MAX(0,($B$13+$C$13*EF736)/(1+$D$13*EF736)*DY736/(EA736+273)*$E$13)</f>
        <v>0</v>
      </c>
      <c r="AX736" t="s">
        <v>437</v>
      </c>
      <c r="AY736" t="s">
        <v>437</v>
      </c>
      <c r="AZ736">
        <v>0</v>
      </c>
      <c r="BA736">
        <v>0</v>
      </c>
      <c r="BB736">
        <f>1-AZ736/BA736</f>
        <v>0</v>
      </c>
      <c r="BC736">
        <v>0</v>
      </c>
      <c r="BD736" t="s">
        <v>437</v>
      </c>
      <c r="BE736" t="s">
        <v>437</v>
      </c>
      <c r="BF736">
        <v>0</v>
      </c>
      <c r="BG736">
        <v>0</v>
      </c>
      <c r="BH736">
        <f>1-BF736/BG736</f>
        <v>0</v>
      </c>
      <c r="BI736">
        <v>0.5</v>
      </c>
      <c r="BJ736">
        <f>DI736</f>
        <v>0</v>
      </c>
      <c r="BK736">
        <f>L736</f>
        <v>0</v>
      </c>
      <c r="BL736">
        <f>BH736*BI736*BJ736</f>
        <v>0</v>
      </c>
      <c r="BM736">
        <f>(BK736-BC736)/BJ736</f>
        <v>0</v>
      </c>
      <c r="BN736">
        <f>(BA736-BG736)/BG736</f>
        <v>0</v>
      </c>
      <c r="BO736">
        <f>AZ736/(BB736+AZ736/BG736)</f>
        <v>0</v>
      </c>
      <c r="BP736" t="s">
        <v>437</v>
      </c>
      <c r="BQ736">
        <v>0</v>
      </c>
      <c r="BR736">
        <f>IF(BQ736&lt;&gt;0, BQ736, BO736)</f>
        <v>0</v>
      </c>
      <c r="BS736">
        <f>1-BR736/BG736</f>
        <v>0</v>
      </c>
      <c r="BT736">
        <f>(BG736-BF736)/(BG736-BR736)</f>
        <v>0</v>
      </c>
      <c r="BU736">
        <f>(BA736-BG736)/(BA736-BR736)</f>
        <v>0</v>
      </c>
      <c r="BV736">
        <f>(BG736-BF736)/(BG736-AZ736)</f>
        <v>0</v>
      </c>
      <c r="BW736">
        <f>(BA736-BG736)/(BA736-AZ736)</f>
        <v>0</v>
      </c>
      <c r="BX736">
        <f>(BT736*BR736/BF736)</f>
        <v>0</v>
      </c>
      <c r="BY736">
        <f>(1-BX736)</f>
        <v>0</v>
      </c>
      <c r="BZ736">
        <v>2020</v>
      </c>
      <c r="CA736">
        <v>290.0000000000001</v>
      </c>
      <c r="CB736">
        <v>1590.42</v>
      </c>
      <c r="CC736">
        <v>295</v>
      </c>
      <c r="CD736">
        <v>5220.67</v>
      </c>
      <c r="CE736">
        <v>1591.29</v>
      </c>
      <c r="CF736">
        <v>-0.87</v>
      </c>
      <c r="CG736">
        <v>300.0000000000001</v>
      </c>
      <c r="CH736">
        <v>23.8</v>
      </c>
      <c r="CI736">
        <v>1650.734719841875</v>
      </c>
      <c r="CJ736">
        <v>2.032994541366527</v>
      </c>
      <c r="CK736">
        <v>-31.03478562282126</v>
      </c>
      <c r="CL736">
        <v>0.9198548094063967</v>
      </c>
      <c r="CM736">
        <v>0.9759925733019913</v>
      </c>
      <c r="CN736">
        <v>-0.00431141668520578</v>
      </c>
      <c r="CO736">
        <v>289.9999999999999</v>
      </c>
      <c r="CP736">
        <v>1590.91</v>
      </c>
      <c r="CQ736">
        <v>765</v>
      </c>
      <c r="CR736">
        <v>5219.32</v>
      </c>
      <c r="CS736">
        <v>1591.27</v>
      </c>
      <c r="CT736">
        <v>-0.36</v>
      </c>
      <c r="DH736">
        <f>$B$11*EG736+$C$11*EH736+$F$11*ES736*(1-EV736)</f>
        <v>0</v>
      </c>
      <c r="DI736">
        <f>DH736*DJ736</f>
        <v>0</v>
      </c>
      <c r="DJ736">
        <f>($B$11*$D$9+$C$11*$D$9+$F$11*((FF736+EX736)/MAX(FF736+EX736+FG736, 0.1)*$I$9+FG736/MAX(FF736+EX736+FG736, 0.1)*$J$9))/($B$11+$C$11+$F$11)</f>
        <v>0</v>
      </c>
      <c r="DK736">
        <f>($B$11*$K$9+$C$11*$K$9+$F$11*((FF736+EX736)/MAX(FF736+EX736+FG736, 0.1)*$P$9+FG736/MAX(FF736+EX736+FG736, 0.1)*$Q$9))/($B$11+$C$11+$F$11)</f>
        <v>0</v>
      </c>
      <c r="DL736">
        <v>6</v>
      </c>
      <c r="DM736">
        <v>0.5</v>
      </c>
      <c r="DN736" t="s">
        <v>438</v>
      </c>
      <c r="DO736">
        <v>2</v>
      </c>
      <c r="DP736" t="b">
        <v>1</v>
      </c>
      <c r="DQ736">
        <v>1761516592</v>
      </c>
      <c r="DR736">
        <v>727.8541111111111</v>
      </c>
      <c r="DS736">
        <v>778.4792222222222</v>
      </c>
      <c r="DT736">
        <v>16.59072222222222</v>
      </c>
      <c r="DU736">
        <v>13.28526666666667</v>
      </c>
      <c r="DV736">
        <v>730.7620000000001</v>
      </c>
      <c r="DW736">
        <v>16.51456666666667</v>
      </c>
      <c r="DX736">
        <v>499.9796666666667</v>
      </c>
      <c r="DY736">
        <v>90.23779999999999</v>
      </c>
      <c r="DZ736">
        <v>0.09998322222222224</v>
      </c>
      <c r="EA736">
        <v>23.97416666666667</v>
      </c>
      <c r="EB736">
        <v>23.9764</v>
      </c>
      <c r="EC736">
        <v>999.9000000000001</v>
      </c>
      <c r="ED736">
        <v>0</v>
      </c>
      <c r="EE736">
        <v>0</v>
      </c>
      <c r="EF736">
        <v>10012.01666666667</v>
      </c>
      <c r="EG736">
        <v>0</v>
      </c>
      <c r="EH736">
        <v>1044.768888888889</v>
      </c>
      <c r="EI736">
        <v>-50.62536666666666</v>
      </c>
      <c r="EJ736">
        <v>740.1333333333333</v>
      </c>
      <c r="EK736">
        <v>788.9607777777778</v>
      </c>
      <c r="EL736">
        <v>3.305442222222223</v>
      </c>
      <c r="EM736">
        <v>778.4792222222222</v>
      </c>
      <c r="EN736">
        <v>13.28526666666667</v>
      </c>
      <c r="EO736">
        <v>1.497108888888889</v>
      </c>
      <c r="EP736">
        <v>1.198833333333333</v>
      </c>
      <c r="EQ736">
        <v>12.93867777777778</v>
      </c>
      <c r="ER736">
        <v>9.587064444444444</v>
      </c>
      <c r="ES736">
        <v>1999.955555555555</v>
      </c>
      <c r="ET736">
        <v>0.9799950000000001</v>
      </c>
      <c r="EU736">
        <v>0.02000498888888889</v>
      </c>
      <c r="EV736">
        <v>0</v>
      </c>
      <c r="EW736">
        <v>1345.847777777778</v>
      </c>
      <c r="EX736">
        <v>5.00097</v>
      </c>
      <c r="EY736">
        <v>27183.02222222222</v>
      </c>
      <c r="EZ736">
        <v>16707.18888888889</v>
      </c>
      <c r="FA736">
        <v>41.187</v>
      </c>
      <c r="FB736">
        <v>42.312</v>
      </c>
      <c r="FC736">
        <v>41.32599999999999</v>
      </c>
      <c r="FD736">
        <v>41.687</v>
      </c>
      <c r="FE736">
        <v>41.25</v>
      </c>
      <c r="FF736">
        <v>1955.045555555555</v>
      </c>
      <c r="FG736">
        <v>39.91</v>
      </c>
      <c r="FH736">
        <v>0</v>
      </c>
      <c r="FI736">
        <v>11465.60000014305</v>
      </c>
      <c r="FJ736">
        <v>0</v>
      </c>
      <c r="FK736">
        <v>1346.3744</v>
      </c>
      <c r="FL736">
        <v>-6.728461551055506</v>
      </c>
      <c r="FM736">
        <v>-118.384615286803</v>
      </c>
      <c r="FN736">
        <v>27193.56</v>
      </c>
      <c r="FO736">
        <v>15</v>
      </c>
      <c r="FP736">
        <v>0</v>
      </c>
      <c r="FQ736" t="s">
        <v>439</v>
      </c>
      <c r="FR736">
        <v>1760210915.6</v>
      </c>
      <c r="FS736">
        <v>0</v>
      </c>
      <c r="FT736">
        <v>0</v>
      </c>
      <c r="FU736">
        <v>-0.215</v>
      </c>
      <c r="FV736">
        <v>0</v>
      </c>
      <c r="FW736">
        <v>-0.6919999999999999</v>
      </c>
      <c r="FX736">
        <v>0</v>
      </c>
      <c r="FY736">
        <v>400</v>
      </c>
      <c r="FZ736">
        <v>0</v>
      </c>
      <c r="GA736">
        <v>0.15</v>
      </c>
      <c r="GB736">
        <v>0</v>
      </c>
      <c r="GC736">
        <v>-49.901695</v>
      </c>
      <c r="GD736">
        <v>-3.953025140712821</v>
      </c>
      <c r="GE736">
        <v>0.4457025207186969</v>
      </c>
      <c r="GF736">
        <v>0</v>
      </c>
      <c r="GG736">
        <v>1346.795882352941</v>
      </c>
      <c r="GH736">
        <v>-6.814056537484291</v>
      </c>
      <c r="GI736">
        <v>0.722618268956533</v>
      </c>
      <c r="GJ736">
        <v>0</v>
      </c>
      <c r="GK736">
        <v>3.30582325</v>
      </c>
      <c r="GL736">
        <v>-0.01425399624765936</v>
      </c>
      <c r="GM736">
        <v>0.003249138645472076</v>
      </c>
      <c r="GN736">
        <v>1</v>
      </c>
      <c r="GO736">
        <v>1</v>
      </c>
      <c r="GP736">
        <v>3</v>
      </c>
      <c r="GQ736" t="s">
        <v>446</v>
      </c>
      <c r="GR736">
        <v>3.13355</v>
      </c>
      <c r="GS736">
        <v>2.76047</v>
      </c>
      <c r="GT736">
        <v>0.139567</v>
      </c>
      <c r="GU736">
        <v>0.144158</v>
      </c>
      <c r="GV736">
        <v>0.08106430000000001</v>
      </c>
      <c r="GW736">
        <v>0.0682483</v>
      </c>
      <c r="GX736">
        <v>27280.1</v>
      </c>
      <c r="GY736">
        <v>27140.8</v>
      </c>
      <c r="GZ736">
        <v>29491.3</v>
      </c>
      <c r="HA736">
        <v>29319.5</v>
      </c>
      <c r="HB736">
        <v>35815.5</v>
      </c>
      <c r="HC736">
        <v>36191</v>
      </c>
      <c r="HD736">
        <v>41496.2</v>
      </c>
      <c r="HE736">
        <v>41650.9</v>
      </c>
      <c r="HF736">
        <v>1.91063</v>
      </c>
      <c r="HG736">
        <v>1.8251</v>
      </c>
      <c r="HH736">
        <v>0.00633299</v>
      </c>
      <c r="HI736">
        <v>0</v>
      </c>
      <c r="HJ736">
        <v>23.864</v>
      </c>
      <c r="HK736">
        <v>999.9</v>
      </c>
      <c r="HL736">
        <v>33.7</v>
      </c>
      <c r="HM736">
        <v>31.3</v>
      </c>
      <c r="HN736">
        <v>17.1381</v>
      </c>
      <c r="HO736">
        <v>62.7569</v>
      </c>
      <c r="HP736">
        <v>30.8694</v>
      </c>
      <c r="HQ736">
        <v>1</v>
      </c>
      <c r="HR736">
        <v>0.306789</v>
      </c>
      <c r="HS736">
        <v>4.98077</v>
      </c>
      <c r="HT736">
        <v>20.2704</v>
      </c>
      <c r="HU736">
        <v>5.21624</v>
      </c>
      <c r="HV736">
        <v>12.0159</v>
      </c>
      <c r="HW736">
        <v>4.98895</v>
      </c>
      <c r="HX736">
        <v>3.28768</v>
      </c>
      <c r="HY736">
        <v>9999</v>
      </c>
      <c r="HZ736">
        <v>9999</v>
      </c>
      <c r="IA736">
        <v>9999</v>
      </c>
      <c r="IB736">
        <v>999.9</v>
      </c>
      <c r="IC736">
        <v>4.97286</v>
      </c>
      <c r="ID736">
        <v>1.86661</v>
      </c>
      <c r="IE736">
        <v>1.86588</v>
      </c>
      <c r="IF736">
        <v>1.86584</v>
      </c>
      <c r="IG736">
        <v>1.86769</v>
      </c>
      <c r="IH736">
        <v>1.87015</v>
      </c>
      <c r="II736">
        <v>1.86875</v>
      </c>
      <c r="IJ736">
        <v>1.87027</v>
      </c>
      <c r="IK736">
        <v>0</v>
      </c>
      <c r="IL736">
        <v>0</v>
      </c>
      <c r="IM736">
        <v>0</v>
      </c>
      <c r="IN736">
        <v>0</v>
      </c>
      <c r="IO736" t="s">
        <v>441</v>
      </c>
      <c r="IP736" t="s">
        <v>442</v>
      </c>
      <c r="IQ736" t="s">
        <v>443</v>
      </c>
      <c r="IR736" t="s">
        <v>443</v>
      </c>
      <c r="IS736" t="s">
        <v>443</v>
      </c>
      <c r="IT736" t="s">
        <v>443</v>
      </c>
      <c r="IU736">
        <v>0</v>
      </c>
      <c r="IV736">
        <v>100</v>
      </c>
      <c r="IW736">
        <v>100</v>
      </c>
      <c r="IX736">
        <v>-2.924</v>
      </c>
      <c r="IY736">
        <v>0.0761</v>
      </c>
      <c r="IZ736">
        <v>-1.414774939843471</v>
      </c>
      <c r="JA736">
        <v>-0.002262605230658699</v>
      </c>
      <c r="JB736">
        <v>4.117972070868355E-07</v>
      </c>
      <c r="JC736">
        <v>-1.535053720392113E-10</v>
      </c>
      <c r="JD736">
        <v>-0.05773197212917025</v>
      </c>
      <c r="JE736">
        <v>-0.004387372397949352</v>
      </c>
      <c r="JF736">
        <v>0.001148265067849212</v>
      </c>
      <c r="JG736">
        <v>-2.372704636287677E-05</v>
      </c>
      <c r="JH736">
        <v>4</v>
      </c>
      <c r="JI736">
        <v>2346</v>
      </c>
      <c r="JJ736">
        <v>1</v>
      </c>
      <c r="JK736">
        <v>24</v>
      </c>
      <c r="JL736">
        <v>21761.3</v>
      </c>
      <c r="JM736">
        <v>29358609.9</v>
      </c>
      <c r="JN736">
        <v>1.72485</v>
      </c>
      <c r="JO736">
        <v>2.2522</v>
      </c>
      <c r="JP736">
        <v>1.39648</v>
      </c>
      <c r="JQ736">
        <v>2.35718</v>
      </c>
      <c r="JR736">
        <v>1.49536</v>
      </c>
      <c r="JS736">
        <v>2.6355</v>
      </c>
      <c r="JT736">
        <v>36.0816</v>
      </c>
      <c r="JU736">
        <v>24.0262</v>
      </c>
      <c r="JV736">
        <v>18</v>
      </c>
      <c r="JW736">
        <v>502.041</v>
      </c>
      <c r="JX736">
        <v>437.17</v>
      </c>
      <c r="JY736">
        <v>18.3399</v>
      </c>
      <c r="JZ736">
        <v>31.3479</v>
      </c>
      <c r="KA736">
        <v>30</v>
      </c>
      <c r="KB736">
        <v>31.1376</v>
      </c>
      <c r="KC736">
        <v>31.0608</v>
      </c>
      <c r="KD736">
        <v>34.5707</v>
      </c>
      <c r="KE736">
        <v>24.6672</v>
      </c>
      <c r="KF736">
        <v>28.0439</v>
      </c>
      <c r="KG736">
        <v>18.3501</v>
      </c>
      <c r="KH736">
        <v>807.706</v>
      </c>
      <c r="KI736">
        <v>13.2677</v>
      </c>
      <c r="KJ736">
        <v>100.787</v>
      </c>
      <c r="KK736">
        <v>100.16</v>
      </c>
    </row>
    <row r="737" spans="1:297">
      <c r="A737">
        <v>721</v>
      </c>
      <c r="B737">
        <v>1761516599.5</v>
      </c>
      <c r="C737">
        <v>9389</v>
      </c>
      <c r="D737" t="s">
        <v>1891</v>
      </c>
      <c r="E737" t="s">
        <v>1892</v>
      </c>
      <c r="F737">
        <v>5</v>
      </c>
      <c r="G737" t="s">
        <v>1604</v>
      </c>
      <c r="H737" t="s">
        <v>436</v>
      </c>
      <c r="I737">
        <v>1761516596.7</v>
      </c>
      <c r="J737">
        <f>(K737)/1000</f>
        <v>0</v>
      </c>
      <c r="K737">
        <f>IF(DP737, AN737, AH737)</f>
        <v>0</v>
      </c>
      <c r="L737">
        <f>IF(DP737, AI737, AG737)</f>
        <v>0</v>
      </c>
      <c r="M737">
        <f>DR737 - IF(AU737&gt;1, L737*DL737*100.0/(AW737), 0)</f>
        <v>0</v>
      </c>
      <c r="N737">
        <f>((T737-J737/2)*M737-L737)/(T737+J737/2)</f>
        <v>0</v>
      </c>
      <c r="O737">
        <f>N737*(DY737+DZ737)/1000.0</f>
        <v>0</v>
      </c>
      <c r="P737">
        <f>(DR737 - IF(AU737&gt;1, L737*DL737*100.0/(AW737), 0))*(DY737+DZ737)/1000.0</f>
        <v>0</v>
      </c>
      <c r="Q737">
        <f>2.0/((1/S737-1/R737)+SIGN(S737)*SQRT((1/S737-1/R737)*(1/S737-1/R737) + 4*DM737/((DM737+1)*(DM737+1))*(2*1/S737*1/R737-1/R737*1/R737)))</f>
        <v>0</v>
      </c>
      <c r="R737">
        <f>IF(LEFT(DN737,1)&lt;&gt;"0",IF(LEFT(DN737,1)="1",3.0,DO737),$D$5+$E$5*(EF737*DY737/($K$5*1000))+$F$5*(EF737*DY737/($K$5*1000))*MAX(MIN(DL737,$J$5),$I$5)*MAX(MIN(DL737,$J$5),$I$5)+$G$5*MAX(MIN(DL737,$J$5),$I$5)*(EF737*DY737/($K$5*1000))+$H$5*(EF737*DY737/($K$5*1000))*(EF737*DY737/($K$5*1000)))</f>
        <v>0</v>
      </c>
      <c r="S737">
        <f>J737*(1000-(1000*0.61365*exp(17.502*W737/(240.97+W737))/(DY737+DZ737)+DT737)/2)/(1000*0.61365*exp(17.502*W737/(240.97+W737))/(DY737+DZ737)-DT737)</f>
        <v>0</v>
      </c>
      <c r="T737">
        <f>1/((DM737+1)/(Q737/1.6)+1/(R737/1.37)) + DM737/((DM737+1)/(Q737/1.6) + DM737/(R737/1.37))</f>
        <v>0</v>
      </c>
      <c r="U737">
        <f>(DH737*DK737)</f>
        <v>0</v>
      </c>
      <c r="V737">
        <f>(EA737+(U737+2*0.95*5.67E-8*(((EA737+$B$7)+273)^4-(EA737+273)^4)-44100*J737)/(1.84*29.3*R737+8*0.95*5.67E-8*(EA737+273)^3))</f>
        <v>0</v>
      </c>
      <c r="W737">
        <f>($C$7*EB737+$D$7*EC737+$E$7*V737)</f>
        <v>0</v>
      </c>
      <c r="X737">
        <f>0.61365*exp(17.502*W737/(240.97+W737))</f>
        <v>0</v>
      </c>
      <c r="Y737">
        <f>(Z737/AA737*100)</f>
        <v>0</v>
      </c>
      <c r="Z737">
        <f>DT737*(DY737+DZ737)/1000</f>
        <v>0</v>
      </c>
      <c r="AA737">
        <f>0.61365*exp(17.502*EA737/(240.97+EA737))</f>
        <v>0</v>
      </c>
      <c r="AB737">
        <f>(X737-DT737*(DY737+DZ737)/1000)</f>
        <v>0</v>
      </c>
      <c r="AC737">
        <f>(-J737*44100)</f>
        <v>0</v>
      </c>
      <c r="AD737">
        <f>2*29.3*R737*0.92*(EA737-W737)</f>
        <v>0</v>
      </c>
      <c r="AE737">
        <f>2*0.95*5.67E-8*(((EA737+$B$7)+273)^4-(W737+273)^4)</f>
        <v>0</v>
      </c>
      <c r="AF737">
        <f>U737+AE737+AC737+AD737</f>
        <v>0</v>
      </c>
      <c r="AG737">
        <f>DX737*AU737*(DS737-DR737*(1000-AU737*DU737)/(1000-AU737*DT737))/(100*DL737)</f>
        <v>0</v>
      </c>
      <c r="AH737">
        <f>1000*DX737*AU737*(DT737-DU737)/(100*DL737*(1000-AU737*DT737))</f>
        <v>0</v>
      </c>
      <c r="AI737">
        <f>(AJ737 - AK737 - DY737*1E3/(8.314*(EA737+273.15)) * AM737/DX737 * AL737) * DX737/(100*DL737) * (1000 - DU737)/1000</f>
        <v>0</v>
      </c>
      <c r="AJ737">
        <v>804.1474449588113</v>
      </c>
      <c r="AK737">
        <v>763.4463999999998</v>
      </c>
      <c r="AL737">
        <v>3.310469135984862</v>
      </c>
      <c r="AM737">
        <v>65.65834347020231</v>
      </c>
      <c r="AN737">
        <f>(AP737 - AO737 + DY737*1E3/(8.314*(EA737+273.15)) * AR737/DX737 * AQ737) * DX737/(100*DL737) * 1000/(1000 - AP737)</f>
        <v>0</v>
      </c>
      <c r="AO737">
        <v>13.28500094843234</v>
      </c>
      <c r="AP737">
        <v>16.59354787878787</v>
      </c>
      <c r="AQ737">
        <v>2.064859243147386E-05</v>
      </c>
      <c r="AR737">
        <v>107.4177789400426</v>
      </c>
      <c r="AS737">
        <v>0</v>
      </c>
      <c r="AT737">
        <v>0</v>
      </c>
      <c r="AU737">
        <f>IF(AS737*$H$13&gt;=AW737,1.0,(AW737/(AW737-AS737*$H$13)))</f>
        <v>0</v>
      </c>
      <c r="AV737">
        <f>(AU737-1)*100</f>
        <v>0</v>
      </c>
      <c r="AW737">
        <f>MAX(0,($B$13+$C$13*EF737)/(1+$D$13*EF737)*DY737/(EA737+273)*$E$13)</f>
        <v>0</v>
      </c>
      <c r="AX737" t="s">
        <v>437</v>
      </c>
      <c r="AY737" t="s">
        <v>437</v>
      </c>
      <c r="AZ737">
        <v>0</v>
      </c>
      <c r="BA737">
        <v>0</v>
      </c>
      <c r="BB737">
        <f>1-AZ737/BA737</f>
        <v>0</v>
      </c>
      <c r="BC737">
        <v>0</v>
      </c>
      <c r="BD737" t="s">
        <v>437</v>
      </c>
      <c r="BE737" t="s">
        <v>437</v>
      </c>
      <c r="BF737">
        <v>0</v>
      </c>
      <c r="BG737">
        <v>0</v>
      </c>
      <c r="BH737">
        <f>1-BF737/BG737</f>
        <v>0</v>
      </c>
      <c r="BI737">
        <v>0.5</v>
      </c>
      <c r="BJ737">
        <f>DI737</f>
        <v>0</v>
      </c>
      <c r="BK737">
        <f>L737</f>
        <v>0</v>
      </c>
      <c r="BL737">
        <f>BH737*BI737*BJ737</f>
        <v>0</v>
      </c>
      <c r="BM737">
        <f>(BK737-BC737)/BJ737</f>
        <v>0</v>
      </c>
      <c r="BN737">
        <f>(BA737-BG737)/BG737</f>
        <v>0</v>
      </c>
      <c r="BO737">
        <f>AZ737/(BB737+AZ737/BG737)</f>
        <v>0</v>
      </c>
      <c r="BP737" t="s">
        <v>437</v>
      </c>
      <c r="BQ737">
        <v>0</v>
      </c>
      <c r="BR737">
        <f>IF(BQ737&lt;&gt;0, BQ737, BO737)</f>
        <v>0</v>
      </c>
      <c r="BS737">
        <f>1-BR737/BG737</f>
        <v>0</v>
      </c>
      <c r="BT737">
        <f>(BG737-BF737)/(BG737-BR737)</f>
        <v>0</v>
      </c>
      <c r="BU737">
        <f>(BA737-BG737)/(BA737-BR737)</f>
        <v>0</v>
      </c>
      <c r="BV737">
        <f>(BG737-BF737)/(BG737-AZ737)</f>
        <v>0</v>
      </c>
      <c r="BW737">
        <f>(BA737-BG737)/(BA737-AZ737)</f>
        <v>0</v>
      </c>
      <c r="BX737">
        <f>(BT737*BR737/BF737)</f>
        <v>0</v>
      </c>
      <c r="BY737">
        <f>(1-BX737)</f>
        <v>0</v>
      </c>
      <c r="BZ737">
        <v>2020</v>
      </c>
      <c r="CA737">
        <v>290.0000000000001</v>
      </c>
      <c r="CB737">
        <v>1590.42</v>
      </c>
      <c r="CC737">
        <v>295</v>
      </c>
      <c r="CD737">
        <v>5220.67</v>
      </c>
      <c r="CE737">
        <v>1591.29</v>
      </c>
      <c r="CF737">
        <v>-0.87</v>
      </c>
      <c r="CG737">
        <v>300.0000000000001</v>
      </c>
      <c r="CH737">
        <v>23.8</v>
      </c>
      <c r="CI737">
        <v>1650.734719841875</v>
      </c>
      <c r="CJ737">
        <v>2.032994541366527</v>
      </c>
      <c r="CK737">
        <v>-31.03478562282126</v>
      </c>
      <c r="CL737">
        <v>0.9198548094063967</v>
      </c>
      <c r="CM737">
        <v>0.9759925733019913</v>
      </c>
      <c r="CN737">
        <v>-0.00431141668520578</v>
      </c>
      <c r="CO737">
        <v>289.9999999999999</v>
      </c>
      <c r="CP737">
        <v>1590.91</v>
      </c>
      <c r="CQ737">
        <v>765</v>
      </c>
      <c r="CR737">
        <v>5219.32</v>
      </c>
      <c r="CS737">
        <v>1591.27</v>
      </c>
      <c r="CT737">
        <v>-0.36</v>
      </c>
      <c r="DH737">
        <f>$B$11*EG737+$C$11*EH737+$F$11*ES737*(1-EV737)</f>
        <v>0</v>
      </c>
      <c r="DI737">
        <f>DH737*DJ737</f>
        <v>0</v>
      </c>
      <c r="DJ737">
        <f>($B$11*$D$9+$C$11*$D$9+$F$11*((FF737+EX737)/MAX(FF737+EX737+FG737, 0.1)*$I$9+FG737/MAX(FF737+EX737+FG737, 0.1)*$J$9))/($B$11+$C$11+$F$11)</f>
        <v>0</v>
      </c>
      <c r="DK737">
        <f>($B$11*$K$9+$C$11*$K$9+$F$11*((FF737+EX737)/MAX(FF737+EX737+FG737, 0.1)*$P$9+FG737/MAX(FF737+EX737+FG737, 0.1)*$Q$9))/($B$11+$C$11+$F$11)</f>
        <v>0</v>
      </c>
      <c r="DL737">
        <v>6</v>
      </c>
      <c r="DM737">
        <v>0.5</v>
      </c>
      <c r="DN737" t="s">
        <v>438</v>
      </c>
      <c r="DO737">
        <v>2</v>
      </c>
      <c r="DP737" t="b">
        <v>1</v>
      </c>
      <c r="DQ737">
        <v>1761516596.7</v>
      </c>
      <c r="DR737">
        <v>743.2920999999999</v>
      </c>
      <c r="DS737">
        <v>794.0735999999999</v>
      </c>
      <c r="DT737">
        <v>16.59243</v>
      </c>
      <c r="DU737">
        <v>13.2848</v>
      </c>
      <c r="DV737">
        <v>746.2298</v>
      </c>
      <c r="DW737">
        <v>16.5163</v>
      </c>
      <c r="DX737">
        <v>500.0132</v>
      </c>
      <c r="DY737">
        <v>90.23911000000001</v>
      </c>
      <c r="DZ737">
        <v>0.10000153</v>
      </c>
      <c r="EA737">
        <v>23.97674</v>
      </c>
      <c r="EB737">
        <v>23.97618</v>
      </c>
      <c r="EC737">
        <v>999.9</v>
      </c>
      <c r="ED737">
        <v>0</v>
      </c>
      <c r="EE737">
        <v>0</v>
      </c>
      <c r="EF737">
        <v>10005.76</v>
      </c>
      <c r="EG737">
        <v>0</v>
      </c>
      <c r="EH737">
        <v>1044.769</v>
      </c>
      <c r="EI737">
        <v>-50.78138</v>
      </c>
      <c r="EJ737">
        <v>755.8332</v>
      </c>
      <c r="EK737">
        <v>804.7647000000001</v>
      </c>
      <c r="EL737">
        <v>3.307647</v>
      </c>
      <c r="EM737">
        <v>794.0735999999999</v>
      </c>
      <c r="EN737">
        <v>13.2848</v>
      </c>
      <c r="EO737">
        <v>1.497286</v>
      </c>
      <c r="EP737">
        <v>1.198807</v>
      </c>
      <c r="EQ737">
        <v>12.94048</v>
      </c>
      <c r="ER737">
        <v>9.586741</v>
      </c>
      <c r="ES737">
        <v>1999.954</v>
      </c>
      <c r="ET737">
        <v>0.9799949</v>
      </c>
      <c r="EU737">
        <v>0.02000509</v>
      </c>
      <c r="EV737">
        <v>0</v>
      </c>
      <c r="EW737">
        <v>1345.382</v>
      </c>
      <c r="EX737">
        <v>5.000970000000001</v>
      </c>
      <c r="EY737">
        <v>27172.76</v>
      </c>
      <c r="EZ737">
        <v>16707.16</v>
      </c>
      <c r="FA737">
        <v>41.187</v>
      </c>
      <c r="FB737">
        <v>42.312</v>
      </c>
      <c r="FC737">
        <v>41.3246</v>
      </c>
      <c r="FD737">
        <v>41.687</v>
      </c>
      <c r="FE737">
        <v>41.25</v>
      </c>
      <c r="FF737">
        <v>1955.044</v>
      </c>
      <c r="FG737">
        <v>39.90999999999999</v>
      </c>
      <c r="FH737">
        <v>0</v>
      </c>
      <c r="FI737">
        <v>11471</v>
      </c>
      <c r="FJ737">
        <v>0</v>
      </c>
      <c r="FK737">
        <v>1345.812692307692</v>
      </c>
      <c r="FL737">
        <v>-5.586666669521434</v>
      </c>
      <c r="FM737">
        <v>-128.0547006960969</v>
      </c>
      <c r="FN737">
        <v>27182.83846153846</v>
      </c>
      <c r="FO737">
        <v>15</v>
      </c>
      <c r="FP737">
        <v>0</v>
      </c>
      <c r="FQ737" t="s">
        <v>439</v>
      </c>
      <c r="FR737">
        <v>1760210915.6</v>
      </c>
      <c r="FS737">
        <v>0</v>
      </c>
      <c r="FT737">
        <v>0</v>
      </c>
      <c r="FU737">
        <v>-0.215</v>
      </c>
      <c r="FV737">
        <v>0</v>
      </c>
      <c r="FW737">
        <v>-0.6919999999999999</v>
      </c>
      <c r="FX737">
        <v>0</v>
      </c>
      <c r="FY737">
        <v>400</v>
      </c>
      <c r="FZ737">
        <v>0</v>
      </c>
      <c r="GA737">
        <v>0.15</v>
      </c>
      <c r="GB737">
        <v>0</v>
      </c>
      <c r="GC737">
        <v>-50.20411707317073</v>
      </c>
      <c r="GD737">
        <v>-5.055181881533093</v>
      </c>
      <c r="GE737">
        <v>0.5143905301552362</v>
      </c>
      <c r="GF737">
        <v>0</v>
      </c>
      <c r="GG737">
        <v>1346.208235294117</v>
      </c>
      <c r="GH737">
        <v>-6.300993123767117</v>
      </c>
      <c r="GI737">
        <v>0.6734305090497661</v>
      </c>
      <c r="GJ737">
        <v>0</v>
      </c>
      <c r="GK737">
        <v>3.305677317073171</v>
      </c>
      <c r="GL737">
        <v>0.002597142857146519</v>
      </c>
      <c r="GM737">
        <v>0.001952353207236341</v>
      </c>
      <c r="GN737">
        <v>1</v>
      </c>
      <c r="GO737">
        <v>1</v>
      </c>
      <c r="GP737">
        <v>3</v>
      </c>
      <c r="GQ737" t="s">
        <v>446</v>
      </c>
      <c r="GR737">
        <v>3.13334</v>
      </c>
      <c r="GS737">
        <v>2.76028</v>
      </c>
      <c r="GT737">
        <v>0.141647</v>
      </c>
      <c r="GU737">
        <v>0.146201</v>
      </c>
      <c r="GV737">
        <v>0.0810704</v>
      </c>
      <c r="GW737">
        <v>0.0682459</v>
      </c>
      <c r="GX737">
        <v>27214.5</v>
      </c>
      <c r="GY737">
        <v>27075.7</v>
      </c>
      <c r="GZ737">
        <v>29491.8</v>
      </c>
      <c r="HA737">
        <v>29319.2</v>
      </c>
      <c r="HB737">
        <v>35815.9</v>
      </c>
      <c r="HC737">
        <v>36190.9</v>
      </c>
      <c r="HD737">
        <v>41496.9</v>
      </c>
      <c r="HE737">
        <v>41650.5</v>
      </c>
      <c r="HF737">
        <v>1.91048</v>
      </c>
      <c r="HG737">
        <v>1.8255</v>
      </c>
      <c r="HH737">
        <v>0.00724941</v>
      </c>
      <c r="HI737">
        <v>0</v>
      </c>
      <c r="HJ737">
        <v>23.8655</v>
      </c>
      <c r="HK737">
        <v>999.9</v>
      </c>
      <c r="HL737">
        <v>33.7</v>
      </c>
      <c r="HM737">
        <v>31.2</v>
      </c>
      <c r="HN737">
        <v>17.0409</v>
      </c>
      <c r="HO737">
        <v>62.7069</v>
      </c>
      <c r="HP737">
        <v>30.7893</v>
      </c>
      <c r="HQ737">
        <v>1</v>
      </c>
      <c r="HR737">
        <v>0.306743</v>
      </c>
      <c r="HS737">
        <v>4.96341</v>
      </c>
      <c r="HT737">
        <v>20.2707</v>
      </c>
      <c r="HU737">
        <v>5.21699</v>
      </c>
      <c r="HV737">
        <v>12.0159</v>
      </c>
      <c r="HW737">
        <v>4.989</v>
      </c>
      <c r="HX737">
        <v>3.2878</v>
      </c>
      <c r="HY737">
        <v>9999</v>
      </c>
      <c r="HZ737">
        <v>9999</v>
      </c>
      <c r="IA737">
        <v>9999</v>
      </c>
      <c r="IB737">
        <v>999.9</v>
      </c>
      <c r="IC737">
        <v>4.97286</v>
      </c>
      <c r="ID737">
        <v>1.86661</v>
      </c>
      <c r="IE737">
        <v>1.86589</v>
      </c>
      <c r="IF737">
        <v>1.86585</v>
      </c>
      <c r="IG737">
        <v>1.8677</v>
      </c>
      <c r="IH737">
        <v>1.87016</v>
      </c>
      <c r="II737">
        <v>1.86876</v>
      </c>
      <c r="IJ737">
        <v>1.87027</v>
      </c>
      <c r="IK737">
        <v>0</v>
      </c>
      <c r="IL737">
        <v>0</v>
      </c>
      <c r="IM737">
        <v>0</v>
      </c>
      <c r="IN737">
        <v>0</v>
      </c>
      <c r="IO737" t="s">
        <v>441</v>
      </c>
      <c r="IP737" t="s">
        <v>442</v>
      </c>
      <c r="IQ737" t="s">
        <v>443</v>
      </c>
      <c r="IR737" t="s">
        <v>443</v>
      </c>
      <c r="IS737" t="s">
        <v>443</v>
      </c>
      <c r="IT737" t="s">
        <v>443</v>
      </c>
      <c r="IU737">
        <v>0</v>
      </c>
      <c r="IV737">
        <v>100</v>
      </c>
      <c r="IW737">
        <v>100</v>
      </c>
      <c r="IX737">
        <v>-2.955</v>
      </c>
      <c r="IY737">
        <v>0.0761</v>
      </c>
      <c r="IZ737">
        <v>-1.414774939843471</v>
      </c>
      <c r="JA737">
        <v>-0.002262605230658699</v>
      </c>
      <c r="JB737">
        <v>4.117972070868355E-07</v>
      </c>
      <c r="JC737">
        <v>-1.535053720392113E-10</v>
      </c>
      <c r="JD737">
        <v>-0.05773197212917025</v>
      </c>
      <c r="JE737">
        <v>-0.004387372397949352</v>
      </c>
      <c r="JF737">
        <v>0.001148265067849212</v>
      </c>
      <c r="JG737">
        <v>-2.372704636287677E-05</v>
      </c>
      <c r="JH737">
        <v>4</v>
      </c>
      <c r="JI737">
        <v>2346</v>
      </c>
      <c r="JJ737">
        <v>1</v>
      </c>
      <c r="JK737">
        <v>24</v>
      </c>
      <c r="JL737">
        <v>21761.4</v>
      </c>
      <c r="JM737">
        <v>29358610</v>
      </c>
      <c r="JN737">
        <v>1.75415</v>
      </c>
      <c r="JO737">
        <v>2.25586</v>
      </c>
      <c r="JP737">
        <v>1.39648</v>
      </c>
      <c r="JQ737">
        <v>2.35229</v>
      </c>
      <c r="JR737">
        <v>1.49536</v>
      </c>
      <c r="JS737">
        <v>2.70264</v>
      </c>
      <c r="JT737">
        <v>36.0816</v>
      </c>
      <c r="JU737">
        <v>24.035</v>
      </c>
      <c r="JV737">
        <v>18</v>
      </c>
      <c r="JW737">
        <v>501.943</v>
      </c>
      <c r="JX737">
        <v>437.416</v>
      </c>
      <c r="JY737">
        <v>18.3535</v>
      </c>
      <c r="JZ737">
        <v>31.3479</v>
      </c>
      <c r="KA737">
        <v>30</v>
      </c>
      <c r="KB737">
        <v>31.1376</v>
      </c>
      <c r="KC737">
        <v>31.0608</v>
      </c>
      <c r="KD737">
        <v>35.1127</v>
      </c>
      <c r="KE737">
        <v>24.6672</v>
      </c>
      <c r="KF737">
        <v>28.0439</v>
      </c>
      <c r="KG737">
        <v>18.369</v>
      </c>
      <c r="KH737">
        <v>827.74</v>
      </c>
      <c r="KI737">
        <v>13.2523</v>
      </c>
      <c r="KJ737">
        <v>100.789</v>
      </c>
      <c r="KK737">
        <v>100.159</v>
      </c>
    </row>
    <row r="738" spans="1:297">
      <c r="A738">
        <v>722</v>
      </c>
      <c r="B738">
        <v>1761516604.5</v>
      </c>
      <c r="C738">
        <v>9394</v>
      </c>
      <c r="D738" t="s">
        <v>1893</v>
      </c>
      <c r="E738" t="s">
        <v>1894</v>
      </c>
      <c r="F738">
        <v>5</v>
      </c>
      <c r="G738" t="s">
        <v>1604</v>
      </c>
      <c r="H738" t="s">
        <v>436</v>
      </c>
      <c r="I738">
        <v>1761516602</v>
      </c>
      <c r="J738">
        <f>(K738)/1000</f>
        <v>0</v>
      </c>
      <c r="K738">
        <f>IF(DP738, AN738, AH738)</f>
        <v>0</v>
      </c>
      <c r="L738">
        <f>IF(DP738, AI738, AG738)</f>
        <v>0</v>
      </c>
      <c r="M738">
        <f>DR738 - IF(AU738&gt;1, L738*DL738*100.0/(AW738), 0)</f>
        <v>0</v>
      </c>
      <c r="N738">
        <f>((T738-J738/2)*M738-L738)/(T738+J738/2)</f>
        <v>0</v>
      </c>
      <c r="O738">
        <f>N738*(DY738+DZ738)/1000.0</f>
        <v>0</v>
      </c>
      <c r="P738">
        <f>(DR738 - IF(AU738&gt;1, L738*DL738*100.0/(AW738), 0))*(DY738+DZ738)/1000.0</f>
        <v>0</v>
      </c>
      <c r="Q738">
        <f>2.0/((1/S738-1/R738)+SIGN(S738)*SQRT((1/S738-1/R738)*(1/S738-1/R738) + 4*DM738/((DM738+1)*(DM738+1))*(2*1/S738*1/R738-1/R738*1/R738)))</f>
        <v>0</v>
      </c>
      <c r="R738">
        <f>IF(LEFT(DN738,1)&lt;&gt;"0",IF(LEFT(DN738,1)="1",3.0,DO738),$D$5+$E$5*(EF738*DY738/($K$5*1000))+$F$5*(EF738*DY738/($K$5*1000))*MAX(MIN(DL738,$J$5),$I$5)*MAX(MIN(DL738,$J$5),$I$5)+$G$5*MAX(MIN(DL738,$J$5),$I$5)*(EF738*DY738/($K$5*1000))+$H$5*(EF738*DY738/($K$5*1000))*(EF738*DY738/($K$5*1000)))</f>
        <v>0</v>
      </c>
      <c r="S738">
        <f>J738*(1000-(1000*0.61365*exp(17.502*W738/(240.97+W738))/(DY738+DZ738)+DT738)/2)/(1000*0.61365*exp(17.502*W738/(240.97+W738))/(DY738+DZ738)-DT738)</f>
        <v>0</v>
      </c>
      <c r="T738">
        <f>1/((DM738+1)/(Q738/1.6)+1/(R738/1.37)) + DM738/((DM738+1)/(Q738/1.6) + DM738/(R738/1.37))</f>
        <v>0</v>
      </c>
      <c r="U738">
        <f>(DH738*DK738)</f>
        <v>0</v>
      </c>
      <c r="V738">
        <f>(EA738+(U738+2*0.95*5.67E-8*(((EA738+$B$7)+273)^4-(EA738+273)^4)-44100*J738)/(1.84*29.3*R738+8*0.95*5.67E-8*(EA738+273)^3))</f>
        <v>0</v>
      </c>
      <c r="W738">
        <f>($C$7*EB738+$D$7*EC738+$E$7*V738)</f>
        <v>0</v>
      </c>
      <c r="X738">
        <f>0.61365*exp(17.502*W738/(240.97+W738))</f>
        <v>0</v>
      </c>
      <c r="Y738">
        <f>(Z738/AA738*100)</f>
        <v>0</v>
      </c>
      <c r="Z738">
        <f>DT738*(DY738+DZ738)/1000</f>
        <v>0</v>
      </c>
      <c r="AA738">
        <f>0.61365*exp(17.502*EA738/(240.97+EA738))</f>
        <v>0</v>
      </c>
      <c r="AB738">
        <f>(X738-DT738*(DY738+DZ738)/1000)</f>
        <v>0</v>
      </c>
      <c r="AC738">
        <f>(-J738*44100)</f>
        <v>0</v>
      </c>
      <c r="AD738">
        <f>2*29.3*R738*0.92*(EA738-W738)</f>
        <v>0</v>
      </c>
      <c r="AE738">
        <f>2*0.95*5.67E-8*(((EA738+$B$7)+273)^4-(W738+273)^4)</f>
        <v>0</v>
      </c>
      <c r="AF738">
        <f>U738+AE738+AC738+AD738</f>
        <v>0</v>
      </c>
      <c r="AG738">
        <f>DX738*AU738*(DS738-DR738*(1000-AU738*DU738)/(1000-AU738*DT738))/(100*DL738)</f>
        <v>0</v>
      </c>
      <c r="AH738">
        <f>1000*DX738*AU738*(DT738-DU738)/(100*DL738*(1000-AU738*DT738))</f>
        <v>0</v>
      </c>
      <c r="AI738">
        <f>(AJ738 - AK738 - DY738*1E3/(8.314*(EA738+273.15)) * AM738/DX738 * AL738) * DX738/(100*DL738) * (1000 - DU738)/1000</f>
        <v>0</v>
      </c>
      <c r="AJ738">
        <v>821.2703308263212</v>
      </c>
      <c r="AK738">
        <v>780.2421696969692</v>
      </c>
      <c r="AL738">
        <v>3.362664646539158</v>
      </c>
      <c r="AM738">
        <v>65.65834347020231</v>
      </c>
      <c r="AN738">
        <f>(AP738 - AO738 + DY738*1E3/(8.314*(EA738+273.15)) * AR738/DX738 * AQ738) * DX738/(100*DL738) * 1000/(1000 - AP738)</f>
        <v>0</v>
      </c>
      <c r="AO738">
        <v>13.28477286911708</v>
      </c>
      <c r="AP738">
        <v>16.59670545454545</v>
      </c>
      <c r="AQ738">
        <v>1.868788304455043E-05</v>
      </c>
      <c r="AR738">
        <v>107.4177789400426</v>
      </c>
      <c r="AS738">
        <v>0</v>
      </c>
      <c r="AT738">
        <v>0</v>
      </c>
      <c r="AU738">
        <f>IF(AS738*$H$13&gt;=AW738,1.0,(AW738/(AW738-AS738*$H$13)))</f>
        <v>0</v>
      </c>
      <c r="AV738">
        <f>(AU738-1)*100</f>
        <v>0</v>
      </c>
      <c r="AW738">
        <f>MAX(0,($B$13+$C$13*EF738)/(1+$D$13*EF738)*DY738/(EA738+273)*$E$13)</f>
        <v>0</v>
      </c>
      <c r="AX738" t="s">
        <v>437</v>
      </c>
      <c r="AY738" t="s">
        <v>437</v>
      </c>
      <c r="AZ738">
        <v>0</v>
      </c>
      <c r="BA738">
        <v>0</v>
      </c>
      <c r="BB738">
        <f>1-AZ738/BA738</f>
        <v>0</v>
      </c>
      <c r="BC738">
        <v>0</v>
      </c>
      <c r="BD738" t="s">
        <v>437</v>
      </c>
      <c r="BE738" t="s">
        <v>437</v>
      </c>
      <c r="BF738">
        <v>0</v>
      </c>
      <c r="BG738">
        <v>0</v>
      </c>
      <c r="BH738">
        <f>1-BF738/BG738</f>
        <v>0</v>
      </c>
      <c r="BI738">
        <v>0.5</v>
      </c>
      <c r="BJ738">
        <f>DI738</f>
        <v>0</v>
      </c>
      <c r="BK738">
        <f>L738</f>
        <v>0</v>
      </c>
      <c r="BL738">
        <f>BH738*BI738*BJ738</f>
        <v>0</v>
      </c>
      <c r="BM738">
        <f>(BK738-BC738)/BJ738</f>
        <v>0</v>
      </c>
      <c r="BN738">
        <f>(BA738-BG738)/BG738</f>
        <v>0</v>
      </c>
      <c r="BO738">
        <f>AZ738/(BB738+AZ738/BG738)</f>
        <v>0</v>
      </c>
      <c r="BP738" t="s">
        <v>437</v>
      </c>
      <c r="BQ738">
        <v>0</v>
      </c>
      <c r="BR738">
        <f>IF(BQ738&lt;&gt;0, BQ738, BO738)</f>
        <v>0</v>
      </c>
      <c r="BS738">
        <f>1-BR738/BG738</f>
        <v>0</v>
      </c>
      <c r="BT738">
        <f>(BG738-BF738)/(BG738-BR738)</f>
        <v>0</v>
      </c>
      <c r="BU738">
        <f>(BA738-BG738)/(BA738-BR738)</f>
        <v>0</v>
      </c>
      <c r="BV738">
        <f>(BG738-BF738)/(BG738-AZ738)</f>
        <v>0</v>
      </c>
      <c r="BW738">
        <f>(BA738-BG738)/(BA738-AZ738)</f>
        <v>0</v>
      </c>
      <c r="BX738">
        <f>(BT738*BR738/BF738)</f>
        <v>0</v>
      </c>
      <c r="BY738">
        <f>(1-BX738)</f>
        <v>0</v>
      </c>
      <c r="BZ738">
        <v>2020</v>
      </c>
      <c r="CA738">
        <v>290.0000000000001</v>
      </c>
      <c r="CB738">
        <v>1590.42</v>
      </c>
      <c r="CC738">
        <v>295</v>
      </c>
      <c r="CD738">
        <v>5220.67</v>
      </c>
      <c r="CE738">
        <v>1591.29</v>
      </c>
      <c r="CF738">
        <v>-0.87</v>
      </c>
      <c r="CG738">
        <v>300.0000000000001</v>
      </c>
      <c r="CH738">
        <v>23.8</v>
      </c>
      <c r="CI738">
        <v>1650.734719841875</v>
      </c>
      <c r="CJ738">
        <v>2.032994541366527</v>
      </c>
      <c r="CK738">
        <v>-31.03478562282126</v>
      </c>
      <c r="CL738">
        <v>0.9198548094063967</v>
      </c>
      <c r="CM738">
        <v>0.9759925733019913</v>
      </c>
      <c r="CN738">
        <v>-0.00431141668520578</v>
      </c>
      <c r="CO738">
        <v>289.9999999999999</v>
      </c>
      <c r="CP738">
        <v>1590.91</v>
      </c>
      <c r="CQ738">
        <v>765</v>
      </c>
      <c r="CR738">
        <v>5219.32</v>
      </c>
      <c r="CS738">
        <v>1591.27</v>
      </c>
      <c r="CT738">
        <v>-0.36</v>
      </c>
      <c r="DH738">
        <f>$B$11*EG738+$C$11*EH738+$F$11*ES738*(1-EV738)</f>
        <v>0</v>
      </c>
      <c r="DI738">
        <f>DH738*DJ738</f>
        <v>0</v>
      </c>
      <c r="DJ738">
        <f>($B$11*$D$9+$C$11*$D$9+$F$11*((FF738+EX738)/MAX(FF738+EX738+FG738, 0.1)*$I$9+FG738/MAX(FF738+EX738+FG738, 0.1)*$J$9))/($B$11+$C$11+$F$11)</f>
        <v>0</v>
      </c>
      <c r="DK738">
        <f>($B$11*$K$9+$C$11*$K$9+$F$11*((FF738+EX738)/MAX(FF738+EX738+FG738, 0.1)*$P$9+FG738/MAX(FF738+EX738+FG738, 0.1)*$Q$9))/($B$11+$C$11+$F$11)</f>
        <v>0</v>
      </c>
      <c r="DL738">
        <v>6</v>
      </c>
      <c r="DM738">
        <v>0.5</v>
      </c>
      <c r="DN738" t="s">
        <v>438</v>
      </c>
      <c r="DO738">
        <v>2</v>
      </c>
      <c r="DP738" t="b">
        <v>1</v>
      </c>
      <c r="DQ738">
        <v>1761516602</v>
      </c>
      <c r="DR738">
        <v>760.6832222222224</v>
      </c>
      <c r="DS738">
        <v>811.9190000000001</v>
      </c>
      <c r="DT738">
        <v>16.5944</v>
      </c>
      <c r="DU738">
        <v>13.2848</v>
      </c>
      <c r="DV738">
        <v>763.6542222222222</v>
      </c>
      <c r="DW738">
        <v>16.51822222222222</v>
      </c>
      <c r="DX738">
        <v>499.9843333333334</v>
      </c>
      <c r="DY738">
        <v>90.24038888888887</v>
      </c>
      <c r="DZ738">
        <v>0.09998054444444444</v>
      </c>
      <c r="EA738">
        <v>23.98128888888889</v>
      </c>
      <c r="EB738">
        <v>23.98601111111111</v>
      </c>
      <c r="EC738">
        <v>999.9000000000001</v>
      </c>
      <c r="ED738">
        <v>0</v>
      </c>
      <c r="EE738">
        <v>0</v>
      </c>
      <c r="EF738">
        <v>10014.35555555556</v>
      </c>
      <c r="EG738">
        <v>0</v>
      </c>
      <c r="EH738">
        <v>1044.756666666667</v>
      </c>
      <c r="EI738">
        <v>-51.23555555555556</v>
      </c>
      <c r="EJ738">
        <v>773.5193333333333</v>
      </c>
      <c r="EK738">
        <v>822.8502222222221</v>
      </c>
      <c r="EL738">
        <v>3.30959</v>
      </c>
      <c r="EM738">
        <v>811.9190000000001</v>
      </c>
      <c r="EN738">
        <v>13.2848</v>
      </c>
      <c r="EO738">
        <v>1.497485555555556</v>
      </c>
      <c r="EP738">
        <v>1.198825555555556</v>
      </c>
      <c r="EQ738">
        <v>12.94251111111111</v>
      </c>
      <c r="ER738">
        <v>9.586984444444445</v>
      </c>
      <c r="ES738">
        <v>1999.953333333333</v>
      </c>
      <c r="ET738">
        <v>0.9799950000000001</v>
      </c>
      <c r="EU738">
        <v>0.02000498888888889</v>
      </c>
      <c r="EV738">
        <v>0</v>
      </c>
      <c r="EW738">
        <v>1344.802222222222</v>
      </c>
      <c r="EX738">
        <v>5.00097</v>
      </c>
      <c r="EY738">
        <v>27161.43333333333</v>
      </c>
      <c r="EZ738">
        <v>16707.14444444445</v>
      </c>
      <c r="FA738">
        <v>41.187</v>
      </c>
      <c r="FB738">
        <v>42.312</v>
      </c>
      <c r="FC738">
        <v>41.34</v>
      </c>
      <c r="FD738">
        <v>41.687</v>
      </c>
      <c r="FE738">
        <v>41.25</v>
      </c>
      <c r="FF738">
        <v>1955.043333333333</v>
      </c>
      <c r="FG738">
        <v>39.91</v>
      </c>
      <c r="FH738">
        <v>0</v>
      </c>
      <c r="FI738">
        <v>11475.80000019073</v>
      </c>
      <c r="FJ738">
        <v>0</v>
      </c>
      <c r="FK738">
        <v>1345.361153846153</v>
      </c>
      <c r="FL738">
        <v>-5.901880346292315</v>
      </c>
      <c r="FM738">
        <v>-129.9282048536779</v>
      </c>
      <c r="FN738">
        <v>27172.5923076923</v>
      </c>
      <c r="FO738">
        <v>15</v>
      </c>
      <c r="FP738">
        <v>0</v>
      </c>
      <c r="FQ738" t="s">
        <v>439</v>
      </c>
      <c r="FR738">
        <v>1760210915.6</v>
      </c>
      <c r="FS738">
        <v>0</v>
      </c>
      <c r="FT738">
        <v>0</v>
      </c>
      <c r="FU738">
        <v>-0.215</v>
      </c>
      <c r="FV738">
        <v>0</v>
      </c>
      <c r="FW738">
        <v>-0.6919999999999999</v>
      </c>
      <c r="FX738">
        <v>0</v>
      </c>
      <c r="FY738">
        <v>400</v>
      </c>
      <c r="FZ738">
        <v>0</v>
      </c>
      <c r="GA738">
        <v>0.15</v>
      </c>
      <c r="GB738">
        <v>0</v>
      </c>
      <c r="GC738">
        <v>-50.6150487804878</v>
      </c>
      <c r="GD738">
        <v>-4.554524738675926</v>
      </c>
      <c r="GE738">
        <v>0.465392360100567</v>
      </c>
      <c r="GF738">
        <v>0</v>
      </c>
      <c r="GG738">
        <v>1345.645</v>
      </c>
      <c r="GH738">
        <v>-5.82291826025027</v>
      </c>
      <c r="GI738">
        <v>0.6157456025493073</v>
      </c>
      <c r="GJ738">
        <v>0</v>
      </c>
      <c r="GK738">
        <v>3.306232926829268</v>
      </c>
      <c r="GL738">
        <v>0.02227191637630457</v>
      </c>
      <c r="GM738">
        <v>0.00242118822260481</v>
      </c>
      <c r="GN738">
        <v>1</v>
      </c>
      <c r="GO738">
        <v>1</v>
      </c>
      <c r="GP738">
        <v>3</v>
      </c>
      <c r="GQ738" t="s">
        <v>446</v>
      </c>
      <c r="GR738">
        <v>3.13346</v>
      </c>
      <c r="GS738">
        <v>2.76046</v>
      </c>
      <c r="GT738">
        <v>0.143737</v>
      </c>
      <c r="GU738">
        <v>0.148234</v>
      </c>
      <c r="GV738">
        <v>0.0810881</v>
      </c>
      <c r="GW738">
        <v>0.0682516</v>
      </c>
      <c r="GX738">
        <v>27147.9</v>
      </c>
      <c r="GY738">
        <v>27010.9</v>
      </c>
      <c r="GZ738">
        <v>29491.5</v>
      </c>
      <c r="HA738">
        <v>29319</v>
      </c>
      <c r="HB738">
        <v>35814.4</v>
      </c>
      <c r="HC738">
        <v>36190.4</v>
      </c>
      <c r="HD738">
        <v>41495.9</v>
      </c>
      <c r="HE738">
        <v>41650.2</v>
      </c>
      <c r="HF738">
        <v>1.9107</v>
      </c>
      <c r="HG738">
        <v>1.82518</v>
      </c>
      <c r="HH738">
        <v>0.00729784</v>
      </c>
      <c r="HI738">
        <v>0</v>
      </c>
      <c r="HJ738">
        <v>23.867</v>
      </c>
      <c r="HK738">
        <v>999.9</v>
      </c>
      <c r="HL738">
        <v>33.7</v>
      </c>
      <c r="HM738">
        <v>31.2</v>
      </c>
      <c r="HN738">
        <v>17.04</v>
      </c>
      <c r="HO738">
        <v>62.6269</v>
      </c>
      <c r="HP738">
        <v>30.8053</v>
      </c>
      <c r="HQ738">
        <v>1</v>
      </c>
      <c r="HR738">
        <v>0.306265</v>
      </c>
      <c r="HS738">
        <v>4.95573</v>
      </c>
      <c r="HT738">
        <v>20.271</v>
      </c>
      <c r="HU738">
        <v>5.21654</v>
      </c>
      <c r="HV738">
        <v>12.0159</v>
      </c>
      <c r="HW738">
        <v>4.98925</v>
      </c>
      <c r="HX738">
        <v>3.288</v>
      </c>
      <c r="HY738">
        <v>9999</v>
      </c>
      <c r="HZ738">
        <v>9999</v>
      </c>
      <c r="IA738">
        <v>9999</v>
      </c>
      <c r="IB738">
        <v>999.9</v>
      </c>
      <c r="IC738">
        <v>4.97286</v>
      </c>
      <c r="ID738">
        <v>1.86661</v>
      </c>
      <c r="IE738">
        <v>1.86588</v>
      </c>
      <c r="IF738">
        <v>1.86584</v>
      </c>
      <c r="IG738">
        <v>1.86771</v>
      </c>
      <c r="IH738">
        <v>1.87017</v>
      </c>
      <c r="II738">
        <v>1.86878</v>
      </c>
      <c r="IJ738">
        <v>1.87027</v>
      </c>
      <c r="IK738">
        <v>0</v>
      </c>
      <c r="IL738">
        <v>0</v>
      </c>
      <c r="IM738">
        <v>0</v>
      </c>
      <c r="IN738">
        <v>0</v>
      </c>
      <c r="IO738" t="s">
        <v>441</v>
      </c>
      <c r="IP738" t="s">
        <v>442</v>
      </c>
      <c r="IQ738" t="s">
        <v>443</v>
      </c>
      <c r="IR738" t="s">
        <v>443</v>
      </c>
      <c r="IS738" t="s">
        <v>443</v>
      </c>
      <c r="IT738" t="s">
        <v>443</v>
      </c>
      <c r="IU738">
        <v>0</v>
      </c>
      <c r="IV738">
        <v>100</v>
      </c>
      <c r="IW738">
        <v>100</v>
      </c>
      <c r="IX738">
        <v>-2.987</v>
      </c>
      <c r="IY738">
        <v>0.0762</v>
      </c>
      <c r="IZ738">
        <v>-1.414774939843471</v>
      </c>
      <c r="JA738">
        <v>-0.002262605230658699</v>
      </c>
      <c r="JB738">
        <v>4.117972070868355E-07</v>
      </c>
      <c r="JC738">
        <v>-1.535053720392113E-10</v>
      </c>
      <c r="JD738">
        <v>-0.05773197212917025</v>
      </c>
      <c r="JE738">
        <v>-0.004387372397949352</v>
      </c>
      <c r="JF738">
        <v>0.001148265067849212</v>
      </c>
      <c r="JG738">
        <v>-2.372704636287677E-05</v>
      </c>
      <c r="JH738">
        <v>4</v>
      </c>
      <c r="JI738">
        <v>2346</v>
      </c>
      <c r="JJ738">
        <v>1</v>
      </c>
      <c r="JK738">
        <v>24</v>
      </c>
      <c r="JL738">
        <v>21761.5</v>
      </c>
      <c r="JM738">
        <v>29358610.1</v>
      </c>
      <c r="JN738">
        <v>1.78345</v>
      </c>
      <c r="JO738">
        <v>2.2522</v>
      </c>
      <c r="JP738">
        <v>1.39648</v>
      </c>
      <c r="JQ738">
        <v>2.35596</v>
      </c>
      <c r="JR738">
        <v>1.49536</v>
      </c>
      <c r="JS738">
        <v>2.70752</v>
      </c>
      <c r="JT738">
        <v>36.0816</v>
      </c>
      <c r="JU738">
        <v>24.0262</v>
      </c>
      <c r="JV738">
        <v>18</v>
      </c>
      <c r="JW738">
        <v>502.09</v>
      </c>
      <c r="JX738">
        <v>437.216</v>
      </c>
      <c r="JY738">
        <v>18.3717</v>
      </c>
      <c r="JZ738">
        <v>31.3479</v>
      </c>
      <c r="KA738">
        <v>30</v>
      </c>
      <c r="KB738">
        <v>31.1376</v>
      </c>
      <c r="KC738">
        <v>31.0608</v>
      </c>
      <c r="KD738">
        <v>35.7302</v>
      </c>
      <c r="KE738">
        <v>24.6672</v>
      </c>
      <c r="KF738">
        <v>28.0439</v>
      </c>
      <c r="KG738">
        <v>18.3791</v>
      </c>
      <c r="KH738">
        <v>841.1</v>
      </c>
      <c r="KI738">
        <v>13.2348</v>
      </c>
      <c r="KJ738">
        <v>100.787</v>
      </c>
      <c r="KK738">
        <v>100.158</v>
      </c>
    </row>
    <row r="739" spans="1:297">
      <c r="A739">
        <v>723</v>
      </c>
      <c r="B739">
        <v>1761516609.5</v>
      </c>
      <c r="C739">
        <v>9399</v>
      </c>
      <c r="D739" t="s">
        <v>1895</v>
      </c>
      <c r="E739" t="s">
        <v>1896</v>
      </c>
      <c r="F739">
        <v>5</v>
      </c>
      <c r="G739" t="s">
        <v>1604</v>
      </c>
      <c r="H739" t="s">
        <v>436</v>
      </c>
      <c r="I739">
        <v>1761516606.7</v>
      </c>
      <c r="J739">
        <f>(K739)/1000</f>
        <v>0</v>
      </c>
      <c r="K739">
        <f>IF(DP739, AN739, AH739)</f>
        <v>0</v>
      </c>
      <c r="L739">
        <f>IF(DP739, AI739, AG739)</f>
        <v>0</v>
      </c>
      <c r="M739">
        <f>DR739 - IF(AU739&gt;1, L739*DL739*100.0/(AW739), 0)</f>
        <v>0</v>
      </c>
      <c r="N739">
        <f>((T739-J739/2)*M739-L739)/(T739+J739/2)</f>
        <v>0</v>
      </c>
      <c r="O739">
        <f>N739*(DY739+DZ739)/1000.0</f>
        <v>0</v>
      </c>
      <c r="P739">
        <f>(DR739 - IF(AU739&gt;1, L739*DL739*100.0/(AW739), 0))*(DY739+DZ739)/1000.0</f>
        <v>0</v>
      </c>
      <c r="Q739">
        <f>2.0/((1/S739-1/R739)+SIGN(S739)*SQRT((1/S739-1/R739)*(1/S739-1/R739) + 4*DM739/((DM739+1)*(DM739+1))*(2*1/S739*1/R739-1/R739*1/R739)))</f>
        <v>0</v>
      </c>
      <c r="R739">
        <f>IF(LEFT(DN739,1)&lt;&gt;"0",IF(LEFT(DN739,1)="1",3.0,DO739),$D$5+$E$5*(EF739*DY739/($K$5*1000))+$F$5*(EF739*DY739/($K$5*1000))*MAX(MIN(DL739,$J$5),$I$5)*MAX(MIN(DL739,$J$5),$I$5)+$G$5*MAX(MIN(DL739,$J$5),$I$5)*(EF739*DY739/($K$5*1000))+$H$5*(EF739*DY739/($K$5*1000))*(EF739*DY739/($K$5*1000)))</f>
        <v>0</v>
      </c>
      <c r="S739">
        <f>J739*(1000-(1000*0.61365*exp(17.502*W739/(240.97+W739))/(DY739+DZ739)+DT739)/2)/(1000*0.61365*exp(17.502*W739/(240.97+W739))/(DY739+DZ739)-DT739)</f>
        <v>0</v>
      </c>
      <c r="T739">
        <f>1/((DM739+1)/(Q739/1.6)+1/(R739/1.37)) + DM739/((DM739+1)/(Q739/1.6) + DM739/(R739/1.37))</f>
        <v>0</v>
      </c>
      <c r="U739">
        <f>(DH739*DK739)</f>
        <v>0</v>
      </c>
      <c r="V739">
        <f>(EA739+(U739+2*0.95*5.67E-8*(((EA739+$B$7)+273)^4-(EA739+273)^4)-44100*J739)/(1.84*29.3*R739+8*0.95*5.67E-8*(EA739+273)^3))</f>
        <v>0</v>
      </c>
      <c r="W739">
        <f>($C$7*EB739+$D$7*EC739+$E$7*V739)</f>
        <v>0</v>
      </c>
      <c r="X739">
        <f>0.61365*exp(17.502*W739/(240.97+W739))</f>
        <v>0</v>
      </c>
      <c r="Y739">
        <f>(Z739/AA739*100)</f>
        <v>0</v>
      </c>
      <c r="Z739">
        <f>DT739*(DY739+DZ739)/1000</f>
        <v>0</v>
      </c>
      <c r="AA739">
        <f>0.61365*exp(17.502*EA739/(240.97+EA739))</f>
        <v>0</v>
      </c>
      <c r="AB739">
        <f>(X739-DT739*(DY739+DZ739)/1000)</f>
        <v>0</v>
      </c>
      <c r="AC739">
        <f>(-J739*44100)</f>
        <v>0</v>
      </c>
      <c r="AD739">
        <f>2*29.3*R739*0.92*(EA739-W739)</f>
        <v>0</v>
      </c>
      <c r="AE739">
        <f>2*0.95*5.67E-8*(((EA739+$B$7)+273)^4-(W739+273)^4)</f>
        <v>0</v>
      </c>
      <c r="AF739">
        <f>U739+AE739+AC739+AD739</f>
        <v>0</v>
      </c>
      <c r="AG739">
        <f>DX739*AU739*(DS739-DR739*(1000-AU739*DU739)/(1000-AU739*DT739))/(100*DL739)</f>
        <v>0</v>
      </c>
      <c r="AH739">
        <f>1000*DX739*AU739*(DT739-DU739)/(100*DL739*(1000-AU739*DT739))</f>
        <v>0</v>
      </c>
      <c r="AI739">
        <f>(AJ739 - AK739 - DY739*1E3/(8.314*(EA739+273.15)) * AM739/DX739 * AL739) * DX739/(100*DL739) * (1000 - DU739)/1000</f>
        <v>0</v>
      </c>
      <c r="AJ739">
        <v>838.1740197330129</v>
      </c>
      <c r="AK739">
        <v>796.9674484848487</v>
      </c>
      <c r="AL739">
        <v>3.351110886105104</v>
      </c>
      <c r="AM739">
        <v>65.65834347020231</v>
      </c>
      <c r="AN739">
        <f>(AP739 - AO739 + DY739*1E3/(8.314*(EA739+273.15)) * AR739/DX739 * AQ739) * DX739/(100*DL739) * 1000/(1000 - AP739)</f>
        <v>0</v>
      </c>
      <c r="AO739">
        <v>13.28495450728606</v>
      </c>
      <c r="AP739">
        <v>16.60094666666666</v>
      </c>
      <c r="AQ739">
        <v>1.97315959425067E-05</v>
      </c>
      <c r="AR739">
        <v>107.4177789400426</v>
      </c>
      <c r="AS739">
        <v>0</v>
      </c>
      <c r="AT739">
        <v>0</v>
      </c>
      <c r="AU739">
        <f>IF(AS739*$H$13&gt;=AW739,1.0,(AW739/(AW739-AS739*$H$13)))</f>
        <v>0</v>
      </c>
      <c r="AV739">
        <f>(AU739-1)*100</f>
        <v>0</v>
      </c>
      <c r="AW739">
        <f>MAX(0,($B$13+$C$13*EF739)/(1+$D$13*EF739)*DY739/(EA739+273)*$E$13)</f>
        <v>0</v>
      </c>
      <c r="AX739" t="s">
        <v>437</v>
      </c>
      <c r="AY739" t="s">
        <v>437</v>
      </c>
      <c r="AZ739">
        <v>0</v>
      </c>
      <c r="BA739">
        <v>0</v>
      </c>
      <c r="BB739">
        <f>1-AZ739/BA739</f>
        <v>0</v>
      </c>
      <c r="BC739">
        <v>0</v>
      </c>
      <c r="BD739" t="s">
        <v>437</v>
      </c>
      <c r="BE739" t="s">
        <v>437</v>
      </c>
      <c r="BF739">
        <v>0</v>
      </c>
      <c r="BG739">
        <v>0</v>
      </c>
      <c r="BH739">
        <f>1-BF739/BG739</f>
        <v>0</v>
      </c>
      <c r="BI739">
        <v>0.5</v>
      </c>
      <c r="BJ739">
        <f>DI739</f>
        <v>0</v>
      </c>
      <c r="BK739">
        <f>L739</f>
        <v>0</v>
      </c>
      <c r="BL739">
        <f>BH739*BI739*BJ739</f>
        <v>0</v>
      </c>
      <c r="BM739">
        <f>(BK739-BC739)/BJ739</f>
        <v>0</v>
      </c>
      <c r="BN739">
        <f>(BA739-BG739)/BG739</f>
        <v>0</v>
      </c>
      <c r="BO739">
        <f>AZ739/(BB739+AZ739/BG739)</f>
        <v>0</v>
      </c>
      <c r="BP739" t="s">
        <v>437</v>
      </c>
      <c r="BQ739">
        <v>0</v>
      </c>
      <c r="BR739">
        <f>IF(BQ739&lt;&gt;0, BQ739, BO739)</f>
        <v>0</v>
      </c>
      <c r="BS739">
        <f>1-BR739/BG739</f>
        <v>0</v>
      </c>
      <c r="BT739">
        <f>(BG739-BF739)/(BG739-BR739)</f>
        <v>0</v>
      </c>
      <c r="BU739">
        <f>(BA739-BG739)/(BA739-BR739)</f>
        <v>0</v>
      </c>
      <c r="BV739">
        <f>(BG739-BF739)/(BG739-AZ739)</f>
        <v>0</v>
      </c>
      <c r="BW739">
        <f>(BA739-BG739)/(BA739-AZ739)</f>
        <v>0</v>
      </c>
      <c r="BX739">
        <f>(BT739*BR739/BF739)</f>
        <v>0</v>
      </c>
      <c r="BY739">
        <f>(1-BX739)</f>
        <v>0</v>
      </c>
      <c r="BZ739">
        <v>2020</v>
      </c>
      <c r="CA739">
        <v>290.0000000000001</v>
      </c>
      <c r="CB739">
        <v>1590.42</v>
      </c>
      <c r="CC739">
        <v>295</v>
      </c>
      <c r="CD739">
        <v>5220.67</v>
      </c>
      <c r="CE739">
        <v>1591.29</v>
      </c>
      <c r="CF739">
        <v>-0.87</v>
      </c>
      <c r="CG739">
        <v>300.0000000000001</v>
      </c>
      <c r="CH739">
        <v>23.8</v>
      </c>
      <c r="CI739">
        <v>1650.734719841875</v>
      </c>
      <c r="CJ739">
        <v>2.032994541366527</v>
      </c>
      <c r="CK739">
        <v>-31.03478562282126</v>
      </c>
      <c r="CL739">
        <v>0.9198548094063967</v>
      </c>
      <c r="CM739">
        <v>0.9759925733019913</v>
      </c>
      <c r="CN739">
        <v>-0.00431141668520578</v>
      </c>
      <c r="CO739">
        <v>289.9999999999999</v>
      </c>
      <c r="CP739">
        <v>1590.91</v>
      </c>
      <c r="CQ739">
        <v>765</v>
      </c>
      <c r="CR739">
        <v>5219.32</v>
      </c>
      <c r="CS739">
        <v>1591.27</v>
      </c>
      <c r="CT739">
        <v>-0.36</v>
      </c>
      <c r="DH739">
        <f>$B$11*EG739+$C$11*EH739+$F$11*ES739*(1-EV739)</f>
        <v>0</v>
      </c>
      <c r="DI739">
        <f>DH739*DJ739</f>
        <v>0</v>
      </c>
      <c r="DJ739">
        <f>($B$11*$D$9+$C$11*$D$9+$F$11*((FF739+EX739)/MAX(FF739+EX739+FG739, 0.1)*$I$9+FG739/MAX(FF739+EX739+FG739, 0.1)*$J$9))/($B$11+$C$11+$F$11)</f>
        <v>0</v>
      </c>
      <c r="DK739">
        <f>($B$11*$K$9+$C$11*$K$9+$F$11*((FF739+EX739)/MAX(FF739+EX739+FG739, 0.1)*$P$9+FG739/MAX(FF739+EX739+FG739, 0.1)*$Q$9))/($B$11+$C$11+$F$11)</f>
        <v>0</v>
      </c>
      <c r="DL739">
        <v>6</v>
      </c>
      <c r="DM739">
        <v>0.5</v>
      </c>
      <c r="DN739" t="s">
        <v>438</v>
      </c>
      <c r="DO739">
        <v>2</v>
      </c>
      <c r="DP739" t="b">
        <v>1</v>
      </c>
      <c r="DQ739">
        <v>1761516606.7</v>
      </c>
      <c r="DR739">
        <v>776.1458999999999</v>
      </c>
      <c r="DS739">
        <v>827.6341</v>
      </c>
      <c r="DT739">
        <v>16.59865</v>
      </c>
      <c r="DU739">
        <v>13.28479</v>
      </c>
      <c r="DV739">
        <v>779.1461999999999</v>
      </c>
      <c r="DW739">
        <v>16.52242</v>
      </c>
      <c r="DX739">
        <v>500.0262</v>
      </c>
      <c r="DY739">
        <v>90.24448000000001</v>
      </c>
      <c r="DZ739">
        <v>0.1000449</v>
      </c>
      <c r="EA739">
        <v>23.9868</v>
      </c>
      <c r="EB739">
        <v>23.98472</v>
      </c>
      <c r="EC739">
        <v>999.9</v>
      </c>
      <c r="ED739">
        <v>0</v>
      </c>
      <c r="EE739">
        <v>0</v>
      </c>
      <c r="EF739">
        <v>10006.06</v>
      </c>
      <c r="EG739">
        <v>0</v>
      </c>
      <c r="EH739">
        <v>1044.731</v>
      </c>
      <c r="EI739">
        <v>-51.48820000000001</v>
      </c>
      <c r="EJ739">
        <v>789.2461999999999</v>
      </c>
      <c r="EK739">
        <v>838.7770999999999</v>
      </c>
      <c r="EL739">
        <v>3.313874</v>
      </c>
      <c r="EM739">
        <v>827.6341</v>
      </c>
      <c r="EN739">
        <v>13.28479</v>
      </c>
      <c r="EO739">
        <v>1.497935</v>
      </c>
      <c r="EP739">
        <v>1.198879</v>
      </c>
      <c r="EQ739">
        <v>12.94712</v>
      </c>
      <c r="ER739">
        <v>9.587624</v>
      </c>
      <c r="ES739">
        <v>1999.969</v>
      </c>
      <c r="ET739">
        <v>0.9799952</v>
      </c>
      <c r="EU739">
        <v>0.02000479</v>
      </c>
      <c r="EV739">
        <v>0</v>
      </c>
      <c r="EW739">
        <v>1344.302</v>
      </c>
      <c r="EX739">
        <v>5.000970000000001</v>
      </c>
      <c r="EY739">
        <v>27150.9</v>
      </c>
      <c r="EZ739">
        <v>16707.29</v>
      </c>
      <c r="FA739">
        <v>41.187</v>
      </c>
      <c r="FB739">
        <v>42.312</v>
      </c>
      <c r="FC739">
        <v>41.34349999999999</v>
      </c>
      <c r="FD739">
        <v>41.687</v>
      </c>
      <c r="FE739">
        <v>41.25</v>
      </c>
      <c r="FF739">
        <v>1955.059</v>
      </c>
      <c r="FG739">
        <v>39.90999999999999</v>
      </c>
      <c r="FH739">
        <v>0</v>
      </c>
      <c r="FI739">
        <v>11481.20000004768</v>
      </c>
      <c r="FJ739">
        <v>0</v>
      </c>
      <c r="FK739">
        <v>1344.7216</v>
      </c>
      <c r="FL739">
        <v>-6.620000006538779</v>
      </c>
      <c r="FM739">
        <v>-130.3692307611661</v>
      </c>
      <c r="FN739">
        <v>27160.052</v>
      </c>
      <c r="FO739">
        <v>15</v>
      </c>
      <c r="FP739">
        <v>0</v>
      </c>
      <c r="FQ739" t="s">
        <v>439</v>
      </c>
      <c r="FR739">
        <v>1760210915.6</v>
      </c>
      <c r="FS739">
        <v>0</v>
      </c>
      <c r="FT739">
        <v>0</v>
      </c>
      <c r="FU739">
        <v>-0.215</v>
      </c>
      <c r="FV739">
        <v>0</v>
      </c>
      <c r="FW739">
        <v>-0.6919999999999999</v>
      </c>
      <c r="FX739">
        <v>0</v>
      </c>
      <c r="FY739">
        <v>400</v>
      </c>
      <c r="FZ739">
        <v>0</v>
      </c>
      <c r="GA739">
        <v>0.15</v>
      </c>
      <c r="GB739">
        <v>0</v>
      </c>
      <c r="GC739">
        <v>-51.02619</v>
      </c>
      <c r="GD739">
        <v>-3.715258536585224</v>
      </c>
      <c r="GE739">
        <v>0.363219628324241</v>
      </c>
      <c r="GF739">
        <v>0</v>
      </c>
      <c r="GG739">
        <v>1345.142352941176</v>
      </c>
      <c r="GH739">
        <v>-6.046142093358108</v>
      </c>
      <c r="GI739">
        <v>0.6241467532160841</v>
      </c>
      <c r="GJ739">
        <v>0</v>
      </c>
      <c r="GK739">
        <v>3.30905375</v>
      </c>
      <c r="GL739">
        <v>0.03480574108816277</v>
      </c>
      <c r="GM739">
        <v>0.00345233666340639</v>
      </c>
      <c r="GN739">
        <v>1</v>
      </c>
      <c r="GO739">
        <v>1</v>
      </c>
      <c r="GP739">
        <v>3</v>
      </c>
      <c r="GQ739" t="s">
        <v>446</v>
      </c>
      <c r="GR739">
        <v>3.13346</v>
      </c>
      <c r="GS739">
        <v>2.76029</v>
      </c>
      <c r="GT739">
        <v>0.145794</v>
      </c>
      <c r="GU739">
        <v>0.150248</v>
      </c>
      <c r="GV739">
        <v>0.081105</v>
      </c>
      <c r="GW739">
        <v>0.0682499</v>
      </c>
      <c r="GX739">
        <v>27082.8</v>
      </c>
      <c r="GY739">
        <v>26946.9</v>
      </c>
      <c r="GZ739">
        <v>29491.7</v>
      </c>
      <c r="HA739">
        <v>29319</v>
      </c>
      <c r="HB739">
        <v>35814.6</v>
      </c>
      <c r="HC739">
        <v>36190.6</v>
      </c>
      <c r="HD739">
        <v>41496.8</v>
      </c>
      <c r="HE739">
        <v>41650.3</v>
      </c>
      <c r="HF739">
        <v>1.91077</v>
      </c>
      <c r="HG739">
        <v>1.82498</v>
      </c>
      <c r="HH739">
        <v>0.0070259</v>
      </c>
      <c r="HI739">
        <v>0</v>
      </c>
      <c r="HJ739">
        <v>23.868</v>
      </c>
      <c r="HK739">
        <v>999.9</v>
      </c>
      <c r="HL739">
        <v>33.7</v>
      </c>
      <c r="HM739">
        <v>31.3</v>
      </c>
      <c r="HN739">
        <v>17.1366</v>
      </c>
      <c r="HO739">
        <v>62.5469</v>
      </c>
      <c r="HP739">
        <v>30.8413</v>
      </c>
      <c r="HQ739">
        <v>1</v>
      </c>
      <c r="HR739">
        <v>0.306669</v>
      </c>
      <c r="HS739">
        <v>4.9648</v>
      </c>
      <c r="HT739">
        <v>20.2708</v>
      </c>
      <c r="HU739">
        <v>5.21714</v>
      </c>
      <c r="HV739">
        <v>12.0159</v>
      </c>
      <c r="HW739">
        <v>4.989</v>
      </c>
      <c r="HX739">
        <v>3.28798</v>
      </c>
      <c r="HY739">
        <v>9999</v>
      </c>
      <c r="HZ739">
        <v>9999</v>
      </c>
      <c r="IA739">
        <v>9999</v>
      </c>
      <c r="IB739">
        <v>999.9</v>
      </c>
      <c r="IC739">
        <v>4.97288</v>
      </c>
      <c r="ID739">
        <v>1.8666</v>
      </c>
      <c r="IE739">
        <v>1.86593</v>
      </c>
      <c r="IF739">
        <v>1.86584</v>
      </c>
      <c r="IG739">
        <v>1.8677</v>
      </c>
      <c r="IH739">
        <v>1.87017</v>
      </c>
      <c r="II739">
        <v>1.86877</v>
      </c>
      <c r="IJ739">
        <v>1.87027</v>
      </c>
      <c r="IK739">
        <v>0</v>
      </c>
      <c r="IL739">
        <v>0</v>
      </c>
      <c r="IM739">
        <v>0</v>
      </c>
      <c r="IN739">
        <v>0</v>
      </c>
      <c r="IO739" t="s">
        <v>441</v>
      </c>
      <c r="IP739" t="s">
        <v>442</v>
      </c>
      <c r="IQ739" t="s">
        <v>443</v>
      </c>
      <c r="IR739" t="s">
        <v>443</v>
      </c>
      <c r="IS739" t="s">
        <v>443</v>
      </c>
      <c r="IT739" t="s">
        <v>443</v>
      </c>
      <c r="IU739">
        <v>0</v>
      </c>
      <c r="IV739">
        <v>100</v>
      </c>
      <c r="IW739">
        <v>100</v>
      </c>
      <c r="IX739">
        <v>-3.018</v>
      </c>
      <c r="IY739">
        <v>0.07630000000000001</v>
      </c>
      <c r="IZ739">
        <v>-1.414774939843471</v>
      </c>
      <c r="JA739">
        <v>-0.002262605230658699</v>
      </c>
      <c r="JB739">
        <v>4.117972070868355E-07</v>
      </c>
      <c r="JC739">
        <v>-1.535053720392113E-10</v>
      </c>
      <c r="JD739">
        <v>-0.05773197212917025</v>
      </c>
      <c r="JE739">
        <v>-0.004387372397949352</v>
      </c>
      <c r="JF739">
        <v>0.001148265067849212</v>
      </c>
      <c r="JG739">
        <v>-2.372704636287677E-05</v>
      </c>
      <c r="JH739">
        <v>4</v>
      </c>
      <c r="JI739">
        <v>2346</v>
      </c>
      <c r="JJ739">
        <v>1</v>
      </c>
      <c r="JK739">
        <v>24</v>
      </c>
      <c r="JL739">
        <v>21761.6</v>
      </c>
      <c r="JM739">
        <v>29358610.2</v>
      </c>
      <c r="JN739">
        <v>1.81152</v>
      </c>
      <c r="JO739">
        <v>2.25586</v>
      </c>
      <c r="JP739">
        <v>1.39648</v>
      </c>
      <c r="JQ739">
        <v>2.35596</v>
      </c>
      <c r="JR739">
        <v>1.49536</v>
      </c>
      <c r="JS739">
        <v>2.7063</v>
      </c>
      <c r="JT739">
        <v>36.0816</v>
      </c>
      <c r="JU739">
        <v>24.035</v>
      </c>
      <c r="JV739">
        <v>18</v>
      </c>
      <c r="JW739">
        <v>502.138</v>
      </c>
      <c r="JX739">
        <v>437.092</v>
      </c>
      <c r="JY739">
        <v>18.3837</v>
      </c>
      <c r="JZ739">
        <v>31.3479</v>
      </c>
      <c r="KA739">
        <v>30.0001</v>
      </c>
      <c r="KB739">
        <v>31.1376</v>
      </c>
      <c r="KC739">
        <v>31.0608</v>
      </c>
      <c r="KD739">
        <v>36.2635</v>
      </c>
      <c r="KE739">
        <v>24.6672</v>
      </c>
      <c r="KF739">
        <v>28.0439</v>
      </c>
      <c r="KG739">
        <v>18.3893</v>
      </c>
      <c r="KH739">
        <v>861.138</v>
      </c>
      <c r="KI739">
        <v>13.2154</v>
      </c>
      <c r="KJ739">
        <v>100.789</v>
      </c>
      <c r="KK739">
        <v>100.158</v>
      </c>
    </row>
    <row r="740" spans="1:297">
      <c r="A740">
        <v>724</v>
      </c>
      <c r="B740">
        <v>1761516614</v>
      </c>
      <c r="C740">
        <v>9403.5</v>
      </c>
      <c r="D740" t="s">
        <v>1897</v>
      </c>
      <c r="E740" t="s">
        <v>1898</v>
      </c>
      <c r="F740">
        <v>5</v>
      </c>
      <c r="G740" t="s">
        <v>1604</v>
      </c>
      <c r="H740" t="s">
        <v>436</v>
      </c>
      <c r="I740">
        <v>1761516611.15</v>
      </c>
      <c r="J740">
        <f>(K740)/1000</f>
        <v>0</v>
      </c>
      <c r="K740">
        <f>IF(DP740, AN740, AH740)</f>
        <v>0</v>
      </c>
      <c r="L740">
        <f>IF(DP740, AI740, AG740)</f>
        <v>0</v>
      </c>
      <c r="M740">
        <f>DR740 - IF(AU740&gt;1, L740*DL740*100.0/(AW740), 0)</f>
        <v>0</v>
      </c>
      <c r="N740">
        <f>((T740-J740/2)*M740-L740)/(T740+J740/2)</f>
        <v>0</v>
      </c>
      <c r="O740">
        <f>N740*(DY740+DZ740)/1000.0</f>
        <v>0</v>
      </c>
      <c r="P740">
        <f>(DR740 - IF(AU740&gt;1, L740*DL740*100.0/(AW740), 0))*(DY740+DZ740)/1000.0</f>
        <v>0</v>
      </c>
      <c r="Q740">
        <f>2.0/((1/S740-1/R740)+SIGN(S740)*SQRT((1/S740-1/R740)*(1/S740-1/R740) + 4*DM740/((DM740+1)*(DM740+1))*(2*1/S740*1/R740-1/R740*1/R740)))</f>
        <v>0</v>
      </c>
      <c r="R740">
        <f>IF(LEFT(DN740,1)&lt;&gt;"0",IF(LEFT(DN740,1)="1",3.0,DO740),$D$5+$E$5*(EF740*DY740/($K$5*1000))+$F$5*(EF740*DY740/($K$5*1000))*MAX(MIN(DL740,$J$5),$I$5)*MAX(MIN(DL740,$J$5),$I$5)+$G$5*MAX(MIN(DL740,$J$5),$I$5)*(EF740*DY740/($K$5*1000))+$H$5*(EF740*DY740/($K$5*1000))*(EF740*DY740/($K$5*1000)))</f>
        <v>0</v>
      </c>
      <c r="S740">
        <f>J740*(1000-(1000*0.61365*exp(17.502*W740/(240.97+W740))/(DY740+DZ740)+DT740)/2)/(1000*0.61365*exp(17.502*W740/(240.97+W740))/(DY740+DZ740)-DT740)</f>
        <v>0</v>
      </c>
      <c r="T740">
        <f>1/((DM740+1)/(Q740/1.6)+1/(R740/1.37)) + DM740/((DM740+1)/(Q740/1.6) + DM740/(R740/1.37))</f>
        <v>0</v>
      </c>
      <c r="U740">
        <f>(DH740*DK740)</f>
        <v>0</v>
      </c>
      <c r="V740">
        <f>(EA740+(U740+2*0.95*5.67E-8*(((EA740+$B$7)+273)^4-(EA740+273)^4)-44100*J740)/(1.84*29.3*R740+8*0.95*5.67E-8*(EA740+273)^3))</f>
        <v>0</v>
      </c>
      <c r="W740">
        <f>($C$7*EB740+$D$7*EC740+$E$7*V740)</f>
        <v>0</v>
      </c>
      <c r="X740">
        <f>0.61365*exp(17.502*W740/(240.97+W740))</f>
        <v>0</v>
      </c>
      <c r="Y740">
        <f>(Z740/AA740*100)</f>
        <v>0</v>
      </c>
      <c r="Z740">
        <f>DT740*(DY740+DZ740)/1000</f>
        <v>0</v>
      </c>
      <c r="AA740">
        <f>0.61365*exp(17.502*EA740/(240.97+EA740))</f>
        <v>0</v>
      </c>
      <c r="AB740">
        <f>(X740-DT740*(DY740+DZ740)/1000)</f>
        <v>0</v>
      </c>
      <c r="AC740">
        <f>(-J740*44100)</f>
        <v>0</v>
      </c>
      <c r="AD740">
        <f>2*29.3*R740*0.92*(EA740-W740)</f>
        <v>0</v>
      </c>
      <c r="AE740">
        <f>2*0.95*5.67E-8*(((EA740+$B$7)+273)^4-(W740+273)^4)</f>
        <v>0</v>
      </c>
      <c r="AF740">
        <f>U740+AE740+AC740+AD740</f>
        <v>0</v>
      </c>
      <c r="AG740">
        <f>DX740*AU740*(DS740-DR740*(1000-AU740*DU740)/(1000-AU740*DT740))/(100*DL740)</f>
        <v>0</v>
      </c>
      <c r="AH740">
        <f>1000*DX740*AU740*(DT740-DU740)/(100*DL740*(1000-AU740*DT740))</f>
        <v>0</v>
      </c>
      <c r="AI740">
        <f>(AJ740 - AK740 - DY740*1E3/(8.314*(EA740+273.15)) * AM740/DX740 * AL740) * DX740/(100*DL740) * (1000 - DU740)/1000</f>
        <v>0</v>
      </c>
      <c r="AJ740">
        <v>853.6050182632562</v>
      </c>
      <c r="AK740">
        <v>812.1851272727272</v>
      </c>
      <c r="AL740">
        <v>3.373375545583525</v>
      </c>
      <c r="AM740">
        <v>65.65834347020231</v>
      </c>
      <c r="AN740">
        <f>(AP740 - AO740 + DY740*1E3/(8.314*(EA740+273.15)) * AR740/DX740 * AQ740) * DX740/(100*DL740) * 1000/(1000 - AP740)</f>
        <v>0</v>
      </c>
      <c r="AO740">
        <v>13.28437806706931</v>
      </c>
      <c r="AP740">
        <v>16.60229151515151</v>
      </c>
      <c r="AQ740">
        <v>8.827283696824152E-06</v>
      </c>
      <c r="AR740">
        <v>107.4177789400426</v>
      </c>
      <c r="AS740">
        <v>0</v>
      </c>
      <c r="AT740">
        <v>0</v>
      </c>
      <c r="AU740">
        <f>IF(AS740*$H$13&gt;=AW740,1.0,(AW740/(AW740-AS740*$H$13)))</f>
        <v>0</v>
      </c>
      <c r="AV740">
        <f>(AU740-1)*100</f>
        <v>0</v>
      </c>
      <c r="AW740">
        <f>MAX(0,($B$13+$C$13*EF740)/(1+$D$13*EF740)*DY740/(EA740+273)*$E$13)</f>
        <v>0</v>
      </c>
      <c r="AX740" t="s">
        <v>437</v>
      </c>
      <c r="AY740" t="s">
        <v>437</v>
      </c>
      <c r="AZ740">
        <v>0</v>
      </c>
      <c r="BA740">
        <v>0</v>
      </c>
      <c r="BB740">
        <f>1-AZ740/BA740</f>
        <v>0</v>
      </c>
      <c r="BC740">
        <v>0</v>
      </c>
      <c r="BD740" t="s">
        <v>437</v>
      </c>
      <c r="BE740" t="s">
        <v>437</v>
      </c>
      <c r="BF740">
        <v>0</v>
      </c>
      <c r="BG740">
        <v>0</v>
      </c>
      <c r="BH740">
        <f>1-BF740/BG740</f>
        <v>0</v>
      </c>
      <c r="BI740">
        <v>0.5</v>
      </c>
      <c r="BJ740">
        <f>DI740</f>
        <v>0</v>
      </c>
      <c r="BK740">
        <f>L740</f>
        <v>0</v>
      </c>
      <c r="BL740">
        <f>BH740*BI740*BJ740</f>
        <v>0</v>
      </c>
      <c r="BM740">
        <f>(BK740-BC740)/BJ740</f>
        <v>0</v>
      </c>
      <c r="BN740">
        <f>(BA740-BG740)/BG740</f>
        <v>0</v>
      </c>
      <c r="BO740">
        <f>AZ740/(BB740+AZ740/BG740)</f>
        <v>0</v>
      </c>
      <c r="BP740" t="s">
        <v>437</v>
      </c>
      <c r="BQ740">
        <v>0</v>
      </c>
      <c r="BR740">
        <f>IF(BQ740&lt;&gt;0, BQ740, BO740)</f>
        <v>0</v>
      </c>
      <c r="BS740">
        <f>1-BR740/BG740</f>
        <v>0</v>
      </c>
      <c r="BT740">
        <f>(BG740-BF740)/(BG740-BR740)</f>
        <v>0</v>
      </c>
      <c r="BU740">
        <f>(BA740-BG740)/(BA740-BR740)</f>
        <v>0</v>
      </c>
      <c r="BV740">
        <f>(BG740-BF740)/(BG740-AZ740)</f>
        <v>0</v>
      </c>
      <c r="BW740">
        <f>(BA740-BG740)/(BA740-AZ740)</f>
        <v>0</v>
      </c>
      <c r="BX740">
        <f>(BT740*BR740/BF740)</f>
        <v>0</v>
      </c>
      <c r="BY740">
        <f>(1-BX740)</f>
        <v>0</v>
      </c>
      <c r="BZ740">
        <v>2020</v>
      </c>
      <c r="CA740">
        <v>290.0000000000001</v>
      </c>
      <c r="CB740">
        <v>1590.42</v>
      </c>
      <c r="CC740">
        <v>295</v>
      </c>
      <c r="CD740">
        <v>5220.67</v>
      </c>
      <c r="CE740">
        <v>1591.29</v>
      </c>
      <c r="CF740">
        <v>-0.87</v>
      </c>
      <c r="CG740">
        <v>300.0000000000001</v>
      </c>
      <c r="CH740">
        <v>23.8</v>
      </c>
      <c r="CI740">
        <v>1650.734719841875</v>
      </c>
      <c r="CJ740">
        <v>2.032994541366527</v>
      </c>
      <c r="CK740">
        <v>-31.03478562282126</v>
      </c>
      <c r="CL740">
        <v>0.9198548094063967</v>
      </c>
      <c r="CM740">
        <v>0.9759925733019913</v>
      </c>
      <c r="CN740">
        <v>-0.00431141668520578</v>
      </c>
      <c r="CO740">
        <v>289.9999999999999</v>
      </c>
      <c r="CP740">
        <v>1590.91</v>
      </c>
      <c r="CQ740">
        <v>765</v>
      </c>
      <c r="CR740">
        <v>5219.32</v>
      </c>
      <c r="CS740">
        <v>1591.27</v>
      </c>
      <c r="CT740">
        <v>-0.36</v>
      </c>
      <c r="DH740">
        <f>$B$11*EG740+$C$11*EH740+$F$11*ES740*(1-EV740)</f>
        <v>0</v>
      </c>
      <c r="DI740">
        <f>DH740*DJ740</f>
        <v>0</v>
      </c>
      <c r="DJ740">
        <f>($B$11*$D$9+$C$11*$D$9+$F$11*((FF740+EX740)/MAX(FF740+EX740+FG740, 0.1)*$I$9+FG740/MAX(FF740+EX740+FG740, 0.1)*$J$9))/($B$11+$C$11+$F$11)</f>
        <v>0</v>
      </c>
      <c r="DK740">
        <f>($B$11*$K$9+$C$11*$K$9+$F$11*((FF740+EX740)/MAX(FF740+EX740+FG740, 0.1)*$P$9+FG740/MAX(FF740+EX740+FG740, 0.1)*$Q$9))/($B$11+$C$11+$F$11)</f>
        <v>0</v>
      </c>
      <c r="DL740">
        <v>6</v>
      </c>
      <c r="DM740">
        <v>0.5</v>
      </c>
      <c r="DN740" t="s">
        <v>438</v>
      </c>
      <c r="DO740">
        <v>2</v>
      </c>
      <c r="DP740" t="b">
        <v>1</v>
      </c>
      <c r="DQ740">
        <v>1761516611.15</v>
      </c>
      <c r="DR740">
        <v>790.9073999999999</v>
      </c>
      <c r="DS740">
        <v>842.6283999999999</v>
      </c>
      <c r="DT740">
        <v>16.60184</v>
      </c>
      <c r="DU740">
        <v>13.28453</v>
      </c>
      <c r="DV740">
        <v>793.9358</v>
      </c>
      <c r="DW740">
        <v>16.52558</v>
      </c>
      <c r="DX740">
        <v>500.0068</v>
      </c>
      <c r="DY740">
        <v>90.24374</v>
      </c>
      <c r="DZ740">
        <v>0.09992767</v>
      </c>
      <c r="EA740">
        <v>23.98717</v>
      </c>
      <c r="EB740">
        <v>23.98503</v>
      </c>
      <c r="EC740">
        <v>999.9</v>
      </c>
      <c r="ED740">
        <v>0</v>
      </c>
      <c r="EE740">
        <v>0</v>
      </c>
      <c r="EF740">
        <v>10012.3</v>
      </c>
      <c r="EG740">
        <v>0</v>
      </c>
      <c r="EH740">
        <v>1044.75</v>
      </c>
      <c r="EI740">
        <v>-51.72104</v>
      </c>
      <c r="EJ740">
        <v>804.2595</v>
      </c>
      <c r="EK740">
        <v>853.9730999999999</v>
      </c>
      <c r="EL740">
        <v>3.317315</v>
      </c>
      <c r="EM740">
        <v>842.6283999999999</v>
      </c>
      <c r="EN740">
        <v>13.28453</v>
      </c>
      <c r="EO740">
        <v>1.498211</v>
      </c>
      <c r="EP740">
        <v>1.198845</v>
      </c>
      <c r="EQ740">
        <v>12.94993</v>
      </c>
      <c r="ER740">
        <v>9.587221999999999</v>
      </c>
      <c r="ES740">
        <v>1999.984</v>
      </c>
      <c r="ET740">
        <v>0.9799952000000001</v>
      </c>
      <c r="EU740">
        <v>0.02000478</v>
      </c>
      <c r="EV740">
        <v>0</v>
      </c>
      <c r="EW740">
        <v>1343.646</v>
      </c>
      <c r="EX740">
        <v>5.000970000000001</v>
      </c>
      <c r="EY740">
        <v>27140.29</v>
      </c>
      <c r="EZ740">
        <v>16707.42</v>
      </c>
      <c r="FA740">
        <v>41.187</v>
      </c>
      <c r="FB740">
        <v>42.312</v>
      </c>
      <c r="FC740">
        <v>41.3246</v>
      </c>
      <c r="FD740">
        <v>41.687</v>
      </c>
      <c r="FE740">
        <v>41.2374</v>
      </c>
      <c r="FF740">
        <v>1955.074</v>
      </c>
      <c r="FG740">
        <v>39.90999999999999</v>
      </c>
      <c r="FH740">
        <v>0</v>
      </c>
      <c r="FI740">
        <v>11485.40000009537</v>
      </c>
      <c r="FJ740">
        <v>0</v>
      </c>
      <c r="FK740">
        <v>1344.232307692307</v>
      </c>
      <c r="FL740">
        <v>-7.958974349573467</v>
      </c>
      <c r="FM740">
        <v>-143.2444440720265</v>
      </c>
      <c r="FN740">
        <v>27150.98076923077</v>
      </c>
      <c r="FO740">
        <v>15</v>
      </c>
      <c r="FP740">
        <v>0</v>
      </c>
      <c r="FQ740" t="s">
        <v>439</v>
      </c>
      <c r="FR740">
        <v>1760210915.6</v>
      </c>
      <c r="FS740">
        <v>0</v>
      </c>
      <c r="FT740">
        <v>0</v>
      </c>
      <c r="FU740">
        <v>-0.215</v>
      </c>
      <c r="FV740">
        <v>0</v>
      </c>
      <c r="FW740">
        <v>-0.6919999999999999</v>
      </c>
      <c r="FX740">
        <v>0</v>
      </c>
      <c r="FY740">
        <v>400</v>
      </c>
      <c r="FZ740">
        <v>0</v>
      </c>
      <c r="GA740">
        <v>0.15</v>
      </c>
      <c r="GB740">
        <v>0</v>
      </c>
      <c r="GC740">
        <v>-51.2547575</v>
      </c>
      <c r="GD740">
        <v>-3.820650281425864</v>
      </c>
      <c r="GE740">
        <v>0.3725559433746162</v>
      </c>
      <c r="GF740">
        <v>0</v>
      </c>
      <c r="GG740">
        <v>1344.656470588236</v>
      </c>
      <c r="GH740">
        <v>-7.435599695969515</v>
      </c>
      <c r="GI740">
        <v>0.7566329530264728</v>
      </c>
      <c r="GJ740">
        <v>0</v>
      </c>
      <c r="GK740">
        <v>3.311599</v>
      </c>
      <c r="GL740">
        <v>0.04050258911819014</v>
      </c>
      <c r="GM740">
        <v>0.003992512867856502</v>
      </c>
      <c r="GN740">
        <v>1</v>
      </c>
      <c r="GO740">
        <v>1</v>
      </c>
      <c r="GP740">
        <v>3</v>
      </c>
      <c r="GQ740" t="s">
        <v>446</v>
      </c>
      <c r="GR740">
        <v>3.13336</v>
      </c>
      <c r="GS740">
        <v>2.76046</v>
      </c>
      <c r="GT740">
        <v>0.147634</v>
      </c>
      <c r="GU740">
        <v>0.152027</v>
      </c>
      <c r="GV740">
        <v>0.0811084</v>
      </c>
      <c r="GW740">
        <v>0.06825050000000001</v>
      </c>
      <c r="GX740">
        <v>27024</v>
      </c>
      <c r="GY740">
        <v>26890.8</v>
      </c>
      <c r="GZ740">
        <v>29491.3</v>
      </c>
      <c r="HA740">
        <v>29319.4</v>
      </c>
      <c r="HB740">
        <v>35814.1</v>
      </c>
      <c r="HC740">
        <v>36191.1</v>
      </c>
      <c r="HD740">
        <v>41496.4</v>
      </c>
      <c r="HE740">
        <v>41650.9</v>
      </c>
      <c r="HF740">
        <v>1.91063</v>
      </c>
      <c r="HG740">
        <v>1.82533</v>
      </c>
      <c r="HH740">
        <v>0.00698119</v>
      </c>
      <c r="HI740">
        <v>0</v>
      </c>
      <c r="HJ740">
        <v>23.8698</v>
      </c>
      <c r="HK740">
        <v>999.9</v>
      </c>
      <c r="HL740">
        <v>33.7</v>
      </c>
      <c r="HM740">
        <v>31.2</v>
      </c>
      <c r="HN740">
        <v>17.0419</v>
      </c>
      <c r="HO740">
        <v>62.6169</v>
      </c>
      <c r="HP740">
        <v>30.9696</v>
      </c>
      <c r="HQ740">
        <v>1</v>
      </c>
      <c r="HR740">
        <v>0.306476</v>
      </c>
      <c r="HS740">
        <v>4.96724</v>
      </c>
      <c r="HT740">
        <v>20.2707</v>
      </c>
      <c r="HU740">
        <v>5.21759</v>
      </c>
      <c r="HV740">
        <v>12.0159</v>
      </c>
      <c r="HW740">
        <v>4.9892</v>
      </c>
      <c r="HX740">
        <v>3.28803</v>
      </c>
      <c r="HY740">
        <v>9999</v>
      </c>
      <c r="HZ740">
        <v>9999</v>
      </c>
      <c r="IA740">
        <v>9999</v>
      </c>
      <c r="IB740">
        <v>999.9</v>
      </c>
      <c r="IC740">
        <v>4.97285</v>
      </c>
      <c r="ID740">
        <v>1.86661</v>
      </c>
      <c r="IE740">
        <v>1.86586</v>
      </c>
      <c r="IF740">
        <v>1.86584</v>
      </c>
      <c r="IG740">
        <v>1.8677</v>
      </c>
      <c r="IH740">
        <v>1.87015</v>
      </c>
      <c r="II740">
        <v>1.86877</v>
      </c>
      <c r="IJ740">
        <v>1.87027</v>
      </c>
      <c r="IK740">
        <v>0</v>
      </c>
      <c r="IL740">
        <v>0</v>
      </c>
      <c r="IM740">
        <v>0</v>
      </c>
      <c r="IN740">
        <v>0</v>
      </c>
      <c r="IO740" t="s">
        <v>441</v>
      </c>
      <c r="IP740" t="s">
        <v>442</v>
      </c>
      <c r="IQ740" t="s">
        <v>443</v>
      </c>
      <c r="IR740" t="s">
        <v>443</v>
      </c>
      <c r="IS740" t="s">
        <v>443</v>
      </c>
      <c r="IT740" t="s">
        <v>443</v>
      </c>
      <c r="IU740">
        <v>0</v>
      </c>
      <c r="IV740">
        <v>100</v>
      </c>
      <c r="IW740">
        <v>100</v>
      </c>
      <c r="IX740">
        <v>-3.047</v>
      </c>
      <c r="IY740">
        <v>0.07630000000000001</v>
      </c>
      <c r="IZ740">
        <v>-1.414774939843471</v>
      </c>
      <c r="JA740">
        <v>-0.002262605230658699</v>
      </c>
      <c r="JB740">
        <v>4.117972070868355E-07</v>
      </c>
      <c r="JC740">
        <v>-1.535053720392113E-10</v>
      </c>
      <c r="JD740">
        <v>-0.05773197212917025</v>
      </c>
      <c r="JE740">
        <v>-0.004387372397949352</v>
      </c>
      <c r="JF740">
        <v>0.001148265067849212</v>
      </c>
      <c r="JG740">
        <v>-2.372704636287677E-05</v>
      </c>
      <c r="JH740">
        <v>4</v>
      </c>
      <c r="JI740">
        <v>2346</v>
      </c>
      <c r="JJ740">
        <v>1</v>
      </c>
      <c r="JK740">
        <v>24</v>
      </c>
      <c r="JL740">
        <v>21761.6</v>
      </c>
      <c r="JM740">
        <v>29358610.2</v>
      </c>
      <c r="JN740">
        <v>1.83472</v>
      </c>
      <c r="JO740">
        <v>2.26685</v>
      </c>
      <c r="JP740">
        <v>1.39771</v>
      </c>
      <c r="JQ740">
        <v>2.35229</v>
      </c>
      <c r="JR740">
        <v>1.49536</v>
      </c>
      <c r="JS740">
        <v>2.58545</v>
      </c>
      <c r="JT740">
        <v>36.0816</v>
      </c>
      <c r="JU740">
        <v>24.035</v>
      </c>
      <c r="JV740">
        <v>18</v>
      </c>
      <c r="JW740">
        <v>502.04</v>
      </c>
      <c r="JX740">
        <v>437.308</v>
      </c>
      <c r="JY740">
        <v>18.3928</v>
      </c>
      <c r="JZ740">
        <v>31.3479</v>
      </c>
      <c r="KA740">
        <v>30</v>
      </c>
      <c r="KB740">
        <v>31.1376</v>
      </c>
      <c r="KC740">
        <v>31.0608</v>
      </c>
      <c r="KD740">
        <v>36.8336</v>
      </c>
      <c r="KE740">
        <v>24.9395</v>
      </c>
      <c r="KF740">
        <v>28.0439</v>
      </c>
      <c r="KG740">
        <v>18.3998</v>
      </c>
      <c r="KH740">
        <v>874.499</v>
      </c>
      <c r="KI740">
        <v>13.201</v>
      </c>
      <c r="KJ740">
        <v>100.788</v>
      </c>
      <c r="KK740">
        <v>100.16</v>
      </c>
    </row>
    <row r="741" spans="1:297">
      <c r="A741">
        <v>725</v>
      </c>
      <c r="B741">
        <v>1761516619</v>
      </c>
      <c r="C741">
        <v>9408.5</v>
      </c>
      <c r="D741" t="s">
        <v>1899</v>
      </c>
      <c r="E741" t="s">
        <v>1900</v>
      </c>
      <c r="F741">
        <v>5</v>
      </c>
      <c r="G741" t="s">
        <v>1604</v>
      </c>
      <c r="H741" t="s">
        <v>436</v>
      </c>
      <c r="I741">
        <v>1761516616.5</v>
      </c>
      <c r="J741">
        <f>(K741)/1000</f>
        <v>0</v>
      </c>
      <c r="K741">
        <f>IF(DP741, AN741, AH741)</f>
        <v>0</v>
      </c>
      <c r="L741">
        <f>IF(DP741, AI741, AG741)</f>
        <v>0</v>
      </c>
      <c r="M741">
        <f>DR741 - IF(AU741&gt;1, L741*DL741*100.0/(AW741), 0)</f>
        <v>0</v>
      </c>
      <c r="N741">
        <f>((T741-J741/2)*M741-L741)/(T741+J741/2)</f>
        <v>0</v>
      </c>
      <c r="O741">
        <f>N741*(DY741+DZ741)/1000.0</f>
        <v>0</v>
      </c>
      <c r="P741">
        <f>(DR741 - IF(AU741&gt;1, L741*DL741*100.0/(AW741), 0))*(DY741+DZ741)/1000.0</f>
        <v>0</v>
      </c>
      <c r="Q741">
        <f>2.0/((1/S741-1/R741)+SIGN(S741)*SQRT((1/S741-1/R741)*(1/S741-1/R741) + 4*DM741/((DM741+1)*(DM741+1))*(2*1/S741*1/R741-1/R741*1/R741)))</f>
        <v>0</v>
      </c>
      <c r="R741">
        <f>IF(LEFT(DN741,1)&lt;&gt;"0",IF(LEFT(DN741,1)="1",3.0,DO741),$D$5+$E$5*(EF741*DY741/($K$5*1000))+$F$5*(EF741*DY741/($K$5*1000))*MAX(MIN(DL741,$J$5),$I$5)*MAX(MIN(DL741,$J$5),$I$5)+$G$5*MAX(MIN(DL741,$J$5),$I$5)*(EF741*DY741/($K$5*1000))+$H$5*(EF741*DY741/($K$5*1000))*(EF741*DY741/($K$5*1000)))</f>
        <v>0</v>
      </c>
      <c r="S741">
        <f>J741*(1000-(1000*0.61365*exp(17.502*W741/(240.97+W741))/(DY741+DZ741)+DT741)/2)/(1000*0.61365*exp(17.502*W741/(240.97+W741))/(DY741+DZ741)-DT741)</f>
        <v>0</v>
      </c>
      <c r="T741">
        <f>1/((DM741+1)/(Q741/1.6)+1/(R741/1.37)) + DM741/((DM741+1)/(Q741/1.6) + DM741/(R741/1.37))</f>
        <v>0</v>
      </c>
      <c r="U741">
        <f>(DH741*DK741)</f>
        <v>0</v>
      </c>
      <c r="V741">
        <f>(EA741+(U741+2*0.95*5.67E-8*(((EA741+$B$7)+273)^4-(EA741+273)^4)-44100*J741)/(1.84*29.3*R741+8*0.95*5.67E-8*(EA741+273)^3))</f>
        <v>0</v>
      </c>
      <c r="W741">
        <f>($C$7*EB741+$D$7*EC741+$E$7*V741)</f>
        <v>0</v>
      </c>
      <c r="X741">
        <f>0.61365*exp(17.502*W741/(240.97+W741))</f>
        <v>0</v>
      </c>
      <c r="Y741">
        <f>(Z741/AA741*100)</f>
        <v>0</v>
      </c>
      <c r="Z741">
        <f>DT741*(DY741+DZ741)/1000</f>
        <v>0</v>
      </c>
      <c r="AA741">
        <f>0.61365*exp(17.502*EA741/(240.97+EA741))</f>
        <v>0</v>
      </c>
      <c r="AB741">
        <f>(X741-DT741*(DY741+DZ741)/1000)</f>
        <v>0</v>
      </c>
      <c r="AC741">
        <f>(-J741*44100)</f>
        <v>0</v>
      </c>
      <c r="AD741">
        <f>2*29.3*R741*0.92*(EA741-W741)</f>
        <v>0</v>
      </c>
      <c r="AE741">
        <f>2*0.95*5.67E-8*(((EA741+$B$7)+273)^4-(W741+273)^4)</f>
        <v>0</v>
      </c>
      <c r="AF741">
        <f>U741+AE741+AC741+AD741</f>
        <v>0</v>
      </c>
      <c r="AG741">
        <f>DX741*AU741*(DS741-DR741*(1000-AU741*DU741)/(1000-AU741*DT741))/(100*DL741)</f>
        <v>0</v>
      </c>
      <c r="AH741">
        <f>1000*DX741*AU741*(DT741-DU741)/(100*DL741*(1000-AU741*DT741))</f>
        <v>0</v>
      </c>
      <c r="AI741">
        <f>(AJ741 - AK741 - DY741*1E3/(8.314*(EA741+273.15)) * AM741/DX741 * AL741) * DX741/(100*DL741) * (1000 - DU741)/1000</f>
        <v>0</v>
      </c>
      <c r="AJ741">
        <v>870.4825576881921</v>
      </c>
      <c r="AK741">
        <v>828.9260606060608</v>
      </c>
      <c r="AL741">
        <v>3.350769272313667</v>
      </c>
      <c r="AM741">
        <v>65.65834347020231</v>
      </c>
      <c r="AN741">
        <f>(AP741 - AO741 + DY741*1E3/(8.314*(EA741+273.15)) * AR741/DX741 * AQ741) * DX741/(100*DL741) * 1000/(1000 - AP741)</f>
        <v>0</v>
      </c>
      <c r="AO741">
        <v>13.27737844638878</v>
      </c>
      <c r="AP741">
        <v>16.59949757575757</v>
      </c>
      <c r="AQ741">
        <v>-9.764867941291822E-06</v>
      </c>
      <c r="AR741">
        <v>107.4177789400426</v>
      </c>
      <c r="AS741">
        <v>0</v>
      </c>
      <c r="AT741">
        <v>0</v>
      </c>
      <c r="AU741">
        <f>IF(AS741*$H$13&gt;=AW741,1.0,(AW741/(AW741-AS741*$H$13)))</f>
        <v>0</v>
      </c>
      <c r="AV741">
        <f>(AU741-1)*100</f>
        <v>0</v>
      </c>
      <c r="AW741">
        <f>MAX(0,($B$13+$C$13*EF741)/(1+$D$13*EF741)*DY741/(EA741+273)*$E$13)</f>
        <v>0</v>
      </c>
      <c r="AX741" t="s">
        <v>437</v>
      </c>
      <c r="AY741" t="s">
        <v>437</v>
      </c>
      <c r="AZ741">
        <v>0</v>
      </c>
      <c r="BA741">
        <v>0</v>
      </c>
      <c r="BB741">
        <f>1-AZ741/BA741</f>
        <v>0</v>
      </c>
      <c r="BC741">
        <v>0</v>
      </c>
      <c r="BD741" t="s">
        <v>437</v>
      </c>
      <c r="BE741" t="s">
        <v>437</v>
      </c>
      <c r="BF741">
        <v>0</v>
      </c>
      <c r="BG741">
        <v>0</v>
      </c>
      <c r="BH741">
        <f>1-BF741/BG741</f>
        <v>0</v>
      </c>
      <c r="BI741">
        <v>0.5</v>
      </c>
      <c r="BJ741">
        <f>DI741</f>
        <v>0</v>
      </c>
      <c r="BK741">
        <f>L741</f>
        <v>0</v>
      </c>
      <c r="BL741">
        <f>BH741*BI741*BJ741</f>
        <v>0</v>
      </c>
      <c r="BM741">
        <f>(BK741-BC741)/BJ741</f>
        <v>0</v>
      </c>
      <c r="BN741">
        <f>(BA741-BG741)/BG741</f>
        <v>0</v>
      </c>
      <c r="BO741">
        <f>AZ741/(BB741+AZ741/BG741)</f>
        <v>0</v>
      </c>
      <c r="BP741" t="s">
        <v>437</v>
      </c>
      <c r="BQ741">
        <v>0</v>
      </c>
      <c r="BR741">
        <f>IF(BQ741&lt;&gt;0, BQ741, BO741)</f>
        <v>0</v>
      </c>
      <c r="BS741">
        <f>1-BR741/BG741</f>
        <v>0</v>
      </c>
      <c r="BT741">
        <f>(BG741-BF741)/(BG741-BR741)</f>
        <v>0</v>
      </c>
      <c r="BU741">
        <f>(BA741-BG741)/(BA741-BR741)</f>
        <v>0</v>
      </c>
      <c r="BV741">
        <f>(BG741-BF741)/(BG741-AZ741)</f>
        <v>0</v>
      </c>
      <c r="BW741">
        <f>(BA741-BG741)/(BA741-AZ741)</f>
        <v>0</v>
      </c>
      <c r="BX741">
        <f>(BT741*BR741/BF741)</f>
        <v>0</v>
      </c>
      <c r="BY741">
        <f>(1-BX741)</f>
        <v>0</v>
      </c>
      <c r="BZ741">
        <v>2020</v>
      </c>
      <c r="CA741">
        <v>290.0000000000001</v>
      </c>
      <c r="CB741">
        <v>1590.42</v>
      </c>
      <c r="CC741">
        <v>295</v>
      </c>
      <c r="CD741">
        <v>5220.67</v>
      </c>
      <c r="CE741">
        <v>1591.29</v>
      </c>
      <c r="CF741">
        <v>-0.87</v>
      </c>
      <c r="CG741">
        <v>300.0000000000001</v>
      </c>
      <c r="CH741">
        <v>23.8</v>
      </c>
      <c r="CI741">
        <v>1650.734719841875</v>
      </c>
      <c r="CJ741">
        <v>2.032994541366527</v>
      </c>
      <c r="CK741">
        <v>-31.03478562282126</v>
      </c>
      <c r="CL741">
        <v>0.9198548094063967</v>
      </c>
      <c r="CM741">
        <v>0.9759925733019913</v>
      </c>
      <c r="CN741">
        <v>-0.00431141668520578</v>
      </c>
      <c r="CO741">
        <v>289.9999999999999</v>
      </c>
      <c r="CP741">
        <v>1590.91</v>
      </c>
      <c r="CQ741">
        <v>765</v>
      </c>
      <c r="CR741">
        <v>5219.32</v>
      </c>
      <c r="CS741">
        <v>1591.27</v>
      </c>
      <c r="CT741">
        <v>-0.36</v>
      </c>
      <c r="DH741">
        <f>$B$11*EG741+$C$11*EH741+$F$11*ES741*(1-EV741)</f>
        <v>0</v>
      </c>
      <c r="DI741">
        <f>DH741*DJ741</f>
        <v>0</v>
      </c>
      <c r="DJ741">
        <f>($B$11*$D$9+$C$11*$D$9+$F$11*((FF741+EX741)/MAX(FF741+EX741+FG741, 0.1)*$I$9+FG741/MAX(FF741+EX741+FG741, 0.1)*$J$9))/($B$11+$C$11+$F$11)</f>
        <v>0</v>
      </c>
      <c r="DK741">
        <f>($B$11*$K$9+$C$11*$K$9+$F$11*((FF741+EX741)/MAX(FF741+EX741+FG741, 0.1)*$P$9+FG741/MAX(FF741+EX741+FG741, 0.1)*$Q$9))/($B$11+$C$11+$F$11)</f>
        <v>0</v>
      </c>
      <c r="DL741">
        <v>6</v>
      </c>
      <c r="DM741">
        <v>0.5</v>
      </c>
      <c r="DN741" t="s">
        <v>438</v>
      </c>
      <c r="DO741">
        <v>2</v>
      </c>
      <c r="DP741" t="b">
        <v>1</v>
      </c>
      <c r="DQ741">
        <v>1761516616.5</v>
      </c>
      <c r="DR741">
        <v>808.5746666666668</v>
      </c>
      <c r="DS741">
        <v>860.5073333333335</v>
      </c>
      <c r="DT741">
        <v>16.60178888888889</v>
      </c>
      <c r="DU741">
        <v>13.27551111111111</v>
      </c>
      <c r="DV741">
        <v>811.6363333333334</v>
      </c>
      <c r="DW741">
        <v>16.5255</v>
      </c>
      <c r="DX741">
        <v>500.0036666666667</v>
      </c>
      <c r="DY741">
        <v>90.24303333333334</v>
      </c>
      <c r="DZ741">
        <v>0.1000884666666667</v>
      </c>
      <c r="EA741">
        <v>23.991</v>
      </c>
      <c r="EB741">
        <v>23.98871111111111</v>
      </c>
      <c r="EC741">
        <v>999.9000000000001</v>
      </c>
      <c r="ED741">
        <v>0</v>
      </c>
      <c r="EE741">
        <v>0</v>
      </c>
      <c r="EF741">
        <v>10008.33888888889</v>
      </c>
      <c r="EG741">
        <v>0</v>
      </c>
      <c r="EH741">
        <v>1044.742222222222</v>
      </c>
      <c r="EI741">
        <v>-51.93275555555556</v>
      </c>
      <c r="EJ741">
        <v>822.2248888888889</v>
      </c>
      <c r="EK741">
        <v>872.0845555555557</v>
      </c>
      <c r="EL741">
        <v>3.326261111111111</v>
      </c>
      <c r="EM741">
        <v>860.5073333333335</v>
      </c>
      <c r="EN741">
        <v>13.27551111111111</v>
      </c>
      <c r="EO741">
        <v>1.498195555555556</v>
      </c>
      <c r="EP741">
        <v>1.198024444444444</v>
      </c>
      <c r="EQ741">
        <v>12.94975555555556</v>
      </c>
      <c r="ER741">
        <v>9.57701111111111</v>
      </c>
      <c r="ES741">
        <v>1999.964444444445</v>
      </c>
      <c r="ET741">
        <v>0.9799950000000001</v>
      </c>
      <c r="EU741">
        <v>0.020005</v>
      </c>
      <c r="EV741">
        <v>0</v>
      </c>
      <c r="EW741">
        <v>1342.995555555556</v>
      </c>
      <c r="EX741">
        <v>5.00097</v>
      </c>
      <c r="EY741">
        <v>27126.77777777777</v>
      </c>
      <c r="EZ741">
        <v>16707.22222222222</v>
      </c>
      <c r="FA741">
        <v>41.187</v>
      </c>
      <c r="FB741">
        <v>42.312</v>
      </c>
      <c r="FC741">
        <v>41.32599999999999</v>
      </c>
      <c r="FD741">
        <v>41.687</v>
      </c>
      <c r="FE741">
        <v>41.25</v>
      </c>
      <c r="FF741">
        <v>1955.054444444445</v>
      </c>
      <c r="FG741">
        <v>39.91</v>
      </c>
      <c r="FH741">
        <v>0</v>
      </c>
      <c r="FI741">
        <v>11490.20000004768</v>
      </c>
      <c r="FJ741">
        <v>0</v>
      </c>
      <c r="FK741">
        <v>1343.639230769231</v>
      </c>
      <c r="FL741">
        <v>-7.167179493607667</v>
      </c>
      <c r="FM741">
        <v>-146.0991451673918</v>
      </c>
      <c r="FN741">
        <v>27139.58461538461</v>
      </c>
      <c r="FO741">
        <v>15</v>
      </c>
      <c r="FP741">
        <v>0</v>
      </c>
      <c r="FQ741" t="s">
        <v>439</v>
      </c>
      <c r="FR741">
        <v>1760210915.6</v>
      </c>
      <c r="FS741">
        <v>0</v>
      </c>
      <c r="FT741">
        <v>0</v>
      </c>
      <c r="FU741">
        <v>-0.215</v>
      </c>
      <c r="FV741">
        <v>0</v>
      </c>
      <c r="FW741">
        <v>-0.6919999999999999</v>
      </c>
      <c r="FX741">
        <v>0</v>
      </c>
      <c r="FY741">
        <v>400</v>
      </c>
      <c r="FZ741">
        <v>0</v>
      </c>
      <c r="GA741">
        <v>0.15</v>
      </c>
      <c r="GB741">
        <v>0</v>
      </c>
      <c r="GC741">
        <v>-51.55896829268293</v>
      </c>
      <c r="GD741">
        <v>-3.006031358885134</v>
      </c>
      <c r="GE741">
        <v>0.2991379300419263</v>
      </c>
      <c r="GF741">
        <v>0</v>
      </c>
      <c r="GG741">
        <v>1344.011470588235</v>
      </c>
      <c r="GH741">
        <v>-7.645378154992541</v>
      </c>
      <c r="GI741">
        <v>0.7713743744807398</v>
      </c>
      <c r="GJ741">
        <v>0</v>
      </c>
      <c r="GK741">
        <v>3.316211219512196</v>
      </c>
      <c r="GL741">
        <v>0.06277149825783677</v>
      </c>
      <c r="GM741">
        <v>0.006694289592401598</v>
      </c>
      <c r="GN741">
        <v>1</v>
      </c>
      <c r="GO741">
        <v>1</v>
      </c>
      <c r="GP741">
        <v>3</v>
      </c>
      <c r="GQ741" t="s">
        <v>446</v>
      </c>
      <c r="GR741">
        <v>3.13343</v>
      </c>
      <c r="GS741">
        <v>2.76037</v>
      </c>
      <c r="GT741">
        <v>0.149647</v>
      </c>
      <c r="GU741">
        <v>0.154001</v>
      </c>
      <c r="GV741">
        <v>0.0810915</v>
      </c>
      <c r="GW741">
        <v>0.0681679</v>
      </c>
      <c r="GX741">
        <v>26960.4</v>
      </c>
      <c r="GY741">
        <v>26827.8</v>
      </c>
      <c r="GZ741">
        <v>29491.6</v>
      </c>
      <c r="HA741">
        <v>29319</v>
      </c>
      <c r="HB741">
        <v>35814.7</v>
      </c>
      <c r="HC741">
        <v>36194.1</v>
      </c>
      <c r="HD741">
        <v>41496.3</v>
      </c>
      <c r="HE741">
        <v>41650.5</v>
      </c>
      <c r="HF741">
        <v>1.91085</v>
      </c>
      <c r="HG741">
        <v>1.82493</v>
      </c>
      <c r="HH741">
        <v>0.00756979</v>
      </c>
      <c r="HI741">
        <v>0</v>
      </c>
      <c r="HJ741">
        <v>23.8716</v>
      </c>
      <c r="HK741">
        <v>999.9</v>
      </c>
      <c r="HL741">
        <v>33.7</v>
      </c>
      <c r="HM741">
        <v>31.2</v>
      </c>
      <c r="HN741">
        <v>17.0401</v>
      </c>
      <c r="HO741">
        <v>62.5969</v>
      </c>
      <c r="HP741">
        <v>30.7412</v>
      </c>
      <c r="HQ741">
        <v>1</v>
      </c>
      <c r="HR741">
        <v>0.30671</v>
      </c>
      <c r="HS741">
        <v>4.957</v>
      </c>
      <c r="HT741">
        <v>20.271</v>
      </c>
      <c r="HU741">
        <v>5.21669</v>
      </c>
      <c r="HV741">
        <v>12.0159</v>
      </c>
      <c r="HW741">
        <v>4.98895</v>
      </c>
      <c r="HX741">
        <v>3.2878</v>
      </c>
      <c r="HY741">
        <v>9999</v>
      </c>
      <c r="HZ741">
        <v>9999</v>
      </c>
      <c r="IA741">
        <v>9999</v>
      </c>
      <c r="IB741">
        <v>999.9</v>
      </c>
      <c r="IC741">
        <v>4.97285</v>
      </c>
      <c r="ID741">
        <v>1.8666</v>
      </c>
      <c r="IE741">
        <v>1.86585</v>
      </c>
      <c r="IF741">
        <v>1.86584</v>
      </c>
      <c r="IG741">
        <v>1.8677</v>
      </c>
      <c r="IH741">
        <v>1.87013</v>
      </c>
      <c r="II741">
        <v>1.86876</v>
      </c>
      <c r="IJ741">
        <v>1.87027</v>
      </c>
      <c r="IK741">
        <v>0</v>
      </c>
      <c r="IL741">
        <v>0</v>
      </c>
      <c r="IM741">
        <v>0</v>
      </c>
      <c r="IN741">
        <v>0</v>
      </c>
      <c r="IO741" t="s">
        <v>441</v>
      </c>
      <c r="IP741" t="s">
        <v>442</v>
      </c>
      <c r="IQ741" t="s">
        <v>443</v>
      </c>
      <c r="IR741" t="s">
        <v>443</v>
      </c>
      <c r="IS741" t="s">
        <v>443</v>
      </c>
      <c r="IT741" t="s">
        <v>443</v>
      </c>
      <c r="IU741">
        <v>0</v>
      </c>
      <c r="IV741">
        <v>100</v>
      </c>
      <c r="IW741">
        <v>100</v>
      </c>
      <c r="IX741">
        <v>-3.077</v>
      </c>
      <c r="IY741">
        <v>0.0762</v>
      </c>
      <c r="IZ741">
        <v>-1.414774939843471</v>
      </c>
      <c r="JA741">
        <v>-0.002262605230658699</v>
      </c>
      <c r="JB741">
        <v>4.117972070868355E-07</v>
      </c>
      <c r="JC741">
        <v>-1.535053720392113E-10</v>
      </c>
      <c r="JD741">
        <v>-0.05773197212917025</v>
      </c>
      <c r="JE741">
        <v>-0.004387372397949352</v>
      </c>
      <c r="JF741">
        <v>0.001148265067849212</v>
      </c>
      <c r="JG741">
        <v>-2.372704636287677E-05</v>
      </c>
      <c r="JH741">
        <v>4</v>
      </c>
      <c r="JI741">
        <v>2346</v>
      </c>
      <c r="JJ741">
        <v>1</v>
      </c>
      <c r="JK741">
        <v>24</v>
      </c>
      <c r="JL741">
        <v>21761.7</v>
      </c>
      <c r="JM741">
        <v>29358610.3</v>
      </c>
      <c r="JN741">
        <v>1.86523</v>
      </c>
      <c r="JO741">
        <v>2.24731</v>
      </c>
      <c r="JP741">
        <v>1.39648</v>
      </c>
      <c r="JQ741">
        <v>2.35596</v>
      </c>
      <c r="JR741">
        <v>1.49536</v>
      </c>
      <c r="JS741">
        <v>2.65015</v>
      </c>
      <c r="JT741">
        <v>36.105</v>
      </c>
      <c r="JU741">
        <v>24.0262</v>
      </c>
      <c r="JV741">
        <v>18</v>
      </c>
      <c r="JW741">
        <v>502.188</v>
      </c>
      <c r="JX741">
        <v>437.061</v>
      </c>
      <c r="JY741">
        <v>18.4014</v>
      </c>
      <c r="JZ741">
        <v>31.3479</v>
      </c>
      <c r="KA741">
        <v>30</v>
      </c>
      <c r="KB741">
        <v>31.1376</v>
      </c>
      <c r="KC741">
        <v>31.0608</v>
      </c>
      <c r="KD741">
        <v>37.3736</v>
      </c>
      <c r="KE741">
        <v>24.9395</v>
      </c>
      <c r="KF741">
        <v>28.0439</v>
      </c>
      <c r="KG741">
        <v>18.4087</v>
      </c>
      <c r="KH741">
        <v>887.856</v>
      </c>
      <c r="KI741">
        <v>13.1928</v>
      </c>
      <c r="KJ741">
        <v>100.788</v>
      </c>
      <c r="KK741">
        <v>100.159</v>
      </c>
    </row>
    <row r="742" spans="1:297">
      <c r="A742">
        <v>726</v>
      </c>
      <c r="B742">
        <v>1761516624</v>
      </c>
      <c r="C742">
        <v>9413.5</v>
      </c>
      <c r="D742" t="s">
        <v>1901</v>
      </c>
      <c r="E742" t="s">
        <v>1902</v>
      </c>
      <c r="F742">
        <v>5</v>
      </c>
      <c r="G742" t="s">
        <v>1604</v>
      </c>
      <c r="H742" t="s">
        <v>436</v>
      </c>
      <c r="I742">
        <v>1761516621.2</v>
      </c>
      <c r="J742">
        <f>(K742)/1000</f>
        <v>0</v>
      </c>
      <c r="K742">
        <f>IF(DP742, AN742, AH742)</f>
        <v>0</v>
      </c>
      <c r="L742">
        <f>IF(DP742, AI742, AG742)</f>
        <v>0</v>
      </c>
      <c r="M742">
        <f>DR742 - IF(AU742&gt;1, L742*DL742*100.0/(AW742), 0)</f>
        <v>0</v>
      </c>
      <c r="N742">
        <f>((T742-J742/2)*M742-L742)/(T742+J742/2)</f>
        <v>0</v>
      </c>
      <c r="O742">
        <f>N742*(DY742+DZ742)/1000.0</f>
        <v>0</v>
      </c>
      <c r="P742">
        <f>(DR742 - IF(AU742&gt;1, L742*DL742*100.0/(AW742), 0))*(DY742+DZ742)/1000.0</f>
        <v>0</v>
      </c>
      <c r="Q742">
        <f>2.0/((1/S742-1/R742)+SIGN(S742)*SQRT((1/S742-1/R742)*(1/S742-1/R742) + 4*DM742/((DM742+1)*(DM742+1))*(2*1/S742*1/R742-1/R742*1/R742)))</f>
        <v>0</v>
      </c>
      <c r="R742">
        <f>IF(LEFT(DN742,1)&lt;&gt;"0",IF(LEFT(DN742,1)="1",3.0,DO742),$D$5+$E$5*(EF742*DY742/($K$5*1000))+$F$5*(EF742*DY742/($K$5*1000))*MAX(MIN(DL742,$J$5),$I$5)*MAX(MIN(DL742,$J$5),$I$5)+$G$5*MAX(MIN(DL742,$J$5),$I$5)*(EF742*DY742/($K$5*1000))+$H$5*(EF742*DY742/($K$5*1000))*(EF742*DY742/($K$5*1000)))</f>
        <v>0</v>
      </c>
      <c r="S742">
        <f>J742*(1000-(1000*0.61365*exp(17.502*W742/(240.97+W742))/(DY742+DZ742)+DT742)/2)/(1000*0.61365*exp(17.502*W742/(240.97+W742))/(DY742+DZ742)-DT742)</f>
        <v>0</v>
      </c>
      <c r="T742">
        <f>1/((DM742+1)/(Q742/1.6)+1/(R742/1.37)) + DM742/((DM742+1)/(Q742/1.6) + DM742/(R742/1.37))</f>
        <v>0</v>
      </c>
      <c r="U742">
        <f>(DH742*DK742)</f>
        <v>0</v>
      </c>
      <c r="V742">
        <f>(EA742+(U742+2*0.95*5.67E-8*(((EA742+$B$7)+273)^4-(EA742+273)^4)-44100*J742)/(1.84*29.3*R742+8*0.95*5.67E-8*(EA742+273)^3))</f>
        <v>0</v>
      </c>
      <c r="W742">
        <f>($C$7*EB742+$D$7*EC742+$E$7*V742)</f>
        <v>0</v>
      </c>
      <c r="X742">
        <f>0.61365*exp(17.502*W742/(240.97+W742))</f>
        <v>0</v>
      </c>
      <c r="Y742">
        <f>(Z742/AA742*100)</f>
        <v>0</v>
      </c>
      <c r="Z742">
        <f>DT742*(DY742+DZ742)/1000</f>
        <v>0</v>
      </c>
      <c r="AA742">
        <f>0.61365*exp(17.502*EA742/(240.97+EA742))</f>
        <v>0</v>
      </c>
      <c r="AB742">
        <f>(X742-DT742*(DY742+DZ742)/1000)</f>
        <v>0</v>
      </c>
      <c r="AC742">
        <f>(-J742*44100)</f>
        <v>0</v>
      </c>
      <c r="AD742">
        <f>2*29.3*R742*0.92*(EA742-W742)</f>
        <v>0</v>
      </c>
      <c r="AE742">
        <f>2*0.95*5.67E-8*(((EA742+$B$7)+273)^4-(W742+273)^4)</f>
        <v>0</v>
      </c>
      <c r="AF742">
        <f>U742+AE742+AC742+AD742</f>
        <v>0</v>
      </c>
      <c r="AG742">
        <f>DX742*AU742*(DS742-DR742*(1000-AU742*DU742)/(1000-AU742*DT742))/(100*DL742)</f>
        <v>0</v>
      </c>
      <c r="AH742">
        <f>1000*DX742*AU742*(DT742-DU742)/(100*DL742*(1000-AU742*DT742))</f>
        <v>0</v>
      </c>
      <c r="AI742">
        <f>(AJ742 - AK742 - DY742*1E3/(8.314*(EA742+273.15)) * AM742/DX742 * AL742) * DX742/(100*DL742) * (1000 - DU742)/1000</f>
        <v>0</v>
      </c>
      <c r="AJ742">
        <v>887.4317977904112</v>
      </c>
      <c r="AK742">
        <v>845.7168303030302</v>
      </c>
      <c r="AL742">
        <v>3.364822774417029</v>
      </c>
      <c r="AM742">
        <v>65.65834347020231</v>
      </c>
      <c r="AN742">
        <f>(AP742 - AO742 + DY742*1E3/(8.314*(EA742+273.15)) * AR742/DX742 * AQ742) * DX742/(100*DL742) * 1000/(1000 - AP742)</f>
        <v>0</v>
      </c>
      <c r="AO742">
        <v>13.26027455978722</v>
      </c>
      <c r="AP742">
        <v>16.59313818181818</v>
      </c>
      <c r="AQ742">
        <v>-2.656609003501044E-05</v>
      </c>
      <c r="AR742">
        <v>107.4177789400426</v>
      </c>
      <c r="AS742">
        <v>0</v>
      </c>
      <c r="AT742">
        <v>0</v>
      </c>
      <c r="AU742">
        <f>IF(AS742*$H$13&gt;=AW742,1.0,(AW742/(AW742-AS742*$H$13)))</f>
        <v>0</v>
      </c>
      <c r="AV742">
        <f>(AU742-1)*100</f>
        <v>0</v>
      </c>
      <c r="AW742">
        <f>MAX(0,($B$13+$C$13*EF742)/(1+$D$13*EF742)*DY742/(EA742+273)*$E$13)</f>
        <v>0</v>
      </c>
      <c r="AX742" t="s">
        <v>437</v>
      </c>
      <c r="AY742" t="s">
        <v>437</v>
      </c>
      <c r="AZ742">
        <v>0</v>
      </c>
      <c r="BA742">
        <v>0</v>
      </c>
      <c r="BB742">
        <f>1-AZ742/BA742</f>
        <v>0</v>
      </c>
      <c r="BC742">
        <v>0</v>
      </c>
      <c r="BD742" t="s">
        <v>437</v>
      </c>
      <c r="BE742" t="s">
        <v>437</v>
      </c>
      <c r="BF742">
        <v>0</v>
      </c>
      <c r="BG742">
        <v>0</v>
      </c>
      <c r="BH742">
        <f>1-BF742/BG742</f>
        <v>0</v>
      </c>
      <c r="BI742">
        <v>0.5</v>
      </c>
      <c r="BJ742">
        <f>DI742</f>
        <v>0</v>
      </c>
      <c r="BK742">
        <f>L742</f>
        <v>0</v>
      </c>
      <c r="BL742">
        <f>BH742*BI742*BJ742</f>
        <v>0</v>
      </c>
      <c r="BM742">
        <f>(BK742-BC742)/BJ742</f>
        <v>0</v>
      </c>
      <c r="BN742">
        <f>(BA742-BG742)/BG742</f>
        <v>0</v>
      </c>
      <c r="BO742">
        <f>AZ742/(BB742+AZ742/BG742)</f>
        <v>0</v>
      </c>
      <c r="BP742" t="s">
        <v>437</v>
      </c>
      <c r="BQ742">
        <v>0</v>
      </c>
      <c r="BR742">
        <f>IF(BQ742&lt;&gt;0, BQ742, BO742)</f>
        <v>0</v>
      </c>
      <c r="BS742">
        <f>1-BR742/BG742</f>
        <v>0</v>
      </c>
      <c r="BT742">
        <f>(BG742-BF742)/(BG742-BR742)</f>
        <v>0</v>
      </c>
      <c r="BU742">
        <f>(BA742-BG742)/(BA742-BR742)</f>
        <v>0</v>
      </c>
      <c r="BV742">
        <f>(BG742-BF742)/(BG742-AZ742)</f>
        <v>0</v>
      </c>
      <c r="BW742">
        <f>(BA742-BG742)/(BA742-AZ742)</f>
        <v>0</v>
      </c>
      <c r="BX742">
        <f>(BT742*BR742/BF742)</f>
        <v>0</v>
      </c>
      <c r="BY742">
        <f>(1-BX742)</f>
        <v>0</v>
      </c>
      <c r="BZ742">
        <v>2020</v>
      </c>
      <c r="CA742">
        <v>290.0000000000001</v>
      </c>
      <c r="CB742">
        <v>1590.42</v>
      </c>
      <c r="CC742">
        <v>295</v>
      </c>
      <c r="CD742">
        <v>5220.67</v>
      </c>
      <c r="CE742">
        <v>1591.29</v>
      </c>
      <c r="CF742">
        <v>-0.87</v>
      </c>
      <c r="CG742">
        <v>300.0000000000001</v>
      </c>
      <c r="CH742">
        <v>23.8</v>
      </c>
      <c r="CI742">
        <v>1650.734719841875</v>
      </c>
      <c r="CJ742">
        <v>2.032994541366527</v>
      </c>
      <c r="CK742">
        <v>-31.03478562282126</v>
      </c>
      <c r="CL742">
        <v>0.9198548094063967</v>
      </c>
      <c r="CM742">
        <v>0.9759925733019913</v>
      </c>
      <c r="CN742">
        <v>-0.00431141668520578</v>
      </c>
      <c r="CO742">
        <v>289.9999999999999</v>
      </c>
      <c r="CP742">
        <v>1590.91</v>
      </c>
      <c r="CQ742">
        <v>765</v>
      </c>
      <c r="CR742">
        <v>5219.32</v>
      </c>
      <c r="CS742">
        <v>1591.27</v>
      </c>
      <c r="CT742">
        <v>-0.36</v>
      </c>
      <c r="DH742">
        <f>$B$11*EG742+$C$11*EH742+$F$11*ES742*(1-EV742)</f>
        <v>0</v>
      </c>
      <c r="DI742">
        <f>DH742*DJ742</f>
        <v>0</v>
      </c>
      <c r="DJ742">
        <f>($B$11*$D$9+$C$11*$D$9+$F$11*((FF742+EX742)/MAX(FF742+EX742+FG742, 0.1)*$I$9+FG742/MAX(FF742+EX742+FG742, 0.1)*$J$9))/($B$11+$C$11+$F$11)</f>
        <v>0</v>
      </c>
      <c r="DK742">
        <f>($B$11*$K$9+$C$11*$K$9+$F$11*((FF742+EX742)/MAX(FF742+EX742+FG742, 0.1)*$P$9+FG742/MAX(FF742+EX742+FG742, 0.1)*$Q$9))/($B$11+$C$11+$F$11)</f>
        <v>0</v>
      </c>
      <c r="DL742">
        <v>6</v>
      </c>
      <c r="DM742">
        <v>0.5</v>
      </c>
      <c r="DN742" t="s">
        <v>438</v>
      </c>
      <c r="DO742">
        <v>2</v>
      </c>
      <c r="DP742" t="b">
        <v>1</v>
      </c>
      <c r="DQ742">
        <v>1761516621.2</v>
      </c>
      <c r="DR742">
        <v>824.077</v>
      </c>
      <c r="DS742">
        <v>876.2018999999998</v>
      </c>
      <c r="DT742">
        <v>16.59561</v>
      </c>
      <c r="DU742">
        <v>13.26089</v>
      </c>
      <c r="DV742">
        <v>827.1682000000001</v>
      </c>
      <c r="DW742">
        <v>16.51941</v>
      </c>
      <c r="DX742">
        <v>500.013</v>
      </c>
      <c r="DY742">
        <v>90.24245999999999</v>
      </c>
      <c r="DZ742">
        <v>0.09994382</v>
      </c>
      <c r="EA742">
        <v>23.99604</v>
      </c>
      <c r="EB742">
        <v>23.99257</v>
      </c>
      <c r="EC742">
        <v>999.9</v>
      </c>
      <c r="ED742">
        <v>0</v>
      </c>
      <c r="EE742">
        <v>0</v>
      </c>
      <c r="EF742">
        <v>10008.38</v>
      </c>
      <c r="EG742">
        <v>0</v>
      </c>
      <c r="EH742">
        <v>1044.751</v>
      </c>
      <c r="EI742">
        <v>-52.12511000000001</v>
      </c>
      <c r="EJ742">
        <v>837.9837</v>
      </c>
      <c r="EK742">
        <v>887.9774</v>
      </c>
      <c r="EL742">
        <v>3.334704</v>
      </c>
      <c r="EM742">
        <v>876.2018999999998</v>
      </c>
      <c r="EN742">
        <v>13.26089</v>
      </c>
      <c r="EO742">
        <v>1.497627</v>
      </c>
      <c r="EP742">
        <v>1.196694</v>
      </c>
      <c r="EQ742">
        <v>12.94397</v>
      </c>
      <c r="ER742">
        <v>9.560503999999998</v>
      </c>
      <c r="ES742">
        <v>2000.061</v>
      </c>
      <c r="ET742">
        <v>0.9799960999999999</v>
      </c>
      <c r="EU742">
        <v>0.02000391</v>
      </c>
      <c r="EV742">
        <v>0</v>
      </c>
      <c r="EW742">
        <v>1342.346</v>
      </c>
      <c r="EX742">
        <v>5.000970000000001</v>
      </c>
      <c r="EY742">
        <v>27117.3</v>
      </c>
      <c r="EZ742">
        <v>16708.06</v>
      </c>
      <c r="FA742">
        <v>41.187</v>
      </c>
      <c r="FB742">
        <v>42.312</v>
      </c>
      <c r="FC742">
        <v>41.3309</v>
      </c>
      <c r="FD742">
        <v>41.687</v>
      </c>
      <c r="FE742">
        <v>41.25</v>
      </c>
      <c r="FF742">
        <v>1955.151</v>
      </c>
      <c r="FG742">
        <v>39.90999999999999</v>
      </c>
      <c r="FH742">
        <v>0</v>
      </c>
      <c r="FI742">
        <v>11495</v>
      </c>
      <c r="FJ742">
        <v>0</v>
      </c>
      <c r="FK742">
        <v>1343.000384615385</v>
      </c>
      <c r="FL742">
        <v>-6.788717959857078</v>
      </c>
      <c r="FM742">
        <v>-144.2529912883957</v>
      </c>
      <c r="FN742">
        <v>27127.99230769231</v>
      </c>
      <c r="FO742">
        <v>15</v>
      </c>
      <c r="FP742">
        <v>0</v>
      </c>
      <c r="FQ742" t="s">
        <v>439</v>
      </c>
      <c r="FR742">
        <v>1760210915.6</v>
      </c>
      <c r="FS742">
        <v>0</v>
      </c>
      <c r="FT742">
        <v>0</v>
      </c>
      <c r="FU742">
        <v>-0.215</v>
      </c>
      <c r="FV742">
        <v>0</v>
      </c>
      <c r="FW742">
        <v>-0.6919999999999999</v>
      </c>
      <c r="FX742">
        <v>0</v>
      </c>
      <c r="FY742">
        <v>400</v>
      </c>
      <c r="FZ742">
        <v>0</v>
      </c>
      <c r="GA742">
        <v>0.15</v>
      </c>
      <c r="GB742">
        <v>0</v>
      </c>
      <c r="GC742">
        <v>-51.75649756097561</v>
      </c>
      <c r="GD742">
        <v>-2.790436933797948</v>
      </c>
      <c r="GE742">
        <v>0.2785516070657813</v>
      </c>
      <c r="GF742">
        <v>0</v>
      </c>
      <c r="GG742">
        <v>1343.499705882353</v>
      </c>
      <c r="GH742">
        <v>-7.795416344674662</v>
      </c>
      <c r="GI742">
        <v>0.7923549609127608</v>
      </c>
      <c r="GJ742">
        <v>0</v>
      </c>
      <c r="GK742">
        <v>3.32134243902439</v>
      </c>
      <c r="GL742">
        <v>0.08432634146341977</v>
      </c>
      <c r="GM742">
        <v>0.008807724376097737</v>
      </c>
      <c r="GN742">
        <v>1</v>
      </c>
      <c r="GO742">
        <v>1</v>
      </c>
      <c r="GP742">
        <v>3</v>
      </c>
      <c r="GQ742" t="s">
        <v>446</v>
      </c>
      <c r="GR742">
        <v>3.1334</v>
      </c>
      <c r="GS742">
        <v>2.76029</v>
      </c>
      <c r="GT742">
        <v>0.151648</v>
      </c>
      <c r="GU742">
        <v>0.155921</v>
      </c>
      <c r="GV742">
        <v>0.0810731</v>
      </c>
      <c r="GW742">
        <v>0.0681586</v>
      </c>
      <c r="GX742">
        <v>26896.7</v>
      </c>
      <c r="GY742">
        <v>26766.9</v>
      </c>
      <c r="GZ742">
        <v>29491.5</v>
      </c>
      <c r="HA742">
        <v>29319.1</v>
      </c>
      <c r="HB742">
        <v>35815.3</v>
      </c>
      <c r="HC742">
        <v>36194.5</v>
      </c>
      <c r="HD742">
        <v>41496.1</v>
      </c>
      <c r="HE742">
        <v>41650.6</v>
      </c>
      <c r="HF742">
        <v>1.91052</v>
      </c>
      <c r="HG742">
        <v>1.82555</v>
      </c>
      <c r="HH742">
        <v>0.00716746</v>
      </c>
      <c r="HI742">
        <v>0</v>
      </c>
      <c r="HJ742">
        <v>23.8734</v>
      </c>
      <c r="HK742">
        <v>999.9</v>
      </c>
      <c r="HL742">
        <v>33.7</v>
      </c>
      <c r="HM742">
        <v>31.3</v>
      </c>
      <c r="HN742">
        <v>17.1379</v>
      </c>
      <c r="HO742">
        <v>62.4569</v>
      </c>
      <c r="HP742">
        <v>30.7452</v>
      </c>
      <c r="HQ742">
        <v>1</v>
      </c>
      <c r="HR742">
        <v>0.306575</v>
      </c>
      <c r="HS742">
        <v>4.96171</v>
      </c>
      <c r="HT742">
        <v>20.2708</v>
      </c>
      <c r="HU742">
        <v>5.21624</v>
      </c>
      <c r="HV742">
        <v>12.0159</v>
      </c>
      <c r="HW742">
        <v>4.9887</v>
      </c>
      <c r="HX742">
        <v>3.28772</v>
      </c>
      <c r="HY742">
        <v>9999</v>
      </c>
      <c r="HZ742">
        <v>9999</v>
      </c>
      <c r="IA742">
        <v>9999</v>
      </c>
      <c r="IB742">
        <v>999.9</v>
      </c>
      <c r="IC742">
        <v>4.97284</v>
      </c>
      <c r="ID742">
        <v>1.8666</v>
      </c>
      <c r="IE742">
        <v>1.86585</v>
      </c>
      <c r="IF742">
        <v>1.86584</v>
      </c>
      <c r="IG742">
        <v>1.86768</v>
      </c>
      <c r="IH742">
        <v>1.87013</v>
      </c>
      <c r="II742">
        <v>1.86875</v>
      </c>
      <c r="IJ742">
        <v>1.87026</v>
      </c>
      <c r="IK742">
        <v>0</v>
      </c>
      <c r="IL742">
        <v>0</v>
      </c>
      <c r="IM742">
        <v>0</v>
      </c>
      <c r="IN742">
        <v>0</v>
      </c>
      <c r="IO742" t="s">
        <v>441</v>
      </c>
      <c r="IP742" t="s">
        <v>442</v>
      </c>
      <c r="IQ742" t="s">
        <v>443</v>
      </c>
      <c r="IR742" t="s">
        <v>443</v>
      </c>
      <c r="IS742" t="s">
        <v>443</v>
      </c>
      <c r="IT742" t="s">
        <v>443</v>
      </c>
      <c r="IU742">
        <v>0</v>
      </c>
      <c r="IV742">
        <v>100</v>
      </c>
      <c r="IW742">
        <v>100</v>
      </c>
      <c r="IX742">
        <v>-3.109</v>
      </c>
      <c r="IY742">
        <v>0.0762</v>
      </c>
      <c r="IZ742">
        <v>-1.414774939843471</v>
      </c>
      <c r="JA742">
        <v>-0.002262605230658699</v>
      </c>
      <c r="JB742">
        <v>4.117972070868355E-07</v>
      </c>
      <c r="JC742">
        <v>-1.535053720392113E-10</v>
      </c>
      <c r="JD742">
        <v>-0.05773197212917025</v>
      </c>
      <c r="JE742">
        <v>-0.004387372397949352</v>
      </c>
      <c r="JF742">
        <v>0.001148265067849212</v>
      </c>
      <c r="JG742">
        <v>-2.372704636287677E-05</v>
      </c>
      <c r="JH742">
        <v>4</v>
      </c>
      <c r="JI742">
        <v>2346</v>
      </c>
      <c r="JJ742">
        <v>1</v>
      </c>
      <c r="JK742">
        <v>24</v>
      </c>
      <c r="JL742">
        <v>21761.8</v>
      </c>
      <c r="JM742">
        <v>29358610.4</v>
      </c>
      <c r="JN742">
        <v>1.89209</v>
      </c>
      <c r="JO742">
        <v>2.24487</v>
      </c>
      <c r="JP742">
        <v>1.39648</v>
      </c>
      <c r="JQ742">
        <v>2.35352</v>
      </c>
      <c r="JR742">
        <v>1.49536</v>
      </c>
      <c r="JS742">
        <v>2.67334</v>
      </c>
      <c r="JT742">
        <v>36.0816</v>
      </c>
      <c r="JU742">
        <v>24.0262</v>
      </c>
      <c r="JV742">
        <v>18</v>
      </c>
      <c r="JW742">
        <v>501.975</v>
      </c>
      <c r="JX742">
        <v>437.447</v>
      </c>
      <c r="JY742">
        <v>18.411</v>
      </c>
      <c r="JZ742">
        <v>31.3479</v>
      </c>
      <c r="KA742">
        <v>30.0002</v>
      </c>
      <c r="KB742">
        <v>31.1376</v>
      </c>
      <c r="KC742">
        <v>31.0608</v>
      </c>
      <c r="KD742">
        <v>37.9817</v>
      </c>
      <c r="KE742">
        <v>25.2227</v>
      </c>
      <c r="KF742">
        <v>28.0439</v>
      </c>
      <c r="KG742">
        <v>18.4136</v>
      </c>
      <c r="KH742">
        <v>907.89</v>
      </c>
      <c r="KI742">
        <v>13.1795</v>
      </c>
      <c r="KJ742">
        <v>100.787</v>
      </c>
      <c r="KK742">
        <v>100.159</v>
      </c>
    </row>
    <row r="743" spans="1:297">
      <c r="A743">
        <v>727</v>
      </c>
      <c r="B743">
        <v>1761516629</v>
      </c>
      <c r="C743">
        <v>9418.5</v>
      </c>
      <c r="D743" t="s">
        <v>1903</v>
      </c>
      <c r="E743" t="s">
        <v>1904</v>
      </c>
      <c r="F743">
        <v>5</v>
      </c>
      <c r="G743" t="s">
        <v>1604</v>
      </c>
      <c r="H743" t="s">
        <v>436</v>
      </c>
      <c r="I743">
        <v>1761516626.5</v>
      </c>
      <c r="J743">
        <f>(K743)/1000</f>
        <v>0</v>
      </c>
      <c r="K743">
        <f>IF(DP743, AN743, AH743)</f>
        <v>0</v>
      </c>
      <c r="L743">
        <f>IF(DP743, AI743, AG743)</f>
        <v>0</v>
      </c>
      <c r="M743">
        <f>DR743 - IF(AU743&gt;1, L743*DL743*100.0/(AW743), 0)</f>
        <v>0</v>
      </c>
      <c r="N743">
        <f>((T743-J743/2)*M743-L743)/(T743+J743/2)</f>
        <v>0</v>
      </c>
      <c r="O743">
        <f>N743*(DY743+DZ743)/1000.0</f>
        <v>0</v>
      </c>
      <c r="P743">
        <f>(DR743 - IF(AU743&gt;1, L743*DL743*100.0/(AW743), 0))*(DY743+DZ743)/1000.0</f>
        <v>0</v>
      </c>
      <c r="Q743">
        <f>2.0/((1/S743-1/R743)+SIGN(S743)*SQRT((1/S743-1/R743)*(1/S743-1/R743) + 4*DM743/((DM743+1)*(DM743+1))*(2*1/S743*1/R743-1/R743*1/R743)))</f>
        <v>0</v>
      </c>
      <c r="R743">
        <f>IF(LEFT(DN743,1)&lt;&gt;"0",IF(LEFT(DN743,1)="1",3.0,DO743),$D$5+$E$5*(EF743*DY743/($K$5*1000))+$F$5*(EF743*DY743/($K$5*1000))*MAX(MIN(DL743,$J$5),$I$5)*MAX(MIN(DL743,$J$5),$I$5)+$G$5*MAX(MIN(DL743,$J$5),$I$5)*(EF743*DY743/($K$5*1000))+$H$5*(EF743*DY743/($K$5*1000))*(EF743*DY743/($K$5*1000)))</f>
        <v>0</v>
      </c>
      <c r="S743">
        <f>J743*(1000-(1000*0.61365*exp(17.502*W743/(240.97+W743))/(DY743+DZ743)+DT743)/2)/(1000*0.61365*exp(17.502*W743/(240.97+W743))/(DY743+DZ743)-DT743)</f>
        <v>0</v>
      </c>
      <c r="T743">
        <f>1/((DM743+1)/(Q743/1.6)+1/(R743/1.37)) + DM743/((DM743+1)/(Q743/1.6) + DM743/(R743/1.37))</f>
        <v>0</v>
      </c>
      <c r="U743">
        <f>(DH743*DK743)</f>
        <v>0</v>
      </c>
      <c r="V743">
        <f>(EA743+(U743+2*0.95*5.67E-8*(((EA743+$B$7)+273)^4-(EA743+273)^4)-44100*J743)/(1.84*29.3*R743+8*0.95*5.67E-8*(EA743+273)^3))</f>
        <v>0</v>
      </c>
      <c r="W743">
        <f>($C$7*EB743+$D$7*EC743+$E$7*V743)</f>
        <v>0</v>
      </c>
      <c r="X743">
        <f>0.61365*exp(17.502*W743/(240.97+W743))</f>
        <v>0</v>
      </c>
      <c r="Y743">
        <f>(Z743/AA743*100)</f>
        <v>0</v>
      </c>
      <c r="Z743">
        <f>DT743*(DY743+DZ743)/1000</f>
        <v>0</v>
      </c>
      <c r="AA743">
        <f>0.61365*exp(17.502*EA743/(240.97+EA743))</f>
        <v>0</v>
      </c>
      <c r="AB743">
        <f>(X743-DT743*(DY743+DZ743)/1000)</f>
        <v>0</v>
      </c>
      <c r="AC743">
        <f>(-J743*44100)</f>
        <v>0</v>
      </c>
      <c r="AD743">
        <f>2*29.3*R743*0.92*(EA743-W743)</f>
        <v>0</v>
      </c>
      <c r="AE743">
        <f>2*0.95*5.67E-8*(((EA743+$B$7)+273)^4-(W743+273)^4)</f>
        <v>0</v>
      </c>
      <c r="AF743">
        <f>U743+AE743+AC743+AD743</f>
        <v>0</v>
      </c>
      <c r="AG743">
        <f>DX743*AU743*(DS743-DR743*(1000-AU743*DU743)/(1000-AU743*DT743))/(100*DL743)</f>
        <v>0</v>
      </c>
      <c r="AH743">
        <f>1000*DX743*AU743*(DT743-DU743)/(100*DL743*(1000-AU743*DT743))</f>
        <v>0</v>
      </c>
      <c r="AI743">
        <f>(AJ743 - AK743 - DY743*1E3/(8.314*(EA743+273.15)) * AM743/DX743 * AL743) * DX743/(100*DL743) * (1000 - DU743)/1000</f>
        <v>0</v>
      </c>
      <c r="AJ743">
        <v>904.3224785788761</v>
      </c>
      <c r="AK743">
        <v>862.4734969696971</v>
      </c>
      <c r="AL743">
        <v>3.366511262587465</v>
      </c>
      <c r="AM743">
        <v>65.65834347020231</v>
      </c>
      <c r="AN743">
        <f>(AP743 - AO743 + DY743*1E3/(8.314*(EA743+273.15)) * AR743/DX743 * AQ743) * DX743/(100*DL743) * 1000/(1000 - AP743)</f>
        <v>0</v>
      </c>
      <c r="AO743">
        <v>13.24046129700354</v>
      </c>
      <c r="AP743">
        <v>16.58138484848485</v>
      </c>
      <c r="AQ743">
        <v>-3.665664440907186E-05</v>
      </c>
      <c r="AR743">
        <v>107.4177789400426</v>
      </c>
      <c r="AS743">
        <v>0</v>
      </c>
      <c r="AT743">
        <v>0</v>
      </c>
      <c r="AU743">
        <f>IF(AS743*$H$13&gt;=AW743,1.0,(AW743/(AW743-AS743*$H$13)))</f>
        <v>0</v>
      </c>
      <c r="AV743">
        <f>(AU743-1)*100</f>
        <v>0</v>
      </c>
      <c r="AW743">
        <f>MAX(0,($B$13+$C$13*EF743)/(1+$D$13*EF743)*DY743/(EA743+273)*$E$13)</f>
        <v>0</v>
      </c>
      <c r="AX743" t="s">
        <v>437</v>
      </c>
      <c r="AY743" t="s">
        <v>437</v>
      </c>
      <c r="AZ743">
        <v>0</v>
      </c>
      <c r="BA743">
        <v>0</v>
      </c>
      <c r="BB743">
        <f>1-AZ743/BA743</f>
        <v>0</v>
      </c>
      <c r="BC743">
        <v>0</v>
      </c>
      <c r="BD743" t="s">
        <v>437</v>
      </c>
      <c r="BE743" t="s">
        <v>437</v>
      </c>
      <c r="BF743">
        <v>0</v>
      </c>
      <c r="BG743">
        <v>0</v>
      </c>
      <c r="BH743">
        <f>1-BF743/BG743</f>
        <v>0</v>
      </c>
      <c r="BI743">
        <v>0.5</v>
      </c>
      <c r="BJ743">
        <f>DI743</f>
        <v>0</v>
      </c>
      <c r="BK743">
        <f>L743</f>
        <v>0</v>
      </c>
      <c r="BL743">
        <f>BH743*BI743*BJ743</f>
        <v>0</v>
      </c>
      <c r="BM743">
        <f>(BK743-BC743)/BJ743</f>
        <v>0</v>
      </c>
      <c r="BN743">
        <f>(BA743-BG743)/BG743</f>
        <v>0</v>
      </c>
      <c r="BO743">
        <f>AZ743/(BB743+AZ743/BG743)</f>
        <v>0</v>
      </c>
      <c r="BP743" t="s">
        <v>437</v>
      </c>
      <c r="BQ743">
        <v>0</v>
      </c>
      <c r="BR743">
        <f>IF(BQ743&lt;&gt;0, BQ743, BO743)</f>
        <v>0</v>
      </c>
      <c r="BS743">
        <f>1-BR743/BG743</f>
        <v>0</v>
      </c>
      <c r="BT743">
        <f>(BG743-BF743)/(BG743-BR743)</f>
        <v>0</v>
      </c>
      <c r="BU743">
        <f>(BA743-BG743)/(BA743-BR743)</f>
        <v>0</v>
      </c>
      <c r="BV743">
        <f>(BG743-BF743)/(BG743-AZ743)</f>
        <v>0</v>
      </c>
      <c r="BW743">
        <f>(BA743-BG743)/(BA743-AZ743)</f>
        <v>0</v>
      </c>
      <c r="BX743">
        <f>(BT743*BR743/BF743)</f>
        <v>0</v>
      </c>
      <c r="BY743">
        <f>(1-BX743)</f>
        <v>0</v>
      </c>
      <c r="BZ743">
        <v>2020</v>
      </c>
      <c r="CA743">
        <v>290.0000000000001</v>
      </c>
      <c r="CB743">
        <v>1590.42</v>
      </c>
      <c r="CC743">
        <v>295</v>
      </c>
      <c r="CD743">
        <v>5220.67</v>
      </c>
      <c r="CE743">
        <v>1591.29</v>
      </c>
      <c r="CF743">
        <v>-0.87</v>
      </c>
      <c r="CG743">
        <v>300.0000000000001</v>
      </c>
      <c r="CH743">
        <v>23.8</v>
      </c>
      <c r="CI743">
        <v>1650.734719841875</v>
      </c>
      <c r="CJ743">
        <v>2.032994541366527</v>
      </c>
      <c r="CK743">
        <v>-31.03478562282126</v>
      </c>
      <c r="CL743">
        <v>0.9198548094063967</v>
      </c>
      <c r="CM743">
        <v>0.9759925733019913</v>
      </c>
      <c r="CN743">
        <v>-0.00431141668520578</v>
      </c>
      <c r="CO743">
        <v>289.9999999999999</v>
      </c>
      <c r="CP743">
        <v>1590.91</v>
      </c>
      <c r="CQ743">
        <v>765</v>
      </c>
      <c r="CR743">
        <v>5219.32</v>
      </c>
      <c r="CS743">
        <v>1591.27</v>
      </c>
      <c r="CT743">
        <v>-0.36</v>
      </c>
      <c r="DH743">
        <f>$B$11*EG743+$C$11*EH743+$F$11*ES743*(1-EV743)</f>
        <v>0</v>
      </c>
      <c r="DI743">
        <f>DH743*DJ743</f>
        <v>0</v>
      </c>
      <c r="DJ743">
        <f>($B$11*$D$9+$C$11*$D$9+$F$11*((FF743+EX743)/MAX(FF743+EX743+FG743, 0.1)*$I$9+FG743/MAX(FF743+EX743+FG743, 0.1)*$J$9))/($B$11+$C$11+$F$11)</f>
        <v>0</v>
      </c>
      <c r="DK743">
        <f>($B$11*$K$9+$C$11*$K$9+$F$11*((FF743+EX743)/MAX(FF743+EX743+FG743, 0.1)*$P$9+FG743/MAX(FF743+EX743+FG743, 0.1)*$Q$9))/($B$11+$C$11+$F$11)</f>
        <v>0</v>
      </c>
      <c r="DL743">
        <v>6</v>
      </c>
      <c r="DM743">
        <v>0.5</v>
      </c>
      <c r="DN743" t="s">
        <v>438</v>
      </c>
      <c r="DO743">
        <v>2</v>
      </c>
      <c r="DP743" t="b">
        <v>1</v>
      </c>
      <c r="DQ743">
        <v>1761516626.5</v>
      </c>
      <c r="DR743">
        <v>841.5395555555556</v>
      </c>
      <c r="DS743">
        <v>893.9247777777778</v>
      </c>
      <c r="DT743">
        <v>16.58761111111111</v>
      </c>
      <c r="DU743">
        <v>13.23562222222222</v>
      </c>
      <c r="DV743">
        <v>844.6642222222222</v>
      </c>
      <c r="DW743">
        <v>16.51154444444444</v>
      </c>
      <c r="DX743">
        <v>500.007</v>
      </c>
      <c r="DY743">
        <v>90.24335555555555</v>
      </c>
      <c r="DZ743">
        <v>0.1000822888888889</v>
      </c>
      <c r="EA743">
        <v>24.00044444444444</v>
      </c>
      <c r="EB743">
        <v>23.99738888888889</v>
      </c>
      <c r="EC743">
        <v>999.9000000000001</v>
      </c>
      <c r="ED743">
        <v>0</v>
      </c>
      <c r="EE743">
        <v>0</v>
      </c>
      <c r="EF743">
        <v>10004.66666666667</v>
      </c>
      <c r="EG743">
        <v>0</v>
      </c>
      <c r="EH743">
        <v>1044.777777777778</v>
      </c>
      <c r="EI743">
        <v>-52.38509999999999</v>
      </c>
      <c r="EJ743">
        <v>855.734111111111</v>
      </c>
      <c r="EK743">
        <v>905.9147777777778</v>
      </c>
      <c r="EL743">
        <v>3.351985555555556</v>
      </c>
      <c r="EM743">
        <v>893.9247777777778</v>
      </c>
      <c r="EN743">
        <v>13.23562222222222</v>
      </c>
      <c r="EO743">
        <v>1.496922222222222</v>
      </c>
      <c r="EP743">
        <v>1.194427777777778</v>
      </c>
      <c r="EQ743">
        <v>12.93676666666667</v>
      </c>
      <c r="ER743">
        <v>9.53225888888889</v>
      </c>
      <c r="ES743">
        <v>1999.961111111111</v>
      </c>
      <c r="ET743">
        <v>0.9799950000000001</v>
      </c>
      <c r="EU743">
        <v>0.02000498888888889</v>
      </c>
      <c r="EV743">
        <v>0</v>
      </c>
      <c r="EW743">
        <v>1341.867777777778</v>
      </c>
      <c r="EX743">
        <v>5.00097</v>
      </c>
      <c r="EY743">
        <v>27101.86666666666</v>
      </c>
      <c r="EZ743">
        <v>16707.22222222222</v>
      </c>
      <c r="FA743">
        <v>41.187</v>
      </c>
      <c r="FB743">
        <v>42.312</v>
      </c>
      <c r="FC743">
        <v>41.347</v>
      </c>
      <c r="FD743">
        <v>41.687</v>
      </c>
      <c r="FE743">
        <v>41.25</v>
      </c>
      <c r="FF743">
        <v>1955.051111111111</v>
      </c>
      <c r="FG743">
        <v>39.91</v>
      </c>
      <c r="FH743">
        <v>0</v>
      </c>
      <c r="FI743">
        <v>11500.40000009537</v>
      </c>
      <c r="FJ743">
        <v>0</v>
      </c>
      <c r="FK743">
        <v>1342.3224</v>
      </c>
      <c r="FL743">
        <v>-7.844615380203009</v>
      </c>
      <c r="FM743">
        <v>-150.0846149228971</v>
      </c>
      <c r="FN743">
        <v>27113.888</v>
      </c>
      <c r="FO743">
        <v>15</v>
      </c>
      <c r="FP743">
        <v>0</v>
      </c>
      <c r="FQ743" t="s">
        <v>439</v>
      </c>
      <c r="FR743">
        <v>1760210915.6</v>
      </c>
      <c r="FS743">
        <v>0</v>
      </c>
      <c r="FT743">
        <v>0</v>
      </c>
      <c r="FU743">
        <v>-0.215</v>
      </c>
      <c r="FV743">
        <v>0</v>
      </c>
      <c r="FW743">
        <v>-0.6919999999999999</v>
      </c>
      <c r="FX743">
        <v>0</v>
      </c>
      <c r="FY743">
        <v>400</v>
      </c>
      <c r="FZ743">
        <v>0</v>
      </c>
      <c r="GA743">
        <v>0.15</v>
      </c>
      <c r="GB743">
        <v>0</v>
      </c>
      <c r="GC743">
        <v>-52.02307073170732</v>
      </c>
      <c r="GD743">
        <v>-2.522989547038305</v>
      </c>
      <c r="GE743">
        <v>0.2562651925241987</v>
      </c>
      <c r="GF743">
        <v>0</v>
      </c>
      <c r="GG743">
        <v>1342.717647058823</v>
      </c>
      <c r="GH743">
        <v>-6.910007639666929</v>
      </c>
      <c r="GI743">
        <v>0.7176024576304144</v>
      </c>
      <c r="GJ743">
        <v>0</v>
      </c>
      <c r="GK743">
        <v>3.331520731707317</v>
      </c>
      <c r="GL743">
        <v>0.1299140069686442</v>
      </c>
      <c r="GM743">
        <v>0.01433090969322381</v>
      </c>
      <c r="GN743">
        <v>0</v>
      </c>
      <c r="GO743">
        <v>0</v>
      </c>
      <c r="GP743">
        <v>3</v>
      </c>
      <c r="GQ743" t="s">
        <v>455</v>
      </c>
      <c r="GR743">
        <v>3.13353</v>
      </c>
      <c r="GS743">
        <v>2.76029</v>
      </c>
      <c r="GT743">
        <v>0.153623</v>
      </c>
      <c r="GU743">
        <v>0.157865</v>
      </c>
      <c r="GV743">
        <v>0.0810227</v>
      </c>
      <c r="GW743">
        <v>0.0679439</v>
      </c>
      <c r="GX743">
        <v>26833.5</v>
      </c>
      <c r="GY743">
        <v>26705.2</v>
      </c>
      <c r="GZ743">
        <v>29490.8</v>
      </c>
      <c r="HA743">
        <v>29319.2</v>
      </c>
      <c r="HB743">
        <v>35816.8</v>
      </c>
      <c r="HC743">
        <v>36203</v>
      </c>
      <c r="HD743">
        <v>41495.5</v>
      </c>
      <c r="HE743">
        <v>41650.7</v>
      </c>
      <c r="HF743">
        <v>1.91075</v>
      </c>
      <c r="HG743">
        <v>1.82542</v>
      </c>
      <c r="HH743">
        <v>0.008031730000000001</v>
      </c>
      <c r="HI743">
        <v>0</v>
      </c>
      <c r="HJ743">
        <v>23.8749</v>
      </c>
      <c r="HK743">
        <v>999.9</v>
      </c>
      <c r="HL743">
        <v>33.7</v>
      </c>
      <c r="HM743">
        <v>31.2</v>
      </c>
      <c r="HN743">
        <v>17.0414</v>
      </c>
      <c r="HO743">
        <v>62.4669</v>
      </c>
      <c r="HP743">
        <v>30.7372</v>
      </c>
      <c r="HQ743">
        <v>1</v>
      </c>
      <c r="HR743">
        <v>0.306634</v>
      </c>
      <c r="HS743">
        <v>4.97498</v>
      </c>
      <c r="HT743">
        <v>20.2703</v>
      </c>
      <c r="HU743">
        <v>5.21594</v>
      </c>
      <c r="HV743">
        <v>12.0159</v>
      </c>
      <c r="HW743">
        <v>4.98875</v>
      </c>
      <c r="HX743">
        <v>3.28772</v>
      </c>
      <c r="HY743">
        <v>9999</v>
      </c>
      <c r="HZ743">
        <v>9999</v>
      </c>
      <c r="IA743">
        <v>9999</v>
      </c>
      <c r="IB743">
        <v>999.9</v>
      </c>
      <c r="IC743">
        <v>4.97282</v>
      </c>
      <c r="ID743">
        <v>1.86661</v>
      </c>
      <c r="IE743">
        <v>1.86588</v>
      </c>
      <c r="IF743">
        <v>1.86584</v>
      </c>
      <c r="IG743">
        <v>1.86768</v>
      </c>
      <c r="IH743">
        <v>1.87012</v>
      </c>
      <c r="II743">
        <v>1.86876</v>
      </c>
      <c r="IJ743">
        <v>1.87027</v>
      </c>
      <c r="IK743">
        <v>0</v>
      </c>
      <c r="IL743">
        <v>0</v>
      </c>
      <c r="IM743">
        <v>0</v>
      </c>
      <c r="IN743">
        <v>0</v>
      </c>
      <c r="IO743" t="s">
        <v>441</v>
      </c>
      <c r="IP743" t="s">
        <v>442</v>
      </c>
      <c r="IQ743" t="s">
        <v>443</v>
      </c>
      <c r="IR743" t="s">
        <v>443</v>
      </c>
      <c r="IS743" t="s">
        <v>443</v>
      </c>
      <c r="IT743" t="s">
        <v>443</v>
      </c>
      <c r="IU743">
        <v>0</v>
      </c>
      <c r="IV743">
        <v>100</v>
      </c>
      <c r="IW743">
        <v>100</v>
      </c>
      <c r="IX743">
        <v>-3.14</v>
      </c>
      <c r="IY743">
        <v>0.0759</v>
      </c>
      <c r="IZ743">
        <v>-1.414774939843471</v>
      </c>
      <c r="JA743">
        <v>-0.002262605230658699</v>
      </c>
      <c r="JB743">
        <v>4.117972070868355E-07</v>
      </c>
      <c r="JC743">
        <v>-1.535053720392113E-10</v>
      </c>
      <c r="JD743">
        <v>-0.05773197212917025</v>
      </c>
      <c r="JE743">
        <v>-0.004387372397949352</v>
      </c>
      <c r="JF743">
        <v>0.001148265067849212</v>
      </c>
      <c r="JG743">
        <v>-2.372704636287677E-05</v>
      </c>
      <c r="JH743">
        <v>4</v>
      </c>
      <c r="JI743">
        <v>2346</v>
      </c>
      <c r="JJ743">
        <v>1</v>
      </c>
      <c r="JK743">
        <v>24</v>
      </c>
      <c r="JL743">
        <v>21761.9</v>
      </c>
      <c r="JM743">
        <v>29358610.5</v>
      </c>
      <c r="JN743">
        <v>1.92261</v>
      </c>
      <c r="JO743">
        <v>2.24976</v>
      </c>
      <c r="JP743">
        <v>1.39648</v>
      </c>
      <c r="JQ743">
        <v>2.35352</v>
      </c>
      <c r="JR743">
        <v>1.49536</v>
      </c>
      <c r="JS743">
        <v>2.7002</v>
      </c>
      <c r="JT743">
        <v>36.0816</v>
      </c>
      <c r="JU743">
        <v>24.0262</v>
      </c>
      <c r="JV743">
        <v>18</v>
      </c>
      <c r="JW743">
        <v>502.122</v>
      </c>
      <c r="JX743">
        <v>437.37</v>
      </c>
      <c r="JY743">
        <v>18.4167</v>
      </c>
      <c r="JZ743">
        <v>31.3479</v>
      </c>
      <c r="KA743">
        <v>30.0001</v>
      </c>
      <c r="KB743">
        <v>31.1376</v>
      </c>
      <c r="KC743">
        <v>31.0608</v>
      </c>
      <c r="KD743">
        <v>38.5189</v>
      </c>
      <c r="KE743">
        <v>25.2227</v>
      </c>
      <c r="KF743">
        <v>28.0439</v>
      </c>
      <c r="KG743">
        <v>18.4168</v>
      </c>
      <c r="KH743">
        <v>921.247</v>
      </c>
      <c r="KI743">
        <v>13.186</v>
      </c>
      <c r="KJ743">
        <v>100.786</v>
      </c>
      <c r="KK743">
        <v>100.159</v>
      </c>
    </row>
    <row r="744" spans="1:297">
      <c r="A744">
        <v>728</v>
      </c>
      <c r="B744">
        <v>1761516634</v>
      </c>
      <c r="C744">
        <v>9423.5</v>
      </c>
      <c r="D744" t="s">
        <v>1905</v>
      </c>
      <c r="E744" t="s">
        <v>1906</v>
      </c>
      <c r="F744">
        <v>5</v>
      </c>
      <c r="G744" t="s">
        <v>1604</v>
      </c>
      <c r="H744" t="s">
        <v>436</v>
      </c>
      <c r="I744">
        <v>1761516631.2</v>
      </c>
      <c r="J744">
        <f>(K744)/1000</f>
        <v>0</v>
      </c>
      <c r="K744">
        <f>IF(DP744, AN744, AH744)</f>
        <v>0</v>
      </c>
      <c r="L744">
        <f>IF(DP744, AI744, AG744)</f>
        <v>0</v>
      </c>
      <c r="M744">
        <f>DR744 - IF(AU744&gt;1, L744*DL744*100.0/(AW744), 0)</f>
        <v>0</v>
      </c>
      <c r="N744">
        <f>((T744-J744/2)*M744-L744)/(T744+J744/2)</f>
        <v>0</v>
      </c>
      <c r="O744">
        <f>N744*(DY744+DZ744)/1000.0</f>
        <v>0</v>
      </c>
      <c r="P744">
        <f>(DR744 - IF(AU744&gt;1, L744*DL744*100.0/(AW744), 0))*(DY744+DZ744)/1000.0</f>
        <v>0</v>
      </c>
      <c r="Q744">
        <f>2.0/((1/S744-1/R744)+SIGN(S744)*SQRT((1/S744-1/R744)*(1/S744-1/R744) + 4*DM744/((DM744+1)*(DM744+1))*(2*1/S744*1/R744-1/R744*1/R744)))</f>
        <v>0</v>
      </c>
      <c r="R744">
        <f>IF(LEFT(DN744,1)&lt;&gt;"0",IF(LEFT(DN744,1)="1",3.0,DO744),$D$5+$E$5*(EF744*DY744/($K$5*1000))+$F$5*(EF744*DY744/($K$5*1000))*MAX(MIN(DL744,$J$5),$I$5)*MAX(MIN(DL744,$J$5),$I$5)+$G$5*MAX(MIN(DL744,$J$5),$I$5)*(EF744*DY744/($K$5*1000))+$H$5*(EF744*DY744/($K$5*1000))*(EF744*DY744/($K$5*1000)))</f>
        <v>0</v>
      </c>
      <c r="S744">
        <f>J744*(1000-(1000*0.61365*exp(17.502*W744/(240.97+W744))/(DY744+DZ744)+DT744)/2)/(1000*0.61365*exp(17.502*W744/(240.97+W744))/(DY744+DZ744)-DT744)</f>
        <v>0</v>
      </c>
      <c r="T744">
        <f>1/((DM744+1)/(Q744/1.6)+1/(R744/1.37)) + DM744/((DM744+1)/(Q744/1.6) + DM744/(R744/1.37))</f>
        <v>0</v>
      </c>
      <c r="U744">
        <f>(DH744*DK744)</f>
        <v>0</v>
      </c>
      <c r="V744">
        <f>(EA744+(U744+2*0.95*5.67E-8*(((EA744+$B$7)+273)^4-(EA744+273)^4)-44100*J744)/(1.84*29.3*R744+8*0.95*5.67E-8*(EA744+273)^3))</f>
        <v>0</v>
      </c>
      <c r="W744">
        <f>($C$7*EB744+$D$7*EC744+$E$7*V744)</f>
        <v>0</v>
      </c>
      <c r="X744">
        <f>0.61365*exp(17.502*W744/(240.97+W744))</f>
        <v>0</v>
      </c>
      <c r="Y744">
        <f>(Z744/AA744*100)</f>
        <v>0</v>
      </c>
      <c r="Z744">
        <f>DT744*(DY744+DZ744)/1000</f>
        <v>0</v>
      </c>
      <c r="AA744">
        <f>0.61365*exp(17.502*EA744/(240.97+EA744))</f>
        <v>0</v>
      </c>
      <c r="AB744">
        <f>(X744-DT744*(DY744+DZ744)/1000)</f>
        <v>0</v>
      </c>
      <c r="AC744">
        <f>(-J744*44100)</f>
        <v>0</v>
      </c>
      <c r="AD744">
        <f>2*29.3*R744*0.92*(EA744-W744)</f>
        <v>0</v>
      </c>
      <c r="AE744">
        <f>2*0.95*5.67E-8*(((EA744+$B$7)+273)^4-(W744+273)^4)</f>
        <v>0</v>
      </c>
      <c r="AF744">
        <f>U744+AE744+AC744+AD744</f>
        <v>0</v>
      </c>
      <c r="AG744">
        <f>DX744*AU744*(DS744-DR744*(1000-AU744*DU744)/(1000-AU744*DT744))/(100*DL744)</f>
        <v>0</v>
      </c>
      <c r="AH744">
        <f>1000*DX744*AU744*(DT744-DU744)/(100*DL744*(1000-AU744*DT744))</f>
        <v>0</v>
      </c>
      <c r="AI744">
        <f>(AJ744 - AK744 - DY744*1E3/(8.314*(EA744+273.15)) * AM744/DX744 * AL744) * DX744/(100*DL744) * (1000 - DU744)/1000</f>
        <v>0</v>
      </c>
      <c r="AJ744">
        <v>921.3936546106378</v>
      </c>
      <c r="AK744">
        <v>879.3889515151513</v>
      </c>
      <c r="AL744">
        <v>3.377349507291485</v>
      </c>
      <c r="AM744">
        <v>65.65834347020231</v>
      </c>
      <c r="AN744">
        <f>(AP744 - AO744 + DY744*1E3/(8.314*(EA744+273.15)) * AR744/DX744 * AQ744) * DX744/(100*DL744) * 1000/(1000 - AP744)</f>
        <v>0</v>
      </c>
      <c r="AO744">
        <v>13.19753030245737</v>
      </c>
      <c r="AP744">
        <v>16.55310727272727</v>
      </c>
      <c r="AQ744">
        <v>-0.006559468284358759</v>
      </c>
      <c r="AR744">
        <v>107.4177789400426</v>
      </c>
      <c r="AS744">
        <v>0</v>
      </c>
      <c r="AT744">
        <v>0</v>
      </c>
      <c r="AU744">
        <f>IF(AS744*$H$13&gt;=AW744,1.0,(AW744/(AW744-AS744*$H$13)))</f>
        <v>0</v>
      </c>
      <c r="AV744">
        <f>(AU744-1)*100</f>
        <v>0</v>
      </c>
      <c r="AW744">
        <f>MAX(0,($B$13+$C$13*EF744)/(1+$D$13*EF744)*DY744/(EA744+273)*$E$13)</f>
        <v>0</v>
      </c>
      <c r="AX744" t="s">
        <v>437</v>
      </c>
      <c r="AY744" t="s">
        <v>437</v>
      </c>
      <c r="AZ744">
        <v>0</v>
      </c>
      <c r="BA744">
        <v>0</v>
      </c>
      <c r="BB744">
        <f>1-AZ744/BA744</f>
        <v>0</v>
      </c>
      <c r="BC744">
        <v>0</v>
      </c>
      <c r="BD744" t="s">
        <v>437</v>
      </c>
      <c r="BE744" t="s">
        <v>437</v>
      </c>
      <c r="BF744">
        <v>0</v>
      </c>
      <c r="BG744">
        <v>0</v>
      </c>
      <c r="BH744">
        <f>1-BF744/BG744</f>
        <v>0</v>
      </c>
      <c r="BI744">
        <v>0.5</v>
      </c>
      <c r="BJ744">
        <f>DI744</f>
        <v>0</v>
      </c>
      <c r="BK744">
        <f>L744</f>
        <v>0</v>
      </c>
      <c r="BL744">
        <f>BH744*BI744*BJ744</f>
        <v>0</v>
      </c>
      <c r="BM744">
        <f>(BK744-BC744)/BJ744</f>
        <v>0</v>
      </c>
      <c r="BN744">
        <f>(BA744-BG744)/BG744</f>
        <v>0</v>
      </c>
      <c r="BO744">
        <f>AZ744/(BB744+AZ744/BG744)</f>
        <v>0</v>
      </c>
      <c r="BP744" t="s">
        <v>437</v>
      </c>
      <c r="BQ744">
        <v>0</v>
      </c>
      <c r="BR744">
        <f>IF(BQ744&lt;&gt;0, BQ744, BO744)</f>
        <v>0</v>
      </c>
      <c r="BS744">
        <f>1-BR744/BG744</f>
        <v>0</v>
      </c>
      <c r="BT744">
        <f>(BG744-BF744)/(BG744-BR744)</f>
        <v>0</v>
      </c>
      <c r="BU744">
        <f>(BA744-BG744)/(BA744-BR744)</f>
        <v>0</v>
      </c>
      <c r="BV744">
        <f>(BG744-BF744)/(BG744-AZ744)</f>
        <v>0</v>
      </c>
      <c r="BW744">
        <f>(BA744-BG744)/(BA744-AZ744)</f>
        <v>0</v>
      </c>
      <c r="BX744">
        <f>(BT744*BR744/BF744)</f>
        <v>0</v>
      </c>
      <c r="BY744">
        <f>(1-BX744)</f>
        <v>0</v>
      </c>
      <c r="BZ744">
        <v>2020</v>
      </c>
      <c r="CA744">
        <v>290.0000000000001</v>
      </c>
      <c r="CB744">
        <v>1590.42</v>
      </c>
      <c r="CC744">
        <v>295</v>
      </c>
      <c r="CD744">
        <v>5220.67</v>
      </c>
      <c r="CE744">
        <v>1591.29</v>
      </c>
      <c r="CF744">
        <v>-0.87</v>
      </c>
      <c r="CG744">
        <v>300.0000000000001</v>
      </c>
      <c r="CH744">
        <v>23.8</v>
      </c>
      <c r="CI744">
        <v>1650.734719841875</v>
      </c>
      <c r="CJ744">
        <v>2.032994541366527</v>
      </c>
      <c r="CK744">
        <v>-31.03478562282126</v>
      </c>
      <c r="CL744">
        <v>0.9198548094063967</v>
      </c>
      <c r="CM744">
        <v>0.9759925733019913</v>
      </c>
      <c r="CN744">
        <v>-0.00431141668520578</v>
      </c>
      <c r="CO744">
        <v>289.9999999999999</v>
      </c>
      <c r="CP744">
        <v>1590.91</v>
      </c>
      <c r="CQ744">
        <v>765</v>
      </c>
      <c r="CR744">
        <v>5219.32</v>
      </c>
      <c r="CS744">
        <v>1591.27</v>
      </c>
      <c r="CT744">
        <v>-0.36</v>
      </c>
      <c r="DH744">
        <f>$B$11*EG744+$C$11*EH744+$F$11*ES744*(1-EV744)</f>
        <v>0</v>
      </c>
      <c r="DI744">
        <f>DH744*DJ744</f>
        <v>0</v>
      </c>
      <c r="DJ744">
        <f>($B$11*$D$9+$C$11*$D$9+$F$11*((FF744+EX744)/MAX(FF744+EX744+FG744, 0.1)*$I$9+FG744/MAX(FF744+EX744+FG744, 0.1)*$J$9))/($B$11+$C$11+$F$11)</f>
        <v>0</v>
      </c>
      <c r="DK744">
        <f>($B$11*$K$9+$C$11*$K$9+$F$11*((FF744+EX744)/MAX(FF744+EX744+FG744, 0.1)*$P$9+FG744/MAX(FF744+EX744+FG744, 0.1)*$Q$9))/($B$11+$C$11+$F$11)</f>
        <v>0</v>
      </c>
      <c r="DL744">
        <v>6</v>
      </c>
      <c r="DM744">
        <v>0.5</v>
      </c>
      <c r="DN744" t="s">
        <v>438</v>
      </c>
      <c r="DO744">
        <v>2</v>
      </c>
      <c r="DP744" t="b">
        <v>1</v>
      </c>
      <c r="DQ744">
        <v>1761516631.2</v>
      </c>
      <c r="DR744">
        <v>857.1857</v>
      </c>
      <c r="DS744">
        <v>909.8031999999999</v>
      </c>
      <c r="DT744">
        <v>16.5657</v>
      </c>
      <c r="DU744">
        <v>13.19877</v>
      </c>
      <c r="DV744">
        <v>860.3399999999999</v>
      </c>
      <c r="DW744">
        <v>16.48995</v>
      </c>
      <c r="DX744">
        <v>500.0186</v>
      </c>
      <c r="DY744">
        <v>90.24069999999999</v>
      </c>
      <c r="DZ744">
        <v>0.10005013</v>
      </c>
      <c r="EA744">
        <v>24.00583</v>
      </c>
      <c r="EB744">
        <v>24.00658</v>
      </c>
      <c r="EC744">
        <v>999.9</v>
      </c>
      <c r="ED744">
        <v>0</v>
      </c>
      <c r="EE744">
        <v>0</v>
      </c>
      <c r="EF744">
        <v>9990.244999999999</v>
      </c>
      <c r="EG744">
        <v>0</v>
      </c>
      <c r="EH744">
        <v>1044.782</v>
      </c>
      <c r="EI744">
        <v>-52.61756</v>
      </c>
      <c r="EJ744">
        <v>871.6247</v>
      </c>
      <c r="EK744">
        <v>921.9721</v>
      </c>
      <c r="EL744">
        <v>3.366918</v>
      </c>
      <c r="EM744">
        <v>909.8031999999999</v>
      </c>
      <c r="EN744">
        <v>13.19877</v>
      </c>
      <c r="EO744">
        <v>1.4949</v>
      </c>
      <c r="EP744">
        <v>1.191066</v>
      </c>
      <c r="EQ744">
        <v>12.9161</v>
      </c>
      <c r="ER744">
        <v>9.490359</v>
      </c>
      <c r="ES744">
        <v>2000.035</v>
      </c>
      <c r="ET744">
        <v>0.9799958</v>
      </c>
      <c r="EU744">
        <v>0.02000421</v>
      </c>
      <c r="EV744">
        <v>0</v>
      </c>
      <c r="EW744">
        <v>1341.032</v>
      </c>
      <c r="EX744">
        <v>5.000970000000001</v>
      </c>
      <c r="EY744">
        <v>27090.6</v>
      </c>
      <c r="EZ744">
        <v>16707.85</v>
      </c>
      <c r="FA744">
        <v>41.187</v>
      </c>
      <c r="FB744">
        <v>42.312</v>
      </c>
      <c r="FC744">
        <v>41.34349999999999</v>
      </c>
      <c r="FD744">
        <v>41.687</v>
      </c>
      <c r="FE744">
        <v>41.2374</v>
      </c>
      <c r="FF744">
        <v>1955.125</v>
      </c>
      <c r="FG744">
        <v>39.90999999999999</v>
      </c>
      <c r="FH744">
        <v>0</v>
      </c>
      <c r="FI744">
        <v>11505.20000004768</v>
      </c>
      <c r="FJ744">
        <v>0</v>
      </c>
      <c r="FK744">
        <v>1341.6576</v>
      </c>
      <c r="FL744">
        <v>-7.973076937853338</v>
      </c>
      <c r="FM744">
        <v>-155.1307693191529</v>
      </c>
      <c r="FN744">
        <v>27101.556</v>
      </c>
      <c r="FO744">
        <v>15</v>
      </c>
      <c r="FP744">
        <v>0</v>
      </c>
      <c r="FQ744" t="s">
        <v>439</v>
      </c>
      <c r="FR744">
        <v>1760210915.6</v>
      </c>
      <c r="FS744">
        <v>0</v>
      </c>
      <c r="FT744">
        <v>0</v>
      </c>
      <c r="FU744">
        <v>-0.215</v>
      </c>
      <c r="FV744">
        <v>0</v>
      </c>
      <c r="FW744">
        <v>-0.6919999999999999</v>
      </c>
      <c r="FX744">
        <v>0</v>
      </c>
      <c r="FY744">
        <v>400</v>
      </c>
      <c r="FZ744">
        <v>0</v>
      </c>
      <c r="GA744">
        <v>0.15</v>
      </c>
      <c r="GB744">
        <v>0</v>
      </c>
      <c r="GC744">
        <v>-52.2313175</v>
      </c>
      <c r="GD744">
        <v>-2.795969606003576</v>
      </c>
      <c r="GE744">
        <v>0.2758242546328182</v>
      </c>
      <c r="GF744">
        <v>0</v>
      </c>
      <c r="GG744">
        <v>1342.188235294118</v>
      </c>
      <c r="GH744">
        <v>-8.137815130154678</v>
      </c>
      <c r="GI744">
        <v>0.8365984017514978</v>
      </c>
      <c r="GJ744">
        <v>0</v>
      </c>
      <c r="GK744">
        <v>3.3433255</v>
      </c>
      <c r="GL744">
        <v>0.1718231144465234</v>
      </c>
      <c r="GM744">
        <v>0.01813558572944363</v>
      </c>
      <c r="GN744">
        <v>0</v>
      </c>
      <c r="GO744">
        <v>0</v>
      </c>
      <c r="GP744">
        <v>3</v>
      </c>
      <c r="GQ744" t="s">
        <v>455</v>
      </c>
      <c r="GR744">
        <v>3.13344</v>
      </c>
      <c r="GS744">
        <v>2.76028</v>
      </c>
      <c r="GT744">
        <v>0.155595</v>
      </c>
      <c r="GU744">
        <v>0.159789</v>
      </c>
      <c r="GV744">
        <v>0.08092390000000001</v>
      </c>
      <c r="GW744">
        <v>0.0679075</v>
      </c>
      <c r="GX744">
        <v>26771</v>
      </c>
      <c r="GY744">
        <v>26644.4</v>
      </c>
      <c r="GZ744">
        <v>29491</v>
      </c>
      <c r="HA744">
        <v>29319.5</v>
      </c>
      <c r="HB744">
        <v>35820.7</v>
      </c>
      <c r="HC744">
        <v>36204.9</v>
      </c>
      <c r="HD744">
        <v>41495.5</v>
      </c>
      <c r="HE744">
        <v>41651.3</v>
      </c>
      <c r="HF744">
        <v>1.91077</v>
      </c>
      <c r="HG744">
        <v>1.82537</v>
      </c>
      <c r="HH744">
        <v>0.0077486</v>
      </c>
      <c r="HI744">
        <v>0</v>
      </c>
      <c r="HJ744">
        <v>23.8764</v>
      </c>
      <c r="HK744">
        <v>999.9</v>
      </c>
      <c r="HL744">
        <v>33.7</v>
      </c>
      <c r="HM744">
        <v>31.2</v>
      </c>
      <c r="HN744">
        <v>17.0422</v>
      </c>
      <c r="HO744">
        <v>62.6569</v>
      </c>
      <c r="HP744">
        <v>30.8133</v>
      </c>
      <c r="HQ744">
        <v>1</v>
      </c>
      <c r="HR744">
        <v>0.306651</v>
      </c>
      <c r="HS744">
        <v>5.11451</v>
      </c>
      <c r="HT744">
        <v>20.2662</v>
      </c>
      <c r="HU744">
        <v>5.21684</v>
      </c>
      <c r="HV744">
        <v>12.0159</v>
      </c>
      <c r="HW744">
        <v>4.98865</v>
      </c>
      <c r="HX744">
        <v>3.28775</v>
      </c>
      <c r="HY744">
        <v>9999</v>
      </c>
      <c r="HZ744">
        <v>9999</v>
      </c>
      <c r="IA744">
        <v>9999</v>
      </c>
      <c r="IB744">
        <v>999.9</v>
      </c>
      <c r="IC744">
        <v>4.97283</v>
      </c>
      <c r="ID744">
        <v>1.86661</v>
      </c>
      <c r="IE744">
        <v>1.86585</v>
      </c>
      <c r="IF744">
        <v>1.86585</v>
      </c>
      <c r="IG744">
        <v>1.86768</v>
      </c>
      <c r="IH744">
        <v>1.87013</v>
      </c>
      <c r="II744">
        <v>1.86875</v>
      </c>
      <c r="IJ744">
        <v>1.87027</v>
      </c>
      <c r="IK744">
        <v>0</v>
      </c>
      <c r="IL744">
        <v>0</v>
      </c>
      <c r="IM744">
        <v>0</v>
      </c>
      <c r="IN744">
        <v>0</v>
      </c>
      <c r="IO744" t="s">
        <v>441</v>
      </c>
      <c r="IP744" t="s">
        <v>442</v>
      </c>
      <c r="IQ744" t="s">
        <v>443</v>
      </c>
      <c r="IR744" t="s">
        <v>443</v>
      </c>
      <c r="IS744" t="s">
        <v>443</v>
      </c>
      <c r="IT744" t="s">
        <v>443</v>
      </c>
      <c r="IU744">
        <v>0</v>
      </c>
      <c r="IV744">
        <v>100</v>
      </c>
      <c r="IW744">
        <v>100</v>
      </c>
      <c r="IX744">
        <v>-3.173</v>
      </c>
      <c r="IY744">
        <v>0.0756</v>
      </c>
      <c r="IZ744">
        <v>-1.414774939843471</v>
      </c>
      <c r="JA744">
        <v>-0.002262605230658699</v>
      </c>
      <c r="JB744">
        <v>4.117972070868355E-07</v>
      </c>
      <c r="JC744">
        <v>-1.535053720392113E-10</v>
      </c>
      <c r="JD744">
        <v>-0.05773197212917025</v>
      </c>
      <c r="JE744">
        <v>-0.004387372397949352</v>
      </c>
      <c r="JF744">
        <v>0.001148265067849212</v>
      </c>
      <c r="JG744">
        <v>-2.372704636287677E-05</v>
      </c>
      <c r="JH744">
        <v>4</v>
      </c>
      <c r="JI744">
        <v>2346</v>
      </c>
      <c r="JJ744">
        <v>1</v>
      </c>
      <c r="JK744">
        <v>24</v>
      </c>
      <c r="JL744">
        <v>21762</v>
      </c>
      <c r="JM744">
        <v>29358610.6</v>
      </c>
      <c r="JN744">
        <v>1.94824</v>
      </c>
      <c r="JO744">
        <v>2.25464</v>
      </c>
      <c r="JP744">
        <v>1.39771</v>
      </c>
      <c r="JQ744">
        <v>2.35352</v>
      </c>
      <c r="JR744">
        <v>1.49536</v>
      </c>
      <c r="JS744">
        <v>2.68188</v>
      </c>
      <c r="JT744">
        <v>36.105</v>
      </c>
      <c r="JU744">
        <v>24.0175</v>
      </c>
      <c r="JV744">
        <v>18</v>
      </c>
      <c r="JW744">
        <v>502.139</v>
      </c>
      <c r="JX744">
        <v>437.339</v>
      </c>
      <c r="JY744">
        <v>18.419</v>
      </c>
      <c r="JZ744">
        <v>31.3479</v>
      </c>
      <c r="KA744">
        <v>30.0002</v>
      </c>
      <c r="KB744">
        <v>31.1376</v>
      </c>
      <c r="KC744">
        <v>31.0608</v>
      </c>
      <c r="KD744">
        <v>39.1062</v>
      </c>
      <c r="KE744">
        <v>25.2227</v>
      </c>
      <c r="KF744">
        <v>28.0439</v>
      </c>
      <c r="KG744">
        <v>18.317</v>
      </c>
      <c r="KH744">
        <v>941.282</v>
      </c>
      <c r="KI744">
        <v>13.196</v>
      </c>
      <c r="KJ744">
        <v>100.786</v>
      </c>
      <c r="KK744">
        <v>100.161</v>
      </c>
    </row>
    <row r="745" spans="1:297">
      <c r="A745">
        <v>729</v>
      </c>
      <c r="B745">
        <v>1761516639</v>
      </c>
      <c r="C745">
        <v>9428.5</v>
      </c>
      <c r="D745" t="s">
        <v>1907</v>
      </c>
      <c r="E745" t="s">
        <v>1908</v>
      </c>
      <c r="F745">
        <v>5</v>
      </c>
      <c r="G745" t="s">
        <v>1604</v>
      </c>
      <c r="H745" t="s">
        <v>436</v>
      </c>
      <c r="I745">
        <v>1761516636.5</v>
      </c>
      <c r="J745">
        <f>(K745)/1000</f>
        <v>0</v>
      </c>
      <c r="K745">
        <f>IF(DP745, AN745, AH745)</f>
        <v>0</v>
      </c>
      <c r="L745">
        <f>IF(DP745, AI745, AG745)</f>
        <v>0</v>
      </c>
      <c r="M745">
        <f>DR745 - IF(AU745&gt;1, L745*DL745*100.0/(AW745), 0)</f>
        <v>0</v>
      </c>
      <c r="N745">
        <f>((T745-J745/2)*M745-L745)/(T745+J745/2)</f>
        <v>0</v>
      </c>
      <c r="O745">
        <f>N745*(DY745+DZ745)/1000.0</f>
        <v>0</v>
      </c>
      <c r="P745">
        <f>(DR745 - IF(AU745&gt;1, L745*DL745*100.0/(AW745), 0))*(DY745+DZ745)/1000.0</f>
        <v>0</v>
      </c>
      <c r="Q745">
        <f>2.0/((1/S745-1/R745)+SIGN(S745)*SQRT((1/S745-1/R745)*(1/S745-1/R745) + 4*DM745/((DM745+1)*(DM745+1))*(2*1/S745*1/R745-1/R745*1/R745)))</f>
        <v>0</v>
      </c>
      <c r="R745">
        <f>IF(LEFT(DN745,1)&lt;&gt;"0",IF(LEFT(DN745,1)="1",3.0,DO745),$D$5+$E$5*(EF745*DY745/($K$5*1000))+$F$5*(EF745*DY745/($K$5*1000))*MAX(MIN(DL745,$J$5),$I$5)*MAX(MIN(DL745,$J$5),$I$5)+$G$5*MAX(MIN(DL745,$J$5),$I$5)*(EF745*DY745/($K$5*1000))+$H$5*(EF745*DY745/($K$5*1000))*(EF745*DY745/($K$5*1000)))</f>
        <v>0</v>
      </c>
      <c r="S745">
        <f>J745*(1000-(1000*0.61365*exp(17.502*W745/(240.97+W745))/(DY745+DZ745)+DT745)/2)/(1000*0.61365*exp(17.502*W745/(240.97+W745))/(DY745+DZ745)-DT745)</f>
        <v>0</v>
      </c>
      <c r="T745">
        <f>1/((DM745+1)/(Q745/1.6)+1/(R745/1.37)) + DM745/((DM745+1)/(Q745/1.6) + DM745/(R745/1.37))</f>
        <v>0</v>
      </c>
      <c r="U745">
        <f>(DH745*DK745)</f>
        <v>0</v>
      </c>
      <c r="V745">
        <f>(EA745+(U745+2*0.95*5.67E-8*(((EA745+$B$7)+273)^4-(EA745+273)^4)-44100*J745)/(1.84*29.3*R745+8*0.95*5.67E-8*(EA745+273)^3))</f>
        <v>0</v>
      </c>
      <c r="W745">
        <f>($C$7*EB745+$D$7*EC745+$E$7*V745)</f>
        <v>0</v>
      </c>
      <c r="X745">
        <f>0.61365*exp(17.502*W745/(240.97+W745))</f>
        <v>0</v>
      </c>
      <c r="Y745">
        <f>(Z745/AA745*100)</f>
        <v>0</v>
      </c>
      <c r="Z745">
        <f>DT745*(DY745+DZ745)/1000</f>
        <v>0</v>
      </c>
      <c r="AA745">
        <f>0.61365*exp(17.502*EA745/(240.97+EA745))</f>
        <v>0</v>
      </c>
      <c r="AB745">
        <f>(X745-DT745*(DY745+DZ745)/1000)</f>
        <v>0</v>
      </c>
      <c r="AC745">
        <f>(-J745*44100)</f>
        <v>0</v>
      </c>
      <c r="AD745">
        <f>2*29.3*R745*0.92*(EA745-W745)</f>
        <v>0</v>
      </c>
      <c r="AE745">
        <f>2*0.95*5.67E-8*(((EA745+$B$7)+273)^4-(W745+273)^4)</f>
        <v>0</v>
      </c>
      <c r="AF745">
        <f>U745+AE745+AC745+AD745</f>
        <v>0</v>
      </c>
      <c r="AG745">
        <f>DX745*AU745*(DS745-DR745*(1000-AU745*DU745)/(1000-AU745*DT745))/(100*DL745)</f>
        <v>0</v>
      </c>
      <c r="AH745">
        <f>1000*DX745*AU745*(DT745-DU745)/(100*DL745*(1000-AU745*DT745))</f>
        <v>0</v>
      </c>
      <c r="AI745">
        <f>(AJ745 - AK745 - DY745*1E3/(8.314*(EA745+273.15)) * AM745/DX745 * AL745) * DX745/(100*DL745) * (1000 - DU745)/1000</f>
        <v>0</v>
      </c>
      <c r="AJ745">
        <v>938.3381890872288</v>
      </c>
      <c r="AK745">
        <v>896.252842424242</v>
      </c>
      <c r="AL745">
        <v>3.37343050956057</v>
      </c>
      <c r="AM745">
        <v>65.65834347020231</v>
      </c>
      <c r="AN745">
        <f>(AP745 - AO745 + DY745*1E3/(8.314*(EA745+273.15)) * AR745/DX745 * AQ745) * DX745/(100*DL745) * 1000/(1000 - AP745)</f>
        <v>0</v>
      </c>
      <c r="AO745">
        <v>13.19388825885382</v>
      </c>
      <c r="AP745">
        <v>16.52808181818181</v>
      </c>
      <c r="AQ745">
        <v>-0.001571816368023835</v>
      </c>
      <c r="AR745">
        <v>107.4177789400426</v>
      </c>
      <c r="AS745">
        <v>0</v>
      </c>
      <c r="AT745">
        <v>0</v>
      </c>
      <c r="AU745">
        <f>IF(AS745*$H$13&gt;=AW745,1.0,(AW745/(AW745-AS745*$H$13)))</f>
        <v>0</v>
      </c>
      <c r="AV745">
        <f>(AU745-1)*100</f>
        <v>0</v>
      </c>
      <c r="AW745">
        <f>MAX(0,($B$13+$C$13*EF745)/(1+$D$13*EF745)*DY745/(EA745+273)*$E$13)</f>
        <v>0</v>
      </c>
      <c r="AX745" t="s">
        <v>437</v>
      </c>
      <c r="AY745" t="s">
        <v>437</v>
      </c>
      <c r="AZ745">
        <v>0</v>
      </c>
      <c r="BA745">
        <v>0</v>
      </c>
      <c r="BB745">
        <f>1-AZ745/BA745</f>
        <v>0</v>
      </c>
      <c r="BC745">
        <v>0</v>
      </c>
      <c r="BD745" t="s">
        <v>437</v>
      </c>
      <c r="BE745" t="s">
        <v>437</v>
      </c>
      <c r="BF745">
        <v>0</v>
      </c>
      <c r="BG745">
        <v>0</v>
      </c>
      <c r="BH745">
        <f>1-BF745/BG745</f>
        <v>0</v>
      </c>
      <c r="BI745">
        <v>0.5</v>
      </c>
      <c r="BJ745">
        <f>DI745</f>
        <v>0</v>
      </c>
      <c r="BK745">
        <f>L745</f>
        <v>0</v>
      </c>
      <c r="BL745">
        <f>BH745*BI745*BJ745</f>
        <v>0</v>
      </c>
      <c r="BM745">
        <f>(BK745-BC745)/BJ745</f>
        <v>0</v>
      </c>
      <c r="BN745">
        <f>(BA745-BG745)/BG745</f>
        <v>0</v>
      </c>
      <c r="BO745">
        <f>AZ745/(BB745+AZ745/BG745)</f>
        <v>0</v>
      </c>
      <c r="BP745" t="s">
        <v>437</v>
      </c>
      <c r="BQ745">
        <v>0</v>
      </c>
      <c r="BR745">
        <f>IF(BQ745&lt;&gt;0, BQ745, BO745)</f>
        <v>0</v>
      </c>
      <c r="BS745">
        <f>1-BR745/BG745</f>
        <v>0</v>
      </c>
      <c r="BT745">
        <f>(BG745-BF745)/(BG745-BR745)</f>
        <v>0</v>
      </c>
      <c r="BU745">
        <f>(BA745-BG745)/(BA745-BR745)</f>
        <v>0</v>
      </c>
      <c r="BV745">
        <f>(BG745-BF745)/(BG745-AZ745)</f>
        <v>0</v>
      </c>
      <c r="BW745">
        <f>(BA745-BG745)/(BA745-AZ745)</f>
        <v>0</v>
      </c>
      <c r="BX745">
        <f>(BT745*BR745/BF745)</f>
        <v>0</v>
      </c>
      <c r="BY745">
        <f>(1-BX745)</f>
        <v>0</v>
      </c>
      <c r="BZ745">
        <v>2020</v>
      </c>
      <c r="CA745">
        <v>290.0000000000001</v>
      </c>
      <c r="CB745">
        <v>1590.42</v>
      </c>
      <c r="CC745">
        <v>295</v>
      </c>
      <c r="CD745">
        <v>5220.67</v>
      </c>
      <c r="CE745">
        <v>1591.29</v>
      </c>
      <c r="CF745">
        <v>-0.87</v>
      </c>
      <c r="CG745">
        <v>300.0000000000001</v>
      </c>
      <c r="CH745">
        <v>23.8</v>
      </c>
      <c r="CI745">
        <v>1650.734719841875</v>
      </c>
      <c r="CJ745">
        <v>2.032994541366527</v>
      </c>
      <c r="CK745">
        <v>-31.03478562282126</v>
      </c>
      <c r="CL745">
        <v>0.9198548094063967</v>
      </c>
      <c r="CM745">
        <v>0.9759925733019913</v>
      </c>
      <c r="CN745">
        <v>-0.00431141668520578</v>
      </c>
      <c r="CO745">
        <v>289.9999999999999</v>
      </c>
      <c r="CP745">
        <v>1590.91</v>
      </c>
      <c r="CQ745">
        <v>765</v>
      </c>
      <c r="CR745">
        <v>5219.32</v>
      </c>
      <c r="CS745">
        <v>1591.27</v>
      </c>
      <c r="CT745">
        <v>-0.36</v>
      </c>
      <c r="DH745">
        <f>$B$11*EG745+$C$11*EH745+$F$11*ES745*(1-EV745)</f>
        <v>0</v>
      </c>
      <c r="DI745">
        <f>DH745*DJ745</f>
        <v>0</v>
      </c>
      <c r="DJ745">
        <f>($B$11*$D$9+$C$11*$D$9+$F$11*((FF745+EX745)/MAX(FF745+EX745+FG745, 0.1)*$I$9+FG745/MAX(FF745+EX745+FG745, 0.1)*$J$9))/($B$11+$C$11+$F$11)</f>
        <v>0</v>
      </c>
      <c r="DK745">
        <f>($B$11*$K$9+$C$11*$K$9+$F$11*((FF745+EX745)/MAX(FF745+EX745+FG745, 0.1)*$P$9+FG745/MAX(FF745+EX745+FG745, 0.1)*$Q$9))/($B$11+$C$11+$F$11)</f>
        <v>0</v>
      </c>
      <c r="DL745">
        <v>6</v>
      </c>
      <c r="DM745">
        <v>0.5</v>
      </c>
      <c r="DN745" t="s">
        <v>438</v>
      </c>
      <c r="DO745">
        <v>2</v>
      </c>
      <c r="DP745" t="b">
        <v>1</v>
      </c>
      <c r="DQ745">
        <v>1761516636.5</v>
      </c>
      <c r="DR745">
        <v>874.8020000000001</v>
      </c>
      <c r="DS745">
        <v>927.5352222222223</v>
      </c>
      <c r="DT745">
        <v>16.54036666666667</v>
      </c>
      <c r="DU745">
        <v>13.1937</v>
      </c>
      <c r="DV745">
        <v>877.9898888888889</v>
      </c>
      <c r="DW745">
        <v>16.46496666666667</v>
      </c>
      <c r="DX745">
        <v>500.0102222222223</v>
      </c>
      <c r="DY745">
        <v>90.23863333333333</v>
      </c>
      <c r="DZ745">
        <v>0.09999180000000002</v>
      </c>
      <c r="EA745">
        <v>24.0052</v>
      </c>
      <c r="EB745">
        <v>24.00363333333333</v>
      </c>
      <c r="EC745">
        <v>999.9000000000001</v>
      </c>
      <c r="ED745">
        <v>0</v>
      </c>
      <c r="EE745">
        <v>0</v>
      </c>
      <c r="EF745">
        <v>9990.417777777777</v>
      </c>
      <c r="EG745">
        <v>0</v>
      </c>
      <c r="EH745">
        <v>1044.783333333333</v>
      </c>
      <c r="EI745">
        <v>-52.73338888888889</v>
      </c>
      <c r="EJ745">
        <v>889.5147777777779</v>
      </c>
      <c r="EK745">
        <v>939.9366666666667</v>
      </c>
      <c r="EL745">
        <v>3.346684444444444</v>
      </c>
      <c r="EM745">
        <v>927.5352222222223</v>
      </c>
      <c r="EN745">
        <v>13.1937</v>
      </c>
      <c r="EO745">
        <v>1.492581111111111</v>
      </c>
      <c r="EP745">
        <v>1.190582222222222</v>
      </c>
      <c r="EQ745">
        <v>12.89237777777778</v>
      </c>
      <c r="ER745">
        <v>9.484294444444446</v>
      </c>
      <c r="ES745">
        <v>2000.021111111111</v>
      </c>
      <c r="ET745">
        <v>0.9799956666666666</v>
      </c>
      <c r="EU745">
        <v>0.02000434444444445</v>
      </c>
      <c r="EV745">
        <v>0</v>
      </c>
      <c r="EW745">
        <v>1340.335555555556</v>
      </c>
      <c r="EX745">
        <v>5.00097</v>
      </c>
      <c r="EY745">
        <v>27075.9</v>
      </c>
      <c r="EZ745">
        <v>16707.72222222222</v>
      </c>
      <c r="FA745">
        <v>41.187</v>
      </c>
      <c r="FB745">
        <v>42.312</v>
      </c>
      <c r="FC745">
        <v>41.347</v>
      </c>
      <c r="FD745">
        <v>41.687</v>
      </c>
      <c r="FE745">
        <v>41.215</v>
      </c>
      <c r="FF745">
        <v>1955.111111111111</v>
      </c>
      <c r="FG745">
        <v>39.91</v>
      </c>
      <c r="FH745">
        <v>0</v>
      </c>
      <c r="FI745">
        <v>11510</v>
      </c>
      <c r="FJ745">
        <v>0</v>
      </c>
      <c r="FK745">
        <v>1341.0232</v>
      </c>
      <c r="FL745">
        <v>-8.370000023873489</v>
      </c>
      <c r="FM745">
        <v>-156.084615532124</v>
      </c>
      <c r="FN745">
        <v>27088.72399999999</v>
      </c>
      <c r="FO745">
        <v>15</v>
      </c>
      <c r="FP745">
        <v>0</v>
      </c>
      <c r="FQ745" t="s">
        <v>439</v>
      </c>
      <c r="FR745">
        <v>1760210915.6</v>
      </c>
      <c r="FS745">
        <v>0</v>
      </c>
      <c r="FT745">
        <v>0</v>
      </c>
      <c r="FU745">
        <v>-0.215</v>
      </c>
      <c r="FV745">
        <v>0</v>
      </c>
      <c r="FW745">
        <v>-0.6919999999999999</v>
      </c>
      <c r="FX745">
        <v>0</v>
      </c>
      <c r="FY745">
        <v>400</v>
      </c>
      <c r="FZ745">
        <v>0</v>
      </c>
      <c r="GA745">
        <v>0.15</v>
      </c>
      <c r="GB745">
        <v>0</v>
      </c>
      <c r="GC745">
        <v>-52.44354500000001</v>
      </c>
      <c r="GD745">
        <v>-2.473501688555388</v>
      </c>
      <c r="GE745">
        <v>0.2498032315143258</v>
      </c>
      <c r="GF745">
        <v>0</v>
      </c>
      <c r="GG745">
        <v>1341.456470588235</v>
      </c>
      <c r="GH745">
        <v>-8.34560733974933</v>
      </c>
      <c r="GI745">
        <v>0.8677349905592477</v>
      </c>
      <c r="GJ745">
        <v>0</v>
      </c>
      <c r="GK745">
        <v>3.34986525</v>
      </c>
      <c r="GL745">
        <v>0.07655988742963751</v>
      </c>
      <c r="GM745">
        <v>0.0142388198224958</v>
      </c>
      <c r="GN745">
        <v>1</v>
      </c>
      <c r="GO745">
        <v>1</v>
      </c>
      <c r="GP745">
        <v>3</v>
      </c>
      <c r="GQ745" t="s">
        <v>446</v>
      </c>
      <c r="GR745">
        <v>3.13331</v>
      </c>
      <c r="GS745">
        <v>2.7602</v>
      </c>
      <c r="GT745">
        <v>0.15755</v>
      </c>
      <c r="GU745">
        <v>0.161673</v>
      </c>
      <c r="GV745">
        <v>0.0808299</v>
      </c>
      <c r="GW745">
        <v>0.06789829999999999</v>
      </c>
      <c r="GX745">
        <v>26709.4</v>
      </c>
      <c r="GY745">
        <v>26584.2</v>
      </c>
      <c r="GZ745">
        <v>29491.6</v>
      </c>
      <c r="HA745">
        <v>29319.1</v>
      </c>
      <c r="HB745">
        <v>35824.9</v>
      </c>
      <c r="HC745">
        <v>36204.8</v>
      </c>
      <c r="HD745">
        <v>41496</v>
      </c>
      <c r="HE745">
        <v>41650.6</v>
      </c>
      <c r="HF745">
        <v>1.91035</v>
      </c>
      <c r="HG745">
        <v>1.82598</v>
      </c>
      <c r="HH745">
        <v>0.00784546</v>
      </c>
      <c r="HI745">
        <v>0</v>
      </c>
      <c r="HJ745">
        <v>23.8776</v>
      </c>
      <c r="HK745">
        <v>999.9</v>
      </c>
      <c r="HL745">
        <v>33.6</v>
      </c>
      <c r="HM745">
        <v>31.3</v>
      </c>
      <c r="HN745">
        <v>17.0861</v>
      </c>
      <c r="HO745">
        <v>62.4569</v>
      </c>
      <c r="HP745">
        <v>30.7812</v>
      </c>
      <c r="HQ745">
        <v>1</v>
      </c>
      <c r="HR745">
        <v>0.308849</v>
      </c>
      <c r="HS745">
        <v>5.37121</v>
      </c>
      <c r="HT745">
        <v>20.2581</v>
      </c>
      <c r="HU745">
        <v>5.21594</v>
      </c>
      <c r="HV745">
        <v>12.0159</v>
      </c>
      <c r="HW745">
        <v>4.98865</v>
      </c>
      <c r="HX745">
        <v>3.28798</v>
      </c>
      <c r="HY745">
        <v>9999</v>
      </c>
      <c r="HZ745">
        <v>9999</v>
      </c>
      <c r="IA745">
        <v>9999</v>
      </c>
      <c r="IB745">
        <v>999.9</v>
      </c>
      <c r="IC745">
        <v>4.97283</v>
      </c>
      <c r="ID745">
        <v>1.86661</v>
      </c>
      <c r="IE745">
        <v>1.86586</v>
      </c>
      <c r="IF745">
        <v>1.86586</v>
      </c>
      <c r="IG745">
        <v>1.86768</v>
      </c>
      <c r="IH745">
        <v>1.87014</v>
      </c>
      <c r="II745">
        <v>1.86874</v>
      </c>
      <c r="IJ745">
        <v>1.87027</v>
      </c>
      <c r="IK745">
        <v>0</v>
      </c>
      <c r="IL745">
        <v>0</v>
      </c>
      <c r="IM745">
        <v>0</v>
      </c>
      <c r="IN745">
        <v>0</v>
      </c>
      <c r="IO745" t="s">
        <v>441</v>
      </c>
      <c r="IP745" t="s">
        <v>442</v>
      </c>
      <c r="IQ745" t="s">
        <v>443</v>
      </c>
      <c r="IR745" t="s">
        <v>443</v>
      </c>
      <c r="IS745" t="s">
        <v>443</v>
      </c>
      <c r="IT745" t="s">
        <v>443</v>
      </c>
      <c r="IU745">
        <v>0</v>
      </c>
      <c r="IV745">
        <v>100</v>
      </c>
      <c r="IW745">
        <v>100</v>
      </c>
      <c r="IX745">
        <v>-3.204</v>
      </c>
      <c r="IY745">
        <v>0.0752</v>
      </c>
      <c r="IZ745">
        <v>-1.414774939843471</v>
      </c>
      <c r="JA745">
        <v>-0.002262605230658699</v>
      </c>
      <c r="JB745">
        <v>4.117972070868355E-07</v>
      </c>
      <c r="JC745">
        <v>-1.535053720392113E-10</v>
      </c>
      <c r="JD745">
        <v>-0.05773197212917025</v>
      </c>
      <c r="JE745">
        <v>-0.004387372397949352</v>
      </c>
      <c r="JF745">
        <v>0.001148265067849212</v>
      </c>
      <c r="JG745">
        <v>-2.372704636287677E-05</v>
      </c>
      <c r="JH745">
        <v>4</v>
      </c>
      <c r="JI745">
        <v>2346</v>
      </c>
      <c r="JJ745">
        <v>1</v>
      </c>
      <c r="JK745">
        <v>24</v>
      </c>
      <c r="JL745">
        <v>21762.1</v>
      </c>
      <c r="JM745">
        <v>29358610.6</v>
      </c>
      <c r="JN745">
        <v>1.97876</v>
      </c>
      <c r="JO745">
        <v>2.2522</v>
      </c>
      <c r="JP745">
        <v>1.39648</v>
      </c>
      <c r="JQ745">
        <v>2.35474</v>
      </c>
      <c r="JR745">
        <v>1.49536</v>
      </c>
      <c r="JS745">
        <v>2.69897</v>
      </c>
      <c r="JT745">
        <v>36.0816</v>
      </c>
      <c r="JU745">
        <v>24.0175</v>
      </c>
      <c r="JV745">
        <v>18</v>
      </c>
      <c r="JW745">
        <v>501.846</v>
      </c>
      <c r="JX745">
        <v>437.71</v>
      </c>
      <c r="JY745">
        <v>18.3466</v>
      </c>
      <c r="JZ745">
        <v>31.3479</v>
      </c>
      <c r="KA745">
        <v>30.0014</v>
      </c>
      <c r="KB745">
        <v>31.1356</v>
      </c>
      <c r="KC745">
        <v>31.0608</v>
      </c>
      <c r="KD745">
        <v>39.6391</v>
      </c>
      <c r="KE745">
        <v>25.2227</v>
      </c>
      <c r="KF745">
        <v>27.6733</v>
      </c>
      <c r="KG745">
        <v>18.3133</v>
      </c>
      <c r="KH745">
        <v>954.641</v>
      </c>
      <c r="KI745">
        <v>13.196</v>
      </c>
      <c r="KJ745">
        <v>100.787</v>
      </c>
      <c r="KK745">
        <v>100.159</v>
      </c>
    </row>
    <row r="746" spans="1:297">
      <c r="A746">
        <v>730</v>
      </c>
      <c r="B746">
        <v>1761516644</v>
      </c>
      <c r="C746">
        <v>9433.5</v>
      </c>
      <c r="D746" t="s">
        <v>1909</v>
      </c>
      <c r="E746" t="s">
        <v>1910</v>
      </c>
      <c r="F746">
        <v>5</v>
      </c>
      <c r="G746" t="s">
        <v>1604</v>
      </c>
      <c r="H746" t="s">
        <v>436</v>
      </c>
      <c r="I746">
        <v>1761516641.2</v>
      </c>
      <c r="J746">
        <f>(K746)/1000</f>
        <v>0</v>
      </c>
      <c r="K746">
        <f>IF(DP746, AN746, AH746)</f>
        <v>0</v>
      </c>
      <c r="L746">
        <f>IF(DP746, AI746, AG746)</f>
        <v>0</v>
      </c>
      <c r="M746">
        <f>DR746 - IF(AU746&gt;1, L746*DL746*100.0/(AW746), 0)</f>
        <v>0</v>
      </c>
      <c r="N746">
        <f>((T746-J746/2)*M746-L746)/(T746+J746/2)</f>
        <v>0</v>
      </c>
      <c r="O746">
        <f>N746*(DY746+DZ746)/1000.0</f>
        <v>0</v>
      </c>
      <c r="P746">
        <f>(DR746 - IF(AU746&gt;1, L746*DL746*100.0/(AW746), 0))*(DY746+DZ746)/1000.0</f>
        <v>0</v>
      </c>
      <c r="Q746">
        <f>2.0/((1/S746-1/R746)+SIGN(S746)*SQRT((1/S746-1/R746)*(1/S746-1/R746) + 4*DM746/((DM746+1)*(DM746+1))*(2*1/S746*1/R746-1/R746*1/R746)))</f>
        <v>0</v>
      </c>
      <c r="R746">
        <f>IF(LEFT(DN746,1)&lt;&gt;"0",IF(LEFT(DN746,1)="1",3.0,DO746),$D$5+$E$5*(EF746*DY746/($K$5*1000))+$F$5*(EF746*DY746/($K$5*1000))*MAX(MIN(DL746,$J$5),$I$5)*MAX(MIN(DL746,$J$5),$I$5)+$G$5*MAX(MIN(DL746,$J$5),$I$5)*(EF746*DY746/($K$5*1000))+$H$5*(EF746*DY746/($K$5*1000))*(EF746*DY746/($K$5*1000)))</f>
        <v>0</v>
      </c>
      <c r="S746">
        <f>J746*(1000-(1000*0.61365*exp(17.502*W746/(240.97+W746))/(DY746+DZ746)+DT746)/2)/(1000*0.61365*exp(17.502*W746/(240.97+W746))/(DY746+DZ746)-DT746)</f>
        <v>0</v>
      </c>
      <c r="T746">
        <f>1/((DM746+1)/(Q746/1.6)+1/(R746/1.37)) + DM746/((DM746+1)/(Q746/1.6) + DM746/(R746/1.37))</f>
        <v>0</v>
      </c>
      <c r="U746">
        <f>(DH746*DK746)</f>
        <v>0</v>
      </c>
      <c r="V746">
        <f>(EA746+(U746+2*0.95*5.67E-8*(((EA746+$B$7)+273)^4-(EA746+273)^4)-44100*J746)/(1.84*29.3*R746+8*0.95*5.67E-8*(EA746+273)^3))</f>
        <v>0</v>
      </c>
      <c r="W746">
        <f>($C$7*EB746+$D$7*EC746+$E$7*V746)</f>
        <v>0</v>
      </c>
      <c r="X746">
        <f>0.61365*exp(17.502*W746/(240.97+W746))</f>
        <v>0</v>
      </c>
      <c r="Y746">
        <f>(Z746/AA746*100)</f>
        <v>0</v>
      </c>
      <c r="Z746">
        <f>DT746*(DY746+DZ746)/1000</f>
        <v>0</v>
      </c>
      <c r="AA746">
        <f>0.61365*exp(17.502*EA746/(240.97+EA746))</f>
        <v>0</v>
      </c>
      <c r="AB746">
        <f>(X746-DT746*(DY746+DZ746)/1000)</f>
        <v>0</v>
      </c>
      <c r="AC746">
        <f>(-J746*44100)</f>
        <v>0</v>
      </c>
      <c r="AD746">
        <f>2*29.3*R746*0.92*(EA746-W746)</f>
        <v>0</v>
      </c>
      <c r="AE746">
        <f>2*0.95*5.67E-8*(((EA746+$B$7)+273)^4-(W746+273)^4)</f>
        <v>0</v>
      </c>
      <c r="AF746">
        <f>U746+AE746+AC746+AD746</f>
        <v>0</v>
      </c>
      <c r="AG746">
        <f>DX746*AU746*(DS746-DR746*(1000-AU746*DU746)/(1000-AU746*DT746))/(100*DL746)</f>
        <v>0</v>
      </c>
      <c r="AH746">
        <f>1000*DX746*AU746*(DT746-DU746)/(100*DL746*(1000-AU746*DT746))</f>
        <v>0</v>
      </c>
      <c r="AI746">
        <f>(AJ746 - AK746 - DY746*1E3/(8.314*(EA746+273.15)) * AM746/DX746 * AL746) * DX746/(100*DL746) * (1000 - DU746)/1000</f>
        <v>0</v>
      </c>
      <c r="AJ746">
        <v>955.3582543913066</v>
      </c>
      <c r="AK746">
        <v>913.1770848484852</v>
      </c>
      <c r="AL746">
        <v>3.383028385608202</v>
      </c>
      <c r="AM746">
        <v>65.65834347020231</v>
      </c>
      <c r="AN746">
        <f>(AP746 - AO746 + DY746*1E3/(8.314*(EA746+273.15)) * AR746/DX746 * AQ746) * DX746/(100*DL746) * 1000/(1000 - AP746)</f>
        <v>0</v>
      </c>
      <c r="AO746">
        <v>13.18578443056982</v>
      </c>
      <c r="AP746">
        <v>16.50105575757575</v>
      </c>
      <c r="AQ746">
        <v>-0.005194709469816117</v>
      </c>
      <c r="AR746">
        <v>107.4177789400426</v>
      </c>
      <c r="AS746">
        <v>0</v>
      </c>
      <c r="AT746">
        <v>0</v>
      </c>
      <c r="AU746">
        <f>IF(AS746*$H$13&gt;=AW746,1.0,(AW746/(AW746-AS746*$H$13)))</f>
        <v>0</v>
      </c>
      <c r="AV746">
        <f>(AU746-1)*100</f>
        <v>0</v>
      </c>
      <c r="AW746">
        <f>MAX(0,($B$13+$C$13*EF746)/(1+$D$13*EF746)*DY746/(EA746+273)*$E$13)</f>
        <v>0</v>
      </c>
      <c r="AX746" t="s">
        <v>437</v>
      </c>
      <c r="AY746" t="s">
        <v>437</v>
      </c>
      <c r="AZ746">
        <v>0</v>
      </c>
      <c r="BA746">
        <v>0</v>
      </c>
      <c r="BB746">
        <f>1-AZ746/BA746</f>
        <v>0</v>
      </c>
      <c r="BC746">
        <v>0</v>
      </c>
      <c r="BD746" t="s">
        <v>437</v>
      </c>
      <c r="BE746" t="s">
        <v>437</v>
      </c>
      <c r="BF746">
        <v>0</v>
      </c>
      <c r="BG746">
        <v>0</v>
      </c>
      <c r="BH746">
        <f>1-BF746/BG746</f>
        <v>0</v>
      </c>
      <c r="BI746">
        <v>0.5</v>
      </c>
      <c r="BJ746">
        <f>DI746</f>
        <v>0</v>
      </c>
      <c r="BK746">
        <f>L746</f>
        <v>0</v>
      </c>
      <c r="BL746">
        <f>BH746*BI746*BJ746</f>
        <v>0</v>
      </c>
      <c r="BM746">
        <f>(BK746-BC746)/BJ746</f>
        <v>0</v>
      </c>
      <c r="BN746">
        <f>(BA746-BG746)/BG746</f>
        <v>0</v>
      </c>
      <c r="BO746">
        <f>AZ746/(BB746+AZ746/BG746)</f>
        <v>0</v>
      </c>
      <c r="BP746" t="s">
        <v>437</v>
      </c>
      <c r="BQ746">
        <v>0</v>
      </c>
      <c r="BR746">
        <f>IF(BQ746&lt;&gt;0, BQ746, BO746)</f>
        <v>0</v>
      </c>
      <c r="BS746">
        <f>1-BR746/BG746</f>
        <v>0</v>
      </c>
      <c r="BT746">
        <f>(BG746-BF746)/(BG746-BR746)</f>
        <v>0</v>
      </c>
      <c r="BU746">
        <f>(BA746-BG746)/(BA746-BR746)</f>
        <v>0</v>
      </c>
      <c r="BV746">
        <f>(BG746-BF746)/(BG746-AZ746)</f>
        <v>0</v>
      </c>
      <c r="BW746">
        <f>(BA746-BG746)/(BA746-AZ746)</f>
        <v>0</v>
      </c>
      <c r="BX746">
        <f>(BT746*BR746/BF746)</f>
        <v>0</v>
      </c>
      <c r="BY746">
        <f>(1-BX746)</f>
        <v>0</v>
      </c>
      <c r="BZ746">
        <v>2020</v>
      </c>
      <c r="CA746">
        <v>290.0000000000001</v>
      </c>
      <c r="CB746">
        <v>1590.42</v>
      </c>
      <c r="CC746">
        <v>295</v>
      </c>
      <c r="CD746">
        <v>5220.67</v>
      </c>
      <c r="CE746">
        <v>1591.29</v>
      </c>
      <c r="CF746">
        <v>-0.87</v>
      </c>
      <c r="CG746">
        <v>300.0000000000001</v>
      </c>
      <c r="CH746">
        <v>23.8</v>
      </c>
      <c r="CI746">
        <v>1650.734719841875</v>
      </c>
      <c r="CJ746">
        <v>2.032994541366527</v>
      </c>
      <c r="CK746">
        <v>-31.03478562282126</v>
      </c>
      <c r="CL746">
        <v>0.9198548094063967</v>
      </c>
      <c r="CM746">
        <v>0.9759925733019913</v>
      </c>
      <c r="CN746">
        <v>-0.00431141668520578</v>
      </c>
      <c r="CO746">
        <v>289.9999999999999</v>
      </c>
      <c r="CP746">
        <v>1590.91</v>
      </c>
      <c r="CQ746">
        <v>765</v>
      </c>
      <c r="CR746">
        <v>5219.32</v>
      </c>
      <c r="CS746">
        <v>1591.27</v>
      </c>
      <c r="CT746">
        <v>-0.36</v>
      </c>
      <c r="DH746">
        <f>$B$11*EG746+$C$11*EH746+$F$11*ES746*(1-EV746)</f>
        <v>0</v>
      </c>
      <c r="DI746">
        <f>DH746*DJ746</f>
        <v>0</v>
      </c>
      <c r="DJ746">
        <f>($B$11*$D$9+$C$11*$D$9+$F$11*((FF746+EX746)/MAX(FF746+EX746+FG746, 0.1)*$I$9+FG746/MAX(FF746+EX746+FG746, 0.1)*$J$9))/($B$11+$C$11+$F$11)</f>
        <v>0</v>
      </c>
      <c r="DK746">
        <f>($B$11*$K$9+$C$11*$K$9+$F$11*((FF746+EX746)/MAX(FF746+EX746+FG746, 0.1)*$P$9+FG746/MAX(FF746+EX746+FG746, 0.1)*$Q$9))/($B$11+$C$11+$F$11)</f>
        <v>0</v>
      </c>
      <c r="DL746">
        <v>6</v>
      </c>
      <c r="DM746">
        <v>0.5</v>
      </c>
      <c r="DN746" t="s">
        <v>438</v>
      </c>
      <c r="DO746">
        <v>2</v>
      </c>
      <c r="DP746" t="b">
        <v>1</v>
      </c>
      <c r="DQ746">
        <v>1761516641.2</v>
      </c>
      <c r="DR746">
        <v>890.433</v>
      </c>
      <c r="DS746">
        <v>943.2819</v>
      </c>
      <c r="DT746">
        <v>16.51289999999999</v>
      </c>
      <c r="DU746">
        <v>13.18014</v>
      </c>
      <c r="DV746">
        <v>893.6506999999999</v>
      </c>
      <c r="DW746">
        <v>16.43788</v>
      </c>
      <c r="DX746">
        <v>500.0072</v>
      </c>
      <c r="DY746">
        <v>90.23765999999999</v>
      </c>
      <c r="DZ746">
        <v>0.09994565</v>
      </c>
      <c r="EA746">
        <v>24.00856</v>
      </c>
      <c r="EB746">
        <v>24.00733</v>
      </c>
      <c r="EC746">
        <v>999.9</v>
      </c>
      <c r="ED746">
        <v>0</v>
      </c>
      <c r="EE746">
        <v>0</v>
      </c>
      <c r="EF746">
        <v>10001.19</v>
      </c>
      <c r="EG746">
        <v>0</v>
      </c>
      <c r="EH746">
        <v>1044.78</v>
      </c>
      <c r="EI746">
        <v>-52.84881</v>
      </c>
      <c r="EJ746">
        <v>905.3835999999999</v>
      </c>
      <c r="EK746">
        <v>955.8806000000001</v>
      </c>
      <c r="EL746">
        <v>3.33277</v>
      </c>
      <c r="EM746">
        <v>943.2819</v>
      </c>
      <c r="EN746">
        <v>13.18014</v>
      </c>
      <c r="EO746">
        <v>1.490087</v>
      </c>
      <c r="EP746">
        <v>1.189344</v>
      </c>
      <c r="EQ746">
        <v>12.86681</v>
      </c>
      <c r="ER746">
        <v>9.468823</v>
      </c>
      <c r="ES746">
        <v>1999.943</v>
      </c>
      <c r="ET746">
        <v>0.9799949</v>
      </c>
      <c r="EU746">
        <v>0.0200051</v>
      </c>
      <c r="EV746">
        <v>0</v>
      </c>
      <c r="EW746">
        <v>1339.554</v>
      </c>
      <c r="EX746">
        <v>5.000970000000001</v>
      </c>
      <c r="EY746">
        <v>27062.07</v>
      </c>
      <c r="EZ746">
        <v>16707.07999999999</v>
      </c>
      <c r="FA746">
        <v>41.187</v>
      </c>
      <c r="FB746">
        <v>42.312</v>
      </c>
      <c r="FC746">
        <v>41.3309</v>
      </c>
      <c r="FD746">
        <v>41.687</v>
      </c>
      <c r="FE746">
        <v>41.2374</v>
      </c>
      <c r="FF746">
        <v>1955.033</v>
      </c>
      <c r="FG746">
        <v>39.90999999999999</v>
      </c>
      <c r="FH746">
        <v>0</v>
      </c>
      <c r="FI746">
        <v>11515.40000009537</v>
      </c>
      <c r="FJ746">
        <v>0</v>
      </c>
      <c r="FK746">
        <v>1340.248461538461</v>
      </c>
      <c r="FL746">
        <v>-8.624957259284537</v>
      </c>
      <c r="FM746">
        <v>-166.4205127116767</v>
      </c>
      <c r="FN746">
        <v>27074.84615384615</v>
      </c>
      <c r="FO746">
        <v>15</v>
      </c>
      <c r="FP746">
        <v>0</v>
      </c>
      <c r="FQ746" t="s">
        <v>439</v>
      </c>
      <c r="FR746">
        <v>1760210915.6</v>
      </c>
      <c r="FS746">
        <v>0</v>
      </c>
      <c r="FT746">
        <v>0</v>
      </c>
      <c r="FU746">
        <v>-0.215</v>
      </c>
      <c r="FV746">
        <v>0</v>
      </c>
      <c r="FW746">
        <v>-0.6919999999999999</v>
      </c>
      <c r="FX746">
        <v>0</v>
      </c>
      <c r="FY746">
        <v>400</v>
      </c>
      <c r="FZ746">
        <v>0</v>
      </c>
      <c r="GA746">
        <v>0.15</v>
      </c>
      <c r="GB746">
        <v>0</v>
      </c>
      <c r="GC746">
        <v>-52.62726585365855</v>
      </c>
      <c r="GD746">
        <v>-2.018916376306636</v>
      </c>
      <c r="GE746">
        <v>0.2164912025585492</v>
      </c>
      <c r="GF746">
        <v>0</v>
      </c>
      <c r="GG746">
        <v>1340.701470588235</v>
      </c>
      <c r="GH746">
        <v>-8.966080974065067</v>
      </c>
      <c r="GI746">
        <v>0.9244462010018191</v>
      </c>
      <c r="GJ746">
        <v>0</v>
      </c>
      <c r="GK746">
        <v>3.348906585365854</v>
      </c>
      <c r="GL746">
        <v>-0.06430975609756298</v>
      </c>
      <c r="GM746">
        <v>0.01535424603382083</v>
      </c>
      <c r="GN746">
        <v>1</v>
      </c>
      <c r="GO746">
        <v>1</v>
      </c>
      <c r="GP746">
        <v>3</v>
      </c>
      <c r="GQ746" t="s">
        <v>446</v>
      </c>
      <c r="GR746">
        <v>3.13332</v>
      </c>
      <c r="GS746">
        <v>2.76025</v>
      </c>
      <c r="GT746">
        <v>0.159483</v>
      </c>
      <c r="GU746">
        <v>0.163534</v>
      </c>
      <c r="GV746">
        <v>0.0807307</v>
      </c>
      <c r="GW746">
        <v>0.0677108</v>
      </c>
      <c r="GX746">
        <v>26647.9</v>
      </c>
      <c r="GY746">
        <v>26525.2</v>
      </c>
      <c r="GZ746">
        <v>29491.4</v>
      </c>
      <c r="HA746">
        <v>29319.2</v>
      </c>
      <c r="HB746">
        <v>35828.6</v>
      </c>
      <c r="HC746">
        <v>36212.2</v>
      </c>
      <c r="HD746">
        <v>41495.8</v>
      </c>
      <c r="HE746">
        <v>41650.7</v>
      </c>
      <c r="HF746">
        <v>1.9106</v>
      </c>
      <c r="HG746">
        <v>1.82555</v>
      </c>
      <c r="HH746">
        <v>0.00761449</v>
      </c>
      <c r="HI746">
        <v>0</v>
      </c>
      <c r="HJ746">
        <v>23.8796</v>
      </c>
      <c r="HK746">
        <v>999.9</v>
      </c>
      <c r="HL746">
        <v>33.6</v>
      </c>
      <c r="HM746">
        <v>31.2</v>
      </c>
      <c r="HN746">
        <v>16.9909</v>
      </c>
      <c r="HO746">
        <v>62.6169</v>
      </c>
      <c r="HP746">
        <v>30.8814</v>
      </c>
      <c r="HQ746">
        <v>1</v>
      </c>
      <c r="HR746">
        <v>0.308392</v>
      </c>
      <c r="HS746">
        <v>5.25175</v>
      </c>
      <c r="HT746">
        <v>20.262</v>
      </c>
      <c r="HU746">
        <v>5.21699</v>
      </c>
      <c r="HV746">
        <v>12.0159</v>
      </c>
      <c r="HW746">
        <v>4.9887</v>
      </c>
      <c r="HX746">
        <v>3.28768</v>
      </c>
      <c r="HY746">
        <v>9999</v>
      </c>
      <c r="HZ746">
        <v>9999</v>
      </c>
      <c r="IA746">
        <v>9999</v>
      </c>
      <c r="IB746">
        <v>999.9</v>
      </c>
      <c r="IC746">
        <v>4.97283</v>
      </c>
      <c r="ID746">
        <v>1.86661</v>
      </c>
      <c r="IE746">
        <v>1.86587</v>
      </c>
      <c r="IF746">
        <v>1.86585</v>
      </c>
      <c r="IG746">
        <v>1.86769</v>
      </c>
      <c r="IH746">
        <v>1.87014</v>
      </c>
      <c r="II746">
        <v>1.86876</v>
      </c>
      <c r="IJ746">
        <v>1.87027</v>
      </c>
      <c r="IK746">
        <v>0</v>
      </c>
      <c r="IL746">
        <v>0</v>
      </c>
      <c r="IM746">
        <v>0</v>
      </c>
      <c r="IN746">
        <v>0</v>
      </c>
      <c r="IO746" t="s">
        <v>441</v>
      </c>
      <c r="IP746" t="s">
        <v>442</v>
      </c>
      <c r="IQ746" t="s">
        <v>443</v>
      </c>
      <c r="IR746" t="s">
        <v>443</v>
      </c>
      <c r="IS746" t="s">
        <v>443</v>
      </c>
      <c r="IT746" t="s">
        <v>443</v>
      </c>
      <c r="IU746">
        <v>0</v>
      </c>
      <c r="IV746">
        <v>100</v>
      </c>
      <c r="IW746">
        <v>100</v>
      </c>
      <c r="IX746">
        <v>-3.236</v>
      </c>
      <c r="IY746">
        <v>0.07480000000000001</v>
      </c>
      <c r="IZ746">
        <v>-1.414774939843471</v>
      </c>
      <c r="JA746">
        <v>-0.002262605230658699</v>
      </c>
      <c r="JB746">
        <v>4.117972070868355E-07</v>
      </c>
      <c r="JC746">
        <v>-1.535053720392113E-10</v>
      </c>
      <c r="JD746">
        <v>-0.05773197212917025</v>
      </c>
      <c r="JE746">
        <v>-0.004387372397949352</v>
      </c>
      <c r="JF746">
        <v>0.001148265067849212</v>
      </c>
      <c r="JG746">
        <v>-2.372704636287677E-05</v>
      </c>
      <c r="JH746">
        <v>4</v>
      </c>
      <c r="JI746">
        <v>2346</v>
      </c>
      <c r="JJ746">
        <v>1</v>
      </c>
      <c r="JK746">
        <v>24</v>
      </c>
      <c r="JL746">
        <v>21762.1</v>
      </c>
      <c r="JM746">
        <v>29358610.7</v>
      </c>
      <c r="JN746">
        <v>2.00439</v>
      </c>
      <c r="JO746">
        <v>2.25464</v>
      </c>
      <c r="JP746">
        <v>1.39771</v>
      </c>
      <c r="JQ746">
        <v>2.35596</v>
      </c>
      <c r="JR746">
        <v>1.49536</v>
      </c>
      <c r="JS746">
        <v>2.5293</v>
      </c>
      <c r="JT746">
        <v>36.105</v>
      </c>
      <c r="JU746">
        <v>24.0175</v>
      </c>
      <c r="JV746">
        <v>18</v>
      </c>
      <c r="JW746">
        <v>502.003</v>
      </c>
      <c r="JX746">
        <v>437.44</v>
      </c>
      <c r="JY746">
        <v>18.3081</v>
      </c>
      <c r="JZ746">
        <v>31.3479</v>
      </c>
      <c r="KA746">
        <v>30.0003</v>
      </c>
      <c r="KB746">
        <v>31.1348</v>
      </c>
      <c r="KC746">
        <v>31.0597</v>
      </c>
      <c r="KD746">
        <v>40.2344</v>
      </c>
      <c r="KE746">
        <v>25.2227</v>
      </c>
      <c r="KF746">
        <v>27.6733</v>
      </c>
      <c r="KG746">
        <v>18.3059</v>
      </c>
      <c r="KH746">
        <v>974.684</v>
      </c>
      <c r="KI746">
        <v>13.2046</v>
      </c>
      <c r="KJ746">
        <v>100.787</v>
      </c>
      <c r="KK746">
        <v>100.159</v>
      </c>
    </row>
    <row r="747" spans="1:297">
      <c r="A747">
        <v>731</v>
      </c>
      <c r="B747">
        <v>1761516649</v>
      </c>
      <c r="C747">
        <v>9438.5</v>
      </c>
      <c r="D747" t="s">
        <v>1911</v>
      </c>
      <c r="E747" t="s">
        <v>1912</v>
      </c>
      <c r="F747">
        <v>5</v>
      </c>
      <c r="G747" t="s">
        <v>1604</v>
      </c>
      <c r="H747" t="s">
        <v>436</v>
      </c>
      <c r="I747">
        <v>1761516646.5</v>
      </c>
      <c r="J747">
        <f>(K747)/1000</f>
        <v>0</v>
      </c>
      <c r="K747">
        <f>IF(DP747, AN747, AH747)</f>
        <v>0</v>
      </c>
      <c r="L747">
        <f>IF(DP747, AI747, AG747)</f>
        <v>0</v>
      </c>
      <c r="M747">
        <f>DR747 - IF(AU747&gt;1, L747*DL747*100.0/(AW747), 0)</f>
        <v>0</v>
      </c>
      <c r="N747">
        <f>((T747-J747/2)*M747-L747)/(T747+J747/2)</f>
        <v>0</v>
      </c>
      <c r="O747">
        <f>N747*(DY747+DZ747)/1000.0</f>
        <v>0</v>
      </c>
      <c r="P747">
        <f>(DR747 - IF(AU747&gt;1, L747*DL747*100.0/(AW747), 0))*(DY747+DZ747)/1000.0</f>
        <v>0</v>
      </c>
      <c r="Q747">
        <f>2.0/((1/S747-1/R747)+SIGN(S747)*SQRT((1/S747-1/R747)*(1/S747-1/R747) + 4*DM747/((DM747+1)*(DM747+1))*(2*1/S747*1/R747-1/R747*1/R747)))</f>
        <v>0</v>
      </c>
      <c r="R747">
        <f>IF(LEFT(DN747,1)&lt;&gt;"0",IF(LEFT(DN747,1)="1",3.0,DO747),$D$5+$E$5*(EF747*DY747/($K$5*1000))+$F$5*(EF747*DY747/($K$5*1000))*MAX(MIN(DL747,$J$5),$I$5)*MAX(MIN(DL747,$J$5),$I$5)+$G$5*MAX(MIN(DL747,$J$5),$I$5)*(EF747*DY747/($K$5*1000))+$H$5*(EF747*DY747/($K$5*1000))*(EF747*DY747/($K$5*1000)))</f>
        <v>0</v>
      </c>
      <c r="S747">
        <f>J747*(1000-(1000*0.61365*exp(17.502*W747/(240.97+W747))/(DY747+DZ747)+DT747)/2)/(1000*0.61365*exp(17.502*W747/(240.97+W747))/(DY747+DZ747)-DT747)</f>
        <v>0</v>
      </c>
      <c r="T747">
        <f>1/((DM747+1)/(Q747/1.6)+1/(R747/1.37)) + DM747/((DM747+1)/(Q747/1.6) + DM747/(R747/1.37))</f>
        <v>0</v>
      </c>
      <c r="U747">
        <f>(DH747*DK747)</f>
        <v>0</v>
      </c>
      <c r="V747">
        <f>(EA747+(U747+2*0.95*5.67E-8*(((EA747+$B$7)+273)^4-(EA747+273)^4)-44100*J747)/(1.84*29.3*R747+8*0.95*5.67E-8*(EA747+273)^3))</f>
        <v>0</v>
      </c>
      <c r="W747">
        <f>($C$7*EB747+$D$7*EC747+$E$7*V747)</f>
        <v>0</v>
      </c>
      <c r="X747">
        <f>0.61365*exp(17.502*W747/(240.97+W747))</f>
        <v>0</v>
      </c>
      <c r="Y747">
        <f>(Z747/AA747*100)</f>
        <v>0</v>
      </c>
      <c r="Z747">
        <f>DT747*(DY747+DZ747)/1000</f>
        <v>0</v>
      </c>
      <c r="AA747">
        <f>0.61365*exp(17.502*EA747/(240.97+EA747))</f>
        <v>0</v>
      </c>
      <c r="AB747">
        <f>(X747-DT747*(DY747+DZ747)/1000)</f>
        <v>0</v>
      </c>
      <c r="AC747">
        <f>(-J747*44100)</f>
        <v>0</v>
      </c>
      <c r="AD747">
        <f>2*29.3*R747*0.92*(EA747-W747)</f>
        <v>0</v>
      </c>
      <c r="AE747">
        <f>2*0.95*5.67E-8*(((EA747+$B$7)+273)^4-(W747+273)^4)</f>
        <v>0</v>
      </c>
      <c r="AF747">
        <f>U747+AE747+AC747+AD747</f>
        <v>0</v>
      </c>
      <c r="AG747">
        <f>DX747*AU747*(DS747-DR747*(1000-AU747*DU747)/(1000-AU747*DT747))/(100*DL747)</f>
        <v>0</v>
      </c>
      <c r="AH747">
        <f>1000*DX747*AU747*(DT747-DU747)/(100*DL747*(1000-AU747*DT747))</f>
        <v>0</v>
      </c>
      <c r="AI747">
        <f>(AJ747 - AK747 - DY747*1E3/(8.314*(EA747+273.15)) * AM747/DX747 * AL747) * DX747/(100*DL747) * (1000 - DU747)/1000</f>
        <v>0</v>
      </c>
      <c r="AJ747">
        <v>972.0932200530946</v>
      </c>
      <c r="AK747">
        <v>929.9966909090908</v>
      </c>
      <c r="AL747">
        <v>3.364799187265838</v>
      </c>
      <c r="AM747">
        <v>65.65834347020231</v>
      </c>
      <c r="AN747">
        <f>(AP747 - AO747 + DY747*1E3/(8.314*(EA747+273.15)) * AR747/DX747 * AQ747) * DX747/(100*DL747) * 1000/(1000 - AP747)</f>
        <v>0</v>
      </c>
      <c r="AO747">
        <v>13.12231212727399</v>
      </c>
      <c r="AP747">
        <v>16.46067272727273</v>
      </c>
      <c r="AQ747">
        <v>-0.008684160012359755</v>
      </c>
      <c r="AR747">
        <v>107.4177789400426</v>
      </c>
      <c r="AS747">
        <v>0</v>
      </c>
      <c r="AT747">
        <v>0</v>
      </c>
      <c r="AU747">
        <f>IF(AS747*$H$13&gt;=AW747,1.0,(AW747/(AW747-AS747*$H$13)))</f>
        <v>0</v>
      </c>
      <c r="AV747">
        <f>(AU747-1)*100</f>
        <v>0</v>
      </c>
      <c r="AW747">
        <f>MAX(0,($B$13+$C$13*EF747)/(1+$D$13*EF747)*DY747/(EA747+273)*$E$13)</f>
        <v>0</v>
      </c>
      <c r="AX747" t="s">
        <v>437</v>
      </c>
      <c r="AY747" t="s">
        <v>437</v>
      </c>
      <c r="AZ747">
        <v>0</v>
      </c>
      <c r="BA747">
        <v>0</v>
      </c>
      <c r="BB747">
        <f>1-AZ747/BA747</f>
        <v>0</v>
      </c>
      <c r="BC747">
        <v>0</v>
      </c>
      <c r="BD747" t="s">
        <v>437</v>
      </c>
      <c r="BE747" t="s">
        <v>437</v>
      </c>
      <c r="BF747">
        <v>0</v>
      </c>
      <c r="BG747">
        <v>0</v>
      </c>
      <c r="BH747">
        <f>1-BF747/BG747</f>
        <v>0</v>
      </c>
      <c r="BI747">
        <v>0.5</v>
      </c>
      <c r="BJ747">
        <f>DI747</f>
        <v>0</v>
      </c>
      <c r="BK747">
        <f>L747</f>
        <v>0</v>
      </c>
      <c r="BL747">
        <f>BH747*BI747*BJ747</f>
        <v>0</v>
      </c>
      <c r="BM747">
        <f>(BK747-BC747)/BJ747</f>
        <v>0</v>
      </c>
      <c r="BN747">
        <f>(BA747-BG747)/BG747</f>
        <v>0</v>
      </c>
      <c r="BO747">
        <f>AZ747/(BB747+AZ747/BG747)</f>
        <v>0</v>
      </c>
      <c r="BP747" t="s">
        <v>437</v>
      </c>
      <c r="BQ747">
        <v>0</v>
      </c>
      <c r="BR747">
        <f>IF(BQ747&lt;&gt;0, BQ747, BO747)</f>
        <v>0</v>
      </c>
      <c r="BS747">
        <f>1-BR747/BG747</f>
        <v>0</v>
      </c>
      <c r="BT747">
        <f>(BG747-BF747)/(BG747-BR747)</f>
        <v>0</v>
      </c>
      <c r="BU747">
        <f>(BA747-BG747)/(BA747-BR747)</f>
        <v>0</v>
      </c>
      <c r="BV747">
        <f>(BG747-BF747)/(BG747-AZ747)</f>
        <v>0</v>
      </c>
      <c r="BW747">
        <f>(BA747-BG747)/(BA747-AZ747)</f>
        <v>0</v>
      </c>
      <c r="BX747">
        <f>(BT747*BR747/BF747)</f>
        <v>0</v>
      </c>
      <c r="BY747">
        <f>(1-BX747)</f>
        <v>0</v>
      </c>
      <c r="BZ747">
        <v>2020</v>
      </c>
      <c r="CA747">
        <v>290.0000000000001</v>
      </c>
      <c r="CB747">
        <v>1590.42</v>
      </c>
      <c r="CC747">
        <v>295</v>
      </c>
      <c r="CD747">
        <v>5220.67</v>
      </c>
      <c r="CE747">
        <v>1591.29</v>
      </c>
      <c r="CF747">
        <v>-0.87</v>
      </c>
      <c r="CG747">
        <v>300.0000000000001</v>
      </c>
      <c r="CH747">
        <v>23.8</v>
      </c>
      <c r="CI747">
        <v>1650.734719841875</v>
      </c>
      <c r="CJ747">
        <v>2.032994541366527</v>
      </c>
      <c r="CK747">
        <v>-31.03478562282126</v>
      </c>
      <c r="CL747">
        <v>0.9198548094063967</v>
      </c>
      <c r="CM747">
        <v>0.9759925733019913</v>
      </c>
      <c r="CN747">
        <v>-0.00431141668520578</v>
      </c>
      <c r="CO747">
        <v>289.9999999999999</v>
      </c>
      <c r="CP747">
        <v>1590.91</v>
      </c>
      <c r="CQ747">
        <v>765</v>
      </c>
      <c r="CR747">
        <v>5219.32</v>
      </c>
      <c r="CS747">
        <v>1591.27</v>
      </c>
      <c r="CT747">
        <v>-0.36</v>
      </c>
      <c r="DH747">
        <f>$B$11*EG747+$C$11*EH747+$F$11*ES747*(1-EV747)</f>
        <v>0</v>
      </c>
      <c r="DI747">
        <f>DH747*DJ747</f>
        <v>0</v>
      </c>
      <c r="DJ747">
        <f>($B$11*$D$9+$C$11*$D$9+$F$11*((FF747+EX747)/MAX(FF747+EX747+FG747, 0.1)*$I$9+FG747/MAX(FF747+EX747+FG747, 0.1)*$J$9))/($B$11+$C$11+$F$11)</f>
        <v>0</v>
      </c>
      <c r="DK747">
        <f>($B$11*$K$9+$C$11*$K$9+$F$11*((FF747+EX747)/MAX(FF747+EX747+FG747, 0.1)*$P$9+FG747/MAX(FF747+EX747+FG747, 0.1)*$Q$9))/($B$11+$C$11+$F$11)</f>
        <v>0</v>
      </c>
      <c r="DL747">
        <v>6</v>
      </c>
      <c r="DM747">
        <v>0.5</v>
      </c>
      <c r="DN747" t="s">
        <v>438</v>
      </c>
      <c r="DO747">
        <v>2</v>
      </c>
      <c r="DP747" t="b">
        <v>1</v>
      </c>
      <c r="DQ747">
        <v>1761516646.5</v>
      </c>
      <c r="DR747">
        <v>908.0617777777777</v>
      </c>
      <c r="DS747">
        <v>960.8605555555555</v>
      </c>
      <c r="DT747">
        <v>16.4764</v>
      </c>
      <c r="DU747">
        <v>13.12398888888889</v>
      </c>
      <c r="DV747">
        <v>911.3126666666667</v>
      </c>
      <c r="DW747">
        <v>16.40187777777778</v>
      </c>
      <c r="DX747">
        <v>500.0233333333333</v>
      </c>
      <c r="DY747">
        <v>90.23797777777776</v>
      </c>
      <c r="DZ747">
        <v>0.1000442555555556</v>
      </c>
      <c r="EA747">
        <v>24.00461111111111</v>
      </c>
      <c r="EB747">
        <v>24.01037777777778</v>
      </c>
      <c r="EC747">
        <v>999.9000000000001</v>
      </c>
      <c r="ED747">
        <v>0</v>
      </c>
      <c r="EE747">
        <v>0</v>
      </c>
      <c r="EF747">
        <v>9990.001111111111</v>
      </c>
      <c r="EG747">
        <v>0</v>
      </c>
      <c r="EH747">
        <v>1044.757777777778</v>
      </c>
      <c r="EI747">
        <v>-52.79883333333333</v>
      </c>
      <c r="EJ747">
        <v>923.2737777777778</v>
      </c>
      <c r="EK747">
        <v>973.6383333333334</v>
      </c>
      <c r="EL747">
        <v>3.352407777777778</v>
      </c>
      <c r="EM747">
        <v>960.8605555555555</v>
      </c>
      <c r="EN747">
        <v>13.12398888888889</v>
      </c>
      <c r="EO747">
        <v>1.486796666666667</v>
      </c>
      <c r="EP747">
        <v>1.184282222222222</v>
      </c>
      <c r="EQ747">
        <v>12.83306666666667</v>
      </c>
      <c r="ER747">
        <v>9.405417777777778</v>
      </c>
      <c r="ES747">
        <v>2000.018888888889</v>
      </c>
      <c r="ET747">
        <v>0.9799956666666666</v>
      </c>
      <c r="EU747">
        <v>0.02000433333333333</v>
      </c>
      <c r="EV747">
        <v>0</v>
      </c>
      <c r="EW747">
        <v>1339.09</v>
      </c>
      <c r="EX747">
        <v>5.00097</v>
      </c>
      <c r="EY747">
        <v>27048.48888888889</v>
      </c>
      <c r="EZ747">
        <v>16707.7</v>
      </c>
      <c r="FA747">
        <v>41.187</v>
      </c>
      <c r="FB747">
        <v>42.312</v>
      </c>
      <c r="FC747">
        <v>41.35400000000001</v>
      </c>
      <c r="FD747">
        <v>41.687</v>
      </c>
      <c r="FE747">
        <v>41.236</v>
      </c>
      <c r="FF747">
        <v>1955.108888888889</v>
      </c>
      <c r="FG747">
        <v>39.91</v>
      </c>
      <c r="FH747">
        <v>0</v>
      </c>
      <c r="FI747">
        <v>11520.20000004768</v>
      </c>
      <c r="FJ747">
        <v>0</v>
      </c>
      <c r="FK747">
        <v>1339.634230769231</v>
      </c>
      <c r="FL747">
        <v>-8.069401701759242</v>
      </c>
      <c r="FM747">
        <v>-166.0376071433764</v>
      </c>
      <c r="FN747">
        <v>27061.65384615385</v>
      </c>
      <c r="FO747">
        <v>15</v>
      </c>
      <c r="FP747">
        <v>0</v>
      </c>
      <c r="FQ747" t="s">
        <v>439</v>
      </c>
      <c r="FR747">
        <v>1760210915.6</v>
      </c>
      <c r="FS747">
        <v>0</v>
      </c>
      <c r="FT747">
        <v>0</v>
      </c>
      <c r="FU747">
        <v>-0.215</v>
      </c>
      <c r="FV747">
        <v>0</v>
      </c>
      <c r="FW747">
        <v>-0.6919999999999999</v>
      </c>
      <c r="FX747">
        <v>0</v>
      </c>
      <c r="FY747">
        <v>400</v>
      </c>
      <c r="FZ747">
        <v>0</v>
      </c>
      <c r="GA747">
        <v>0.15</v>
      </c>
      <c r="GB747">
        <v>0</v>
      </c>
      <c r="GC747">
        <v>-52.7462775</v>
      </c>
      <c r="GD747">
        <v>-0.8880844277674116</v>
      </c>
      <c r="GE747">
        <v>0.1077124122083893</v>
      </c>
      <c r="GF747">
        <v>0</v>
      </c>
      <c r="GG747">
        <v>1340.102941176471</v>
      </c>
      <c r="GH747">
        <v>-8.685103132155943</v>
      </c>
      <c r="GI747">
        <v>0.9067671385745107</v>
      </c>
      <c r="GJ747">
        <v>0</v>
      </c>
      <c r="GK747">
        <v>3.35073175</v>
      </c>
      <c r="GL747">
        <v>-0.07983681050656992</v>
      </c>
      <c r="GM747">
        <v>0.01439810245961252</v>
      </c>
      <c r="GN747">
        <v>1</v>
      </c>
      <c r="GO747">
        <v>1</v>
      </c>
      <c r="GP747">
        <v>3</v>
      </c>
      <c r="GQ747" t="s">
        <v>446</v>
      </c>
      <c r="GR747">
        <v>3.13343</v>
      </c>
      <c r="GS747">
        <v>2.76018</v>
      </c>
      <c r="GT747">
        <v>0.161394</v>
      </c>
      <c r="GU747">
        <v>0.165363</v>
      </c>
      <c r="GV747">
        <v>0.0805906</v>
      </c>
      <c r="GW747">
        <v>0.0676308</v>
      </c>
      <c r="GX747">
        <v>26587.4</v>
      </c>
      <c r="GY747">
        <v>26466.8</v>
      </c>
      <c r="GZ747">
        <v>29491.6</v>
      </c>
      <c r="HA747">
        <v>29318.9</v>
      </c>
      <c r="HB747">
        <v>35834.6</v>
      </c>
      <c r="HC747">
        <v>36214.9</v>
      </c>
      <c r="HD747">
        <v>41496.3</v>
      </c>
      <c r="HE747">
        <v>41650.2</v>
      </c>
      <c r="HF747">
        <v>1.91065</v>
      </c>
      <c r="HG747">
        <v>1.82628</v>
      </c>
      <c r="HH747">
        <v>0.00808388</v>
      </c>
      <c r="HI747">
        <v>0</v>
      </c>
      <c r="HJ747">
        <v>23.8804</v>
      </c>
      <c r="HK747">
        <v>999.9</v>
      </c>
      <c r="HL747">
        <v>33.6</v>
      </c>
      <c r="HM747">
        <v>31.3</v>
      </c>
      <c r="HN747">
        <v>17.0881</v>
      </c>
      <c r="HO747">
        <v>62.6569</v>
      </c>
      <c r="HP747">
        <v>30.7812</v>
      </c>
      <c r="HQ747">
        <v>1</v>
      </c>
      <c r="HR747">
        <v>0.30814</v>
      </c>
      <c r="HS747">
        <v>5.19519</v>
      </c>
      <c r="HT747">
        <v>20.2639</v>
      </c>
      <c r="HU747">
        <v>5.21609</v>
      </c>
      <c r="HV747">
        <v>12.0159</v>
      </c>
      <c r="HW747">
        <v>4.9882</v>
      </c>
      <c r="HX747">
        <v>3.28772</v>
      </c>
      <c r="HY747">
        <v>9999</v>
      </c>
      <c r="HZ747">
        <v>9999</v>
      </c>
      <c r="IA747">
        <v>9999</v>
      </c>
      <c r="IB747">
        <v>999.9</v>
      </c>
      <c r="IC747">
        <v>4.97282</v>
      </c>
      <c r="ID747">
        <v>1.86661</v>
      </c>
      <c r="IE747">
        <v>1.86586</v>
      </c>
      <c r="IF747">
        <v>1.86584</v>
      </c>
      <c r="IG747">
        <v>1.86768</v>
      </c>
      <c r="IH747">
        <v>1.87014</v>
      </c>
      <c r="II747">
        <v>1.86875</v>
      </c>
      <c r="IJ747">
        <v>1.87027</v>
      </c>
      <c r="IK747">
        <v>0</v>
      </c>
      <c r="IL747">
        <v>0</v>
      </c>
      <c r="IM747">
        <v>0</v>
      </c>
      <c r="IN747">
        <v>0</v>
      </c>
      <c r="IO747" t="s">
        <v>441</v>
      </c>
      <c r="IP747" t="s">
        <v>442</v>
      </c>
      <c r="IQ747" t="s">
        <v>443</v>
      </c>
      <c r="IR747" t="s">
        <v>443</v>
      </c>
      <c r="IS747" t="s">
        <v>443</v>
      </c>
      <c r="IT747" t="s">
        <v>443</v>
      </c>
      <c r="IU747">
        <v>0</v>
      </c>
      <c r="IV747">
        <v>100</v>
      </c>
      <c r="IW747">
        <v>100</v>
      </c>
      <c r="IX747">
        <v>-3.266</v>
      </c>
      <c r="IY747">
        <v>0.0743</v>
      </c>
      <c r="IZ747">
        <v>-1.414774939843471</v>
      </c>
      <c r="JA747">
        <v>-0.002262605230658699</v>
      </c>
      <c r="JB747">
        <v>4.117972070868355E-07</v>
      </c>
      <c r="JC747">
        <v>-1.535053720392113E-10</v>
      </c>
      <c r="JD747">
        <v>-0.05773197212917025</v>
      </c>
      <c r="JE747">
        <v>-0.004387372397949352</v>
      </c>
      <c r="JF747">
        <v>0.001148265067849212</v>
      </c>
      <c r="JG747">
        <v>-2.372704636287677E-05</v>
      </c>
      <c r="JH747">
        <v>4</v>
      </c>
      <c r="JI747">
        <v>2346</v>
      </c>
      <c r="JJ747">
        <v>1</v>
      </c>
      <c r="JK747">
        <v>24</v>
      </c>
      <c r="JL747">
        <v>21762.2</v>
      </c>
      <c r="JM747">
        <v>29358610.8</v>
      </c>
      <c r="JN747">
        <v>2.03613</v>
      </c>
      <c r="JO747">
        <v>2.25952</v>
      </c>
      <c r="JP747">
        <v>1.39648</v>
      </c>
      <c r="JQ747">
        <v>2.34619</v>
      </c>
      <c r="JR747">
        <v>1.49536</v>
      </c>
      <c r="JS747">
        <v>2.65625</v>
      </c>
      <c r="JT747">
        <v>36.105</v>
      </c>
      <c r="JU747">
        <v>24.0262</v>
      </c>
      <c r="JV747">
        <v>18</v>
      </c>
      <c r="JW747">
        <v>502.035</v>
      </c>
      <c r="JX747">
        <v>437.876</v>
      </c>
      <c r="JY747">
        <v>18.2951</v>
      </c>
      <c r="JZ747">
        <v>31.3479</v>
      </c>
      <c r="KA747">
        <v>30.0001</v>
      </c>
      <c r="KB747">
        <v>31.1348</v>
      </c>
      <c r="KC747">
        <v>31.0581</v>
      </c>
      <c r="KD747">
        <v>40.78</v>
      </c>
      <c r="KE747">
        <v>24.9514</v>
      </c>
      <c r="KF747">
        <v>27.6733</v>
      </c>
      <c r="KG747">
        <v>18.2968</v>
      </c>
      <c r="KH747">
        <v>988.121</v>
      </c>
      <c r="KI747">
        <v>13.2384</v>
      </c>
      <c r="KJ747">
        <v>100.788</v>
      </c>
      <c r="KK747">
        <v>100.158</v>
      </c>
    </row>
    <row r="748" spans="1:297">
      <c r="A748">
        <v>732</v>
      </c>
      <c r="B748">
        <v>1761516654</v>
      </c>
      <c r="C748">
        <v>9443.5</v>
      </c>
      <c r="D748" t="s">
        <v>1913</v>
      </c>
      <c r="E748" t="s">
        <v>1914</v>
      </c>
      <c r="F748">
        <v>5</v>
      </c>
      <c r="G748" t="s">
        <v>1604</v>
      </c>
      <c r="H748" t="s">
        <v>436</v>
      </c>
      <c r="I748">
        <v>1761516651.2</v>
      </c>
      <c r="J748">
        <f>(K748)/1000</f>
        <v>0</v>
      </c>
      <c r="K748">
        <f>IF(DP748, AN748, AH748)</f>
        <v>0</v>
      </c>
      <c r="L748">
        <f>IF(DP748, AI748, AG748)</f>
        <v>0</v>
      </c>
      <c r="M748">
        <f>DR748 - IF(AU748&gt;1, L748*DL748*100.0/(AW748), 0)</f>
        <v>0</v>
      </c>
      <c r="N748">
        <f>((T748-J748/2)*M748-L748)/(T748+J748/2)</f>
        <v>0</v>
      </c>
      <c r="O748">
        <f>N748*(DY748+DZ748)/1000.0</f>
        <v>0</v>
      </c>
      <c r="P748">
        <f>(DR748 - IF(AU748&gt;1, L748*DL748*100.0/(AW748), 0))*(DY748+DZ748)/1000.0</f>
        <v>0</v>
      </c>
      <c r="Q748">
        <f>2.0/((1/S748-1/R748)+SIGN(S748)*SQRT((1/S748-1/R748)*(1/S748-1/R748) + 4*DM748/((DM748+1)*(DM748+1))*(2*1/S748*1/R748-1/R748*1/R748)))</f>
        <v>0</v>
      </c>
      <c r="R748">
        <f>IF(LEFT(DN748,1)&lt;&gt;"0",IF(LEFT(DN748,1)="1",3.0,DO748),$D$5+$E$5*(EF748*DY748/($K$5*1000))+$F$5*(EF748*DY748/($K$5*1000))*MAX(MIN(DL748,$J$5),$I$5)*MAX(MIN(DL748,$J$5),$I$5)+$G$5*MAX(MIN(DL748,$J$5),$I$5)*(EF748*DY748/($K$5*1000))+$H$5*(EF748*DY748/($K$5*1000))*(EF748*DY748/($K$5*1000)))</f>
        <v>0</v>
      </c>
      <c r="S748">
        <f>J748*(1000-(1000*0.61365*exp(17.502*W748/(240.97+W748))/(DY748+DZ748)+DT748)/2)/(1000*0.61365*exp(17.502*W748/(240.97+W748))/(DY748+DZ748)-DT748)</f>
        <v>0</v>
      </c>
      <c r="T748">
        <f>1/((DM748+1)/(Q748/1.6)+1/(R748/1.37)) + DM748/((DM748+1)/(Q748/1.6) + DM748/(R748/1.37))</f>
        <v>0</v>
      </c>
      <c r="U748">
        <f>(DH748*DK748)</f>
        <v>0</v>
      </c>
      <c r="V748">
        <f>(EA748+(U748+2*0.95*5.67E-8*(((EA748+$B$7)+273)^4-(EA748+273)^4)-44100*J748)/(1.84*29.3*R748+8*0.95*5.67E-8*(EA748+273)^3))</f>
        <v>0</v>
      </c>
      <c r="W748">
        <f>($C$7*EB748+$D$7*EC748+$E$7*V748)</f>
        <v>0</v>
      </c>
      <c r="X748">
        <f>0.61365*exp(17.502*W748/(240.97+W748))</f>
        <v>0</v>
      </c>
      <c r="Y748">
        <f>(Z748/AA748*100)</f>
        <v>0</v>
      </c>
      <c r="Z748">
        <f>DT748*(DY748+DZ748)/1000</f>
        <v>0</v>
      </c>
      <c r="AA748">
        <f>0.61365*exp(17.502*EA748/(240.97+EA748))</f>
        <v>0</v>
      </c>
      <c r="AB748">
        <f>(X748-DT748*(DY748+DZ748)/1000)</f>
        <v>0</v>
      </c>
      <c r="AC748">
        <f>(-J748*44100)</f>
        <v>0</v>
      </c>
      <c r="AD748">
        <f>2*29.3*R748*0.92*(EA748-W748)</f>
        <v>0</v>
      </c>
      <c r="AE748">
        <f>2*0.95*5.67E-8*(((EA748+$B$7)+273)^4-(W748+273)^4)</f>
        <v>0</v>
      </c>
      <c r="AF748">
        <f>U748+AE748+AC748+AD748</f>
        <v>0</v>
      </c>
      <c r="AG748">
        <f>DX748*AU748*(DS748-DR748*(1000-AU748*DU748)/(1000-AU748*DT748))/(100*DL748)</f>
        <v>0</v>
      </c>
      <c r="AH748">
        <f>1000*DX748*AU748*(DT748-DU748)/(100*DL748*(1000-AU748*DT748))</f>
        <v>0</v>
      </c>
      <c r="AI748">
        <f>(AJ748 - AK748 - DY748*1E3/(8.314*(EA748+273.15)) * AM748/DX748 * AL748) * DX748/(100*DL748) * (1000 - DU748)/1000</f>
        <v>0</v>
      </c>
      <c r="AJ748">
        <v>988.8132066326417</v>
      </c>
      <c r="AK748">
        <v>946.7320484848478</v>
      </c>
      <c r="AL748">
        <v>3.351283258699291</v>
      </c>
      <c r="AM748">
        <v>65.65834347020231</v>
      </c>
      <c r="AN748">
        <f>(AP748 - AO748 + DY748*1E3/(8.314*(EA748+273.15)) * AR748/DX748 * AQ748) * DX748/(100*DL748) * 1000/(1000 - AP748)</f>
        <v>0</v>
      </c>
      <c r="AO748">
        <v>13.13863824297771</v>
      </c>
      <c r="AP748">
        <v>16.43394242424242</v>
      </c>
      <c r="AQ748">
        <v>-0.005432095807629839</v>
      </c>
      <c r="AR748">
        <v>107.4177789400426</v>
      </c>
      <c r="AS748">
        <v>0</v>
      </c>
      <c r="AT748">
        <v>0</v>
      </c>
      <c r="AU748">
        <f>IF(AS748*$H$13&gt;=AW748,1.0,(AW748/(AW748-AS748*$H$13)))</f>
        <v>0</v>
      </c>
      <c r="AV748">
        <f>(AU748-1)*100</f>
        <v>0</v>
      </c>
      <c r="AW748">
        <f>MAX(0,($B$13+$C$13*EF748)/(1+$D$13*EF748)*DY748/(EA748+273)*$E$13)</f>
        <v>0</v>
      </c>
      <c r="AX748" t="s">
        <v>437</v>
      </c>
      <c r="AY748" t="s">
        <v>437</v>
      </c>
      <c r="AZ748">
        <v>0</v>
      </c>
      <c r="BA748">
        <v>0</v>
      </c>
      <c r="BB748">
        <f>1-AZ748/BA748</f>
        <v>0</v>
      </c>
      <c r="BC748">
        <v>0</v>
      </c>
      <c r="BD748" t="s">
        <v>437</v>
      </c>
      <c r="BE748" t="s">
        <v>437</v>
      </c>
      <c r="BF748">
        <v>0</v>
      </c>
      <c r="BG748">
        <v>0</v>
      </c>
      <c r="BH748">
        <f>1-BF748/BG748</f>
        <v>0</v>
      </c>
      <c r="BI748">
        <v>0.5</v>
      </c>
      <c r="BJ748">
        <f>DI748</f>
        <v>0</v>
      </c>
      <c r="BK748">
        <f>L748</f>
        <v>0</v>
      </c>
      <c r="BL748">
        <f>BH748*BI748*BJ748</f>
        <v>0</v>
      </c>
      <c r="BM748">
        <f>(BK748-BC748)/BJ748</f>
        <v>0</v>
      </c>
      <c r="BN748">
        <f>(BA748-BG748)/BG748</f>
        <v>0</v>
      </c>
      <c r="BO748">
        <f>AZ748/(BB748+AZ748/BG748)</f>
        <v>0</v>
      </c>
      <c r="BP748" t="s">
        <v>437</v>
      </c>
      <c r="BQ748">
        <v>0</v>
      </c>
      <c r="BR748">
        <f>IF(BQ748&lt;&gt;0, BQ748, BO748)</f>
        <v>0</v>
      </c>
      <c r="BS748">
        <f>1-BR748/BG748</f>
        <v>0</v>
      </c>
      <c r="BT748">
        <f>(BG748-BF748)/(BG748-BR748)</f>
        <v>0</v>
      </c>
      <c r="BU748">
        <f>(BA748-BG748)/(BA748-BR748)</f>
        <v>0</v>
      </c>
      <c r="BV748">
        <f>(BG748-BF748)/(BG748-AZ748)</f>
        <v>0</v>
      </c>
      <c r="BW748">
        <f>(BA748-BG748)/(BA748-AZ748)</f>
        <v>0</v>
      </c>
      <c r="BX748">
        <f>(BT748*BR748/BF748)</f>
        <v>0</v>
      </c>
      <c r="BY748">
        <f>(1-BX748)</f>
        <v>0</v>
      </c>
      <c r="BZ748">
        <v>2020</v>
      </c>
      <c r="CA748">
        <v>290.0000000000001</v>
      </c>
      <c r="CB748">
        <v>1590.42</v>
      </c>
      <c r="CC748">
        <v>295</v>
      </c>
      <c r="CD748">
        <v>5220.67</v>
      </c>
      <c r="CE748">
        <v>1591.29</v>
      </c>
      <c r="CF748">
        <v>-0.87</v>
      </c>
      <c r="CG748">
        <v>300.0000000000001</v>
      </c>
      <c r="CH748">
        <v>23.8</v>
      </c>
      <c r="CI748">
        <v>1650.734719841875</v>
      </c>
      <c r="CJ748">
        <v>2.032994541366527</v>
      </c>
      <c r="CK748">
        <v>-31.03478562282126</v>
      </c>
      <c r="CL748">
        <v>0.9198548094063967</v>
      </c>
      <c r="CM748">
        <v>0.9759925733019913</v>
      </c>
      <c r="CN748">
        <v>-0.00431141668520578</v>
      </c>
      <c r="CO748">
        <v>289.9999999999999</v>
      </c>
      <c r="CP748">
        <v>1590.91</v>
      </c>
      <c r="CQ748">
        <v>765</v>
      </c>
      <c r="CR748">
        <v>5219.32</v>
      </c>
      <c r="CS748">
        <v>1591.27</v>
      </c>
      <c r="CT748">
        <v>-0.36</v>
      </c>
      <c r="DH748">
        <f>$B$11*EG748+$C$11*EH748+$F$11*ES748*(1-EV748)</f>
        <v>0</v>
      </c>
      <c r="DI748">
        <f>DH748*DJ748</f>
        <v>0</v>
      </c>
      <c r="DJ748">
        <f>($B$11*$D$9+$C$11*$D$9+$F$11*((FF748+EX748)/MAX(FF748+EX748+FG748, 0.1)*$I$9+FG748/MAX(FF748+EX748+FG748, 0.1)*$J$9))/($B$11+$C$11+$F$11)</f>
        <v>0</v>
      </c>
      <c r="DK748">
        <f>($B$11*$K$9+$C$11*$K$9+$F$11*((FF748+EX748)/MAX(FF748+EX748+FG748, 0.1)*$P$9+FG748/MAX(FF748+EX748+FG748, 0.1)*$Q$9))/($B$11+$C$11+$F$11)</f>
        <v>0</v>
      </c>
      <c r="DL748">
        <v>6</v>
      </c>
      <c r="DM748">
        <v>0.5</v>
      </c>
      <c r="DN748" t="s">
        <v>438</v>
      </c>
      <c r="DO748">
        <v>2</v>
      </c>
      <c r="DP748" t="b">
        <v>1</v>
      </c>
      <c r="DQ748">
        <v>1761516651.2</v>
      </c>
      <c r="DR748">
        <v>923.5739</v>
      </c>
      <c r="DS748">
        <v>976.4416000000001</v>
      </c>
      <c r="DT748">
        <v>16.44526</v>
      </c>
      <c r="DU748">
        <v>13.13877</v>
      </c>
      <c r="DV748">
        <v>926.8542000000001</v>
      </c>
      <c r="DW748">
        <v>16.37119</v>
      </c>
      <c r="DX748">
        <v>500.0349</v>
      </c>
      <c r="DY748">
        <v>90.23598000000001</v>
      </c>
      <c r="DZ748">
        <v>0.09996996</v>
      </c>
      <c r="EA748">
        <v>24.00307</v>
      </c>
      <c r="EB748">
        <v>24.01301</v>
      </c>
      <c r="EC748">
        <v>999.9</v>
      </c>
      <c r="ED748">
        <v>0</v>
      </c>
      <c r="EE748">
        <v>0</v>
      </c>
      <c r="EF748">
        <v>9998.545000000002</v>
      </c>
      <c r="EG748">
        <v>0</v>
      </c>
      <c r="EH748">
        <v>1044.768</v>
      </c>
      <c r="EI748">
        <v>-52.86767</v>
      </c>
      <c r="EJ748">
        <v>939.016</v>
      </c>
      <c r="EK748">
        <v>989.4414999999999</v>
      </c>
      <c r="EL748">
        <v>3.306502</v>
      </c>
      <c r="EM748">
        <v>976.4416000000001</v>
      </c>
      <c r="EN748">
        <v>13.13877</v>
      </c>
      <c r="EO748">
        <v>1.483956</v>
      </c>
      <c r="EP748">
        <v>1.18559</v>
      </c>
      <c r="EQ748">
        <v>12.80384</v>
      </c>
      <c r="ER748">
        <v>9.421809999999999</v>
      </c>
      <c r="ES748">
        <v>1999.974</v>
      </c>
      <c r="ET748">
        <v>0.9799952</v>
      </c>
      <c r="EU748">
        <v>0.02000481</v>
      </c>
      <c r="EV748">
        <v>0</v>
      </c>
      <c r="EW748">
        <v>1338.199</v>
      </c>
      <c r="EX748">
        <v>5.000970000000001</v>
      </c>
      <c r="EY748">
        <v>27034.22</v>
      </c>
      <c r="EZ748">
        <v>16707.31</v>
      </c>
      <c r="FA748">
        <v>41.187</v>
      </c>
      <c r="FB748">
        <v>42.2996</v>
      </c>
      <c r="FC748">
        <v>41.34350000000001</v>
      </c>
      <c r="FD748">
        <v>41.687</v>
      </c>
      <c r="FE748">
        <v>41.2437</v>
      </c>
      <c r="FF748">
        <v>1955.064</v>
      </c>
      <c r="FG748">
        <v>39.90999999999999</v>
      </c>
      <c r="FH748">
        <v>0</v>
      </c>
      <c r="FI748">
        <v>11525</v>
      </c>
      <c r="FJ748">
        <v>0</v>
      </c>
      <c r="FK748">
        <v>1338.897692307692</v>
      </c>
      <c r="FL748">
        <v>-9.14188032033546</v>
      </c>
      <c r="FM748">
        <v>-167.3948720501795</v>
      </c>
      <c r="FN748">
        <v>27048.26538461538</v>
      </c>
      <c r="FO748">
        <v>15</v>
      </c>
      <c r="FP748">
        <v>0</v>
      </c>
      <c r="FQ748" t="s">
        <v>439</v>
      </c>
      <c r="FR748">
        <v>1760210915.6</v>
      </c>
      <c r="FS748">
        <v>0</v>
      </c>
      <c r="FT748">
        <v>0</v>
      </c>
      <c r="FU748">
        <v>-0.215</v>
      </c>
      <c r="FV748">
        <v>0</v>
      </c>
      <c r="FW748">
        <v>-0.6919999999999999</v>
      </c>
      <c r="FX748">
        <v>0</v>
      </c>
      <c r="FY748">
        <v>400</v>
      </c>
      <c r="FZ748">
        <v>0</v>
      </c>
      <c r="GA748">
        <v>0.15</v>
      </c>
      <c r="GB748">
        <v>0</v>
      </c>
      <c r="GC748">
        <v>-52.8042475</v>
      </c>
      <c r="GD748">
        <v>-0.3374735459660673</v>
      </c>
      <c r="GE748">
        <v>0.08422115823087453</v>
      </c>
      <c r="GF748">
        <v>1</v>
      </c>
      <c r="GG748">
        <v>1339.338823529412</v>
      </c>
      <c r="GH748">
        <v>-8.863865541303456</v>
      </c>
      <c r="GI748">
        <v>0.9369687191271806</v>
      </c>
      <c r="GJ748">
        <v>0</v>
      </c>
      <c r="GK748">
        <v>3.33664275</v>
      </c>
      <c r="GL748">
        <v>-0.1177493808630502</v>
      </c>
      <c r="GM748">
        <v>0.01938164995395132</v>
      </c>
      <c r="GN748">
        <v>0</v>
      </c>
      <c r="GO748">
        <v>1</v>
      </c>
      <c r="GP748">
        <v>3</v>
      </c>
      <c r="GQ748" t="s">
        <v>446</v>
      </c>
      <c r="GR748">
        <v>3.13354</v>
      </c>
      <c r="GS748">
        <v>2.76022</v>
      </c>
      <c r="GT748">
        <v>0.163275</v>
      </c>
      <c r="GU748">
        <v>0.167232</v>
      </c>
      <c r="GV748">
        <v>0.0804996</v>
      </c>
      <c r="GW748">
        <v>0.0677817</v>
      </c>
      <c r="GX748">
        <v>26527.9</v>
      </c>
      <c r="GY748">
        <v>26407.8</v>
      </c>
      <c r="GZ748">
        <v>29491.8</v>
      </c>
      <c r="HA748">
        <v>29319.3</v>
      </c>
      <c r="HB748">
        <v>35838.6</v>
      </c>
      <c r="HC748">
        <v>36209.4</v>
      </c>
      <c r="HD748">
        <v>41496.9</v>
      </c>
      <c r="HE748">
        <v>41650.6</v>
      </c>
      <c r="HF748">
        <v>1.91072</v>
      </c>
      <c r="HG748">
        <v>1.8262</v>
      </c>
      <c r="HH748">
        <v>0.00832975</v>
      </c>
      <c r="HI748">
        <v>0</v>
      </c>
      <c r="HJ748">
        <v>23.8816</v>
      </c>
      <c r="HK748">
        <v>999.9</v>
      </c>
      <c r="HL748">
        <v>33.6</v>
      </c>
      <c r="HM748">
        <v>31.2</v>
      </c>
      <c r="HN748">
        <v>16.9913</v>
      </c>
      <c r="HO748">
        <v>62.4869</v>
      </c>
      <c r="HP748">
        <v>30.7051</v>
      </c>
      <c r="HQ748">
        <v>1</v>
      </c>
      <c r="HR748">
        <v>0.30795</v>
      </c>
      <c r="HS748">
        <v>5.17843</v>
      </c>
      <c r="HT748">
        <v>20.2647</v>
      </c>
      <c r="HU748">
        <v>5.21639</v>
      </c>
      <c r="HV748">
        <v>12.0159</v>
      </c>
      <c r="HW748">
        <v>4.9883</v>
      </c>
      <c r="HX748">
        <v>3.2876</v>
      </c>
      <c r="HY748">
        <v>9999</v>
      </c>
      <c r="HZ748">
        <v>9999</v>
      </c>
      <c r="IA748">
        <v>9999</v>
      </c>
      <c r="IB748">
        <v>999.9</v>
      </c>
      <c r="IC748">
        <v>4.97287</v>
      </c>
      <c r="ID748">
        <v>1.86661</v>
      </c>
      <c r="IE748">
        <v>1.86587</v>
      </c>
      <c r="IF748">
        <v>1.86584</v>
      </c>
      <c r="IG748">
        <v>1.86768</v>
      </c>
      <c r="IH748">
        <v>1.87015</v>
      </c>
      <c r="II748">
        <v>1.86875</v>
      </c>
      <c r="IJ748">
        <v>1.87026</v>
      </c>
      <c r="IK748">
        <v>0</v>
      </c>
      <c r="IL748">
        <v>0</v>
      </c>
      <c r="IM748">
        <v>0</v>
      </c>
      <c r="IN748">
        <v>0</v>
      </c>
      <c r="IO748" t="s">
        <v>441</v>
      </c>
      <c r="IP748" t="s">
        <v>442</v>
      </c>
      <c r="IQ748" t="s">
        <v>443</v>
      </c>
      <c r="IR748" t="s">
        <v>443</v>
      </c>
      <c r="IS748" t="s">
        <v>443</v>
      </c>
      <c r="IT748" t="s">
        <v>443</v>
      </c>
      <c r="IU748">
        <v>0</v>
      </c>
      <c r="IV748">
        <v>100</v>
      </c>
      <c r="IW748">
        <v>100</v>
      </c>
      <c r="IX748">
        <v>-3.298</v>
      </c>
      <c r="IY748">
        <v>0.07389999999999999</v>
      </c>
      <c r="IZ748">
        <v>-1.414774939843471</v>
      </c>
      <c r="JA748">
        <v>-0.002262605230658699</v>
      </c>
      <c r="JB748">
        <v>4.117972070868355E-07</v>
      </c>
      <c r="JC748">
        <v>-1.535053720392113E-10</v>
      </c>
      <c r="JD748">
        <v>-0.05773197212917025</v>
      </c>
      <c r="JE748">
        <v>-0.004387372397949352</v>
      </c>
      <c r="JF748">
        <v>0.001148265067849212</v>
      </c>
      <c r="JG748">
        <v>-2.372704636287677E-05</v>
      </c>
      <c r="JH748">
        <v>4</v>
      </c>
      <c r="JI748">
        <v>2346</v>
      </c>
      <c r="JJ748">
        <v>1</v>
      </c>
      <c r="JK748">
        <v>24</v>
      </c>
      <c r="JL748">
        <v>21762.3</v>
      </c>
      <c r="JM748">
        <v>29358610.9</v>
      </c>
      <c r="JN748">
        <v>2.06177</v>
      </c>
      <c r="JO748">
        <v>2.25586</v>
      </c>
      <c r="JP748">
        <v>1.39648</v>
      </c>
      <c r="JQ748">
        <v>2.34741</v>
      </c>
      <c r="JR748">
        <v>1.49536</v>
      </c>
      <c r="JS748">
        <v>2.64038</v>
      </c>
      <c r="JT748">
        <v>36.0816</v>
      </c>
      <c r="JU748">
        <v>24.0175</v>
      </c>
      <c r="JV748">
        <v>18</v>
      </c>
      <c r="JW748">
        <v>502.084</v>
      </c>
      <c r="JX748">
        <v>437.83</v>
      </c>
      <c r="JY748">
        <v>18.2885</v>
      </c>
      <c r="JZ748">
        <v>31.3479</v>
      </c>
      <c r="KA748">
        <v>29.9999</v>
      </c>
      <c r="KB748">
        <v>31.1348</v>
      </c>
      <c r="KC748">
        <v>31.0581</v>
      </c>
      <c r="KD748">
        <v>41.3785</v>
      </c>
      <c r="KE748">
        <v>24.6615</v>
      </c>
      <c r="KF748">
        <v>27.6733</v>
      </c>
      <c r="KG748">
        <v>18.2843</v>
      </c>
      <c r="KH748">
        <v>1008.26</v>
      </c>
      <c r="KI748">
        <v>13.2726</v>
      </c>
      <c r="KJ748">
        <v>100.789</v>
      </c>
      <c r="KK748">
        <v>100.159</v>
      </c>
    </row>
    <row r="749" spans="1:297">
      <c r="A749">
        <v>733</v>
      </c>
      <c r="B749">
        <v>1761516659</v>
      </c>
      <c r="C749">
        <v>9448.5</v>
      </c>
      <c r="D749" t="s">
        <v>1915</v>
      </c>
      <c r="E749" t="s">
        <v>1916</v>
      </c>
      <c r="F749">
        <v>5</v>
      </c>
      <c r="G749" t="s">
        <v>1604</v>
      </c>
      <c r="H749" t="s">
        <v>436</v>
      </c>
      <c r="I749">
        <v>1761516656.5</v>
      </c>
      <c r="J749">
        <f>(K749)/1000</f>
        <v>0</v>
      </c>
      <c r="K749">
        <f>IF(DP749, AN749, AH749)</f>
        <v>0</v>
      </c>
      <c r="L749">
        <f>IF(DP749, AI749, AG749)</f>
        <v>0</v>
      </c>
      <c r="M749">
        <f>DR749 - IF(AU749&gt;1, L749*DL749*100.0/(AW749), 0)</f>
        <v>0</v>
      </c>
      <c r="N749">
        <f>((T749-J749/2)*M749-L749)/(T749+J749/2)</f>
        <v>0</v>
      </c>
      <c r="O749">
        <f>N749*(DY749+DZ749)/1000.0</f>
        <v>0</v>
      </c>
      <c r="P749">
        <f>(DR749 - IF(AU749&gt;1, L749*DL749*100.0/(AW749), 0))*(DY749+DZ749)/1000.0</f>
        <v>0</v>
      </c>
      <c r="Q749">
        <f>2.0/((1/S749-1/R749)+SIGN(S749)*SQRT((1/S749-1/R749)*(1/S749-1/R749) + 4*DM749/((DM749+1)*(DM749+1))*(2*1/S749*1/R749-1/R749*1/R749)))</f>
        <v>0</v>
      </c>
      <c r="R749">
        <f>IF(LEFT(DN749,1)&lt;&gt;"0",IF(LEFT(DN749,1)="1",3.0,DO749),$D$5+$E$5*(EF749*DY749/($K$5*1000))+$F$5*(EF749*DY749/($K$5*1000))*MAX(MIN(DL749,$J$5),$I$5)*MAX(MIN(DL749,$J$5),$I$5)+$G$5*MAX(MIN(DL749,$J$5),$I$5)*(EF749*DY749/($K$5*1000))+$H$5*(EF749*DY749/($K$5*1000))*(EF749*DY749/($K$5*1000)))</f>
        <v>0</v>
      </c>
      <c r="S749">
        <f>J749*(1000-(1000*0.61365*exp(17.502*W749/(240.97+W749))/(DY749+DZ749)+DT749)/2)/(1000*0.61365*exp(17.502*W749/(240.97+W749))/(DY749+DZ749)-DT749)</f>
        <v>0</v>
      </c>
      <c r="T749">
        <f>1/((DM749+1)/(Q749/1.6)+1/(R749/1.37)) + DM749/((DM749+1)/(Q749/1.6) + DM749/(R749/1.37))</f>
        <v>0</v>
      </c>
      <c r="U749">
        <f>(DH749*DK749)</f>
        <v>0</v>
      </c>
      <c r="V749">
        <f>(EA749+(U749+2*0.95*5.67E-8*(((EA749+$B$7)+273)^4-(EA749+273)^4)-44100*J749)/(1.84*29.3*R749+8*0.95*5.67E-8*(EA749+273)^3))</f>
        <v>0</v>
      </c>
      <c r="W749">
        <f>($C$7*EB749+$D$7*EC749+$E$7*V749)</f>
        <v>0</v>
      </c>
      <c r="X749">
        <f>0.61365*exp(17.502*W749/(240.97+W749))</f>
        <v>0</v>
      </c>
      <c r="Y749">
        <f>(Z749/AA749*100)</f>
        <v>0</v>
      </c>
      <c r="Z749">
        <f>DT749*(DY749+DZ749)/1000</f>
        <v>0</v>
      </c>
      <c r="AA749">
        <f>0.61365*exp(17.502*EA749/(240.97+EA749))</f>
        <v>0</v>
      </c>
      <c r="AB749">
        <f>(X749-DT749*(DY749+DZ749)/1000)</f>
        <v>0</v>
      </c>
      <c r="AC749">
        <f>(-J749*44100)</f>
        <v>0</v>
      </c>
      <c r="AD749">
        <f>2*29.3*R749*0.92*(EA749-W749)</f>
        <v>0</v>
      </c>
      <c r="AE749">
        <f>2*0.95*5.67E-8*(((EA749+$B$7)+273)^4-(W749+273)^4)</f>
        <v>0</v>
      </c>
      <c r="AF749">
        <f>U749+AE749+AC749+AD749</f>
        <v>0</v>
      </c>
      <c r="AG749">
        <f>DX749*AU749*(DS749-DR749*(1000-AU749*DU749)/(1000-AU749*DT749))/(100*DL749)</f>
        <v>0</v>
      </c>
      <c r="AH749">
        <f>1000*DX749*AU749*(DT749-DU749)/(100*DL749*(1000-AU749*DT749))</f>
        <v>0</v>
      </c>
      <c r="AI749">
        <f>(AJ749 - AK749 - DY749*1E3/(8.314*(EA749+273.15)) * AM749/DX749 * AL749) * DX749/(100*DL749) * (1000 - DU749)/1000</f>
        <v>0</v>
      </c>
      <c r="AJ749">
        <v>1006.132353710603</v>
      </c>
      <c r="AK749">
        <v>963.7434181818179</v>
      </c>
      <c r="AL749">
        <v>3.414334491433078</v>
      </c>
      <c r="AM749">
        <v>65.65834347020231</v>
      </c>
      <c r="AN749">
        <f>(AP749 - AO749 + DY749*1E3/(8.314*(EA749+273.15)) * AR749/DX749 * AQ749) * DX749/(100*DL749) * 1000/(1000 - AP749)</f>
        <v>0</v>
      </c>
      <c r="AO749">
        <v>13.18985993867264</v>
      </c>
      <c r="AP749">
        <v>16.42384909090909</v>
      </c>
      <c r="AQ749">
        <v>-0.0009117947936508553</v>
      </c>
      <c r="AR749">
        <v>107.4177789400426</v>
      </c>
      <c r="AS749">
        <v>0</v>
      </c>
      <c r="AT749">
        <v>0</v>
      </c>
      <c r="AU749">
        <f>IF(AS749*$H$13&gt;=AW749,1.0,(AW749/(AW749-AS749*$H$13)))</f>
        <v>0</v>
      </c>
      <c r="AV749">
        <f>(AU749-1)*100</f>
        <v>0</v>
      </c>
      <c r="AW749">
        <f>MAX(0,($B$13+$C$13*EF749)/(1+$D$13*EF749)*DY749/(EA749+273)*$E$13)</f>
        <v>0</v>
      </c>
      <c r="AX749" t="s">
        <v>437</v>
      </c>
      <c r="AY749" t="s">
        <v>437</v>
      </c>
      <c r="AZ749">
        <v>0</v>
      </c>
      <c r="BA749">
        <v>0</v>
      </c>
      <c r="BB749">
        <f>1-AZ749/BA749</f>
        <v>0</v>
      </c>
      <c r="BC749">
        <v>0</v>
      </c>
      <c r="BD749" t="s">
        <v>437</v>
      </c>
      <c r="BE749" t="s">
        <v>437</v>
      </c>
      <c r="BF749">
        <v>0</v>
      </c>
      <c r="BG749">
        <v>0</v>
      </c>
      <c r="BH749">
        <f>1-BF749/BG749</f>
        <v>0</v>
      </c>
      <c r="BI749">
        <v>0.5</v>
      </c>
      <c r="BJ749">
        <f>DI749</f>
        <v>0</v>
      </c>
      <c r="BK749">
        <f>L749</f>
        <v>0</v>
      </c>
      <c r="BL749">
        <f>BH749*BI749*BJ749</f>
        <v>0</v>
      </c>
      <c r="BM749">
        <f>(BK749-BC749)/BJ749</f>
        <v>0</v>
      </c>
      <c r="BN749">
        <f>(BA749-BG749)/BG749</f>
        <v>0</v>
      </c>
      <c r="BO749">
        <f>AZ749/(BB749+AZ749/BG749)</f>
        <v>0</v>
      </c>
      <c r="BP749" t="s">
        <v>437</v>
      </c>
      <c r="BQ749">
        <v>0</v>
      </c>
      <c r="BR749">
        <f>IF(BQ749&lt;&gt;0, BQ749, BO749)</f>
        <v>0</v>
      </c>
      <c r="BS749">
        <f>1-BR749/BG749</f>
        <v>0</v>
      </c>
      <c r="BT749">
        <f>(BG749-BF749)/(BG749-BR749)</f>
        <v>0</v>
      </c>
      <c r="BU749">
        <f>(BA749-BG749)/(BA749-BR749)</f>
        <v>0</v>
      </c>
      <c r="BV749">
        <f>(BG749-BF749)/(BG749-AZ749)</f>
        <v>0</v>
      </c>
      <c r="BW749">
        <f>(BA749-BG749)/(BA749-AZ749)</f>
        <v>0</v>
      </c>
      <c r="BX749">
        <f>(BT749*BR749/BF749)</f>
        <v>0</v>
      </c>
      <c r="BY749">
        <f>(1-BX749)</f>
        <v>0</v>
      </c>
      <c r="BZ749">
        <v>2020</v>
      </c>
      <c r="CA749">
        <v>290.0000000000001</v>
      </c>
      <c r="CB749">
        <v>1590.42</v>
      </c>
      <c r="CC749">
        <v>295</v>
      </c>
      <c r="CD749">
        <v>5220.67</v>
      </c>
      <c r="CE749">
        <v>1591.29</v>
      </c>
      <c r="CF749">
        <v>-0.87</v>
      </c>
      <c r="CG749">
        <v>300.0000000000001</v>
      </c>
      <c r="CH749">
        <v>23.8</v>
      </c>
      <c r="CI749">
        <v>1650.734719841875</v>
      </c>
      <c r="CJ749">
        <v>2.032994541366527</v>
      </c>
      <c r="CK749">
        <v>-31.03478562282126</v>
      </c>
      <c r="CL749">
        <v>0.9198548094063967</v>
      </c>
      <c r="CM749">
        <v>0.9759925733019913</v>
      </c>
      <c r="CN749">
        <v>-0.00431141668520578</v>
      </c>
      <c r="CO749">
        <v>289.9999999999999</v>
      </c>
      <c r="CP749">
        <v>1590.91</v>
      </c>
      <c r="CQ749">
        <v>765</v>
      </c>
      <c r="CR749">
        <v>5219.32</v>
      </c>
      <c r="CS749">
        <v>1591.27</v>
      </c>
      <c r="CT749">
        <v>-0.36</v>
      </c>
      <c r="DH749">
        <f>$B$11*EG749+$C$11*EH749+$F$11*ES749*(1-EV749)</f>
        <v>0</v>
      </c>
      <c r="DI749">
        <f>DH749*DJ749</f>
        <v>0</v>
      </c>
      <c r="DJ749">
        <f>($B$11*$D$9+$C$11*$D$9+$F$11*((FF749+EX749)/MAX(FF749+EX749+FG749, 0.1)*$I$9+FG749/MAX(FF749+EX749+FG749, 0.1)*$J$9))/($B$11+$C$11+$F$11)</f>
        <v>0</v>
      </c>
      <c r="DK749">
        <f>($B$11*$K$9+$C$11*$K$9+$F$11*((FF749+EX749)/MAX(FF749+EX749+FG749, 0.1)*$P$9+FG749/MAX(FF749+EX749+FG749, 0.1)*$Q$9))/($B$11+$C$11+$F$11)</f>
        <v>0</v>
      </c>
      <c r="DL749">
        <v>6</v>
      </c>
      <c r="DM749">
        <v>0.5</v>
      </c>
      <c r="DN749" t="s">
        <v>438</v>
      </c>
      <c r="DO749">
        <v>2</v>
      </c>
      <c r="DP749" t="b">
        <v>1</v>
      </c>
      <c r="DQ749">
        <v>1761516656.5</v>
      </c>
      <c r="DR749">
        <v>941.1757777777779</v>
      </c>
      <c r="DS749">
        <v>994.4597777777776</v>
      </c>
      <c r="DT749">
        <v>16.42598888888889</v>
      </c>
      <c r="DU749">
        <v>13.18902222222222</v>
      </c>
      <c r="DV749">
        <v>944.4895555555556</v>
      </c>
      <c r="DW749">
        <v>16.35216666666667</v>
      </c>
      <c r="DX749">
        <v>499.9758888888889</v>
      </c>
      <c r="DY749">
        <v>90.23754444444447</v>
      </c>
      <c r="DZ749">
        <v>0.1000091333333333</v>
      </c>
      <c r="EA749">
        <v>24.00245555555556</v>
      </c>
      <c r="EB749">
        <v>24.0165</v>
      </c>
      <c r="EC749">
        <v>999.9000000000001</v>
      </c>
      <c r="ED749">
        <v>0</v>
      </c>
      <c r="EE749">
        <v>0</v>
      </c>
      <c r="EF749">
        <v>9981.45888888889</v>
      </c>
      <c r="EG749">
        <v>0</v>
      </c>
      <c r="EH749">
        <v>1044.753333333333</v>
      </c>
      <c r="EI749">
        <v>-53.28442222222222</v>
      </c>
      <c r="EJ749">
        <v>956.8935555555555</v>
      </c>
      <c r="EK749">
        <v>1007.752222222222</v>
      </c>
      <c r="EL749">
        <v>3.23695</v>
      </c>
      <c r="EM749">
        <v>994.4597777777776</v>
      </c>
      <c r="EN749">
        <v>13.18902222222222</v>
      </c>
      <c r="EO749">
        <v>1.482238888888889</v>
      </c>
      <c r="EP749">
        <v>1.190145555555556</v>
      </c>
      <c r="EQ749">
        <v>12.78617777777778</v>
      </c>
      <c r="ER749">
        <v>9.478843333333332</v>
      </c>
      <c r="ES749">
        <v>2000.013333333333</v>
      </c>
      <c r="ET749">
        <v>0.9799956666666666</v>
      </c>
      <c r="EU749">
        <v>0.02000434444444445</v>
      </c>
      <c r="EV749">
        <v>0</v>
      </c>
      <c r="EW749">
        <v>1337.362222222222</v>
      </c>
      <c r="EX749">
        <v>5.00097</v>
      </c>
      <c r="EY749">
        <v>27018.43333333333</v>
      </c>
      <c r="EZ749">
        <v>16707.66666666667</v>
      </c>
      <c r="FA749">
        <v>41.187</v>
      </c>
      <c r="FB749">
        <v>42.312</v>
      </c>
      <c r="FC749">
        <v>41.333</v>
      </c>
      <c r="FD749">
        <v>41.687</v>
      </c>
      <c r="FE749">
        <v>41.25</v>
      </c>
      <c r="FF749">
        <v>1955.103333333333</v>
      </c>
      <c r="FG749">
        <v>39.91</v>
      </c>
      <c r="FH749">
        <v>0</v>
      </c>
      <c r="FI749">
        <v>11530.40000009537</v>
      </c>
      <c r="FJ749">
        <v>0</v>
      </c>
      <c r="FK749">
        <v>1338.0348</v>
      </c>
      <c r="FL749">
        <v>-10.10769226286584</v>
      </c>
      <c r="FM749">
        <v>-180.1153845557733</v>
      </c>
      <c r="FN749">
        <v>27031.852</v>
      </c>
      <c r="FO749">
        <v>15</v>
      </c>
      <c r="FP749">
        <v>0</v>
      </c>
      <c r="FQ749" t="s">
        <v>439</v>
      </c>
      <c r="FR749">
        <v>1760210915.6</v>
      </c>
      <c r="FS749">
        <v>0</v>
      </c>
      <c r="FT749">
        <v>0</v>
      </c>
      <c r="FU749">
        <v>-0.215</v>
      </c>
      <c r="FV749">
        <v>0</v>
      </c>
      <c r="FW749">
        <v>-0.6919999999999999</v>
      </c>
      <c r="FX749">
        <v>0</v>
      </c>
      <c r="FY749">
        <v>400</v>
      </c>
      <c r="FZ749">
        <v>0</v>
      </c>
      <c r="GA749">
        <v>0.15</v>
      </c>
      <c r="GB749">
        <v>0</v>
      </c>
      <c r="GC749">
        <v>-52.94396585365854</v>
      </c>
      <c r="GD749">
        <v>-1.570812543554105</v>
      </c>
      <c r="GE749">
        <v>0.2076303876084075</v>
      </c>
      <c r="GF749">
        <v>0</v>
      </c>
      <c r="GG749">
        <v>1338.52794117647</v>
      </c>
      <c r="GH749">
        <v>-9.146676834336224</v>
      </c>
      <c r="GI749">
        <v>0.9624227376530109</v>
      </c>
      <c r="GJ749">
        <v>0</v>
      </c>
      <c r="GK749">
        <v>3.30844756097561</v>
      </c>
      <c r="GL749">
        <v>-0.3694990243902417</v>
      </c>
      <c r="GM749">
        <v>0.04402197448949331</v>
      </c>
      <c r="GN749">
        <v>0</v>
      </c>
      <c r="GO749">
        <v>0</v>
      </c>
      <c r="GP749">
        <v>3</v>
      </c>
      <c r="GQ749" t="s">
        <v>455</v>
      </c>
      <c r="GR749">
        <v>3.13343</v>
      </c>
      <c r="GS749">
        <v>2.76023</v>
      </c>
      <c r="GT749">
        <v>0.165179</v>
      </c>
      <c r="GU749">
        <v>0.169084</v>
      </c>
      <c r="GV749">
        <v>0.0804709</v>
      </c>
      <c r="GW749">
        <v>0.0679418</v>
      </c>
      <c r="GX749">
        <v>26467.3</v>
      </c>
      <c r="GY749">
        <v>26349.1</v>
      </c>
      <c r="GZ749">
        <v>29491.7</v>
      </c>
      <c r="HA749">
        <v>29319.4</v>
      </c>
      <c r="HB749">
        <v>35839.4</v>
      </c>
      <c r="HC749">
        <v>36203.3</v>
      </c>
      <c r="HD749">
        <v>41496.5</v>
      </c>
      <c r="HE749">
        <v>41650.7</v>
      </c>
      <c r="HF749">
        <v>1.91042</v>
      </c>
      <c r="HG749">
        <v>1.82665</v>
      </c>
      <c r="HH749">
        <v>0.008352099999999999</v>
      </c>
      <c r="HI749">
        <v>0</v>
      </c>
      <c r="HJ749">
        <v>23.8829</v>
      </c>
      <c r="HK749">
        <v>999.9</v>
      </c>
      <c r="HL749">
        <v>33.6</v>
      </c>
      <c r="HM749">
        <v>31.3</v>
      </c>
      <c r="HN749">
        <v>17.0879</v>
      </c>
      <c r="HO749">
        <v>62.3769</v>
      </c>
      <c r="HP749">
        <v>30.7412</v>
      </c>
      <c r="HQ749">
        <v>1</v>
      </c>
      <c r="HR749">
        <v>0.307957</v>
      </c>
      <c r="HS749">
        <v>5.19366</v>
      </c>
      <c r="HT749">
        <v>20.2638</v>
      </c>
      <c r="HU749">
        <v>5.21714</v>
      </c>
      <c r="HV749">
        <v>12.0159</v>
      </c>
      <c r="HW749">
        <v>4.98845</v>
      </c>
      <c r="HX749">
        <v>3.28768</v>
      </c>
      <c r="HY749">
        <v>9999</v>
      </c>
      <c r="HZ749">
        <v>9999</v>
      </c>
      <c r="IA749">
        <v>9999</v>
      </c>
      <c r="IB749">
        <v>999.9</v>
      </c>
      <c r="IC749">
        <v>4.97284</v>
      </c>
      <c r="ID749">
        <v>1.86661</v>
      </c>
      <c r="IE749">
        <v>1.86586</v>
      </c>
      <c r="IF749">
        <v>1.86584</v>
      </c>
      <c r="IG749">
        <v>1.8677</v>
      </c>
      <c r="IH749">
        <v>1.87017</v>
      </c>
      <c r="II749">
        <v>1.86876</v>
      </c>
      <c r="IJ749">
        <v>1.87026</v>
      </c>
      <c r="IK749">
        <v>0</v>
      </c>
      <c r="IL749">
        <v>0</v>
      </c>
      <c r="IM749">
        <v>0</v>
      </c>
      <c r="IN749">
        <v>0</v>
      </c>
      <c r="IO749" t="s">
        <v>441</v>
      </c>
      <c r="IP749" t="s">
        <v>442</v>
      </c>
      <c r="IQ749" t="s">
        <v>443</v>
      </c>
      <c r="IR749" t="s">
        <v>443</v>
      </c>
      <c r="IS749" t="s">
        <v>443</v>
      </c>
      <c r="IT749" t="s">
        <v>443</v>
      </c>
      <c r="IU749">
        <v>0</v>
      </c>
      <c r="IV749">
        <v>100</v>
      </c>
      <c r="IW749">
        <v>100</v>
      </c>
      <c r="IX749">
        <v>-3.33</v>
      </c>
      <c r="IY749">
        <v>0.0738</v>
      </c>
      <c r="IZ749">
        <v>-1.414774939843471</v>
      </c>
      <c r="JA749">
        <v>-0.002262605230658699</v>
      </c>
      <c r="JB749">
        <v>4.117972070868355E-07</v>
      </c>
      <c r="JC749">
        <v>-1.535053720392113E-10</v>
      </c>
      <c r="JD749">
        <v>-0.05773197212917025</v>
      </c>
      <c r="JE749">
        <v>-0.004387372397949352</v>
      </c>
      <c r="JF749">
        <v>0.001148265067849212</v>
      </c>
      <c r="JG749">
        <v>-2.372704636287677E-05</v>
      </c>
      <c r="JH749">
        <v>4</v>
      </c>
      <c r="JI749">
        <v>2346</v>
      </c>
      <c r="JJ749">
        <v>1</v>
      </c>
      <c r="JK749">
        <v>24</v>
      </c>
      <c r="JL749">
        <v>21762.4</v>
      </c>
      <c r="JM749">
        <v>29358611</v>
      </c>
      <c r="JN749">
        <v>2.09229</v>
      </c>
      <c r="JO749">
        <v>2.25464</v>
      </c>
      <c r="JP749">
        <v>1.39771</v>
      </c>
      <c r="JQ749">
        <v>2.34619</v>
      </c>
      <c r="JR749">
        <v>1.49536</v>
      </c>
      <c r="JS749">
        <v>2.63916</v>
      </c>
      <c r="JT749">
        <v>36.105</v>
      </c>
      <c r="JU749">
        <v>24.0175</v>
      </c>
      <c r="JV749">
        <v>18</v>
      </c>
      <c r="JW749">
        <v>501.888</v>
      </c>
      <c r="JX749">
        <v>438.108</v>
      </c>
      <c r="JY749">
        <v>18.2801</v>
      </c>
      <c r="JZ749">
        <v>31.3473</v>
      </c>
      <c r="KA749">
        <v>29.9999</v>
      </c>
      <c r="KB749">
        <v>31.1348</v>
      </c>
      <c r="KC749">
        <v>31.0581</v>
      </c>
      <c r="KD749">
        <v>41.9078</v>
      </c>
      <c r="KE749">
        <v>24.385</v>
      </c>
      <c r="KF749">
        <v>27.6733</v>
      </c>
      <c r="KG749">
        <v>18.2677</v>
      </c>
      <c r="KH749">
        <v>1021.62</v>
      </c>
      <c r="KI749">
        <v>13.2989</v>
      </c>
      <c r="KJ749">
        <v>100.788</v>
      </c>
      <c r="KK749">
        <v>100.16</v>
      </c>
    </row>
    <row r="750" spans="1:297">
      <c r="A750">
        <v>734</v>
      </c>
      <c r="B750">
        <v>1761516664</v>
      </c>
      <c r="C750">
        <v>9453.5</v>
      </c>
      <c r="D750" t="s">
        <v>1917</v>
      </c>
      <c r="E750" t="s">
        <v>1918</v>
      </c>
      <c r="F750">
        <v>5</v>
      </c>
      <c r="G750" t="s">
        <v>1604</v>
      </c>
      <c r="H750" t="s">
        <v>436</v>
      </c>
      <c r="I750">
        <v>1761516661.2</v>
      </c>
      <c r="J750">
        <f>(K750)/1000</f>
        <v>0</v>
      </c>
      <c r="K750">
        <f>IF(DP750, AN750, AH750)</f>
        <v>0</v>
      </c>
      <c r="L750">
        <f>IF(DP750, AI750, AG750)</f>
        <v>0</v>
      </c>
      <c r="M750">
        <f>DR750 - IF(AU750&gt;1, L750*DL750*100.0/(AW750), 0)</f>
        <v>0</v>
      </c>
      <c r="N750">
        <f>((T750-J750/2)*M750-L750)/(T750+J750/2)</f>
        <v>0</v>
      </c>
      <c r="O750">
        <f>N750*(DY750+DZ750)/1000.0</f>
        <v>0</v>
      </c>
      <c r="P750">
        <f>(DR750 - IF(AU750&gt;1, L750*DL750*100.0/(AW750), 0))*(DY750+DZ750)/1000.0</f>
        <v>0</v>
      </c>
      <c r="Q750">
        <f>2.0/((1/S750-1/R750)+SIGN(S750)*SQRT((1/S750-1/R750)*(1/S750-1/R750) + 4*DM750/((DM750+1)*(DM750+1))*(2*1/S750*1/R750-1/R750*1/R750)))</f>
        <v>0</v>
      </c>
      <c r="R750">
        <f>IF(LEFT(DN750,1)&lt;&gt;"0",IF(LEFT(DN750,1)="1",3.0,DO750),$D$5+$E$5*(EF750*DY750/($K$5*1000))+$F$5*(EF750*DY750/($K$5*1000))*MAX(MIN(DL750,$J$5),$I$5)*MAX(MIN(DL750,$J$5),$I$5)+$G$5*MAX(MIN(DL750,$J$5),$I$5)*(EF750*DY750/($K$5*1000))+$H$5*(EF750*DY750/($K$5*1000))*(EF750*DY750/($K$5*1000)))</f>
        <v>0</v>
      </c>
      <c r="S750">
        <f>J750*(1000-(1000*0.61365*exp(17.502*W750/(240.97+W750))/(DY750+DZ750)+DT750)/2)/(1000*0.61365*exp(17.502*W750/(240.97+W750))/(DY750+DZ750)-DT750)</f>
        <v>0</v>
      </c>
      <c r="T750">
        <f>1/((DM750+1)/(Q750/1.6)+1/(R750/1.37)) + DM750/((DM750+1)/(Q750/1.6) + DM750/(R750/1.37))</f>
        <v>0</v>
      </c>
      <c r="U750">
        <f>(DH750*DK750)</f>
        <v>0</v>
      </c>
      <c r="V750">
        <f>(EA750+(U750+2*0.95*5.67E-8*(((EA750+$B$7)+273)^4-(EA750+273)^4)-44100*J750)/(1.84*29.3*R750+8*0.95*5.67E-8*(EA750+273)^3))</f>
        <v>0</v>
      </c>
      <c r="W750">
        <f>($C$7*EB750+$D$7*EC750+$E$7*V750)</f>
        <v>0</v>
      </c>
      <c r="X750">
        <f>0.61365*exp(17.502*W750/(240.97+W750))</f>
        <v>0</v>
      </c>
      <c r="Y750">
        <f>(Z750/AA750*100)</f>
        <v>0</v>
      </c>
      <c r="Z750">
        <f>DT750*(DY750+DZ750)/1000</f>
        <v>0</v>
      </c>
      <c r="AA750">
        <f>0.61365*exp(17.502*EA750/(240.97+EA750))</f>
        <v>0</v>
      </c>
      <c r="AB750">
        <f>(X750-DT750*(DY750+DZ750)/1000)</f>
        <v>0</v>
      </c>
      <c r="AC750">
        <f>(-J750*44100)</f>
        <v>0</v>
      </c>
      <c r="AD750">
        <f>2*29.3*R750*0.92*(EA750-W750)</f>
        <v>0</v>
      </c>
      <c r="AE750">
        <f>2*0.95*5.67E-8*(((EA750+$B$7)+273)^4-(W750+273)^4)</f>
        <v>0</v>
      </c>
      <c r="AF750">
        <f>U750+AE750+AC750+AD750</f>
        <v>0</v>
      </c>
      <c r="AG750">
        <f>DX750*AU750*(DS750-DR750*(1000-AU750*DU750)/(1000-AU750*DT750))/(100*DL750)</f>
        <v>0</v>
      </c>
      <c r="AH750">
        <f>1000*DX750*AU750*(DT750-DU750)/(100*DL750*(1000-AU750*DT750))</f>
        <v>0</v>
      </c>
      <c r="AI750">
        <f>(AJ750 - AK750 - DY750*1E3/(8.314*(EA750+273.15)) * AM750/DX750 * AL750) * DX750/(100*DL750) * (1000 - DU750)/1000</f>
        <v>0</v>
      </c>
      <c r="AJ750">
        <v>1023.181748926263</v>
      </c>
      <c r="AK750">
        <v>980.6068060606057</v>
      </c>
      <c r="AL750">
        <v>3.359673570898942</v>
      </c>
      <c r="AM750">
        <v>65.65834347020231</v>
      </c>
      <c r="AN750">
        <f>(AP750 - AO750 + DY750*1E3/(8.314*(EA750+273.15)) * AR750/DX750 * AQ750) * DX750/(100*DL750) * 1000/(1000 - AP750)</f>
        <v>0</v>
      </c>
      <c r="AO750">
        <v>13.21858663131575</v>
      </c>
      <c r="AP750">
        <v>16.41900606060606</v>
      </c>
      <c r="AQ750">
        <v>-0.0001191113013835264</v>
      </c>
      <c r="AR750">
        <v>107.4177789400426</v>
      </c>
      <c r="AS750">
        <v>0</v>
      </c>
      <c r="AT750">
        <v>0</v>
      </c>
      <c r="AU750">
        <f>IF(AS750*$H$13&gt;=AW750,1.0,(AW750/(AW750-AS750*$H$13)))</f>
        <v>0</v>
      </c>
      <c r="AV750">
        <f>(AU750-1)*100</f>
        <v>0</v>
      </c>
      <c r="AW750">
        <f>MAX(0,($B$13+$C$13*EF750)/(1+$D$13*EF750)*DY750/(EA750+273)*$E$13)</f>
        <v>0</v>
      </c>
      <c r="AX750" t="s">
        <v>437</v>
      </c>
      <c r="AY750" t="s">
        <v>437</v>
      </c>
      <c r="AZ750">
        <v>0</v>
      </c>
      <c r="BA750">
        <v>0</v>
      </c>
      <c r="BB750">
        <f>1-AZ750/BA750</f>
        <v>0</v>
      </c>
      <c r="BC750">
        <v>0</v>
      </c>
      <c r="BD750" t="s">
        <v>437</v>
      </c>
      <c r="BE750" t="s">
        <v>437</v>
      </c>
      <c r="BF750">
        <v>0</v>
      </c>
      <c r="BG750">
        <v>0</v>
      </c>
      <c r="BH750">
        <f>1-BF750/BG750</f>
        <v>0</v>
      </c>
      <c r="BI750">
        <v>0.5</v>
      </c>
      <c r="BJ750">
        <f>DI750</f>
        <v>0</v>
      </c>
      <c r="BK750">
        <f>L750</f>
        <v>0</v>
      </c>
      <c r="BL750">
        <f>BH750*BI750*BJ750</f>
        <v>0</v>
      </c>
      <c r="BM750">
        <f>(BK750-BC750)/BJ750</f>
        <v>0</v>
      </c>
      <c r="BN750">
        <f>(BA750-BG750)/BG750</f>
        <v>0</v>
      </c>
      <c r="BO750">
        <f>AZ750/(BB750+AZ750/BG750)</f>
        <v>0</v>
      </c>
      <c r="BP750" t="s">
        <v>437</v>
      </c>
      <c r="BQ750">
        <v>0</v>
      </c>
      <c r="BR750">
        <f>IF(BQ750&lt;&gt;0, BQ750, BO750)</f>
        <v>0</v>
      </c>
      <c r="BS750">
        <f>1-BR750/BG750</f>
        <v>0</v>
      </c>
      <c r="BT750">
        <f>(BG750-BF750)/(BG750-BR750)</f>
        <v>0</v>
      </c>
      <c r="BU750">
        <f>(BA750-BG750)/(BA750-BR750)</f>
        <v>0</v>
      </c>
      <c r="BV750">
        <f>(BG750-BF750)/(BG750-AZ750)</f>
        <v>0</v>
      </c>
      <c r="BW750">
        <f>(BA750-BG750)/(BA750-AZ750)</f>
        <v>0</v>
      </c>
      <c r="BX750">
        <f>(BT750*BR750/BF750)</f>
        <v>0</v>
      </c>
      <c r="BY750">
        <f>(1-BX750)</f>
        <v>0</v>
      </c>
      <c r="BZ750">
        <v>2020</v>
      </c>
      <c r="CA750">
        <v>290.0000000000001</v>
      </c>
      <c r="CB750">
        <v>1590.42</v>
      </c>
      <c r="CC750">
        <v>295</v>
      </c>
      <c r="CD750">
        <v>5220.67</v>
      </c>
      <c r="CE750">
        <v>1591.29</v>
      </c>
      <c r="CF750">
        <v>-0.87</v>
      </c>
      <c r="CG750">
        <v>300.0000000000001</v>
      </c>
      <c r="CH750">
        <v>23.8</v>
      </c>
      <c r="CI750">
        <v>1650.734719841875</v>
      </c>
      <c r="CJ750">
        <v>2.032994541366527</v>
      </c>
      <c r="CK750">
        <v>-31.03478562282126</v>
      </c>
      <c r="CL750">
        <v>0.9198548094063967</v>
      </c>
      <c r="CM750">
        <v>0.9759925733019913</v>
      </c>
      <c r="CN750">
        <v>-0.00431141668520578</v>
      </c>
      <c r="CO750">
        <v>289.9999999999999</v>
      </c>
      <c r="CP750">
        <v>1590.91</v>
      </c>
      <c r="CQ750">
        <v>765</v>
      </c>
      <c r="CR750">
        <v>5219.32</v>
      </c>
      <c r="CS750">
        <v>1591.27</v>
      </c>
      <c r="CT750">
        <v>-0.36</v>
      </c>
      <c r="DH750">
        <f>$B$11*EG750+$C$11*EH750+$F$11*ES750*(1-EV750)</f>
        <v>0</v>
      </c>
      <c r="DI750">
        <f>DH750*DJ750</f>
        <v>0</v>
      </c>
      <c r="DJ750">
        <f>($B$11*$D$9+$C$11*$D$9+$F$11*((FF750+EX750)/MAX(FF750+EX750+FG750, 0.1)*$I$9+FG750/MAX(FF750+EX750+FG750, 0.1)*$J$9))/($B$11+$C$11+$F$11)</f>
        <v>0</v>
      </c>
      <c r="DK750">
        <f>($B$11*$K$9+$C$11*$K$9+$F$11*((FF750+EX750)/MAX(FF750+EX750+FG750, 0.1)*$P$9+FG750/MAX(FF750+EX750+FG750, 0.1)*$Q$9))/($B$11+$C$11+$F$11)</f>
        <v>0</v>
      </c>
      <c r="DL750">
        <v>6</v>
      </c>
      <c r="DM750">
        <v>0.5</v>
      </c>
      <c r="DN750" t="s">
        <v>438</v>
      </c>
      <c r="DO750">
        <v>2</v>
      </c>
      <c r="DP750" t="b">
        <v>1</v>
      </c>
      <c r="DQ750">
        <v>1761516661.2</v>
      </c>
      <c r="DR750">
        <v>956.9074999999999</v>
      </c>
      <c r="DS750">
        <v>1010.232</v>
      </c>
      <c r="DT750">
        <v>16.42207</v>
      </c>
      <c r="DU750">
        <v>13.21735</v>
      </c>
      <c r="DV750">
        <v>960.251</v>
      </c>
      <c r="DW750">
        <v>16.34831</v>
      </c>
      <c r="DX750">
        <v>500.0048</v>
      </c>
      <c r="DY750">
        <v>90.23818</v>
      </c>
      <c r="DZ750">
        <v>0.09999398</v>
      </c>
      <c r="EA750">
        <v>24.00268</v>
      </c>
      <c r="EB750">
        <v>24.01936</v>
      </c>
      <c r="EC750">
        <v>999.9</v>
      </c>
      <c r="ED750">
        <v>0</v>
      </c>
      <c r="EE750">
        <v>0</v>
      </c>
      <c r="EF750">
        <v>10002.495</v>
      </c>
      <c r="EG750">
        <v>0</v>
      </c>
      <c r="EH750">
        <v>1044.769</v>
      </c>
      <c r="EI750">
        <v>-53.3261</v>
      </c>
      <c r="EJ750">
        <v>972.8841</v>
      </c>
      <c r="EK750">
        <v>1023.765</v>
      </c>
      <c r="EL750">
        <v>3.204703</v>
      </c>
      <c r="EM750">
        <v>1010.232</v>
      </c>
      <c r="EN750">
        <v>13.21735</v>
      </c>
      <c r="EO750">
        <v>1.481895</v>
      </c>
      <c r="EP750">
        <v>1.192711</v>
      </c>
      <c r="EQ750">
        <v>12.78265</v>
      </c>
      <c r="ER750">
        <v>9.510864</v>
      </c>
      <c r="ES750">
        <v>1999.967</v>
      </c>
      <c r="ET750">
        <v>0.9799952000000001</v>
      </c>
      <c r="EU750">
        <v>0.02000479</v>
      </c>
      <c r="EV750">
        <v>0</v>
      </c>
      <c r="EW750">
        <v>1336.622</v>
      </c>
      <c r="EX750">
        <v>5.000970000000001</v>
      </c>
      <c r="EY750">
        <v>27002.33</v>
      </c>
      <c r="EZ750">
        <v>16707.29</v>
      </c>
      <c r="FA750">
        <v>41.187</v>
      </c>
      <c r="FB750">
        <v>42.312</v>
      </c>
      <c r="FC750">
        <v>41.3435</v>
      </c>
      <c r="FD750">
        <v>41.687</v>
      </c>
      <c r="FE750">
        <v>41.25</v>
      </c>
      <c r="FF750">
        <v>1955.057</v>
      </c>
      <c r="FG750">
        <v>39.90999999999999</v>
      </c>
      <c r="FH750">
        <v>0</v>
      </c>
      <c r="FI750">
        <v>11535.20000004768</v>
      </c>
      <c r="FJ750">
        <v>0</v>
      </c>
      <c r="FK750">
        <v>1337.2464</v>
      </c>
      <c r="FL750">
        <v>-9.071538476184129</v>
      </c>
      <c r="FM750">
        <v>-196.4230773320977</v>
      </c>
      <c r="FN750">
        <v>27016.88400000001</v>
      </c>
      <c r="FO750">
        <v>15</v>
      </c>
      <c r="FP750">
        <v>0</v>
      </c>
      <c r="FQ750" t="s">
        <v>439</v>
      </c>
      <c r="FR750">
        <v>1760210915.6</v>
      </c>
      <c r="FS750">
        <v>0</v>
      </c>
      <c r="FT750">
        <v>0</v>
      </c>
      <c r="FU750">
        <v>-0.215</v>
      </c>
      <c r="FV750">
        <v>0</v>
      </c>
      <c r="FW750">
        <v>-0.6919999999999999</v>
      </c>
      <c r="FX750">
        <v>0</v>
      </c>
      <c r="FY750">
        <v>400</v>
      </c>
      <c r="FZ750">
        <v>0</v>
      </c>
      <c r="GA750">
        <v>0.15</v>
      </c>
      <c r="GB750">
        <v>0</v>
      </c>
      <c r="GC750">
        <v>-53.05072249999999</v>
      </c>
      <c r="GD750">
        <v>-2.325772232645335</v>
      </c>
      <c r="GE750">
        <v>0.2474701138395297</v>
      </c>
      <c r="GF750">
        <v>0</v>
      </c>
      <c r="GG750">
        <v>1337.888823529412</v>
      </c>
      <c r="GH750">
        <v>-9.437738726746092</v>
      </c>
      <c r="GI750">
        <v>0.9911246277243038</v>
      </c>
      <c r="GJ750">
        <v>0</v>
      </c>
      <c r="GK750">
        <v>3.27971125</v>
      </c>
      <c r="GL750">
        <v>-0.5981100562851874</v>
      </c>
      <c r="GM750">
        <v>0.05835089031829333</v>
      </c>
      <c r="GN750">
        <v>0</v>
      </c>
      <c r="GO750">
        <v>0</v>
      </c>
      <c r="GP750">
        <v>3</v>
      </c>
      <c r="GQ750" t="s">
        <v>455</v>
      </c>
      <c r="GR750">
        <v>3.1335</v>
      </c>
      <c r="GS750">
        <v>2.7602</v>
      </c>
      <c r="GT750">
        <v>0.16705</v>
      </c>
      <c r="GU750">
        <v>0.170904</v>
      </c>
      <c r="GV750">
        <v>0.080457</v>
      </c>
      <c r="GW750">
        <v>0.0680407</v>
      </c>
      <c r="GX750">
        <v>26408.1</v>
      </c>
      <c r="GY750">
        <v>26291.2</v>
      </c>
      <c r="GZ750">
        <v>29491.9</v>
      </c>
      <c r="HA750">
        <v>29319.2</v>
      </c>
      <c r="HB750">
        <v>35840.3</v>
      </c>
      <c r="HC750">
        <v>36199.4</v>
      </c>
      <c r="HD750">
        <v>41496.7</v>
      </c>
      <c r="HE750">
        <v>41650.6</v>
      </c>
      <c r="HF750">
        <v>1.91072</v>
      </c>
      <c r="HG750">
        <v>1.82638</v>
      </c>
      <c r="HH750">
        <v>0.00847876</v>
      </c>
      <c r="HI750">
        <v>0</v>
      </c>
      <c r="HJ750">
        <v>23.8836</v>
      </c>
      <c r="HK750">
        <v>999.9</v>
      </c>
      <c r="HL750">
        <v>33.5</v>
      </c>
      <c r="HM750">
        <v>31.2</v>
      </c>
      <c r="HN750">
        <v>16.9404</v>
      </c>
      <c r="HO750">
        <v>62.7469</v>
      </c>
      <c r="HP750">
        <v>30.6691</v>
      </c>
      <c r="HQ750">
        <v>1</v>
      </c>
      <c r="HR750">
        <v>0.307967</v>
      </c>
      <c r="HS750">
        <v>5.22854</v>
      </c>
      <c r="HT750">
        <v>20.263</v>
      </c>
      <c r="HU750">
        <v>5.21729</v>
      </c>
      <c r="HV750">
        <v>12.0161</v>
      </c>
      <c r="HW750">
        <v>4.98845</v>
      </c>
      <c r="HX750">
        <v>3.2879</v>
      </c>
      <c r="HY750">
        <v>9999</v>
      </c>
      <c r="HZ750">
        <v>9999</v>
      </c>
      <c r="IA750">
        <v>9999</v>
      </c>
      <c r="IB750">
        <v>999.9</v>
      </c>
      <c r="IC750">
        <v>4.97286</v>
      </c>
      <c r="ID750">
        <v>1.86661</v>
      </c>
      <c r="IE750">
        <v>1.86586</v>
      </c>
      <c r="IF750">
        <v>1.86584</v>
      </c>
      <c r="IG750">
        <v>1.86769</v>
      </c>
      <c r="IH750">
        <v>1.87016</v>
      </c>
      <c r="II750">
        <v>1.86874</v>
      </c>
      <c r="IJ750">
        <v>1.87027</v>
      </c>
      <c r="IK750">
        <v>0</v>
      </c>
      <c r="IL750">
        <v>0</v>
      </c>
      <c r="IM750">
        <v>0</v>
      </c>
      <c r="IN750">
        <v>0</v>
      </c>
      <c r="IO750" t="s">
        <v>441</v>
      </c>
      <c r="IP750" t="s">
        <v>442</v>
      </c>
      <c r="IQ750" t="s">
        <v>443</v>
      </c>
      <c r="IR750" t="s">
        <v>443</v>
      </c>
      <c r="IS750" t="s">
        <v>443</v>
      </c>
      <c r="IT750" t="s">
        <v>443</v>
      </c>
      <c r="IU750">
        <v>0</v>
      </c>
      <c r="IV750">
        <v>100</v>
      </c>
      <c r="IW750">
        <v>100</v>
      </c>
      <c r="IX750">
        <v>-3.361</v>
      </c>
      <c r="IY750">
        <v>0.0737</v>
      </c>
      <c r="IZ750">
        <v>-1.414774939843471</v>
      </c>
      <c r="JA750">
        <v>-0.002262605230658699</v>
      </c>
      <c r="JB750">
        <v>4.117972070868355E-07</v>
      </c>
      <c r="JC750">
        <v>-1.535053720392113E-10</v>
      </c>
      <c r="JD750">
        <v>-0.05773197212917025</v>
      </c>
      <c r="JE750">
        <v>-0.004387372397949352</v>
      </c>
      <c r="JF750">
        <v>0.001148265067849212</v>
      </c>
      <c r="JG750">
        <v>-2.372704636287677E-05</v>
      </c>
      <c r="JH750">
        <v>4</v>
      </c>
      <c r="JI750">
        <v>2346</v>
      </c>
      <c r="JJ750">
        <v>1</v>
      </c>
      <c r="JK750">
        <v>24</v>
      </c>
      <c r="JL750">
        <v>21762.5</v>
      </c>
      <c r="JM750">
        <v>29358611.1</v>
      </c>
      <c r="JN750">
        <v>2.11792</v>
      </c>
      <c r="JO750">
        <v>2.24854</v>
      </c>
      <c r="JP750">
        <v>1.39648</v>
      </c>
      <c r="JQ750">
        <v>2.34619</v>
      </c>
      <c r="JR750">
        <v>1.49536</v>
      </c>
      <c r="JS750">
        <v>2.70142</v>
      </c>
      <c r="JT750">
        <v>36.0816</v>
      </c>
      <c r="JU750">
        <v>24.0262</v>
      </c>
      <c r="JV750">
        <v>18</v>
      </c>
      <c r="JW750">
        <v>502.084</v>
      </c>
      <c r="JX750">
        <v>437.938</v>
      </c>
      <c r="JY750">
        <v>18.267</v>
      </c>
      <c r="JZ750">
        <v>31.3452</v>
      </c>
      <c r="KA750">
        <v>30</v>
      </c>
      <c r="KB750">
        <v>31.1348</v>
      </c>
      <c r="KC750">
        <v>31.0581</v>
      </c>
      <c r="KD750">
        <v>42.5036</v>
      </c>
      <c r="KE750">
        <v>24.0956</v>
      </c>
      <c r="KF750">
        <v>27.6733</v>
      </c>
      <c r="KG750">
        <v>18.2485</v>
      </c>
      <c r="KH750">
        <v>1041.83</v>
      </c>
      <c r="KI750">
        <v>13.3242</v>
      </c>
      <c r="KJ750">
        <v>100.789</v>
      </c>
      <c r="KK750">
        <v>100.159</v>
      </c>
    </row>
    <row r="751" spans="1:297">
      <c r="A751">
        <v>735</v>
      </c>
      <c r="B751">
        <v>1761516669</v>
      </c>
      <c r="C751">
        <v>9458.5</v>
      </c>
      <c r="D751" t="s">
        <v>1919</v>
      </c>
      <c r="E751" t="s">
        <v>1920</v>
      </c>
      <c r="F751">
        <v>5</v>
      </c>
      <c r="G751" t="s">
        <v>1604</v>
      </c>
      <c r="H751" t="s">
        <v>436</v>
      </c>
      <c r="I751">
        <v>1761516666.5</v>
      </c>
      <c r="J751">
        <f>(K751)/1000</f>
        <v>0</v>
      </c>
      <c r="K751">
        <f>IF(DP751, AN751, AH751)</f>
        <v>0</v>
      </c>
      <c r="L751">
        <f>IF(DP751, AI751, AG751)</f>
        <v>0</v>
      </c>
      <c r="M751">
        <f>DR751 - IF(AU751&gt;1, L751*DL751*100.0/(AW751), 0)</f>
        <v>0</v>
      </c>
      <c r="N751">
        <f>((T751-J751/2)*M751-L751)/(T751+J751/2)</f>
        <v>0</v>
      </c>
      <c r="O751">
        <f>N751*(DY751+DZ751)/1000.0</f>
        <v>0</v>
      </c>
      <c r="P751">
        <f>(DR751 - IF(AU751&gt;1, L751*DL751*100.0/(AW751), 0))*(DY751+DZ751)/1000.0</f>
        <v>0</v>
      </c>
      <c r="Q751">
        <f>2.0/((1/S751-1/R751)+SIGN(S751)*SQRT((1/S751-1/R751)*(1/S751-1/R751) + 4*DM751/((DM751+1)*(DM751+1))*(2*1/S751*1/R751-1/R751*1/R751)))</f>
        <v>0</v>
      </c>
      <c r="R751">
        <f>IF(LEFT(DN751,1)&lt;&gt;"0",IF(LEFT(DN751,1)="1",3.0,DO751),$D$5+$E$5*(EF751*DY751/($K$5*1000))+$F$5*(EF751*DY751/($K$5*1000))*MAX(MIN(DL751,$J$5),$I$5)*MAX(MIN(DL751,$J$5),$I$5)+$G$5*MAX(MIN(DL751,$J$5),$I$5)*(EF751*DY751/($K$5*1000))+$H$5*(EF751*DY751/($K$5*1000))*(EF751*DY751/($K$5*1000)))</f>
        <v>0</v>
      </c>
      <c r="S751">
        <f>J751*(1000-(1000*0.61365*exp(17.502*W751/(240.97+W751))/(DY751+DZ751)+DT751)/2)/(1000*0.61365*exp(17.502*W751/(240.97+W751))/(DY751+DZ751)-DT751)</f>
        <v>0</v>
      </c>
      <c r="T751">
        <f>1/((DM751+1)/(Q751/1.6)+1/(R751/1.37)) + DM751/((DM751+1)/(Q751/1.6) + DM751/(R751/1.37))</f>
        <v>0</v>
      </c>
      <c r="U751">
        <f>(DH751*DK751)</f>
        <v>0</v>
      </c>
      <c r="V751">
        <f>(EA751+(U751+2*0.95*5.67E-8*(((EA751+$B$7)+273)^4-(EA751+273)^4)-44100*J751)/(1.84*29.3*R751+8*0.95*5.67E-8*(EA751+273)^3))</f>
        <v>0</v>
      </c>
      <c r="W751">
        <f>($C$7*EB751+$D$7*EC751+$E$7*V751)</f>
        <v>0</v>
      </c>
      <c r="X751">
        <f>0.61365*exp(17.502*W751/(240.97+W751))</f>
        <v>0</v>
      </c>
      <c r="Y751">
        <f>(Z751/AA751*100)</f>
        <v>0</v>
      </c>
      <c r="Z751">
        <f>DT751*(DY751+DZ751)/1000</f>
        <v>0</v>
      </c>
      <c r="AA751">
        <f>0.61365*exp(17.502*EA751/(240.97+EA751))</f>
        <v>0</v>
      </c>
      <c r="AB751">
        <f>(X751-DT751*(DY751+DZ751)/1000)</f>
        <v>0</v>
      </c>
      <c r="AC751">
        <f>(-J751*44100)</f>
        <v>0</v>
      </c>
      <c r="AD751">
        <f>2*29.3*R751*0.92*(EA751-W751)</f>
        <v>0</v>
      </c>
      <c r="AE751">
        <f>2*0.95*5.67E-8*(((EA751+$B$7)+273)^4-(W751+273)^4)</f>
        <v>0</v>
      </c>
      <c r="AF751">
        <f>U751+AE751+AC751+AD751</f>
        <v>0</v>
      </c>
      <c r="AG751">
        <f>DX751*AU751*(DS751-DR751*(1000-AU751*DU751)/(1000-AU751*DT751))/(100*DL751)</f>
        <v>0</v>
      </c>
      <c r="AH751">
        <f>1000*DX751*AU751*(DT751-DU751)/(100*DL751*(1000-AU751*DT751))</f>
        <v>0</v>
      </c>
      <c r="AI751">
        <f>(AJ751 - AK751 - DY751*1E3/(8.314*(EA751+273.15)) * AM751/DX751 * AL751) * DX751/(100*DL751) * (1000 - DU751)/1000</f>
        <v>0</v>
      </c>
      <c r="AJ751">
        <v>1040.395039066555</v>
      </c>
      <c r="AK751">
        <v>997.8446727272727</v>
      </c>
      <c r="AL751">
        <v>3.457811308030319</v>
      </c>
      <c r="AM751">
        <v>65.65834347020231</v>
      </c>
      <c r="AN751">
        <f>(AP751 - AO751 + DY751*1E3/(8.314*(EA751+273.15)) * AR751/DX751 * AQ751) * DX751/(100*DL751) * 1000/(1000 - AP751)</f>
        <v>0</v>
      </c>
      <c r="AO751">
        <v>13.24267507028837</v>
      </c>
      <c r="AP751">
        <v>16.41303333333333</v>
      </c>
      <c r="AQ751">
        <v>-0.0001689603588460076</v>
      </c>
      <c r="AR751">
        <v>107.4177789400426</v>
      </c>
      <c r="AS751">
        <v>0</v>
      </c>
      <c r="AT751">
        <v>0</v>
      </c>
      <c r="AU751">
        <f>IF(AS751*$H$13&gt;=AW751,1.0,(AW751/(AW751-AS751*$H$13)))</f>
        <v>0</v>
      </c>
      <c r="AV751">
        <f>(AU751-1)*100</f>
        <v>0</v>
      </c>
      <c r="AW751">
        <f>MAX(0,($B$13+$C$13*EF751)/(1+$D$13*EF751)*DY751/(EA751+273)*$E$13)</f>
        <v>0</v>
      </c>
      <c r="AX751" t="s">
        <v>437</v>
      </c>
      <c r="AY751" t="s">
        <v>437</v>
      </c>
      <c r="AZ751">
        <v>0</v>
      </c>
      <c r="BA751">
        <v>0</v>
      </c>
      <c r="BB751">
        <f>1-AZ751/BA751</f>
        <v>0</v>
      </c>
      <c r="BC751">
        <v>0</v>
      </c>
      <c r="BD751" t="s">
        <v>437</v>
      </c>
      <c r="BE751" t="s">
        <v>437</v>
      </c>
      <c r="BF751">
        <v>0</v>
      </c>
      <c r="BG751">
        <v>0</v>
      </c>
      <c r="BH751">
        <f>1-BF751/BG751</f>
        <v>0</v>
      </c>
      <c r="BI751">
        <v>0.5</v>
      </c>
      <c r="BJ751">
        <f>DI751</f>
        <v>0</v>
      </c>
      <c r="BK751">
        <f>L751</f>
        <v>0</v>
      </c>
      <c r="BL751">
        <f>BH751*BI751*BJ751</f>
        <v>0</v>
      </c>
      <c r="BM751">
        <f>(BK751-BC751)/BJ751</f>
        <v>0</v>
      </c>
      <c r="BN751">
        <f>(BA751-BG751)/BG751</f>
        <v>0</v>
      </c>
      <c r="BO751">
        <f>AZ751/(BB751+AZ751/BG751)</f>
        <v>0</v>
      </c>
      <c r="BP751" t="s">
        <v>437</v>
      </c>
      <c r="BQ751">
        <v>0</v>
      </c>
      <c r="BR751">
        <f>IF(BQ751&lt;&gt;0, BQ751, BO751)</f>
        <v>0</v>
      </c>
      <c r="BS751">
        <f>1-BR751/BG751</f>
        <v>0</v>
      </c>
      <c r="BT751">
        <f>(BG751-BF751)/(BG751-BR751)</f>
        <v>0</v>
      </c>
      <c r="BU751">
        <f>(BA751-BG751)/(BA751-BR751)</f>
        <v>0</v>
      </c>
      <c r="BV751">
        <f>(BG751-BF751)/(BG751-AZ751)</f>
        <v>0</v>
      </c>
      <c r="BW751">
        <f>(BA751-BG751)/(BA751-AZ751)</f>
        <v>0</v>
      </c>
      <c r="BX751">
        <f>(BT751*BR751/BF751)</f>
        <v>0</v>
      </c>
      <c r="BY751">
        <f>(1-BX751)</f>
        <v>0</v>
      </c>
      <c r="BZ751">
        <v>2020</v>
      </c>
      <c r="CA751">
        <v>290.0000000000001</v>
      </c>
      <c r="CB751">
        <v>1590.42</v>
      </c>
      <c r="CC751">
        <v>295</v>
      </c>
      <c r="CD751">
        <v>5220.67</v>
      </c>
      <c r="CE751">
        <v>1591.29</v>
      </c>
      <c r="CF751">
        <v>-0.87</v>
      </c>
      <c r="CG751">
        <v>300.0000000000001</v>
      </c>
      <c r="CH751">
        <v>23.8</v>
      </c>
      <c r="CI751">
        <v>1650.734719841875</v>
      </c>
      <c r="CJ751">
        <v>2.032994541366527</v>
      </c>
      <c r="CK751">
        <v>-31.03478562282126</v>
      </c>
      <c r="CL751">
        <v>0.9198548094063967</v>
      </c>
      <c r="CM751">
        <v>0.9759925733019913</v>
      </c>
      <c r="CN751">
        <v>-0.00431141668520578</v>
      </c>
      <c r="CO751">
        <v>289.9999999999999</v>
      </c>
      <c r="CP751">
        <v>1590.91</v>
      </c>
      <c r="CQ751">
        <v>765</v>
      </c>
      <c r="CR751">
        <v>5219.32</v>
      </c>
      <c r="CS751">
        <v>1591.27</v>
      </c>
      <c r="CT751">
        <v>-0.36</v>
      </c>
      <c r="DH751">
        <f>$B$11*EG751+$C$11*EH751+$F$11*ES751*(1-EV751)</f>
        <v>0</v>
      </c>
      <c r="DI751">
        <f>DH751*DJ751</f>
        <v>0</v>
      </c>
      <c r="DJ751">
        <f>($B$11*$D$9+$C$11*$D$9+$F$11*((FF751+EX751)/MAX(FF751+EX751+FG751, 0.1)*$I$9+FG751/MAX(FF751+EX751+FG751, 0.1)*$J$9))/($B$11+$C$11+$F$11)</f>
        <v>0</v>
      </c>
      <c r="DK751">
        <f>($B$11*$K$9+$C$11*$K$9+$F$11*((FF751+EX751)/MAX(FF751+EX751+FG751, 0.1)*$P$9+FG751/MAX(FF751+EX751+FG751, 0.1)*$Q$9))/($B$11+$C$11+$F$11)</f>
        <v>0</v>
      </c>
      <c r="DL751">
        <v>6</v>
      </c>
      <c r="DM751">
        <v>0.5</v>
      </c>
      <c r="DN751" t="s">
        <v>438</v>
      </c>
      <c r="DO751">
        <v>2</v>
      </c>
      <c r="DP751" t="b">
        <v>1</v>
      </c>
      <c r="DQ751">
        <v>1761516666.5</v>
      </c>
      <c r="DR751">
        <v>974.6542222222221</v>
      </c>
      <c r="DS751">
        <v>1028.2</v>
      </c>
      <c r="DT751">
        <v>16.41556666666667</v>
      </c>
      <c r="DU751">
        <v>13.24778888888889</v>
      </c>
      <c r="DV751">
        <v>978.0315555555555</v>
      </c>
      <c r="DW751">
        <v>16.34187777777778</v>
      </c>
      <c r="DX751">
        <v>499.9886666666667</v>
      </c>
      <c r="DY751">
        <v>90.2426111111111</v>
      </c>
      <c r="DZ751">
        <v>0.09988407777777777</v>
      </c>
      <c r="EA751">
        <v>24.0056</v>
      </c>
      <c r="EB751">
        <v>24.02082222222222</v>
      </c>
      <c r="EC751">
        <v>999.9000000000001</v>
      </c>
      <c r="ED751">
        <v>0</v>
      </c>
      <c r="EE751">
        <v>0</v>
      </c>
      <c r="EF751">
        <v>10007.31111111111</v>
      </c>
      <c r="EG751">
        <v>0</v>
      </c>
      <c r="EH751">
        <v>1044.782222222222</v>
      </c>
      <c r="EI751">
        <v>-53.54538888888889</v>
      </c>
      <c r="EJ751">
        <v>990.9207777777779</v>
      </c>
      <c r="EK751">
        <v>1042.004444444444</v>
      </c>
      <c r="EL751">
        <v>3.167753333333333</v>
      </c>
      <c r="EM751">
        <v>1028.2</v>
      </c>
      <c r="EN751">
        <v>13.24778888888889</v>
      </c>
      <c r="EO751">
        <v>1.481382222222222</v>
      </c>
      <c r="EP751">
        <v>1.195516666666667</v>
      </c>
      <c r="EQ751">
        <v>12.77733333333333</v>
      </c>
      <c r="ER751">
        <v>9.545815555555556</v>
      </c>
      <c r="ES751">
        <v>2000.038888888889</v>
      </c>
      <c r="ET751">
        <v>0.9799959999999999</v>
      </c>
      <c r="EU751">
        <v>0.020004</v>
      </c>
      <c r="EV751">
        <v>0</v>
      </c>
      <c r="EW751">
        <v>1335.576666666667</v>
      </c>
      <c r="EX751">
        <v>5.00097</v>
      </c>
      <c r="EY751">
        <v>26985.05555555555</v>
      </c>
      <c r="EZ751">
        <v>16707.91111111111</v>
      </c>
      <c r="FA751">
        <v>41.187</v>
      </c>
      <c r="FB751">
        <v>42.312</v>
      </c>
      <c r="FC751">
        <v>41.32599999999999</v>
      </c>
      <c r="FD751">
        <v>41.687</v>
      </c>
      <c r="FE751">
        <v>41.25</v>
      </c>
      <c r="FF751">
        <v>1955.128888888889</v>
      </c>
      <c r="FG751">
        <v>39.91</v>
      </c>
      <c r="FH751">
        <v>0</v>
      </c>
      <c r="FI751">
        <v>11540</v>
      </c>
      <c r="FJ751">
        <v>0</v>
      </c>
      <c r="FK751">
        <v>1336.472</v>
      </c>
      <c r="FL751">
        <v>-10.29769232578167</v>
      </c>
      <c r="FM751">
        <v>-208.6461540583636</v>
      </c>
      <c r="FN751">
        <v>27000.976</v>
      </c>
      <c r="FO751">
        <v>15</v>
      </c>
      <c r="FP751">
        <v>0</v>
      </c>
      <c r="FQ751" t="s">
        <v>439</v>
      </c>
      <c r="FR751">
        <v>1760210915.6</v>
      </c>
      <c r="FS751">
        <v>0</v>
      </c>
      <c r="FT751">
        <v>0</v>
      </c>
      <c r="FU751">
        <v>-0.215</v>
      </c>
      <c r="FV751">
        <v>0</v>
      </c>
      <c r="FW751">
        <v>-0.6919999999999999</v>
      </c>
      <c r="FX751">
        <v>0</v>
      </c>
      <c r="FY751">
        <v>400</v>
      </c>
      <c r="FZ751">
        <v>0</v>
      </c>
      <c r="GA751">
        <v>0.15</v>
      </c>
      <c r="GB751">
        <v>0</v>
      </c>
      <c r="GC751">
        <v>-53.230925</v>
      </c>
      <c r="GD751">
        <v>-2.579380863039276</v>
      </c>
      <c r="GE751">
        <v>0.2664826877585102</v>
      </c>
      <c r="GF751">
        <v>0</v>
      </c>
      <c r="GG751">
        <v>1337.013529411765</v>
      </c>
      <c r="GH751">
        <v>-10.32666157133133</v>
      </c>
      <c r="GI751">
        <v>1.060828983148489</v>
      </c>
      <c r="GJ751">
        <v>0</v>
      </c>
      <c r="GK751">
        <v>3.235115</v>
      </c>
      <c r="GL751">
        <v>-0.5459263789868612</v>
      </c>
      <c r="GM751">
        <v>0.05346227333363217</v>
      </c>
      <c r="GN751">
        <v>0</v>
      </c>
      <c r="GO751">
        <v>0</v>
      </c>
      <c r="GP751">
        <v>3</v>
      </c>
      <c r="GQ751" t="s">
        <v>455</v>
      </c>
      <c r="GR751">
        <v>3.13347</v>
      </c>
      <c r="GS751">
        <v>2.76032</v>
      </c>
      <c r="GT751">
        <v>0.168941</v>
      </c>
      <c r="GU751">
        <v>0.172735</v>
      </c>
      <c r="GV751">
        <v>0.0804358</v>
      </c>
      <c r="GW751">
        <v>0.0682247</v>
      </c>
      <c r="GX751">
        <v>26348.4</v>
      </c>
      <c r="GY751">
        <v>26233</v>
      </c>
      <c r="GZ751">
        <v>29492.3</v>
      </c>
      <c r="HA751">
        <v>29319.3</v>
      </c>
      <c r="HB751">
        <v>35841.4</v>
      </c>
      <c r="HC751">
        <v>36192.2</v>
      </c>
      <c r="HD751">
        <v>41497.1</v>
      </c>
      <c r="HE751">
        <v>41650.6</v>
      </c>
      <c r="HF751">
        <v>1.91057</v>
      </c>
      <c r="HG751">
        <v>1.8267</v>
      </c>
      <c r="HH751">
        <v>0.00853837</v>
      </c>
      <c r="HI751">
        <v>0</v>
      </c>
      <c r="HJ751">
        <v>23.8836</v>
      </c>
      <c r="HK751">
        <v>999.9</v>
      </c>
      <c r="HL751">
        <v>33.5</v>
      </c>
      <c r="HM751">
        <v>31.2</v>
      </c>
      <c r="HN751">
        <v>16.9393</v>
      </c>
      <c r="HO751">
        <v>61.9769</v>
      </c>
      <c r="HP751">
        <v>30.7212</v>
      </c>
      <c r="HQ751">
        <v>1</v>
      </c>
      <c r="HR751">
        <v>0.308069</v>
      </c>
      <c r="HS751">
        <v>5.2663</v>
      </c>
      <c r="HT751">
        <v>20.2619</v>
      </c>
      <c r="HU751">
        <v>5.21609</v>
      </c>
      <c r="HV751">
        <v>12.0159</v>
      </c>
      <c r="HW751">
        <v>4.988</v>
      </c>
      <c r="HX751">
        <v>3.28753</v>
      </c>
      <c r="HY751">
        <v>9999</v>
      </c>
      <c r="HZ751">
        <v>9999</v>
      </c>
      <c r="IA751">
        <v>9999</v>
      </c>
      <c r="IB751">
        <v>999.9</v>
      </c>
      <c r="IC751">
        <v>4.97286</v>
      </c>
      <c r="ID751">
        <v>1.86661</v>
      </c>
      <c r="IE751">
        <v>1.86586</v>
      </c>
      <c r="IF751">
        <v>1.86584</v>
      </c>
      <c r="IG751">
        <v>1.86769</v>
      </c>
      <c r="IH751">
        <v>1.87014</v>
      </c>
      <c r="II751">
        <v>1.86875</v>
      </c>
      <c r="IJ751">
        <v>1.87027</v>
      </c>
      <c r="IK751">
        <v>0</v>
      </c>
      <c r="IL751">
        <v>0</v>
      </c>
      <c r="IM751">
        <v>0</v>
      </c>
      <c r="IN751">
        <v>0</v>
      </c>
      <c r="IO751" t="s">
        <v>441</v>
      </c>
      <c r="IP751" t="s">
        <v>442</v>
      </c>
      <c r="IQ751" t="s">
        <v>443</v>
      </c>
      <c r="IR751" t="s">
        <v>443</v>
      </c>
      <c r="IS751" t="s">
        <v>443</v>
      </c>
      <c r="IT751" t="s">
        <v>443</v>
      </c>
      <c r="IU751">
        <v>0</v>
      </c>
      <c r="IV751">
        <v>100</v>
      </c>
      <c r="IW751">
        <v>100</v>
      </c>
      <c r="IX751">
        <v>-3.394</v>
      </c>
      <c r="IY751">
        <v>0.0736</v>
      </c>
      <c r="IZ751">
        <v>-1.414774939843471</v>
      </c>
      <c r="JA751">
        <v>-0.002262605230658699</v>
      </c>
      <c r="JB751">
        <v>4.117972070868355E-07</v>
      </c>
      <c r="JC751">
        <v>-1.535053720392113E-10</v>
      </c>
      <c r="JD751">
        <v>-0.05773197212917025</v>
      </c>
      <c r="JE751">
        <v>-0.004387372397949352</v>
      </c>
      <c r="JF751">
        <v>0.001148265067849212</v>
      </c>
      <c r="JG751">
        <v>-2.372704636287677E-05</v>
      </c>
      <c r="JH751">
        <v>4</v>
      </c>
      <c r="JI751">
        <v>2346</v>
      </c>
      <c r="JJ751">
        <v>1</v>
      </c>
      <c r="JK751">
        <v>24</v>
      </c>
      <c r="JL751">
        <v>21762.6</v>
      </c>
      <c r="JM751">
        <v>29358611.1</v>
      </c>
      <c r="JN751">
        <v>2.14722</v>
      </c>
      <c r="JO751">
        <v>2.25464</v>
      </c>
      <c r="JP751">
        <v>1.39771</v>
      </c>
      <c r="JQ751">
        <v>2.34741</v>
      </c>
      <c r="JR751">
        <v>1.49536</v>
      </c>
      <c r="JS751">
        <v>2.65381</v>
      </c>
      <c r="JT751">
        <v>36.0816</v>
      </c>
      <c r="JU751">
        <v>24.0175</v>
      </c>
      <c r="JV751">
        <v>18</v>
      </c>
      <c r="JW751">
        <v>501.986</v>
      </c>
      <c r="JX751">
        <v>438.139</v>
      </c>
      <c r="JY751">
        <v>18.249</v>
      </c>
      <c r="JZ751">
        <v>31.3452</v>
      </c>
      <c r="KA751">
        <v>30.0001</v>
      </c>
      <c r="KB751">
        <v>31.1348</v>
      </c>
      <c r="KC751">
        <v>31.0581</v>
      </c>
      <c r="KD751">
        <v>43.0257</v>
      </c>
      <c r="KE751">
        <v>24.0956</v>
      </c>
      <c r="KF751">
        <v>27.6733</v>
      </c>
      <c r="KG751">
        <v>18.2275</v>
      </c>
      <c r="KH751">
        <v>1055.21</v>
      </c>
      <c r="KI751">
        <v>13.358</v>
      </c>
      <c r="KJ751">
        <v>100.79</v>
      </c>
      <c r="KK751">
        <v>100.159</v>
      </c>
    </row>
    <row r="752" spans="1:297">
      <c r="A752">
        <v>736</v>
      </c>
      <c r="B752">
        <v>1761516674</v>
      </c>
      <c r="C752">
        <v>9463.5</v>
      </c>
      <c r="D752" t="s">
        <v>1921</v>
      </c>
      <c r="E752" t="s">
        <v>1922</v>
      </c>
      <c r="F752">
        <v>5</v>
      </c>
      <c r="G752" t="s">
        <v>1604</v>
      </c>
      <c r="H752" t="s">
        <v>436</v>
      </c>
      <c r="I752">
        <v>1761516671.2</v>
      </c>
      <c r="J752">
        <f>(K752)/1000</f>
        <v>0</v>
      </c>
      <c r="K752">
        <f>IF(DP752, AN752, AH752)</f>
        <v>0</v>
      </c>
      <c r="L752">
        <f>IF(DP752, AI752, AG752)</f>
        <v>0</v>
      </c>
      <c r="M752">
        <f>DR752 - IF(AU752&gt;1, L752*DL752*100.0/(AW752), 0)</f>
        <v>0</v>
      </c>
      <c r="N752">
        <f>((T752-J752/2)*M752-L752)/(T752+J752/2)</f>
        <v>0</v>
      </c>
      <c r="O752">
        <f>N752*(DY752+DZ752)/1000.0</f>
        <v>0</v>
      </c>
      <c r="P752">
        <f>(DR752 - IF(AU752&gt;1, L752*DL752*100.0/(AW752), 0))*(DY752+DZ752)/1000.0</f>
        <v>0</v>
      </c>
      <c r="Q752">
        <f>2.0/((1/S752-1/R752)+SIGN(S752)*SQRT((1/S752-1/R752)*(1/S752-1/R752) + 4*DM752/((DM752+1)*(DM752+1))*(2*1/S752*1/R752-1/R752*1/R752)))</f>
        <v>0</v>
      </c>
      <c r="R752">
        <f>IF(LEFT(DN752,1)&lt;&gt;"0",IF(LEFT(DN752,1)="1",3.0,DO752),$D$5+$E$5*(EF752*DY752/($K$5*1000))+$F$5*(EF752*DY752/($K$5*1000))*MAX(MIN(DL752,$J$5),$I$5)*MAX(MIN(DL752,$J$5),$I$5)+$G$5*MAX(MIN(DL752,$J$5),$I$5)*(EF752*DY752/($K$5*1000))+$H$5*(EF752*DY752/($K$5*1000))*(EF752*DY752/($K$5*1000)))</f>
        <v>0</v>
      </c>
      <c r="S752">
        <f>J752*(1000-(1000*0.61365*exp(17.502*W752/(240.97+W752))/(DY752+DZ752)+DT752)/2)/(1000*0.61365*exp(17.502*W752/(240.97+W752))/(DY752+DZ752)-DT752)</f>
        <v>0</v>
      </c>
      <c r="T752">
        <f>1/((DM752+1)/(Q752/1.6)+1/(R752/1.37)) + DM752/((DM752+1)/(Q752/1.6) + DM752/(R752/1.37))</f>
        <v>0</v>
      </c>
      <c r="U752">
        <f>(DH752*DK752)</f>
        <v>0</v>
      </c>
      <c r="V752">
        <f>(EA752+(U752+2*0.95*5.67E-8*(((EA752+$B$7)+273)^4-(EA752+273)^4)-44100*J752)/(1.84*29.3*R752+8*0.95*5.67E-8*(EA752+273)^3))</f>
        <v>0</v>
      </c>
      <c r="W752">
        <f>($C$7*EB752+$D$7*EC752+$E$7*V752)</f>
        <v>0</v>
      </c>
      <c r="X752">
        <f>0.61365*exp(17.502*W752/(240.97+W752))</f>
        <v>0</v>
      </c>
      <c r="Y752">
        <f>(Z752/AA752*100)</f>
        <v>0</v>
      </c>
      <c r="Z752">
        <f>DT752*(DY752+DZ752)/1000</f>
        <v>0</v>
      </c>
      <c r="AA752">
        <f>0.61365*exp(17.502*EA752/(240.97+EA752))</f>
        <v>0</v>
      </c>
      <c r="AB752">
        <f>(X752-DT752*(DY752+DZ752)/1000)</f>
        <v>0</v>
      </c>
      <c r="AC752">
        <f>(-J752*44100)</f>
        <v>0</v>
      </c>
      <c r="AD752">
        <f>2*29.3*R752*0.92*(EA752-W752)</f>
        <v>0</v>
      </c>
      <c r="AE752">
        <f>2*0.95*5.67E-8*(((EA752+$B$7)+273)^4-(W752+273)^4)</f>
        <v>0</v>
      </c>
      <c r="AF752">
        <f>U752+AE752+AC752+AD752</f>
        <v>0</v>
      </c>
      <c r="AG752">
        <f>DX752*AU752*(DS752-DR752*(1000-AU752*DU752)/(1000-AU752*DT752))/(100*DL752)</f>
        <v>0</v>
      </c>
      <c r="AH752">
        <f>1000*DX752*AU752*(DT752-DU752)/(100*DL752*(1000-AU752*DT752))</f>
        <v>0</v>
      </c>
      <c r="AI752">
        <f>(AJ752 - AK752 - DY752*1E3/(8.314*(EA752+273.15)) * AM752/DX752 * AL752) * DX752/(100*DL752) * (1000 - DU752)/1000</f>
        <v>0</v>
      </c>
      <c r="AJ752">
        <v>1057.595791596643</v>
      </c>
      <c r="AK752">
        <v>1015.011333333333</v>
      </c>
      <c r="AL752">
        <v>3.42293426806933</v>
      </c>
      <c r="AM752">
        <v>65.65834347020231</v>
      </c>
      <c r="AN752">
        <f>(AP752 - AO752 + DY752*1E3/(8.314*(EA752+273.15)) * AR752/DX752 * AQ752) * DX752/(100*DL752) * 1000/(1000 - AP752)</f>
        <v>0</v>
      </c>
      <c r="AO752">
        <v>13.28818230076405</v>
      </c>
      <c r="AP752">
        <v>16.4133909090909</v>
      </c>
      <c r="AQ752">
        <v>6.753933858574025E-05</v>
      </c>
      <c r="AR752">
        <v>107.4177789400426</v>
      </c>
      <c r="AS752">
        <v>0</v>
      </c>
      <c r="AT752">
        <v>0</v>
      </c>
      <c r="AU752">
        <f>IF(AS752*$H$13&gt;=AW752,1.0,(AW752/(AW752-AS752*$H$13)))</f>
        <v>0</v>
      </c>
      <c r="AV752">
        <f>(AU752-1)*100</f>
        <v>0</v>
      </c>
      <c r="AW752">
        <f>MAX(0,($B$13+$C$13*EF752)/(1+$D$13*EF752)*DY752/(EA752+273)*$E$13)</f>
        <v>0</v>
      </c>
      <c r="AX752" t="s">
        <v>437</v>
      </c>
      <c r="AY752" t="s">
        <v>437</v>
      </c>
      <c r="AZ752">
        <v>0</v>
      </c>
      <c r="BA752">
        <v>0</v>
      </c>
      <c r="BB752">
        <f>1-AZ752/BA752</f>
        <v>0</v>
      </c>
      <c r="BC752">
        <v>0</v>
      </c>
      <c r="BD752" t="s">
        <v>437</v>
      </c>
      <c r="BE752" t="s">
        <v>437</v>
      </c>
      <c r="BF752">
        <v>0</v>
      </c>
      <c r="BG752">
        <v>0</v>
      </c>
      <c r="BH752">
        <f>1-BF752/BG752</f>
        <v>0</v>
      </c>
      <c r="BI752">
        <v>0.5</v>
      </c>
      <c r="BJ752">
        <f>DI752</f>
        <v>0</v>
      </c>
      <c r="BK752">
        <f>L752</f>
        <v>0</v>
      </c>
      <c r="BL752">
        <f>BH752*BI752*BJ752</f>
        <v>0</v>
      </c>
      <c r="BM752">
        <f>(BK752-BC752)/BJ752</f>
        <v>0</v>
      </c>
      <c r="BN752">
        <f>(BA752-BG752)/BG752</f>
        <v>0</v>
      </c>
      <c r="BO752">
        <f>AZ752/(BB752+AZ752/BG752)</f>
        <v>0</v>
      </c>
      <c r="BP752" t="s">
        <v>437</v>
      </c>
      <c r="BQ752">
        <v>0</v>
      </c>
      <c r="BR752">
        <f>IF(BQ752&lt;&gt;0, BQ752, BO752)</f>
        <v>0</v>
      </c>
      <c r="BS752">
        <f>1-BR752/BG752</f>
        <v>0</v>
      </c>
      <c r="BT752">
        <f>(BG752-BF752)/(BG752-BR752)</f>
        <v>0</v>
      </c>
      <c r="BU752">
        <f>(BA752-BG752)/(BA752-BR752)</f>
        <v>0</v>
      </c>
      <c r="BV752">
        <f>(BG752-BF752)/(BG752-AZ752)</f>
        <v>0</v>
      </c>
      <c r="BW752">
        <f>(BA752-BG752)/(BA752-AZ752)</f>
        <v>0</v>
      </c>
      <c r="BX752">
        <f>(BT752*BR752/BF752)</f>
        <v>0</v>
      </c>
      <c r="BY752">
        <f>(1-BX752)</f>
        <v>0</v>
      </c>
      <c r="BZ752">
        <v>2020</v>
      </c>
      <c r="CA752">
        <v>290.0000000000001</v>
      </c>
      <c r="CB752">
        <v>1590.42</v>
      </c>
      <c r="CC752">
        <v>295</v>
      </c>
      <c r="CD752">
        <v>5220.67</v>
      </c>
      <c r="CE752">
        <v>1591.29</v>
      </c>
      <c r="CF752">
        <v>-0.87</v>
      </c>
      <c r="CG752">
        <v>300.0000000000001</v>
      </c>
      <c r="CH752">
        <v>23.8</v>
      </c>
      <c r="CI752">
        <v>1650.734719841875</v>
      </c>
      <c r="CJ752">
        <v>2.032994541366527</v>
      </c>
      <c r="CK752">
        <v>-31.03478562282126</v>
      </c>
      <c r="CL752">
        <v>0.9198548094063967</v>
      </c>
      <c r="CM752">
        <v>0.9759925733019913</v>
      </c>
      <c r="CN752">
        <v>-0.00431141668520578</v>
      </c>
      <c r="CO752">
        <v>289.9999999999999</v>
      </c>
      <c r="CP752">
        <v>1590.91</v>
      </c>
      <c r="CQ752">
        <v>765</v>
      </c>
      <c r="CR752">
        <v>5219.32</v>
      </c>
      <c r="CS752">
        <v>1591.27</v>
      </c>
      <c r="CT752">
        <v>-0.36</v>
      </c>
      <c r="DH752">
        <f>$B$11*EG752+$C$11*EH752+$F$11*ES752*(1-EV752)</f>
        <v>0</v>
      </c>
      <c r="DI752">
        <f>DH752*DJ752</f>
        <v>0</v>
      </c>
      <c r="DJ752">
        <f>($B$11*$D$9+$C$11*$D$9+$F$11*((FF752+EX752)/MAX(FF752+EX752+FG752, 0.1)*$I$9+FG752/MAX(FF752+EX752+FG752, 0.1)*$J$9))/($B$11+$C$11+$F$11)</f>
        <v>0</v>
      </c>
      <c r="DK752">
        <f>($B$11*$K$9+$C$11*$K$9+$F$11*((FF752+EX752)/MAX(FF752+EX752+FG752, 0.1)*$P$9+FG752/MAX(FF752+EX752+FG752, 0.1)*$Q$9))/($B$11+$C$11+$F$11)</f>
        <v>0</v>
      </c>
      <c r="DL752">
        <v>6</v>
      </c>
      <c r="DM752">
        <v>0.5</v>
      </c>
      <c r="DN752" t="s">
        <v>438</v>
      </c>
      <c r="DO752">
        <v>2</v>
      </c>
      <c r="DP752" t="b">
        <v>1</v>
      </c>
      <c r="DQ752">
        <v>1761516671.2</v>
      </c>
      <c r="DR752">
        <v>990.6153999999999</v>
      </c>
      <c r="DS752">
        <v>1044.067</v>
      </c>
      <c r="DT752">
        <v>16.41341</v>
      </c>
      <c r="DU752">
        <v>13.28636</v>
      </c>
      <c r="DV752">
        <v>994.0236000000001</v>
      </c>
      <c r="DW752">
        <v>16.33975</v>
      </c>
      <c r="DX752">
        <v>500.0092</v>
      </c>
      <c r="DY752">
        <v>90.24154999999999</v>
      </c>
      <c r="DZ752">
        <v>0.10013579</v>
      </c>
      <c r="EA752">
        <v>24.0041</v>
      </c>
      <c r="EB752">
        <v>24.02235</v>
      </c>
      <c r="EC752">
        <v>999.9</v>
      </c>
      <c r="ED752">
        <v>0</v>
      </c>
      <c r="EE752">
        <v>0</v>
      </c>
      <c r="EF752">
        <v>9991.865</v>
      </c>
      <c r="EG752">
        <v>0</v>
      </c>
      <c r="EH752">
        <v>1044.79</v>
      </c>
      <c r="EI752">
        <v>-53.45363999999999</v>
      </c>
      <c r="EJ752">
        <v>1007.1468</v>
      </c>
      <c r="EK752">
        <v>1058.129</v>
      </c>
      <c r="EL752">
        <v>3.12704</v>
      </c>
      <c r="EM752">
        <v>1044.067</v>
      </c>
      <c r="EN752">
        <v>13.28636</v>
      </c>
      <c r="EO752">
        <v>1.481169</v>
      </c>
      <c r="EP752">
        <v>1.19898</v>
      </c>
      <c r="EQ752">
        <v>12.77516</v>
      </c>
      <c r="ER752">
        <v>9.588898</v>
      </c>
      <c r="ES752">
        <v>2000.044</v>
      </c>
      <c r="ET752">
        <v>0.9799960999999999</v>
      </c>
      <c r="EU752">
        <v>0.02000392</v>
      </c>
      <c r="EV752">
        <v>0</v>
      </c>
      <c r="EW752">
        <v>1334.602</v>
      </c>
      <c r="EX752">
        <v>5.000970000000001</v>
      </c>
      <c r="EY752">
        <v>26967.5</v>
      </c>
      <c r="EZ752">
        <v>16707.95</v>
      </c>
      <c r="FA752">
        <v>41.187</v>
      </c>
      <c r="FB752">
        <v>42.312</v>
      </c>
      <c r="FC752">
        <v>41.3372</v>
      </c>
      <c r="FD752">
        <v>41.687</v>
      </c>
      <c r="FE752">
        <v>41.25</v>
      </c>
      <c r="FF752">
        <v>1955.134</v>
      </c>
      <c r="FG752">
        <v>39.90999999999999</v>
      </c>
      <c r="FH752">
        <v>0</v>
      </c>
      <c r="FI752">
        <v>11545.40000009537</v>
      </c>
      <c r="FJ752">
        <v>0</v>
      </c>
      <c r="FK752">
        <v>1335.511538461539</v>
      </c>
      <c r="FL752">
        <v>-12.1073504105347</v>
      </c>
      <c r="FM752">
        <v>-216.4068371171563</v>
      </c>
      <c r="FN752">
        <v>26983.01923076923</v>
      </c>
      <c r="FO752">
        <v>15</v>
      </c>
      <c r="FP752">
        <v>0</v>
      </c>
      <c r="FQ752" t="s">
        <v>439</v>
      </c>
      <c r="FR752">
        <v>1760210915.6</v>
      </c>
      <c r="FS752">
        <v>0</v>
      </c>
      <c r="FT752">
        <v>0</v>
      </c>
      <c r="FU752">
        <v>-0.215</v>
      </c>
      <c r="FV752">
        <v>0</v>
      </c>
      <c r="FW752">
        <v>-0.6919999999999999</v>
      </c>
      <c r="FX752">
        <v>0</v>
      </c>
      <c r="FY752">
        <v>400</v>
      </c>
      <c r="FZ752">
        <v>0</v>
      </c>
      <c r="GA752">
        <v>0.15</v>
      </c>
      <c r="GB752">
        <v>0</v>
      </c>
      <c r="GC752">
        <v>-53.3914</v>
      </c>
      <c r="GD752">
        <v>-0.908979094076566</v>
      </c>
      <c r="GE752">
        <v>0.1219550916946232</v>
      </c>
      <c r="GF752">
        <v>0</v>
      </c>
      <c r="GG752">
        <v>1336.050882352941</v>
      </c>
      <c r="GH752">
        <v>-10.9700534653242</v>
      </c>
      <c r="GI752">
        <v>1.107393249793678</v>
      </c>
      <c r="GJ752">
        <v>0</v>
      </c>
      <c r="GK752">
        <v>3.187486829268293</v>
      </c>
      <c r="GL752">
        <v>-0.458611567944245</v>
      </c>
      <c r="GM752">
        <v>0.04570523183154997</v>
      </c>
      <c r="GN752">
        <v>0</v>
      </c>
      <c r="GO752">
        <v>0</v>
      </c>
      <c r="GP752">
        <v>3</v>
      </c>
      <c r="GQ752" t="s">
        <v>455</v>
      </c>
      <c r="GR752">
        <v>3.13349</v>
      </c>
      <c r="GS752">
        <v>2.76029</v>
      </c>
      <c r="GT752">
        <v>0.170796</v>
      </c>
      <c r="GU752">
        <v>0.17451</v>
      </c>
      <c r="GV752">
        <v>0.0804354</v>
      </c>
      <c r="GW752">
        <v>0.0682762</v>
      </c>
      <c r="GX752">
        <v>26289.5</v>
      </c>
      <c r="GY752">
        <v>26176.4</v>
      </c>
      <c r="GZ752">
        <v>29492.2</v>
      </c>
      <c r="HA752">
        <v>29319</v>
      </c>
      <c r="HB752">
        <v>35841.6</v>
      </c>
      <c r="HC752">
        <v>36189.9</v>
      </c>
      <c r="HD752">
        <v>41497.2</v>
      </c>
      <c r="HE752">
        <v>41650.2</v>
      </c>
      <c r="HF752">
        <v>1.91072</v>
      </c>
      <c r="HG752">
        <v>1.82668</v>
      </c>
      <c r="HH752">
        <v>0.008530909999999999</v>
      </c>
      <c r="HI752">
        <v>0</v>
      </c>
      <c r="HJ752">
        <v>23.8849</v>
      </c>
      <c r="HK752">
        <v>999.9</v>
      </c>
      <c r="HL752">
        <v>33.5</v>
      </c>
      <c r="HM752">
        <v>31.2</v>
      </c>
      <c r="HN752">
        <v>16.9393</v>
      </c>
      <c r="HO752">
        <v>62.3169</v>
      </c>
      <c r="HP752">
        <v>30.7412</v>
      </c>
      <c r="HQ752">
        <v>1</v>
      </c>
      <c r="HR752">
        <v>0.308237</v>
      </c>
      <c r="HS752">
        <v>5.29679</v>
      </c>
      <c r="HT752">
        <v>20.2611</v>
      </c>
      <c r="HU752">
        <v>5.21819</v>
      </c>
      <c r="HV752">
        <v>12.0159</v>
      </c>
      <c r="HW752">
        <v>4.9881</v>
      </c>
      <c r="HX752">
        <v>3.28783</v>
      </c>
      <c r="HY752">
        <v>9999</v>
      </c>
      <c r="HZ752">
        <v>9999</v>
      </c>
      <c r="IA752">
        <v>9999</v>
      </c>
      <c r="IB752">
        <v>999.9</v>
      </c>
      <c r="IC752">
        <v>4.97286</v>
      </c>
      <c r="ID752">
        <v>1.86661</v>
      </c>
      <c r="IE752">
        <v>1.86588</v>
      </c>
      <c r="IF752">
        <v>1.86584</v>
      </c>
      <c r="IG752">
        <v>1.86769</v>
      </c>
      <c r="IH752">
        <v>1.87015</v>
      </c>
      <c r="II752">
        <v>1.86876</v>
      </c>
      <c r="IJ752">
        <v>1.87027</v>
      </c>
      <c r="IK752">
        <v>0</v>
      </c>
      <c r="IL752">
        <v>0</v>
      </c>
      <c r="IM752">
        <v>0</v>
      </c>
      <c r="IN752">
        <v>0</v>
      </c>
      <c r="IO752" t="s">
        <v>441</v>
      </c>
      <c r="IP752" t="s">
        <v>442</v>
      </c>
      <c r="IQ752" t="s">
        <v>443</v>
      </c>
      <c r="IR752" t="s">
        <v>443</v>
      </c>
      <c r="IS752" t="s">
        <v>443</v>
      </c>
      <c r="IT752" t="s">
        <v>443</v>
      </c>
      <c r="IU752">
        <v>0</v>
      </c>
      <c r="IV752">
        <v>100</v>
      </c>
      <c r="IW752">
        <v>100</v>
      </c>
      <c r="IX752">
        <v>-3.43</v>
      </c>
      <c r="IY752">
        <v>0.0736</v>
      </c>
      <c r="IZ752">
        <v>-1.414774939843471</v>
      </c>
      <c r="JA752">
        <v>-0.002262605230658699</v>
      </c>
      <c r="JB752">
        <v>4.117972070868355E-07</v>
      </c>
      <c r="JC752">
        <v>-1.535053720392113E-10</v>
      </c>
      <c r="JD752">
        <v>-0.05773197212917025</v>
      </c>
      <c r="JE752">
        <v>-0.004387372397949352</v>
      </c>
      <c r="JF752">
        <v>0.001148265067849212</v>
      </c>
      <c r="JG752">
        <v>-2.372704636287677E-05</v>
      </c>
      <c r="JH752">
        <v>4</v>
      </c>
      <c r="JI752">
        <v>2346</v>
      </c>
      <c r="JJ752">
        <v>1</v>
      </c>
      <c r="JK752">
        <v>24</v>
      </c>
      <c r="JL752">
        <v>21762.6</v>
      </c>
      <c r="JM752">
        <v>29358611.2</v>
      </c>
      <c r="JN752">
        <v>2.17407</v>
      </c>
      <c r="JO752">
        <v>2.25586</v>
      </c>
      <c r="JP752">
        <v>1.39648</v>
      </c>
      <c r="JQ752">
        <v>2.34619</v>
      </c>
      <c r="JR752">
        <v>1.49536</v>
      </c>
      <c r="JS752">
        <v>2.51099</v>
      </c>
      <c r="JT752">
        <v>36.105</v>
      </c>
      <c r="JU752">
        <v>24.0175</v>
      </c>
      <c r="JV752">
        <v>18</v>
      </c>
      <c r="JW752">
        <v>502.084</v>
      </c>
      <c r="JX752">
        <v>438.123</v>
      </c>
      <c r="JY752">
        <v>18.2274</v>
      </c>
      <c r="JZ752">
        <v>31.3452</v>
      </c>
      <c r="KA752">
        <v>30.0003</v>
      </c>
      <c r="KB752">
        <v>31.1348</v>
      </c>
      <c r="KC752">
        <v>31.0581</v>
      </c>
      <c r="KD752">
        <v>43.5307</v>
      </c>
      <c r="KE752">
        <v>23.816</v>
      </c>
      <c r="KF752">
        <v>27.6733</v>
      </c>
      <c r="KG752">
        <v>18.205</v>
      </c>
      <c r="KH752">
        <v>1075.92</v>
      </c>
      <c r="KI752">
        <v>13.3872</v>
      </c>
      <c r="KJ752">
        <v>100.79</v>
      </c>
      <c r="KK752">
        <v>100.158</v>
      </c>
    </row>
    <row r="753" spans="1:297">
      <c r="A753">
        <v>737</v>
      </c>
      <c r="B753">
        <v>1761516679</v>
      </c>
      <c r="C753">
        <v>9468.5</v>
      </c>
      <c r="D753" t="s">
        <v>1923</v>
      </c>
      <c r="E753" t="s">
        <v>1924</v>
      </c>
      <c r="F753">
        <v>5</v>
      </c>
      <c r="G753" t="s">
        <v>1604</v>
      </c>
      <c r="H753" t="s">
        <v>436</v>
      </c>
      <c r="I753">
        <v>1761516676.5</v>
      </c>
      <c r="J753">
        <f>(K753)/1000</f>
        <v>0</v>
      </c>
      <c r="K753">
        <f>IF(DP753, AN753, AH753)</f>
        <v>0</v>
      </c>
      <c r="L753">
        <f>IF(DP753, AI753, AG753)</f>
        <v>0</v>
      </c>
      <c r="M753">
        <f>DR753 - IF(AU753&gt;1, L753*DL753*100.0/(AW753), 0)</f>
        <v>0</v>
      </c>
      <c r="N753">
        <f>((T753-J753/2)*M753-L753)/(T753+J753/2)</f>
        <v>0</v>
      </c>
      <c r="O753">
        <f>N753*(DY753+DZ753)/1000.0</f>
        <v>0</v>
      </c>
      <c r="P753">
        <f>(DR753 - IF(AU753&gt;1, L753*DL753*100.0/(AW753), 0))*(DY753+DZ753)/1000.0</f>
        <v>0</v>
      </c>
      <c r="Q753">
        <f>2.0/((1/S753-1/R753)+SIGN(S753)*SQRT((1/S753-1/R753)*(1/S753-1/R753) + 4*DM753/((DM753+1)*(DM753+1))*(2*1/S753*1/R753-1/R753*1/R753)))</f>
        <v>0</v>
      </c>
      <c r="R753">
        <f>IF(LEFT(DN753,1)&lt;&gt;"0",IF(LEFT(DN753,1)="1",3.0,DO753),$D$5+$E$5*(EF753*DY753/($K$5*1000))+$F$5*(EF753*DY753/($K$5*1000))*MAX(MIN(DL753,$J$5),$I$5)*MAX(MIN(DL753,$J$5),$I$5)+$G$5*MAX(MIN(DL753,$J$5),$I$5)*(EF753*DY753/($K$5*1000))+$H$5*(EF753*DY753/($K$5*1000))*(EF753*DY753/($K$5*1000)))</f>
        <v>0</v>
      </c>
      <c r="S753">
        <f>J753*(1000-(1000*0.61365*exp(17.502*W753/(240.97+W753))/(DY753+DZ753)+DT753)/2)/(1000*0.61365*exp(17.502*W753/(240.97+W753))/(DY753+DZ753)-DT753)</f>
        <v>0</v>
      </c>
      <c r="T753">
        <f>1/((DM753+1)/(Q753/1.6)+1/(R753/1.37)) + DM753/((DM753+1)/(Q753/1.6) + DM753/(R753/1.37))</f>
        <v>0</v>
      </c>
      <c r="U753">
        <f>(DH753*DK753)</f>
        <v>0</v>
      </c>
      <c r="V753">
        <f>(EA753+(U753+2*0.95*5.67E-8*(((EA753+$B$7)+273)^4-(EA753+273)^4)-44100*J753)/(1.84*29.3*R753+8*0.95*5.67E-8*(EA753+273)^3))</f>
        <v>0</v>
      </c>
      <c r="W753">
        <f>($C$7*EB753+$D$7*EC753+$E$7*V753)</f>
        <v>0</v>
      </c>
      <c r="X753">
        <f>0.61365*exp(17.502*W753/(240.97+W753))</f>
        <v>0</v>
      </c>
      <c r="Y753">
        <f>(Z753/AA753*100)</f>
        <v>0</v>
      </c>
      <c r="Z753">
        <f>DT753*(DY753+DZ753)/1000</f>
        <v>0</v>
      </c>
      <c r="AA753">
        <f>0.61365*exp(17.502*EA753/(240.97+EA753))</f>
        <v>0</v>
      </c>
      <c r="AB753">
        <f>(X753-DT753*(DY753+DZ753)/1000)</f>
        <v>0</v>
      </c>
      <c r="AC753">
        <f>(-J753*44100)</f>
        <v>0</v>
      </c>
      <c r="AD753">
        <f>2*29.3*R753*0.92*(EA753-W753)</f>
        <v>0</v>
      </c>
      <c r="AE753">
        <f>2*0.95*5.67E-8*(((EA753+$B$7)+273)^4-(W753+273)^4)</f>
        <v>0</v>
      </c>
      <c r="AF753">
        <f>U753+AE753+AC753+AD753</f>
        <v>0</v>
      </c>
      <c r="AG753">
        <f>DX753*AU753*(DS753-DR753*(1000-AU753*DU753)/(1000-AU753*DT753))/(100*DL753)</f>
        <v>0</v>
      </c>
      <c r="AH753">
        <f>1000*DX753*AU753*(DT753-DU753)/(100*DL753*(1000-AU753*DT753))</f>
        <v>0</v>
      </c>
      <c r="AI753">
        <f>(AJ753 - AK753 - DY753*1E3/(8.314*(EA753+273.15)) * AM753/DX753 * AL753) * DX753/(100*DL753) * (1000 - DU753)/1000</f>
        <v>0</v>
      </c>
      <c r="AJ753">
        <v>1074.388042021151</v>
      </c>
      <c r="AK753">
        <v>1031.896606060605</v>
      </c>
      <c r="AL753">
        <v>3.376065095730032</v>
      </c>
      <c r="AM753">
        <v>65.65834347020231</v>
      </c>
      <c r="AN753">
        <f>(AP753 - AO753 + DY753*1E3/(8.314*(EA753+273.15)) * AR753/DX753 * AQ753) * DX753/(100*DL753) * 1000/(1000 - AP753)</f>
        <v>0</v>
      </c>
      <c r="AO753">
        <v>13.29930561847716</v>
      </c>
      <c r="AP753">
        <v>16.40185757575758</v>
      </c>
      <c r="AQ753">
        <v>-0.0001500177858559687</v>
      </c>
      <c r="AR753">
        <v>107.4177789400426</v>
      </c>
      <c r="AS753">
        <v>0</v>
      </c>
      <c r="AT753">
        <v>0</v>
      </c>
      <c r="AU753">
        <f>IF(AS753*$H$13&gt;=AW753,1.0,(AW753/(AW753-AS753*$H$13)))</f>
        <v>0</v>
      </c>
      <c r="AV753">
        <f>(AU753-1)*100</f>
        <v>0</v>
      </c>
      <c r="AW753">
        <f>MAX(0,($B$13+$C$13*EF753)/(1+$D$13*EF753)*DY753/(EA753+273)*$E$13)</f>
        <v>0</v>
      </c>
      <c r="AX753" t="s">
        <v>437</v>
      </c>
      <c r="AY753" t="s">
        <v>437</v>
      </c>
      <c r="AZ753">
        <v>0</v>
      </c>
      <c r="BA753">
        <v>0</v>
      </c>
      <c r="BB753">
        <f>1-AZ753/BA753</f>
        <v>0</v>
      </c>
      <c r="BC753">
        <v>0</v>
      </c>
      <c r="BD753" t="s">
        <v>437</v>
      </c>
      <c r="BE753" t="s">
        <v>437</v>
      </c>
      <c r="BF753">
        <v>0</v>
      </c>
      <c r="BG753">
        <v>0</v>
      </c>
      <c r="BH753">
        <f>1-BF753/BG753</f>
        <v>0</v>
      </c>
      <c r="BI753">
        <v>0.5</v>
      </c>
      <c r="BJ753">
        <f>DI753</f>
        <v>0</v>
      </c>
      <c r="BK753">
        <f>L753</f>
        <v>0</v>
      </c>
      <c r="BL753">
        <f>BH753*BI753*BJ753</f>
        <v>0</v>
      </c>
      <c r="BM753">
        <f>(BK753-BC753)/BJ753</f>
        <v>0</v>
      </c>
      <c r="BN753">
        <f>(BA753-BG753)/BG753</f>
        <v>0</v>
      </c>
      <c r="BO753">
        <f>AZ753/(BB753+AZ753/BG753)</f>
        <v>0</v>
      </c>
      <c r="BP753" t="s">
        <v>437</v>
      </c>
      <c r="BQ753">
        <v>0</v>
      </c>
      <c r="BR753">
        <f>IF(BQ753&lt;&gt;0, BQ753, BO753)</f>
        <v>0</v>
      </c>
      <c r="BS753">
        <f>1-BR753/BG753</f>
        <v>0</v>
      </c>
      <c r="BT753">
        <f>(BG753-BF753)/(BG753-BR753)</f>
        <v>0</v>
      </c>
      <c r="BU753">
        <f>(BA753-BG753)/(BA753-BR753)</f>
        <v>0</v>
      </c>
      <c r="BV753">
        <f>(BG753-BF753)/(BG753-AZ753)</f>
        <v>0</v>
      </c>
      <c r="BW753">
        <f>(BA753-BG753)/(BA753-AZ753)</f>
        <v>0</v>
      </c>
      <c r="BX753">
        <f>(BT753*BR753/BF753)</f>
        <v>0</v>
      </c>
      <c r="BY753">
        <f>(1-BX753)</f>
        <v>0</v>
      </c>
      <c r="BZ753">
        <v>2020</v>
      </c>
      <c r="CA753">
        <v>290.0000000000001</v>
      </c>
      <c r="CB753">
        <v>1590.42</v>
      </c>
      <c r="CC753">
        <v>295</v>
      </c>
      <c r="CD753">
        <v>5220.67</v>
      </c>
      <c r="CE753">
        <v>1591.29</v>
      </c>
      <c r="CF753">
        <v>-0.87</v>
      </c>
      <c r="CG753">
        <v>300.0000000000001</v>
      </c>
      <c r="CH753">
        <v>23.8</v>
      </c>
      <c r="CI753">
        <v>1650.734719841875</v>
      </c>
      <c r="CJ753">
        <v>2.032994541366527</v>
      </c>
      <c r="CK753">
        <v>-31.03478562282126</v>
      </c>
      <c r="CL753">
        <v>0.9198548094063967</v>
      </c>
      <c r="CM753">
        <v>0.9759925733019913</v>
      </c>
      <c r="CN753">
        <v>-0.00431141668520578</v>
      </c>
      <c r="CO753">
        <v>289.9999999999999</v>
      </c>
      <c r="CP753">
        <v>1590.91</v>
      </c>
      <c r="CQ753">
        <v>765</v>
      </c>
      <c r="CR753">
        <v>5219.32</v>
      </c>
      <c r="CS753">
        <v>1591.27</v>
      </c>
      <c r="CT753">
        <v>-0.36</v>
      </c>
      <c r="DH753">
        <f>$B$11*EG753+$C$11*EH753+$F$11*ES753*(1-EV753)</f>
        <v>0</v>
      </c>
      <c r="DI753">
        <f>DH753*DJ753</f>
        <v>0</v>
      </c>
      <c r="DJ753">
        <f>($B$11*$D$9+$C$11*$D$9+$F$11*((FF753+EX753)/MAX(FF753+EX753+FG753, 0.1)*$I$9+FG753/MAX(FF753+EX753+FG753, 0.1)*$J$9))/($B$11+$C$11+$F$11)</f>
        <v>0</v>
      </c>
      <c r="DK753">
        <f>($B$11*$K$9+$C$11*$K$9+$F$11*((FF753+EX753)/MAX(FF753+EX753+FG753, 0.1)*$P$9+FG753/MAX(FF753+EX753+FG753, 0.1)*$Q$9))/($B$11+$C$11+$F$11)</f>
        <v>0</v>
      </c>
      <c r="DL753">
        <v>6</v>
      </c>
      <c r="DM753">
        <v>0.5</v>
      </c>
      <c r="DN753" t="s">
        <v>438</v>
      </c>
      <c r="DO753">
        <v>2</v>
      </c>
      <c r="DP753" t="b">
        <v>1</v>
      </c>
      <c r="DQ753">
        <v>1761516676.5</v>
      </c>
      <c r="DR753">
        <v>1008.335555555556</v>
      </c>
      <c r="DS753">
        <v>1061.533333333333</v>
      </c>
      <c r="DT753">
        <v>16.40738888888889</v>
      </c>
      <c r="DU753">
        <v>13.30116666666667</v>
      </c>
      <c r="DV753">
        <v>1011.775555555555</v>
      </c>
      <c r="DW753">
        <v>16.33382222222222</v>
      </c>
      <c r="DX753">
        <v>500.0313333333334</v>
      </c>
      <c r="DY753">
        <v>90.24216666666666</v>
      </c>
      <c r="DZ753">
        <v>0.09990956666666667</v>
      </c>
      <c r="EA753">
        <v>24.0054</v>
      </c>
      <c r="EB753">
        <v>24.02594444444444</v>
      </c>
      <c r="EC753">
        <v>999.9000000000001</v>
      </c>
      <c r="ED753">
        <v>0</v>
      </c>
      <c r="EE753">
        <v>0</v>
      </c>
      <c r="EF753">
        <v>9993.893333333333</v>
      </c>
      <c r="EG753">
        <v>0</v>
      </c>
      <c r="EH753">
        <v>1044.78</v>
      </c>
      <c r="EI753">
        <v>-53.20001111111112</v>
      </c>
      <c r="EJ753">
        <v>1025.155555555556</v>
      </c>
      <c r="EK753">
        <v>1075.843333333333</v>
      </c>
      <c r="EL753">
        <v>3.106221111111111</v>
      </c>
      <c r="EM753">
        <v>1061.533333333333</v>
      </c>
      <c r="EN753">
        <v>13.30116666666667</v>
      </c>
      <c r="EO753">
        <v>1.480637777777778</v>
      </c>
      <c r="EP753">
        <v>1.200326666666667</v>
      </c>
      <c r="EQ753">
        <v>12.76967777777778</v>
      </c>
      <c r="ER753">
        <v>9.605592222222221</v>
      </c>
      <c r="ES753">
        <v>2000.034444444444</v>
      </c>
      <c r="ET753">
        <v>0.9799959999999999</v>
      </c>
      <c r="EU753">
        <v>0.020004</v>
      </c>
      <c r="EV753">
        <v>0</v>
      </c>
      <c r="EW753">
        <v>1333.695555555556</v>
      </c>
      <c r="EX753">
        <v>5.00097</v>
      </c>
      <c r="EY753">
        <v>26946.33333333333</v>
      </c>
      <c r="EZ753">
        <v>16707.85555555556</v>
      </c>
      <c r="FA753">
        <v>41.187</v>
      </c>
      <c r="FB753">
        <v>42.312</v>
      </c>
      <c r="FC753">
        <v>41.32599999999999</v>
      </c>
      <c r="FD753">
        <v>41.687</v>
      </c>
      <c r="FE753">
        <v>41.236</v>
      </c>
      <c r="FF753">
        <v>1955.124444444444</v>
      </c>
      <c r="FG753">
        <v>39.91</v>
      </c>
      <c r="FH753">
        <v>0</v>
      </c>
      <c r="FI753">
        <v>11550.20000004768</v>
      </c>
      <c r="FJ753">
        <v>0</v>
      </c>
      <c r="FK753">
        <v>1334.592692307692</v>
      </c>
      <c r="FL753">
        <v>-11.64341880210712</v>
      </c>
      <c r="FM753">
        <v>-228.345299069542</v>
      </c>
      <c r="FN753">
        <v>26965.24230769231</v>
      </c>
      <c r="FO753">
        <v>15</v>
      </c>
      <c r="FP753">
        <v>0</v>
      </c>
      <c r="FQ753" t="s">
        <v>439</v>
      </c>
      <c r="FR753">
        <v>1760210915.6</v>
      </c>
      <c r="FS753">
        <v>0</v>
      </c>
      <c r="FT753">
        <v>0</v>
      </c>
      <c r="FU753">
        <v>-0.215</v>
      </c>
      <c r="FV753">
        <v>0</v>
      </c>
      <c r="FW753">
        <v>-0.6919999999999999</v>
      </c>
      <c r="FX753">
        <v>0</v>
      </c>
      <c r="FY753">
        <v>400</v>
      </c>
      <c r="FZ753">
        <v>0</v>
      </c>
      <c r="GA753">
        <v>0.15</v>
      </c>
      <c r="GB753">
        <v>0</v>
      </c>
      <c r="GC753">
        <v>-53.40335853658537</v>
      </c>
      <c r="GD753">
        <v>0.06893101045289428</v>
      </c>
      <c r="GE753">
        <v>0.1180722494308602</v>
      </c>
      <c r="GF753">
        <v>1</v>
      </c>
      <c r="GG753">
        <v>1335.39</v>
      </c>
      <c r="GH753">
        <v>-11.7368983939476</v>
      </c>
      <c r="GI753">
        <v>1.173466458579794</v>
      </c>
      <c r="GJ753">
        <v>0</v>
      </c>
      <c r="GK753">
        <v>3.160246829268293</v>
      </c>
      <c r="GL753">
        <v>-0.4040259930313583</v>
      </c>
      <c r="GM753">
        <v>0.04049842902337195</v>
      </c>
      <c r="GN753">
        <v>0</v>
      </c>
      <c r="GO753">
        <v>1</v>
      </c>
      <c r="GP753">
        <v>3</v>
      </c>
      <c r="GQ753" t="s">
        <v>446</v>
      </c>
      <c r="GR753">
        <v>3.13341</v>
      </c>
      <c r="GS753">
        <v>2.76004</v>
      </c>
      <c r="GT753">
        <v>0.172615</v>
      </c>
      <c r="GU753">
        <v>0.176201</v>
      </c>
      <c r="GV753">
        <v>0.0803933</v>
      </c>
      <c r="GW753">
        <v>0.0683621</v>
      </c>
      <c r="GX753">
        <v>26231.6</v>
      </c>
      <c r="GY753">
        <v>26122.6</v>
      </c>
      <c r="GZ753">
        <v>29492.1</v>
      </c>
      <c r="HA753">
        <v>29318.9</v>
      </c>
      <c r="HB753">
        <v>35843</v>
      </c>
      <c r="HC753">
        <v>36186.7</v>
      </c>
      <c r="HD753">
        <v>41496.9</v>
      </c>
      <c r="HE753">
        <v>41650.3</v>
      </c>
      <c r="HF753">
        <v>1.9105</v>
      </c>
      <c r="HG753">
        <v>1.82705</v>
      </c>
      <c r="HH753">
        <v>0.008456409999999999</v>
      </c>
      <c r="HI753">
        <v>0</v>
      </c>
      <c r="HJ753">
        <v>23.8856</v>
      </c>
      <c r="HK753">
        <v>999.9</v>
      </c>
      <c r="HL753">
        <v>33.5</v>
      </c>
      <c r="HM753">
        <v>31.3</v>
      </c>
      <c r="HN753">
        <v>17.034</v>
      </c>
      <c r="HO753">
        <v>62.8069</v>
      </c>
      <c r="HP753">
        <v>30.7252</v>
      </c>
      <c r="HQ753">
        <v>1</v>
      </c>
      <c r="HR753">
        <v>0.308468</v>
      </c>
      <c r="HS753">
        <v>5.32568</v>
      </c>
      <c r="HT753">
        <v>20.2602</v>
      </c>
      <c r="HU753">
        <v>5.21639</v>
      </c>
      <c r="HV753">
        <v>12.0159</v>
      </c>
      <c r="HW753">
        <v>4.988</v>
      </c>
      <c r="HX753">
        <v>3.28765</v>
      </c>
      <c r="HY753">
        <v>9999</v>
      </c>
      <c r="HZ753">
        <v>9999</v>
      </c>
      <c r="IA753">
        <v>9999</v>
      </c>
      <c r="IB753">
        <v>999.9</v>
      </c>
      <c r="IC753">
        <v>4.97285</v>
      </c>
      <c r="ID753">
        <v>1.86661</v>
      </c>
      <c r="IE753">
        <v>1.86588</v>
      </c>
      <c r="IF753">
        <v>1.86585</v>
      </c>
      <c r="IG753">
        <v>1.86768</v>
      </c>
      <c r="IH753">
        <v>1.87014</v>
      </c>
      <c r="II753">
        <v>1.86876</v>
      </c>
      <c r="IJ753">
        <v>1.87027</v>
      </c>
      <c r="IK753">
        <v>0</v>
      </c>
      <c r="IL753">
        <v>0</v>
      </c>
      <c r="IM753">
        <v>0</v>
      </c>
      <c r="IN753">
        <v>0</v>
      </c>
      <c r="IO753" t="s">
        <v>441</v>
      </c>
      <c r="IP753" t="s">
        <v>442</v>
      </c>
      <c r="IQ753" t="s">
        <v>443</v>
      </c>
      <c r="IR753" t="s">
        <v>443</v>
      </c>
      <c r="IS753" t="s">
        <v>443</v>
      </c>
      <c r="IT753" t="s">
        <v>443</v>
      </c>
      <c r="IU753">
        <v>0</v>
      </c>
      <c r="IV753">
        <v>100</v>
      </c>
      <c r="IW753">
        <v>100</v>
      </c>
      <c r="IX753">
        <v>-3.45</v>
      </c>
      <c r="IY753">
        <v>0.07340000000000001</v>
      </c>
      <c r="IZ753">
        <v>-1.414774939843471</v>
      </c>
      <c r="JA753">
        <v>-0.002262605230658699</v>
      </c>
      <c r="JB753">
        <v>4.117972070868355E-07</v>
      </c>
      <c r="JC753">
        <v>-1.535053720392113E-10</v>
      </c>
      <c r="JD753">
        <v>-0.05773197212917025</v>
      </c>
      <c r="JE753">
        <v>-0.004387372397949352</v>
      </c>
      <c r="JF753">
        <v>0.001148265067849212</v>
      </c>
      <c r="JG753">
        <v>-2.372704636287677E-05</v>
      </c>
      <c r="JH753">
        <v>4</v>
      </c>
      <c r="JI753">
        <v>2346</v>
      </c>
      <c r="JJ753">
        <v>1</v>
      </c>
      <c r="JK753">
        <v>24</v>
      </c>
      <c r="JL753">
        <v>21762.7</v>
      </c>
      <c r="JM753">
        <v>29358611.3</v>
      </c>
      <c r="JN753">
        <v>2.20215</v>
      </c>
      <c r="JO753">
        <v>2.25342</v>
      </c>
      <c r="JP753">
        <v>1.39648</v>
      </c>
      <c r="JQ753">
        <v>2.34619</v>
      </c>
      <c r="JR753">
        <v>1.49536</v>
      </c>
      <c r="JS753">
        <v>2.68555</v>
      </c>
      <c r="JT753">
        <v>36.105</v>
      </c>
      <c r="JU753">
        <v>24.0175</v>
      </c>
      <c r="JV753">
        <v>18</v>
      </c>
      <c r="JW753">
        <v>501.937</v>
      </c>
      <c r="JX753">
        <v>438.355</v>
      </c>
      <c r="JY753">
        <v>18.2043</v>
      </c>
      <c r="JZ753">
        <v>31.3452</v>
      </c>
      <c r="KA753">
        <v>30.0003</v>
      </c>
      <c r="KB753">
        <v>31.1348</v>
      </c>
      <c r="KC753">
        <v>31.0581</v>
      </c>
      <c r="KD753">
        <v>44.1174</v>
      </c>
      <c r="KE753">
        <v>23.5287</v>
      </c>
      <c r="KF753">
        <v>27.6733</v>
      </c>
      <c r="KG753">
        <v>18.1793</v>
      </c>
      <c r="KH753">
        <v>1089.3</v>
      </c>
      <c r="KI753">
        <v>13.4259</v>
      </c>
      <c r="KJ753">
        <v>100.789</v>
      </c>
      <c r="KK753">
        <v>100.158</v>
      </c>
    </row>
    <row r="754" spans="1:297">
      <c r="A754">
        <v>738</v>
      </c>
      <c r="B754">
        <v>1761516684</v>
      </c>
      <c r="C754">
        <v>9473.5</v>
      </c>
      <c r="D754" t="s">
        <v>1925</v>
      </c>
      <c r="E754" t="s">
        <v>1926</v>
      </c>
      <c r="F754">
        <v>5</v>
      </c>
      <c r="G754" t="s">
        <v>1604</v>
      </c>
      <c r="H754" t="s">
        <v>436</v>
      </c>
      <c r="I754">
        <v>1761516681.2</v>
      </c>
      <c r="J754">
        <f>(K754)/1000</f>
        <v>0</v>
      </c>
      <c r="K754">
        <f>IF(DP754, AN754, AH754)</f>
        <v>0</v>
      </c>
      <c r="L754">
        <f>IF(DP754, AI754, AG754)</f>
        <v>0</v>
      </c>
      <c r="M754">
        <f>DR754 - IF(AU754&gt;1, L754*DL754*100.0/(AW754), 0)</f>
        <v>0</v>
      </c>
      <c r="N754">
        <f>((T754-J754/2)*M754-L754)/(T754+J754/2)</f>
        <v>0</v>
      </c>
      <c r="O754">
        <f>N754*(DY754+DZ754)/1000.0</f>
        <v>0</v>
      </c>
      <c r="P754">
        <f>(DR754 - IF(AU754&gt;1, L754*DL754*100.0/(AW754), 0))*(DY754+DZ754)/1000.0</f>
        <v>0</v>
      </c>
      <c r="Q754">
        <f>2.0/((1/S754-1/R754)+SIGN(S754)*SQRT((1/S754-1/R754)*(1/S754-1/R754) + 4*DM754/((DM754+1)*(DM754+1))*(2*1/S754*1/R754-1/R754*1/R754)))</f>
        <v>0</v>
      </c>
      <c r="R754">
        <f>IF(LEFT(DN754,1)&lt;&gt;"0",IF(LEFT(DN754,1)="1",3.0,DO754),$D$5+$E$5*(EF754*DY754/($K$5*1000))+$F$5*(EF754*DY754/($K$5*1000))*MAX(MIN(DL754,$J$5),$I$5)*MAX(MIN(DL754,$J$5),$I$5)+$G$5*MAX(MIN(DL754,$J$5),$I$5)*(EF754*DY754/($K$5*1000))+$H$5*(EF754*DY754/($K$5*1000))*(EF754*DY754/($K$5*1000)))</f>
        <v>0</v>
      </c>
      <c r="S754">
        <f>J754*(1000-(1000*0.61365*exp(17.502*W754/(240.97+W754))/(DY754+DZ754)+DT754)/2)/(1000*0.61365*exp(17.502*W754/(240.97+W754))/(DY754+DZ754)-DT754)</f>
        <v>0</v>
      </c>
      <c r="T754">
        <f>1/((DM754+1)/(Q754/1.6)+1/(R754/1.37)) + DM754/((DM754+1)/(Q754/1.6) + DM754/(R754/1.37))</f>
        <v>0</v>
      </c>
      <c r="U754">
        <f>(DH754*DK754)</f>
        <v>0</v>
      </c>
      <c r="V754">
        <f>(EA754+(U754+2*0.95*5.67E-8*(((EA754+$B$7)+273)^4-(EA754+273)^4)-44100*J754)/(1.84*29.3*R754+8*0.95*5.67E-8*(EA754+273)^3))</f>
        <v>0</v>
      </c>
      <c r="W754">
        <f>($C$7*EB754+$D$7*EC754+$E$7*V754)</f>
        <v>0</v>
      </c>
      <c r="X754">
        <f>0.61365*exp(17.502*W754/(240.97+W754))</f>
        <v>0</v>
      </c>
      <c r="Y754">
        <f>(Z754/AA754*100)</f>
        <v>0</v>
      </c>
      <c r="Z754">
        <f>DT754*(DY754+DZ754)/1000</f>
        <v>0</v>
      </c>
      <c r="AA754">
        <f>0.61365*exp(17.502*EA754/(240.97+EA754))</f>
        <v>0</v>
      </c>
      <c r="AB754">
        <f>(X754-DT754*(DY754+DZ754)/1000)</f>
        <v>0</v>
      </c>
      <c r="AC754">
        <f>(-J754*44100)</f>
        <v>0</v>
      </c>
      <c r="AD754">
        <f>2*29.3*R754*0.92*(EA754-W754)</f>
        <v>0</v>
      </c>
      <c r="AE754">
        <f>2*0.95*5.67E-8*(((EA754+$B$7)+273)^4-(W754+273)^4)</f>
        <v>0</v>
      </c>
      <c r="AF754">
        <f>U754+AE754+AC754+AD754</f>
        <v>0</v>
      </c>
      <c r="AG754">
        <f>DX754*AU754*(DS754-DR754*(1000-AU754*DU754)/(1000-AU754*DT754))/(100*DL754)</f>
        <v>0</v>
      </c>
      <c r="AH754">
        <f>1000*DX754*AU754*(DT754-DU754)/(100*DL754*(1000-AU754*DT754))</f>
        <v>0</v>
      </c>
      <c r="AI754">
        <f>(AJ754 - AK754 - DY754*1E3/(8.314*(EA754+273.15)) * AM754/DX754 * AL754) * DX754/(100*DL754) * (1000 - DU754)/1000</f>
        <v>0</v>
      </c>
      <c r="AJ754">
        <v>1090.458263549609</v>
      </c>
      <c r="AK754">
        <v>1048.402848484849</v>
      </c>
      <c r="AL754">
        <v>3.288333242447703</v>
      </c>
      <c r="AM754">
        <v>65.65834347020231</v>
      </c>
      <c r="AN754">
        <f>(AP754 - AO754 + DY754*1E3/(8.314*(EA754+273.15)) * AR754/DX754 * AQ754) * DX754/(100*DL754) * 1000/(1000 - AP754)</f>
        <v>0</v>
      </c>
      <c r="AO754">
        <v>13.33548527307518</v>
      </c>
      <c r="AP754">
        <v>16.39352424242423</v>
      </c>
      <c r="AQ754">
        <v>-0.0001221055520467556</v>
      </c>
      <c r="AR754">
        <v>107.4177789400426</v>
      </c>
      <c r="AS754">
        <v>0</v>
      </c>
      <c r="AT754">
        <v>0</v>
      </c>
      <c r="AU754">
        <f>IF(AS754*$H$13&gt;=AW754,1.0,(AW754/(AW754-AS754*$H$13)))</f>
        <v>0</v>
      </c>
      <c r="AV754">
        <f>(AU754-1)*100</f>
        <v>0</v>
      </c>
      <c r="AW754">
        <f>MAX(0,($B$13+$C$13*EF754)/(1+$D$13*EF754)*DY754/(EA754+273)*$E$13)</f>
        <v>0</v>
      </c>
      <c r="AX754" t="s">
        <v>437</v>
      </c>
      <c r="AY754" t="s">
        <v>437</v>
      </c>
      <c r="AZ754">
        <v>0</v>
      </c>
      <c r="BA754">
        <v>0</v>
      </c>
      <c r="BB754">
        <f>1-AZ754/BA754</f>
        <v>0</v>
      </c>
      <c r="BC754">
        <v>0</v>
      </c>
      <c r="BD754" t="s">
        <v>437</v>
      </c>
      <c r="BE754" t="s">
        <v>437</v>
      </c>
      <c r="BF754">
        <v>0</v>
      </c>
      <c r="BG754">
        <v>0</v>
      </c>
      <c r="BH754">
        <f>1-BF754/BG754</f>
        <v>0</v>
      </c>
      <c r="BI754">
        <v>0.5</v>
      </c>
      <c r="BJ754">
        <f>DI754</f>
        <v>0</v>
      </c>
      <c r="BK754">
        <f>L754</f>
        <v>0</v>
      </c>
      <c r="BL754">
        <f>BH754*BI754*BJ754</f>
        <v>0</v>
      </c>
      <c r="BM754">
        <f>(BK754-BC754)/BJ754</f>
        <v>0</v>
      </c>
      <c r="BN754">
        <f>(BA754-BG754)/BG754</f>
        <v>0</v>
      </c>
      <c r="BO754">
        <f>AZ754/(BB754+AZ754/BG754)</f>
        <v>0</v>
      </c>
      <c r="BP754" t="s">
        <v>437</v>
      </c>
      <c r="BQ754">
        <v>0</v>
      </c>
      <c r="BR754">
        <f>IF(BQ754&lt;&gt;0, BQ754, BO754)</f>
        <v>0</v>
      </c>
      <c r="BS754">
        <f>1-BR754/BG754</f>
        <v>0</v>
      </c>
      <c r="BT754">
        <f>(BG754-BF754)/(BG754-BR754)</f>
        <v>0</v>
      </c>
      <c r="BU754">
        <f>(BA754-BG754)/(BA754-BR754)</f>
        <v>0</v>
      </c>
      <c r="BV754">
        <f>(BG754-BF754)/(BG754-AZ754)</f>
        <v>0</v>
      </c>
      <c r="BW754">
        <f>(BA754-BG754)/(BA754-AZ754)</f>
        <v>0</v>
      </c>
      <c r="BX754">
        <f>(BT754*BR754/BF754)</f>
        <v>0</v>
      </c>
      <c r="BY754">
        <f>(1-BX754)</f>
        <v>0</v>
      </c>
      <c r="BZ754">
        <v>2020</v>
      </c>
      <c r="CA754">
        <v>290.0000000000001</v>
      </c>
      <c r="CB754">
        <v>1590.42</v>
      </c>
      <c r="CC754">
        <v>295</v>
      </c>
      <c r="CD754">
        <v>5220.67</v>
      </c>
      <c r="CE754">
        <v>1591.29</v>
      </c>
      <c r="CF754">
        <v>-0.87</v>
      </c>
      <c r="CG754">
        <v>300.0000000000001</v>
      </c>
      <c r="CH754">
        <v>23.8</v>
      </c>
      <c r="CI754">
        <v>1650.734719841875</v>
      </c>
      <c r="CJ754">
        <v>2.032994541366527</v>
      </c>
      <c r="CK754">
        <v>-31.03478562282126</v>
      </c>
      <c r="CL754">
        <v>0.9198548094063967</v>
      </c>
      <c r="CM754">
        <v>0.9759925733019913</v>
      </c>
      <c r="CN754">
        <v>-0.00431141668520578</v>
      </c>
      <c r="CO754">
        <v>289.9999999999999</v>
      </c>
      <c r="CP754">
        <v>1590.91</v>
      </c>
      <c r="CQ754">
        <v>765</v>
      </c>
      <c r="CR754">
        <v>5219.32</v>
      </c>
      <c r="CS754">
        <v>1591.27</v>
      </c>
      <c r="CT754">
        <v>-0.36</v>
      </c>
      <c r="DH754">
        <f>$B$11*EG754+$C$11*EH754+$F$11*ES754*(1-EV754)</f>
        <v>0</v>
      </c>
      <c r="DI754">
        <f>DH754*DJ754</f>
        <v>0</v>
      </c>
      <c r="DJ754">
        <f>($B$11*$D$9+$C$11*$D$9+$F$11*((FF754+EX754)/MAX(FF754+EX754+FG754, 0.1)*$I$9+FG754/MAX(FF754+EX754+FG754, 0.1)*$J$9))/($B$11+$C$11+$F$11)</f>
        <v>0</v>
      </c>
      <c r="DK754">
        <f>($B$11*$K$9+$C$11*$K$9+$F$11*((FF754+EX754)/MAX(FF754+EX754+FG754, 0.1)*$P$9+FG754/MAX(FF754+EX754+FG754, 0.1)*$Q$9))/($B$11+$C$11+$F$11)</f>
        <v>0</v>
      </c>
      <c r="DL754">
        <v>6</v>
      </c>
      <c r="DM754">
        <v>0.5</v>
      </c>
      <c r="DN754" t="s">
        <v>438</v>
      </c>
      <c r="DO754">
        <v>2</v>
      </c>
      <c r="DP754" t="b">
        <v>1</v>
      </c>
      <c r="DQ754">
        <v>1761516681.2</v>
      </c>
      <c r="DR754">
        <v>1023.773</v>
      </c>
      <c r="DS754">
        <v>1076.529</v>
      </c>
      <c r="DT754">
        <v>16.39643</v>
      </c>
      <c r="DU754">
        <v>13.33688</v>
      </c>
      <c r="DV754">
        <v>1027.242</v>
      </c>
      <c r="DW754">
        <v>16.32301</v>
      </c>
      <c r="DX754">
        <v>499.9572</v>
      </c>
      <c r="DY754">
        <v>90.24312</v>
      </c>
      <c r="DZ754">
        <v>0.09994641999999999</v>
      </c>
      <c r="EA754">
        <v>24.00309</v>
      </c>
      <c r="EB754">
        <v>24.02293</v>
      </c>
      <c r="EC754">
        <v>999.9</v>
      </c>
      <c r="ED754">
        <v>0</v>
      </c>
      <c r="EE754">
        <v>0</v>
      </c>
      <c r="EF754">
        <v>9997.5</v>
      </c>
      <c r="EG754">
        <v>0</v>
      </c>
      <c r="EH754">
        <v>1044.793</v>
      </c>
      <c r="EI754">
        <v>-52.75750000000001</v>
      </c>
      <c r="EJ754">
        <v>1040.836</v>
      </c>
      <c r="EK754">
        <v>1091.079</v>
      </c>
      <c r="EL754">
        <v>3.059535</v>
      </c>
      <c r="EM754">
        <v>1076.529</v>
      </c>
      <c r="EN754">
        <v>13.33688</v>
      </c>
      <c r="EO754">
        <v>1.479662</v>
      </c>
      <c r="EP754">
        <v>1.203563</v>
      </c>
      <c r="EQ754">
        <v>12.75961</v>
      </c>
      <c r="ER754">
        <v>9.645663000000001</v>
      </c>
      <c r="ES754">
        <v>1999.955</v>
      </c>
      <c r="ET754">
        <v>0.9799952</v>
      </c>
      <c r="EU754">
        <v>0.02000479</v>
      </c>
      <c r="EV754">
        <v>0</v>
      </c>
      <c r="EW754">
        <v>1332.876</v>
      </c>
      <c r="EX754">
        <v>5.000970000000001</v>
      </c>
      <c r="EY754">
        <v>26926.21</v>
      </c>
      <c r="EZ754">
        <v>16707.2</v>
      </c>
      <c r="FA754">
        <v>41.187</v>
      </c>
      <c r="FB754">
        <v>42.312</v>
      </c>
      <c r="FC754">
        <v>41.3309</v>
      </c>
      <c r="FD754">
        <v>41.687</v>
      </c>
      <c r="FE754">
        <v>41.2374</v>
      </c>
      <c r="FF754">
        <v>1955.045</v>
      </c>
      <c r="FG754">
        <v>39.90999999999999</v>
      </c>
      <c r="FH754">
        <v>0</v>
      </c>
      <c r="FI754">
        <v>11555.60000014305</v>
      </c>
      <c r="FJ754">
        <v>0</v>
      </c>
      <c r="FK754">
        <v>1333.4996</v>
      </c>
      <c r="FL754">
        <v>-10.39461536988133</v>
      </c>
      <c r="FM754">
        <v>-241.6384613789143</v>
      </c>
      <c r="FN754">
        <v>26942.98</v>
      </c>
      <c r="FO754">
        <v>15</v>
      </c>
      <c r="FP754">
        <v>0</v>
      </c>
      <c r="FQ754" t="s">
        <v>439</v>
      </c>
      <c r="FR754">
        <v>1760210915.6</v>
      </c>
      <c r="FS754">
        <v>0</v>
      </c>
      <c r="FT754">
        <v>0</v>
      </c>
      <c r="FU754">
        <v>-0.215</v>
      </c>
      <c r="FV754">
        <v>0</v>
      </c>
      <c r="FW754">
        <v>-0.6919999999999999</v>
      </c>
      <c r="FX754">
        <v>0</v>
      </c>
      <c r="FY754">
        <v>400</v>
      </c>
      <c r="FZ754">
        <v>0</v>
      </c>
      <c r="GA754">
        <v>0.15</v>
      </c>
      <c r="GB754">
        <v>0</v>
      </c>
      <c r="GC754">
        <v>-53.25208250000001</v>
      </c>
      <c r="GD754">
        <v>2.982323076923329</v>
      </c>
      <c r="GE754">
        <v>0.3240639719927996</v>
      </c>
      <c r="GF754">
        <v>0</v>
      </c>
      <c r="GG754">
        <v>1334.261764705882</v>
      </c>
      <c r="GH754">
        <v>-11.47899159062123</v>
      </c>
      <c r="GI754">
        <v>1.149126191268922</v>
      </c>
      <c r="GJ754">
        <v>0</v>
      </c>
      <c r="GK754">
        <v>3.1198415</v>
      </c>
      <c r="GL754">
        <v>-0.4192435272045086</v>
      </c>
      <c r="GM754">
        <v>0.04126342772662012</v>
      </c>
      <c r="GN754">
        <v>0</v>
      </c>
      <c r="GO754">
        <v>0</v>
      </c>
      <c r="GP754">
        <v>3</v>
      </c>
      <c r="GQ754" t="s">
        <v>455</v>
      </c>
      <c r="GR754">
        <v>3.13348</v>
      </c>
      <c r="GS754">
        <v>2.76027</v>
      </c>
      <c r="GT754">
        <v>0.174374</v>
      </c>
      <c r="GU754">
        <v>0.17793</v>
      </c>
      <c r="GV754">
        <v>0.08036790000000001</v>
      </c>
      <c r="GW754">
        <v>0.0685711</v>
      </c>
      <c r="GX754">
        <v>26175.2</v>
      </c>
      <c r="GY754">
        <v>26067.6</v>
      </c>
      <c r="GZ754">
        <v>29491.6</v>
      </c>
      <c r="HA754">
        <v>29318.8</v>
      </c>
      <c r="HB754">
        <v>35843.5</v>
      </c>
      <c r="HC754">
        <v>36178.4</v>
      </c>
      <c r="HD754">
        <v>41496.3</v>
      </c>
      <c r="HE754">
        <v>41650.2</v>
      </c>
      <c r="HF754">
        <v>1.9106</v>
      </c>
      <c r="HG754">
        <v>1.82703</v>
      </c>
      <c r="HH754">
        <v>0.00844896</v>
      </c>
      <c r="HI754">
        <v>0</v>
      </c>
      <c r="HJ754">
        <v>23.8856</v>
      </c>
      <c r="HK754">
        <v>999.9</v>
      </c>
      <c r="HL754">
        <v>33.5</v>
      </c>
      <c r="HM754">
        <v>31.2</v>
      </c>
      <c r="HN754">
        <v>16.9397</v>
      </c>
      <c r="HO754">
        <v>62.5469</v>
      </c>
      <c r="HP754">
        <v>30.8454</v>
      </c>
      <c r="HQ754">
        <v>1</v>
      </c>
      <c r="HR754">
        <v>0.308798</v>
      </c>
      <c r="HS754">
        <v>5.36649</v>
      </c>
      <c r="HT754">
        <v>20.2591</v>
      </c>
      <c r="HU754">
        <v>5.21624</v>
      </c>
      <c r="HV754">
        <v>12.0159</v>
      </c>
      <c r="HW754">
        <v>4.9878</v>
      </c>
      <c r="HX754">
        <v>3.28768</v>
      </c>
      <c r="HY754">
        <v>9999</v>
      </c>
      <c r="HZ754">
        <v>9999</v>
      </c>
      <c r="IA754">
        <v>9999</v>
      </c>
      <c r="IB754">
        <v>999.9</v>
      </c>
      <c r="IC754">
        <v>4.97284</v>
      </c>
      <c r="ID754">
        <v>1.8666</v>
      </c>
      <c r="IE754">
        <v>1.86589</v>
      </c>
      <c r="IF754">
        <v>1.86586</v>
      </c>
      <c r="IG754">
        <v>1.86768</v>
      </c>
      <c r="IH754">
        <v>1.87014</v>
      </c>
      <c r="II754">
        <v>1.86876</v>
      </c>
      <c r="IJ754">
        <v>1.87027</v>
      </c>
      <c r="IK754">
        <v>0</v>
      </c>
      <c r="IL754">
        <v>0</v>
      </c>
      <c r="IM754">
        <v>0</v>
      </c>
      <c r="IN754">
        <v>0</v>
      </c>
      <c r="IO754" t="s">
        <v>441</v>
      </c>
      <c r="IP754" t="s">
        <v>442</v>
      </c>
      <c r="IQ754" t="s">
        <v>443</v>
      </c>
      <c r="IR754" t="s">
        <v>443</v>
      </c>
      <c r="IS754" t="s">
        <v>443</v>
      </c>
      <c r="IT754" t="s">
        <v>443</v>
      </c>
      <c r="IU754">
        <v>0</v>
      </c>
      <c r="IV754">
        <v>100</v>
      </c>
      <c r="IW754">
        <v>100</v>
      </c>
      <c r="IX754">
        <v>-3.48</v>
      </c>
      <c r="IY754">
        <v>0.07340000000000001</v>
      </c>
      <c r="IZ754">
        <v>-1.414774939843471</v>
      </c>
      <c r="JA754">
        <v>-0.002262605230658699</v>
      </c>
      <c r="JB754">
        <v>4.117972070868355E-07</v>
      </c>
      <c r="JC754">
        <v>-1.535053720392113E-10</v>
      </c>
      <c r="JD754">
        <v>-0.05773197212917025</v>
      </c>
      <c r="JE754">
        <v>-0.004387372397949352</v>
      </c>
      <c r="JF754">
        <v>0.001148265067849212</v>
      </c>
      <c r="JG754">
        <v>-2.372704636287677E-05</v>
      </c>
      <c r="JH754">
        <v>4</v>
      </c>
      <c r="JI754">
        <v>2346</v>
      </c>
      <c r="JJ754">
        <v>1</v>
      </c>
      <c r="JK754">
        <v>24</v>
      </c>
      <c r="JL754">
        <v>21762.8</v>
      </c>
      <c r="JM754">
        <v>29358611.4</v>
      </c>
      <c r="JN754">
        <v>2.23022</v>
      </c>
      <c r="JO754">
        <v>2.2522</v>
      </c>
      <c r="JP754">
        <v>1.39771</v>
      </c>
      <c r="JQ754">
        <v>2.34741</v>
      </c>
      <c r="JR754">
        <v>1.49536</v>
      </c>
      <c r="JS754">
        <v>2.54028</v>
      </c>
      <c r="JT754">
        <v>36.105</v>
      </c>
      <c r="JU754">
        <v>24.0262</v>
      </c>
      <c r="JV754">
        <v>18</v>
      </c>
      <c r="JW754">
        <v>502.002</v>
      </c>
      <c r="JX754">
        <v>438.34</v>
      </c>
      <c r="JY754">
        <v>18.1797</v>
      </c>
      <c r="JZ754">
        <v>31.3452</v>
      </c>
      <c r="KA754">
        <v>30.0003</v>
      </c>
      <c r="KB754">
        <v>31.1348</v>
      </c>
      <c r="KC754">
        <v>31.0581</v>
      </c>
      <c r="KD754">
        <v>44.6323</v>
      </c>
      <c r="KE754">
        <v>23.5287</v>
      </c>
      <c r="KF754">
        <v>27.6733</v>
      </c>
      <c r="KG754">
        <v>18.1563</v>
      </c>
      <c r="KH754">
        <v>1109.34</v>
      </c>
      <c r="KI754">
        <v>13.4605</v>
      </c>
      <c r="KJ754">
        <v>100.788</v>
      </c>
      <c r="KK754">
        <v>100.158</v>
      </c>
    </row>
    <row r="755" spans="1:297">
      <c r="A755">
        <v>739</v>
      </c>
      <c r="B755">
        <v>1761516689</v>
      </c>
      <c r="C755">
        <v>9478.5</v>
      </c>
      <c r="D755" t="s">
        <v>1927</v>
      </c>
      <c r="E755" t="s">
        <v>1928</v>
      </c>
      <c r="F755">
        <v>5</v>
      </c>
      <c r="G755" t="s">
        <v>1604</v>
      </c>
      <c r="H755" t="s">
        <v>436</v>
      </c>
      <c r="I755">
        <v>1761516686.5</v>
      </c>
      <c r="J755">
        <f>(K755)/1000</f>
        <v>0</v>
      </c>
      <c r="K755">
        <f>IF(DP755, AN755, AH755)</f>
        <v>0</v>
      </c>
      <c r="L755">
        <f>IF(DP755, AI755, AG755)</f>
        <v>0</v>
      </c>
      <c r="M755">
        <f>DR755 - IF(AU755&gt;1, L755*DL755*100.0/(AW755), 0)</f>
        <v>0</v>
      </c>
      <c r="N755">
        <f>((T755-J755/2)*M755-L755)/(T755+J755/2)</f>
        <v>0</v>
      </c>
      <c r="O755">
        <f>N755*(DY755+DZ755)/1000.0</f>
        <v>0</v>
      </c>
      <c r="P755">
        <f>(DR755 - IF(AU755&gt;1, L755*DL755*100.0/(AW755), 0))*(DY755+DZ755)/1000.0</f>
        <v>0</v>
      </c>
      <c r="Q755">
        <f>2.0/((1/S755-1/R755)+SIGN(S755)*SQRT((1/S755-1/R755)*(1/S755-1/R755) + 4*DM755/((DM755+1)*(DM755+1))*(2*1/S755*1/R755-1/R755*1/R755)))</f>
        <v>0</v>
      </c>
      <c r="R755">
        <f>IF(LEFT(DN755,1)&lt;&gt;"0",IF(LEFT(DN755,1)="1",3.0,DO755),$D$5+$E$5*(EF755*DY755/($K$5*1000))+$F$5*(EF755*DY755/($K$5*1000))*MAX(MIN(DL755,$J$5),$I$5)*MAX(MIN(DL755,$J$5),$I$5)+$G$5*MAX(MIN(DL755,$J$5),$I$5)*(EF755*DY755/($K$5*1000))+$H$5*(EF755*DY755/($K$5*1000))*(EF755*DY755/($K$5*1000)))</f>
        <v>0</v>
      </c>
      <c r="S755">
        <f>J755*(1000-(1000*0.61365*exp(17.502*W755/(240.97+W755))/(DY755+DZ755)+DT755)/2)/(1000*0.61365*exp(17.502*W755/(240.97+W755))/(DY755+DZ755)-DT755)</f>
        <v>0</v>
      </c>
      <c r="T755">
        <f>1/((DM755+1)/(Q755/1.6)+1/(R755/1.37)) + DM755/((DM755+1)/(Q755/1.6) + DM755/(R755/1.37))</f>
        <v>0</v>
      </c>
      <c r="U755">
        <f>(DH755*DK755)</f>
        <v>0</v>
      </c>
      <c r="V755">
        <f>(EA755+(U755+2*0.95*5.67E-8*(((EA755+$B$7)+273)^4-(EA755+273)^4)-44100*J755)/(1.84*29.3*R755+8*0.95*5.67E-8*(EA755+273)^3))</f>
        <v>0</v>
      </c>
      <c r="W755">
        <f>($C$7*EB755+$D$7*EC755+$E$7*V755)</f>
        <v>0</v>
      </c>
      <c r="X755">
        <f>0.61365*exp(17.502*W755/(240.97+W755))</f>
        <v>0</v>
      </c>
      <c r="Y755">
        <f>(Z755/AA755*100)</f>
        <v>0</v>
      </c>
      <c r="Z755">
        <f>DT755*(DY755+DZ755)/1000</f>
        <v>0</v>
      </c>
      <c r="AA755">
        <f>0.61365*exp(17.502*EA755/(240.97+EA755))</f>
        <v>0</v>
      </c>
      <c r="AB755">
        <f>(X755-DT755*(DY755+DZ755)/1000)</f>
        <v>0</v>
      </c>
      <c r="AC755">
        <f>(-J755*44100)</f>
        <v>0</v>
      </c>
      <c r="AD755">
        <f>2*29.3*R755*0.92*(EA755-W755)</f>
        <v>0</v>
      </c>
      <c r="AE755">
        <f>2*0.95*5.67E-8*(((EA755+$B$7)+273)^4-(W755+273)^4)</f>
        <v>0</v>
      </c>
      <c r="AF755">
        <f>U755+AE755+AC755+AD755</f>
        <v>0</v>
      </c>
      <c r="AG755">
        <f>DX755*AU755*(DS755-DR755*(1000-AU755*DU755)/(1000-AU755*DT755))/(100*DL755)</f>
        <v>0</v>
      </c>
      <c r="AH755">
        <f>1000*DX755*AU755*(DT755-DU755)/(100*DL755*(1000-AU755*DT755))</f>
        <v>0</v>
      </c>
      <c r="AI755">
        <f>(AJ755 - AK755 - DY755*1E3/(8.314*(EA755+273.15)) * AM755/DX755 * AL755) * DX755/(100*DL755) * (1000 - DU755)/1000</f>
        <v>0</v>
      </c>
      <c r="AJ755">
        <v>1107.514110667718</v>
      </c>
      <c r="AK755">
        <v>1065.214909090909</v>
      </c>
      <c r="AL755">
        <v>3.378843388527164</v>
      </c>
      <c r="AM755">
        <v>65.65834347020231</v>
      </c>
      <c r="AN755">
        <f>(AP755 - AO755 + DY755*1E3/(8.314*(EA755+273.15)) * AR755/DX755 * AQ755) * DX755/(100*DL755) * 1000/(1000 - AP755)</f>
        <v>0</v>
      </c>
      <c r="AO755">
        <v>13.37637047280518</v>
      </c>
      <c r="AP755">
        <v>16.38970787878788</v>
      </c>
      <c r="AQ755">
        <v>-1.602400837487539E-05</v>
      </c>
      <c r="AR755">
        <v>107.4177789400426</v>
      </c>
      <c r="AS755">
        <v>0</v>
      </c>
      <c r="AT755">
        <v>0</v>
      </c>
      <c r="AU755">
        <f>IF(AS755*$H$13&gt;=AW755,1.0,(AW755/(AW755-AS755*$H$13)))</f>
        <v>0</v>
      </c>
      <c r="AV755">
        <f>(AU755-1)*100</f>
        <v>0</v>
      </c>
      <c r="AW755">
        <f>MAX(0,($B$13+$C$13*EF755)/(1+$D$13*EF755)*DY755/(EA755+273)*$E$13)</f>
        <v>0</v>
      </c>
      <c r="AX755" t="s">
        <v>437</v>
      </c>
      <c r="AY755" t="s">
        <v>437</v>
      </c>
      <c r="AZ755">
        <v>0</v>
      </c>
      <c r="BA755">
        <v>0</v>
      </c>
      <c r="BB755">
        <f>1-AZ755/BA755</f>
        <v>0</v>
      </c>
      <c r="BC755">
        <v>0</v>
      </c>
      <c r="BD755" t="s">
        <v>437</v>
      </c>
      <c r="BE755" t="s">
        <v>437</v>
      </c>
      <c r="BF755">
        <v>0</v>
      </c>
      <c r="BG755">
        <v>0</v>
      </c>
      <c r="BH755">
        <f>1-BF755/BG755</f>
        <v>0</v>
      </c>
      <c r="BI755">
        <v>0.5</v>
      </c>
      <c r="BJ755">
        <f>DI755</f>
        <v>0</v>
      </c>
      <c r="BK755">
        <f>L755</f>
        <v>0</v>
      </c>
      <c r="BL755">
        <f>BH755*BI755*BJ755</f>
        <v>0</v>
      </c>
      <c r="BM755">
        <f>(BK755-BC755)/BJ755</f>
        <v>0</v>
      </c>
      <c r="BN755">
        <f>(BA755-BG755)/BG755</f>
        <v>0</v>
      </c>
      <c r="BO755">
        <f>AZ755/(BB755+AZ755/BG755)</f>
        <v>0</v>
      </c>
      <c r="BP755" t="s">
        <v>437</v>
      </c>
      <c r="BQ755">
        <v>0</v>
      </c>
      <c r="BR755">
        <f>IF(BQ755&lt;&gt;0, BQ755, BO755)</f>
        <v>0</v>
      </c>
      <c r="BS755">
        <f>1-BR755/BG755</f>
        <v>0</v>
      </c>
      <c r="BT755">
        <f>(BG755-BF755)/(BG755-BR755)</f>
        <v>0</v>
      </c>
      <c r="BU755">
        <f>(BA755-BG755)/(BA755-BR755)</f>
        <v>0</v>
      </c>
      <c r="BV755">
        <f>(BG755-BF755)/(BG755-AZ755)</f>
        <v>0</v>
      </c>
      <c r="BW755">
        <f>(BA755-BG755)/(BA755-AZ755)</f>
        <v>0</v>
      </c>
      <c r="BX755">
        <f>(BT755*BR755/BF755)</f>
        <v>0</v>
      </c>
      <c r="BY755">
        <f>(1-BX755)</f>
        <v>0</v>
      </c>
      <c r="BZ755">
        <v>2020</v>
      </c>
      <c r="CA755">
        <v>290.0000000000001</v>
      </c>
      <c r="CB755">
        <v>1590.42</v>
      </c>
      <c r="CC755">
        <v>295</v>
      </c>
      <c r="CD755">
        <v>5220.67</v>
      </c>
      <c r="CE755">
        <v>1591.29</v>
      </c>
      <c r="CF755">
        <v>-0.87</v>
      </c>
      <c r="CG755">
        <v>300.0000000000001</v>
      </c>
      <c r="CH755">
        <v>23.8</v>
      </c>
      <c r="CI755">
        <v>1650.734719841875</v>
      </c>
      <c r="CJ755">
        <v>2.032994541366527</v>
      </c>
      <c r="CK755">
        <v>-31.03478562282126</v>
      </c>
      <c r="CL755">
        <v>0.9198548094063967</v>
      </c>
      <c r="CM755">
        <v>0.9759925733019913</v>
      </c>
      <c r="CN755">
        <v>-0.00431141668520578</v>
      </c>
      <c r="CO755">
        <v>289.9999999999999</v>
      </c>
      <c r="CP755">
        <v>1590.91</v>
      </c>
      <c r="CQ755">
        <v>765</v>
      </c>
      <c r="CR755">
        <v>5219.32</v>
      </c>
      <c r="CS755">
        <v>1591.27</v>
      </c>
      <c r="CT755">
        <v>-0.36</v>
      </c>
      <c r="DH755">
        <f>$B$11*EG755+$C$11*EH755+$F$11*ES755*(1-EV755)</f>
        <v>0</v>
      </c>
      <c r="DI755">
        <f>DH755*DJ755</f>
        <v>0</v>
      </c>
      <c r="DJ755">
        <f>($B$11*$D$9+$C$11*$D$9+$F$11*((FF755+EX755)/MAX(FF755+EX755+FG755, 0.1)*$I$9+FG755/MAX(FF755+EX755+FG755, 0.1)*$J$9))/($B$11+$C$11+$F$11)</f>
        <v>0</v>
      </c>
      <c r="DK755">
        <f>($B$11*$K$9+$C$11*$K$9+$F$11*((FF755+EX755)/MAX(FF755+EX755+FG755, 0.1)*$P$9+FG755/MAX(FF755+EX755+FG755, 0.1)*$Q$9))/($B$11+$C$11+$F$11)</f>
        <v>0</v>
      </c>
      <c r="DL755">
        <v>6</v>
      </c>
      <c r="DM755">
        <v>0.5</v>
      </c>
      <c r="DN755" t="s">
        <v>438</v>
      </c>
      <c r="DO755">
        <v>2</v>
      </c>
      <c r="DP755" t="b">
        <v>1</v>
      </c>
      <c r="DQ755">
        <v>1761516686.5</v>
      </c>
      <c r="DR755">
        <v>1041.097777777778</v>
      </c>
      <c r="DS755">
        <v>1094.298888888889</v>
      </c>
      <c r="DT755">
        <v>16.39193333333334</v>
      </c>
      <c r="DU755">
        <v>13.37904444444444</v>
      </c>
      <c r="DV755">
        <v>1044.601111111111</v>
      </c>
      <c r="DW755">
        <v>16.3186</v>
      </c>
      <c r="DX755">
        <v>499.9454444444444</v>
      </c>
      <c r="DY755">
        <v>90.24116666666667</v>
      </c>
      <c r="DZ755">
        <v>0.09994572222222223</v>
      </c>
      <c r="EA755">
        <v>23.99514444444445</v>
      </c>
      <c r="EB755">
        <v>24.02313333333333</v>
      </c>
      <c r="EC755">
        <v>999.9000000000001</v>
      </c>
      <c r="ED755">
        <v>0</v>
      </c>
      <c r="EE755">
        <v>0</v>
      </c>
      <c r="EF755">
        <v>9993.055555555555</v>
      </c>
      <c r="EG755">
        <v>0</v>
      </c>
      <c r="EH755">
        <v>1044.778888888889</v>
      </c>
      <c r="EI755">
        <v>-53.201</v>
      </c>
      <c r="EJ755">
        <v>1058.446666666667</v>
      </c>
      <c r="EK755">
        <v>1109.137777777778</v>
      </c>
      <c r="EL755">
        <v>3.012894444444445</v>
      </c>
      <c r="EM755">
        <v>1094.298888888889</v>
      </c>
      <c r="EN755">
        <v>13.37904444444444</v>
      </c>
      <c r="EO755">
        <v>1.479228888888889</v>
      </c>
      <c r="EP755">
        <v>1.20734</v>
      </c>
      <c r="EQ755">
        <v>12.75512222222222</v>
      </c>
      <c r="ER755">
        <v>9.692373333333332</v>
      </c>
      <c r="ES755">
        <v>2000.03</v>
      </c>
      <c r="ET755">
        <v>0.9799960000000001</v>
      </c>
      <c r="EU755">
        <v>0.02000398888888889</v>
      </c>
      <c r="EV755">
        <v>0</v>
      </c>
      <c r="EW755">
        <v>1331.438888888889</v>
      </c>
      <c r="EX755">
        <v>5.00097</v>
      </c>
      <c r="EY755">
        <v>26905.51111111111</v>
      </c>
      <c r="EZ755">
        <v>16707.82222222222</v>
      </c>
      <c r="FA755">
        <v>41.187</v>
      </c>
      <c r="FB755">
        <v>42.312</v>
      </c>
      <c r="FC755">
        <v>41.34</v>
      </c>
      <c r="FD755">
        <v>41.687</v>
      </c>
      <c r="FE755">
        <v>41.236</v>
      </c>
      <c r="FF755">
        <v>1955.12</v>
      </c>
      <c r="FG755">
        <v>39.91</v>
      </c>
      <c r="FH755">
        <v>0</v>
      </c>
      <c r="FI755">
        <v>11560.40000009537</v>
      </c>
      <c r="FJ755">
        <v>0</v>
      </c>
      <c r="FK755">
        <v>1332.5096</v>
      </c>
      <c r="FL755">
        <v>-12.96384611655063</v>
      </c>
      <c r="FM755">
        <v>-248.2769226152792</v>
      </c>
      <c r="FN755">
        <v>26923.332</v>
      </c>
      <c r="FO755">
        <v>15</v>
      </c>
      <c r="FP755">
        <v>0</v>
      </c>
      <c r="FQ755" t="s">
        <v>439</v>
      </c>
      <c r="FR755">
        <v>1760210915.6</v>
      </c>
      <c r="FS755">
        <v>0</v>
      </c>
      <c r="FT755">
        <v>0</v>
      </c>
      <c r="FU755">
        <v>-0.215</v>
      </c>
      <c r="FV755">
        <v>0</v>
      </c>
      <c r="FW755">
        <v>-0.6919999999999999</v>
      </c>
      <c r="FX755">
        <v>0</v>
      </c>
      <c r="FY755">
        <v>400</v>
      </c>
      <c r="FZ755">
        <v>0</v>
      </c>
      <c r="GA755">
        <v>0.15</v>
      </c>
      <c r="GB755">
        <v>0</v>
      </c>
      <c r="GC755">
        <v>-53.15557249999999</v>
      </c>
      <c r="GD755">
        <v>1.756141463414803</v>
      </c>
      <c r="GE755">
        <v>0.2867597565798766</v>
      </c>
      <c r="GF755">
        <v>0</v>
      </c>
      <c r="GG755">
        <v>1333.260882352941</v>
      </c>
      <c r="GH755">
        <v>-12.07532467036801</v>
      </c>
      <c r="GI755">
        <v>1.212584424342969</v>
      </c>
      <c r="GJ755">
        <v>0</v>
      </c>
      <c r="GK755">
        <v>3.08032975</v>
      </c>
      <c r="GL755">
        <v>-0.4526851407129536</v>
      </c>
      <c r="GM755">
        <v>0.04468602110769654</v>
      </c>
      <c r="GN755">
        <v>0</v>
      </c>
      <c r="GO755">
        <v>0</v>
      </c>
      <c r="GP755">
        <v>3</v>
      </c>
      <c r="GQ755" t="s">
        <v>455</v>
      </c>
      <c r="GR755">
        <v>3.13343</v>
      </c>
      <c r="GS755">
        <v>2.76025</v>
      </c>
      <c r="GT755">
        <v>0.17616</v>
      </c>
      <c r="GU755">
        <v>0.179689</v>
      </c>
      <c r="GV755">
        <v>0.0803543</v>
      </c>
      <c r="GW755">
        <v>0.06866319999999999</v>
      </c>
      <c r="GX755">
        <v>26118.7</v>
      </c>
      <c r="GY755">
        <v>26011.6</v>
      </c>
      <c r="GZ755">
        <v>29491.7</v>
      </c>
      <c r="HA755">
        <v>29318.7</v>
      </c>
      <c r="HB755">
        <v>35844.1</v>
      </c>
      <c r="HC755">
        <v>36175</v>
      </c>
      <c r="HD755">
        <v>41496.4</v>
      </c>
      <c r="HE755">
        <v>41650.3</v>
      </c>
      <c r="HF755">
        <v>1.91042</v>
      </c>
      <c r="HG755">
        <v>1.82647</v>
      </c>
      <c r="HH755">
        <v>0.008739530000000001</v>
      </c>
      <c r="HI755">
        <v>0</v>
      </c>
      <c r="HJ755">
        <v>23.8874</v>
      </c>
      <c r="HK755">
        <v>999.9</v>
      </c>
      <c r="HL755">
        <v>33.5</v>
      </c>
      <c r="HM755">
        <v>31.2</v>
      </c>
      <c r="HN755">
        <v>16.9394</v>
      </c>
      <c r="HO755">
        <v>62.4669</v>
      </c>
      <c r="HP755">
        <v>30.7572</v>
      </c>
      <c r="HQ755">
        <v>1</v>
      </c>
      <c r="HR755">
        <v>0.308821</v>
      </c>
      <c r="HS755">
        <v>5.37792</v>
      </c>
      <c r="HT755">
        <v>20.2583</v>
      </c>
      <c r="HU755">
        <v>5.21654</v>
      </c>
      <c r="HV755">
        <v>12.0159</v>
      </c>
      <c r="HW755">
        <v>4.9882</v>
      </c>
      <c r="HX755">
        <v>3.2878</v>
      </c>
      <c r="HY755">
        <v>9999</v>
      </c>
      <c r="HZ755">
        <v>9999</v>
      </c>
      <c r="IA755">
        <v>9999</v>
      </c>
      <c r="IB755">
        <v>999.9</v>
      </c>
      <c r="IC755">
        <v>4.97285</v>
      </c>
      <c r="ID755">
        <v>1.86661</v>
      </c>
      <c r="IE755">
        <v>1.8659</v>
      </c>
      <c r="IF755">
        <v>1.86585</v>
      </c>
      <c r="IG755">
        <v>1.86768</v>
      </c>
      <c r="IH755">
        <v>1.87015</v>
      </c>
      <c r="II755">
        <v>1.86877</v>
      </c>
      <c r="IJ755">
        <v>1.87027</v>
      </c>
      <c r="IK755">
        <v>0</v>
      </c>
      <c r="IL755">
        <v>0</v>
      </c>
      <c r="IM755">
        <v>0</v>
      </c>
      <c r="IN755">
        <v>0</v>
      </c>
      <c r="IO755" t="s">
        <v>441</v>
      </c>
      <c r="IP755" t="s">
        <v>442</v>
      </c>
      <c r="IQ755" t="s">
        <v>443</v>
      </c>
      <c r="IR755" t="s">
        <v>443</v>
      </c>
      <c r="IS755" t="s">
        <v>443</v>
      </c>
      <c r="IT755" t="s">
        <v>443</v>
      </c>
      <c r="IU755">
        <v>0</v>
      </c>
      <c r="IV755">
        <v>100</v>
      </c>
      <c r="IW755">
        <v>100</v>
      </c>
      <c r="IX755">
        <v>-3.52</v>
      </c>
      <c r="IY755">
        <v>0.07340000000000001</v>
      </c>
      <c r="IZ755">
        <v>-1.414774939843471</v>
      </c>
      <c r="JA755">
        <v>-0.002262605230658699</v>
      </c>
      <c r="JB755">
        <v>4.117972070868355E-07</v>
      </c>
      <c r="JC755">
        <v>-1.535053720392113E-10</v>
      </c>
      <c r="JD755">
        <v>-0.05773197212917025</v>
      </c>
      <c r="JE755">
        <v>-0.004387372397949352</v>
      </c>
      <c r="JF755">
        <v>0.001148265067849212</v>
      </c>
      <c r="JG755">
        <v>-2.372704636287677E-05</v>
      </c>
      <c r="JH755">
        <v>4</v>
      </c>
      <c r="JI755">
        <v>2346</v>
      </c>
      <c r="JJ755">
        <v>1</v>
      </c>
      <c r="JK755">
        <v>24</v>
      </c>
      <c r="JL755">
        <v>21762.9</v>
      </c>
      <c r="JM755">
        <v>29358611.5</v>
      </c>
      <c r="JN755">
        <v>2.25708</v>
      </c>
      <c r="JO755">
        <v>2.23511</v>
      </c>
      <c r="JP755">
        <v>1.39648</v>
      </c>
      <c r="JQ755">
        <v>2.35352</v>
      </c>
      <c r="JR755">
        <v>1.49536</v>
      </c>
      <c r="JS755">
        <v>2.67456</v>
      </c>
      <c r="JT755">
        <v>36.105</v>
      </c>
      <c r="JU755">
        <v>24.0262</v>
      </c>
      <c r="JV755">
        <v>18</v>
      </c>
      <c r="JW755">
        <v>501.888</v>
      </c>
      <c r="JX755">
        <v>438</v>
      </c>
      <c r="JY755">
        <v>18.1543</v>
      </c>
      <c r="JZ755">
        <v>31.3452</v>
      </c>
      <c r="KA755">
        <v>30.0002</v>
      </c>
      <c r="KB755">
        <v>31.1348</v>
      </c>
      <c r="KC755">
        <v>31.0581</v>
      </c>
      <c r="KD755">
        <v>45.214</v>
      </c>
      <c r="KE755">
        <v>23.2341</v>
      </c>
      <c r="KF755">
        <v>27.6733</v>
      </c>
      <c r="KG755">
        <v>18.1333</v>
      </c>
      <c r="KH755">
        <v>1122.71</v>
      </c>
      <c r="KI755">
        <v>13.4972</v>
      </c>
      <c r="KJ755">
        <v>100.788</v>
      </c>
      <c r="KK755">
        <v>100.158</v>
      </c>
    </row>
    <row r="756" spans="1:297">
      <c r="A756">
        <v>740</v>
      </c>
      <c r="B756">
        <v>1761516694</v>
      </c>
      <c r="C756">
        <v>9483.5</v>
      </c>
      <c r="D756" t="s">
        <v>1929</v>
      </c>
      <c r="E756" t="s">
        <v>1930</v>
      </c>
      <c r="F756">
        <v>5</v>
      </c>
      <c r="G756" t="s">
        <v>1604</v>
      </c>
      <c r="H756" t="s">
        <v>436</v>
      </c>
      <c r="I756">
        <v>1761516691.2</v>
      </c>
      <c r="J756">
        <f>(K756)/1000</f>
        <v>0</v>
      </c>
      <c r="K756">
        <f>IF(DP756, AN756, AH756)</f>
        <v>0</v>
      </c>
      <c r="L756">
        <f>IF(DP756, AI756, AG756)</f>
        <v>0</v>
      </c>
      <c r="M756">
        <f>DR756 - IF(AU756&gt;1, L756*DL756*100.0/(AW756), 0)</f>
        <v>0</v>
      </c>
      <c r="N756">
        <f>((T756-J756/2)*M756-L756)/(T756+J756/2)</f>
        <v>0</v>
      </c>
      <c r="O756">
        <f>N756*(DY756+DZ756)/1000.0</f>
        <v>0</v>
      </c>
      <c r="P756">
        <f>(DR756 - IF(AU756&gt;1, L756*DL756*100.0/(AW756), 0))*(DY756+DZ756)/1000.0</f>
        <v>0</v>
      </c>
      <c r="Q756">
        <f>2.0/((1/S756-1/R756)+SIGN(S756)*SQRT((1/S756-1/R756)*(1/S756-1/R756) + 4*DM756/((DM756+1)*(DM756+1))*(2*1/S756*1/R756-1/R756*1/R756)))</f>
        <v>0</v>
      </c>
      <c r="R756">
        <f>IF(LEFT(DN756,1)&lt;&gt;"0",IF(LEFT(DN756,1)="1",3.0,DO756),$D$5+$E$5*(EF756*DY756/($K$5*1000))+$F$5*(EF756*DY756/($K$5*1000))*MAX(MIN(DL756,$J$5),$I$5)*MAX(MIN(DL756,$J$5),$I$5)+$G$5*MAX(MIN(DL756,$J$5),$I$5)*(EF756*DY756/($K$5*1000))+$H$5*(EF756*DY756/($K$5*1000))*(EF756*DY756/($K$5*1000)))</f>
        <v>0</v>
      </c>
      <c r="S756">
        <f>J756*(1000-(1000*0.61365*exp(17.502*W756/(240.97+W756))/(DY756+DZ756)+DT756)/2)/(1000*0.61365*exp(17.502*W756/(240.97+W756))/(DY756+DZ756)-DT756)</f>
        <v>0</v>
      </c>
      <c r="T756">
        <f>1/((DM756+1)/(Q756/1.6)+1/(R756/1.37)) + DM756/((DM756+1)/(Q756/1.6) + DM756/(R756/1.37))</f>
        <v>0</v>
      </c>
      <c r="U756">
        <f>(DH756*DK756)</f>
        <v>0</v>
      </c>
      <c r="V756">
        <f>(EA756+(U756+2*0.95*5.67E-8*(((EA756+$B$7)+273)^4-(EA756+273)^4)-44100*J756)/(1.84*29.3*R756+8*0.95*5.67E-8*(EA756+273)^3))</f>
        <v>0</v>
      </c>
      <c r="W756">
        <f>($C$7*EB756+$D$7*EC756+$E$7*V756)</f>
        <v>0</v>
      </c>
      <c r="X756">
        <f>0.61365*exp(17.502*W756/(240.97+W756))</f>
        <v>0</v>
      </c>
      <c r="Y756">
        <f>(Z756/AA756*100)</f>
        <v>0</v>
      </c>
      <c r="Z756">
        <f>DT756*(DY756+DZ756)/1000</f>
        <v>0</v>
      </c>
      <c r="AA756">
        <f>0.61365*exp(17.502*EA756/(240.97+EA756))</f>
        <v>0</v>
      </c>
      <c r="AB756">
        <f>(X756-DT756*(DY756+DZ756)/1000)</f>
        <v>0</v>
      </c>
      <c r="AC756">
        <f>(-J756*44100)</f>
        <v>0</v>
      </c>
      <c r="AD756">
        <f>2*29.3*R756*0.92*(EA756-W756)</f>
        <v>0</v>
      </c>
      <c r="AE756">
        <f>2*0.95*5.67E-8*(((EA756+$B$7)+273)^4-(W756+273)^4)</f>
        <v>0</v>
      </c>
      <c r="AF756">
        <f>U756+AE756+AC756+AD756</f>
        <v>0</v>
      </c>
      <c r="AG756">
        <f>DX756*AU756*(DS756-DR756*(1000-AU756*DU756)/(1000-AU756*DT756))/(100*DL756)</f>
        <v>0</v>
      </c>
      <c r="AH756">
        <f>1000*DX756*AU756*(DT756-DU756)/(100*DL756*(1000-AU756*DT756))</f>
        <v>0</v>
      </c>
      <c r="AI756">
        <f>(AJ756 - AK756 - DY756*1E3/(8.314*(EA756+273.15)) * AM756/DX756 * AL756) * DX756/(100*DL756) * (1000 - DU756)/1000</f>
        <v>0</v>
      </c>
      <c r="AJ756">
        <v>1124.56514638669</v>
      </c>
      <c r="AK756">
        <v>1082.078909090909</v>
      </c>
      <c r="AL756">
        <v>3.368830042192443</v>
      </c>
      <c r="AM756">
        <v>65.65834347020231</v>
      </c>
      <c r="AN756">
        <f>(AP756 - AO756 + DY756*1E3/(8.314*(EA756+273.15)) * AR756/DX756 * AQ756) * DX756/(100*DL756) * 1000/(1000 - AP756)</f>
        <v>0</v>
      </c>
      <c r="AO756">
        <v>13.40740277095209</v>
      </c>
      <c r="AP756">
        <v>16.38129454545454</v>
      </c>
      <c r="AQ756">
        <v>-8.402210670276228E-05</v>
      </c>
      <c r="AR756">
        <v>107.4177789400426</v>
      </c>
      <c r="AS756">
        <v>0</v>
      </c>
      <c r="AT756">
        <v>0</v>
      </c>
      <c r="AU756">
        <f>IF(AS756*$H$13&gt;=AW756,1.0,(AW756/(AW756-AS756*$H$13)))</f>
        <v>0</v>
      </c>
      <c r="AV756">
        <f>(AU756-1)*100</f>
        <v>0</v>
      </c>
      <c r="AW756">
        <f>MAX(0,($B$13+$C$13*EF756)/(1+$D$13*EF756)*DY756/(EA756+273)*$E$13)</f>
        <v>0</v>
      </c>
      <c r="AX756" t="s">
        <v>437</v>
      </c>
      <c r="AY756" t="s">
        <v>437</v>
      </c>
      <c r="AZ756">
        <v>0</v>
      </c>
      <c r="BA756">
        <v>0</v>
      </c>
      <c r="BB756">
        <f>1-AZ756/BA756</f>
        <v>0</v>
      </c>
      <c r="BC756">
        <v>0</v>
      </c>
      <c r="BD756" t="s">
        <v>437</v>
      </c>
      <c r="BE756" t="s">
        <v>437</v>
      </c>
      <c r="BF756">
        <v>0</v>
      </c>
      <c r="BG756">
        <v>0</v>
      </c>
      <c r="BH756">
        <f>1-BF756/BG756</f>
        <v>0</v>
      </c>
      <c r="BI756">
        <v>0.5</v>
      </c>
      <c r="BJ756">
        <f>DI756</f>
        <v>0</v>
      </c>
      <c r="BK756">
        <f>L756</f>
        <v>0</v>
      </c>
      <c r="BL756">
        <f>BH756*BI756*BJ756</f>
        <v>0</v>
      </c>
      <c r="BM756">
        <f>(BK756-BC756)/BJ756</f>
        <v>0</v>
      </c>
      <c r="BN756">
        <f>(BA756-BG756)/BG756</f>
        <v>0</v>
      </c>
      <c r="BO756">
        <f>AZ756/(BB756+AZ756/BG756)</f>
        <v>0</v>
      </c>
      <c r="BP756" t="s">
        <v>437</v>
      </c>
      <c r="BQ756">
        <v>0</v>
      </c>
      <c r="BR756">
        <f>IF(BQ756&lt;&gt;0, BQ756, BO756)</f>
        <v>0</v>
      </c>
      <c r="BS756">
        <f>1-BR756/BG756</f>
        <v>0</v>
      </c>
      <c r="BT756">
        <f>(BG756-BF756)/(BG756-BR756)</f>
        <v>0</v>
      </c>
      <c r="BU756">
        <f>(BA756-BG756)/(BA756-BR756)</f>
        <v>0</v>
      </c>
      <c r="BV756">
        <f>(BG756-BF756)/(BG756-AZ756)</f>
        <v>0</v>
      </c>
      <c r="BW756">
        <f>(BA756-BG756)/(BA756-AZ756)</f>
        <v>0</v>
      </c>
      <c r="BX756">
        <f>(BT756*BR756/BF756)</f>
        <v>0</v>
      </c>
      <c r="BY756">
        <f>(1-BX756)</f>
        <v>0</v>
      </c>
      <c r="BZ756">
        <v>2020</v>
      </c>
      <c r="CA756">
        <v>290.0000000000001</v>
      </c>
      <c r="CB756">
        <v>1590.42</v>
      </c>
      <c r="CC756">
        <v>295</v>
      </c>
      <c r="CD756">
        <v>5220.67</v>
      </c>
      <c r="CE756">
        <v>1591.29</v>
      </c>
      <c r="CF756">
        <v>-0.87</v>
      </c>
      <c r="CG756">
        <v>300.0000000000001</v>
      </c>
      <c r="CH756">
        <v>23.8</v>
      </c>
      <c r="CI756">
        <v>1650.734719841875</v>
      </c>
      <c r="CJ756">
        <v>2.032994541366527</v>
      </c>
      <c r="CK756">
        <v>-31.03478562282126</v>
      </c>
      <c r="CL756">
        <v>0.9198548094063967</v>
      </c>
      <c r="CM756">
        <v>0.9759925733019913</v>
      </c>
      <c r="CN756">
        <v>-0.00431141668520578</v>
      </c>
      <c r="CO756">
        <v>289.9999999999999</v>
      </c>
      <c r="CP756">
        <v>1590.91</v>
      </c>
      <c r="CQ756">
        <v>765</v>
      </c>
      <c r="CR756">
        <v>5219.32</v>
      </c>
      <c r="CS756">
        <v>1591.27</v>
      </c>
      <c r="CT756">
        <v>-0.36</v>
      </c>
      <c r="DH756">
        <f>$B$11*EG756+$C$11*EH756+$F$11*ES756*(1-EV756)</f>
        <v>0</v>
      </c>
      <c r="DI756">
        <f>DH756*DJ756</f>
        <v>0</v>
      </c>
      <c r="DJ756">
        <f>($B$11*$D$9+$C$11*$D$9+$F$11*((FF756+EX756)/MAX(FF756+EX756+FG756, 0.1)*$I$9+FG756/MAX(FF756+EX756+FG756, 0.1)*$J$9))/($B$11+$C$11+$F$11)</f>
        <v>0</v>
      </c>
      <c r="DK756">
        <f>($B$11*$K$9+$C$11*$K$9+$F$11*((FF756+EX756)/MAX(FF756+EX756+FG756, 0.1)*$P$9+FG756/MAX(FF756+EX756+FG756, 0.1)*$Q$9))/($B$11+$C$11+$F$11)</f>
        <v>0</v>
      </c>
      <c r="DL756">
        <v>6</v>
      </c>
      <c r="DM756">
        <v>0.5</v>
      </c>
      <c r="DN756" t="s">
        <v>438</v>
      </c>
      <c r="DO756">
        <v>2</v>
      </c>
      <c r="DP756" t="b">
        <v>1</v>
      </c>
      <c r="DQ756">
        <v>1761516691.2</v>
      </c>
      <c r="DR756">
        <v>1056.724</v>
      </c>
      <c r="DS756">
        <v>1110.03</v>
      </c>
      <c r="DT756">
        <v>16.38598</v>
      </c>
      <c r="DU756">
        <v>13.40788</v>
      </c>
      <c r="DV756">
        <v>1060.259</v>
      </c>
      <c r="DW756">
        <v>16.31274</v>
      </c>
      <c r="DX756">
        <v>500.0018</v>
      </c>
      <c r="DY756">
        <v>90.24099999999999</v>
      </c>
      <c r="DZ756">
        <v>0.09988754999999999</v>
      </c>
      <c r="EA756">
        <v>23.99779999999999</v>
      </c>
      <c r="EB756">
        <v>24.03419</v>
      </c>
      <c r="EC756">
        <v>999.9</v>
      </c>
      <c r="ED756">
        <v>0</v>
      </c>
      <c r="EE756">
        <v>0</v>
      </c>
      <c r="EF756">
        <v>10015.688</v>
      </c>
      <c r="EG756">
        <v>0</v>
      </c>
      <c r="EH756">
        <v>1044.773</v>
      </c>
      <c r="EI756">
        <v>-53.30607</v>
      </c>
      <c r="EJ756">
        <v>1074.328</v>
      </c>
      <c r="EK756">
        <v>1125.117</v>
      </c>
      <c r="EL756">
        <v>2.978105</v>
      </c>
      <c r="EM756">
        <v>1110.03</v>
      </c>
      <c r="EN756">
        <v>13.40788</v>
      </c>
      <c r="EO756">
        <v>1.478687</v>
      </c>
      <c r="EP756">
        <v>1.209942</v>
      </c>
      <c r="EQ756">
        <v>12.74953</v>
      </c>
      <c r="ER756">
        <v>9.724419000000001</v>
      </c>
      <c r="ES756">
        <v>1999.946</v>
      </c>
      <c r="ET756">
        <v>0.9799952</v>
      </c>
      <c r="EU756">
        <v>0.0200048</v>
      </c>
      <c r="EV756">
        <v>0</v>
      </c>
      <c r="EW756">
        <v>1330.404</v>
      </c>
      <c r="EX756">
        <v>5.000970000000001</v>
      </c>
      <c r="EY756">
        <v>26883.45</v>
      </c>
      <c r="EZ756">
        <v>16707.07</v>
      </c>
      <c r="FA756">
        <v>41.187</v>
      </c>
      <c r="FB756">
        <v>42.312</v>
      </c>
      <c r="FC756">
        <v>41.3435</v>
      </c>
      <c r="FD756">
        <v>41.687</v>
      </c>
      <c r="FE756">
        <v>41.25</v>
      </c>
      <c r="FF756">
        <v>1955.036</v>
      </c>
      <c r="FG756">
        <v>39.90999999999999</v>
      </c>
      <c r="FH756">
        <v>0</v>
      </c>
      <c r="FI756">
        <v>11565.20000004768</v>
      </c>
      <c r="FJ756">
        <v>0</v>
      </c>
      <c r="FK756">
        <v>1331.4244</v>
      </c>
      <c r="FL756">
        <v>-14.51230771007384</v>
      </c>
      <c r="FM756">
        <v>-261.4153850427646</v>
      </c>
      <c r="FN756">
        <v>26902.92</v>
      </c>
      <c r="FO756">
        <v>15</v>
      </c>
      <c r="FP756">
        <v>0</v>
      </c>
      <c r="FQ756" t="s">
        <v>439</v>
      </c>
      <c r="FR756">
        <v>1760210915.6</v>
      </c>
      <c r="FS756">
        <v>0</v>
      </c>
      <c r="FT756">
        <v>0</v>
      </c>
      <c r="FU756">
        <v>-0.215</v>
      </c>
      <c r="FV756">
        <v>0</v>
      </c>
      <c r="FW756">
        <v>-0.6919999999999999</v>
      </c>
      <c r="FX756">
        <v>0</v>
      </c>
      <c r="FY756">
        <v>400</v>
      </c>
      <c r="FZ756">
        <v>0</v>
      </c>
      <c r="GA756">
        <v>0.15</v>
      </c>
      <c r="GB756">
        <v>0</v>
      </c>
      <c r="GC756">
        <v>-53.11956585365854</v>
      </c>
      <c r="GD756">
        <v>-0.5889261324042794</v>
      </c>
      <c r="GE756">
        <v>0.2467946896390348</v>
      </c>
      <c r="GF756">
        <v>0</v>
      </c>
      <c r="GG756">
        <v>1332.136764705882</v>
      </c>
      <c r="GH756">
        <v>-13.20962567012432</v>
      </c>
      <c r="GI756">
        <v>1.322081070283275</v>
      </c>
      <c r="GJ756">
        <v>0</v>
      </c>
      <c r="GK756">
        <v>3.041638536585366</v>
      </c>
      <c r="GL756">
        <v>-0.5181763066202094</v>
      </c>
      <c r="GM756">
        <v>0.05141201195701421</v>
      </c>
      <c r="GN756">
        <v>0</v>
      </c>
      <c r="GO756">
        <v>0</v>
      </c>
      <c r="GP756">
        <v>3</v>
      </c>
      <c r="GQ756" t="s">
        <v>455</v>
      </c>
      <c r="GR756">
        <v>3.13337</v>
      </c>
      <c r="GS756">
        <v>2.76033</v>
      </c>
      <c r="GT756">
        <v>0.177933</v>
      </c>
      <c r="GU756">
        <v>0.1814</v>
      </c>
      <c r="GV756">
        <v>0.08032209999999999</v>
      </c>
      <c r="GW756">
        <v>0.0688005</v>
      </c>
      <c r="GX756">
        <v>26062</v>
      </c>
      <c r="GY756">
        <v>25957.7</v>
      </c>
      <c r="GZ756">
        <v>29491.3</v>
      </c>
      <c r="HA756">
        <v>29319.2</v>
      </c>
      <c r="HB756">
        <v>35845</v>
      </c>
      <c r="HC756">
        <v>36170.2</v>
      </c>
      <c r="HD756">
        <v>41495.9</v>
      </c>
      <c r="HE756">
        <v>41650.9</v>
      </c>
      <c r="HF756">
        <v>1.91025</v>
      </c>
      <c r="HG756">
        <v>1.82665</v>
      </c>
      <c r="HH756">
        <v>0.00887364</v>
      </c>
      <c r="HI756">
        <v>0</v>
      </c>
      <c r="HJ756">
        <v>23.8876</v>
      </c>
      <c r="HK756">
        <v>999.9</v>
      </c>
      <c r="HL756">
        <v>33.5</v>
      </c>
      <c r="HM756">
        <v>31.2</v>
      </c>
      <c r="HN756">
        <v>16.9397</v>
      </c>
      <c r="HO756">
        <v>62.5669</v>
      </c>
      <c r="HP756">
        <v>30.8133</v>
      </c>
      <c r="HQ756">
        <v>1</v>
      </c>
      <c r="HR756">
        <v>0.308971</v>
      </c>
      <c r="HS756">
        <v>5.42343</v>
      </c>
      <c r="HT756">
        <v>20.2571</v>
      </c>
      <c r="HU756">
        <v>5.21789</v>
      </c>
      <c r="HV756">
        <v>12.0159</v>
      </c>
      <c r="HW756">
        <v>4.98805</v>
      </c>
      <c r="HX756">
        <v>3.2877</v>
      </c>
      <c r="HY756">
        <v>9999</v>
      </c>
      <c r="HZ756">
        <v>9999</v>
      </c>
      <c r="IA756">
        <v>9999</v>
      </c>
      <c r="IB756">
        <v>999.9</v>
      </c>
      <c r="IC756">
        <v>4.97287</v>
      </c>
      <c r="ID756">
        <v>1.86661</v>
      </c>
      <c r="IE756">
        <v>1.8659</v>
      </c>
      <c r="IF756">
        <v>1.86584</v>
      </c>
      <c r="IG756">
        <v>1.86769</v>
      </c>
      <c r="IH756">
        <v>1.87017</v>
      </c>
      <c r="II756">
        <v>1.86876</v>
      </c>
      <c r="IJ756">
        <v>1.87027</v>
      </c>
      <c r="IK756">
        <v>0</v>
      </c>
      <c r="IL756">
        <v>0</v>
      </c>
      <c r="IM756">
        <v>0</v>
      </c>
      <c r="IN756">
        <v>0</v>
      </c>
      <c r="IO756" t="s">
        <v>441</v>
      </c>
      <c r="IP756" t="s">
        <v>442</v>
      </c>
      <c r="IQ756" t="s">
        <v>443</v>
      </c>
      <c r="IR756" t="s">
        <v>443</v>
      </c>
      <c r="IS756" t="s">
        <v>443</v>
      </c>
      <c r="IT756" t="s">
        <v>443</v>
      </c>
      <c r="IU756">
        <v>0</v>
      </c>
      <c r="IV756">
        <v>100</v>
      </c>
      <c r="IW756">
        <v>100</v>
      </c>
      <c r="IX756">
        <v>-3.55</v>
      </c>
      <c r="IY756">
        <v>0.0732</v>
      </c>
      <c r="IZ756">
        <v>-1.414774939843471</v>
      </c>
      <c r="JA756">
        <v>-0.002262605230658699</v>
      </c>
      <c r="JB756">
        <v>4.117972070868355E-07</v>
      </c>
      <c r="JC756">
        <v>-1.535053720392113E-10</v>
      </c>
      <c r="JD756">
        <v>-0.05773197212917025</v>
      </c>
      <c r="JE756">
        <v>-0.004387372397949352</v>
      </c>
      <c r="JF756">
        <v>0.001148265067849212</v>
      </c>
      <c r="JG756">
        <v>-2.372704636287677E-05</v>
      </c>
      <c r="JH756">
        <v>4</v>
      </c>
      <c r="JI756">
        <v>2346</v>
      </c>
      <c r="JJ756">
        <v>1</v>
      </c>
      <c r="JK756">
        <v>24</v>
      </c>
      <c r="JL756">
        <v>21763</v>
      </c>
      <c r="JM756">
        <v>29358611.6</v>
      </c>
      <c r="JN756">
        <v>2.28271</v>
      </c>
      <c r="JO756">
        <v>2.24976</v>
      </c>
      <c r="JP756">
        <v>1.39648</v>
      </c>
      <c r="JQ756">
        <v>2.35229</v>
      </c>
      <c r="JR756">
        <v>1.49536</v>
      </c>
      <c r="JS756">
        <v>2.53906</v>
      </c>
      <c r="JT756">
        <v>36.105</v>
      </c>
      <c r="JU756">
        <v>24.0175</v>
      </c>
      <c r="JV756">
        <v>18</v>
      </c>
      <c r="JW756">
        <v>501.774</v>
      </c>
      <c r="JX756">
        <v>438.108</v>
      </c>
      <c r="JY756">
        <v>18.1319</v>
      </c>
      <c r="JZ756">
        <v>31.3452</v>
      </c>
      <c r="KA756">
        <v>30.0002</v>
      </c>
      <c r="KB756">
        <v>31.1348</v>
      </c>
      <c r="KC756">
        <v>31.0581</v>
      </c>
      <c r="KD756">
        <v>45.7235</v>
      </c>
      <c r="KE756">
        <v>22.9425</v>
      </c>
      <c r="KF756">
        <v>27.6733</v>
      </c>
      <c r="KG756">
        <v>18.0994</v>
      </c>
      <c r="KH756">
        <v>1136.07</v>
      </c>
      <c r="KI756">
        <v>13.5404</v>
      </c>
      <c r="KJ756">
        <v>100.787</v>
      </c>
      <c r="KK756">
        <v>100.16</v>
      </c>
    </row>
    <row r="757" spans="1:297">
      <c r="A757">
        <v>741</v>
      </c>
      <c r="B757">
        <v>1761516699</v>
      </c>
      <c r="C757">
        <v>9488.5</v>
      </c>
      <c r="D757" t="s">
        <v>1931</v>
      </c>
      <c r="E757" t="s">
        <v>1932</v>
      </c>
      <c r="F757">
        <v>5</v>
      </c>
      <c r="G757" t="s">
        <v>1604</v>
      </c>
      <c r="H757" t="s">
        <v>436</v>
      </c>
      <c r="I757">
        <v>1761516696.5</v>
      </c>
      <c r="J757">
        <f>(K757)/1000</f>
        <v>0</v>
      </c>
      <c r="K757">
        <f>IF(DP757, AN757, AH757)</f>
        <v>0</v>
      </c>
      <c r="L757">
        <f>IF(DP757, AI757, AG757)</f>
        <v>0</v>
      </c>
      <c r="M757">
        <f>DR757 - IF(AU757&gt;1, L757*DL757*100.0/(AW757), 0)</f>
        <v>0</v>
      </c>
      <c r="N757">
        <f>((T757-J757/2)*M757-L757)/(T757+J757/2)</f>
        <v>0</v>
      </c>
      <c r="O757">
        <f>N757*(DY757+DZ757)/1000.0</f>
        <v>0</v>
      </c>
      <c r="P757">
        <f>(DR757 - IF(AU757&gt;1, L757*DL757*100.0/(AW757), 0))*(DY757+DZ757)/1000.0</f>
        <v>0</v>
      </c>
      <c r="Q757">
        <f>2.0/((1/S757-1/R757)+SIGN(S757)*SQRT((1/S757-1/R757)*(1/S757-1/R757) + 4*DM757/((DM757+1)*(DM757+1))*(2*1/S757*1/R757-1/R757*1/R757)))</f>
        <v>0</v>
      </c>
      <c r="R757">
        <f>IF(LEFT(DN757,1)&lt;&gt;"0",IF(LEFT(DN757,1)="1",3.0,DO757),$D$5+$E$5*(EF757*DY757/($K$5*1000))+$F$5*(EF757*DY757/($K$5*1000))*MAX(MIN(DL757,$J$5),$I$5)*MAX(MIN(DL757,$J$5),$I$5)+$G$5*MAX(MIN(DL757,$J$5),$I$5)*(EF757*DY757/($K$5*1000))+$H$5*(EF757*DY757/($K$5*1000))*(EF757*DY757/($K$5*1000)))</f>
        <v>0</v>
      </c>
      <c r="S757">
        <f>J757*(1000-(1000*0.61365*exp(17.502*W757/(240.97+W757))/(DY757+DZ757)+DT757)/2)/(1000*0.61365*exp(17.502*W757/(240.97+W757))/(DY757+DZ757)-DT757)</f>
        <v>0</v>
      </c>
      <c r="T757">
        <f>1/((DM757+1)/(Q757/1.6)+1/(R757/1.37)) + DM757/((DM757+1)/(Q757/1.6) + DM757/(R757/1.37))</f>
        <v>0</v>
      </c>
      <c r="U757">
        <f>(DH757*DK757)</f>
        <v>0</v>
      </c>
      <c r="V757">
        <f>(EA757+(U757+2*0.95*5.67E-8*(((EA757+$B$7)+273)^4-(EA757+273)^4)-44100*J757)/(1.84*29.3*R757+8*0.95*5.67E-8*(EA757+273)^3))</f>
        <v>0</v>
      </c>
      <c r="W757">
        <f>($C$7*EB757+$D$7*EC757+$E$7*V757)</f>
        <v>0</v>
      </c>
      <c r="X757">
        <f>0.61365*exp(17.502*W757/(240.97+W757))</f>
        <v>0</v>
      </c>
      <c r="Y757">
        <f>(Z757/AA757*100)</f>
        <v>0</v>
      </c>
      <c r="Z757">
        <f>DT757*(DY757+DZ757)/1000</f>
        <v>0</v>
      </c>
      <c r="AA757">
        <f>0.61365*exp(17.502*EA757/(240.97+EA757))</f>
        <v>0</v>
      </c>
      <c r="AB757">
        <f>(X757-DT757*(DY757+DZ757)/1000)</f>
        <v>0</v>
      </c>
      <c r="AC757">
        <f>(-J757*44100)</f>
        <v>0</v>
      </c>
      <c r="AD757">
        <f>2*29.3*R757*0.92*(EA757-W757)</f>
        <v>0</v>
      </c>
      <c r="AE757">
        <f>2*0.95*5.67E-8*(((EA757+$B$7)+273)^4-(W757+273)^4)</f>
        <v>0</v>
      </c>
      <c r="AF757">
        <f>U757+AE757+AC757+AD757</f>
        <v>0</v>
      </c>
      <c r="AG757">
        <f>DX757*AU757*(DS757-DR757*(1000-AU757*DU757)/(1000-AU757*DT757))/(100*DL757)</f>
        <v>0</v>
      </c>
      <c r="AH757">
        <f>1000*DX757*AU757*(DT757-DU757)/(100*DL757*(1000-AU757*DT757))</f>
        <v>0</v>
      </c>
      <c r="AI757">
        <f>(AJ757 - AK757 - DY757*1E3/(8.314*(EA757+273.15)) * AM757/DX757 * AL757) * DX757/(100*DL757) * (1000 - DU757)/1000</f>
        <v>0</v>
      </c>
      <c r="AJ757">
        <v>1141.690893158815</v>
      </c>
      <c r="AK757">
        <v>1099.128363636364</v>
      </c>
      <c r="AL757">
        <v>3.418980798469677</v>
      </c>
      <c r="AM757">
        <v>65.65834347020231</v>
      </c>
      <c r="AN757">
        <f>(AP757 - AO757 + DY757*1E3/(8.314*(EA757+273.15)) * AR757/DX757 * AQ757) * DX757/(100*DL757) * 1000/(1000 - AP757)</f>
        <v>0</v>
      </c>
      <c r="AO757">
        <v>13.45602226815033</v>
      </c>
      <c r="AP757">
        <v>16.37572606060606</v>
      </c>
      <c r="AQ757">
        <v>-2.329470487976887E-05</v>
      </c>
      <c r="AR757">
        <v>107.4177789400426</v>
      </c>
      <c r="AS757">
        <v>0</v>
      </c>
      <c r="AT757">
        <v>0</v>
      </c>
      <c r="AU757">
        <f>IF(AS757*$H$13&gt;=AW757,1.0,(AW757/(AW757-AS757*$H$13)))</f>
        <v>0</v>
      </c>
      <c r="AV757">
        <f>(AU757-1)*100</f>
        <v>0</v>
      </c>
      <c r="AW757">
        <f>MAX(0,($B$13+$C$13*EF757)/(1+$D$13*EF757)*DY757/(EA757+273)*$E$13)</f>
        <v>0</v>
      </c>
      <c r="AX757" t="s">
        <v>437</v>
      </c>
      <c r="AY757" t="s">
        <v>437</v>
      </c>
      <c r="AZ757">
        <v>0</v>
      </c>
      <c r="BA757">
        <v>0</v>
      </c>
      <c r="BB757">
        <f>1-AZ757/BA757</f>
        <v>0</v>
      </c>
      <c r="BC757">
        <v>0</v>
      </c>
      <c r="BD757" t="s">
        <v>437</v>
      </c>
      <c r="BE757" t="s">
        <v>437</v>
      </c>
      <c r="BF757">
        <v>0</v>
      </c>
      <c r="BG757">
        <v>0</v>
      </c>
      <c r="BH757">
        <f>1-BF757/BG757</f>
        <v>0</v>
      </c>
      <c r="BI757">
        <v>0.5</v>
      </c>
      <c r="BJ757">
        <f>DI757</f>
        <v>0</v>
      </c>
      <c r="BK757">
        <f>L757</f>
        <v>0</v>
      </c>
      <c r="BL757">
        <f>BH757*BI757*BJ757</f>
        <v>0</v>
      </c>
      <c r="BM757">
        <f>(BK757-BC757)/BJ757</f>
        <v>0</v>
      </c>
      <c r="BN757">
        <f>(BA757-BG757)/BG757</f>
        <v>0</v>
      </c>
      <c r="BO757">
        <f>AZ757/(BB757+AZ757/BG757)</f>
        <v>0</v>
      </c>
      <c r="BP757" t="s">
        <v>437</v>
      </c>
      <c r="BQ757">
        <v>0</v>
      </c>
      <c r="BR757">
        <f>IF(BQ757&lt;&gt;0, BQ757, BO757)</f>
        <v>0</v>
      </c>
      <c r="BS757">
        <f>1-BR757/BG757</f>
        <v>0</v>
      </c>
      <c r="BT757">
        <f>(BG757-BF757)/(BG757-BR757)</f>
        <v>0</v>
      </c>
      <c r="BU757">
        <f>(BA757-BG757)/(BA757-BR757)</f>
        <v>0</v>
      </c>
      <c r="BV757">
        <f>(BG757-BF757)/(BG757-AZ757)</f>
        <v>0</v>
      </c>
      <c r="BW757">
        <f>(BA757-BG757)/(BA757-AZ757)</f>
        <v>0</v>
      </c>
      <c r="BX757">
        <f>(BT757*BR757/BF757)</f>
        <v>0</v>
      </c>
      <c r="BY757">
        <f>(1-BX757)</f>
        <v>0</v>
      </c>
      <c r="BZ757">
        <v>2020</v>
      </c>
      <c r="CA757">
        <v>290.0000000000001</v>
      </c>
      <c r="CB757">
        <v>1590.42</v>
      </c>
      <c r="CC757">
        <v>295</v>
      </c>
      <c r="CD757">
        <v>5220.67</v>
      </c>
      <c r="CE757">
        <v>1591.29</v>
      </c>
      <c r="CF757">
        <v>-0.87</v>
      </c>
      <c r="CG757">
        <v>300.0000000000001</v>
      </c>
      <c r="CH757">
        <v>23.8</v>
      </c>
      <c r="CI757">
        <v>1650.734719841875</v>
      </c>
      <c r="CJ757">
        <v>2.032994541366527</v>
      </c>
      <c r="CK757">
        <v>-31.03478562282126</v>
      </c>
      <c r="CL757">
        <v>0.9198548094063967</v>
      </c>
      <c r="CM757">
        <v>0.9759925733019913</v>
      </c>
      <c r="CN757">
        <v>-0.00431141668520578</v>
      </c>
      <c r="CO757">
        <v>289.9999999999999</v>
      </c>
      <c r="CP757">
        <v>1590.91</v>
      </c>
      <c r="CQ757">
        <v>765</v>
      </c>
      <c r="CR757">
        <v>5219.32</v>
      </c>
      <c r="CS757">
        <v>1591.27</v>
      </c>
      <c r="CT757">
        <v>-0.36</v>
      </c>
      <c r="DH757">
        <f>$B$11*EG757+$C$11*EH757+$F$11*ES757*(1-EV757)</f>
        <v>0</v>
      </c>
      <c r="DI757">
        <f>DH757*DJ757</f>
        <v>0</v>
      </c>
      <c r="DJ757">
        <f>($B$11*$D$9+$C$11*$D$9+$F$11*((FF757+EX757)/MAX(FF757+EX757+FG757, 0.1)*$I$9+FG757/MAX(FF757+EX757+FG757, 0.1)*$J$9))/($B$11+$C$11+$F$11)</f>
        <v>0</v>
      </c>
      <c r="DK757">
        <f>($B$11*$K$9+$C$11*$K$9+$F$11*((FF757+EX757)/MAX(FF757+EX757+FG757, 0.1)*$P$9+FG757/MAX(FF757+EX757+FG757, 0.1)*$Q$9))/($B$11+$C$11+$F$11)</f>
        <v>0</v>
      </c>
      <c r="DL757">
        <v>6</v>
      </c>
      <c r="DM757">
        <v>0.5</v>
      </c>
      <c r="DN757" t="s">
        <v>438</v>
      </c>
      <c r="DO757">
        <v>2</v>
      </c>
      <c r="DP757" t="b">
        <v>1</v>
      </c>
      <c r="DQ757">
        <v>1761516696.5</v>
      </c>
      <c r="DR757">
        <v>1074.384444444444</v>
      </c>
      <c r="DS757">
        <v>1127.893333333333</v>
      </c>
      <c r="DT757">
        <v>16.37791111111111</v>
      </c>
      <c r="DU757">
        <v>13.45551111111111</v>
      </c>
      <c r="DV757">
        <v>1077.952222222222</v>
      </c>
      <c r="DW757">
        <v>16.30474444444445</v>
      </c>
      <c r="DX757">
        <v>500.0312222222222</v>
      </c>
      <c r="DY757">
        <v>90.24045555555556</v>
      </c>
      <c r="DZ757">
        <v>0.09996310000000001</v>
      </c>
      <c r="EA757">
        <v>23.99495555555556</v>
      </c>
      <c r="EB757">
        <v>24.03175555555556</v>
      </c>
      <c r="EC757">
        <v>999.9000000000001</v>
      </c>
      <c r="ED757">
        <v>0</v>
      </c>
      <c r="EE757">
        <v>0</v>
      </c>
      <c r="EF757">
        <v>10013.68666666667</v>
      </c>
      <c r="EG757">
        <v>0</v>
      </c>
      <c r="EH757">
        <v>1044.78</v>
      </c>
      <c r="EI757">
        <v>-53.50892222222222</v>
      </c>
      <c r="EJ757">
        <v>1092.273333333333</v>
      </c>
      <c r="EK757">
        <v>1143.277777777778</v>
      </c>
      <c r="EL757">
        <v>2.922378888888889</v>
      </c>
      <c r="EM757">
        <v>1127.893333333333</v>
      </c>
      <c r="EN757">
        <v>13.45551111111111</v>
      </c>
      <c r="EO757">
        <v>1.477947777777778</v>
      </c>
      <c r="EP757">
        <v>1.214233333333333</v>
      </c>
      <c r="EQ757">
        <v>12.74192222222222</v>
      </c>
      <c r="ER757">
        <v>9.777191111111113</v>
      </c>
      <c r="ES757">
        <v>2000.081111111111</v>
      </c>
      <c r="ET757">
        <v>0.9799966666666668</v>
      </c>
      <c r="EU757">
        <v>0.02000333333333333</v>
      </c>
      <c r="EV757">
        <v>0</v>
      </c>
      <c r="EW757">
        <v>1329.16</v>
      </c>
      <c r="EX757">
        <v>5.00097</v>
      </c>
      <c r="EY757">
        <v>26860.93333333333</v>
      </c>
      <c r="EZ757">
        <v>16708.26666666667</v>
      </c>
      <c r="FA757">
        <v>41.187</v>
      </c>
      <c r="FB757">
        <v>42.312</v>
      </c>
      <c r="FC757">
        <v>41.32599999999999</v>
      </c>
      <c r="FD757">
        <v>41.687</v>
      </c>
      <c r="FE757">
        <v>41.25</v>
      </c>
      <c r="FF757">
        <v>1955.171111111111</v>
      </c>
      <c r="FG757">
        <v>39.91</v>
      </c>
      <c r="FH757">
        <v>0</v>
      </c>
      <c r="FI757">
        <v>11570</v>
      </c>
      <c r="FJ757">
        <v>0</v>
      </c>
      <c r="FK757">
        <v>1330.2832</v>
      </c>
      <c r="FL757">
        <v>-13.99846155453182</v>
      </c>
      <c r="FM757">
        <v>-268.0615388535952</v>
      </c>
      <c r="FN757">
        <v>26882.29599999999</v>
      </c>
      <c r="FO757">
        <v>15</v>
      </c>
      <c r="FP757">
        <v>0</v>
      </c>
      <c r="FQ757" t="s">
        <v>439</v>
      </c>
      <c r="FR757">
        <v>1760210915.6</v>
      </c>
      <c r="FS757">
        <v>0</v>
      </c>
      <c r="FT757">
        <v>0</v>
      </c>
      <c r="FU757">
        <v>-0.215</v>
      </c>
      <c r="FV757">
        <v>0</v>
      </c>
      <c r="FW757">
        <v>-0.6919999999999999</v>
      </c>
      <c r="FX757">
        <v>0</v>
      </c>
      <c r="FY757">
        <v>400</v>
      </c>
      <c r="FZ757">
        <v>0</v>
      </c>
      <c r="GA757">
        <v>0.15</v>
      </c>
      <c r="GB757">
        <v>0</v>
      </c>
      <c r="GC757">
        <v>-53.14747804878048</v>
      </c>
      <c r="GD757">
        <v>-2.469209059233511</v>
      </c>
      <c r="GE757">
        <v>0.2767883064569651</v>
      </c>
      <c r="GF757">
        <v>0</v>
      </c>
      <c r="GG757">
        <v>1331.209117647059</v>
      </c>
      <c r="GH757">
        <v>-14.30817416143279</v>
      </c>
      <c r="GI757">
        <v>1.423083577486629</v>
      </c>
      <c r="GJ757">
        <v>0</v>
      </c>
      <c r="GK757">
        <v>3.00545512195122</v>
      </c>
      <c r="GL757">
        <v>-0.5320243902438943</v>
      </c>
      <c r="GM757">
        <v>0.05279185991955213</v>
      </c>
      <c r="GN757">
        <v>0</v>
      </c>
      <c r="GO757">
        <v>0</v>
      </c>
      <c r="GP757">
        <v>3</v>
      </c>
      <c r="GQ757" t="s">
        <v>455</v>
      </c>
      <c r="GR757">
        <v>3.13353</v>
      </c>
      <c r="GS757">
        <v>2.7603</v>
      </c>
      <c r="GT757">
        <v>0.179706</v>
      </c>
      <c r="GU757">
        <v>0.183141</v>
      </c>
      <c r="GV757">
        <v>0.080303</v>
      </c>
      <c r="GW757">
        <v>0.068952</v>
      </c>
      <c r="GX757">
        <v>26006.1</v>
      </c>
      <c r="GY757">
        <v>25902.1</v>
      </c>
      <c r="GZ757">
        <v>29491.8</v>
      </c>
      <c r="HA757">
        <v>29318.9</v>
      </c>
      <c r="HB757">
        <v>35846.5</v>
      </c>
      <c r="HC757">
        <v>36164.1</v>
      </c>
      <c r="HD757">
        <v>41496.7</v>
      </c>
      <c r="HE757">
        <v>41650.6</v>
      </c>
      <c r="HF757">
        <v>1.9105</v>
      </c>
      <c r="HG757">
        <v>1.8268</v>
      </c>
      <c r="HH757">
        <v>0.00906736</v>
      </c>
      <c r="HI757">
        <v>0</v>
      </c>
      <c r="HJ757">
        <v>23.8876</v>
      </c>
      <c r="HK757">
        <v>999.9</v>
      </c>
      <c r="HL757">
        <v>33.5</v>
      </c>
      <c r="HM757">
        <v>31.3</v>
      </c>
      <c r="HN757">
        <v>17.0363</v>
      </c>
      <c r="HO757">
        <v>62.6069</v>
      </c>
      <c r="HP757">
        <v>30.8173</v>
      </c>
      <c r="HQ757">
        <v>1</v>
      </c>
      <c r="HR757">
        <v>0.309469</v>
      </c>
      <c r="HS757">
        <v>5.46619</v>
      </c>
      <c r="HT757">
        <v>20.2559</v>
      </c>
      <c r="HU757">
        <v>5.21714</v>
      </c>
      <c r="HV757">
        <v>12.0159</v>
      </c>
      <c r="HW757">
        <v>4.98805</v>
      </c>
      <c r="HX757">
        <v>3.28772</v>
      </c>
      <c r="HY757">
        <v>9999</v>
      </c>
      <c r="HZ757">
        <v>9999</v>
      </c>
      <c r="IA757">
        <v>9999</v>
      </c>
      <c r="IB757">
        <v>999.9</v>
      </c>
      <c r="IC757">
        <v>4.97286</v>
      </c>
      <c r="ID757">
        <v>1.86661</v>
      </c>
      <c r="IE757">
        <v>1.86591</v>
      </c>
      <c r="IF757">
        <v>1.86586</v>
      </c>
      <c r="IG757">
        <v>1.86769</v>
      </c>
      <c r="IH757">
        <v>1.87018</v>
      </c>
      <c r="II757">
        <v>1.8688</v>
      </c>
      <c r="IJ757">
        <v>1.87027</v>
      </c>
      <c r="IK757">
        <v>0</v>
      </c>
      <c r="IL757">
        <v>0</v>
      </c>
      <c r="IM757">
        <v>0</v>
      </c>
      <c r="IN757">
        <v>0</v>
      </c>
      <c r="IO757" t="s">
        <v>441</v>
      </c>
      <c r="IP757" t="s">
        <v>442</v>
      </c>
      <c r="IQ757" t="s">
        <v>443</v>
      </c>
      <c r="IR757" t="s">
        <v>443</v>
      </c>
      <c r="IS757" t="s">
        <v>443</v>
      </c>
      <c r="IT757" t="s">
        <v>443</v>
      </c>
      <c r="IU757">
        <v>0</v>
      </c>
      <c r="IV757">
        <v>100</v>
      </c>
      <c r="IW757">
        <v>100</v>
      </c>
      <c r="IX757">
        <v>-3.58</v>
      </c>
      <c r="IY757">
        <v>0.0732</v>
      </c>
      <c r="IZ757">
        <v>-1.414774939843471</v>
      </c>
      <c r="JA757">
        <v>-0.002262605230658699</v>
      </c>
      <c r="JB757">
        <v>4.117972070868355E-07</v>
      </c>
      <c r="JC757">
        <v>-1.535053720392113E-10</v>
      </c>
      <c r="JD757">
        <v>-0.05773197212917025</v>
      </c>
      <c r="JE757">
        <v>-0.004387372397949352</v>
      </c>
      <c r="JF757">
        <v>0.001148265067849212</v>
      </c>
      <c r="JG757">
        <v>-2.372704636287677E-05</v>
      </c>
      <c r="JH757">
        <v>4</v>
      </c>
      <c r="JI757">
        <v>2346</v>
      </c>
      <c r="JJ757">
        <v>1</v>
      </c>
      <c r="JK757">
        <v>24</v>
      </c>
      <c r="JL757">
        <v>21763.1</v>
      </c>
      <c r="JM757">
        <v>29358611.6</v>
      </c>
      <c r="JN757">
        <v>2.31079</v>
      </c>
      <c r="JO757">
        <v>2.23511</v>
      </c>
      <c r="JP757">
        <v>1.39648</v>
      </c>
      <c r="JQ757">
        <v>2.35352</v>
      </c>
      <c r="JR757">
        <v>1.49536</v>
      </c>
      <c r="JS757">
        <v>2.65015</v>
      </c>
      <c r="JT757">
        <v>36.1285</v>
      </c>
      <c r="JU757">
        <v>24.0175</v>
      </c>
      <c r="JV757">
        <v>18</v>
      </c>
      <c r="JW757">
        <v>501.937</v>
      </c>
      <c r="JX757">
        <v>438.201</v>
      </c>
      <c r="JY757">
        <v>18.0995</v>
      </c>
      <c r="JZ757">
        <v>31.3452</v>
      </c>
      <c r="KA757">
        <v>30.0003</v>
      </c>
      <c r="KB757">
        <v>31.1348</v>
      </c>
      <c r="KC757">
        <v>31.0581</v>
      </c>
      <c r="KD757">
        <v>46.2983</v>
      </c>
      <c r="KE757">
        <v>22.658</v>
      </c>
      <c r="KF757">
        <v>27.6733</v>
      </c>
      <c r="KG757">
        <v>18.0674</v>
      </c>
      <c r="KH757">
        <v>1156.1</v>
      </c>
      <c r="KI757">
        <v>13.585</v>
      </c>
      <c r="KJ757">
        <v>100.789</v>
      </c>
      <c r="KK757">
        <v>100.159</v>
      </c>
    </row>
    <row r="758" spans="1:297">
      <c r="A758">
        <v>742</v>
      </c>
      <c r="B758">
        <v>1761516704</v>
      </c>
      <c r="C758">
        <v>9493.5</v>
      </c>
      <c r="D758" t="s">
        <v>1933</v>
      </c>
      <c r="E758" t="s">
        <v>1934</v>
      </c>
      <c r="F758">
        <v>5</v>
      </c>
      <c r="G758" t="s">
        <v>1604</v>
      </c>
      <c r="H758" t="s">
        <v>436</v>
      </c>
      <c r="I758">
        <v>1761516701.2</v>
      </c>
      <c r="J758">
        <f>(K758)/1000</f>
        <v>0</v>
      </c>
      <c r="K758">
        <f>IF(DP758, AN758, AH758)</f>
        <v>0</v>
      </c>
      <c r="L758">
        <f>IF(DP758, AI758, AG758)</f>
        <v>0</v>
      </c>
      <c r="M758">
        <f>DR758 - IF(AU758&gt;1, L758*DL758*100.0/(AW758), 0)</f>
        <v>0</v>
      </c>
      <c r="N758">
        <f>((T758-J758/2)*M758-L758)/(T758+J758/2)</f>
        <v>0</v>
      </c>
      <c r="O758">
        <f>N758*(DY758+DZ758)/1000.0</f>
        <v>0</v>
      </c>
      <c r="P758">
        <f>(DR758 - IF(AU758&gt;1, L758*DL758*100.0/(AW758), 0))*(DY758+DZ758)/1000.0</f>
        <v>0</v>
      </c>
      <c r="Q758">
        <f>2.0/((1/S758-1/R758)+SIGN(S758)*SQRT((1/S758-1/R758)*(1/S758-1/R758) + 4*DM758/((DM758+1)*(DM758+1))*(2*1/S758*1/R758-1/R758*1/R758)))</f>
        <v>0</v>
      </c>
      <c r="R758">
        <f>IF(LEFT(DN758,1)&lt;&gt;"0",IF(LEFT(DN758,1)="1",3.0,DO758),$D$5+$E$5*(EF758*DY758/($K$5*1000))+$F$5*(EF758*DY758/($K$5*1000))*MAX(MIN(DL758,$J$5),$I$5)*MAX(MIN(DL758,$J$5),$I$5)+$G$5*MAX(MIN(DL758,$J$5),$I$5)*(EF758*DY758/($K$5*1000))+$H$5*(EF758*DY758/($K$5*1000))*(EF758*DY758/($K$5*1000)))</f>
        <v>0</v>
      </c>
      <c r="S758">
        <f>J758*(1000-(1000*0.61365*exp(17.502*W758/(240.97+W758))/(DY758+DZ758)+DT758)/2)/(1000*0.61365*exp(17.502*W758/(240.97+W758))/(DY758+DZ758)-DT758)</f>
        <v>0</v>
      </c>
      <c r="T758">
        <f>1/((DM758+1)/(Q758/1.6)+1/(R758/1.37)) + DM758/((DM758+1)/(Q758/1.6) + DM758/(R758/1.37))</f>
        <v>0</v>
      </c>
      <c r="U758">
        <f>(DH758*DK758)</f>
        <v>0</v>
      </c>
      <c r="V758">
        <f>(EA758+(U758+2*0.95*5.67E-8*(((EA758+$B$7)+273)^4-(EA758+273)^4)-44100*J758)/(1.84*29.3*R758+8*0.95*5.67E-8*(EA758+273)^3))</f>
        <v>0</v>
      </c>
      <c r="W758">
        <f>($C$7*EB758+$D$7*EC758+$E$7*V758)</f>
        <v>0</v>
      </c>
      <c r="X758">
        <f>0.61365*exp(17.502*W758/(240.97+W758))</f>
        <v>0</v>
      </c>
      <c r="Y758">
        <f>(Z758/AA758*100)</f>
        <v>0</v>
      </c>
      <c r="Z758">
        <f>DT758*(DY758+DZ758)/1000</f>
        <v>0</v>
      </c>
      <c r="AA758">
        <f>0.61365*exp(17.502*EA758/(240.97+EA758))</f>
        <v>0</v>
      </c>
      <c r="AB758">
        <f>(X758-DT758*(DY758+DZ758)/1000)</f>
        <v>0</v>
      </c>
      <c r="AC758">
        <f>(-J758*44100)</f>
        <v>0</v>
      </c>
      <c r="AD758">
        <f>2*29.3*R758*0.92*(EA758-W758)</f>
        <v>0</v>
      </c>
      <c r="AE758">
        <f>2*0.95*5.67E-8*(((EA758+$B$7)+273)^4-(W758+273)^4)</f>
        <v>0</v>
      </c>
      <c r="AF758">
        <f>U758+AE758+AC758+AD758</f>
        <v>0</v>
      </c>
      <c r="AG758">
        <f>DX758*AU758*(DS758-DR758*(1000-AU758*DU758)/(1000-AU758*DT758))/(100*DL758)</f>
        <v>0</v>
      </c>
      <c r="AH758">
        <f>1000*DX758*AU758*(DT758-DU758)/(100*DL758*(1000-AU758*DT758))</f>
        <v>0</v>
      </c>
      <c r="AI758">
        <f>(AJ758 - AK758 - DY758*1E3/(8.314*(EA758+273.15)) * AM758/DX758 * AL758) * DX758/(100*DL758) * (1000 - DU758)/1000</f>
        <v>0</v>
      </c>
      <c r="AJ758">
        <v>1158.525895964138</v>
      </c>
      <c r="AK758">
        <v>1116.071757575757</v>
      </c>
      <c r="AL758">
        <v>3.386875663735019</v>
      </c>
      <c r="AM758">
        <v>65.65834347020231</v>
      </c>
      <c r="AN758">
        <f>(AP758 - AO758 + DY758*1E3/(8.314*(EA758+273.15)) * AR758/DX758 * AQ758) * DX758/(100*DL758) * 1000/(1000 - AP758)</f>
        <v>0</v>
      </c>
      <c r="AO758">
        <v>13.48374508813998</v>
      </c>
      <c r="AP758">
        <v>16.36686666666666</v>
      </c>
      <c r="AQ758">
        <v>-5.850470678341914E-05</v>
      </c>
      <c r="AR758">
        <v>107.4177789400426</v>
      </c>
      <c r="AS758">
        <v>0</v>
      </c>
      <c r="AT758">
        <v>0</v>
      </c>
      <c r="AU758">
        <f>IF(AS758*$H$13&gt;=AW758,1.0,(AW758/(AW758-AS758*$H$13)))</f>
        <v>0</v>
      </c>
      <c r="AV758">
        <f>(AU758-1)*100</f>
        <v>0</v>
      </c>
      <c r="AW758">
        <f>MAX(0,($B$13+$C$13*EF758)/(1+$D$13*EF758)*DY758/(EA758+273)*$E$13)</f>
        <v>0</v>
      </c>
      <c r="AX758" t="s">
        <v>437</v>
      </c>
      <c r="AY758" t="s">
        <v>437</v>
      </c>
      <c r="AZ758">
        <v>0</v>
      </c>
      <c r="BA758">
        <v>0</v>
      </c>
      <c r="BB758">
        <f>1-AZ758/BA758</f>
        <v>0</v>
      </c>
      <c r="BC758">
        <v>0</v>
      </c>
      <c r="BD758" t="s">
        <v>437</v>
      </c>
      <c r="BE758" t="s">
        <v>437</v>
      </c>
      <c r="BF758">
        <v>0</v>
      </c>
      <c r="BG758">
        <v>0</v>
      </c>
      <c r="BH758">
        <f>1-BF758/BG758</f>
        <v>0</v>
      </c>
      <c r="BI758">
        <v>0.5</v>
      </c>
      <c r="BJ758">
        <f>DI758</f>
        <v>0</v>
      </c>
      <c r="BK758">
        <f>L758</f>
        <v>0</v>
      </c>
      <c r="BL758">
        <f>BH758*BI758*BJ758</f>
        <v>0</v>
      </c>
      <c r="BM758">
        <f>(BK758-BC758)/BJ758</f>
        <v>0</v>
      </c>
      <c r="BN758">
        <f>(BA758-BG758)/BG758</f>
        <v>0</v>
      </c>
      <c r="BO758">
        <f>AZ758/(BB758+AZ758/BG758)</f>
        <v>0</v>
      </c>
      <c r="BP758" t="s">
        <v>437</v>
      </c>
      <c r="BQ758">
        <v>0</v>
      </c>
      <c r="BR758">
        <f>IF(BQ758&lt;&gt;0, BQ758, BO758)</f>
        <v>0</v>
      </c>
      <c r="BS758">
        <f>1-BR758/BG758</f>
        <v>0</v>
      </c>
      <c r="BT758">
        <f>(BG758-BF758)/(BG758-BR758)</f>
        <v>0</v>
      </c>
      <c r="BU758">
        <f>(BA758-BG758)/(BA758-BR758)</f>
        <v>0</v>
      </c>
      <c r="BV758">
        <f>(BG758-BF758)/(BG758-AZ758)</f>
        <v>0</v>
      </c>
      <c r="BW758">
        <f>(BA758-BG758)/(BA758-AZ758)</f>
        <v>0</v>
      </c>
      <c r="BX758">
        <f>(BT758*BR758/BF758)</f>
        <v>0</v>
      </c>
      <c r="BY758">
        <f>(1-BX758)</f>
        <v>0</v>
      </c>
      <c r="BZ758">
        <v>2020</v>
      </c>
      <c r="CA758">
        <v>290.0000000000001</v>
      </c>
      <c r="CB758">
        <v>1590.42</v>
      </c>
      <c r="CC758">
        <v>295</v>
      </c>
      <c r="CD758">
        <v>5220.67</v>
      </c>
      <c r="CE758">
        <v>1591.29</v>
      </c>
      <c r="CF758">
        <v>-0.87</v>
      </c>
      <c r="CG758">
        <v>300.0000000000001</v>
      </c>
      <c r="CH758">
        <v>23.8</v>
      </c>
      <c r="CI758">
        <v>1650.734719841875</v>
      </c>
      <c r="CJ758">
        <v>2.032994541366527</v>
      </c>
      <c r="CK758">
        <v>-31.03478562282126</v>
      </c>
      <c r="CL758">
        <v>0.9198548094063967</v>
      </c>
      <c r="CM758">
        <v>0.9759925733019913</v>
      </c>
      <c r="CN758">
        <v>-0.00431141668520578</v>
      </c>
      <c r="CO758">
        <v>289.9999999999999</v>
      </c>
      <c r="CP758">
        <v>1590.91</v>
      </c>
      <c r="CQ758">
        <v>765</v>
      </c>
      <c r="CR758">
        <v>5219.32</v>
      </c>
      <c r="CS758">
        <v>1591.27</v>
      </c>
      <c r="CT758">
        <v>-0.36</v>
      </c>
      <c r="DH758">
        <f>$B$11*EG758+$C$11*EH758+$F$11*ES758*(1-EV758)</f>
        <v>0</v>
      </c>
      <c r="DI758">
        <f>DH758*DJ758</f>
        <v>0</v>
      </c>
      <c r="DJ758">
        <f>($B$11*$D$9+$C$11*$D$9+$F$11*((FF758+EX758)/MAX(FF758+EX758+FG758, 0.1)*$I$9+FG758/MAX(FF758+EX758+FG758, 0.1)*$J$9))/($B$11+$C$11+$F$11)</f>
        <v>0</v>
      </c>
      <c r="DK758">
        <f>($B$11*$K$9+$C$11*$K$9+$F$11*((FF758+EX758)/MAX(FF758+EX758+FG758, 0.1)*$P$9+FG758/MAX(FF758+EX758+FG758, 0.1)*$Q$9))/($B$11+$C$11+$F$11)</f>
        <v>0</v>
      </c>
      <c r="DL758">
        <v>6</v>
      </c>
      <c r="DM758">
        <v>0.5</v>
      </c>
      <c r="DN758" t="s">
        <v>438</v>
      </c>
      <c r="DO758">
        <v>2</v>
      </c>
      <c r="DP758" t="b">
        <v>1</v>
      </c>
      <c r="DQ758">
        <v>1761516701.2</v>
      </c>
      <c r="DR758">
        <v>1090.141</v>
      </c>
      <c r="DS758">
        <v>1143.514</v>
      </c>
      <c r="DT758">
        <v>16.37142</v>
      </c>
      <c r="DU758">
        <v>13.48539</v>
      </c>
      <c r="DV758">
        <v>1093.738</v>
      </c>
      <c r="DW758">
        <v>16.29836</v>
      </c>
      <c r="DX758">
        <v>500.0189999999999</v>
      </c>
      <c r="DY758">
        <v>90.23982000000001</v>
      </c>
      <c r="DZ758">
        <v>0.10004027</v>
      </c>
      <c r="EA758">
        <v>23.98939</v>
      </c>
      <c r="EB758">
        <v>24.03286</v>
      </c>
      <c r="EC758">
        <v>999.9</v>
      </c>
      <c r="ED758">
        <v>0</v>
      </c>
      <c r="EE758">
        <v>0</v>
      </c>
      <c r="EF758">
        <v>9993.687</v>
      </c>
      <c r="EG758">
        <v>0</v>
      </c>
      <c r="EH758">
        <v>1044.793</v>
      </c>
      <c r="EI758">
        <v>-53.37215</v>
      </c>
      <c r="EJ758">
        <v>1108.286</v>
      </c>
      <c r="EK758">
        <v>1159.144</v>
      </c>
      <c r="EL758">
        <v>2.88604</v>
      </c>
      <c r="EM758">
        <v>1143.514</v>
      </c>
      <c r="EN758">
        <v>13.48539</v>
      </c>
      <c r="EO758">
        <v>1.477355</v>
      </c>
      <c r="EP758">
        <v>1.21692</v>
      </c>
      <c r="EQ758">
        <v>12.73578</v>
      </c>
      <c r="ER758">
        <v>9.810153</v>
      </c>
      <c r="ES758">
        <v>1999.931</v>
      </c>
      <c r="ET758">
        <v>0.9799952</v>
      </c>
      <c r="EU758">
        <v>0.02000478</v>
      </c>
      <c r="EV758">
        <v>0</v>
      </c>
      <c r="EW758">
        <v>1328.016</v>
      </c>
      <c r="EX758">
        <v>5.000970000000001</v>
      </c>
      <c r="EY758">
        <v>26836.26</v>
      </c>
      <c r="EZ758">
        <v>16706.98</v>
      </c>
      <c r="FA758">
        <v>41.187</v>
      </c>
      <c r="FB758">
        <v>42.312</v>
      </c>
      <c r="FC758">
        <v>41.3309</v>
      </c>
      <c r="FD758">
        <v>41.6933</v>
      </c>
      <c r="FE758">
        <v>41.25</v>
      </c>
      <c r="FF758">
        <v>1955.021</v>
      </c>
      <c r="FG758">
        <v>39.90999999999999</v>
      </c>
      <c r="FH758">
        <v>0</v>
      </c>
      <c r="FI758">
        <v>11575.40000009537</v>
      </c>
      <c r="FJ758">
        <v>0</v>
      </c>
      <c r="FK758">
        <v>1329.072307692308</v>
      </c>
      <c r="FL758">
        <v>-14.51008545989433</v>
      </c>
      <c r="FM758">
        <v>-284.7829056334462</v>
      </c>
      <c r="FN758">
        <v>26858.32692307692</v>
      </c>
      <c r="FO758">
        <v>15</v>
      </c>
      <c r="FP758">
        <v>0</v>
      </c>
      <c r="FQ758" t="s">
        <v>439</v>
      </c>
      <c r="FR758">
        <v>1760210915.6</v>
      </c>
      <c r="FS758">
        <v>0</v>
      </c>
      <c r="FT758">
        <v>0</v>
      </c>
      <c r="FU758">
        <v>-0.215</v>
      </c>
      <c r="FV758">
        <v>0</v>
      </c>
      <c r="FW758">
        <v>-0.6919999999999999</v>
      </c>
      <c r="FX758">
        <v>0</v>
      </c>
      <c r="FY758">
        <v>400</v>
      </c>
      <c r="FZ758">
        <v>0</v>
      </c>
      <c r="GA758">
        <v>0.15</v>
      </c>
      <c r="GB758">
        <v>0</v>
      </c>
      <c r="GC758">
        <v>-53.32683170731707</v>
      </c>
      <c r="GD758">
        <v>-0.9945261324042667</v>
      </c>
      <c r="GE758">
        <v>0.1558015771218969</v>
      </c>
      <c r="GF758">
        <v>0</v>
      </c>
      <c r="GG758">
        <v>1329.788823529412</v>
      </c>
      <c r="GH758">
        <v>-14.27196332048748</v>
      </c>
      <c r="GI758">
        <v>1.417019998003014</v>
      </c>
      <c r="GJ758">
        <v>0</v>
      </c>
      <c r="GK758">
        <v>2.952533902439025</v>
      </c>
      <c r="GL758">
        <v>-0.5165972822299719</v>
      </c>
      <c r="GM758">
        <v>0.0511884560575083</v>
      </c>
      <c r="GN758">
        <v>0</v>
      </c>
      <c r="GO758">
        <v>0</v>
      </c>
      <c r="GP758">
        <v>3</v>
      </c>
      <c r="GQ758" t="s">
        <v>455</v>
      </c>
      <c r="GR758">
        <v>3.13356</v>
      </c>
      <c r="GS758">
        <v>2.76021</v>
      </c>
      <c r="GT758">
        <v>0.181458</v>
      </c>
      <c r="GU758">
        <v>0.184823</v>
      </c>
      <c r="GV758">
        <v>0.0802693</v>
      </c>
      <c r="GW758">
        <v>0.0691031</v>
      </c>
      <c r="GX758">
        <v>25950</v>
      </c>
      <c r="GY758">
        <v>25848.5</v>
      </c>
      <c r="GZ758">
        <v>29491.2</v>
      </c>
      <c r="HA758">
        <v>29318.7</v>
      </c>
      <c r="HB758">
        <v>35847</v>
      </c>
      <c r="HC758">
        <v>36157.9</v>
      </c>
      <c r="HD758">
        <v>41495.7</v>
      </c>
      <c r="HE758">
        <v>41650.3</v>
      </c>
      <c r="HF758">
        <v>1.91077</v>
      </c>
      <c r="HG758">
        <v>1.82703</v>
      </c>
      <c r="HH758">
        <v>0.00867248</v>
      </c>
      <c r="HI758">
        <v>0</v>
      </c>
      <c r="HJ758">
        <v>23.8876</v>
      </c>
      <c r="HK758">
        <v>999.9</v>
      </c>
      <c r="HL758">
        <v>33.5</v>
      </c>
      <c r="HM758">
        <v>31.3</v>
      </c>
      <c r="HN758">
        <v>17.0367</v>
      </c>
      <c r="HO758">
        <v>62.5269</v>
      </c>
      <c r="HP758">
        <v>30.7051</v>
      </c>
      <c r="HQ758">
        <v>1</v>
      </c>
      <c r="HR758">
        <v>0.309627</v>
      </c>
      <c r="HS758">
        <v>5.52423</v>
      </c>
      <c r="HT758">
        <v>20.2538</v>
      </c>
      <c r="HU758">
        <v>5.21729</v>
      </c>
      <c r="HV758">
        <v>12.0159</v>
      </c>
      <c r="HW758">
        <v>4.9881</v>
      </c>
      <c r="HX758">
        <v>3.28783</v>
      </c>
      <c r="HY758">
        <v>9999</v>
      </c>
      <c r="HZ758">
        <v>9999</v>
      </c>
      <c r="IA758">
        <v>9999</v>
      </c>
      <c r="IB758">
        <v>999.9</v>
      </c>
      <c r="IC758">
        <v>4.97286</v>
      </c>
      <c r="ID758">
        <v>1.8666</v>
      </c>
      <c r="IE758">
        <v>1.86588</v>
      </c>
      <c r="IF758">
        <v>1.86586</v>
      </c>
      <c r="IG758">
        <v>1.86769</v>
      </c>
      <c r="IH758">
        <v>1.87016</v>
      </c>
      <c r="II758">
        <v>1.86876</v>
      </c>
      <c r="IJ758">
        <v>1.87028</v>
      </c>
      <c r="IK758">
        <v>0</v>
      </c>
      <c r="IL758">
        <v>0</v>
      </c>
      <c r="IM758">
        <v>0</v>
      </c>
      <c r="IN758">
        <v>0</v>
      </c>
      <c r="IO758" t="s">
        <v>441</v>
      </c>
      <c r="IP758" t="s">
        <v>442</v>
      </c>
      <c r="IQ758" t="s">
        <v>443</v>
      </c>
      <c r="IR758" t="s">
        <v>443</v>
      </c>
      <c r="IS758" t="s">
        <v>443</v>
      </c>
      <c r="IT758" t="s">
        <v>443</v>
      </c>
      <c r="IU758">
        <v>0</v>
      </c>
      <c r="IV758">
        <v>100</v>
      </c>
      <c r="IW758">
        <v>100</v>
      </c>
      <c r="IX758">
        <v>-3.62</v>
      </c>
      <c r="IY758">
        <v>0.073</v>
      </c>
      <c r="IZ758">
        <v>-1.414774939843471</v>
      </c>
      <c r="JA758">
        <v>-0.002262605230658699</v>
      </c>
      <c r="JB758">
        <v>4.117972070868355E-07</v>
      </c>
      <c r="JC758">
        <v>-1.535053720392113E-10</v>
      </c>
      <c r="JD758">
        <v>-0.05773197212917025</v>
      </c>
      <c r="JE758">
        <v>-0.004387372397949352</v>
      </c>
      <c r="JF758">
        <v>0.001148265067849212</v>
      </c>
      <c r="JG758">
        <v>-2.372704636287677E-05</v>
      </c>
      <c r="JH758">
        <v>4</v>
      </c>
      <c r="JI758">
        <v>2346</v>
      </c>
      <c r="JJ758">
        <v>1</v>
      </c>
      <c r="JK758">
        <v>24</v>
      </c>
      <c r="JL758">
        <v>21763.1</v>
      </c>
      <c r="JM758">
        <v>29358611.7</v>
      </c>
      <c r="JN758">
        <v>2.33643</v>
      </c>
      <c r="JO758">
        <v>2.23633</v>
      </c>
      <c r="JP758">
        <v>1.39648</v>
      </c>
      <c r="JQ758">
        <v>2.35474</v>
      </c>
      <c r="JR758">
        <v>1.49536</v>
      </c>
      <c r="JS758">
        <v>2.62207</v>
      </c>
      <c r="JT758">
        <v>36.105</v>
      </c>
      <c r="JU758">
        <v>24.0262</v>
      </c>
      <c r="JV758">
        <v>18</v>
      </c>
      <c r="JW758">
        <v>502.103</v>
      </c>
      <c r="JX758">
        <v>438.34</v>
      </c>
      <c r="JY758">
        <v>18.0676</v>
      </c>
      <c r="JZ758">
        <v>31.3452</v>
      </c>
      <c r="KA758">
        <v>30.0003</v>
      </c>
      <c r="KB758">
        <v>31.133</v>
      </c>
      <c r="KC758">
        <v>31.0581</v>
      </c>
      <c r="KD758">
        <v>46.8045</v>
      </c>
      <c r="KE758">
        <v>22.0861</v>
      </c>
      <c r="KF758">
        <v>27.6733</v>
      </c>
      <c r="KG758">
        <v>18.0337</v>
      </c>
      <c r="KH758">
        <v>1169.47</v>
      </c>
      <c r="KI758">
        <v>13.6327</v>
      </c>
      <c r="KJ758">
        <v>100.786</v>
      </c>
      <c r="KK758">
        <v>100.158</v>
      </c>
    </row>
    <row r="759" spans="1:297">
      <c r="A759">
        <v>743</v>
      </c>
      <c r="B759">
        <v>1761516709</v>
      </c>
      <c r="C759">
        <v>9498.5</v>
      </c>
      <c r="D759" t="s">
        <v>1935</v>
      </c>
      <c r="E759" t="s">
        <v>1936</v>
      </c>
      <c r="F759">
        <v>5</v>
      </c>
      <c r="G759" t="s">
        <v>1604</v>
      </c>
      <c r="H759" t="s">
        <v>436</v>
      </c>
      <c r="I759">
        <v>1761516706.5</v>
      </c>
      <c r="J759">
        <f>(K759)/1000</f>
        <v>0</v>
      </c>
      <c r="K759">
        <f>IF(DP759, AN759, AH759)</f>
        <v>0</v>
      </c>
      <c r="L759">
        <f>IF(DP759, AI759, AG759)</f>
        <v>0</v>
      </c>
      <c r="M759">
        <f>DR759 - IF(AU759&gt;1, L759*DL759*100.0/(AW759), 0)</f>
        <v>0</v>
      </c>
      <c r="N759">
        <f>((T759-J759/2)*M759-L759)/(T759+J759/2)</f>
        <v>0</v>
      </c>
      <c r="O759">
        <f>N759*(DY759+DZ759)/1000.0</f>
        <v>0</v>
      </c>
      <c r="P759">
        <f>(DR759 - IF(AU759&gt;1, L759*DL759*100.0/(AW759), 0))*(DY759+DZ759)/1000.0</f>
        <v>0</v>
      </c>
      <c r="Q759">
        <f>2.0/((1/S759-1/R759)+SIGN(S759)*SQRT((1/S759-1/R759)*(1/S759-1/R759) + 4*DM759/((DM759+1)*(DM759+1))*(2*1/S759*1/R759-1/R759*1/R759)))</f>
        <v>0</v>
      </c>
      <c r="R759">
        <f>IF(LEFT(DN759,1)&lt;&gt;"0",IF(LEFT(DN759,1)="1",3.0,DO759),$D$5+$E$5*(EF759*DY759/($K$5*1000))+$F$5*(EF759*DY759/($K$5*1000))*MAX(MIN(DL759,$J$5),$I$5)*MAX(MIN(DL759,$J$5),$I$5)+$G$5*MAX(MIN(DL759,$J$5),$I$5)*(EF759*DY759/($K$5*1000))+$H$5*(EF759*DY759/($K$5*1000))*(EF759*DY759/($K$5*1000)))</f>
        <v>0</v>
      </c>
      <c r="S759">
        <f>J759*(1000-(1000*0.61365*exp(17.502*W759/(240.97+W759))/(DY759+DZ759)+DT759)/2)/(1000*0.61365*exp(17.502*W759/(240.97+W759))/(DY759+DZ759)-DT759)</f>
        <v>0</v>
      </c>
      <c r="T759">
        <f>1/((DM759+1)/(Q759/1.6)+1/(R759/1.37)) + DM759/((DM759+1)/(Q759/1.6) + DM759/(R759/1.37))</f>
        <v>0</v>
      </c>
      <c r="U759">
        <f>(DH759*DK759)</f>
        <v>0</v>
      </c>
      <c r="V759">
        <f>(EA759+(U759+2*0.95*5.67E-8*(((EA759+$B$7)+273)^4-(EA759+273)^4)-44100*J759)/(1.84*29.3*R759+8*0.95*5.67E-8*(EA759+273)^3))</f>
        <v>0</v>
      </c>
      <c r="W759">
        <f>($C$7*EB759+$D$7*EC759+$E$7*V759)</f>
        <v>0</v>
      </c>
      <c r="X759">
        <f>0.61365*exp(17.502*W759/(240.97+W759))</f>
        <v>0</v>
      </c>
      <c r="Y759">
        <f>(Z759/AA759*100)</f>
        <v>0</v>
      </c>
      <c r="Z759">
        <f>DT759*(DY759+DZ759)/1000</f>
        <v>0</v>
      </c>
      <c r="AA759">
        <f>0.61365*exp(17.502*EA759/(240.97+EA759))</f>
        <v>0</v>
      </c>
      <c r="AB759">
        <f>(X759-DT759*(DY759+DZ759)/1000)</f>
        <v>0</v>
      </c>
      <c r="AC759">
        <f>(-J759*44100)</f>
        <v>0</v>
      </c>
      <c r="AD759">
        <f>2*29.3*R759*0.92*(EA759-W759)</f>
        <v>0</v>
      </c>
      <c r="AE759">
        <f>2*0.95*5.67E-8*(((EA759+$B$7)+273)^4-(W759+273)^4)</f>
        <v>0</v>
      </c>
      <c r="AF759">
        <f>U759+AE759+AC759+AD759</f>
        <v>0</v>
      </c>
      <c r="AG759">
        <f>DX759*AU759*(DS759-DR759*(1000-AU759*DU759)/(1000-AU759*DT759))/(100*DL759)</f>
        <v>0</v>
      </c>
      <c r="AH759">
        <f>1000*DX759*AU759*(DT759-DU759)/(100*DL759*(1000-AU759*DT759))</f>
        <v>0</v>
      </c>
      <c r="AI759">
        <f>(AJ759 - AK759 - DY759*1E3/(8.314*(EA759+273.15)) * AM759/DX759 * AL759) * DX759/(100*DL759) * (1000 - DU759)/1000</f>
        <v>0</v>
      </c>
      <c r="AJ759">
        <v>1175.744318337305</v>
      </c>
      <c r="AK759">
        <v>1132.963575757576</v>
      </c>
      <c r="AL759">
        <v>3.388549094454971</v>
      </c>
      <c r="AM759">
        <v>65.65834347020231</v>
      </c>
      <c r="AN759">
        <f>(AP759 - AO759 + DY759*1E3/(8.314*(EA759+273.15)) * AR759/DX759 * AQ759) * DX759/(100*DL759) * 1000/(1000 - AP759)</f>
        <v>0</v>
      </c>
      <c r="AO759">
        <v>13.53330679842098</v>
      </c>
      <c r="AP759">
        <v>16.35980242424242</v>
      </c>
      <c r="AQ759">
        <v>-5.093378807439659E-05</v>
      </c>
      <c r="AR759">
        <v>107.4177789400426</v>
      </c>
      <c r="AS759">
        <v>0</v>
      </c>
      <c r="AT759">
        <v>0</v>
      </c>
      <c r="AU759">
        <f>IF(AS759*$H$13&gt;=AW759,1.0,(AW759/(AW759-AS759*$H$13)))</f>
        <v>0</v>
      </c>
      <c r="AV759">
        <f>(AU759-1)*100</f>
        <v>0</v>
      </c>
      <c r="AW759">
        <f>MAX(0,($B$13+$C$13*EF759)/(1+$D$13*EF759)*DY759/(EA759+273)*$E$13)</f>
        <v>0</v>
      </c>
      <c r="AX759" t="s">
        <v>437</v>
      </c>
      <c r="AY759" t="s">
        <v>437</v>
      </c>
      <c r="AZ759">
        <v>0</v>
      </c>
      <c r="BA759">
        <v>0</v>
      </c>
      <c r="BB759">
        <f>1-AZ759/BA759</f>
        <v>0</v>
      </c>
      <c r="BC759">
        <v>0</v>
      </c>
      <c r="BD759" t="s">
        <v>437</v>
      </c>
      <c r="BE759" t="s">
        <v>437</v>
      </c>
      <c r="BF759">
        <v>0</v>
      </c>
      <c r="BG759">
        <v>0</v>
      </c>
      <c r="BH759">
        <f>1-BF759/BG759</f>
        <v>0</v>
      </c>
      <c r="BI759">
        <v>0.5</v>
      </c>
      <c r="BJ759">
        <f>DI759</f>
        <v>0</v>
      </c>
      <c r="BK759">
        <f>L759</f>
        <v>0</v>
      </c>
      <c r="BL759">
        <f>BH759*BI759*BJ759</f>
        <v>0</v>
      </c>
      <c r="BM759">
        <f>(BK759-BC759)/BJ759</f>
        <v>0</v>
      </c>
      <c r="BN759">
        <f>(BA759-BG759)/BG759</f>
        <v>0</v>
      </c>
      <c r="BO759">
        <f>AZ759/(BB759+AZ759/BG759)</f>
        <v>0</v>
      </c>
      <c r="BP759" t="s">
        <v>437</v>
      </c>
      <c r="BQ759">
        <v>0</v>
      </c>
      <c r="BR759">
        <f>IF(BQ759&lt;&gt;0, BQ759, BO759)</f>
        <v>0</v>
      </c>
      <c r="BS759">
        <f>1-BR759/BG759</f>
        <v>0</v>
      </c>
      <c r="BT759">
        <f>(BG759-BF759)/(BG759-BR759)</f>
        <v>0</v>
      </c>
      <c r="BU759">
        <f>(BA759-BG759)/(BA759-BR759)</f>
        <v>0</v>
      </c>
      <c r="BV759">
        <f>(BG759-BF759)/(BG759-AZ759)</f>
        <v>0</v>
      </c>
      <c r="BW759">
        <f>(BA759-BG759)/(BA759-AZ759)</f>
        <v>0</v>
      </c>
      <c r="BX759">
        <f>(BT759*BR759/BF759)</f>
        <v>0</v>
      </c>
      <c r="BY759">
        <f>(1-BX759)</f>
        <v>0</v>
      </c>
      <c r="BZ759">
        <v>2020</v>
      </c>
      <c r="CA759">
        <v>290.0000000000001</v>
      </c>
      <c r="CB759">
        <v>1590.42</v>
      </c>
      <c r="CC759">
        <v>295</v>
      </c>
      <c r="CD759">
        <v>5220.67</v>
      </c>
      <c r="CE759">
        <v>1591.29</v>
      </c>
      <c r="CF759">
        <v>-0.87</v>
      </c>
      <c r="CG759">
        <v>300.0000000000001</v>
      </c>
      <c r="CH759">
        <v>23.8</v>
      </c>
      <c r="CI759">
        <v>1650.734719841875</v>
      </c>
      <c r="CJ759">
        <v>2.032994541366527</v>
      </c>
      <c r="CK759">
        <v>-31.03478562282126</v>
      </c>
      <c r="CL759">
        <v>0.9198548094063967</v>
      </c>
      <c r="CM759">
        <v>0.9759925733019913</v>
      </c>
      <c r="CN759">
        <v>-0.00431141668520578</v>
      </c>
      <c r="CO759">
        <v>289.9999999999999</v>
      </c>
      <c r="CP759">
        <v>1590.91</v>
      </c>
      <c r="CQ759">
        <v>765</v>
      </c>
      <c r="CR759">
        <v>5219.32</v>
      </c>
      <c r="CS759">
        <v>1591.27</v>
      </c>
      <c r="CT759">
        <v>-0.36</v>
      </c>
      <c r="DH759">
        <f>$B$11*EG759+$C$11*EH759+$F$11*ES759*(1-EV759)</f>
        <v>0</v>
      </c>
      <c r="DI759">
        <f>DH759*DJ759</f>
        <v>0</v>
      </c>
      <c r="DJ759">
        <f>($B$11*$D$9+$C$11*$D$9+$F$11*((FF759+EX759)/MAX(FF759+EX759+FG759, 0.1)*$I$9+FG759/MAX(FF759+EX759+FG759, 0.1)*$J$9))/($B$11+$C$11+$F$11)</f>
        <v>0</v>
      </c>
      <c r="DK759">
        <f>($B$11*$K$9+$C$11*$K$9+$F$11*((FF759+EX759)/MAX(FF759+EX759+FG759, 0.1)*$P$9+FG759/MAX(FF759+EX759+FG759, 0.1)*$Q$9))/($B$11+$C$11+$F$11)</f>
        <v>0</v>
      </c>
      <c r="DL759">
        <v>6</v>
      </c>
      <c r="DM759">
        <v>0.5</v>
      </c>
      <c r="DN759" t="s">
        <v>438</v>
      </c>
      <c r="DO759">
        <v>2</v>
      </c>
      <c r="DP759" t="b">
        <v>1</v>
      </c>
      <c r="DQ759">
        <v>1761516706.5</v>
      </c>
      <c r="DR759">
        <v>1107.756666666667</v>
      </c>
      <c r="DS759">
        <v>1161.372222222222</v>
      </c>
      <c r="DT759">
        <v>16.36237777777778</v>
      </c>
      <c r="DU759">
        <v>13.53461111111111</v>
      </c>
      <c r="DV759">
        <v>1111.386666666667</v>
      </c>
      <c r="DW759">
        <v>16.28943333333333</v>
      </c>
      <c r="DX759">
        <v>500.0048888888889</v>
      </c>
      <c r="DY759">
        <v>90.23674444444445</v>
      </c>
      <c r="DZ759">
        <v>0.09992182222222222</v>
      </c>
      <c r="EA759">
        <v>23.98761111111111</v>
      </c>
      <c r="EB759">
        <v>24.03488888888889</v>
      </c>
      <c r="EC759">
        <v>999.9000000000001</v>
      </c>
      <c r="ED759">
        <v>0</v>
      </c>
      <c r="EE759">
        <v>0</v>
      </c>
      <c r="EF759">
        <v>9997.707777777778</v>
      </c>
      <c r="EG759">
        <v>0</v>
      </c>
      <c r="EH759">
        <v>1044.79</v>
      </c>
      <c r="EI759">
        <v>-53.61506666666666</v>
      </c>
      <c r="EJ759">
        <v>1126.183333333333</v>
      </c>
      <c r="EK759">
        <v>1177.305555555556</v>
      </c>
      <c r="EL759">
        <v>2.827768888888889</v>
      </c>
      <c r="EM759">
        <v>1161.372222222222</v>
      </c>
      <c r="EN759">
        <v>13.53461111111111</v>
      </c>
      <c r="EO759">
        <v>1.476487777777778</v>
      </c>
      <c r="EP759">
        <v>1.22132</v>
      </c>
      <c r="EQ759">
        <v>12.72682222222222</v>
      </c>
      <c r="ER759">
        <v>9.863976666666666</v>
      </c>
      <c r="ES759">
        <v>1999.973333333333</v>
      </c>
      <c r="ET759">
        <v>0.9799956666666666</v>
      </c>
      <c r="EU759">
        <v>0.02000432222222222</v>
      </c>
      <c r="EV759">
        <v>0</v>
      </c>
      <c r="EW759">
        <v>1326.648888888889</v>
      </c>
      <c r="EX759">
        <v>5.00097</v>
      </c>
      <c r="EY759">
        <v>26810.22222222222</v>
      </c>
      <c r="EZ759">
        <v>16707.33333333333</v>
      </c>
      <c r="FA759">
        <v>41.187</v>
      </c>
      <c r="FB759">
        <v>42.312</v>
      </c>
      <c r="FC759">
        <v>41.319</v>
      </c>
      <c r="FD759">
        <v>41.70099999999999</v>
      </c>
      <c r="FE759">
        <v>41.25</v>
      </c>
      <c r="FF759">
        <v>1955.063333333333</v>
      </c>
      <c r="FG759">
        <v>39.91</v>
      </c>
      <c r="FH759">
        <v>0</v>
      </c>
      <c r="FI759">
        <v>11580.20000004768</v>
      </c>
      <c r="FJ759">
        <v>0</v>
      </c>
      <c r="FK759">
        <v>1327.903846153846</v>
      </c>
      <c r="FL759">
        <v>-14.99282052615926</v>
      </c>
      <c r="FM759">
        <v>-300.5401711747547</v>
      </c>
      <c r="FN759">
        <v>26835.09230769231</v>
      </c>
      <c r="FO759">
        <v>15</v>
      </c>
      <c r="FP759">
        <v>0</v>
      </c>
      <c r="FQ759" t="s">
        <v>439</v>
      </c>
      <c r="FR759">
        <v>1760210915.6</v>
      </c>
      <c r="FS759">
        <v>0</v>
      </c>
      <c r="FT759">
        <v>0</v>
      </c>
      <c r="FU759">
        <v>-0.215</v>
      </c>
      <c r="FV759">
        <v>0</v>
      </c>
      <c r="FW759">
        <v>-0.6919999999999999</v>
      </c>
      <c r="FX759">
        <v>0</v>
      </c>
      <c r="FY759">
        <v>400</v>
      </c>
      <c r="FZ759">
        <v>0</v>
      </c>
      <c r="GA759">
        <v>0.15</v>
      </c>
      <c r="GB759">
        <v>0</v>
      </c>
      <c r="GC759">
        <v>-53.4373731707317</v>
      </c>
      <c r="GD759">
        <v>-0.8200745644599636</v>
      </c>
      <c r="GE759">
        <v>0.13988528928461</v>
      </c>
      <c r="GF759">
        <v>0</v>
      </c>
      <c r="GG759">
        <v>1328.640294117647</v>
      </c>
      <c r="GH759">
        <v>-14.89121467555504</v>
      </c>
      <c r="GI759">
        <v>1.473368460154198</v>
      </c>
      <c r="GJ759">
        <v>0</v>
      </c>
      <c r="GK759">
        <v>2.907085853658536</v>
      </c>
      <c r="GL759">
        <v>-0.5738391637630726</v>
      </c>
      <c r="GM759">
        <v>0.05672202948722234</v>
      </c>
      <c r="GN759">
        <v>0</v>
      </c>
      <c r="GO759">
        <v>0</v>
      </c>
      <c r="GP759">
        <v>3</v>
      </c>
      <c r="GQ759" t="s">
        <v>455</v>
      </c>
      <c r="GR759">
        <v>3.13347</v>
      </c>
      <c r="GS759">
        <v>2.7602</v>
      </c>
      <c r="GT759">
        <v>0.183193</v>
      </c>
      <c r="GU759">
        <v>0.186515</v>
      </c>
      <c r="GV759">
        <v>0.0802445</v>
      </c>
      <c r="GW759">
        <v>0.06926259999999999</v>
      </c>
      <c r="GX759">
        <v>25895</v>
      </c>
      <c r="GY759">
        <v>25794.6</v>
      </c>
      <c r="GZ759">
        <v>29491.4</v>
      </c>
      <c r="HA759">
        <v>29318.6</v>
      </c>
      <c r="HB759">
        <v>35848.3</v>
      </c>
      <c r="HC759">
        <v>36151.5</v>
      </c>
      <c r="HD759">
        <v>41496.1</v>
      </c>
      <c r="HE759">
        <v>41650</v>
      </c>
      <c r="HF759">
        <v>1.90998</v>
      </c>
      <c r="HG759">
        <v>1.82728</v>
      </c>
      <c r="HH759">
        <v>0.009223820000000001</v>
      </c>
      <c r="HI759">
        <v>0</v>
      </c>
      <c r="HJ759">
        <v>23.8889</v>
      </c>
      <c r="HK759">
        <v>999.9</v>
      </c>
      <c r="HL759">
        <v>33.5</v>
      </c>
      <c r="HM759">
        <v>31.2</v>
      </c>
      <c r="HN759">
        <v>16.9403</v>
      </c>
      <c r="HO759">
        <v>62.3569</v>
      </c>
      <c r="HP759">
        <v>30.7652</v>
      </c>
      <c r="HQ759">
        <v>1</v>
      </c>
      <c r="HR759">
        <v>0.310094</v>
      </c>
      <c r="HS759">
        <v>5.55111</v>
      </c>
      <c r="HT759">
        <v>20.253</v>
      </c>
      <c r="HU759">
        <v>5.21744</v>
      </c>
      <c r="HV759">
        <v>12.0159</v>
      </c>
      <c r="HW759">
        <v>4.988</v>
      </c>
      <c r="HX759">
        <v>3.28783</v>
      </c>
      <c r="HY759">
        <v>9999</v>
      </c>
      <c r="HZ759">
        <v>9999</v>
      </c>
      <c r="IA759">
        <v>9999</v>
      </c>
      <c r="IB759">
        <v>999.9</v>
      </c>
      <c r="IC759">
        <v>4.97286</v>
      </c>
      <c r="ID759">
        <v>1.8666</v>
      </c>
      <c r="IE759">
        <v>1.86588</v>
      </c>
      <c r="IF759">
        <v>1.86585</v>
      </c>
      <c r="IG759">
        <v>1.86768</v>
      </c>
      <c r="IH759">
        <v>1.87017</v>
      </c>
      <c r="II759">
        <v>1.86876</v>
      </c>
      <c r="IJ759">
        <v>1.87027</v>
      </c>
      <c r="IK759">
        <v>0</v>
      </c>
      <c r="IL759">
        <v>0</v>
      </c>
      <c r="IM759">
        <v>0</v>
      </c>
      <c r="IN759">
        <v>0</v>
      </c>
      <c r="IO759" t="s">
        <v>441</v>
      </c>
      <c r="IP759" t="s">
        <v>442</v>
      </c>
      <c r="IQ759" t="s">
        <v>443</v>
      </c>
      <c r="IR759" t="s">
        <v>443</v>
      </c>
      <c r="IS759" t="s">
        <v>443</v>
      </c>
      <c r="IT759" t="s">
        <v>443</v>
      </c>
      <c r="IU759">
        <v>0</v>
      </c>
      <c r="IV759">
        <v>100</v>
      </c>
      <c r="IW759">
        <v>100</v>
      </c>
      <c r="IX759">
        <v>-3.65</v>
      </c>
      <c r="IY759">
        <v>0.07290000000000001</v>
      </c>
      <c r="IZ759">
        <v>-1.414774939843471</v>
      </c>
      <c r="JA759">
        <v>-0.002262605230658699</v>
      </c>
      <c r="JB759">
        <v>4.117972070868355E-07</v>
      </c>
      <c r="JC759">
        <v>-1.535053720392113E-10</v>
      </c>
      <c r="JD759">
        <v>-0.05773197212917025</v>
      </c>
      <c r="JE759">
        <v>-0.004387372397949352</v>
      </c>
      <c r="JF759">
        <v>0.001148265067849212</v>
      </c>
      <c r="JG759">
        <v>-2.372704636287677E-05</v>
      </c>
      <c r="JH759">
        <v>4</v>
      </c>
      <c r="JI759">
        <v>2346</v>
      </c>
      <c r="JJ759">
        <v>1</v>
      </c>
      <c r="JK759">
        <v>24</v>
      </c>
      <c r="JL759">
        <v>21763.2</v>
      </c>
      <c r="JM759">
        <v>29358611.8</v>
      </c>
      <c r="JN759">
        <v>2.36572</v>
      </c>
      <c r="JO759">
        <v>2.24243</v>
      </c>
      <c r="JP759">
        <v>1.39771</v>
      </c>
      <c r="JQ759">
        <v>2.34863</v>
      </c>
      <c r="JR759">
        <v>1.49536</v>
      </c>
      <c r="JS759">
        <v>2.69897</v>
      </c>
      <c r="JT759">
        <v>36.105</v>
      </c>
      <c r="JU759">
        <v>24.0175</v>
      </c>
      <c r="JV759">
        <v>18</v>
      </c>
      <c r="JW759">
        <v>501.573</v>
      </c>
      <c r="JX759">
        <v>438.494</v>
      </c>
      <c r="JY759">
        <v>18.0326</v>
      </c>
      <c r="JZ759">
        <v>31.3452</v>
      </c>
      <c r="KA759">
        <v>30.0003</v>
      </c>
      <c r="KB759">
        <v>31.1321</v>
      </c>
      <c r="KC759">
        <v>31.0581</v>
      </c>
      <c r="KD759">
        <v>47.38</v>
      </c>
      <c r="KE759">
        <v>21.7721</v>
      </c>
      <c r="KF759">
        <v>27.6733</v>
      </c>
      <c r="KG759">
        <v>18.0003</v>
      </c>
      <c r="KH759">
        <v>1189.5</v>
      </c>
      <c r="KI759">
        <v>13.6832</v>
      </c>
      <c r="KJ759">
        <v>100.787</v>
      </c>
      <c r="KK759">
        <v>100.157</v>
      </c>
    </row>
    <row r="760" spans="1:297">
      <c r="A760">
        <v>744</v>
      </c>
      <c r="B760">
        <v>1761516714</v>
      </c>
      <c r="C760">
        <v>9503.5</v>
      </c>
      <c r="D760" t="s">
        <v>1937</v>
      </c>
      <c r="E760" t="s">
        <v>1938</v>
      </c>
      <c r="F760">
        <v>5</v>
      </c>
      <c r="G760" t="s">
        <v>1604</v>
      </c>
      <c r="H760" t="s">
        <v>436</v>
      </c>
      <c r="I760">
        <v>1761516711.2</v>
      </c>
      <c r="J760">
        <f>(K760)/1000</f>
        <v>0</v>
      </c>
      <c r="K760">
        <f>IF(DP760, AN760, AH760)</f>
        <v>0</v>
      </c>
      <c r="L760">
        <f>IF(DP760, AI760, AG760)</f>
        <v>0</v>
      </c>
      <c r="M760">
        <f>DR760 - IF(AU760&gt;1, L760*DL760*100.0/(AW760), 0)</f>
        <v>0</v>
      </c>
      <c r="N760">
        <f>((T760-J760/2)*M760-L760)/(T760+J760/2)</f>
        <v>0</v>
      </c>
      <c r="O760">
        <f>N760*(DY760+DZ760)/1000.0</f>
        <v>0</v>
      </c>
      <c r="P760">
        <f>(DR760 - IF(AU760&gt;1, L760*DL760*100.0/(AW760), 0))*(DY760+DZ760)/1000.0</f>
        <v>0</v>
      </c>
      <c r="Q760">
        <f>2.0/((1/S760-1/R760)+SIGN(S760)*SQRT((1/S760-1/R760)*(1/S760-1/R760) + 4*DM760/((DM760+1)*(DM760+1))*(2*1/S760*1/R760-1/R760*1/R760)))</f>
        <v>0</v>
      </c>
      <c r="R760">
        <f>IF(LEFT(DN760,1)&lt;&gt;"0",IF(LEFT(DN760,1)="1",3.0,DO760),$D$5+$E$5*(EF760*DY760/($K$5*1000))+$F$5*(EF760*DY760/($K$5*1000))*MAX(MIN(DL760,$J$5),$I$5)*MAX(MIN(DL760,$J$5),$I$5)+$G$5*MAX(MIN(DL760,$J$5),$I$5)*(EF760*DY760/($K$5*1000))+$H$5*(EF760*DY760/($K$5*1000))*(EF760*DY760/($K$5*1000)))</f>
        <v>0</v>
      </c>
      <c r="S760">
        <f>J760*(1000-(1000*0.61365*exp(17.502*W760/(240.97+W760))/(DY760+DZ760)+DT760)/2)/(1000*0.61365*exp(17.502*W760/(240.97+W760))/(DY760+DZ760)-DT760)</f>
        <v>0</v>
      </c>
      <c r="T760">
        <f>1/((DM760+1)/(Q760/1.6)+1/(R760/1.37)) + DM760/((DM760+1)/(Q760/1.6) + DM760/(R760/1.37))</f>
        <v>0</v>
      </c>
      <c r="U760">
        <f>(DH760*DK760)</f>
        <v>0</v>
      </c>
      <c r="V760">
        <f>(EA760+(U760+2*0.95*5.67E-8*(((EA760+$B$7)+273)^4-(EA760+273)^4)-44100*J760)/(1.84*29.3*R760+8*0.95*5.67E-8*(EA760+273)^3))</f>
        <v>0</v>
      </c>
      <c r="W760">
        <f>($C$7*EB760+$D$7*EC760+$E$7*V760)</f>
        <v>0</v>
      </c>
      <c r="X760">
        <f>0.61365*exp(17.502*W760/(240.97+W760))</f>
        <v>0</v>
      </c>
      <c r="Y760">
        <f>(Z760/AA760*100)</f>
        <v>0</v>
      </c>
      <c r="Z760">
        <f>DT760*(DY760+DZ760)/1000</f>
        <v>0</v>
      </c>
      <c r="AA760">
        <f>0.61365*exp(17.502*EA760/(240.97+EA760))</f>
        <v>0</v>
      </c>
      <c r="AB760">
        <f>(X760-DT760*(DY760+DZ760)/1000)</f>
        <v>0</v>
      </c>
      <c r="AC760">
        <f>(-J760*44100)</f>
        <v>0</v>
      </c>
      <c r="AD760">
        <f>2*29.3*R760*0.92*(EA760-W760)</f>
        <v>0</v>
      </c>
      <c r="AE760">
        <f>2*0.95*5.67E-8*(((EA760+$B$7)+273)^4-(W760+273)^4)</f>
        <v>0</v>
      </c>
      <c r="AF760">
        <f>U760+AE760+AC760+AD760</f>
        <v>0</v>
      </c>
      <c r="AG760">
        <f>DX760*AU760*(DS760-DR760*(1000-AU760*DU760)/(1000-AU760*DT760))/(100*DL760)</f>
        <v>0</v>
      </c>
      <c r="AH760">
        <f>1000*DX760*AU760*(DT760-DU760)/(100*DL760*(1000-AU760*DT760))</f>
        <v>0</v>
      </c>
      <c r="AI760">
        <f>(AJ760 - AK760 - DY760*1E3/(8.314*(EA760+273.15)) * AM760/DX760 * AL760) * DX760/(100*DL760) * (1000 - DU760)/1000</f>
        <v>0</v>
      </c>
      <c r="AJ760">
        <v>1192.719310814633</v>
      </c>
      <c r="AK760">
        <v>1149.927515151515</v>
      </c>
      <c r="AL760">
        <v>3.384803713065595</v>
      </c>
      <c r="AM760">
        <v>65.65834347020231</v>
      </c>
      <c r="AN760">
        <f>(AP760 - AO760 + DY760*1E3/(8.314*(EA760+273.15)) * AR760/DX760 * AQ760) * DX760/(100*DL760) * 1000/(1000 - AP760)</f>
        <v>0</v>
      </c>
      <c r="AO760">
        <v>13.57708268439266</v>
      </c>
      <c r="AP760">
        <v>16.35496848484848</v>
      </c>
      <c r="AQ760">
        <v>-3.94980653787978E-05</v>
      </c>
      <c r="AR760">
        <v>107.4177789400426</v>
      </c>
      <c r="AS760">
        <v>0</v>
      </c>
      <c r="AT760">
        <v>0</v>
      </c>
      <c r="AU760">
        <f>IF(AS760*$H$13&gt;=AW760,1.0,(AW760/(AW760-AS760*$H$13)))</f>
        <v>0</v>
      </c>
      <c r="AV760">
        <f>(AU760-1)*100</f>
        <v>0</v>
      </c>
      <c r="AW760">
        <f>MAX(0,($B$13+$C$13*EF760)/(1+$D$13*EF760)*DY760/(EA760+273)*$E$13)</f>
        <v>0</v>
      </c>
      <c r="AX760" t="s">
        <v>437</v>
      </c>
      <c r="AY760" t="s">
        <v>437</v>
      </c>
      <c r="AZ760">
        <v>0</v>
      </c>
      <c r="BA760">
        <v>0</v>
      </c>
      <c r="BB760">
        <f>1-AZ760/BA760</f>
        <v>0</v>
      </c>
      <c r="BC760">
        <v>0</v>
      </c>
      <c r="BD760" t="s">
        <v>437</v>
      </c>
      <c r="BE760" t="s">
        <v>437</v>
      </c>
      <c r="BF760">
        <v>0</v>
      </c>
      <c r="BG760">
        <v>0</v>
      </c>
      <c r="BH760">
        <f>1-BF760/BG760</f>
        <v>0</v>
      </c>
      <c r="BI760">
        <v>0.5</v>
      </c>
      <c r="BJ760">
        <f>DI760</f>
        <v>0</v>
      </c>
      <c r="BK760">
        <f>L760</f>
        <v>0</v>
      </c>
      <c r="BL760">
        <f>BH760*BI760*BJ760</f>
        <v>0</v>
      </c>
      <c r="BM760">
        <f>(BK760-BC760)/BJ760</f>
        <v>0</v>
      </c>
      <c r="BN760">
        <f>(BA760-BG760)/BG760</f>
        <v>0</v>
      </c>
      <c r="BO760">
        <f>AZ760/(BB760+AZ760/BG760)</f>
        <v>0</v>
      </c>
      <c r="BP760" t="s">
        <v>437</v>
      </c>
      <c r="BQ760">
        <v>0</v>
      </c>
      <c r="BR760">
        <f>IF(BQ760&lt;&gt;0, BQ760, BO760)</f>
        <v>0</v>
      </c>
      <c r="BS760">
        <f>1-BR760/BG760</f>
        <v>0</v>
      </c>
      <c r="BT760">
        <f>(BG760-BF760)/(BG760-BR760)</f>
        <v>0</v>
      </c>
      <c r="BU760">
        <f>(BA760-BG760)/(BA760-BR760)</f>
        <v>0</v>
      </c>
      <c r="BV760">
        <f>(BG760-BF760)/(BG760-AZ760)</f>
        <v>0</v>
      </c>
      <c r="BW760">
        <f>(BA760-BG760)/(BA760-AZ760)</f>
        <v>0</v>
      </c>
      <c r="BX760">
        <f>(BT760*BR760/BF760)</f>
        <v>0</v>
      </c>
      <c r="BY760">
        <f>(1-BX760)</f>
        <v>0</v>
      </c>
      <c r="BZ760">
        <v>2020</v>
      </c>
      <c r="CA760">
        <v>290.0000000000001</v>
      </c>
      <c r="CB760">
        <v>1590.42</v>
      </c>
      <c r="CC760">
        <v>295</v>
      </c>
      <c r="CD760">
        <v>5220.67</v>
      </c>
      <c r="CE760">
        <v>1591.29</v>
      </c>
      <c r="CF760">
        <v>-0.87</v>
      </c>
      <c r="CG760">
        <v>300.0000000000001</v>
      </c>
      <c r="CH760">
        <v>23.8</v>
      </c>
      <c r="CI760">
        <v>1650.734719841875</v>
      </c>
      <c r="CJ760">
        <v>2.032994541366527</v>
      </c>
      <c r="CK760">
        <v>-31.03478562282126</v>
      </c>
      <c r="CL760">
        <v>0.9198548094063967</v>
      </c>
      <c r="CM760">
        <v>0.9759925733019913</v>
      </c>
      <c r="CN760">
        <v>-0.00431141668520578</v>
      </c>
      <c r="CO760">
        <v>289.9999999999999</v>
      </c>
      <c r="CP760">
        <v>1590.91</v>
      </c>
      <c r="CQ760">
        <v>765</v>
      </c>
      <c r="CR760">
        <v>5219.32</v>
      </c>
      <c r="CS760">
        <v>1591.27</v>
      </c>
      <c r="CT760">
        <v>-0.36</v>
      </c>
      <c r="DH760">
        <f>$B$11*EG760+$C$11*EH760+$F$11*ES760*(1-EV760)</f>
        <v>0</v>
      </c>
      <c r="DI760">
        <f>DH760*DJ760</f>
        <v>0</v>
      </c>
      <c r="DJ760">
        <f>($B$11*$D$9+$C$11*$D$9+$F$11*((FF760+EX760)/MAX(FF760+EX760+FG760, 0.1)*$I$9+FG760/MAX(FF760+EX760+FG760, 0.1)*$J$9))/($B$11+$C$11+$F$11)</f>
        <v>0</v>
      </c>
      <c r="DK760">
        <f>($B$11*$K$9+$C$11*$K$9+$F$11*((FF760+EX760)/MAX(FF760+EX760+FG760, 0.1)*$P$9+FG760/MAX(FF760+EX760+FG760, 0.1)*$Q$9))/($B$11+$C$11+$F$11)</f>
        <v>0</v>
      </c>
      <c r="DL760">
        <v>6</v>
      </c>
      <c r="DM760">
        <v>0.5</v>
      </c>
      <c r="DN760" t="s">
        <v>438</v>
      </c>
      <c r="DO760">
        <v>2</v>
      </c>
      <c r="DP760" t="b">
        <v>1</v>
      </c>
      <c r="DQ760">
        <v>1761516711.2</v>
      </c>
      <c r="DR760">
        <v>1123.466</v>
      </c>
      <c r="DS760">
        <v>1177.06</v>
      </c>
      <c r="DT760">
        <v>16.35689</v>
      </c>
      <c r="DU760">
        <v>13.57884</v>
      </c>
      <c r="DV760">
        <v>1127.127</v>
      </c>
      <c r="DW760">
        <v>16.28403</v>
      </c>
      <c r="DX760">
        <v>499.9839</v>
      </c>
      <c r="DY760">
        <v>90.23679</v>
      </c>
      <c r="DZ760">
        <v>0.10007929</v>
      </c>
      <c r="EA760">
        <v>23.98269</v>
      </c>
      <c r="EB760">
        <v>24.03976</v>
      </c>
      <c r="EC760">
        <v>999.9</v>
      </c>
      <c r="ED760">
        <v>0</v>
      </c>
      <c r="EE760">
        <v>0</v>
      </c>
      <c r="EF760">
        <v>9991.189999999999</v>
      </c>
      <c r="EG760">
        <v>0</v>
      </c>
      <c r="EH760">
        <v>1044.79</v>
      </c>
      <c r="EI760">
        <v>-53.59580000000001</v>
      </c>
      <c r="EJ760">
        <v>1142.146</v>
      </c>
      <c r="EK760">
        <v>1193.263</v>
      </c>
      <c r="EL760">
        <v>2.778047</v>
      </c>
      <c r="EM760">
        <v>1177.06</v>
      </c>
      <c r="EN760">
        <v>13.57884</v>
      </c>
      <c r="EO760">
        <v>1.475993</v>
      </c>
      <c r="EP760">
        <v>1.225313</v>
      </c>
      <c r="EQ760">
        <v>12.72171</v>
      </c>
      <c r="ER760">
        <v>9.912667000000003</v>
      </c>
      <c r="ES760">
        <v>2000.014</v>
      </c>
      <c r="ET760">
        <v>0.9799960999999999</v>
      </c>
      <c r="EU760">
        <v>0.02000393</v>
      </c>
      <c r="EV760">
        <v>0</v>
      </c>
      <c r="EW760">
        <v>1325.522</v>
      </c>
      <c r="EX760">
        <v>5.000970000000001</v>
      </c>
      <c r="EY760">
        <v>26787.25</v>
      </c>
      <c r="EZ760">
        <v>16707.68</v>
      </c>
      <c r="FA760">
        <v>41.187</v>
      </c>
      <c r="FB760">
        <v>42.312</v>
      </c>
      <c r="FC760">
        <v>41.3498</v>
      </c>
      <c r="FD760">
        <v>41.687</v>
      </c>
      <c r="FE760">
        <v>41.2374</v>
      </c>
      <c r="FF760">
        <v>1955.104</v>
      </c>
      <c r="FG760">
        <v>39.90999999999999</v>
      </c>
      <c r="FH760">
        <v>0</v>
      </c>
      <c r="FI760">
        <v>11585</v>
      </c>
      <c r="FJ760">
        <v>0</v>
      </c>
      <c r="FK760">
        <v>1326.680769230769</v>
      </c>
      <c r="FL760">
        <v>-15.82632479267768</v>
      </c>
      <c r="FM760">
        <v>-296.2188035331363</v>
      </c>
      <c r="FN760">
        <v>26811.23846153846</v>
      </c>
      <c r="FO760">
        <v>15</v>
      </c>
      <c r="FP760">
        <v>0</v>
      </c>
      <c r="FQ760" t="s">
        <v>439</v>
      </c>
      <c r="FR760">
        <v>1760210915.6</v>
      </c>
      <c r="FS760">
        <v>0</v>
      </c>
      <c r="FT760">
        <v>0</v>
      </c>
      <c r="FU760">
        <v>-0.215</v>
      </c>
      <c r="FV760">
        <v>0</v>
      </c>
      <c r="FW760">
        <v>-0.6919999999999999</v>
      </c>
      <c r="FX760">
        <v>0</v>
      </c>
      <c r="FY760">
        <v>400</v>
      </c>
      <c r="FZ760">
        <v>0</v>
      </c>
      <c r="GA760">
        <v>0.15</v>
      </c>
      <c r="GB760">
        <v>0</v>
      </c>
      <c r="GC760">
        <v>-53.50262499999999</v>
      </c>
      <c r="GD760">
        <v>-0.7159001876170036</v>
      </c>
      <c r="GE760">
        <v>0.128592901728672</v>
      </c>
      <c r="GF760">
        <v>0</v>
      </c>
      <c r="GG760">
        <v>1327.444411764706</v>
      </c>
      <c r="GH760">
        <v>-14.93919022661</v>
      </c>
      <c r="GI760">
        <v>1.482553820422658</v>
      </c>
      <c r="GJ760">
        <v>0</v>
      </c>
      <c r="GK760">
        <v>2.860079</v>
      </c>
      <c r="GL760">
        <v>-0.5937509943714859</v>
      </c>
      <c r="GM760">
        <v>0.05731928239257709</v>
      </c>
      <c r="GN760">
        <v>0</v>
      </c>
      <c r="GO760">
        <v>0</v>
      </c>
      <c r="GP760">
        <v>3</v>
      </c>
      <c r="GQ760" t="s">
        <v>455</v>
      </c>
      <c r="GR760">
        <v>3.13352</v>
      </c>
      <c r="GS760">
        <v>2.76016</v>
      </c>
      <c r="GT760">
        <v>0.184911</v>
      </c>
      <c r="GU760">
        <v>0.188196</v>
      </c>
      <c r="GV760">
        <v>0.0802291</v>
      </c>
      <c r="GW760">
        <v>0.06950000000000001</v>
      </c>
      <c r="GX760">
        <v>25839.8</v>
      </c>
      <c r="GY760">
        <v>25741.1</v>
      </c>
      <c r="GZ760">
        <v>29490.6</v>
      </c>
      <c r="HA760">
        <v>29318.4</v>
      </c>
      <c r="HB760">
        <v>35847.9</v>
      </c>
      <c r="HC760">
        <v>36141.9</v>
      </c>
      <c r="HD760">
        <v>41494.9</v>
      </c>
      <c r="HE760">
        <v>41649.6</v>
      </c>
      <c r="HF760">
        <v>1.91025</v>
      </c>
      <c r="HG760">
        <v>1.82693</v>
      </c>
      <c r="HH760">
        <v>0.009030099999999999</v>
      </c>
      <c r="HI760">
        <v>0</v>
      </c>
      <c r="HJ760">
        <v>23.8896</v>
      </c>
      <c r="HK760">
        <v>999.9</v>
      </c>
      <c r="HL760">
        <v>33.5</v>
      </c>
      <c r="HM760">
        <v>31.3</v>
      </c>
      <c r="HN760">
        <v>17.0367</v>
      </c>
      <c r="HO760">
        <v>62.7269</v>
      </c>
      <c r="HP760">
        <v>30.6691</v>
      </c>
      <c r="HQ760">
        <v>1</v>
      </c>
      <c r="HR760">
        <v>0.310061</v>
      </c>
      <c r="HS760">
        <v>5.60815</v>
      </c>
      <c r="HT760">
        <v>20.2513</v>
      </c>
      <c r="HU760">
        <v>5.21624</v>
      </c>
      <c r="HV760">
        <v>12.0159</v>
      </c>
      <c r="HW760">
        <v>4.9878</v>
      </c>
      <c r="HX760">
        <v>3.2876</v>
      </c>
      <c r="HY760">
        <v>9999</v>
      </c>
      <c r="HZ760">
        <v>9999</v>
      </c>
      <c r="IA760">
        <v>9999</v>
      </c>
      <c r="IB760">
        <v>999.9</v>
      </c>
      <c r="IC760">
        <v>4.97286</v>
      </c>
      <c r="ID760">
        <v>1.8666</v>
      </c>
      <c r="IE760">
        <v>1.86587</v>
      </c>
      <c r="IF760">
        <v>1.86584</v>
      </c>
      <c r="IG760">
        <v>1.86769</v>
      </c>
      <c r="IH760">
        <v>1.87016</v>
      </c>
      <c r="II760">
        <v>1.86876</v>
      </c>
      <c r="IJ760">
        <v>1.87027</v>
      </c>
      <c r="IK760">
        <v>0</v>
      </c>
      <c r="IL760">
        <v>0</v>
      </c>
      <c r="IM760">
        <v>0</v>
      </c>
      <c r="IN760">
        <v>0</v>
      </c>
      <c r="IO760" t="s">
        <v>441</v>
      </c>
      <c r="IP760" t="s">
        <v>442</v>
      </c>
      <c r="IQ760" t="s">
        <v>443</v>
      </c>
      <c r="IR760" t="s">
        <v>443</v>
      </c>
      <c r="IS760" t="s">
        <v>443</v>
      </c>
      <c r="IT760" t="s">
        <v>443</v>
      </c>
      <c r="IU760">
        <v>0</v>
      </c>
      <c r="IV760">
        <v>100</v>
      </c>
      <c r="IW760">
        <v>100</v>
      </c>
      <c r="IX760">
        <v>-3.68</v>
      </c>
      <c r="IY760">
        <v>0.0728</v>
      </c>
      <c r="IZ760">
        <v>-1.414774939843471</v>
      </c>
      <c r="JA760">
        <v>-0.002262605230658699</v>
      </c>
      <c r="JB760">
        <v>4.117972070868355E-07</v>
      </c>
      <c r="JC760">
        <v>-1.535053720392113E-10</v>
      </c>
      <c r="JD760">
        <v>-0.05773197212917025</v>
      </c>
      <c r="JE760">
        <v>-0.004387372397949352</v>
      </c>
      <c r="JF760">
        <v>0.001148265067849212</v>
      </c>
      <c r="JG760">
        <v>-2.372704636287677E-05</v>
      </c>
      <c r="JH760">
        <v>4</v>
      </c>
      <c r="JI760">
        <v>2346</v>
      </c>
      <c r="JJ760">
        <v>1</v>
      </c>
      <c r="JK760">
        <v>24</v>
      </c>
      <c r="JL760">
        <v>21763.3</v>
      </c>
      <c r="JM760">
        <v>29358611.9</v>
      </c>
      <c r="JN760">
        <v>2.39136</v>
      </c>
      <c r="JO760">
        <v>2.24854</v>
      </c>
      <c r="JP760">
        <v>1.39648</v>
      </c>
      <c r="JQ760">
        <v>2.35596</v>
      </c>
      <c r="JR760">
        <v>1.49536</v>
      </c>
      <c r="JS760">
        <v>2.69287</v>
      </c>
      <c r="JT760">
        <v>36.105</v>
      </c>
      <c r="JU760">
        <v>24.0175</v>
      </c>
      <c r="JV760">
        <v>18</v>
      </c>
      <c r="JW760">
        <v>501.752</v>
      </c>
      <c r="JX760">
        <v>438.278</v>
      </c>
      <c r="JY760">
        <v>17.9992</v>
      </c>
      <c r="JZ760">
        <v>31.3452</v>
      </c>
      <c r="KA760">
        <v>30.0003</v>
      </c>
      <c r="KB760">
        <v>31.1321</v>
      </c>
      <c r="KC760">
        <v>31.0581</v>
      </c>
      <c r="KD760">
        <v>47.8782</v>
      </c>
      <c r="KE760">
        <v>21.4799</v>
      </c>
      <c r="KF760">
        <v>27.6733</v>
      </c>
      <c r="KG760">
        <v>17.9605</v>
      </c>
      <c r="KH760">
        <v>1202.86</v>
      </c>
      <c r="KI760">
        <v>13.7264</v>
      </c>
      <c r="KJ760">
        <v>100.785</v>
      </c>
      <c r="KK760">
        <v>100.157</v>
      </c>
    </row>
    <row r="761" spans="1:297">
      <c r="A761">
        <v>745</v>
      </c>
      <c r="B761">
        <v>1761516719</v>
      </c>
      <c r="C761">
        <v>9508.5</v>
      </c>
      <c r="D761" t="s">
        <v>1939</v>
      </c>
      <c r="E761" t="s">
        <v>1940</v>
      </c>
      <c r="F761">
        <v>5</v>
      </c>
      <c r="G761" t="s">
        <v>1604</v>
      </c>
      <c r="H761" t="s">
        <v>436</v>
      </c>
      <c r="I761">
        <v>1761516716.5</v>
      </c>
      <c r="J761">
        <f>(K761)/1000</f>
        <v>0</v>
      </c>
      <c r="K761">
        <f>IF(DP761, AN761, AH761)</f>
        <v>0</v>
      </c>
      <c r="L761">
        <f>IF(DP761, AI761, AG761)</f>
        <v>0</v>
      </c>
      <c r="M761">
        <f>DR761 - IF(AU761&gt;1, L761*DL761*100.0/(AW761), 0)</f>
        <v>0</v>
      </c>
      <c r="N761">
        <f>((T761-J761/2)*M761-L761)/(T761+J761/2)</f>
        <v>0</v>
      </c>
      <c r="O761">
        <f>N761*(DY761+DZ761)/1000.0</f>
        <v>0</v>
      </c>
      <c r="P761">
        <f>(DR761 - IF(AU761&gt;1, L761*DL761*100.0/(AW761), 0))*(DY761+DZ761)/1000.0</f>
        <v>0</v>
      </c>
      <c r="Q761">
        <f>2.0/((1/S761-1/R761)+SIGN(S761)*SQRT((1/S761-1/R761)*(1/S761-1/R761) + 4*DM761/((DM761+1)*(DM761+1))*(2*1/S761*1/R761-1/R761*1/R761)))</f>
        <v>0</v>
      </c>
      <c r="R761">
        <f>IF(LEFT(DN761,1)&lt;&gt;"0",IF(LEFT(DN761,1)="1",3.0,DO761),$D$5+$E$5*(EF761*DY761/($K$5*1000))+$F$5*(EF761*DY761/($K$5*1000))*MAX(MIN(DL761,$J$5),$I$5)*MAX(MIN(DL761,$J$5),$I$5)+$G$5*MAX(MIN(DL761,$J$5),$I$5)*(EF761*DY761/($K$5*1000))+$H$5*(EF761*DY761/($K$5*1000))*(EF761*DY761/($K$5*1000)))</f>
        <v>0</v>
      </c>
      <c r="S761">
        <f>J761*(1000-(1000*0.61365*exp(17.502*W761/(240.97+W761))/(DY761+DZ761)+DT761)/2)/(1000*0.61365*exp(17.502*W761/(240.97+W761))/(DY761+DZ761)-DT761)</f>
        <v>0</v>
      </c>
      <c r="T761">
        <f>1/((DM761+1)/(Q761/1.6)+1/(R761/1.37)) + DM761/((DM761+1)/(Q761/1.6) + DM761/(R761/1.37))</f>
        <v>0</v>
      </c>
      <c r="U761">
        <f>(DH761*DK761)</f>
        <v>0</v>
      </c>
      <c r="V761">
        <f>(EA761+(U761+2*0.95*5.67E-8*(((EA761+$B$7)+273)^4-(EA761+273)^4)-44100*J761)/(1.84*29.3*R761+8*0.95*5.67E-8*(EA761+273)^3))</f>
        <v>0</v>
      </c>
      <c r="W761">
        <f>($C$7*EB761+$D$7*EC761+$E$7*V761)</f>
        <v>0</v>
      </c>
      <c r="X761">
        <f>0.61365*exp(17.502*W761/(240.97+W761))</f>
        <v>0</v>
      </c>
      <c r="Y761">
        <f>(Z761/AA761*100)</f>
        <v>0</v>
      </c>
      <c r="Z761">
        <f>DT761*(DY761+DZ761)/1000</f>
        <v>0</v>
      </c>
      <c r="AA761">
        <f>0.61365*exp(17.502*EA761/(240.97+EA761))</f>
        <v>0</v>
      </c>
      <c r="AB761">
        <f>(X761-DT761*(DY761+DZ761)/1000)</f>
        <v>0</v>
      </c>
      <c r="AC761">
        <f>(-J761*44100)</f>
        <v>0</v>
      </c>
      <c r="AD761">
        <f>2*29.3*R761*0.92*(EA761-W761)</f>
        <v>0</v>
      </c>
      <c r="AE761">
        <f>2*0.95*5.67E-8*(((EA761+$B$7)+273)^4-(W761+273)^4)</f>
        <v>0</v>
      </c>
      <c r="AF761">
        <f>U761+AE761+AC761+AD761</f>
        <v>0</v>
      </c>
      <c r="AG761">
        <f>DX761*AU761*(DS761-DR761*(1000-AU761*DU761)/(1000-AU761*DT761))/(100*DL761)</f>
        <v>0</v>
      </c>
      <c r="AH761">
        <f>1000*DX761*AU761*(DT761-DU761)/(100*DL761*(1000-AU761*DT761))</f>
        <v>0</v>
      </c>
      <c r="AI761">
        <f>(AJ761 - AK761 - DY761*1E3/(8.314*(EA761+273.15)) * AM761/DX761 * AL761) * DX761/(100*DL761) * (1000 - DU761)/1000</f>
        <v>0</v>
      </c>
      <c r="AJ761">
        <v>1209.652249420628</v>
      </c>
      <c r="AK761">
        <v>1166.889151515152</v>
      </c>
      <c r="AL761">
        <v>3.39700676405327</v>
      </c>
      <c r="AM761">
        <v>65.65834347020231</v>
      </c>
      <c r="AN761">
        <f>(AP761 - AO761 + DY761*1E3/(8.314*(EA761+273.15)) * AR761/DX761 * AQ761) * DX761/(100*DL761) * 1000/(1000 - AP761)</f>
        <v>0</v>
      </c>
      <c r="AO761">
        <v>13.6462202951272</v>
      </c>
      <c r="AP761">
        <v>16.36052969696969</v>
      </c>
      <c r="AQ761">
        <v>3.479268772154594E-05</v>
      </c>
      <c r="AR761">
        <v>107.4177789400426</v>
      </c>
      <c r="AS761">
        <v>0</v>
      </c>
      <c r="AT761">
        <v>0</v>
      </c>
      <c r="AU761">
        <f>IF(AS761*$H$13&gt;=AW761,1.0,(AW761/(AW761-AS761*$H$13)))</f>
        <v>0</v>
      </c>
      <c r="AV761">
        <f>(AU761-1)*100</f>
        <v>0</v>
      </c>
      <c r="AW761">
        <f>MAX(0,($B$13+$C$13*EF761)/(1+$D$13*EF761)*DY761/(EA761+273)*$E$13)</f>
        <v>0</v>
      </c>
      <c r="AX761" t="s">
        <v>437</v>
      </c>
      <c r="AY761" t="s">
        <v>437</v>
      </c>
      <c r="AZ761">
        <v>0</v>
      </c>
      <c r="BA761">
        <v>0</v>
      </c>
      <c r="BB761">
        <f>1-AZ761/BA761</f>
        <v>0</v>
      </c>
      <c r="BC761">
        <v>0</v>
      </c>
      <c r="BD761" t="s">
        <v>437</v>
      </c>
      <c r="BE761" t="s">
        <v>437</v>
      </c>
      <c r="BF761">
        <v>0</v>
      </c>
      <c r="BG761">
        <v>0</v>
      </c>
      <c r="BH761">
        <f>1-BF761/BG761</f>
        <v>0</v>
      </c>
      <c r="BI761">
        <v>0.5</v>
      </c>
      <c r="BJ761">
        <f>DI761</f>
        <v>0</v>
      </c>
      <c r="BK761">
        <f>L761</f>
        <v>0</v>
      </c>
      <c r="BL761">
        <f>BH761*BI761*BJ761</f>
        <v>0</v>
      </c>
      <c r="BM761">
        <f>(BK761-BC761)/BJ761</f>
        <v>0</v>
      </c>
      <c r="BN761">
        <f>(BA761-BG761)/BG761</f>
        <v>0</v>
      </c>
      <c r="BO761">
        <f>AZ761/(BB761+AZ761/BG761)</f>
        <v>0</v>
      </c>
      <c r="BP761" t="s">
        <v>437</v>
      </c>
      <c r="BQ761">
        <v>0</v>
      </c>
      <c r="BR761">
        <f>IF(BQ761&lt;&gt;0, BQ761, BO761)</f>
        <v>0</v>
      </c>
      <c r="BS761">
        <f>1-BR761/BG761</f>
        <v>0</v>
      </c>
      <c r="BT761">
        <f>(BG761-BF761)/(BG761-BR761)</f>
        <v>0</v>
      </c>
      <c r="BU761">
        <f>(BA761-BG761)/(BA761-BR761)</f>
        <v>0</v>
      </c>
      <c r="BV761">
        <f>(BG761-BF761)/(BG761-AZ761)</f>
        <v>0</v>
      </c>
      <c r="BW761">
        <f>(BA761-BG761)/(BA761-AZ761)</f>
        <v>0</v>
      </c>
      <c r="BX761">
        <f>(BT761*BR761/BF761)</f>
        <v>0</v>
      </c>
      <c r="BY761">
        <f>(1-BX761)</f>
        <v>0</v>
      </c>
      <c r="BZ761">
        <v>2020</v>
      </c>
      <c r="CA761">
        <v>290.0000000000001</v>
      </c>
      <c r="CB761">
        <v>1590.42</v>
      </c>
      <c r="CC761">
        <v>295</v>
      </c>
      <c r="CD761">
        <v>5220.67</v>
      </c>
      <c r="CE761">
        <v>1591.29</v>
      </c>
      <c r="CF761">
        <v>-0.87</v>
      </c>
      <c r="CG761">
        <v>300.0000000000001</v>
      </c>
      <c r="CH761">
        <v>23.8</v>
      </c>
      <c r="CI761">
        <v>1650.734719841875</v>
      </c>
      <c r="CJ761">
        <v>2.032994541366527</v>
      </c>
      <c r="CK761">
        <v>-31.03478562282126</v>
      </c>
      <c r="CL761">
        <v>0.9198548094063967</v>
      </c>
      <c r="CM761">
        <v>0.9759925733019913</v>
      </c>
      <c r="CN761">
        <v>-0.00431141668520578</v>
      </c>
      <c r="CO761">
        <v>289.9999999999999</v>
      </c>
      <c r="CP761">
        <v>1590.91</v>
      </c>
      <c r="CQ761">
        <v>765</v>
      </c>
      <c r="CR761">
        <v>5219.32</v>
      </c>
      <c r="CS761">
        <v>1591.27</v>
      </c>
      <c r="CT761">
        <v>-0.36</v>
      </c>
      <c r="DH761">
        <f>$B$11*EG761+$C$11*EH761+$F$11*ES761*(1-EV761)</f>
        <v>0</v>
      </c>
      <c r="DI761">
        <f>DH761*DJ761</f>
        <v>0</v>
      </c>
      <c r="DJ761">
        <f>($B$11*$D$9+$C$11*$D$9+$F$11*((FF761+EX761)/MAX(FF761+EX761+FG761, 0.1)*$I$9+FG761/MAX(FF761+EX761+FG761, 0.1)*$J$9))/($B$11+$C$11+$F$11)</f>
        <v>0</v>
      </c>
      <c r="DK761">
        <f>($B$11*$K$9+$C$11*$K$9+$F$11*((FF761+EX761)/MAX(FF761+EX761+FG761, 0.1)*$P$9+FG761/MAX(FF761+EX761+FG761, 0.1)*$Q$9))/($B$11+$C$11+$F$11)</f>
        <v>0</v>
      </c>
      <c r="DL761">
        <v>6</v>
      </c>
      <c r="DM761">
        <v>0.5</v>
      </c>
      <c r="DN761" t="s">
        <v>438</v>
      </c>
      <c r="DO761">
        <v>2</v>
      </c>
      <c r="DP761" t="b">
        <v>1</v>
      </c>
      <c r="DQ761">
        <v>1761516716.5</v>
      </c>
      <c r="DR761">
        <v>1141.106666666667</v>
      </c>
      <c r="DS761">
        <v>1194.702222222222</v>
      </c>
      <c r="DT761">
        <v>16.35915555555555</v>
      </c>
      <c r="DU761">
        <v>13.65286666666667</v>
      </c>
      <c r="DV761">
        <v>1144.802222222222</v>
      </c>
      <c r="DW761">
        <v>16.28626666666666</v>
      </c>
      <c r="DX761">
        <v>500.0068888888889</v>
      </c>
      <c r="DY761">
        <v>90.23707777777777</v>
      </c>
      <c r="DZ761">
        <v>0.09985615555555555</v>
      </c>
      <c r="EA761">
        <v>23.97471111111111</v>
      </c>
      <c r="EB761">
        <v>24.03725555555556</v>
      </c>
      <c r="EC761">
        <v>999.9000000000001</v>
      </c>
      <c r="ED761">
        <v>0</v>
      </c>
      <c r="EE761">
        <v>0</v>
      </c>
      <c r="EF761">
        <v>10011.67555555556</v>
      </c>
      <c r="EG761">
        <v>0</v>
      </c>
      <c r="EH761">
        <v>1044.78</v>
      </c>
      <c r="EI761">
        <v>-53.59474444444444</v>
      </c>
      <c r="EJ761">
        <v>1160.085555555556</v>
      </c>
      <c r="EK761">
        <v>1211.238888888889</v>
      </c>
      <c r="EL761">
        <v>2.706286666666666</v>
      </c>
      <c r="EM761">
        <v>1194.702222222222</v>
      </c>
      <c r="EN761">
        <v>13.65286666666667</v>
      </c>
      <c r="EO761">
        <v>1.476202222222222</v>
      </c>
      <c r="EP761">
        <v>1.231995555555556</v>
      </c>
      <c r="EQ761">
        <v>12.72387777777778</v>
      </c>
      <c r="ER761">
        <v>9.993876666666667</v>
      </c>
      <c r="ES761">
        <v>2000.035555555555</v>
      </c>
      <c r="ET761">
        <v>0.9799963333333334</v>
      </c>
      <c r="EU761">
        <v>0.02000368888888889</v>
      </c>
      <c r="EV761">
        <v>0</v>
      </c>
      <c r="EW761">
        <v>1323.961111111111</v>
      </c>
      <c r="EX761">
        <v>5.00097</v>
      </c>
      <c r="EY761">
        <v>26759.84444444445</v>
      </c>
      <c r="EZ761">
        <v>16707.83333333333</v>
      </c>
      <c r="FA761">
        <v>41.187</v>
      </c>
      <c r="FB761">
        <v>42.312</v>
      </c>
      <c r="FC761">
        <v>41.35400000000001</v>
      </c>
      <c r="FD761">
        <v>41.70099999999999</v>
      </c>
      <c r="FE761">
        <v>41.25</v>
      </c>
      <c r="FF761">
        <v>1955.125555555556</v>
      </c>
      <c r="FG761">
        <v>39.91</v>
      </c>
      <c r="FH761">
        <v>0</v>
      </c>
      <c r="FI761">
        <v>11590.40000009537</v>
      </c>
      <c r="FJ761">
        <v>0</v>
      </c>
      <c r="FK761">
        <v>1325.148</v>
      </c>
      <c r="FL761">
        <v>-16.72461535526332</v>
      </c>
      <c r="FM761">
        <v>-304.4615379809435</v>
      </c>
      <c r="FN761">
        <v>26782.384</v>
      </c>
      <c r="FO761">
        <v>15</v>
      </c>
      <c r="FP761">
        <v>0</v>
      </c>
      <c r="FQ761" t="s">
        <v>439</v>
      </c>
      <c r="FR761">
        <v>1760210915.6</v>
      </c>
      <c r="FS761">
        <v>0</v>
      </c>
      <c r="FT761">
        <v>0</v>
      </c>
      <c r="FU761">
        <v>-0.215</v>
      </c>
      <c r="FV761">
        <v>0</v>
      </c>
      <c r="FW761">
        <v>-0.6919999999999999</v>
      </c>
      <c r="FX761">
        <v>0</v>
      </c>
      <c r="FY761">
        <v>400</v>
      </c>
      <c r="FZ761">
        <v>0</v>
      </c>
      <c r="GA761">
        <v>0.15</v>
      </c>
      <c r="GB761">
        <v>0</v>
      </c>
      <c r="GC761">
        <v>-53.54129024390244</v>
      </c>
      <c r="GD761">
        <v>-0.6867491289197617</v>
      </c>
      <c r="GE761">
        <v>0.116005928790621</v>
      </c>
      <c r="GF761">
        <v>0</v>
      </c>
      <c r="GG761">
        <v>1326.030882352941</v>
      </c>
      <c r="GH761">
        <v>-16.04537813947928</v>
      </c>
      <c r="GI761">
        <v>1.593356368039157</v>
      </c>
      <c r="GJ761">
        <v>0</v>
      </c>
      <c r="GK761">
        <v>2.803432682926829</v>
      </c>
      <c r="GL761">
        <v>-0.6945612543554023</v>
      </c>
      <c r="GM761">
        <v>0.06874701700045201</v>
      </c>
      <c r="GN761">
        <v>0</v>
      </c>
      <c r="GO761">
        <v>0</v>
      </c>
      <c r="GP761">
        <v>3</v>
      </c>
      <c r="GQ761" t="s">
        <v>455</v>
      </c>
      <c r="GR761">
        <v>3.13342</v>
      </c>
      <c r="GS761">
        <v>2.7604</v>
      </c>
      <c r="GT761">
        <v>0.186627</v>
      </c>
      <c r="GU761">
        <v>0.189843</v>
      </c>
      <c r="GV761">
        <v>0.0802472</v>
      </c>
      <c r="GW761">
        <v>0.069803</v>
      </c>
      <c r="GX761">
        <v>25785.6</v>
      </c>
      <c r="GY761">
        <v>25689.1</v>
      </c>
      <c r="GZ761">
        <v>29491</v>
      </c>
      <c r="HA761">
        <v>29318.8</v>
      </c>
      <c r="HB761">
        <v>35847.7</v>
      </c>
      <c r="HC761">
        <v>36130.6</v>
      </c>
      <c r="HD761">
        <v>41495.4</v>
      </c>
      <c r="HE761">
        <v>41650.2</v>
      </c>
      <c r="HF761">
        <v>1.91022</v>
      </c>
      <c r="HG761">
        <v>1.82725</v>
      </c>
      <c r="HH761">
        <v>0.009000299999999999</v>
      </c>
      <c r="HI761">
        <v>0</v>
      </c>
      <c r="HJ761">
        <v>23.8896</v>
      </c>
      <c r="HK761">
        <v>999.9</v>
      </c>
      <c r="HL761">
        <v>33.5</v>
      </c>
      <c r="HM761">
        <v>31.2</v>
      </c>
      <c r="HN761">
        <v>16.9382</v>
      </c>
      <c r="HO761">
        <v>62.6469</v>
      </c>
      <c r="HP761">
        <v>30.7812</v>
      </c>
      <c r="HQ761">
        <v>1</v>
      </c>
      <c r="HR761">
        <v>0.3106</v>
      </c>
      <c r="HS761">
        <v>5.65297</v>
      </c>
      <c r="HT761">
        <v>20.2498</v>
      </c>
      <c r="HU761">
        <v>5.21729</v>
      </c>
      <c r="HV761">
        <v>12.0159</v>
      </c>
      <c r="HW761">
        <v>4.988</v>
      </c>
      <c r="HX761">
        <v>3.28768</v>
      </c>
      <c r="HY761">
        <v>9999</v>
      </c>
      <c r="HZ761">
        <v>9999</v>
      </c>
      <c r="IA761">
        <v>9999</v>
      </c>
      <c r="IB761">
        <v>999.9</v>
      </c>
      <c r="IC761">
        <v>4.97283</v>
      </c>
      <c r="ID761">
        <v>1.8666</v>
      </c>
      <c r="IE761">
        <v>1.86587</v>
      </c>
      <c r="IF761">
        <v>1.86584</v>
      </c>
      <c r="IG761">
        <v>1.86769</v>
      </c>
      <c r="IH761">
        <v>1.87015</v>
      </c>
      <c r="II761">
        <v>1.86876</v>
      </c>
      <c r="IJ761">
        <v>1.87027</v>
      </c>
      <c r="IK761">
        <v>0</v>
      </c>
      <c r="IL761">
        <v>0</v>
      </c>
      <c r="IM761">
        <v>0</v>
      </c>
      <c r="IN761">
        <v>0</v>
      </c>
      <c r="IO761" t="s">
        <v>441</v>
      </c>
      <c r="IP761" t="s">
        <v>442</v>
      </c>
      <c r="IQ761" t="s">
        <v>443</v>
      </c>
      <c r="IR761" t="s">
        <v>443</v>
      </c>
      <c r="IS761" t="s">
        <v>443</v>
      </c>
      <c r="IT761" t="s">
        <v>443</v>
      </c>
      <c r="IU761">
        <v>0</v>
      </c>
      <c r="IV761">
        <v>100</v>
      </c>
      <c r="IW761">
        <v>100</v>
      </c>
      <c r="IX761">
        <v>-3.71</v>
      </c>
      <c r="IY761">
        <v>0.07290000000000001</v>
      </c>
      <c r="IZ761">
        <v>-1.414774939843471</v>
      </c>
      <c r="JA761">
        <v>-0.002262605230658699</v>
      </c>
      <c r="JB761">
        <v>4.117972070868355E-07</v>
      </c>
      <c r="JC761">
        <v>-1.535053720392113E-10</v>
      </c>
      <c r="JD761">
        <v>-0.05773197212917025</v>
      </c>
      <c r="JE761">
        <v>-0.004387372397949352</v>
      </c>
      <c r="JF761">
        <v>0.001148265067849212</v>
      </c>
      <c r="JG761">
        <v>-2.372704636287677E-05</v>
      </c>
      <c r="JH761">
        <v>4</v>
      </c>
      <c r="JI761">
        <v>2346</v>
      </c>
      <c r="JJ761">
        <v>1</v>
      </c>
      <c r="JK761">
        <v>24</v>
      </c>
      <c r="JL761">
        <v>21763.4</v>
      </c>
      <c r="JM761">
        <v>29358612</v>
      </c>
      <c r="JN761">
        <v>2.41943</v>
      </c>
      <c r="JO761">
        <v>2.23633</v>
      </c>
      <c r="JP761">
        <v>1.39648</v>
      </c>
      <c r="JQ761">
        <v>2.34985</v>
      </c>
      <c r="JR761">
        <v>1.49536</v>
      </c>
      <c r="JS761">
        <v>2.58667</v>
      </c>
      <c r="JT761">
        <v>36.105</v>
      </c>
      <c r="JU761">
        <v>24.0175</v>
      </c>
      <c r="JV761">
        <v>18</v>
      </c>
      <c r="JW761">
        <v>501.736</v>
      </c>
      <c r="JX761">
        <v>438.479</v>
      </c>
      <c r="JY761">
        <v>17.9585</v>
      </c>
      <c r="JZ761">
        <v>31.3452</v>
      </c>
      <c r="KA761">
        <v>30.0004</v>
      </c>
      <c r="KB761">
        <v>31.1321</v>
      </c>
      <c r="KC761">
        <v>31.0581</v>
      </c>
      <c r="KD761">
        <v>48.4606</v>
      </c>
      <c r="KE761">
        <v>21.4799</v>
      </c>
      <c r="KF761">
        <v>27.6733</v>
      </c>
      <c r="KG761">
        <v>17.923</v>
      </c>
      <c r="KH761">
        <v>1222.89</v>
      </c>
      <c r="KI761">
        <v>13.7721</v>
      </c>
      <c r="KJ761">
        <v>100.786</v>
      </c>
      <c r="KK761">
        <v>100.158</v>
      </c>
    </row>
    <row r="762" spans="1:297">
      <c r="A762">
        <v>746</v>
      </c>
      <c r="B762">
        <v>1761516724</v>
      </c>
      <c r="C762">
        <v>9513.5</v>
      </c>
      <c r="D762" t="s">
        <v>1941</v>
      </c>
      <c r="E762" t="s">
        <v>1942</v>
      </c>
      <c r="F762">
        <v>5</v>
      </c>
      <c r="G762" t="s">
        <v>1604</v>
      </c>
      <c r="H762" t="s">
        <v>436</v>
      </c>
      <c r="I762">
        <v>1761516721.2</v>
      </c>
      <c r="J762">
        <f>(K762)/1000</f>
        <v>0</v>
      </c>
      <c r="K762">
        <f>IF(DP762, AN762, AH762)</f>
        <v>0</v>
      </c>
      <c r="L762">
        <f>IF(DP762, AI762, AG762)</f>
        <v>0</v>
      </c>
      <c r="M762">
        <f>DR762 - IF(AU762&gt;1, L762*DL762*100.0/(AW762), 0)</f>
        <v>0</v>
      </c>
      <c r="N762">
        <f>((T762-J762/2)*M762-L762)/(T762+J762/2)</f>
        <v>0</v>
      </c>
      <c r="O762">
        <f>N762*(DY762+DZ762)/1000.0</f>
        <v>0</v>
      </c>
      <c r="P762">
        <f>(DR762 - IF(AU762&gt;1, L762*DL762*100.0/(AW762), 0))*(DY762+DZ762)/1000.0</f>
        <v>0</v>
      </c>
      <c r="Q762">
        <f>2.0/((1/S762-1/R762)+SIGN(S762)*SQRT((1/S762-1/R762)*(1/S762-1/R762) + 4*DM762/((DM762+1)*(DM762+1))*(2*1/S762*1/R762-1/R762*1/R762)))</f>
        <v>0</v>
      </c>
      <c r="R762">
        <f>IF(LEFT(DN762,1)&lt;&gt;"0",IF(LEFT(DN762,1)="1",3.0,DO762),$D$5+$E$5*(EF762*DY762/($K$5*1000))+$F$5*(EF762*DY762/($K$5*1000))*MAX(MIN(DL762,$J$5),$I$5)*MAX(MIN(DL762,$J$5),$I$5)+$G$5*MAX(MIN(DL762,$J$5),$I$5)*(EF762*DY762/($K$5*1000))+$H$5*(EF762*DY762/($K$5*1000))*(EF762*DY762/($K$5*1000)))</f>
        <v>0</v>
      </c>
      <c r="S762">
        <f>J762*(1000-(1000*0.61365*exp(17.502*W762/(240.97+W762))/(DY762+DZ762)+DT762)/2)/(1000*0.61365*exp(17.502*W762/(240.97+W762))/(DY762+DZ762)-DT762)</f>
        <v>0</v>
      </c>
      <c r="T762">
        <f>1/((DM762+1)/(Q762/1.6)+1/(R762/1.37)) + DM762/((DM762+1)/(Q762/1.6) + DM762/(R762/1.37))</f>
        <v>0</v>
      </c>
      <c r="U762">
        <f>(DH762*DK762)</f>
        <v>0</v>
      </c>
      <c r="V762">
        <f>(EA762+(U762+2*0.95*5.67E-8*(((EA762+$B$7)+273)^4-(EA762+273)^4)-44100*J762)/(1.84*29.3*R762+8*0.95*5.67E-8*(EA762+273)^3))</f>
        <v>0</v>
      </c>
      <c r="W762">
        <f>($C$7*EB762+$D$7*EC762+$E$7*V762)</f>
        <v>0</v>
      </c>
      <c r="X762">
        <f>0.61365*exp(17.502*W762/(240.97+W762))</f>
        <v>0</v>
      </c>
      <c r="Y762">
        <f>(Z762/AA762*100)</f>
        <v>0</v>
      </c>
      <c r="Z762">
        <f>DT762*(DY762+DZ762)/1000</f>
        <v>0</v>
      </c>
      <c r="AA762">
        <f>0.61365*exp(17.502*EA762/(240.97+EA762))</f>
        <v>0</v>
      </c>
      <c r="AB762">
        <f>(X762-DT762*(DY762+DZ762)/1000)</f>
        <v>0</v>
      </c>
      <c r="AC762">
        <f>(-J762*44100)</f>
        <v>0</v>
      </c>
      <c r="AD762">
        <f>2*29.3*R762*0.92*(EA762-W762)</f>
        <v>0</v>
      </c>
      <c r="AE762">
        <f>2*0.95*5.67E-8*(((EA762+$B$7)+273)^4-(W762+273)^4)</f>
        <v>0</v>
      </c>
      <c r="AF762">
        <f>U762+AE762+AC762+AD762</f>
        <v>0</v>
      </c>
      <c r="AG762">
        <f>DX762*AU762*(DS762-DR762*(1000-AU762*DU762)/(1000-AU762*DT762))/(100*DL762)</f>
        <v>0</v>
      </c>
      <c r="AH762">
        <f>1000*DX762*AU762*(DT762-DU762)/(100*DL762*(1000-AU762*DT762))</f>
        <v>0</v>
      </c>
      <c r="AI762">
        <f>(AJ762 - AK762 - DY762*1E3/(8.314*(EA762+273.15)) * AM762/DX762 * AL762) * DX762/(100*DL762) * (1000 - DU762)/1000</f>
        <v>0</v>
      </c>
      <c r="AJ762">
        <v>1226.714577363706</v>
      </c>
      <c r="AK762">
        <v>1183.82909090909</v>
      </c>
      <c r="AL762">
        <v>3.395169957807396</v>
      </c>
      <c r="AM762">
        <v>65.65834347020231</v>
      </c>
      <c r="AN762">
        <f>(AP762 - AO762 + DY762*1E3/(8.314*(EA762+273.15)) * AR762/DX762 * AQ762) * DX762/(100*DL762) * 1000/(1000 - AP762)</f>
        <v>0</v>
      </c>
      <c r="AO762">
        <v>13.71253975432387</v>
      </c>
      <c r="AP762">
        <v>16.3684612121212</v>
      </c>
      <c r="AQ762">
        <v>6.605276442751244E-05</v>
      </c>
      <c r="AR762">
        <v>107.4177789400426</v>
      </c>
      <c r="AS762">
        <v>0</v>
      </c>
      <c r="AT762">
        <v>0</v>
      </c>
      <c r="AU762">
        <f>IF(AS762*$H$13&gt;=AW762,1.0,(AW762/(AW762-AS762*$H$13)))</f>
        <v>0</v>
      </c>
      <c r="AV762">
        <f>(AU762-1)*100</f>
        <v>0</v>
      </c>
      <c r="AW762">
        <f>MAX(0,($B$13+$C$13*EF762)/(1+$D$13*EF762)*DY762/(EA762+273)*$E$13)</f>
        <v>0</v>
      </c>
      <c r="AX762" t="s">
        <v>437</v>
      </c>
      <c r="AY762" t="s">
        <v>437</v>
      </c>
      <c r="AZ762">
        <v>0</v>
      </c>
      <c r="BA762">
        <v>0</v>
      </c>
      <c r="BB762">
        <f>1-AZ762/BA762</f>
        <v>0</v>
      </c>
      <c r="BC762">
        <v>0</v>
      </c>
      <c r="BD762" t="s">
        <v>437</v>
      </c>
      <c r="BE762" t="s">
        <v>437</v>
      </c>
      <c r="BF762">
        <v>0</v>
      </c>
      <c r="BG762">
        <v>0</v>
      </c>
      <c r="BH762">
        <f>1-BF762/BG762</f>
        <v>0</v>
      </c>
      <c r="BI762">
        <v>0.5</v>
      </c>
      <c r="BJ762">
        <f>DI762</f>
        <v>0</v>
      </c>
      <c r="BK762">
        <f>L762</f>
        <v>0</v>
      </c>
      <c r="BL762">
        <f>BH762*BI762*BJ762</f>
        <v>0</v>
      </c>
      <c r="BM762">
        <f>(BK762-BC762)/BJ762</f>
        <v>0</v>
      </c>
      <c r="BN762">
        <f>(BA762-BG762)/BG762</f>
        <v>0</v>
      </c>
      <c r="BO762">
        <f>AZ762/(BB762+AZ762/BG762)</f>
        <v>0</v>
      </c>
      <c r="BP762" t="s">
        <v>437</v>
      </c>
      <c r="BQ762">
        <v>0</v>
      </c>
      <c r="BR762">
        <f>IF(BQ762&lt;&gt;0, BQ762, BO762)</f>
        <v>0</v>
      </c>
      <c r="BS762">
        <f>1-BR762/BG762</f>
        <v>0</v>
      </c>
      <c r="BT762">
        <f>(BG762-BF762)/(BG762-BR762)</f>
        <v>0</v>
      </c>
      <c r="BU762">
        <f>(BA762-BG762)/(BA762-BR762)</f>
        <v>0</v>
      </c>
      <c r="BV762">
        <f>(BG762-BF762)/(BG762-AZ762)</f>
        <v>0</v>
      </c>
      <c r="BW762">
        <f>(BA762-BG762)/(BA762-AZ762)</f>
        <v>0</v>
      </c>
      <c r="BX762">
        <f>(BT762*BR762/BF762)</f>
        <v>0</v>
      </c>
      <c r="BY762">
        <f>(1-BX762)</f>
        <v>0</v>
      </c>
      <c r="BZ762">
        <v>2020</v>
      </c>
      <c r="CA762">
        <v>290.0000000000001</v>
      </c>
      <c r="CB762">
        <v>1590.42</v>
      </c>
      <c r="CC762">
        <v>295</v>
      </c>
      <c r="CD762">
        <v>5220.67</v>
      </c>
      <c r="CE762">
        <v>1591.29</v>
      </c>
      <c r="CF762">
        <v>-0.87</v>
      </c>
      <c r="CG762">
        <v>300.0000000000001</v>
      </c>
      <c r="CH762">
        <v>23.8</v>
      </c>
      <c r="CI762">
        <v>1650.734719841875</v>
      </c>
      <c r="CJ762">
        <v>2.032994541366527</v>
      </c>
      <c r="CK762">
        <v>-31.03478562282126</v>
      </c>
      <c r="CL762">
        <v>0.9198548094063967</v>
      </c>
      <c r="CM762">
        <v>0.9759925733019913</v>
      </c>
      <c r="CN762">
        <v>-0.00431141668520578</v>
      </c>
      <c r="CO762">
        <v>289.9999999999999</v>
      </c>
      <c r="CP762">
        <v>1590.91</v>
      </c>
      <c r="CQ762">
        <v>765</v>
      </c>
      <c r="CR762">
        <v>5219.32</v>
      </c>
      <c r="CS762">
        <v>1591.27</v>
      </c>
      <c r="CT762">
        <v>-0.36</v>
      </c>
      <c r="DH762">
        <f>$B$11*EG762+$C$11*EH762+$F$11*ES762*(1-EV762)</f>
        <v>0</v>
      </c>
      <c r="DI762">
        <f>DH762*DJ762</f>
        <v>0</v>
      </c>
      <c r="DJ762">
        <f>($B$11*$D$9+$C$11*$D$9+$F$11*((FF762+EX762)/MAX(FF762+EX762+FG762, 0.1)*$I$9+FG762/MAX(FF762+EX762+FG762, 0.1)*$J$9))/($B$11+$C$11+$F$11)</f>
        <v>0</v>
      </c>
      <c r="DK762">
        <f>($B$11*$K$9+$C$11*$K$9+$F$11*((FF762+EX762)/MAX(FF762+EX762+FG762, 0.1)*$P$9+FG762/MAX(FF762+EX762+FG762, 0.1)*$Q$9))/($B$11+$C$11+$F$11)</f>
        <v>0</v>
      </c>
      <c r="DL762">
        <v>6</v>
      </c>
      <c r="DM762">
        <v>0.5</v>
      </c>
      <c r="DN762" t="s">
        <v>438</v>
      </c>
      <c r="DO762">
        <v>2</v>
      </c>
      <c r="DP762" t="b">
        <v>1</v>
      </c>
      <c r="DQ762">
        <v>1761516721.2</v>
      </c>
      <c r="DR762">
        <v>1156.777</v>
      </c>
      <c r="DS762">
        <v>1210.484</v>
      </c>
      <c r="DT762">
        <v>16.36458</v>
      </c>
      <c r="DU762">
        <v>13.7097</v>
      </c>
      <c r="DV762">
        <v>1160.503</v>
      </c>
      <c r="DW762">
        <v>16.29163</v>
      </c>
      <c r="DX762">
        <v>499.9889</v>
      </c>
      <c r="DY762">
        <v>90.23738</v>
      </c>
      <c r="DZ762">
        <v>0.09995839999999999</v>
      </c>
      <c r="EA762">
        <v>23.97132</v>
      </c>
      <c r="EB762">
        <v>24.034</v>
      </c>
      <c r="EC762">
        <v>999.9</v>
      </c>
      <c r="ED762">
        <v>0</v>
      </c>
      <c r="EE762">
        <v>0</v>
      </c>
      <c r="EF762">
        <v>10012.25</v>
      </c>
      <c r="EG762">
        <v>0</v>
      </c>
      <c r="EH762">
        <v>1044.791</v>
      </c>
      <c r="EI762">
        <v>-53.70643</v>
      </c>
      <c r="EJ762">
        <v>1176.023</v>
      </c>
      <c r="EK762">
        <v>1227.308</v>
      </c>
      <c r="EL762">
        <v>2.654883000000001</v>
      </c>
      <c r="EM762">
        <v>1210.484</v>
      </c>
      <c r="EN762">
        <v>13.7097</v>
      </c>
      <c r="EO762">
        <v>1.476697</v>
      </c>
      <c r="EP762">
        <v>1.237128</v>
      </c>
      <c r="EQ762">
        <v>12.72899</v>
      </c>
      <c r="ER762">
        <v>10.056</v>
      </c>
      <c r="ES762">
        <v>2000.038</v>
      </c>
      <c r="ET762">
        <v>0.9799963999999999</v>
      </c>
      <c r="EU762">
        <v>0.02000363</v>
      </c>
      <c r="EV762">
        <v>0</v>
      </c>
      <c r="EW762">
        <v>1322.487</v>
      </c>
      <c r="EX762">
        <v>5.000970000000001</v>
      </c>
      <c r="EY762">
        <v>26734.57</v>
      </c>
      <c r="EZ762">
        <v>16707.86</v>
      </c>
      <c r="FA762">
        <v>41.187</v>
      </c>
      <c r="FB762">
        <v>42.312</v>
      </c>
      <c r="FC762">
        <v>41.3372</v>
      </c>
      <c r="FD762">
        <v>41.687</v>
      </c>
      <c r="FE762">
        <v>41.25</v>
      </c>
      <c r="FF762">
        <v>1955.128</v>
      </c>
      <c r="FG762">
        <v>39.90999999999999</v>
      </c>
      <c r="FH762">
        <v>0</v>
      </c>
      <c r="FI762">
        <v>11595.20000004768</v>
      </c>
      <c r="FJ762">
        <v>0</v>
      </c>
      <c r="FK762">
        <v>1323.794</v>
      </c>
      <c r="FL762">
        <v>-17.46769233810063</v>
      </c>
      <c r="FM762">
        <v>-321.9153851304783</v>
      </c>
      <c r="FN762">
        <v>26757.452</v>
      </c>
      <c r="FO762">
        <v>15</v>
      </c>
      <c r="FP762">
        <v>0</v>
      </c>
      <c r="FQ762" t="s">
        <v>439</v>
      </c>
      <c r="FR762">
        <v>1760210915.6</v>
      </c>
      <c r="FS762">
        <v>0</v>
      </c>
      <c r="FT762">
        <v>0</v>
      </c>
      <c r="FU762">
        <v>-0.215</v>
      </c>
      <c r="FV762">
        <v>0</v>
      </c>
      <c r="FW762">
        <v>-0.6919999999999999</v>
      </c>
      <c r="FX762">
        <v>0</v>
      </c>
      <c r="FY762">
        <v>400</v>
      </c>
      <c r="FZ762">
        <v>0</v>
      </c>
      <c r="GA762">
        <v>0.15</v>
      </c>
      <c r="GB762">
        <v>0</v>
      </c>
      <c r="GC762">
        <v>-53.61092499999999</v>
      </c>
      <c r="GD762">
        <v>-0.4751031894932792</v>
      </c>
      <c r="GE762">
        <v>0.09548020671846107</v>
      </c>
      <c r="GF762">
        <v>1</v>
      </c>
      <c r="GG762">
        <v>1324.863235294118</v>
      </c>
      <c r="GH762">
        <v>-16.44079450603355</v>
      </c>
      <c r="GI762">
        <v>1.633712338038799</v>
      </c>
      <c r="GJ762">
        <v>0</v>
      </c>
      <c r="GK762">
        <v>2.748134</v>
      </c>
      <c r="GL762">
        <v>-0.720882101313331</v>
      </c>
      <c r="GM762">
        <v>0.06980248601590058</v>
      </c>
      <c r="GN762">
        <v>0</v>
      </c>
      <c r="GO762">
        <v>1</v>
      </c>
      <c r="GP762">
        <v>3</v>
      </c>
      <c r="GQ762" t="s">
        <v>446</v>
      </c>
      <c r="GR762">
        <v>3.1335</v>
      </c>
      <c r="GS762">
        <v>2.76034</v>
      </c>
      <c r="GT762">
        <v>0.188326</v>
      </c>
      <c r="GU762">
        <v>0.191522</v>
      </c>
      <c r="GV762">
        <v>0.08027280000000001</v>
      </c>
      <c r="GW762">
        <v>0.06987069999999999</v>
      </c>
      <c r="GX762">
        <v>25731.5</v>
      </c>
      <c r="GY762">
        <v>25635.4</v>
      </c>
      <c r="GZ762">
        <v>29490.8</v>
      </c>
      <c r="HA762">
        <v>29318.4</v>
      </c>
      <c r="HB762">
        <v>35846.7</v>
      </c>
      <c r="HC762">
        <v>36127.4</v>
      </c>
      <c r="HD762">
        <v>41495.4</v>
      </c>
      <c r="HE762">
        <v>41649.5</v>
      </c>
      <c r="HF762">
        <v>1.91055</v>
      </c>
      <c r="HG762">
        <v>1.82722</v>
      </c>
      <c r="HH762">
        <v>0.00923127</v>
      </c>
      <c r="HI762">
        <v>0</v>
      </c>
      <c r="HJ762">
        <v>23.8896</v>
      </c>
      <c r="HK762">
        <v>999.9</v>
      </c>
      <c r="HL762">
        <v>33.5</v>
      </c>
      <c r="HM762">
        <v>31.3</v>
      </c>
      <c r="HN762">
        <v>17.0365</v>
      </c>
      <c r="HO762">
        <v>62.6569</v>
      </c>
      <c r="HP762">
        <v>30.7292</v>
      </c>
      <c r="HQ762">
        <v>1</v>
      </c>
      <c r="HR762">
        <v>0.310722</v>
      </c>
      <c r="HS762">
        <v>5.68273</v>
      </c>
      <c r="HT762">
        <v>20.2491</v>
      </c>
      <c r="HU762">
        <v>5.21624</v>
      </c>
      <c r="HV762">
        <v>12.0161</v>
      </c>
      <c r="HW762">
        <v>4.98805</v>
      </c>
      <c r="HX762">
        <v>3.28772</v>
      </c>
      <c r="HY762">
        <v>9999</v>
      </c>
      <c r="HZ762">
        <v>9999</v>
      </c>
      <c r="IA762">
        <v>9999</v>
      </c>
      <c r="IB762">
        <v>999.9</v>
      </c>
      <c r="IC762">
        <v>4.97286</v>
      </c>
      <c r="ID762">
        <v>1.86659</v>
      </c>
      <c r="IE762">
        <v>1.8659</v>
      </c>
      <c r="IF762">
        <v>1.86585</v>
      </c>
      <c r="IG762">
        <v>1.86768</v>
      </c>
      <c r="IH762">
        <v>1.87016</v>
      </c>
      <c r="II762">
        <v>1.86875</v>
      </c>
      <c r="IJ762">
        <v>1.87027</v>
      </c>
      <c r="IK762">
        <v>0</v>
      </c>
      <c r="IL762">
        <v>0</v>
      </c>
      <c r="IM762">
        <v>0</v>
      </c>
      <c r="IN762">
        <v>0</v>
      </c>
      <c r="IO762" t="s">
        <v>441</v>
      </c>
      <c r="IP762" t="s">
        <v>442</v>
      </c>
      <c r="IQ762" t="s">
        <v>443</v>
      </c>
      <c r="IR762" t="s">
        <v>443</v>
      </c>
      <c r="IS762" t="s">
        <v>443</v>
      </c>
      <c r="IT762" t="s">
        <v>443</v>
      </c>
      <c r="IU762">
        <v>0</v>
      </c>
      <c r="IV762">
        <v>100</v>
      </c>
      <c r="IW762">
        <v>100</v>
      </c>
      <c r="IX762">
        <v>-3.74</v>
      </c>
      <c r="IY762">
        <v>0.073</v>
      </c>
      <c r="IZ762">
        <v>-1.414774939843471</v>
      </c>
      <c r="JA762">
        <v>-0.002262605230658699</v>
      </c>
      <c r="JB762">
        <v>4.117972070868355E-07</v>
      </c>
      <c r="JC762">
        <v>-1.535053720392113E-10</v>
      </c>
      <c r="JD762">
        <v>-0.05773197212917025</v>
      </c>
      <c r="JE762">
        <v>-0.004387372397949352</v>
      </c>
      <c r="JF762">
        <v>0.001148265067849212</v>
      </c>
      <c r="JG762">
        <v>-2.372704636287677E-05</v>
      </c>
      <c r="JH762">
        <v>4</v>
      </c>
      <c r="JI762">
        <v>2346</v>
      </c>
      <c r="JJ762">
        <v>1</v>
      </c>
      <c r="JK762">
        <v>24</v>
      </c>
      <c r="JL762">
        <v>21763.5</v>
      </c>
      <c r="JM762">
        <v>29358612.1</v>
      </c>
      <c r="JN762">
        <v>2.44507</v>
      </c>
      <c r="JO762">
        <v>2.24121</v>
      </c>
      <c r="JP762">
        <v>1.39771</v>
      </c>
      <c r="JQ762">
        <v>2.35474</v>
      </c>
      <c r="JR762">
        <v>1.49536</v>
      </c>
      <c r="JS762">
        <v>2.71362</v>
      </c>
      <c r="JT762">
        <v>36.1285</v>
      </c>
      <c r="JU762">
        <v>24.0175</v>
      </c>
      <c r="JV762">
        <v>18</v>
      </c>
      <c r="JW762">
        <v>501.949</v>
      </c>
      <c r="JX762">
        <v>438.463</v>
      </c>
      <c r="JY762">
        <v>17.9196</v>
      </c>
      <c r="JZ762">
        <v>31.3452</v>
      </c>
      <c r="KA762">
        <v>30.0003</v>
      </c>
      <c r="KB762">
        <v>31.1321</v>
      </c>
      <c r="KC762">
        <v>31.0581</v>
      </c>
      <c r="KD762">
        <v>48.956</v>
      </c>
      <c r="KE762">
        <v>21.2081</v>
      </c>
      <c r="KF762">
        <v>27.6733</v>
      </c>
      <c r="KG762">
        <v>17.8889</v>
      </c>
      <c r="KH762">
        <v>1236.25</v>
      </c>
      <c r="KI762">
        <v>13.8097</v>
      </c>
      <c r="KJ762">
        <v>100.785</v>
      </c>
      <c r="KK762">
        <v>100.157</v>
      </c>
    </row>
    <row r="763" spans="1:297">
      <c r="A763">
        <v>747</v>
      </c>
      <c r="B763">
        <v>1761516729</v>
      </c>
      <c r="C763">
        <v>9518.5</v>
      </c>
      <c r="D763" t="s">
        <v>1943</v>
      </c>
      <c r="E763" t="s">
        <v>1944</v>
      </c>
      <c r="F763">
        <v>5</v>
      </c>
      <c r="G763" t="s">
        <v>1604</v>
      </c>
      <c r="H763" t="s">
        <v>436</v>
      </c>
      <c r="I763">
        <v>1761516726.5</v>
      </c>
      <c r="J763">
        <f>(K763)/1000</f>
        <v>0</v>
      </c>
      <c r="K763">
        <f>IF(DP763, AN763, AH763)</f>
        <v>0</v>
      </c>
      <c r="L763">
        <f>IF(DP763, AI763, AG763)</f>
        <v>0</v>
      </c>
      <c r="M763">
        <f>DR763 - IF(AU763&gt;1, L763*DL763*100.0/(AW763), 0)</f>
        <v>0</v>
      </c>
      <c r="N763">
        <f>((T763-J763/2)*M763-L763)/(T763+J763/2)</f>
        <v>0</v>
      </c>
      <c r="O763">
        <f>N763*(DY763+DZ763)/1000.0</f>
        <v>0</v>
      </c>
      <c r="P763">
        <f>(DR763 - IF(AU763&gt;1, L763*DL763*100.0/(AW763), 0))*(DY763+DZ763)/1000.0</f>
        <v>0</v>
      </c>
      <c r="Q763">
        <f>2.0/((1/S763-1/R763)+SIGN(S763)*SQRT((1/S763-1/R763)*(1/S763-1/R763) + 4*DM763/((DM763+1)*(DM763+1))*(2*1/S763*1/R763-1/R763*1/R763)))</f>
        <v>0</v>
      </c>
      <c r="R763">
        <f>IF(LEFT(DN763,1)&lt;&gt;"0",IF(LEFT(DN763,1)="1",3.0,DO763),$D$5+$E$5*(EF763*DY763/($K$5*1000))+$F$5*(EF763*DY763/($K$5*1000))*MAX(MIN(DL763,$J$5),$I$5)*MAX(MIN(DL763,$J$5),$I$5)+$G$5*MAX(MIN(DL763,$J$5),$I$5)*(EF763*DY763/($K$5*1000))+$H$5*(EF763*DY763/($K$5*1000))*(EF763*DY763/($K$5*1000)))</f>
        <v>0</v>
      </c>
      <c r="S763">
        <f>J763*(1000-(1000*0.61365*exp(17.502*W763/(240.97+W763))/(DY763+DZ763)+DT763)/2)/(1000*0.61365*exp(17.502*W763/(240.97+W763))/(DY763+DZ763)-DT763)</f>
        <v>0</v>
      </c>
      <c r="T763">
        <f>1/((DM763+1)/(Q763/1.6)+1/(R763/1.37)) + DM763/((DM763+1)/(Q763/1.6) + DM763/(R763/1.37))</f>
        <v>0</v>
      </c>
      <c r="U763">
        <f>(DH763*DK763)</f>
        <v>0</v>
      </c>
      <c r="V763">
        <f>(EA763+(U763+2*0.95*5.67E-8*(((EA763+$B$7)+273)^4-(EA763+273)^4)-44100*J763)/(1.84*29.3*R763+8*0.95*5.67E-8*(EA763+273)^3))</f>
        <v>0</v>
      </c>
      <c r="W763">
        <f>($C$7*EB763+$D$7*EC763+$E$7*V763)</f>
        <v>0</v>
      </c>
      <c r="X763">
        <f>0.61365*exp(17.502*W763/(240.97+W763))</f>
        <v>0</v>
      </c>
      <c r="Y763">
        <f>(Z763/AA763*100)</f>
        <v>0</v>
      </c>
      <c r="Z763">
        <f>DT763*(DY763+DZ763)/1000</f>
        <v>0</v>
      </c>
      <c r="AA763">
        <f>0.61365*exp(17.502*EA763/(240.97+EA763))</f>
        <v>0</v>
      </c>
      <c r="AB763">
        <f>(X763-DT763*(DY763+DZ763)/1000)</f>
        <v>0</v>
      </c>
      <c r="AC763">
        <f>(-J763*44100)</f>
        <v>0</v>
      </c>
      <c r="AD763">
        <f>2*29.3*R763*0.92*(EA763-W763)</f>
        <v>0</v>
      </c>
      <c r="AE763">
        <f>2*0.95*5.67E-8*(((EA763+$B$7)+273)^4-(W763+273)^4)</f>
        <v>0</v>
      </c>
      <c r="AF763">
        <f>U763+AE763+AC763+AD763</f>
        <v>0</v>
      </c>
      <c r="AG763">
        <f>DX763*AU763*(DS763-DR763*(1000-AU763*DU763)/(1000-AU763*DT763))/(100*DL763)</f>
        <v>0</v>
      </c>
      <c r="AH763">
        <f>1000*DX763*AU763*(DT763-DU763)/(100*DL763*(1000-AU763*DT763))</f>
        <v>0</v>
      </c>
      <c r="AI763">
        <f>(AJ763 - AK763 - DY763*1E3/(8.314*(EA763+273.15)) * AM763/DX763 * AL763) * DX763/(100*DL763) * (1000 - DU763)/1000</f>
        <v>0</v>
      </c>
      <c r="AJ763">
        <v>1243.651183168004</v>
      </c>
      <c r="AK763">
        <v>1200.905818181818</v>
      </c>
      <c r="AL763">
        <v>3.415365790312524</v>
      </c>
      <c r="AM763">
        <v>65.65834347020231</v>
      </c>
      <c r="AN763">
        <f>(AP763 - AO763 + DY763*1E3/(8.314*(EA763+273.15)) * AR763/DX763 * AQ763) * DX763/(100*DL763) * 1000/(1000 - AP763)</f>
        <v>0</v>
      </c>
      <c r="AO763">
        <v>13.7209819476934</v>
      </c>
      <c r="AP763">
        <v>16.36215515151515</v>
      </c>
      <c r="AQ763">
        <v>-3.243606972987735E-05</v>
      </c>
      <c r="AR763">
        <v>107.4177789400426</v>
      </c>
      <c r="AS763">
        <v>0</v>
      </c>
      <c r="AT763">
        <v>0</v>
      </c>
      <c r="AU763">
        <f>IF(AS763*$H$13&gt;=AW763,1.0,(AW763/(AW763-AS763*$H$13)))</f>
        <v>0</v>
      </c>
      <c r="AV763">
        <f>(AU763-1)*100</f>
        <v>0</v>
      </c>
      <c r="AW763">
        <f>MAX(0,($B$13+$C$13*EF763)/(1+$D$13*EF763)*DY763/(EA763+273)*$E$13)</f>
        <v>0</v>
      </c>
      <c r="AX763" t="s">
        <v>437</v>
      </c>
      <c r="AY763" t="s">
        <v>437</v>
      </c>
      <c r="AZ763">
        <v>0</v>
      </c>
      <c r="BA763">
        <v>0</v>
      </c>
      <c r="BB763">
        <f>1-AZ763/BA763</f>
        <v>0</v>
      </c>
      <c r="BC763">
        <v>0</v>
      </c>
      <c r="BD763" t="s">
        <v>437</v>
      </c>
      <c r="BE763" t="s">
        <v>437</v>
      </c>
      <c r="BF763">
        <v>0</v>
      </c>
      <c r="BG763">
        <v>0</v>
      </c>
      <c r="BH763">
        <f>1-BF763/BG763</f>
        <v>0</v>
      </c>
      <c r="BI763">
        <v>0.5</v>
      </c>
      <c r="BJ763">
        <f>DI763</f>
        <v>0</v>
      </c>
      <c r="BK763">
        <f>L763</f>
        <v>0</v>
      </c>
      <c r="BL763">
        <f>BH763*BI763*BJ763</f>
        <v>0</v>
      </c>
      <c r="BM763">
        <f>(BK763-BC763)/BJ763</f>
        <v>0</v>
      </c>
      <c r="BN763">
        <f>(BA763-BG763)/BG763</f>
        <v>0</v>
      </c>
      <c r="BO763">
        <f>AZ763/(BB763+AZ763/BG763)</f>
        <v>0</v>
      </c>
      <c r="BP763" t="s">
        <v>437</v>
      </c>
      <c r="BQ763">
        <v>0</v>
      </c>
      <c r="BR763">
        <f>IF(BQ763&lt;&gt;0, BQ763, BO763)</f>
        <v>0</v>
      </c>
      <c r="BS763">
        <f>1-BR763/BG763</f>
        <v>0</v>
      </c>
      <c r="BT763">
        <f>(BG763-BF763)/(BG763-BR763)</f>
        <v>0</v>
      </c>
      <c r="BU763">
        <f>(BA763-BG763)/(BA763-BR763)</f>
        <v>0</v>
      </c>
      <c r="BV763">
        <f>(BG763-BF763)/(BG763-AZ763)</f>
        <v>0</v>
      </c>
      <c r="BW763">
        <f>(BA763-BG763)/(BA763-AZ763)</f>
        <v>0</v>
      </c>
      <c r="BX763">
        <f>(BT763*BR763/BF763)</f>
        <v>0</v>
      </c>
      <c r="BY763">
        <f>(1-BX763)</f>
        <v>0</v>
      </c>
      <c r="BZ763">
        <v>2020</v>
      </c>
      <c r="CA763">
        <v>290.0000000000001</v>
      </c>
      <c r="CB763">
        <v>1590.42</v>
      </c>
      <c r="CC763">
        <v>295</v>
      </c>
      <c r="CD763">
        <v>5220.67</v>
      </c>
      <c r="CE763">
        <v>1591.29</v>
      </c>
      <c r="CF763">
        <v>-0.87</v>
      </c>
      <c r="CG763">
        <v>300.0000000000001</v>
      </c>
      <c r="CH763">
        <v>23.8</v>
      </c>
      <c r="CI763">
        <v>1650.734719841875</v>
      </c>
      <c r="CJ763">
        <v>2.032994541366527</v>
      </c>
      <c r="CK763">
        <v>-31.03478562282126</v>
      </c>
      <c r="CL763">
        <v>0.9198548094063967</v>
      </c>
      <c r="CM763">
        <v>0.9759925733019913</v>
      </c>
      <c r="CN763">
        <v>-0.00431141668520578</v>
      </c>
      <c r="CO763">
        <v>289.9999999999999</v>
      </c>
      <c r="CP763">
        <v>1590.91</v>
      </c>
      <c r="CQ763">
        <v>765</v>
      </c>
      <c r="CR763">
        <v>5219.32</v>
      </c>
      <c r="CS763">
        <v>1591.27</v>
      </c>
      <c r="CT763">
        <v>-0.36</v>
      </c>
      <c r="DH763">
        <f>$B$11*EG763+$C$11*EH763+$F$11*ES763*(1-EV763)</f>
        <v>0</v>
      </c>
      <c r="DI763">
        <f>DH763*DJ763</f>
        <v>0</v>
      </c>
      <c r="DJ763">
        <f>($B$11*$D$9+$C$11*$D$9+$F$11*((FF763+EX763)/MAX(FF763+EX763+FG763, 0.1)*$I$9+FG763/MAX(FF763+EX763+FG763, 0.1)*$J$9))/($B$11+$C$11+$F$11)</f>
        <v>0</v>
      </c>
      <c r="DK763">
        <f>($B$11*$K$9+$C$11*$K$9+$F$11*((FF763+EX763)/MAX(FF763+EX763+FG763, 0.1)*$P$9+FG763/MAX(FF763+EX763+FG763, 0.1)*$Q$9))/($B$11+$C$11+$F$11)</f>
        <v>0</v>
      </c>
      <c r="DL763">
        <v>6</v>
      </c>
      <c r="DM763">
        <v>0.5</v>
      </c>
      <c r="DN763" t="s">
        <v>438</v>
      </c>
      <c r="DO763">
        <v>2</v>
      </c>
      <c r="DP763" t="b">
        <v>1</v>
      </c>
      <c r="DQ763">
        <v>1761516726.5</v>
      </c>
      <c r="DR763">
        <v>1174.544444444445</v>
      </c>
      <c r="DS763">
        <v>1228.154444444444</v>
      </c>
      <c r="DT763">
        <v>16.36462222222222</v>
      </c>
      <c r="DU763">
        <v>13.72504444444444</v>
      </c>
      <c r="DV763">
        <v>1178.304444444444</v>
      </c>
      <c r="DW763">
        <v>16.29164444444444</v>
      </c>
      <c r="DX763">
        <v>500.044</v>
      </c>
      <c r="DY763">
        <v>90.23705555555556</v>
      </c>
      <c r="DZ763">
        <v>0.1000917111111111</v>
      </c>
      <c r="EA763">
        <v>23.96906666666667</v>
      </c>
      <c r="EB763">
        <v>24.04301111111111</v>
      </c>
      <c r="EC763">
        <v>999.9000000000001</v>
      </c>
      <c r="ED763">
        <v>0</v>
      </c>
      <c r="EE763">
        <v>0</v>
      </c>
      <c r="EF763">
        <v>9996.662222222221</v>
      </c>
      <c r="EG763">
        <v>0</v>
      </c>
      <c r="EH763">
        <v>1044.815555555555</v>
      </c>
      <c r="EI763">
        <v>-53.61241111111111</v>
      </c>
      <c r="EJ763">
        <v>1194.084444444444</v>
      </c>
      <c r="EK763">
        <v>1245.247777777778</v>
      </c>
      <c r="EL763">
        <v>2.639595555555556</v>
      </c>
      <c r="EM763">
        <v>1228.154444444444</v>
      </c>
      <c r="EN763">
        <v>13.72504444444444</v>
      </c>
      <c r="EO763">
        <v>1.476695555555556</v>
      </c>
      <c r="EP763">
        <v>1.238506666666667</v>
      </c>
      <c r="EQ763">
        <v>12.72896666666667</v>
      </c>
      <c r="ER763">
        <v>10.07262222222222</v>
      </c>
      <c r="ES763">
        <v>2000.055555555556</v>
      </c>
      <c r="ET763">
        <v>0.9799966666666668</v>
      </c>
      <c r="EU763">
        <v>0.02000335555555556</v>
      </c>
      <c r="EV763">
        <v>0</v>
      </c>
      <c r="EW763">
        <v>1321.146666666667</v>
      </c>
      <c r="EX763">
        <v>5.00097</v>
      </c>
      <c r="EY763">
        <v>26704.7</v>
      </c>
      <c r="EZ763">
        <v>16708.03333333333</v>
      </c>
      <c r="FA763">
        <v>41.187</v>
      </c>
      <c r="FB763">
        <v>42.312</v>
      </c>
      <c r="FC763">
        <v>41.35400000000001</v>
      </c>
      <c r="FD763">
        <v>41.687</v>
      </c>
      <c r="FE763">
        <v>41.25</v>
      </c>
      <c r="FF763">
        <v>1955.145555555556</v>
      </c>
      <c r="FG763">
        <v>39.91</v>
      </c>
      <c r="FH763">
        <v>0</v>
      </c>
      <c r="FI763">
        <v>11600</v>
      </c>
      <c r="FJ763">
        <v>0</v>
      </c>
      <c r="FK763">
        <v>1322.4464</v>
      </c>
      <c r="FL763">
        <v>-16.69923079521156</v>
      </c>
      <c r="FM763">
        <v>-334.3846158583348</v>
      </c>
      <c r="FN763">
        <v>26731.224</v>
      </c>
      <c r="FO763">
        <v>15</v>
      </c>
      <c r="FP763">
        <v>0</v>
      </c>
      <c r="FQ763" t="s">
        <v>439</v>
      </c>
      <c r="FR763">
        <v>1760210915.6</v>
      </c>
      <c r="FS763">
        <v>0</v>
      </c>
      <c r="FT763">
        <v>0</v>
      </c>
      <c r="FU763">
        <v>-0.215</v>
      </c>
      <c r="FV763">
        <v>0</v>
      </c>
      <c r="FW763">
        <v>-0.6919999999999999</v>
      </c>
      <c r="FX763">
        <v>0</v>
      </c>
      <c r="FY763">
        <v>400</v>
      </c>
      <c r="FZ763">
        <v>0</v>
      </c>
      <c r="GA763">
        <v>0.15</v>
      </c>
      <c r="GB763">
        <v>0</v>
      </c>
      <c r="GC763">
        <v>-53.63666249999999</v>
      </c>
      <c r="GD763">
        <v>-0.349626641651025</v>
      </c>
      <c r="GE763">
        <v>0.1095884795211156</v>
      </c>
      <c r="GF763">
        <v>1</v>
      </c>
      <c r="GG763">
        <v>1323.378823529412</v>
      </c>
      <c r="GH763">
        <v>-17.04293353706782</v>
      </c>
      <c r="GI763">
        <v>1.693438487230828</v>
      </c>
      <c r="GJ763">
        <v>0</v>
      </c>
      <c r="GK763">
        <v>2.700168</v>
      </c>
      <c r="GL763">
        <v>-0.5755645778611681</v>
      </c>
      <c r="GM763">
        <v>0.05774523093728173</v>
      </c>
      <c r="GN763">
        <v>0</v>
      </c>
      <c r="GO763">
        <v>1</v>
      </c>
      <c r="GP763">
        <v>3</v>
      </c>
      <c r="GQ763" t="s">
        <v>446</v>
      </c>
      <c r="GR763">
        <v>3.13355</v>
      </c>
      <c r="GS763">
        <v>2.76015</v>
      </c>
      <c r="GT763">
        <v>0.190024</v>
      </c>
      <c r="GU763">
        <v>0.193134</v>
      </c>
      <c r="GV763">
        <v>0.0802498</v>
      </c>
      <c r="GW763">
        <v>0.0699813</v>
      </c>
      <c r="GX763">
        <v>25677.7</v>
      </c>
      <c r="GY763">
        <v>25584.3</v>
      </c>
      <c r="GZ763">
        <v>29490.9</v>
      </c>
      <c r="HA763">
        <v>29318.5</v>
      </c>
      <c r="HB763">
        <v>35847.8</v>
      </c>
      <c r="HC763">
        <v>36123.4</v>
      </c>
      <c r="HD763">
        <v>41495.5</v>
      </c>
      <c r="HE763">
        <v>41649.8</v>
      </c>
      <c r="HF763">
        <v>1.91025</v>
      </c>
      <c r="HG763">
        <v>1.82722</v>
      </c>
      <c r="HH763">
        <v>0.00888854</v>
      </c>
      <c r="HI763">
        <v>0</v>
      </c>
      <c r="HJ763">
        <v>23.8896</v>
      </c>
      <c r="HK763">
        <v>999.9</v>
      </c>
      <c r="HL763">
        <v>33.5</v>
      </c>
      <c r="HM763">
        <v>31.2</v>
      </c>
      <c r="HN763">
        <v>16.9402</v>
      </c>
      <c r="HO763">
        <v>62.6669</v>
      </c>
      <c r="HP763">
        <v>30.7732</v>
      </c>
      <c r="HQ763">
        <v>1</v>
      </c>
      <c r="HR763">
        <v>0.310869</v>
      </c>
      <c r="HS763">
        <v>5.71656</v>
      </c>
      <c r="HT763">
        <v>20.2482</v>
      </c>
      <c r="HU763">
        <v>5.21759</v>
      </c>
      <c r="HV763">
        <v>12.0159</v>
      </c>
      <c r="HW763">
        <v>4.9881</v>
      </c>
      <c r="HX763">
        <v>3.2877</v>
      </c>
      <c r="HY763">
        <v>9999</v>
      </c>
      <c r="HZ763">
        <v>9999</v>
      </c>
      <c r="IA763">
        <v>9999</v>
      </c>
      <c r="IB763">
        <v>999.9</v>
      </c>
      <c r="IC763">
        <v>4.97285</v>
      </c>
      <c r="ID763">
        <v>1.8666</v>
      </c>
      <c r="IE763">
        <v>1.86592</v>
      </c>
      <c r="IF763">
        <v>1.86584</v>
      </c>
      <c r="IG763">
        <v>1.86768</v>
      </c>
      <c r="IH763">
        <v>1.87018</v>
      </c>
      <c r="II763">
        <v>1.86875</v>
      </c>
      <c r="IJ763">
        <v>1.87027</v>
      </c>
      <c r="IK763">
        <v>0</v>
      </c>
      <c r="IL763">
        <v>0</v>
      </c>
      <c r="IM763">
        <v>0</v>
      </c>
      <c r="IN763">
        <v>0</v>
      </c>
      <c r="IO763" t="s">
        <v>441</v>
      </c>
      <c r="IP763" t="s">
        <v>442</v>
      </c>
      <c r="IQ763" t="s">
        <v>443</v>
      </c>
      <c r="IR763" t="s">
        <v>443</v>
      </c>
      <c r="IS763" t="s">
        <v>443</v>
      </c>
      <c r="IT763" t="s">
        <v>443</v>
      </c>
      <c r="IU763">
        <v>0</v>
      </c>
      <c r="IV763">
        <v>100</v>
      </c>
      <c r="IW763">
        <v>100</v>
      </c>
      <c r="IX763">
        <v>-3.78</v>
      </c>
      <c r="IY763">
        <v>0.07290000000000001</v>
      </c>
      <c r="IZ763">
        <v>-1.414774939843471</v>
      </c>
      <c r="JA763">
        <v>-0.002262605230658699</v>
      </c>
      <c r="JB763">
        <v>4.117972070868355E-07</v>
      </c>
      <c r="JC763">
        <v>-1.535053720392113E-10</v>
      </c>
      <c r="JD763">
        <v>-0.05773197212917025</v>
      </c>
      <c r="JE763">
        <v>-0.004387372397949352</v>
      </c>
      <c r="JF763">
        <v>0.001148265067849212</v>
      </c>
      <c r="JG763">
        <v>-2.372704636287677E-05</v>
      </c>
      <c r="JH763">
        <v>4</v>
      </c>
      <c r="JI763">
        <v>2346</v>
      </c>
      <c r="JJ763">
        <v>1</v>
      </c>
      <c r="JK763">
        <v>24</v>
      </c>
      <c r="JL763">
        <v>21763.6</v>
      </c>
      <c r="JM763">
        <v>29358612.1</v>
      </c>
      <c r="JN763">
        <v>2.47314</v>
      </c>
      <c r="JO763">
        <v>2.24609</v>
      </c>
      <c r="JP763">
        <v>1.39771</v>
      </c>
      <c r="JQ763">
        <v>2.35352</v>
      </c>
      <c r="JR763">
        <v>1.49536</v>
      </c>
      <c r="JS763">
        <v>2.67334</v>
      </c>
      <c r="JT763">
        <v>36.105</v>
      </c>
      <c r="JU763">
        <v>24.0087</v>
      </c>
      <c r="JV763">
        <v>18</v>
      </c>
      <c r="JW763">
        <v>501.753</v>
      </c>
      <c r="JX763">
        <v>438.464</v>
      </c>
      <c r="JY763">
        <v>17.8837</v>
      </c>
      <c r="JZ763">
        <v>31.3452</v>
      </c>
      <c r="KA763">
        <v>30.0003</v>
      </c>
      <c r="KB763">
        <v>31.1321</v>
      </c>
      <c r="KC763">
        <v>31.0581</v>
      </c>
      <c r="KD763">
        <v>49.5339</v>
      </c>
      <c r="KE763">
        <v>20.9247</v>
      </c>
      <c r="KF763">
        <v>27.6733</v>
      </c>
      <c r="KG763">
        <v>17.846</v>
      </c>
      <c r="KH763">
        <v>1256.29</v>
      </c>
      <c r="KI763">
        <v>13.8583</v>
      </c>
      <c r="KJ763">
        <v>100.786</v>
      </c>
      <c r="KK763">
        <v>100.157</v>
      </c>
    </row>
    <row r="764" spans="1:297">
      <c r="A764">
        <v>748</v>
      </c>
      <c r="B764">
        <v>1761516734</v>
      </c>
      <c r="C764">
        <v>9523.5</v>
      </c>
      <c r="D764" t="s">
        <v>1945</v>
      </c>
      <c r="E764" t="s">
        <v>1946</v>
      </c>
      <c r="F764">
        <v>5</v>
      </c>
      <c r="G764" t="s">
        <v>1604</v>
      </c>
      <c r="H764" t="s">
        <v>436</v>
      </c>
      <c r="I764">
        <v>1761516731.2</v>
      </c>
      <c r="J764">
        <f>(K764)/1000</f>
        <v>0</v>
      </c>
      <c r="K764">
        <f>IF(DP764, AN764, AH764)</f>
        <v>0</v>
      </c>
      <c r="L764">
        <f>IF(DP764, AI764, AG764)</f>
        <v>0</v>
      </c>
      <c r="M764">
        <f>DR764 - IF(AU764&gt;1, L764*DL764*100.0/(AW764), 0)</f>
        <v>0</v>
      </c>
      <c r="N764">
        <f>((T764-J764/2)*M764-L764)/(T764+J764/2)</f>
        <v>0</v>
      </c>
      <c r="O764">
        <f>N764*(DY764+DZ764)/1000.0</f>
        <v>0</v>
      </c>
      <c r="P764">
        <f>(DR764 - IF(AU764&gt;1, L764*DL764*100.0/(AW764), 0))*(DY764+DZ764)/1000.0</f>
        <v>0</v>
      </c>
      <c r="Q764">
        <f>2.0/((1/S764-1/R764)+SIGN(S764)*SQRT((1/S764-1/R764)*(1/S764-1/R764) + 4*DM764/((DM764+1)*(DM764+1))*(2*1/S764*1/R764-1/R764*1/R764)))</f>
        <v>0</v>
      </c>
      <c r="R764">
        <f>IF(LEFT(DN764,1)&lt;&gt;"0",IF(LEFT(DN764,1)="1",3.0,DO764),$D$5+$E$5*(EF764*DY764/($K$5*1000))+$F$5*(EF764*DY764/($K$5*1000))*MAX(MIN(DL764,$J$5),$I$5)*MAX(MIN(DL764,$J$5),$I$5)+$G$5*MAX(MIN(DL764,$J$5),$I$5)*(EF764*DY764/($K$5*1000))+$H$5*(EF764*DY764/($K$5*1000))*(EF764*DY764/($K$5*1000)))</f>
        <v>0</v>
      </c>
      <c r="S764">
        <f>J764*(1000-(1000*0.61365*exp(17.502*W764/(240.97+W764))/(DY764+DZ764)+DT764)/2)/(1000*0.61365*exp(17.502*W764/(240.97+W764))/(DY764+DZ764)-DT764)</f>
        <v>0</v>
      </c>
      <c r="T764">
        <f>1/((DM764+1)/(Q764/1.6)+1/(R764/1.37)) + DM764/((DM764+1)/(Q764/1.6) + DM764/(R764/1.37))</f>
        <v>0</v>
      </c>
      <c r="U764">
        <f>(DH764*DK764)</f>
        <v>0</v>
      </c>
      <c r="V764">
        <f>(EA764+(U764+2*0.95*5.67E-8*(((EA764+$B$7)+273)^4-(EA764+273)^4)-44100*J764)/(1.84*29.3*R764+8*0.95*5.67E-8*(EA764+273)^3))</f>
        <v>0</v>
      </c>
      <c r="W764">
        <f>($C$7*EB764+$D$7*EC764+$E$7*V764)</f>
        <v>0</v>
      </c>
      <c r="X764">
        <f>0.61365*exp(17.502*W764/(240.97+W764))</f>
        <v>0</v>
      </c>
      <c r="Y764">
        <f>(Z764/AA764*100)</f>
        <v>0</v>
      </c>
      <c r="Z764">
        <f>DT764*(DY764+DZ764)/1000</f>
        <v>0</v>
      </c>
      <c r="AA764">
        <f>0.61365*exp(17.502*EA764/(240.97+EA764))</f>
        <v>0</v>
      </c>
      <c r="AB764">
        <f>(X764-DT764*(DY764+DZ764)/1000)</f>
        <v>0</v>
      </c>
      <c r="AC764">
        <f>(-J764*44100)</f>
        <v>0</v>
      </c>
      <c r="AD764">
        <f>2*29.3*R764*0.92*(EA764-W764)</f>
        <v>0</v>
      </c>
      <c r="AE764">
        <f>2*0.95*5.67E-8*(((EA764+$B$7)+273)^4-(W764+273)^4)</f>
        <v>0</v>
      </c>
      <c r="AF764">
        <f>U764+AE764+AC764+AD764</f>
        <v>0</v>
      </c>
      <c r="AG764">
        <f>DX764*AU764*(DS764-DR764*(1000-AU764*DU764)/(1000-AU764*DT764))/(100*DL764)</f>
        <v>0</v>
      </c>
      <c r="AH764">
        <f>1000*DX764*AU764*(DT764-DU764)/(100*DL764*(1000-AU764*DT764))</f>
        <v>0</v>
      </c>
      <c r="AI764">
        <f>(AJ764 - AK764 - DY764*1E3/(8.314*(EA764+273.15)) * AM764/DX764 * AL764) * DX764/(100*DL764) * (1000 - DU764)/1000</f>
        <v>0</v>
      </c>
      <c r="AJ764">
        <v>1260.61365613729</v>
      </c>
      <c r="AK764">
        <v>1217.653636363636</v>
      </c>
      <c r="AL764">
        <v>3.335986835436747</v>
      </c>
      <c r="AM764">
        <v>65.65834347020231</v>
      </c>
      <c r="AN764">
        <f>(AP764 - AO764 + DY764*1E3/(8.314*(EA764+273.15)) * AR764/DX764 * AQ764) * DX764/(100*DL764) * 1000/(1000 - AP764)</f>
        <v>0</v>
      </c>
      <c r="AO764">
        <v>13.76333073221505</v>
      </c>
      <c r="AP764">
        <v>16.35392727272727</v>
      </c>
      <c r="AQ764">
        <v>-4.620802562590542E-05</v>
      </c>
      <c r="AR764">
        <v>107.4177789400426</v>
      </c>
      <c r="AS764">
        <v>0</v>
      </c>
      <c r="AT764">
        <v>0</v>
      </c>
      <c r="AU764">
        <f>IF(AS764*$H$13&gt;=AW764,1.0,(AW764/(AW764-AS764*$H$13)))</f>
        <v>0</v>
      </c>
      <c r="AV764">
        <f>(AU764-1)*100</f>
        <v>0</v>
      </c>
      <c r="AW764">
        <f>MAX(0,($B$13+$C$13*EF764)/(1+$D$13*EF764)*DY764/(EA764+273)*$E$13)</f>
        <v>0</v>
      </c>
      <c r="AX764" t="s">
        <v>437</v>
      </c>
      <c r="AY764" t="s">
        <v>437</v>
      </c>
      <c r="AZ764">
        <v>0</v>
      </c>
      <c r="BA764">
        <v>0</v>
      </c>
      <c r="BB764">
        <f>1-AZ764/BA764</f>
        <v>0</v>
      </c>
      <c r="BC764">
        <v>0</v>
      </c>
      <c r="BD764" t="s">
        <v>437</v>
      </c>
      <c r="BE764" t="s">
        <v>437</v>
      </c>
      <c r="BF764">
        <v>0</v>
      </c>
      <c r="BG764">
        <v>0</v>
      </c>
      <c r="BH764">
        <f>1-BF764/BG764</f>
        <v>0</v>
      </c>
      <c r="BI764">
        <v>0.5</v>
      </c>
      <c r="BJ764">
        <f>DI764</f>
        <v>0</v>
      </c>
      <c r="BK764">
        <f>L764</f>
        <v>0</v>
      </c>
      <c r="BL764">
        <f>BH764*BI764*BJ764</f>
        <v>0</v>
      </c>
      <c r="BM764">
        <f>(BK764-BC764)/BJ764</f>
        <v>0</v>
      </c>
      <c r="BN764">
        <f>(BA764-BG764)/BG764</f>
        <v>0</v>
      </c>
      <c r="BO764">
        <f>AZ764/(BB764+AZ764/BG764)</f>
        <v>0</v>
      </c>
      <c r="BP764" t="s">
        <v>437</v>
      </c>
      <c r="BQ764">
        <v>0</v>
      </c>
      <c r="BR764">
        <f>IF(BQ764&lt;&gt;0, BQ764, BO764)</f>
        <v>0</v>
      </c>
      <c r="BS764">
        <f>1-BR764/BG764</f>
        <v>0</v>
      </c>
      <c r="BT764">
        <f>(BG764-BF764)/(BG764-BR764)</f>
        <v>0</v>
      </c>
      <c r="BU764">
        <f>(BA764-BG764)/(BA764-BR764)</f>
        <v>0</v>
      </c>
      <c r="BV764">
        <f>(BG764-BF764)/(BG764-AZ764)</f>
        <v>0</v>
      </c>
      <c r="BW764">
        <f>(BA764-BG764)/(BA764-AZ764)</f>
        <v>0</v>
      </c>
      <c r="BX764">
        <f>(BT764*BR764/BF764)</f>
        <v>0</v>
      </c>
      <c r="BY764">
        <f>(1-BX764)</f>
        <v>0</v>
      </c>
      <c r="BZ764">
        <v>2020</v>
      </c>
      <c r="CA764">
        <v>290.0000000000001</v>
      </c>
      <c r="CB764">
        <v>1590.42</v>
      </c>
      <c r="CC764">
        <v>295</v>
      </c>
      <c r="CD764">
        <v>5220.67</v>
      </c>
      <c r="CE764">
        <v>1591.29</v>
      </c>
      <c r="CF764">
        <v>-0.87</v>
      </c>
      <c r="CG764">
        <v>300.0000000000001</v>
      </c>
      <c r="CH764">
        <v>23.8</v>
      </c>
      <c r="CI764">
        <v>1650.734719841875</v>
      </c>
      <c r="CJ764">
        <v>2.032994541366527</v>
      </c>
      <c r="CK764">
        <v>-31.03478562282126</v>
      </c>
      <c r="CL764">
        <v>0.9198548094063967</v>
      </c>
      <c r="CM764">
        <v>0.9759925733019913</v>
      </c>
      <c r="CN764">
        <v>-0.00431141668520578</v>
      </c>
      <c r="CO764">
        <v>289.9999999999999</v>
      </c>
      <c r="CP764">
        <v>1590.91</v>
      </c>
      <c r="CQ764">
        <v>765</v>
      </c>
      <c r="CR764">
        <v>5219.32</v>
      </c>
      <c r="CS764">
        <v>1591.27</v>
      </c>
      <c r="CT764">
        <v>-0.36</v>
      </c>
      <c r="DH764">
        <f>$B$11*EG764+$C$11*EH764+$F$11*ES764*(1-EV764)</f>
        <v>0</v>
      </c>
      <c r="DI764">
        <f>DH764*DJ764</f>
        <v>0</v>
      </c>
      <c r="DJ764">
        <f>($B$11*$D$9+$C$11*$D$9+$F$11*((FF764+EX764)/MAX(FF764+EX764+FG764, 0.1)*$I$9+FG764/MAX(FF764+EX764+FG764, 0.1)*$J$9))/($B$11+$C$11+$F$11)</f>
        <v>0</v>
      </c>
      <c r="DK764">
        <f>($B$11*$K$9+$C$11*$K$9+$F$11*((FF764+EX764)/MAX(FF764+EX764+FG764, 0.1)*$P$9+FG764/MAX(FF764+EX764+FG764, 0.1)*$Q$9))/($B$11+$C$11+$F$11)</f>
        <v>0</v>
      </c>
      <c r="DL764">
        <v>6</v>
      </c>
      <c r="DM764">
        <v>0.5</v>
      </c>
      <c r="DN764" t="s">
        <v>438</v>
      </c>
      <c r="DO764">
        <v>2</v>
      </c>
      <c r="DP764" t="b">
        <v>1</v>
      </c>
      <c r="DQ764">
        <v>1761516731.2</v>
      </c>
      <c r="DR764">
        <v>1190.186</v>
      </c>
      <c r="DS764">
        <v>1243.856</v>
      </c>
      <c r="DT764">
        <v>16.3577</v>
      </c>
      <c r="DU764">
        <v>13.76297</v>
      </c>
      <c r="DV764">
        <v>1193.976</v>
      </c>
      <c r="DW764">
        <v>16.2848</v>
      </c>
      <c r="DX764">
        <v>500.0342000000001</v>
      </c>
      <c r="DY764">
        <v>90.23742</v>
      </c>
      <c r="DZ764">
        <v>0.09995680999999999</v>
      </c>
      <c r="EA764">
        <v>23.9604</v>
      </c>
      <c r="EB764">
        <v>24.03336</v>
      </c>
      <c r="EC764">
        <v>999.9</v>
      </c>
      <c r="ED764">
        <v>0</v>
      </c>
      <c r="EE764">
        <v>0</v>
      </c>
      <c r="EF764">
        <v>10000.752</v>
      </c>
      <c r="EG764">
        <v>0</v>
      </c>
      <c r="EH764">
        <v>1044.805</v>
      </c>
      <c r="EI764">
        <v>-53.67181000000001</v>
      </c>
      <c r="EJ764">
        <v>1209.977</v>
      </c>
      <c r="EK764">
        <v>1261.215</v>
      </c>
      <c r="EL764">
        <v>2.59472</v>
      </c>
      <c r="EM764">
        <v>1243.856</v>
      </c>
      <c r="EN764">
        <v>13.76297</v>
      </c>
      <c r="EO764">
        <v>1.476075</v>
      </c>
      <c r="EP764">
        <v>1.241933</v>
      </c>
      <c r="EQ764">
        <v>12.72256</v>
      </c>
      <c r="ER764">
        <v>10.11393</v>
      </c>
      <c r="ES764">
        <v>2000.026</v>
      </c>
      <c r="ET764">
        <v>0.9799963999999999</v>
      </c>
      <c r="EU764">
        <v>0.0200036</v>
      </c>
      <c r="EV764">
        <v>0</v>
      </c>
      <c r="EW764">
        <v>1319.811</v>
      </c>
      <c r="EX764">
        <v>5.000970000000001</v>
      </c>
      <c r="EY764">
        <v>26677.92</v>
      </c>
      <c r="EZ764">
        <v>16707.79</v>
      </c>
      <c r="FA764">
        <v>41.187</v>
      </c>
      <c r="FB764">
        <v>42.312</v>
      </c>
      <c r="FC764">
        <v>41.3561</v>
      </c>
      <c r="FD764">
        <v>41.687</v>
      </c>
      <c r="FE764">
        <v>41.25</v>
      </c>
      <c r="FF764">
        <v>1955.116</v>
      </c>
      <c r="FG764">
        <v>39.90999999999999</v>
      </c>
      <c r="FH764">
        <v>0</v>
      </c>
      <c r="FI764">
        <v>11605.40000009537</v>
      </c>
      <c r="FJ764">
        <v>0</v>
      </c>
      <c r="FK764">
        <v>1321.025769230769</v>
      </c>
      <c r="FL764">
        <v>-15.73094014297329</v>
      </c>
      <c r="FM764">
        <v>-342.3760678831456</v>
      </c>
      <c r="FN764">
        <v>26702.55</v>
      </c>
      <c r="FO764">
        <v>15</v>
      </c>
      <c r="FP764">
        <v>0</v>
      </c>
      <c r="FQ764" t="s">
        <v>439</v>
      </c>
      <c r="FR764">
        <v>1760210915.6</v>
      </c>
      <c r="FS764">
        <v>0</v>
      </c>
      <c r="FT764">
        <v>0</v>
      </c>
      <c r="FU764">
        <v>-0.215</v>
      </c>
      <c r="FV764">
        <v>0</v>
      </c>
      <c r="FW764">
        <v>-0.6919999999999999</v>
      </c>
      <c r="FX764">
        <v>0</v>
      </c>
      <c r="FY764">
        <v>400</v>
      </c>
      <c r="FZ764">
        <v>0</v>
      </c>
      <c r="GA764">
        <v>0.15</v>
      </c>
      <c r="GB764">
        <v>0</v>
      </c>
      <c r="GC764">
        <v>-53.65468780487805</v>
      </c>
      <c r="GD764">
        <v>-0.2218097560976477</v>
      </c>
      <c r="GE764">
        <v>0.1302246898682389</v>
      </c>
      <c r="GF764">
        <v>1</v>
      </c>
      <c r="GG764">
        <v>1321.85705882353</v>
      </c>
      <c r="GH764">
        <v>-16.26126812314109</v>
      </c>
      <c r="GI764">
        <v>1.618188037884224</v>
      </c>
      <c r="GJ764">
        <v>0</v>
      </c>
      <c r="GK764">
        <v>2.651888292682927</v>
      </c>
      <c r="GL764">
        <v>-0.443187804878051</v>
      </c>
      <c r="GM764">
        <v>0.04526852408346026</v>
      </c>
      <c r="GN764">
        <v>0</v>
      </c>
      <c r="GO764">
        <v>1</v>
      </c>
      <c r="GP764">
        <v>3</v>
      </c>
      <c r="GQ764" t="s">
        <v>446</v>
      </c>
      <c r="GR764">
        <v>3.1335</v>
      </c>
      <c r="GS764">
        <v>2.76036</v>
      </c>
      <c r="GT764">
        <v>0.191688</v>
      </c>
      <c r="GU764">
        <v>0.19479</v>
      </c>
      <c r="GV764">
        <v>0.0802238</v>
      </c>
      <c r="GW764">
        <v>0.0701263</v>
      </c>
      <c r="GX764">
        <v>25624.8</v>
      </c>
      <c r="GY764">
        <v>25531.6</v>
      </c>
      <c r="GZ764">
        <v>29490.9</v>
      </c>
      <c r="HA764">
        <v>29318.4</v>
      </c>
      <c r="HB764">
        <v>35848.8</v>
      </c>
      <c r="HC764">
        <v>36117.5</v>
      </c>
      <c r="HD764">
        <v>41495.5</v>
      </c>
      <c r="HE764">
        <v>41649.5</v>
      </c>
      <c r="HF764">
        <v>1.91025</v>
      </c>
      <c r="HG764">
        <v>1.82773</v>
      </c>
      <c r="HH764">
        <v>0.008866189999999999</v>
      </c>
      <c r="HI764">
        <v>0</v>
      </c>
      <c r="HJ764">
        <v>23.8883</v>
      </c>
      <c r="HK764">
        <v>999.9</v>
      </c>
      <c r="HL764">
        <v>33.5</v>
      </c>
      <c r="HM764">
        <v>31.3</v>
      </c>
      <c r="HN764">
        <v>17.0364</v>
      </c>
      <c r="HO764">
        <v>62.5569</v>
      </c>
      <c r="HP764">
        <v>30.8213</v>
      </c>
      <c r="HQ764">
        <v>1</v>
      </c>
      <c r="HR764">
        <v>0.3114</v>
      </c>
      <c r="HS764">
        <v>5.76589</v>
      </c>
      <c r="HT764">
        <v>20.2463</v>
      </c>
      <c r="HU764">
        <v>5.21654</v>
      </c>
      <c r="HV764">
        <v>12.0159</v>
      </c>
      <c r="HW764">
        <v>4.9879</v>
      </c>
      <c r="HX764">
        <v>3.28755</v>
      </c>
      <c r="HY764">
        <v>9999</v>
      </c>
      <c r="HZ764">
        <v>9999</v>
      </c>
      <c r="IA764">
        <v>9999</v>
      </c>
      <c r="IB764">
        <v>999.9</v>
      </c>
      <c r="IC764">
        <v>4.97289</v>
      </c>
      <c r="ID764">
        <v>1.86661</v>
      </c>
      <c r="IE764">
        <v>1.8659</v>
      </c>
      <c r="IF764">
        <v>1.86584</v>
      </c>
      <c r="IG764">
        <v>1.86768</v>
      </c>
      <c r="IH764">
        <v>1.87014</v>
      </c>
      <c r="II764">
        <v>1.86875</v>
      </c>
      <c r="IJ764">
        <v>1.87027</v>
      </c>
      <c r="IK764">
        <v>0</v>
      </c>
      <c r="IL764">
        <v>0</v>
      </c>
      <c r="IM764">
        <v>0</v>
      </c>
      <c r="IN764">
        <v>0</v>
      </c>
      <c r="IO764" t="s">
        <v>441</v>
      </c>
      <c r="IP764" t="s">
        <v>442</v>
      </c>
      <c r="IQ764" t="s">
        <v>443</v>
      </c>
      <c r="IR764" t="s">
        <v>443</v>
      </c>
      <c r="IS764" t="s">
        <v>443</v>
      </c>
      <c r="IT764" t="s">
        <v>443</v>
      </c>
      <c r="IU764">
        <v>0</v>
      </c>
      <c r="IV764">
        <v>100</v>
      </c>
      <c r="IW764">
        <v>100</v>
      </c>
      <c r="IX764">
        <v>-3.8</v>
      </c>
      <c r="IY764">
        <v>0.0728</v>
      </c>
      <c r="IZ764">
        <v>-1.414774939843471</v>
      </c>
      <c r="JA764">
        <v>-0.002262605230658699</v>
      </c>
      <c r="JB764">
        <v>4.117972070868355E-07</v>
      </c>
      <c r="JC764">
        <v>-1.535053720392113E-10</v>
      </c>
      <c r="JD764">
        <v>-0.05773197212917025</v>
      </c>
      <c r="JE764">
        <v>-0.004387372397949352</v>
      </c>
      <c r="JF764">
        <v>0.001148265067849212</v>
      </c>
      <c r="JG764">
        <v>-2.372704636287677E-05</v>
      </c>
      <c r="JH764">
        <v>4</v>
      </c>
      <c r="JI764">
        <v>2346</v>
      </c>
      <c r="JJ764">
        <v>1</v>
      </c>
      <c r="JK764">
        <v>24</v>
      </c>
      <c r="JL764">
        <v>21763.6</v>
      </c>
      <c r="JM764">
        <v>29358612.2</v>
      </c>
      <c r="JN764">
        <v>2.49756</v>
      </c>
      <c r="JO764">
        <v>2.24731</v>
      </c>
      <c r="JP764">
        <v>1.39648</v>
      </c>
      <c r="JQ764">
        <v>2.35474</v>
      </c>
      <c r="JR764">
        <v>1.49536</v>
      </c>
      <c r="JS764">
        <v>2.55127</v>
      </c>
      <c r="JT764">
        <v>36.105</v>
      </c>
      <c r="JU764">
        <v>24.0087</v>
      </c>
      <c r="JV764">
        <v>18</v>
      </c>
      <c r="JW764">
        <v>501.753</v>
      </c>
      <c r="JX764">
        <v>438.773</v>
      </c>
      <c r="JY764">
        <v>17.8436</v>
      </c>
      <c r="JZ764">
        <v>31.3464</v>
      </c>
      <c r="KA764">
        <v>30.0004</v>
      </c>
      <c r="KB764">
        <v>31.1321</v>
      </c>
      <c r="KC764">
        <v>31.0581</v>
      </c>
      <c r="KD764">
        <v>50.0261</v>
      </c>
      <c r="KE764">
        <v>20.6382</v>
      </c>
      <c r="KF764">
        <v>27.6733</v>
      </c>
      <c r="KG764">
        <v>17.8125</v>
      </c>
      <c r="KH764">
        <v>1269.65</v>
      </c>
      <c r="KI764">
        <v>13.9086</v>
      </c>
      <c r="KJ764">
        <v>100.786</v>
      </c>
      <c r="KK764">
        <v>100.157</v>
      </c>
    </row>
    <row r="765" spans="1:297">
      <c r="A765">
        <v>749</v>
      </c>
      <c r="B765">
        <v>1761516739</v>
      </c>
      <c r="C765">
        <v>9528.5</v>
      </c>
      <c r="D765" t="s">
        <v>1947</v>
      </c>
      <c r="E765" t="s">
        <v>1948</v>
      </c>
      <c r="F765">
        <v>5</v>
      </c>
      <c r="G765" t="s">
        <v>1604</v>
      </c>
      <c r="H765" t="s">
        <v>436</v>
      </c>
      <c r="I765">
        <v>1761516736.5</v>
      </c>
      <c r="J765">
        <f>(K765)/1000</f>
        <v>0</v>
      </c>
      <c r="K765">
        <f>IF(DP765, AN765, AH765)</f>
        <v>0</v>
      </c>
      <c r="L765">
        <f>IF(DP765, AI765, AG765)</f>
        <v>0</v>
      </c>
      <c r="M765">
        <f>DR765 - IF(AU765&gt;1, L765*DL765*100.0/(AW765), 0)</f>
        <v>0</v>
      </c>
      <c r="N765">
        <f>((T765-J765/2)*M765-L765)/(T765+J765/2)</f>
        <v>0</v>
      </c>
      <c r="O765">
        <f>N765*(DY765+DZ765)/1000.0</f>
        <v>0</v>
      </c>
      <c r="P765">
        <f>(DR765 - IF(AU765&gt;1, L765*DL765*100.0/(AW765), 0))*(DY765+DZ765)/1000.0</f>
        <v>0</v>
      </c>
      <c r="Q765">
        <f>2.0/((1/S765-1/R765)+SIGN(S765)*SQRT((1/S765-1/R765)*(1/S765-1/R765) + 4*DM765/((DM765+1)*(DM765+1))*(2*1/S765*1/R765-1/R765*1/R765)))</f>
        <v>0</v>
      </c>
      <c r="R765">
        <f>IF(LEFT(DN765,1)&lt;&gt;"0",IF(LEFT(DN765,1)="1",3.0,DO765),$D$5+$E$5*(EF765*DY765/($K$5*1000))+$F$5*(EF765*DY765/($K$5*1000))*MAX(MIN(DL765,$J$5),$I$5)*MAX(MIN(DL765,$J$5),$I$5)+$G$5*MAX(MIN(DL765,$J$5),$I$5)*(EF765*DY765/($K$5*1000))+$H$5*(EF765*DY765/($K$5*1000))*(EF765*DY765/($K$5*1000)))</f>
        <v>0</v>
      </c>
      <c r="S765">
        <f>J765*(1000-(1000*0.61365*exp(17.502*W765/(240.97+W765))/(DY765+DZ765)+DT765)/2)/(1000*0.61365*exp(17.502*W765/(240.97+W765))/(DY765+DZ765)-DT765)</f>
        <v>0</v>
      </c>
      <c r="T765">
        <f>1/((DM765+1)/(Q765/1.6)+1/(R765/1.37)) + DM765/((DM765+1)/(Q765/1.6) + DM765/(R765/1.37))</f>
        <v>0</v>
      </c>
      <c r="U765">
        <f>(DH765*DK765)</f>
        <v>0</v>
      </c>
      <c r="V765">
        <f>(EA765+(U765+2*0.95*5.67E-8*(((EA765+$B$7)+273)^4-(EA765+273)^4)-44100*J765)/(1.84*29.3*R765+8*0.95*5.67E-8*(EA765+273)^3))</f>
        <v>0</v>
      </c>
      <c r="W765">
        <f>($C$7*EB765+$D$7*EC765+$E$7*V765)</f>
        <v>0</v>
      </c>
      <c r="X765">
        <f>0.61365*exp(17.502*W765/(240.97+W765))</f>
        <v>0</v>
      </c>
      <c r="Y765">
        <f>(Z765/AA765*100)</f>
        <v>0</v>
      </c>
      <c r="Z765">
        <f>DT765*(DY765+DZ765)/1000</f>
        <v>0</v>
      </c>
      <c r="AA765">
        <f>0.61365*exp(17.502*EA765/(240.97+EA765))</f>
        <v>0</v>
      </c>
      <c r="AB765">
        <f>(X765-DT765*(DY765+DZ765)/1000)</f>
        <v>0</v>
      </c>
      <c r="AC765">
        <f>(-J765*44100)</f>
        <v>0</v>
      </c>
      <c r="AD765">
        <f>2*29.3*R765*0.92*(EA765-W765)</f>
        <v>0</v>
      </c>
      <c r="AE765">
        <f>2*0.95*5.67E-8*(((EA765+$B$7)+273)^4-(W765+273)^4)</f>
        <v>0</v>
      </c>
      <c r="AF765">
        <f>U765+AE765+AC765+AD765</f>
        <v>0</v>
      </c>
      <c r="AG765">
        <f>DX765*AU765*(DS765-DR765*(1000-AU765*DU765)/(1000-AU765*DT765))/(100*DL765)</f>
        <v>0</v>
      </c>
      <c r="AH765">
        <f>1000*DX765*AU765*(DT765-DU765)/(100*DL765*(1000-AU765*DT765))</f>
        <v>0</v>
      </c>
      <c r="AI765">
        <f>(AJ765 - AK765 - DY765*1E3/(8.314*(EA765+273.15)) * AM765/DX765 * AL765) * DX765/(100*DL765) * (1000 - DU765)/1000</f>
        <v>0</v>
      </c>
      <c r="AJ765">
        <v>1277.618385531876</v>
      </c>
      <c r="AK765">
        <v>1234.754606060606</v>
      </c>
      <c r="AL765">
        <v>3.42529365787181</v>
      </c>
      <c r="AM765">
        <v>65.65834347020231</v>
      </c>
      <c r="AN765">
        <f>(AP765 - AO765 + DY765*1E3/(8.314*(EA765+273.15)) * AR765/DX765 * AQ765) * DX765/(100*DL765) * 1000/(1000 - AP765)</f>
        <v>0</v>
      </c>
      <c r="AO765">
        <v>13.80890611731801</v>
      </c>
      <c r="AP765">
        <v>16.34977878787879</v>
      </c>
      <c r="AQ765">
        <v>-2.002669124262363E-05</v>
      </c>
      <c r="AR765">
        <v>107.4177789400426</v>
      </c>
      <c r="AS765">
        <v>0</v>
      </c>
      <c r="AT765">
        <v>0</v>
      </c>
      <c r="AU765">
        <f>IF(AS765*$H$13&gt;=AW765,1.0,(AW765/(AW765-AS765*$H$13)))</f>
        <v>0</v>
      </c>
      <c r="AV765">
        <f>(AU765-1)*100</f>
        <v>0</v>
      </c>
      <c r="AW765">
        <f>MAX(0,($B$13+$C$13*EF765)/(1+$D$13*EF765)*DY765/(EA765+273)*$E$13)</f>
        <v>0</v>
      </c>
      <c r="AX765" t="s">
        <v>437</v>
      </c>
      <c r="AY765" t="s">
        <v>437</v>
      </c>
      <c r="AZ765">
        <v>0</v>
      </c>
      <c r="BA765">
        <v>0</v>
      </c>
      <c r="BB765">
        <f>1-AZ765/BA765</f>
        <v>0</v>
      </c>
      <c r="BC765">
        <v>0</v>
      </c>
      <c r="BD765" t="s">
        <v>437</v>
      </c>
      <c r="BE765" t="s">
        <v>437</v>
      </c>
      <c r="BF765">
        <v>0</v>
      </c>
      <c r="BG765">
        <v>0</v>
      </c>
      <c r="BH765">
        <f>1-BF765/BG765</f>
        <v>0</v>
      </c>
      <c r="BI765">
        <v>0.5</v>
      </c>
      <c r="BJ765">
        <f>DI765</f>
        <v>0</v>
      </c>
      <c r="BK765">
        <f>L765</f>
        <v>0</v>
      </c>
      <c r="BL765">
        <f>BH765*BI765*BJ765</f>
        <v>0</v>
      </c>
      <c r="BM765">
        <f>(BK765-BC765)/BJ765</f>
        <v>0</v>
      </c>
      <c r="BN765">
        <f>(BA765-BG765)/BG765</f>
        <v>0</v>
      </c>
      <c r="BO765">
        <f>AZ765/(BB765+AZ765/BG765)</f>
        <v>0</v>
      </c>
      <c r="BP765" t="s">
        <v>437</v>
      </c>
      <c r="BQ765">
        <v>0</v>
      </c>
      <c r="BR765">
        <f>IF(BQ765&lt;&gt;0, BQ765, BO765)</f>
        <v>0</v>
      </c>
      <c r="BS765">
        <f>1-BR765/BG765</f>
        <v>0</v>
      </c>
      <c r="BT765">
        <f>(BG765-BF765)/(BG765-BR765)</f>
        <v>0</v>
      </c>
      <c r="BU765">
        <f>(BA765-BG765)/(BA765-BR765)</f>
        <v>0</v>
      </c>
      <c r="BV765">
        <f>(BG765-BF765)/(BG765-AZ765)</f>
        <v>0</v>
      </c>
      <c r="BW765">
        <f>(BA765-BG765)/(BA765-AZ765)</f>
        <v>0</v>
      </c>
      <c r="BX765">
        <f>(BT765*BR765/BF765)</f>
        <v>0</v>
      </c>
      <c r="BY765">
        <f>(1-BX765)</f>
        <v>0</v>
      </c>
      <c r="BZ765">
        <v>2020</v>
      </c>
      <c r="CA765">
        <v>290.0000000000001</v>
      </c>
      <c r="CB765">
        <v>1590.42</v>
      </c>
      <c r="CC765">
        <v>295</v>
      </c>
      <c r="CD765">
        <v>5220.67</v>
      </c>
      <c r="CE765">
        <v>1591.29</v>
      </c>
      <c r="CF765">
        <v>-0.87</v>
      </c>
      <c r="CG765">
        <v>300.0000000000001</v>
      </c>
      <c r="CH765">
        <v>23.8</v>
      </c>
      <c r="CI765">
        <v>1650.734719841875</v>
      </c>
      <c r="CJ765">
        <v>2.032994541366527</v>
      </c>
      <c r="CK765">
        <v>-31.03478562282126</v>
      </c>
      <c r="CL765">
        <v>0.9198548094063967</v>
      </c>
      <c r="CM765">
        <v>0.9759925733019913</v>
      </c>
      <c r="CN765">
        <v>-0.00431141668520578</v>
      </c>
      <c r="CO765">
        <v>289.9999999999999</v>
      </c>
      <c r="CP765">
        <v>1590.91</v>
      </c>
      <c r="CQ765">
        <v>765</v>
      </c>
      <c r="CR765">
        <v>5219.32</v>
      </c>
      <c r="CS765">
        <v>1591.27</v>
      </c>
      <c r="CT765">
        <v>-0.36</v>
      </c>
      <c r="DH765">
        <f>$B$11*EG765+$C$11*EH765+$F$11*ES765*(1-EV765)</f>
        <v>0</v>
      </c>
      <c r="DI765">
        <f>DH765*DJ765</f>
        <v>0</v>
      </c>
      <c r="DJ765">
        <f>($B$11*$D$9+$C$11*$D$9+$F$11*((FF765+EX765)/MAX(FF765+EX765+FG765, 0.1)*$I$9+FG765/MAX(FF765+EX765+FG765, 0.1)*$J$9))/($B$11+$C$11+$F$11)</f>
        <v>0</v>
      </c>
      <c r="DK765">
        <f>($B$11*$K$9+$C$11*$K$9+$F$11*((FF765+EX765)/MAX(FF765+EX765+FG765, 0.1)*$P$9+FG765/MAX(FF765+EX765+FG765, 0.1)*$Q$9))/($B$11+$C$11+$F$11)</f>
        <v>0</v>
      </c>
      <c r="DL765">
        <v>6</v>
      </c>
      <c r="DM765">
        <v>0.5</v>
      </c>
      <c r="DN765" t="s">
        <v>438</v>
      </c>
      <c r="DO765">
        <v>2</v>
      </c>
      <c r="DP765" t="b">
        <v>1</v>
      </c>
      <c r="DQ765">
        <v>1761516736.5</v>
      </c>
      <c r="DR765">
        <v>1207.846666666667</v>
      </c>
      <c r="DS765">
        <v>1261.523333333334</v>
      </c>
      <c r="DT765">
        <v>16.35043333333333</v>
      </c>
      <c r="DU765">
        <v>13.81358888888889</v>
      </c>
      <c r="DV765">
        <v>1211.67</v>
      </c>
      <c r="DW765">
        <v>16.27766666666667</v>
      </c>
      <c r="DX765">
        <v>500.0234444444445</v>
      </c>
      <c r="DY765">
        <v>90.23855555555556</v>
      </c>
      <c r="DZ765">
        <v>0.09997452222222221</v>
      </c>
      <c r="EA765">
        <v>23.9514</v>
      </c>
      <c r="EB765">
        <v>24.03277777777778</v>
      </c>
      <c r="EC765">
        <v>999.9000000000001</v>
      </c>
      <c r="ED765">
        <v>0</v>
      </c>
      <c r="EE765">
        <v>0</v>
      </c>
      <c r="EF765">
        <v>10005.43111111111</v>
      </c>
      <c r="EG765">
        <v>0</v>
      </c>
      <c r="EH765">
        <v>1044.796666666666</v>
      </c>
      <c r="EI765">
        <v>-53.67758888888888</v>
      </c>
      <c r="EJ765">
        <v>1227.923333333333</v>
      </c>
      <c r="EK765">
        <v>1279.192222222222</v>
      </c>
      <c r="EL765">
        <v>2.536852222222222</v>
      </c>
      <c r="EM765">
        <v>1261.523333333334</v>
      </c>
      <c r="EN765">
        <v>13.81358888888889</v>
      </c>
      <c r="EO765">
        <v>1.475438888888889</v>
      </c>
      <c r="EP765">
        <v>1.246517777777778</v>
      </c>
      <c r="EQ765">
        <v>12.71598888888889</v>
      </c>
      <c r="ER765">
        <v>10.16898888888889</v>
      </c>
      <c r="ES765">
        <v>1999.984444444445</v>
      </c>
      <c r="ET765">
        <v>0.9799959999999999</v>
      </c>
      <c r="EU765">
        <v>0.02000398888888889</v>
      </c>
      <c r="EV765">
        <v>0</v>
      </c>
      <c r="EW765">
        <v>1318.132222222222</v>
      </c>
      <c r="EX765">
        <v>5.00097</v>
      </c>
      <c r="EY765">
        <v>26647.15555555556</v>
      </c>
      <c r="EZ765">
        <v>16707.42222222222</v>
      </c>
      <c r="FA765">
        <v>41.187</v>
      </c>
      <c r="FB765">
        <v>42.312</v>
      </c>
      <c r="FC765">
        <v>41.34700000000001</v>
      </c>
      <c r="FD765">
        <v>41.687</v>
      </c>
      <c r="FE765">
        <v>41.25</v>
      </c>
      <c r="FF765">
        <v>1955.074444444444</v>
      </c>
      <c r="FG765">
        <v>39.91</v>
      </c>
      <c r="FH765">
        <v>0</v>
      </c>
      <c r="FI765">
        <v>11610.20000004768</v>
      </c>
      <c r="FJ765">
        <v>0</v>
      </c>
      <c r="FK765">
        <v>1319.655</v>
      </c>
      <c r="FL765">
        <v>-17.42803419815452</v>
      </c>
      <c r="FM765">
        <v>-341.5726496367101</v>
      </c>
      <c r="FN765">
        <v>26675.21538461539</v>
      </c>
      <c r="FO765">
        <v>15</v>
      </c>
      <c r="FP765">
        <v>0</v>
      </c>
      <c r="FQ765" t="s">
        <v>439</v>
      </c>
      <c r="FR765">
        <v>1760210915.6</v>
      </c>
      <c r="FS765">
        <v>0</v>
      </c>
      <c r="FT765">
        <v>0</v>
      </c>
      <c r="FU765">
        <v>-0.215</v>
      </c>
      <c r="FV765">
        <v>0</v>
      </c>
      <c r="FW765">
        <v>-0.6919999999999999</v>
      </c>
      <c r="FX765">
        <v>0</v>
      </c>
      <c r="FY765">
        <v>400</v>
      </c>
      <c r="FZ765">
        <v>0</v>
      </c>
      <c r="GA765">
        <v>0.15</v>
      </c>
      <c r="GB765">
        <v>0</v>
      </c>
      <c r="GC765">
        <v>-53.68103</v>
      </c>
      <c r="GD765">
        <v>-0.1568712945588835</v>
      </c>
      <c r="GE765">
        <v>0.1537285744420992</v>
      </c>
      <c r="GF765">
        <v>1</v>
      </c>
      <c r="GG765">
        <v>1320.661764705882</v>
      </c>
      <c r="GH765">
        <v>-16.70741024298099</v>
      </c>
      <c r="GI765">
        <v>1.66258386889423</v>
      </c>
      <c r="GJ765">
        <v>0</v>
      </c>
      <c r="GK765">
        <v>2.61130375</v>
      </c>
      <c r="GL765">
        <v>-0.4482539212007501</v>
      </c>
      <c r="GM765">
        <v>0.04477859040252945</v>
      </c>
      <c r="GN765">
        <v>0</v>
      </c>
      <c r="GO765">
        <v>1</v>
      </c>
      <c r="GP765">
        <v>3</v>
      </c>
      <c r="GQ765" t="s">
        <v>446</v>
      </c>
      <c r="GR765">
        <v>3.13352</v>
      </c>
      <c r="GS765">
        <v>2.76018</v>
      </c>
      <c r="GT765">
        <v>0.193362</v>
      </c>
      <c r="GU765">
        <v>0.196381</v>
      </c>
      <c r="GV765">
        <v>0.0802131</v>
      </c>
      <c r="GW765">
        <v>0.0703674</v>
      </c>
      <c r="GX765">
        <v>25571.6</v>
      </c>
      <c r="GY765">
        <v>25481.3</v>
      </c>
      <c r="GZ765">
        <v>29490.9</v>
      </c>
      <c r="HA765">
        <v>29318.7</v>
      </c>
      <c r="HB765">
        <v>35849.7</v>
      </c>
      <c r="HC765">
        <v>36108.6</v>
      </c>
      <c r="HD765">
        <v>41496.1</v>
      </c>
      <c r="HE765">
        <v>41650.1</v>
      </c>
      <c r="HF765">
        <v>1.90998</v>
      </c>
      <c r="HG765">
        <v>1.82803</v>
      </c>
      <c r="HH765">
        <v>0.009223820000000001</v>
      </c>
      <c r="HI765">
        <v>0</v>
      </c>
      <c r="HJ765">
        <v>23.8876</v>
      </c>
      <c r="HK765">
        <v>999.9</v>
      </c>
      <c r="HL765">
        <v>33.5</v>
      </c>
      <c r="HM765">
        <v>31.2</v>
      </c>
      <c r="HN765">
        <v>16.9397</v>
      </c>
      <c r="HO765">
        <v>62.4769</v>
      </c>
      <c r="HP765">
        <v>30.8494</v>
      </c>
      <c r="HQ765">
        <v>1</v>
      </c>
      <c r="HR765">
        <v>0.311372</v>
      </c>
      <c r="HS765">
        <v>5.78169</v>
      </c>
      <c r="HT765">
        <v>20.246</v>
      </c>
      <c r="HU765">
        <v>5.21729</v>
      </c>
      <c r="HV765">
        <v>12.0161</v>
      </c>
      <c r="HW765">
        <v>4.98785</v>
      </c>
      <c r="HX765">
        <v>3.28758</v>
      </c>
      <c r="HY765">
        <v>9999</v>
      </c>
      <c r="HZ765">
        <v>9999</v>
      </c>
      <c r="IA765">
        <v>9999</v>
      </c>
      <c r="IB765">
        <v>999.9</v>
      </c>
      <c r="IC765">
        <v>4.97288</v>
      </c>
      <c r="ID765">
        <v>1.8666</v>
      </c>
      <c r="IE765">
        <v>1.86588</v>
      </c>
      <c r="IF765">
        <v>1.86584</v>
      </c>
      <c r="IG765">
        <v>1.86768</v>
      </c>
      <c r="IH765">
        <v>1.87013</v>
      </c>
      <c r="II765">
        <v>1.86876</v>
      </c>
      <c r="IJ765">
        <v>1.87027</v>
      </c>
      <c r="IK765">
        <v>0</v>
      </c>
      <c r="IL765">
        <v>0</v>
      </c>
      <c r="IM765">
        <v>0</v>
      </c>
      <c r="IN765">
        <v>0</v>
      </c>
      <c r="IO765" t="s">
        <v>441</v>
      </c>
      <c r="IP765" t="s">
        <v>442</v>
      </c>
      <c r="IQ765" t="s">
        <v>443</v>
      </c>
      <c r="IR765" t="s">
        <v>443</v>
      </c>
      <c r="IS765" t="s">
        <v>443</v>
      </c>
      <c r="IT765" t="s">
        <v>443</v>
      </c>
      <c r="IU765">
        <v>0</v>
      </c>
      <c r="IV765">
        <v>100</v>
      </c>
      <c r="IW765">
        <v>100</v>
      </c>
      <c r="IX765">
        <v>-3.84</v>
      </c>
      <c r="IY765">
        <v>0.0727</v>
      </c>
      <c r="IZ765">
        <v>-1.414774939843471</v>
      </c>
      <c r="JA765">
        <v>-0.002262605230658699</v>
      </c>
      <c r="JB765">
        <v>4.117972070868355E-07</v>
      </c>
      <c r="JC765">
        <v>-1.535053720392113E-10</v>
      </c>
      <c r="JD765">
        <v>-0.05773197212917025</v>
      </c>
      <c r="JE765">
        <v>-0.004387372397949352</v>
      </c>
      <c r="JF765">
        <v>0.001148265067849212</v>
      </c>
      <c r="JG765">
        <v>-2.372704636287677E-05</v>
      </c>
      <c r="JH765">
        <v>4</v>
      </c>
      <c r="JI765">
        <v>2346</v>
      </c>
      <c r="JJ765">
        <v>1</v>
      </c>
      <c r="JK765">
        <v>24</v>
      </c>
      <c r="JL765">
        <v>21763.7</v>
      </c>
      <c r="JM765">
        <v>29358612.3</v>
      </c>
      <c r="JN765">
        <v>2.52686</v>
      </c>
      <c r="JO765">
        <v>2.24487</v>
      </c>
      <c r="JP765">
        <v>1.39771</v>
      </c>
      <c r="JQ765">
        <v>2.35474</v>
      </c>
      <c r="JR765">
        <v>1.49536</v>
      </c>
      <c r="JS765">
        <v>2.52563</v>
      </c>
      <c r="JT765">
        <v>36.105</v>
      </c>
      <c r="JU765">
        <v>24.0087</v>
      </c>
      <c r="JV765">
        <v>18</v>
      </c>
      <c r="JW765">
        <v>501.584</v>
      </c>
      <c r="JX765">
        <v>438.959</v>
      </c>
      <c r="JY765">
        <v>17.8074</v>
      </c>
      <c r="JZ765">
        <v>31.3479</v>
      </c>
      <c r="KA765">
        <v>30.0002</v>
      </c>
      <c r="KB765">
        <v>31.1335</v>
      </c>
      <c r="KC765">
        <v>31.0581</v>
      </c>
      <c r="KD765">
        <v>50.6042</v>
      </c>
      <c r="KE765">
        <v>20.3359</v>
      </c>
      <c r="KF765">
        <v>27.6733</v>
      </c>
      <c r="KG765">
        <v>17.7797</v>
      </c>
      <c r="KH765">
        <v>1289.69</v>
      </c>
      <c r="KI765">
        <v>13.9544</v>
      </c>
      <c r="KJ765">
        <v>100.787</v>
      </c>
      <c r="KK765">
        <v>100.158</v>
      </c>
    </row>
    <row r="766" spans="1:297">
      <c r="A766">
        <v>750</v>
      </c>
      <c r="B766">
        <v>1761516744</v>
      </c>
      <c r="C766">
        <v>9533.5</v>
      </c>
      <c r="D766" t="s">
        <v>1949</v>
      </c>
      <c r="E766" t="s">
        <v>1950</v>
      </c>
      <c r="F766">
        <v>5</v>
      </c>
      <c r="G766" t="s">
        <v>1604</v>
      </c>
      <c r="H766" t="s">
        <v>436</v>
      </c>
      <c r="I766">
        <v>1761516741.2</v>
      </c>
      <c r="J766">
        <f>(K766)/1000</f>
        <v>0</v>
      </c>
      <c r="K766">
        <f>IF(DP766, AN766, AH766)</f>
        <v>0</v>
      </c>
      <c r="L766">
        <f>IF(DP766, AI766, AG766)</f>
        <v>0</v>
      </c>
      <c r="M766">
        <f>DR766 - IF(AU766&gt;1, L766*DL766*100.0/(AW766), 0)</f>
        <v>0</v>
      </c>
      <c r="N766">
        <f>((T766-J766/2)*M766-L766)/(T766+J766/2)</f>
        <v>0</v>
      </c>
      <c r="O766">
        <f>N766*(DY766+DZ766)/1000.0</f>
        <v>0</v>
      </c>
      <c r="P766">
        <f>(DR766 - IF(AU766&gt;1, L766*DL766*100.0/(AW766), 0))*(DY766+DZ766)/1000.0</f>
        <v>0</v>
      </c>
      <c r="Q766">
        <f>2.0/((1/S766-1/R766)+SIGN(S766)*SQRT((1/S766-1/R766)*(1/S766-1/R766) + 4*DM766/((DM766+1)*(DM766+1))*(2*1/S766*1/R766-1/R766*1/R766)))</f>
        <v>0</v>
      </c>
      <c r="R766">
        <f>IF(LEFT(DN766,1)&lt;&gt;"0",IF(LEFT(DN766,1)="1",3.0,DO766),$D$5+$E$5*(EF766*DY766/($K$5*1000))+$F$5*(EF766*DY766/($K$5*1000))*MAX(MIN(DL766,$J$5),$I$5)*MAX(MIN(DL766,$J$5),$I$5)+$G$5*MAX(MIN(DL766,$J$5),$I$5)*(EF766*DY766/($K$5*1000))+$H$5*(EF766*DY766/($K$5*1000))*(EF766*DY766/($K$5*1000)))</f>
        <v>0</v>
      </c>
      <c r="S766">
        <f>J766*(1000-(1000*0.61365*exp(17.502*W766/(240.97+W766))/(DY766+DZ766)+DT766)/2)/(1000*0.61365*exp(17.502*W766/(240.97+W766))/(DY766+DZ766)-DT766)</f>
        <v>0</v>
      </c>
      <c r="T766">
        <f>1/((DM766+1)/(Q766/1.6)+1/(R766/1.37)) + DM766/((DM766+1)/(Q766/1.6) + DM766/(R766/1.37))</f>
        <v>0</v>
      </c>
      <c r="U766">
        <f>(DH766*DK766)</f>
        <v>0</v>
      </c>
      <c r="V766">
        <f>(EA766+(U766+2*0.95*5.67E-8*(((EA766+$B$7)+273)^4-(EA766+273)^4)-44100*J766)/(1.84*29.3*R766+8*0.95*5.67E-8*(EA766+273)^3))</f>
        <v>0</v>
      </c>
      <c r="W766">
        <f>($C$7*EB766+$D$7*EC766+$E$7*V766)</f>
        <v>0</v>
      </c>
      <c r="X766">
        <f>0.61365*exp(17.502*W766/(240.97+W766))</f>
        <v>0</v>
      </c>
      <c r="Y766">
        <f>(Z766/AA766*100)</f>
        <v>0</v>
      </c>
      <c r="Z766">
        <f>DT766*(DY766+DZ766)/1000</f>
        <v>0</v>
      </c>
      <c r="AA766">
        <f>0.61365*exp(17.502*EA766/(240.97+EA766))</f>
        <v>0</v>
      </c>
      <c r="AB766">
        <f>(X766-DT766*(DY766+DZ766)/1000)</f>
        <v>0</v>
      </c>
      <c r="AC766">
        <f>(-J766*44100)</f>
        <v>0</v>
      </c>
      <c r="AD766">
        <f>2*29.3*R766*0.92*(EA766-W766)</f>
        <v>0</v>
      </c>
      <c r="AE766">
        <f>2*0.95*5.67E-8*(((EA766+$B$7)+273)^4-(W766+273)^4)</f>
        <v>0</v>
      </c>
      <c r="AF766">
        <f>U766+AE766+AC766+AD766</f>
        <v>0</v>
      </c>
      <c r="AG766">
        <f>DX766*AU766*(DS766-DR766*(1000-AU766*DU766)/(1000-AU766*DT766))/(100*DL766)</f>
        <v>0</v>
      </c>
      <c r="AH766">
        <f>1000*DX766*AU766*(DT766-DU766)/(100*DL766*(1000-AU766*DT766))</f>
        <v>0</v>
      </c>
      <c r="AI766">
        <f>(AJ766 - AK766 - DY766*1E3/(8.314*(EA766+273.15)) * AM766/DX766 * AL766) * DX766/(100*DL766) * (1000 - DU766)/1000</f>
        <v>0</v>
      </c>
      <c r="AJ766">
        <v>1294.76559464693</v>
      </c>
      <c r="AK766">
        <v>1251.781696969696</v>
      </c>
      <c r="AL766">
        <v>3.412111262587243</v>
      </c>
      <c r="AM766">
        <v>65.65834347020231</v>
      </c>
      <c r="AN766">
        <f>(AP766 - AO766 + DY766*1E3/(8.314*(EA766+273.15)) * AR766/DX766 * AQ766) * DX766/(100*DL766) * 1000/(1000 - AP766)</f>
        <v>0</v>
      </c>
      <c r="AO766">
        <v>13.8665446223872</v>
      </c>
      <c r="AP766">
        <v>16.35097636363635</v>
      </c>
      <c r="AQ766">
        <v>-1.693457771762276E-06</v>
      </c>
      <c r="AR766">
        <v>107.4177789400426</v>
      </c>
      <c r="AS766">
        <v>0</v>
      </c>
      <c r="AT766">
        <v>0</v>
      </c>
      <c r="AU766">
        <f>IF(AS766*$H$13&gt;=AW766,1.0,(AW766/(AW766-AS766*$H$13)))</f>
        <v>0</v>
      </c>
      <c r="AV766">
        <f>(AU766-1)*100</f>
        <v>0</v>
      </c>
      <c r="AW766">
        <f>MAX(0,($B$13+$C$13*EF766)/(1+$D$13*EF766)*DY766/(EA766+273)*$E$13)</f>
        <v>0</v>
      </c>
      <c r="AX766" t="s">
        <v>437</v>
      </c>
      <c r="AY766" t="s">
        <v>437</v>
      </c>
      <c r="AZ766">
        <v>0</v>
      </c>
      <c r="BA766">
        <v>0</v>
      </c>
      <c r="BB766">
        <f>1-AZ766/BA766</f>
        <v>0</v>
      </c>
      <c r="BC766">
        <v>0</v>
      </c>
      <c r="BD766" t="s">
        <v>437</v>
      </c>
      <c r="BE766" t="s">
        <v>437</v>
      </c>
      <c r="BF766">
        <v>0</v>
      </c>
      <c r="BG766">
        <v>0</v>
      </c>
      <c r="BH766">
        <f>1-BF766/BG766</f>
        <v>0</v>
      </c>
      <c r="BI766">
        <v>0.5</v>
      </c>
      <c r="BJ766">
        <f>DI766</f>
        <v>0</v>
      </c>
      <c r="BK766">
        <f>L766</f>
        <v>0</v>
      </c>
      <c r="BL766">
        <f>BH766*BI766*BJ766</f>
        <v>0</v>
      </c>
      <c r="BM766">
        <f>(BK766-BC766)/BJ766</f>
        <v>0</v>
      </c>
      <c r="BN766">
        <f>(BA766-BG766)/BG766</f>
        <v>0</v>
      </c>
      <c r="BO766">
        <f>AZ766/(BB766+AZ766/BG766)</f>
        <v>0</v>
      </c>
      <c r="BP766" t="s">
        <v>437</v>
      </c>
      <c r="BQ766">
        <v>0</v>
      </c>
      <c r="BR766">
        <f>IF(BQ766&lt;&gt;0, BQ766, BO766)</f>
        <v>0</v>
      </c>
      <c r="BS766">
        <f>1-BR766/BG766</f>
        <v>0</v>
      </c>
      <c r="BT766">
        <f>(BG766-BF766)/(BG766-BR766)</f>
        <v>0</v>
      </c>
      <c r="BU766">
        <f>(BA766-BG766)/(BA766-BR766)</f>
        <v>0</v>
      </c>
      <c r="BV766">
        <f>(BG766-BF766)/(BG766-AZ766)</f>
        <v>0</v>
      </c>
      <c r="BW766">
        <f>(BA766-BG766)/(BA766-AZ766)</f>
        <v>0</v>
      </c>
      <c r="BX766">
        <f>(BT766*BR766/BF766)</f>
        <v>0</v>
      </c>
      <c r="BY766">
        <f>(1-BX766)</f>
        <v>0</v>
      </c>
      <c r="BZ766">
        <v>2020</v>
      </c>
      <c r="CA766">
        <v>290.0000000000001</v>
      </c>
      <c r="CB766">
        <v>1590.42</v>
      </c>
      <c r="CC766">
        <v>295</v>
      </c>
      <c r="CD766">
        <v>5220.67</v>
      </c>
      <c r="CE766">
        <v>1591.29</v>
      </c>
      <c r="CF766">
        <v>-0.87</v>
      </c>
      <c r="CG766">
        <v>300.0000000000001</v>
      </c>
      <c r="CH766">
        <v>23.8</v>
      </c>
      <c r="CI766">
        <v>1650.734719841875</v>
      </c>
      <c r="CJ766">
        <v>2.032994541366527</v>
      </c>
      <c r="CK766">
        <v>-31.03478562282126</v>
      </c>
      <c r="CL766">
        <v>0.9198548094063967</v>
      </c>
      <c r="CM766">
        <v>0.9759925733019913</v>
      </c>
      <c r="CN766">
        <v>-0.00431141668520578</v>
      </c>
      <c r="CO766">
        <v>289.9999999999999</v>
      </c>
      <c r="CP766">
        <v>1590.91</v>
      </c>
      <c r="CQ766">
        <v>765</v>
      </c>
      <c r="CR766">
        <v>5219.32</v>
      </c>
      <c r="CS766">
        <v>1591.27</v>
      </c>
      <c r="CT766">
        <v>-0.36</v>
      </c>
      <c r="DH766">
        <f>$B$11*EG766+$C$11*EH766+$F$11*ES766*(1-EV766)</f>
        <v>0</v>
      </c>
      <c r="DI766">
        <f>DH766*DJ766</f>
        <v>0</v>
      </c>
      <c r="DJ766">
        <f>($B$11*$D$9+$C$11*$D$9+$F$11*((FF766+EX766)/MAX(FF766+EX766+FG766, 0.1)*$I$9+FG766/MAX(FF766+EX766+FG766, 0.1)*$J$9))/($B$11+$C$11+$F$11)</f>
        <v>0</v>
      </c>
      <c r="DK766">
        <f>($B$11*$K$9+$C$11*$K$9+$F$11*((FF766+EX766)/MAX(FF766+EX766+FG766, 0.1)*$P$9+FG766/MAX(FF766+EX766+FG766, 0.1)*$Q$9))/($B$11+$C$11+$F$11)</f>
        <v>0</v>
      </c>
      <c r="DL766">
        <v>6</v>
      </c>
      <c r="DM766">
        <v>0.5</v>
      </c>
      <c r="DN766" t="s">
        <v>438</v>
      </c>
      <c r="DO766">
        <v>2</v>
      </c>
      <c r="DP766" t="b">
        <v>1</v>
      </c>
      <c r="DQ766">
        <v>1761516741.2</v>
      </c>
      <c r="DR766">
        <v>1223.59</v>
      </c>
      <c r="DS766">
        <v>1277.348</v>
      </c>
      <c r="DT766">
        <v>16.35085</v>
      </c>
      <c r="DU766">
        <v>13.86938</v>
      </c>
      <c r="DV766">
        <v>1227.448</v>
      </c>
      <c r="DW766">
        <v>16.27807</v>
      </c>
      <c r="DX766">
        <v>499.9983999999999</v>
      </c>
      <c r="DY766">
        <v>90.23841999999999</v>
      </c>
      <c r="DZ766">
        <v>0.10006782</v>
      </c>
      <c r="EA766">
        <v>23.94478</v>
      </c>
      <c r="EB766">
        <v>24.0411</v>
      </c>
      <c r="EC766">
        <v>999.9</v>
      </c>
      <c r="ED766">
        <v>0</v>
      </c>
      <c r="EE766">
        <v>0</v>
      </c>
      <c r="EF766">
        <v>9977.750000000002</v>
      </c>
      <c r="EG766">
        <v>0</v>
      </c>
      <c r="EH766">
        <v>1044.804</v>
      </c>
      <c r="EI766">
        <v>-53.75428999999999</v>
      </c>
      <c r="EJ766">
        <v>1243.931</v>
      </c>
      <c r="EK766">
        <v>1295.31</v>
      </c>
      <c r="EL766">
        <v>2.481461</v>
      </c>
      <c r="EM766">
        <v>1277.348</v>
      </c>
      <c r="EN766">
        <v>13.86938</v>
      </c>
      <c r="EO766">
        <v>1.475475</v>
      </c>
      <c r="EP766">
        <v>1.251552</v>
      </c>
      <c r="EQ766">
        <v>12.71635</v>
      </c>
      <c r="ER766">
        <v>10.22928</v>
      </c>
      <c r="ES766">
        <v>2000.046</v>
      </c>
      <c r="ET766">
        <v>0.9799967000000003</v>
      </c>
      <c r="EU766">
        <v>0.02000331</v>
      </c>
      <c r="EV766">
        <v>0</v>
      </c>
      <c r="EW766">
        <v>1316.673</v>
      </c>
      <c r="EX766">
        <v>5.000970000000001</v>
      </c>
      <c r="EY766">
        <v>26620.09</v>
      </c>
      <c r="EZ766">
        <v>16707.96</v>
      </c>
      <c r="FA766">
        <v>41.187</v>
      </c>
      <c r="FB766">
        <v>42.312</v>
      </c>
      <c r="FC766">
        <v>41.3498</v>
      </c>
      <c r="FD766">
        <v>41.687</v>
      </c>
      <c r="FE766">
        <v>41.25</v>
      </c>
      <c r="FF766">
        <v>1955.136</v>
      </c>
      <c r="FG766">
        <v>39.90999999999999</v>
      </c>
      <c r="FH766">
        <v>0</v>
      </c>
      <c r="FI766">
        <v>11615</v>
      </c>
      <c r="FJ766">
        <v>0</v>
      </c>
      <c r="FK766">
        <v>1318.19</v>
      </c>
      <c r="FL766">
        <v>-18.71999999559946</v>
      </c>
      <c r="FM766">
        <v>-346.1264954852771</v>
      </c>
      <c r="FN766">
        <v>26647.54615384615</v>
      </c>
      <c r="FO766">
        <v>15</v>
      </c>
      <c r="FP766">
        <v>0</v>
      </c>
      <c r="FQ766" t="s">
        <v>439</v>
      </c>
      <c r="FR766">
        <v>1760210915.6</v>
      </c>
      <c r="FS766">
        <v>0</v>
      </c>
      <c r="FT766">
        <v>0</v>
      </c>
      <c r="FU766">
        <v>-0.215</v>
      </c>
      <c r="FV766">
        <v>0</v>
      </c>
      <c r="FW766">
        <v>-0.6919999999999999</v>
      </c>
      <c r="FX766">
        <v>0</v>
      </c>
      <c r="FY766">
        <v>400</v>
      </c>
      <c r="FZ766">
        <v>0</v>
      </c>
      <c r="GA766">
        <v>0.15</v>
      </c>
      <c r="GB766">
        <v>0</v>
      </c>
      <c r="GC766">
        <v>-53.69934390243903</v>
      </c>
      <c r="GD766">
        <v>-0.2887442508710255</v>
      </c>
      <c r="GE766">
        <v>0.1496028368858132</v>
      </c>
      <c r="GF766">
        <v>1</v>
      </c>
      <c r="GG766">
        <v>1319.075588235294</v>
      </c>
      <c r="GH766">
        <v>-17.86172650815377</v>
      </c>
      <c r="GI766">
        <v>1.779802023320165</v>
      </c>
      <c r="GJ766">
        <v>0</v>
      </c>
      <c r="GK766">
        <v>2.566091219512195</v>
      </c>
      <c r="GL766">
        <v>-0.6298739372822304</v>
      </c>
      <c r="GM766">
        <v>0.0624166435431746</v>
      </c>
      <c r="GN766">
        <v>0</v>
      </c>
      <c r="GO766">
        <v>1</v>
      </c>
      <c r="GP766">
        <v>3</v>
      </c>
      <c r="GQ766" t="s">
        <v>446</v>
      </c>
      <c r="GR766">
        <v>3.13344</v>
      </c>
      <c r="GS766">
        <v>2.76011</v>
      </c>
      <c r="GT766">
        <v>0.195026</v>
      </c>
      <c r="GU766">
        <v>0.198012</v>
      </c>
      <c r="GV766">
        <v>0.08021730000000001</v>
      </c>
      <c r="GW766">
        <v>0.0705861</v>
      </c>
      <c r="GX766">
        <v>25519</v>
      </c>
      <c r="GY766">
        <v>25429.4</v>
      </c>
      <c r="GZ766">
        <v>29491.2</v>
      </c>
      <c r="HA766">
        <v>29318.7</v>
      </c>
      <c r="HB766">
        <v>35849.8</v>
      </c>
      <c r="HC766">
        <v>36099.9</v>
      </c>
      <c r="HD766">
        <v>41496.3</v>
      </c>
      <c r="HE766">
        <v>41649.8</v>
      </c>
      <c r="HF766">
        <v>1.90982</v>
      </c>
      <c r="HG766">
        <v>1.82795</v>
      </c>
      <c r="HH766">
        <v>0.009499489999999999</v>
      </c>
      <c r="HI766">
        <v>0</v>
      </c>
      <c r="HJ766">
        <v>23.8863</v>
      </c>
      <c r="HK766">
        <v>999.9</v>
      </c>
      <c r="HL766">
        <v>33.5</v>
      </c>
      <c r="HM766">
        <v>31.3</v>
      </c>
      <c r="HN766">
        <v>17.0372</v>
      </c>
      <c r="HO766">
        <v>62.6069</v>
      </c>
      <c r="HP766">
        <v>30.7532</v>
      </c>
      <c r="HQ766">
        <v>1</v>
      </c>
      <c r="HR766">
        <v>0.311532</v>
      </c>
      <c r="HS766">
        <v>5.81262</v>
      </c>
      <c r="HT766">
        <v>20.2449</v>
      </c>
      <c r="HU766">
        <v>5.21789</v>
      </c>
      <c r="HV766">
        <v>12.0161</v>
      </c>
      <c r="HW766">
        <v>4.9882</v>
      </c>
      <c r="HX766">
        <v>3.28775</v>
      </c>
      <c r="HY766">
        <v>9999</v>
      </c>
      <c r="HZ766">
        <v>9999</v>
      </c>
      <c r="IA766">
        <v>9999</v>
      </c>
      <c r="IB766">
        <v>999.9</v>
      </c>
      <c r="IC766">
        <v>4.97285</v>
      </c>
      <c r="ID766">
        <v>1.8666</v>
      </c>
      <c r="IE766">
        <v>1.86587</v>
      </c>
      <c r="IF766">
        <v>1.86584</v>
      </c>
      <c r="IG766">
        <v>1.86769</v>
      </c>
      <c r="IH766">
        <v>1.87015</v>
      </c>
      <c r="II766">
        <v>1.86876</v>
      </c>
      <c r="IJ766">
        <v>1.87027</v>
      </c>
      <c r="IK766">
        <v>0</v>
      </c>
      <c r="IL766">
        <v>0</v>
      </c>
      <c r="IM766">
        <v>0</v>
      </c>
      <c r="IN766">
        <v>0</v>
      </c>
      <c r="IO766" t="s">
        <v>441</v>
      </c>
      <c r="IP766" t="s">
        <v>442</v>
      </c>
      <c r="IQ766" t="s">
        <v>443</v>
      </c>
      <c r="IR766" t="s">
        <v>443</v>
      </c>
      <c r="IS766" t="s">
        <v>443</v>
      </c>
      <c r="IT766" t="s">
        <v>443</v>
      </c>
      <c r="IU766">
        <v>0</v>
      </c>
      <c r="IV766">
        <v>100</v>
      </c>
      <c r="IW766">
        <v>100</v>
      </c>
      <c r="IX766">
        <v>-3.87</v>
      </c>
      <c r="IY766">
        <v>0.0728</v>
      </c>
      <c r="IZ766">
        <v>-1.414774939843471</v>
      </c>
      <c r="JA766">
        <v>-0.002262605230658699</v>
      </c>
      <c r="JB766">
        <v>4.117972070868355E-07</v>
      </c>
      <c r="JC766">
        <v>-1.535053720392113E-10</v>
      </c>
      <c r="JD766">
        <v>-0.05773197212917025</v>
      </c>
      <c r="JE766">
        <v>-0.004387372397949352</v>
      </c>
      <c r="JF766">
        <v>0.001148265067849212</v>
      </c>
      <c r="JG766">
        <v>-2.372704636287677E-05</v>
      </c>
      <c r="JH766">
        <v>4</v>
      </c>
      <c r="JI766">
        <v>2346</v>
      </c>
      <c r="JJ766">
        <v>1</v>
      </c>
      <c r="JK766">
        <v>24</v>
      </c>
      <c r="JL766">
        <v>21763.8</v>
      </c>
      <c r="JM766">
        <v>29358612.4</v>
      </c>
      <c r="JN766">
        <v>2.55249</v>
      </c>
      <c r="JO766">
        <v>2.24731</v>
      </c>
      <c r="JP766">
        <v>1.39648</v>
      </c>
      <c r="JQ766">
        <v>2.35107</v>
      </c>
      <c r="JR766">
        <v>1.49536</v>
      </c>
      <c r="JS766">
        <v>2.56836</v>
      </c>
      <c r="JT766">
        <v>36.105</v>
      </c>
      <c r="JU766">
        <v>24.0087</v>
      </c>
      <c r="JV766">
        <v>18</v>
      </c>
      <c r="JW766">
        <v>501.484</v>
      </c>
      <c r="JX766">
        <v>438.912</v>
      </c>
      <c r="JY766">
        <v>17.7743</v>
      </c>
      <c r="JZ766">
        <v>31.3479</v>
      </c>
      <c r="KA766">
        <v>30.0003</v>
      </c>
      <c r="KB766">
        <v>31.1334</v>
      </c>
      <c r="KC766">
        <v>31.0581</v>
      </c>
      <c r="KD766">
        <v>51.1015</v>
      </c>
      <c r="KE766">
        <v>20.3359</v>
      </c>
      <c r="KF766">
        <v>27.6733</v>
      </c>
      <c r="KG766">
        <v>17.739</v>
      </c>
      <c r="KH766">
        <v>1303.08</v>
      </c>
      <c r="KI766">
        <v>14.0044</v>
      </c>
      <c r="KJ766">
        <v>100.787</v>
      </c>
      <c r="KK766">
        <v>100.157</v>
      </c>
    </row>
    <row r="767" spans="1:297">
      <c r="A767">
        <v>751</v>
      </c>
      <c r="B767">
        <v>1761516749</v>
      </c>
      <c r="C767">
        <v>9538.5</v>
      </c>
      <c r="D767" t="s">
        <v>1951</v>
      </c>
      <c r="E767" t="s">
        <v>1952</v>
      </c>
      <c r="F767">
        <v>5</v>
      </c>
      <c r="G767" t="s">
        <v>1604</v>
      </c>
      <c r="H767" t="s">
        <v>436</v>
      </c>
      <c r="I767">
        <v>1761516746.5</v>
      </c>
      <c r="J767">
        <f>(K767)/1000</f>
        <v>0</v>
      </c>
      <c r="K767">
        <f>IF(DP767, AN767, AH767)</f>
        <v>0</v>
      </c>
      <c r="L767">
        <f>IF(DP767, AI767, AG767)</f>
        <v>0</v>
      </c>
      <c r="M767">
        <f>DR767 - IF(AU767&gt;1, L767*DL767*100.0/(AW767), 0)</f>
        <v>0</v>
      </c>
      <c r="N767">
        <f>((T767-J767/2)*M767-L767)/(T767+J767/2)</f>
        <v>0</v>
      </c>
      <c r="O767">
        <f>N767*(DY767+DZ767)/1000.0</f>
        <v>0</v>
      </c>
      <c r="P767">
        <f>(DR767 - IF(AU767&gt;1, L767*DL767*100.0/(AW767), 0))*(DY767+DZ767)/1000.0</f>
        <v>0</v>
      </c>
      <c r="Q767">
        <f>2.0/((1/S767-1/R767)+SIGN(S767)*SQRT((1/S767-1/R767)*(1/S767-1/R767) + 4*DM767/((DM767+1)*(DM767+1))*(2*1/S767*1/R767-1/R767*1/R767)))</f>
        <v>0</v>
      </c>
      <c r="R767">
        <f>IF(LEFT(DN767,1)&lt;&gt;"0",IF(LEFT(DN767,1)="1",3.0,DO767),$D$5+$E$5*(EF767*DY767/($K$5*1000))+$F$5*(EF767*DY767/($K$5*1000))*MAX(MIN(DL767,$J$5),$I$5)*MAX(MIN(DL767,$J$5),$I$5)+$G$5*MAX(MIN(DL767,$J$5),$I$5)*(EF767*DY767/($K$5*1000))+$H$5*(EF767*DY767/($K$5*1000))*(EF767*DY767/($K$5*1000)))</f>
        <v>0</v>
      </c>
      <c r="S767">
        <f>J767*(1000-(1000*0.61365*exp(17.502*W767/(240.97+W767))/(DY767+DZ767)+DT767)/2)/(1000*0.61365*exp(17.502*W767/(240.97+W767))/(DY767+DZ767)-DT767)</f>
        <v>0</v>
      </c>
      <c r="T767">
        <f>1/((DM767+1)/(Q767/1.6)+1/(R767/1.37)) + DM767/((DM767+1)/(Q767/1.6) + DM767/(R767/1.37))</f>
        <v>0</v>
      </c>
      <c r="U767">
        <f>(DH767*DK767)</f>
        <v>0</v>
      </c>
      <c r="V767">
        <f>(EA767+(U767+2*0.95*5.67E-8*(((EA767+$B$7)+273)^4-(EA767+273)^4)-44100*J767)/(1.84*29.3*R767+8*0.95*5.67E-8*(EA767+273)^3))</f>
        <v>0</v>
      </c>
      <c r="W767">
        <f>($C$7*EB767+$D$7*EC767+$E$7*V767)</f>
        <v>0</v>
      </c>
      <c r="X767">
        <f>0.61365*exp(17.502*W767/(240.97+W767))</f>
        <v>0</v>
      </c>
      <c r="Y767">
        <f>(Z767/AA767*100)</f>
        <v>0</v>
      </c>
      <c r="Z767">
        <f>DT767*(DY767+DZ767)/1000</f>
        <v>0</v>
      </c>
      <c r="AA767">
        <f>0.61365*exp(17.502*EA767/(240.97+EA767))</f>
        <v>0</v>
      </c>
      <c r="AB767">
        <f>(X767-DT767*(DY767+DZ767)/1000)</f>
        <v>0</v>
      </c>
      <c r="AC767">
        <f>(-J767*44100)</f>
        <v>0</v>
      </c>
      <c r="AD767">
        <f>2*29.3*R767*0.92*(EA767-W767)</f>
        <v>0</v>
      </c>
      <c r="AE767">
        <f>2*0.95*5.67E-8*(((EA767+$B$7)+273)^4-(W767+273)^4)</f>
        <v>0</v>
      </c>
      <c r="AF767">
        <f>U767+AE767+AC767+AD767</f>
        <v>0</v>
      </c>
      <c r="AG767">
        <f>DX767*AU767*(DS767-DR767*(1000-AU767*DU767)/(1000-AU767*DT767))/(100*DL767)</f>
        <v>0</v>
      </c>
      <c r="AH767">
        <f>1000*DX767*AU767*(DT767-DU767)/(100*DL767*(1000-AU767*DT767))</f>
        <v>0</v>
      </c>
      <c r="AI767">
        <f>(AJ767 - AK767 - DY767*1E3/(8.314*(EA767+273.15)) * AM767/DX767 * AL767) * DX767/(100*DL767) * (1000 - DU767)/1000</f>
        <v>0</v>
      </c>
      <c r="AJ767">
        <v>1311.859143998564</v>
      </c>
      <c r="AK767">
        <v>1268.844181818182</v>
      </c>
      <c r="AL767">
        <v>3.411300876353695</v>
      </c>
      <c r="AM767">
        <v>65.65834347020231</v>
      </c>
      <c r="AN767">
        <f>(AP767 - AO767 + DY767*1E3/(8.314*(EA767+273.15)) * AR767/DX767 * AQ767) * DX767/(100*DL767) * 1000/(1000 - AP767)</f>
        <v>0</v>
      </c>
      <c r="AO767">
        <v>13.92477256249607</v>
      </c>
      <c r="AP767">
        <v>16.35477878787879</v>
      </c>
      <c r="AQ767">
        <v>2.457474810399037E-05</v>
      </c>
      <c r="AR767">
        <v>107.4177789400426</v>
      </c>
      <c r="AS767">
        <v>0</v>
      </c>
      <c r="AT767">
        <v>0</v>
      </c>
      <c r="AU767">
        <f>IF(AS767*$H$13&gt;=AW767,1.0,(AW767/(AW767-AS767*$H$13)))</f>
        <v>0</v>
      </c>
      <c r="AV767">
        <f>(AU767-1)*100</f>
        <v>0</v>
      </c>
      <c r="AW767">
        <f>MAX(0,($B$13+$C$13*EF767)/(1+$D$13*EF767)*DY767/(EA767+273)*$E$13)</f>
        <v>0</v>
      </c>
      <c r="AX767" t="s">
        <v>437</v>
      </c>
      <c r="AY767" t="s">
        <v>437</v>
      </c>
      <c r="AZ767">
        <v>0</v>
      </c>
      <c r="BA767">
        <v>0</v>
      </c>
      <c r="BB767">
        <f>1-AZ767/BA767</f>
        <v>0</v>
      </c>
      <c r="BC767">
        <v>0</v>
      </c>
      <c r="BD767" t="s">
        <v>437</v>
      </c>
      <c r="BE767" t="s">
        <v>437</v>
      </c>
      <c r="BF767">
        <v>0</v>
      </c>
      <c r="BG767">
        <v>0</v>
      </c>
      <c r="BH767">
        <f>1-BF767/BG767</f>
        <v>0</v>
      </c>
      <c r="BI767">
        <v>0.5</v>
      </c>
      <c r="BJ767">
        <f>DI767</f>
        <v>0</v>
      </c>
      <c r="BK767">
        <f>L767</f>
        <v>0</v>
      </c>
      <c r="BL767">
        <f>BH767*BI767*BJ767</f>
        <v>0</v>
      </c>
      <c r="BM767">
        <f>(BK767-BC767)/BJ767</f>
        <v>0</v>
      </c>
      <c r="BN767">
        <f>(BA767-BG767)/BG767</f>
        <v>0</v>
      </c>
      <c r="BO767">
        <f>AZ767/(BB767+AZ767/BG767)</f>
        <v>0</v>
      </c>
      <c r="BP767" t="s">
        <v>437</v>
      </c>
      <c r="BQ767">
        <v>0</v>
      </c>
      <c r="BR767">
        <f>IF(BQ767&lt;&gt;0, BQ767, BO767)</f>
        <v>0</v>
      </c>
      <c r="BS767">
        <f>1-BR767/BG767</f>
        <v>0</v>
      </c>
      <c r="BT767">
        <f>(BG767-BF767)/(BG767-BR767)</f>
        <v>0</v>
      </c>
      <c r="BU767">
        <f>(BA767-BG767)/(BA767-BR767)</f>
        <v>0</v>
      </c>
      <c r="BV767">
        <f>(BG767-BF767)/(BG767-AZ767)</f>
        <v>0</v>
      </c>
      <c r="BW767">
        <f>(BA767-BG767)/(BA767-AZ767)</f>
        <v>0</v>
      </c>
      <c r="BX767">
        <f>(BT767*BR767/BF767)</f>
        <v>0</v>
      </c>
      <c r="BY767">
        <f>(1-BX767)</f>
        <v>0</v>
      </c>
      <c r="BZ767">
        <v>2020</v>
      </c>
      <c r="CA767">
        <v>290.0000000000001</v>
      </c>
      <c r="CB767">
        <v>1590.42</v>
      </c>
      <c r="CC767">
        <v>295</v>
      </c>
      <c r="CD767">
        <v>5220.67</v>
      </c>
      <c r="CE767">
        <v>1591.29</v>
      </c>
      <c r="CF767">
        <v>-0.87</v>
      </c>
      <c r="CG767">
        <v>300.0000000000001</v>
      </c>
      <c r="CH767">
        <v>23.8</v>
      </c>
      <c r="CI767">
        <v>1650.734719841875</v>
      </c>
      <c r="CJ767">
        <v>2.032994541366527</v>
      </c>
      <c r="CK767">
        <v>-31.03478562282126</v>
      </c>
      <c r="CL767">
        <v>0.9198548094063967</v>
      </c>
      <c r="CM767">
        <v>0.9759925733019913</v>
      </c>
      <c r="CN767">
        <v>-0.00431141668520578</v>
      </c>
      <c r="CO767">
        <v>289.9999999999999</v>
      </c>
      <c r="CP767">
        <v>1590.91</v>
      </c>
      <c r="CQ767">
        <v>765</v>
      </c>
      <c r="CR767">
        <v>5219.32</v>
      </c>
      <c r="CS767">
        <v>1591.27</v>
      </c>
      <c r="CT767">
        <v>-0.36</v>
      </c>
      <c r="DH767">
        <f>$B$11*EG767+$C$11*EH767+$F$11*ES767*(1-EV767)</f>
        <v>0</v>
      </c>
      <c r="DI767">
        <f>DH767*DJ767</f>
        <v>0</v>
      </c>
      <c r="DJ767">
        <f>($B$11*$D$9+$C$11*$D$9+$F$11*((FF767+EX767)/MAX(FF767+EX767+FG767, 0.1)*$I$9+FG767/MAX(FF767+EX767+FG767, 0.1)*$J$9))/($B$11+$C$11+$F$11)</f>
        <v>0</v>
      </c>
      <c r="DK767">
        <f>($B$11*$K$9+$C$11*$K$9+$F$11*((FF767+EX767)/MAX(FF767+EX767+FG767, 0.1)*$P$9+FG767/MAX(FF767+EX767+FG767, 0.1)*$Q$9))/($B$11+$C$11+$F$11)</f>
        <v>0</v>
      </c>
      <c r="DL767">
        <v>6</v>
      </c>
      <c r="DM767">
        <v>0.5</v>
      </c>
      <c r="DN767" t="s">
        <v>438</v>
      </c>
      <c r="DO767">
        <v>2</v>
      </c>
      <c r="DP767" t="b">
        <v>1</v>
      </c>
      <c r="DQ767">
        <v>1761516746.5</v>
      </c>
      <c r="DR767">
        <v>1241.372222222222</v>
      </c>
      <c r="DS767">
        <v>1295.171111111111</v>
      </c>
      <c r="DT767">
        <v>16.35365555555556</v>
      </c>
      <c r="DU767">
        <v>13.92564444444444</v>
      </c>
      <c r="DV767">
        <v>1245.264444444445</v>
      </c>
      <c r="DW767">
        <v>16.28084444444444</v>
      </c>
      <c r="DX767">
        <v>499.972</v>
      </c>
      <c r="DY767">
        <v>90.24152222222222</v>
      </c>
      <c r="DZ767">
        <v>0.09993912222222222</v>
      </c>
      <c r="EA767">
        <v>23.93473333333333</v>
      </c>
      <c r="EB767">
        <v>24.02816666666667</v>
      </c>
      <c r="EC767">
        <v>999.9000000000001</v>
      </c>
      <c r="ED767">
        <v>0</v>
      </c>
      <c r="EE767">
        <v>0</v>
      </c>
      <c r="EF767">
        <v>10003.2</v>
      </c>
      <c r="EG767">
        <v>0</v>
      </c>
      <c r="EH767">
        <v>1044.797777777778</v>
      </c>
      <c r="EI767">
        <v>-53.79851111111111</v>
      </c>
      <c r="EJ767">
        <v>1262.012222222222</v>
      </c>
      <c r="EK767">
        <v>1313.462222222222</v>
      </c>
      <c r="EL767">
        <v>2.428007777777777</v>
      </c>
      <c r="EM767">
        <v>1295.171111111111</v>
      </c>
      <c r="EN767">
        <v>13.92564444444444</v>
      </c>
      <c r="EO767">
        <v>1.475781111111111</v>
      </c>
      <c r="EP767">
        <v>1.256672222222222</v>
      </c>
      <c r="EQ767">
        <v>12.71952222222222</v>
      </c>
      <c r="ER767">
        <v>10.29043333333333</v>
      </c>
      <c r="ES767">
        <v>1999.992222222222</v>
      </c>
      <c r="ET767">
        <v>0.9799963333333334</v>
      </c>
      <c r="EU767">
        <v>0.02000366666666667</v>
      </c>
      <c r="EV767">
        <v>0</v>
      </c>
      <c r="EW767">
        <v>1315.096666666667</v>
      </c>
      <c r="EX767">
        <v>5.00097</v>
      </c>
      <c r="EY767">
        <v>26587.25555555556</v>
      </c>
      <c r="EZ767">
        <v>16707.51111111111</v>
      </c>
      <c r="FA767">
        <v>41.187</v>
      </c>
      <c r="FB767">
        <v>42.312</v>
      </c>
      <c r="FC767">
        <v>41.361</v>
      </c>
      <c r="FD767">
        <v>41.687</v>
      </c>
      <c r="FE767">
        <v>41.25</v>
      </c>
      <c r="FF767">
        <v>1955.082222222222</v>
      </c>
      <c r="FG767">
        <v>39.91</v>
      </c>
      <c r="FH767">
        <v>0</v>
      </c>
      <c r="FI767">
        <v>11620.40000009537</v>
      </c>
      <c r="FJ767">
        <v>0</v>
      </c>
      <c r="FK767">
        <v>1316.4016</v>
      </c>
      <c r="FL767">
        <v>-18.57153844591933</v>
      </c>
      <c r="FM767">
        <v>-358.6384608299509</v>
      </c>
      <c r="FN767">
        <v>26614.14</v>
      </c>
      <c r="FO767">
        <v>15</v>
      </c>
      <c r="FP767">
        <v>0</v>
      </c>
      <c r="FQ767" t="s">
        <v>439</v>
      </c>
      <c r="FR767">
        <v>1760210915.6</v>
      </c>
      <c r="FS767">
        <v>0</v>
      </c>
      <c r="FT767">
        <v>0</v>
      </c>
      <c r="FU767">
        <v>-0.215</v>
      </c>
      <c r="FV767">
        <v>0</v>
      </c>
      <c r="FW767">
        <v>-0.6919999999999999</v>
      </c>
      <c r="FX767">
        <v>0</v>
      </c>
      <c r="FY767">
        <v>400</v>
      </c>
      <c r="FZ767">
        <v>0</v>
      </c>
      <c r="GA767">
        <v>0.15</v>
      </c>
      <c r="GB767">
        <v>0</v>
      </c>
      <c r="GC767">
        <v>-53.72848536585365</v>
      </c>
      <c r="GD767">
        <v>-0.5832522648082991</v>
      </c>
      <c r="GE767">
        <v>0.1362645625441699</v>
      </c>
      <c r="GF767">
        <v>0</v>
      </c>
      <c r="GG767">
        <v>1317.458235294118</v>
      </c>
      <c r="GH767">
        <v>-18.57876239830526</v>
      </c>
      <c r="GI767">
        <v>1.846670247624127</v>
      </c>
      <c r="GJ767">
        <v>0</v>
      </c>
      <c r="GK767">
        <v>2.513840975609757</v>
      </c>
      <c r="GL767">
        <v>-0.6570317770034785</v>
      </c>
      <c r="GM767">
        <v>0.06504480661314066</v>
      </c>
      <c r="GN767">
        <v>0</v>
      </c>
      <c r="GO767">
        <v>0</v>
      </c>
      <c r="GP767">
        <v>3</v>
      </c>
      <c r="GQ767" t="s">
        <v>455</v>
      </c>
      <c r="GR767">
        <v>3.13351</v>
      </c>
      <c r="GS767">
        <v>2.76022</v>
      </c>
      <c r="GT767">
        <v>0.196674</v>
      </c>
      <c r="GU767">
        <v>0.199622</v>
      </c>
      <c r="GV767">
        <v>0.08023089999999999</v>
      </c>
      <c r="GW767">
        <v>0.0707067</v>
      </c>
      <c r="GX767">
        <v>25465.8</v>
      </c>
      <c r="GY767">
        <v>25378</v>
      </c>
      <c r="GZ767">
        <v>29490.2</v>
      </c>
      <c r="HA767">
        <v>29318.3</v>
      </c>
      <c r="HB767">
        <v>35847.8</v>
      </c>
      <c r="HC767">
        <v>36094.8</v>
      </c>
      <c r="HD767">
        <v>41494.6</v>
      </c>
      <c r="HE767">
        <v>41649.3</v>
      </c>
      <c r="HF767">
        <v>1.91017</v>
      </c>
      <c r="HG767">
        <v>1.82803</v>
      </c>
      <c r="HH767">
        <v>0.008195640000000001</v>
      </c>
      <c r="HI767">
        <v>0</v>
      </c>
      <c r="HJ767">
        <v>23.8853</v>
      </c>
      <c r="HK767">
        <v>999.9</v>
      </c>
      <c r="HL767">
        <v>33.5</v>
      </c>
      <c r="HM767">
        <v>31.2</v>
      </c>
      <c r="HN767">
        <v>16.9383</v>
      </c>
      <c r="HO767">
        <v>62.5269</v>
      </c>
      <c r="HP767">
        <v>30.8774</v>
      </c>
      <c r="HQ767">
        <v>1</v>
      </c>
      <c r="HR767">
        <v>0.311921</v>
      </c>
      <c r="HS767">
        <v>5.85525</v>
      </c>
      <c r="HT767">
        <v>20.2432</v>
      </c>
      <c r="HU767">
        <v>5.21759</v>
      </c>
      <c r="HV767">
        <v>12.0159</v>
      </c>
      <c r="HW767">
        <v>4.9883</v>
      </c>
      <c r="HX767">
        <v>3.28768</v>
      </c>
      <c r="HY767">
        <v>9999</v>
      </c>
      <c r="HZ767">
        <v>9999</v>
      </c>
      <c r="IA767">
        <v>9999</v>
      </c>
      <c r="IB767">
        <v>999.9</v>
      </c>
      <c r="IC767">
        <v>4.97284</v>
      </c>
      <c r="ID767">
        <v>1.86661</v>
      </c>
      <c r="IE767">
        <v>1.8659</v>
      </c>
      <c r="IF767">
        <v>1.86584</v>
      </c>
      <c r="IG767">
        <v>1.86769</v>
      </c>
      <c r="IH767">
        <v>1.87012</v>
      </c>
      <c r="II767">
        <v>1.86876</v>
      </c>
      <c r="IJ767">
        <v>1.87027</v>
      </c>
      <c r="IK767">
        <v>0</v>
      </c>
      <c r="IL767">
        <v>0</v>
      </c>
      <c r="IM767">
        <v>0</v>
      </c>
      <c r="IN767">
        <v>0</v>
      </c>
      <c r="IO767" t="s">
        <v>441</v>
      </c>
      <c r="IP767" t="s">
        <v>442</v>
      </c>
      <c r="IQ767" t="s">
        <v>443</v>
      </c>
      <c r="IR767" t="s">
        <v>443</v>
      </c>
      <c r="IS767" t="s">
        <v>443</v>
      </c>
      <c r="IT767" t="s">
        <v>443</v>
      </c>
      <c r="IU767">
        <v>0</v>
      </c>
      <c r="IV767">
        <v>100</v>
      </c>
      <c r="IW767">
        <v>100</v>
      </c>
      <c r="IX767">
        <v>-3.91</v>
      </c>
      <c r="IY767">
        <v>0.0728</v>
      </c>
      <c r="IZ767">
        <v>-1.414774939843471</v>
      </c>
      <c r="JA767">
        <v>-0.002262605230658699</v>
      </c>
      <c r="JB767">
        <v>4.117972070868355E-07</v>
      </c>
      <c r="JC767">
        <v>-1.535053720392113E-10</v>
      </c>
      <c r="JD767">
        <v>-0.05773197212917025</v>
      </c>
      <c r="JE767">
        <v>-0.004387372397949352</v>
      </c>
      <c r="JF767">
        <v>0.001148265067849212</v>
      </c>
      <c r="JG767">
        <v>-2.372704636287677E-05</v>
      </c>
      <c r="JH767">
        <v>4</v>
      </c>
      <c r="JI767">
        <v>2346</v>
      </c>
      <c r="JJ767">
        <v>1</v>
      </c>
      <c r="JK767">
        <v>24</v>
      </c>
      <c r="JL767">
        <v>21763.9</v>
      </c>
      <c r="JM767">
        <v>29358612.5</v>
      </c>
      <c r="JN767">
        <v>2.58057</v>
      </c>
      <c r="JO767">
        <v>2.24487</v>
      </c>
      <c r="JP767">
        <v>1.39771</v>
      </c>
      <c r="JQ767">
        <v>2.35352</v>
      </c>
      <c r="JR767">
        <v>1.49536</v>
      </c>
      <c r="JS767">
        <v>2.62085</v>
      </c>
      <c r="JT767">
        <v>36.1285</v>
      </c>
      <c r="JU767">
        <v>24.0087</v>
      </c>
      <c r="JV767">
        <v>18</v>
      </c>
      <c r="JW767">
        <v>501.725</v>
      </c>
      <c r="JX767">
        <v>438.959</v>
      </c>
      <c r="JY767">
        <v>17.7363</v>
      </c>
      <c r="JZ767">
        <v>31.3479</v>
      </c>
      <c r="KA767">
        <v>30.0003</v>
      </c>
      <c r="KB767">
        <v>31.1348</v>
      </c>
      <c r="KC767">
        <v>31.0581</v>
      </c>
      <c r="KD767">
        <v>51.6781</v>
      </c>
      <c r="KE767">
        <v>20.0551</v>
      </c>
      <c r="KF767">
        <v>27.6733</v>
      </c>
      <c r="KG767">
        <v>17.7071</v>
      </c>
      <c r="KH767">
        <v>1323.44</v>
      </c>
      <c r="KI767">
        <v>14.049</v>
      </c>
      <c r="KJ767">
        <v>100.783</v>
      </c>
      <c r="KK767">
        <v>100.156</v>
      </c>
    </row>
    <row r="768" spans="1:297">
      <c r="A768">
        <v>752</v>
      </c>
      <c r="B768">
        <v>1761516754</v>
      </c>
      <c r="C768">
        <v>9543.5</v>
      </c>
      <c r="D768" t="s">
        <v>1953</v>
      </c>
      <c r="E768" t="s">
        <v>1954</v>
      </c>
      <c r="F768">
        <v>5</v>
      </c>
      <c r="G768" t="s">
        <v>1604</v>
      </c>
      <c r="H768" t="s">
        <v>436</v>
      </c>
      <c r="I768">
        <v>1761516751.2</v>
      </c>
      <c r="J768">
        <f>(K768)/1000</f>
        <v>0</v>
      </c>
      <c r="K768">
        <f>IF(DP768, AN768, AH768)</f>
        <v>0</v>
      </c>
      <c r="L768">
        <f>IF(DP768, AI768, AG768)</f>
        <v>0</v>
      </c>
      <c r="M768">
        <f>DR768 - IF(AU768&gt;1, L768*DL768*100.0/(AW768), 0)</f>
        <v>0</v>
      </c>
      <c r="N768">
        <f>((T768-J768/2)*M768-L768)/(T768+J768/2)</f>
        <v>0</v>
      </c>
      <c r="O768">
        <f>N768*(DY768+DZ768)/1000.0</f>
        <v>0</v>
      </c>
      <c r="P768">
        <f>(DR768 - IF(AU768&gt;1, L768*DL768*100.0/(AW768), 0))*(DY768+DZ768)/1000.0</f>
        <v>0</v>
      </c>
      <c r="Q768">
        <f>2.0/((1/S768-1/R768)+SIGN(S768)*SQRT((1/S768-1/R768)*(1/S768-1/R768) + 4*DM768/((DM768+1)*(DM768+1))*(2*1/S768*1/R768-1/R768*1/R768)))</f>
        <v>0</v>
      </c>
      <c r="R768">
        <f>IF(LEFT(DN768,1)&lt;&gt;"0",IF(LEFT(DN768,1)="1",3.0,DO768),$D$5+$E$5*(EF768*DY768/($K$5*1000))+$F$5*(EF768*DY768/($K$5*1000))*MAX(MIN(DL768,$J$5),$I$5)*MAX(MIN(DL768,$J$5),$I$5)+$G$5*MAX(MIN(DL768,$J$5),$I$5)*(EF768*DY768/($K$5*1000))+$H$5*(EF768*DY768/($K$5*1000))*(EF768*DY768/($K$5*1000)))</f>
        <v>0</v>
      </c>
      <c r="S768">
        <f>J768*(1000-(1000*0.61365*exp(17.502*W768/(240.97+W768))/(DY768+DZ768)+DT768)/2)/(1000*0.61365*exp(17.502*W768/(240.97+W768))/(DY768+DZ768)-DT768)</f>
        <v>0</v>
      </c>
      <c r="T768">
        <f>1/((DM768+1)/(Q768/1.6)+1/(R768/1.37)) + DM768/((DM768+1)/(Q768/1.6) + DM768/(R768/1.37))</f>
        <v>0</v>
      </c>
      <c r="U768">
        <f>(DH768*DK768)</f>
        <v>0</v>
      </c>
      <c r="V768">
        <f>(EA768+(U768+2*0.95*5.67E-8*(((EA768+$B$7)+273)^4-(EA768+273)^4)-44100*J768)/(1.84*29.3*R768+8*0.95*5.67E-8*(EA768+273)^3))</f>
        <v>0</v>
      </c>
      <c r="W768">
        <f>($C$7*EB768+$D$7*EC768+$E$7*V768)</f>
        <v>0</v>
      </c>
      <c r="X768">
        <f>0.61365*exp(17.502*W768/(240.97+W768))</f>
        <v>0</v>
      </c>
      <c r="Y768">
        <f>(Z768/AA768*100)</f>
        <v>0</v>
      </c>
      <c r="Z768">
        <f>DT768*(DY768+DZ768)/1000</f>
        <v>0</v>
      </c>
      <c r="AA768">
        <f>0.61365*exp(17.502*EA768/(240.97+EA768))</f>
        <v>0</v>
      </c>
      <c r="AB768">
        <f>(X768-DT768*(DY768+DZ768)/1000)</f>
        <v>0</v>
      </c>
      <c r="AC768">
        <f>(-J768*44100)</f>
        <v>0</v>
      </c>
      <c r="AD768">
        <f>2*29.3*R768*0.92*(EA768-W768)</f>
        <v>0</v>
      </c>
      <c r="AE768">
        <f>2*0.95*5.67E-8*(((EA768+$B$7)+273)^4-(W768+273)^4)</f>
        <v>0</v>
      </c>
      <c r="AF768">
        <f>U768+AE768+AC768+AD768</f>
        <v>0</v>
      </c>
      <c r="AG768">
        <f>DX768*AU768*(DS768-DR768*(1000-AU768*DU768)/(1000-AU768*DT768))/(100*DL768)</f>
        <v>0</v>
      </c>
      <c r="AH768">
        <f>1000*DX768*AU768*(DT768-DU768)/(100*DL768*(1000-AU768*DT768))</f>
        <v>0</v>
      </c>
      <c r="AI768">
        <f>(AJ768 - AK768 - DY768*1E3/(8.314*(EA768+273.15)) * AM768/DX768 * AL768) * DX768/(100*DL768) * (1000 - DU768)/1000</f>
        <v>0</v>
      </c>
      <c r="AJ768">
        <v>1329.112407549195</v>
      </c>
      <c r="AK768">
        <v>1285.973515151515</v>
      </c>
      <c r="AL768">
        <v>3.44941899388011</v>
      </c>
      <c r="AM768">
        <v>65.65834347020231</v>
      </c>
      <c r="AN768">
        <f>(AP768 - AO768 + DY768*1E3/(8.314*(EA768+273.15)) * AR768/DX768 * AQ768) * DX768/(100*DL768) * 1000/(1000 - AP768)</f>
        <v>0</v>
      </c>
      <c r="AO768">
        <v>13.95784689385513</v>
      </c>
      <c r="AP768">
        <v>16.35173999999999</v>
      </c>
      <c r="AQ768">
        <v>-1.090837672231931E-05</v>
      </c>
      <c r="AR768">
        <v>107.4177789400426</v>
      </c>
      <c r="AS768">
        <v>0</v>
      </c>
      <c r="AT768">
        <v>0</v>
      </c>
      <c r="AU768">
        <f>IF(AS768*$H$13&gt;=AW768,1.0,(AW768/(AW768-AS768*$H$13)))</f>
        <v>0</v>
      </c>
      <c r="AV768">
        <f>(AU768-1)*100</f>
        <v>0</v>
      </c>
      <c r="AW768">
        <f>MAX(0,($B$13+$C$13*EF768)/(1+$D$13*EF768)*DY768/(EA768+273)*$E$13)</f>
        <v>0</v>
      </c>
      <c r="AX768" t="s">
        <v>437</v>
      </c>
      <c r="AY768" t="s">
        <v>437</v>
      </c>
      <c r="AZ768">
        <v>0</v>
      </c>
      <c r="BA768">
        <v>0</v>
      </c>
      <c r="BB768">
        <f>1-AZ768/BA768</f>
        <v>0</v>
      </c>
      <c r="BC768">
        <v>0</v>
      </c>
      <c r="BD768" t="s">
        <v>437</v>
      </c>
      <c r="BE768" t="s">
        <v>437</v>
      </c>
      <c r="BF768">
        <v>0</v>
      </c>
      <c r="BG768">
        <v>0</v>
      </c>
      <c r="BH768">
        <f>1-BF768/BG768</f>
        <v>0</v>
      </c>
      <c r="BI768">
        <v>0.5</v>
      </c>
      <c r="BJ768">
        <f>DI768</f>
        <v>0</v>
      </c>
      <c r="BK768">
        <f>L768</f>
        <v>0</v>
      </c>
      <c r="BL768">
        <f>BH768*BI768*BJ768</f>
        <v>0</v>
      </c>
      <c r="BM768">
        <f>(BK768-BC768)/BJ768</f>
        <v>0</v>
      </c>
      <c r="BN768">
        <f>(BA768-BG768)/BG768</f>
        <v>0</v>
      </c>
      <c r="BO768">
        <f>AZ768/(BB768+AZ768/BG768)</f>
        <v>0</v>
      </c>
      <c r="BP768" t="s">
        <v>437</v>
      </c>
      <c r="BQ768">
        <v>0</v>
      </c>
      <c r="BR768">
        <f>IF(BQ768&lt;&gt;0, BQ768, BO768)</f>
        <v>0</v>
      </c>
      <c r="BS768">
        <f>1-BR768/BG768</f>
        <v>0</v>
      </c>
      <c r="BT768">
        <f>(BG768-BF768)/(BG768-BR768)</f>
        <v>0</v>
      </c>
      <c r="BU768">
        <f>(BA768-BG768)/(BA768-BR768)</f>
        <v>0</v>
      </c>
      <c r="BV768">
        <f>(BG768-BF768)/(BG768-AZ768)</f>
        <v>0</v>
      </c>
      <c r="BW768">
        <f>(BA768-BG768)/(BA768-AZ768)</f>
        <v>0</v>
      </c>
      <c r="BX768">
        <f>(BT768*BR768/BF768)</f>
        <v>0</v>
      </c>
      <c r="BY768">
        <f>(1-BX768)</f>
        <v>0</v>
      </c>
      <c r="BZ768">
        <v>2020</v>
      </c>
      <c r="CA768">
        <v>290.0000000000001</v>
      </c>
      <c r="CB768">
        <v>1590.42</v>
      </c>
      <c r="CC768">
        <v>295</v>
      </c>
      <c r="CD768">
        <v>5220.67</v>
      </c>
      <c r="CE768">
        <v>1591.29</v>
      </c>
      <c r="CF768">
        <v>-0.87</v>
      </c>
      <c r="CG768">
        <v>300.0000000000001</v>
      </c>
      <c r="CH768">
        <v>23.8</v>
      </c>
      <c r="CI768">
        <v>1650.734719841875</v>
      </c>
      <c r="CJ768">
        <v>2.032994541366527</v>
      </c>
      <c r="CK768">
        <v>-31.03478562282126</v>
      </c>
      <c r="CL768">
        <v>0.9198548094063967</v>
      </c>
      <c r="CM768">
        <v>0.9759925733019913</v>
      </c>
      <c r="CN768">
        <v>-0.00431141668520578</v>
      </c>
      <c r="CO768">
        <v>289.9999999999999</v>
      </c>
      <c r="CP768">
        <v>1590.91</v>
      </c>
      <c r="CQ768">
        <v>765</v>
      </c>
      <c r="CR768">
        <v>5219.32</v>
      </c>
      <c r="CS768">
        <v>1591.27</v>
      </c>
      <c r="CT768">
        <v>-0.36</v>
      </c>
      <c r="DH768">
        <f>$B$11*EG768+$C$11*EH768+$F$11*ES768*(1-EV768)</f>
        <v>0</v>
      </c>
      <c r="DI768">
        <f>DH768*DJ768</f>
        <v>0</v>
      </c>
      <c r="DJ768">
        <f>($B$11*$D$9+$C$11*$D$9+$F$11*((FF768+EX768)/MAX(FF768+EX768+FG768, 0.1)*$I$9+FG768/MAX(FF768+EX768+FG768, 0.1)*$J$9))/($B$11+$C$11+$F$11)</f>
        <v>0</v>
      </c>
      <c r="DK768">
        <f>($B$11*$K$9+$C$11*$K$9+$F$11*((FF768+EX768)/MAX(FF768+EX768+FG768, 0.1)*$P$9+FG768/MAX(FF768+EX768+FG768, 0.1)*$Q$9))/($B$11+$C$11+$F$11)</f>
        <v>0</v>
      </c>
      <c r="DL768">
        <v>6</v>
      </c>
      <c r="DM768">
        <v>0.5</v>
      </c>
      <c r="DN768" t="s">
        <v>438</v>
      </c>
      <c r="DO768">
        <v>2</v>
      </c>
      <c r="DP768" t="b">
        <v>1</v>
      </c>
      <c r="DQ768">
        <v>1761516751.2</v>
      </c>
      <c r="DR768">
        <v>1257.126</v>
      </c>
      <c r="DS768">
        <v>1311.121</v>
      </c>
      <c r="DT768">
        <v>16.35297000000001</v>
      </c>
      <c r="DU768">
        <v>13.9573</v>
      </c>
      <c r="DV768">
        <v>1261.047</v>
      </c>
      <c r="DW768">
        <v>16.28017</v>
      </c>
      <c r="DX768">
        <v>500.0108</v>
      </c>
      <c r="DY768">
        <v>90.24287</v>
      </c>
      <c r="DZ768">
        <v>0.09991232999999999</v>
      </c>
      <c r="EA768">
        <v>23.92707</v>
      </c>
      <c r="EB768">
        <v>24.0226</v>
      </c>
      <c r="EC768">
        <v>999.9</v>
      </c>
      <c r="ED768">
        <v>0</v>
      </c>
      <c r="EE768">
        <v>0</v>
      </c>
      <c r="EF768">
        <v>10019.18</v>
      </c>
      <c r="EG768">
        <v>0</v>
      </c>
      <c r="EH768">
        <v>1044.8</v>
      </c>
      <c r="EI768">
        <v>-53.99464</v>
      </c>
      <c r="EJ768">
        <v>1278.026</v>
      </c>
      <c r="EK768">
        <v>1329.679</v>
      </c>
      <c r="EL768">
        <v>2.39568</v>
      </c>
      <c r="EM768">
        <v>1311.121</v>
      </c>
      <c r="EN768">
        <v>13.9573</v>
      </c>
      <c r="EO768">
        <v>1.475741</v>
      </c>
      <c r="EP768">
        <v>1.259547</v>
      </c>
      <c r="EQ768">
        <v>12.7191</v>
      </c>
      <c r="ER768">
        <v>10.32462</v>
      </c>
      <c r="ES768">
        <v>1999.994</v>
      </c>
      <c r="ET768">
        <v>0.9799963999999999</v>
      </c>
      <c r="EU768">
        <v>0.0200036</v>
      </c>
      <c r="EV768">
        <v>0</v>
      </c>
      <c r="EW768">
        <v>1313.358</v>
      </c>
      <c r="EX768">
        <v>5.000970000000001</v>
      </c>
      <c r="EY768">
        <v>26558.99</v>
      </c>
      <c r="EZ768">
        <v>16707.53</v>
      </c>
      <c r="FA768">
        <v>41.187</v>
      </c>
      <c r="FB768">
        <v>42.312</v>
      </c>
      <c r="FC768">
        <v>41.3624</v>
      </c>
      <c r="FD768">
        <v>41.687</v>
      </c>
      <c r="FE768">
        <v>41.25</v>
      </c>
      <c r="FF768">
        <v>1955.084</v>
      </c>
      <c r="FG768">
        <v>39.90999999999999</v>
      </c>
      <c r="FH768">
        <v>0</v>
      </c>
      <c r="FI768">
        <v>11625.20000004768</v>
      </c>
      <c r="FJ768">
        <v>0</v>
      </c>
      <c r="FK768">
        <v>1314.8472</v>
      </c>
      <c r="FL768">
        <v>-19.69846157421803</v>
      </c>
      <c r="FM768">
        <v>-363.4076928145392</v>
      </c>
      <c r="FN768">
        <v>26585.316</v>
      </c>
      <c r="FO768">
        <v>15</v>
      </c>
      <c r="FP768">
        <v>0</v>
      </c>
      <c r="FQ768" t="s">
        <v>439</v>
      </c>
      <c r="FR768">
        <v>1760210915.6</v>
      </c>
      <c r="FS768">
        <v>0</v>
      </c>
      <c r="FT768">
        <v>0</v>
      </c>
      <c r="FU768">
        <v>-0.215</v>
      </c>
      <c r="FV768">
        <v>0</v>
      </c>
      <c r="FW768">
        <v>-0.6919999999999999</v>
      </c>
      <c r="FX768">
        <v>0</v>
      </c>
      <c r="FY768">
        <v>400</v>
      </c>
      <c r="FZ768">
        <v>0</v>
      </c>
      <c r="GA768">
        <v>0.15</v>
      </c>
      <c r="GB768">
        <v>0</v>
      </c>
      <c r="GC768">
        <v>-53.8140225</v>
      </c>
      <c r="GD768">
        <v>-0.8855425891181112</v>
      </c>
      <c r="GE768">
        <v>0.1499243067142549</v>
      </c>
      <c r="GF768">
        <v>0</v>
      </c>
      <c r="GG768">
        <v>1316.127647058823</v>
      </c>
      <c r="GH768">
        <v>-19.67394959102758</v>
      </c>
      <c r="GI768">
        <v>1.952027692100341</v>
      </c>
      <c r="GJ768">
        <v>0</v>
      </c>
      <c r="GK768">
        <v>2.466408</v>
      </c>
      <c r="GL768">
        <v>-0.5912017260788008</v>
      </c>
      <c r="GM768">
        <v>0.05748333359331205</v>
      </c>
      <c r="GN768">
        <v>0</v>
      </c>
      <c r="GO768">
        <v>0</v>
      </c>
      <c r="GP768">
        <v>3</v>
      </c>
      <c r="GQ768" t="s">
        <v>455</v>
      </c>
      <c r="GR768">
        <v>3.13355</v>
      </c>
      <c r="GS768">
        <v>2.76047</v>
      </c>
      <c r="GT768">
        <v>0.19833</v>
      </c>
      <c r="GU768">
        <v>0.201238</v>
      </c>
      <c r="GV768">
        <v>0.0802206</v>
      </c>
      <c r="GW768">
        <v>0.07087019999999999</v>
      </c>
      <c r="GX768">
        <v>25412.9</v>
      </c>
      <c r="GY768">
        <v>25327.1</v>
      </c>
      <c r="GZ768">
        <v>29489.8</v>
      </c>
      <c r="HA768">
        <v>29318.8</v>
      </c>
      <c r="HB768">
        <v>35848</v>
      </c>
      <c r="HC768">
        <v>36089</v>
      </c>
      <c r="HD768">
        <v>41494.3</v>
      </c>
      <c r="HE768">
        <v>41650</v>
      </c>
      <c r="HF768">
        <v>1.9102</v>
      </c>
      <c r="HG768">
        <v>1.82808</v>
      </c>
      <c r="HH768">
        <v>0.00841916</v>
      </c>
      <c r="HI768">
        <v>0</v>
      </c>
      <c r="HJ768">
        <v>23.8836</v>
      </c>
      <c r="HK768">
        <v>999.9</v>
      </c>
      <c r="HL768">
        <v>33.5</v>
      </c>
      <c r="HM768">
        <v>31.2</v>
      </c>
      <c r="HN768">
        <v>16.94</v>
      </c>
      <c r="HO768">
        <v>62.3269</v>
      </c>
      <c r="HP768">
        <v>30.8173</v>
      </c>
      <c r="HQ768">
        <v>1</v>
      </c>
      <c r="HR768">
        <v>0.311923</v>
      </c>
      <c r="HS768">
        <v>5.85516</v>
      </c>
      <c r="HT768">
        <v>20.2438</v>
      </c>
      <c r="HU768">
        <v>5.21789</v>
      </c>
      <c r="HV768">
        <v>12.0159</v>
      </c>
      <c r="HW768">
        <v>4.9881</v>
      </c>
      <c r="HX768">
        <v>3.2878</v>
      </c>
      <c r="HY768">
        <v>9999</v>
      </c>
      <c r="HZ768">
        <v>9999</v>
      </c>
      <c r="IA768">
        <v>9999</v>
      </c>
      <c r="IB768">
        <v>999.9</v>
      </c>
      <c r="IC768">
        <v>4.9728</v>
      </c>
      <c r="ID768">
        <v>1.86661</v>
      </c>
      <c r="IE768">
        <v>1.86589</v>
      </c>
      <c r="IF768">
        <v>1.86585</v>
      </c>
      <c r="IG768">
        <v>1.8677</v>
      </c>
      <c r="IH768">
        <v>1.87013</v>
      </c>
      <c r="II768">
        <v>1.86876</v>
      </c>
      <c r="IJ768">
        <v>1.87027</v>
      </c>
      <c r="IK768">
        <v>0</v>
      </c>
      <c r="IL768">
        <v>0</v>
      </c>
      <c r="IM768">
        <v>0</v>
      </c>
      <c r="IN768">
        <v>0</v>
      </c>
      <c r="IO768" t="s">
        <v>441</v>
      </c>
      <c r="IP768" t="s">
        <v>442</v>
      </c>
      <c r="IQ768" t="s">
        <v>443</v>
      </c>
      <c r="IR768" t="s">
        <v>443</v>
      </c>
      <c r="IS768" t="s">
        <v>443</v>
      </c>
      <c r="IT768" t="s">
        <v>443</v>
      </c>
      <c r="IU768">
        <v>0</v>
      </c>
      <c r="IV768">
        <v>100</v>
      </c>
      <c r="IW768">
        <v>100</v>
      </c>
      <c r="IX768">
        <v>-3.94</v>
      </c>
      <c r="IY768">
        <v>0.0728</v>
      </c>
      <c r="IZ768">
        <v>-1.414774939843471</v>
      </c>
      <c r="JA768">
        <v>-0.002262605230658699</v>
      </c>
      <c r="JB768">
        <v>4.117972070868355E-07</v>
      </c>
      <c r="JC768">
        <v>-1.535053720392113E-10</v>
      </c>
      <c r="JD768">
        <v>-0.05773197212917025</v>
      </c>
      <c r="JE768">
        <v>-0.004387372397949352</v>
      </c>
      <c r="JF768">
        <v>0.001148265067849212</v>
      </c>
      <c r="JG768">
        <v>-2.372704636287677E-05</v>
      </c>
      <c r="JH768">
        <v>4</v>
      </c>
      <c r="JI768">
        <v>2346</v>
      </c>
      <c r="JJ768">
        <v>1</v>
      </c>
      <c r="JK768">
        <v>24</v>
      </c>
      <c r="JL768">
        <v>21764</v>
      </c>
      <c r="JM768">
        <v>29358612.6</v>
      </c>
      <c r="JN768">
        <v>2.60498</v>
      </c>
      <c r="JO768">
        <v>2.24731</v>
      </c>
      <c r="JP768">
        <v>1.39648</v>
      </c>
      <c r="JQ768">
        <v>2.35107</v>
      </c>
      <c r="JR768">
        <v>1.49536</v>
      </c>
      <c r="JS768">
        <v>2.59888</v>
      </c>
      <c r="JT768">
        <v>36.105</v>
      </c>
      <c r="JU768">
        <v>24.0087</v>
      </c>
      <c r="JV768">
        <v>18</v>
      </c>
      <c r="JW768">
        <v>501.741</v>
      </c>
      <c r="JX768">
        <v>438.99</v>
      </c>
      <c r="JY768">
        <v>17.7017</v>
      </c>
      <c r="JZ768">
        <v>31.3479</v>
      </c>
      <c r="KA768">
        <v>30.0002</v>
      </c>
      <c r="KB768">
        <v>31.1348</v>
      </c>
      <c r="KC768">
        <v>31.0581</v>
      </c>
      <c r="KD768">
        <v>52.166</v>
      </c>
      <c r="KE768">
        <v>19.7554</v>
      </c>
      <c r="KF768">
        <v>27.6733</v>
      </c>
      <c r="KG768">
        <v>17.6848</v>
      </c>
      <c r="KH768">
        <v>1336.82</v>
      </c>
      <c r="KI768">
        <v>14.0986</v>
      </c>
      <c r="KJ768">
        <v>100.783</v>
      </c>
      <c r="KK768">
        <v>100.158</v>
      </c>
    </row>
    <row r="769" spans="1:297">
      <c r="A769">
        <v>753</v>
      </c>
      <c r="B769">
        <v>1761516759</v>
      </c>
      <c r="C769">
        <v>9548.5</v>
      </c>
      <c r="D769" t="s">
        <v>1955</v>
      </c>
      <c r="E769" t="s">
        <v>1956</v>
      </c>
      <c r="F769">
        <v>5</v>
      </c>
      <c r="G769" t="s">
        <v>1604</v>
      </c>
      <c r="H769" t="s">
        <v>436</v>
      </c>
      <c r="I769">
        <v>1761516756.5</v>
      </c>
      <c r="J769">
        <f>(K769)/1000</f>
        <v>0</v>
      </c>
      <c r="K769">
        <f>IF(DP769, AN769, AH769)</f>
        <v>0</v>
      </c>
      <c r="L769">
        <f>IF(DP769, AI769, AG769)</f>
        <v>0</v>
      </c>
      <c r="M769">
        <f>DR769 - IF(AU769&gt;1, L769*DL769*100.0/(AW769), 0)</f>
        <v>0</v>
      </c>
      <c r="N769">
        <f>((T769-J769/2)*M769-L769)/(T769+J769/2)</f>
        <v>0</v>
      </c>
      <c r="O769">
        <f>N769*(DY769+DZ769)/1000.0</f>
        <v>0</v>
      </c>
      <c r="P769">
        <f>(DR769 - IF(AU769&gt;1, L769*DL769*100.0/(AW769), 0))*(DY769+DZ769)/1000.0</f>
        <v>0</v>
      </c>
      <c r="Q769">
        <f>2.0/((1/S769-1/R769)+SIGN(S769)*SQRT((1/S769-1/R769)*(1/S769-1/R769) + 4*DM769/((DM769+1)*(DM769+1))*(2*1/S769*1/R769-1/R769*1/R769)))</f>
        <v>0</v>
      </c>
      <c r="R769">
        <f>IF(LEFT(DN769,1)&lt;&gt;"0",IF(LEFT(DN769,1)="1",3.0,DO769),$D$5+$E$5*(EF769*DY769/($K$5*1000))+$F$5*(EF769*DY769/($K$5*1000))*MAX(MIN(DL769,$J$5),$I$5)*MAX(MIN(DL769,$J$5),$I$5)+$G$5*MAX(MIN(DL769,$J$5),$I$5)*(EF769*DY769/($K$5*1000))+$H$5*(EF769*DY769/($K$5*1000))*(EF769*DY769/($K$5*1000)))</f>
        <v>0</v>
      </c>
      <c r="S769">
        <f>J769*(1000-(1000*0.61365*exp(17.502*W769/(240.97+W769))/(DY769+DZ769)+DT769)/2)/(1000*0.61365*exp(17.502*W769/(240.97+W769))/(DY769+DZ769)-DT769)</f>
        <v>0</v>
      </c>
      <c r="T769">
        <f>1/((DM769+1)/(Q769/1.6)+1/(R769/1.37)) + DM769/((DM769+1)/(Q769/1.6) + DM769/(R769/1.37))</f>
        <v>0</v>
      </c>
      <c r="U769">
        <f>(DH769*DK769)</f>
        <v>0</v>
      </c>
      <c r="V769">
        <f>(EA769+(U769+2*0.95*5.67E-8*(((EA769+$B$7)+273)^4-(EA769+273)^4)-44100*J769)/(1.84*29.3*R769+8*0.95*5.67E-8*(EA769+273)^3))</f>
        <v>0</v>
      </c>
      <c r="W769">
        <f>($C$7*EB769+$D$7*EC769+$E$7*V769)</f>
        <v>0</v>
      </c>
      <c r="X769">
        <f>0.61365*exp(17.502*W769/(240.97+W769))</f>
        <v>0</v>
      </c>
      <c r="Y769">
        <f>(Z769/AA769*100)</f>
        <v>0</v>
      </c>
      <c r="Z769">
        <f>DT769*(DY769+DZ769)/1000</f>
        <v>0</v>
      </c>
      <c r="AA769">
        <f>0.61365*exp(17.502*EA769/(240.97+EA769))</f>
        <v>0</v>
      </c>
      <c r="AB769">
        <f>(X769-DT769*(DY769+DZ769)/1000)</f>
        <v>0</v>
      </c>
      <c r="AC769">
        <f>(-J769*44100)</f>
        <v>0</v>
      </c>
      <c r="AD769">
        <f>2*29.3*R769*0.92*(EA769-W769)</f>
        <v>0</v>
      </c>
      <c r="AE769">
        <f>2*0.95*5.67E-8*(((EA769+$B$7)+273)^4-(W769+273)^4)</f>
        <v>0</v>
      </c>
      <c r="AF769">
        <f>U769+AE769+AC769+AD769</f>
        <v>0</v>
      </c>
      <c r="AG769">
        <f>DX769*AU769*(DS769-DR769*(1000-AU769*DU769)/(1000-AU769*DT769))/(100*DL769)</f>
        <v>0</v>
      </c>
      <c r="AH769">
        <f>1000*DX769*AU769*(DT769-DU769)/(100*DL769*(1000-AU769*DT769))</f>
        <v>0</v>
      </c>
      <c r="AI769">
        <f>(AJ769 - AK769 - DY769*1E3/(8.314*(EA769+273.15)) * AM769/DX769 * AL769) * DX769/(100*DL769) * (1000 - DU769)/1000</f>
        <v>0</v>
      </c>
      <c r="AJ769">
        <v>1346.246630681455</v>
      </c>
      <c r="AK769">
        <v>1303.23</v>
      </c>
      <c r="AL769">
        <v>3.433502836711896</v>
      </c>
      <c r="AM769">
        <v>65.65834347020231</v>
      </c>
      <c r="AN769">
        <f>(AP769 - AO769 + DY769*1E3/(8.314*(EA769+273.15)) * AR769/DX769 * AQ769) * DX769/(100*DL769) * 1000/(1000 - AP769)</f>
        <v>0</v>
      </c>
      <c r="AO769">
        <v>14.01777611851832</v>
      </c>
      <c r="AP769">
        <v>16.35439696969697</v>
      </c>
      <c r="AQ769">
        <v>3.127909548491598E-06</v>
      </c>
      <c r="AR769">
        <v>107.4177789400426</v>
      </c>
      <c r="AS769">
        <v>0</v>
      </c>
      <c r="AT769">
        <v>0</v>
      </c>
      <c r="AU769">
        <f>IF(AS769*$H$13&gt;=AW769,1.0,(AW769/(AW769-AS769*$H$13)))</f>
        <v>0</v>
      </c>
      <c r="AV769">
        <f>(AU769-1)*100</f>
        <v>0</v>
      </c>
      <c r="AW769">
        <f>MAX(0,($B$13+$C$13*EF769)/(1+$D$13*EF769)*DY769/(EA769+273)*$E$13)</f>
        <v>0</v>
      </c>
      <c r="AX769" t="s">
        <v>437</v>
      </c>
      <c r="AY769" t="s">
        <v>437</v>
      </c>
      <c r="AZ769">
        <v>0</v>
      </c>
      <c r="BA769">
        <v>0</v>
      </c>
      <c r="BB769">
        <f>1-AZ769/BA769</f>
        <v>0</v>
      </c>
      <c r="BC769">
        <v>0</v>
      </c>
      <c r="BD769" t="s">
        <v>437</v>
      </c>
      <c r="BE769" t="s">
        <v>437</v>
      </c>
      <c r="BF769">
        <v>0</v>
      </c>
      <c r="BG769">
        <v>0</v>
      </c>
      <c r="BH769">
        <f>1-BF769/BG769</f>
        <v>0</v>
      </c>
      <c r="BI769">
        <v>0.5</v>
      </c>
      <c r="BJ769">
        <f>DI769</f>
        <v>0</v>
      </c>
      <c r="BK769">
        <f>L769</f>
        <v>0</v>
      </c>
      <c r="BL769">
        <f>BH769*BI769*BJ769</f>
        <v>0</v>
      </c>
      <c r="BM769">
        <f>(BK769-BC769)/BJ769</f>
        <v>0</v>
      </c>
      <c r="BN769">
        <f>(BA769-BG769)/BG769</f>
        <v>0</v>
      </c>
      <c r="BO769">
        <f>AZ769/(BB769+AZ769/BG769)</f>
        <v>0</v>
      </c>
      <c r="BP769" t="s">
        <v>437</v>
      </c>
      <c r="BQ769">
        <v>0</v>
      </c>
      <c r="BR769">
        <f>IF(BQ769&lt;&gt;0, BQ769, BO769)</f>
        <v>0</v>
      </c>
      <c r="BS769">
        <f>1-BR769/BG769</f>
        <v>0</v>
      </c>
      <c r="BT769">
        <f>(BG769-BF769)/(BG769-BR769)</f>
        <v>0</v>
      </c>
      <c r="BU769">
        <f>(BA769-BG769)/(BA769-BR769)</f>
        <v>0</v>
      </c>
      <c r="BV769">
        <f>(BG769-BF769)/(BG769-AZ769)</f>
        <v>0</v>
      </c>
      <c r="BW769">
        <f>(BA769-BG769)/(BA769-AZ769)</f>
        <v>0</v>
      </c>
      <c r="BX769">
        <f>(BT769*BR769/BF769)</f>
        <v>0</v>
      </c>
      <c r="BY769">
        <f>(1-BX769)</f>
        <v>0</v>
      </c>
      <c r="BZ769">
        <v>2020</v>
      </c>
      <c r="CA769">
        <v>290.0000000000001</v>
      </c>
      <c r="CB769">
        <v>1590.42</v>
      </c>
      <c r="CC769">
        <v>295</v>
      </c>
      <c r="CD769">
        <v>5220.67</v>
      </c>
      <c r="CE769">
        <v>1591.29</v>
      </c>
      <c r="CF769">
        <v>-0.87</v>
      </c>
      <c r="CG769">
        <v>300.0000000000001</v>
      </c>
      <c r="CH769">
        <v>23.8</v>
      </c>
      <c r="CI769">
        <v>1650.734719841875</v>
      </c>
      <c r="CJ769">
        <v>2.032994541366527</v>
      </c>
      <c r="CK769">
        <v>-31.03478562282126</v>
      </c>
      <c r="CL769">
        <v>0.9198548094063967</v>
      </c>
      <c r="CM769">
        <v>0.9759925733019913</v>
      </c>
      <c r="CN769">
        <v>-0.00431141668520578</v>
      </c>
      <c r="CO769">
        <v>289.9999999999999</v>
      </c>
      <c r="CP769">
        <v>1590.91</v>
      </c>
      <c r="CQ769">
        <v>765</v>
      </c>
      <c r="CR769">
        <v>5219.32</v>
      </c>
      <c r="CS769">
        <v>1591.27</v>
      </c>
      <c r="CT769">
        <v>-0.36</v>
      </c>
      <c r="DH769">
        <f>$B$11*EG769+$C$11*EH769+$F$11*ES769*(1-EV769)</f>
        <v>0</v>
      </c>
      <c r="DI769">
        <f>DH769*DJ769</f>
        <v>0</v>
      </c>
      <c r="DJ769">
        <f>($B$11*$D$9+$C$11*$D$9+$F$11*((FF769+EX769)/MAX(FF769+EX769+FG769, 0.1)*$I$9+FG769/MAX(FF769+EX769+FG769, 0.1)*$J$9))/($B$11+$C$11+$F$11)</f>
        <v>0</v>
      </c>
      <c r="DK769">
        <f>($B$11*$K$9+$C$11*$K$9+$F$11*((FF769+EX769)/MAX(FF769+EX769+FG769, 0.1)*$P$9+FG769/MAX(FF769+EX769+FG769, 0.1)*$Q$9))/($B$11+$C$11+$F$11)</f>
        <v>0</v>
      </c>
      <c r="DL769">
        <v>6</v>
      </c>
      <c r="DM769">
        <v>0.5</v>
      </c>
      <c r="DN769" t="s">
        <v>438</v>
      </c>
      <c r="DO769">
        <v>2</v>
      </c>
      <c r="DP769" t="b">
        <v>1</v>
      </c>
      <c r="DQ769">
        <v>1761516756.5</v>
      </c>
      <c r="DR769">
        <v>1275.181111111111</v>
      </c>
      <c r="DS769">
        <v>1328.918888888889</v>
      </c>
      <c r="DT769">
        <v>16.35247777777778</v>
      </c>
      <c r="DU769">
        <v>14.0169</v>
      </c>
      <c r="DV769">
        <v>1279.137777777778</v>
      </c>
      <c r="DW769">
        <v>16.27967777777778</v>
      </c>
      <c r="DX769">
        <v>500.0093333333333</v>
      </c>
      <c r="DY769">
        <v>90.24248888888889</v>
      </c>
      <c r="DZ769">
        <v>0.1000514777777778</v>
      </c>
      <c r="EA769">
        <v>23.91584444444444</v>
      </c>
      <c r="EB769">
        <v>24.0203</v>
      </c>
      <c r="EC769">
        <v>999.9000000000001</v>
      </c>
      <c r="ED769">
        <v>0</v>
      </c>
      <c r="EE769">
        <v>0</v>
      </c>
      <c r="EF769">
        <v>10009.65555555556</v>
      </c>
      <c r="EG769">
        <v>0</v>
      </c>
      <c r="EH769">
        <v>1044.796666666666</v>
      </c>
      <c r="EI769">
        <v>-53.73956666666667</v>
      </c>
      <c r="EJ769">
        <v>1296.381111111111</v>
      </c>
      <c r="EK769">
        <v>1347.813333333334</v>
      </c>
      <c r="EL769">
        <v>2.335597777777778</v>
      </c>
      <c r="EM769">
        <v>1328.918888888889</v>
      </c>
      <c r="EN769">
        <v>14.0169</v>
      </c>
      <c r="EO769">
        <v>1.475688888888889</v>
      </c>
      <c r="EP769">
        <v>1.26492</v>
      </c>
      <c r="EQ769">
        <v>12.71857777777778</v>
      </c>
      <c r="ER769">
        <v>10.38837777777778</v>
      </c>
      <c r="ES769">
        <v>1999.99</v>
      </c>
      <c r="ET769">
        <v>0.9799963333333334</v>
      </c>
      <c r="EU769">
        <v>0.02000365555555556</v>
      </c>
      <c r="EV769">
        <v>0</v>
      </c>
      <c r="EW769">
        <v>1311.76</v>
      </c>
      <c r="EX769">
        <v>5.00097</v>
      </c>
      <c r="EY769">
        <v>26525.23333333333</v>
      </c>
      <c r="EZ769">
        <v>16707.48888888889</v>
      </c>
      <c r="FA769">
        <v>41.187</v>
      </c>
      <c r="FB769">
        <v>42.312</v>
      </c>
      <c r="FC769">
        <v>41.361</v>
      </c>
      <c r="FD769">
        <v>41.687</v>
      </c>
      <c r="FE769">
        <v>41.25</v>
      </c>
      <c r="FF769">
        <v>1955.08</v>
      </c>
      <c r="FG769">
        <v>39.91</v>
      </c>
      <c r="FH769">
        <v>0</v>
      </c>
      <c r="FI769">
        <v>11630</v>
      </c>
      <c r="FJ769">
        <v>0</v>
      </c>
      <c r="FK769">
        <v>1313.3132</v>
      </c>
      <c r="FL769">
        <v>-20.24307696031619</v>
      </c>
      <c r="FM769">
        <v>-370.7923082767811</v>
      </c>
      <c r="FN769">
        <v>26555.70399999999</v>
      </c>
      <c r="FO769">
        <v>15</v>
      </c>
      <c r="FP769">
        <v>0</v>
      </c>
      <c r="FQ769" t="s">
        <v>439</v>
      </c>
      <c r="FR769">
        <v>1760210915.6</v>
      </c>
      <c r="FS769">
        <v>0</v>
      </c>
      <c r="FT769">
        <v>0</v>
      </c>
      <c r="FU769">
        <v>-0.215</v>
      </c>
      <c r="FV769">
        <v>0</v>
      </c>
      <c r="FW769">
        <v>-0.6919999999999999</v>
      </c>
      <c r="FX769">
        <v>0</v>
      </c>
      <c r="FY769">
        <v>400</v>
      </c>
      <c r="FZ769">
        <v>0</v>
      </c>
      <c r="GA769">
        <v>0.15</v>
      </c>
      <c r="GB769">
        <v>0</v>
      </c>
      <c r="GC769">
        <v>-53.8260575</v>
      </c>
      <c r="GD769">
        <v>-0.4603418386489793</v>
      </c>
      <c r="GE769">
        <v>0.131120654146286</v>
      </c>
      <c r="GF769">
        <v>1</v>
      </c>
      <c r="GG769">
        <v>1314.370882352941</v>
      </c>
      <c r="GH769">
        <v>-19.33491214908216</v>
      </c>
      <c r="GI769">
        <v>1.911502900625665</v>
      </c>
      <c r="GJ769">
        <v>0</v>
      </c>
      <c r="GK769">
        <v>2.41581975</v>
      </c>
      <c r="GL769">
        <v>-0.5514271294559218</v>
      </c>
      <c r="GM769">
        <v>0.0534548092077551</v>
      </c>
      <c r="GN769">
        <v>0</v>
      </c>
      <c r="GO769">
        <v>1</v>
      </c>
      <c r="GP769">
        <v>3</v>
      </c>
      <c r="GQ769" t="s">
        <v>446</v>
      </c>
      <c r="GR769">
        <v>3.13359</v>
      </c>
      <c r="GS769">
        <v>2.76032</v>
      </c>
      <c r="GT769">
        <v>0.19997</v>
      </c>
      <c r="GU769">
        <v>0.202801</v>
      </c>
      <c r="GV769">
        <v>0.0802329</v>
      </c>
      <c r="GW769">
        <v>0.0710612</v>
      </c>
      <c r="GX769">
        <v>25361.5</v>
      </c>
      <c r="GY769">
        <v>25277.4</v>
      </c>
      <c r="GZ769">
        <v>29490.6</v>
      </c>
      <c r="HA769">
        <v>29318.9</v>
      </c>
      <c r="HB769">
        <v>35848.2</v>
      </c>
      <c r="HC769">
        <v>36081.7</v>
      </c>
      <c r="HD769">
        <v>41495.1</v>
      </c>
      <c r="HE769">
        <v>41650.1</v>
      </c>
      <c r="HF769">
        <v>1.9101</v>
      </c>
      <c r="HG769">
        <v>1.82825</v>
      </c>
      <c r="HH769">
        <v>0.007689</v>
      </c>
      <c r="HI769">
        <v>0</v>
      </c>
      <c r="HJ769">
        <v>23.8813</v>
      </c>
      <c r="HK769">
        <v>999.9</v>
      </c>
      <c r="HL769">
        <v>33.5</v>
      </c>
      <c r="HM769">
        <v>31.2</v>
      </c>
      <c r="HN769">
        <v>16.9392</v>
      </c>
      <c r="HO769">
        <v>62.5769</v>
      </c>
      <c r="HP769">
        <v>30.8373</v>
      </c>
      <c r="HQ769">
        <v>1</v>
      </c>
      <c r="HR769">
        <v>0.311844</v>
      </c>
      <c r="HS769">
        <v>5.84102</v>
      </c>
      <c r="HT769">
        <v>20.2442</v>
      </c>
      <c r="HU769">
        <v>5.21759</v>
      </c>
      <c r="HV769">
        <v>12.0161</v>
      </c>
      <c r="HW769">
        <v>4.9881</v>
      </c>
      <c r="HX769">
        <v>3.28755</v>
      </c>
      <c r="HY769">
        <v>9999</v>
      </c>
      <c r="HZ769">
        <v>9999</v>
      </c>
      <c r="IA769">
        <v>9999</v>
      </c>
      <c r="IB769">
        <v>999.9</v>
      </c>
      <c r="IC769">
        <v>4.97285</v>
      </c>
      <c r="ID769">
        <v>1.86661</v>
      </c>
      <c r="IE769">
        <v>1.86591</v>
      </c>
      <c r="IF769">
        <v>1.86585</v>
      </c>
      <c r="IG769">
        <v>1.86769</v>
      </c>
      <c r="IH769">
        <v>1.87014</v>
      </c>
      <c r="II769">
        <v>1.86874</v>
      </c>
      <c r="IJ769">
        <v>1.87027</v>
      </c>
      <c r="IK769">
        <v>0</v>
      </c>
      <c r="IL769">
        <v>0</v>
      </c>
      <c r="IM769">
        <v>0</v>
      </c>
      <c r="IN769">
        <v>0</v>
      </c>
      <c r="IO769" t="s">
        <v>441</v>
      </c>
      <c r="IP769" t="s">
        <v>442</v>
      </c>
      <c r="IQ769" t="s">
        <v>443</v>
      </c>
      <c r="IR769" t="s">
        <v>443</v>
      </c>
      <c r="IS769" t="s">
        <v>443</v>
      </c>
      <c r="IT769" t="s">
        <v>443</v>
      </c>
      <c r="IU769">
        <v>0</v>
      </c>
      <c r="IV769">
        <v>100</v>
      </c>
      <c r="IW769">
        <v>100</v>
      </c>
      <c r="IX769">
        <v>-3.97</v>
      </c>
      <c r="IY769">
        <v>0.0728</v>
      </c>
      <c r="IZ769">
        <v>-1.414774939843471</v>
      </c>
      <c r="JA769">
        <v>-0.002262605230658699</v>
      </c>
      <c r="JB769">
        <v>4.117972070868355E-07</v>
      </c>
      <c r="JC769">
        <v>-1.535053720392113E-10</v>
      </c>
      <c r="JD769">
        <v>-0.05773197212917025</v>
      </c>
      <c r="JE769">
        <v>-0.004387372397949352</v>
      </c>
      <c r="JF769">
        <v>0.001148265067849212</v>
      </c>
      <c r="JG769">
        <v>-2.372704636287677E-05</v>
      </c>
      <c r="JH769">
        <v>4</v>
      </c>
      <c r="JI769">
        <v>2346</v>
      </c>
      <c r="JJ769">
        <v>1</v>
      </c>
      <c r="JK769">
        <v>24</v>
      </c>
      <c r="JL769">
        <v>21764.1</v>
      </c>
      <c r="JM769">
        <v>29358612.6</v>
      </c>
      <c r="JN769">
        <v>2.63428</v>
      </c>
      <c r="JO769">
        <v>2.23389</v>
      </c>
      <c r="JP769">
        <v>1.39771</v>
      </c>
      <c r="JQ769">
        <v>2.35229</v>
      </c>
      <c r="JR769">
        <v>1.49536</v>
      </c>
      <c r="JS769">
        <v>2.65991</v>
      </c>
      <c r="JT769">
        <v>36.1285</v>
      </c>
      <c r="JU769">
        <v>24.0087</v>
      </c>
      <c r="JV769">
        <v>18</v>
      </c>
      <c r="JW769">
        <v>501.676</v>
      </c>
      <c r="JX769">
        <v>439.098</v>
      </c>
      <c r="JY769">
        <v>17.6768</v>
      </c>
      <c r="JZ769">
        <v>31.3498</v>
      </c>
      <c r="KA769">
        <v>30.0001</v>
      </c>
      <c r="KB769">
        <v>31.1348</v>
      </c>
      <c r="KC769">
        <v>31.0581</v>
      </c>
      <c r="KD769">
        <v>52.7358</v>
      </c>
      <c r="KE769">
        <v>19.4644</v>
      </c>
      <c r="KF769">
        <v>27.6733</v>
      </c>
      <c r="KG769">
        <v>17.6633</v>
      </c>
      <c r="KH769">
        <v>1356.87</v>
      </c>
      <c r="KI769">
        <v>14.1395</v>
      </c>
      <c r="KJ769">
        <v>100.785</v>
      </c>
      <c r="KK769">
        <v>100.158</v>
      </c>
    </row>
    <row r="770" spans="1:297">
      <c r="A770">
        <v>754</v>
      </c>
      <c r="B770">
        <v>1761516764</v>
      </c>
      <c r="C770">
        <v>9553.5</v>
      </c>
      <c r="D770" t="s">
        <v>1957</v>
      </c>
      <c r="E770" t="s">
        <v>1958</v>
      </c>
      <c r="F770">
        <v>5</v>
      </c>
      <c r="G770" t="s">
        <v>1604</v>
      </c>
      <c r="H770" t="s">
        <v>436</v>
      </c>
      <c r="I770">
        <v>1761516761.2</v>
      </c>
      <c r="J770">
        <f>(K770)/1000</f>
        <v>0</v>
      </c>
      <c r="K770">
        <f>IF(DP770, AN770, AH770)</f>
        <v>0</v>
      </c>
      <c r="L770">
        <f>IF(DP770, AI770, AG770)</f>
        <v>0</v>
      </c>
      <c r="M770">
        <f>DR770 - IF(AU770&gt;1, L770*DL770*100.0/(AW770), 0)</f>
        <v>0</v>
      </c>
      <c r="N770">
        <f>((T770-J770/2)*M770-L770)/(T770+J770/2)</f>
        <v>0</v>
      </c>
      <c r="O770">
        <f>N770*(DY770+DZ770)/1000.0</f>
        <v>0</v>
      </c>
      <c r="P770">
        <f>(DR770 - IF(AU770&gt;1, L770*DL770*100.0/(AW770), 0))*(DY770+DZ770)/1000.0</f>
        <v>0</v>
      </c>
      <c r="Q770">
        <f>2.0/((1/S770-1/R770)+SIGN(S770)*SQRT((1/S770-1/R770)*(1/S770-1/R770) + 4*DM770/((DM770+1)*(DM770+1))*(2*1/S770*1/R770-1/R770*1/R770)))</f>
        <v>0</v>
      </c>
      <c r="R770">
        <f>IF(LEFT(DN770,1)&lt;&gt;"0",IF(LEFT(DN770,1)="1",3.0,DO770),$D$5+$E$5*(EF770*DY770/($K$5*1000))+$F$5*(EF770*DY770/($K$5*1000))*MAX(MIN(DL770,$J$5),$I$5)*MAX(MIN(DL770,$J$5),$I$5)+$G$5*MAX(MIN(DL770,$J$5),$I$5)*(EF770*DY770/($K$5*1000))+$H$5*(EF770*DY770/($K$5*1000))*(EF770*DY770/($K$5*1000)))</f>
        <v>0</v>
      </c>
      <c r="S770">
        <f>J770*(1000-(1000*0.61365*exp(17.502*W770/(240.97+W770))/(DY770+DZ770)+DT770)/2)/(1000*0.61365*exp(17.502*W770/(240.97+W770))/(DY770+DZ770)-DT770)</f>
        <v>0</v>
      </c>
      <c r="T770">
        <f>1/((DM770+1)/(Q770/1.6)+1/(R770/1.37)) + DM770/((DM770+1)/(Q770/1.6) + DM770/(R770/1.37))</f>
        <v>0</v>
      </c>
      <c r="U770">
        <f>(DH770*DK770)</f>
        <v>0</v>
      </c>
      <c r="V770">
        <f>(EA770+(U770+2*0.95*5.67E-8*(((EA770+$B$7)+273)^4-(EA770+273)^4)-44100*J770)/(1.84*29.3*R770+8*0.95*5.67E-8*(EA770+273)^3))</f>
        <v>0</v>
      </c>
      <c r="W770">
        <f>($C$7*EB770+$D$7*EC770+$E$7*V770)</f>
        <v>0</v>
      </c>
      <c r="X770">
        <f>0.61365*exp(17.502*W770/(240.97+W770))</f>
        <v>0</v>
      </c>
      <c r="Y770">
        <f>(Z770/AA770*100)</f>
        <v>0</v>
      </c>
      <c r="Z770">
        <f>DT770*(DY770+DZ770)/1000</f>
        <v>0</v>
      </c>
      <c r="AA770">
        <f>0.61365*exp(17.502*EA770/(240.97+EA770))</f>
        <v>0</v>
      </c>
      <c r="AB770">
        <f>(X770-DT770*(DY770+DZ770)/1000)</f>
        <v>0</v>
      </c>
      <c r="AC770">
        <f>(-J770*44100)</f>
        <v>0</v>
      </c>
      <c r="AD770">
        <f>2*29.3*R770*0.92*(EA770-W770)</f>
        <v>0</v>
      </c>
      <c r="AE770">
        <f>2*0.95*5.67E-8*(((EA770+$B$7)+273)^4-(W770+273)^4)</f>
        <v>0</v>
      </c>
      <c r="AF770">
        <f>U770+AE770+AC770+AD770</f>
        <v>0</v>
      </c>
      <c r="AG770">
        <f>DX770*AU770*(DS770-DR770*(1000-AU770*DU770)/(1000-AU770*DT770))/(100*DL770)</f>
        <v>0</v>
      </c>
      <c r="AH770">
        <f>1000*DX770*AU770*(DT770-DU770)/(100*DL770*(1000-AU770*DT770))</f>
        <v>0</v>
      </c>
      <c r="AI770">
        <f>(AJ770 - AK770 - DY770*1E3/(8.314*(EA770+273.15)) * AM770/DX770 * AL770) * DX770/(100*DL770) * (1000 - DU770)/1000</f>
        <v>0</v>
      </c>
      <c r="AJ770">
        <v>1363.307896428251</v>
      </c>
      <c r="AK770">
        <v>1320.317696969696</v>
      </c>
      <c r="AL770">
        <v>3.427183667685289</v>
      </c>
      <c r="AM770">
        <v>65.65834347020231</v>
      </c>
      <c r="AN770">
        <f>(AP770 - AO770 + DY770*1E3/(8.314*(EA770+273.15)) * AR770/DX770 * AQ770) * DX770/(100*DL770) * 1000/(1000 - AP770)</f>
        <v>0</v>
      </c>
      <c r="AO770">
        <v>14.0473207682183</v>
      </c>
      <c r="AP770">
        <v>16.35930303030304</v>
      </c>
      <c r="AQ770">
        <v>1.671920111419724E-05</v>
      </c>
      <c r="AR770">
        <v>107.4177789400426</v>
      </c>
      <c r="AS770">
        <v>0</v>
      </c>
      <c r="AT770">
        <v>0</v>
      </c>
      <c r="AU770">
        <f>IF(AS770*$H$13&gt;=AW770,1.0,(AW770/(AW770-AS770*$H$13)))</f>
        <v>0</v>
      </c>
      <c r="AV770">
        <f>(AU770-1)*100</f>
        <v>0</v>
      </c>
      <c r="AW770">
        <f>MAX(0,($B$13+$C$13*EF770)/(1+$D$13*EF770)*DY770/(EA770+273)*$E$13)</f>
        <v>0</v>
      </c>
      <c r="AX770" t="s">
        <v>437</v>
      </c>
      <c r="AY770" t="s">
        <v>437</v>
      </c>
      <c r="AZ770">
        <v>0</v>
      </c>
      <c r="BA770">
        <v>0</v>
      </c>
      <c r="BB770">
        <f>1-AZ770/BA770</f>
        <v>0</v>
      </c>
      <c r="BC770">
        <v>0</v>
      </c>
      <c r="BD770" t="s">
        <v>437</v>
      </c>
      <c r="BE770" t="s">
        <v>437</v>
      </c>
      <c r="BF770">
        <v>0</v>
      </c>
      <c r="BG770">
        <v>0</v>
      </c>
      <c r="BH770">
        <f>1-BF770/BG770</f>
        <v>0</v>
      </c>
      <c r="BI770">
        <v>0.5</v>
      </c>
      <c r="BJ770">
        <f>DI770</f>
        <v>0</v>
      </c>
      <c r="BK770">
        <f>L770</f>
        <v>0</v>
      </c>
      <c r="BL770">
        <f>BH770*BI770*BJ770</f>
        <v>0</v>
      </c>
      <c r="BM770">
        <f>(BK770-BC770)/BJ770</f>
        <v>0</v>
      </c>
      <c r="BN770">
        <f>(BA770-BG770)/BG770</f>
        <v>0</v>
      </c>
      <c r="BO770">
        <f>AZ770/(BB770+AZ770/BG770)</f>
        <v>0</v>
      </c>
      <c r="BP770" t="s">
        <v>437</v>
      </c>
      <c r="BQ770">
        <v>0</v>
      </c>
      <c r="BR770">
        <f>IF(BQ770&lt;&gt;0, BQ770, BO770)</f>
        <v>0</v>
      </c>
      <c r="BS770">
        <f>1-BR770/BG770</f>
        <v>0</v>
      </c>
      <c r="BT770">
        <f>(BG770-BF770)/(BG770-BR770)</f>
        <v>0</v>
      </c>
      <c r="BU770">
        <f>(BA770-BG770)/(BA770-BR770)</f>
        <v>0</v>
      </c>
      <c r="BV770">
        <f>(BG770-BF770)/(BG770-AZ770)</f>
        <v>0</v>
      </c>
      <c r="BW770">
        <f>(BA770-BG770)/(BA770-AZ770)</f>
        <v>0</v>
      </c>
      <c r="BX770">
        <f>(BT770*BR770/BF770)</f>
        <v>0</v>
      </c>
      <c r="BY770">
        <f>(1-BX770)</f>
        <v>0</v>
      </c>
      <c r="BZ770">
        <v>2020</v>
      </c>
      <c r="CA770">
        <v>290.0000000000001</v>
      </c>
      <c r="CB770">
        <v>1590.42</v>
      </c>
      <c r="CC770">
        <v>295</v>
      </c>
      <c r="CD770">
        <v>5220.67</v>
      </c>
      <c r="CE770">
        <v>1591.29</v>
      </c>
      <c r="CF770">
        <v>-0.87</v>
      </c>
      <c r="CG770">
        <v>300.0000000000001</v>
      </c>
      <c r="CH770">
        <v>23.8</v>
      </c>
      <c r="CI770">
        <v>1650.734719841875</v>
      </c>
      <c r="CJ770">
        <v>2.032994541366527</v>
      </c>
      <c r="CK770">
        <v>-31.03478562282126</v>
      </c>
      <c r="CL770">
        <v>0.9198548094063967</v>
      </c>
      <c r="CM770">
        <v>0.9759925733019913</v>
      </c>
      <c r="CN770">
        <v>-0.00431141668520578</v>
      </c>
      <c r="CO770">
        <v>289.9999999999999</v>
      </c>
      <c r="CP770">
        <v>1590.91</v>
      </c>
      <c r="CQ770">
        <v>765</v>
      </c>
      <c r="CR770">
        <v>5219.32</v>
      </c>
      <c r="CS770">
        <v>1591.27</v>
      </c>
      <c r="CT770">
        <v>-0.36</v>
      </c>
      <c r="DH770">
        <f>$B$11*EG770+$C$11*EH770+$F$11*ES770*(1-EV770)</f>
        <v>0</v>
      </c>
      <c r="DI770">
        <f>DH770*DJ770</f>
        <v>0</v>
      </c>
      <c r="DJ770">
        <f>($B$11*$D$9+$C$11*$D$9+$F$11*((FF770+EX770)/MAX(FF770+EX770+FG770, 0.1)*$I$9+FG770/MAX(FF770+EX770+FG770, 0.1)*$J$9))/($B$11+$C$11+$F$11)</f>
        <v>0</v>
      </c>
      <c r="DK770">
        <f>($B$11*$K$9+$C$11*$K$9+$F$11*((FF770+EX770)/MAX(FF770+EX770+FG770, 0.1)*$P$9+FG770/MAX(FF770+EX770+FG770, 0.1)*$Q$9))/($B$11+$C$11+$F$11)</f>
        <v>0</v>
      </c>
      <c r="DL770">
        <v>6</v>
      </c>
      <c r="DM770">
        <v>0.5</v>
      </c>
      <c r="DN770" t="s">
        <v>438</v>
      </c>
      <c r="DO770">
        <v>2</v>
      </c>
      <c r="DP770" t="b">
        <v>1</v>
      </c>
      <c r="DQ770">
        <v>1761516761.2</v>
      </c>
      <c r="DR770">
        <v>1290.946</v>
      </c>
      <c r="DS770">
        <v>1344.734</v>
      </c>
      <c r="DT770">
        <v>16.35719</v>
      </c>
      <c r="DU770">
        <v>14.04788</v>
      </c>
      <c r="DV770">
        <v>1294.935</v>
      </c>
      <c r="DW770">
        <v>16.28433</v>
      </c>
      <c r="DX770">
        <v>500.037</v>
      </c>
      <c r="DY770">
        <v>90.2423</v>
      </c>
      <c r="DZ770">
        <v>0.10006043</v>
      </c>
      <c r="EA770">
        <v>23.90672</v>
      </c>
      <c r="EB770">
        <v>24.0177</v>
      </c>
      <c r="EC770">
        <v>999.9</v>
      </c>
      <c r="ED770">
        <v>0</v>
      </c>
      <c r="EE770">
        <v>0</v>
      </c>
      <c r="EF770">
        <v>9996.751</v>
      </c>
      <c r="EG770">
        <v>0</v>
      </c>
      <c r="EH770">
        <v>1044.796</v>
      </c>
      <c r="EI770">
        <v>-53.78617000000001</v>
      </c>
      <c r="EJ770">
        <v>1312.415</v>
      </c>
      <c r="EK770">
        <v>1363.892</v>
      </c>
      <c r="EL770">
        <v>2.309301</v>
      </c>
      <c r="EM770">
        <v>1344.734</v>
      </c>
      <c r="EN770">
        <v>14.04788</v>
      </c>
      <c r="EO770">
        <v>1.476111</v>
      </c>
      <c r="EP770">
        <v>1.267712</v>
      </c>
      <c r="EQ770">
        <v>12.72293</v>
      </c>
      <c r="ER770">
        <v>10.42143</v>
      </c>
      <c r="ES770">
        <v>1999.96</v>
      </c>
      <c r="ET770">
        <v>0.9799960999999999</v>
      </c>
      <c r="EU770">
        <v>0.02000389</v>
      </c>
      <c r="EV770">
        <v>0</v>
      </c>
      <c r="EW770">
        <v>1310.273</v>
      </c>
      <c r="EX770">
        <v>5.000970000000001</v>
      </c>
      <c r="EY770">
        <v>26495.11</v>
      </c>
      <c r="EZ770">
        <v>16707.23</v>
      </c>
      <c r="FA770">
        <v>41.187</v>
      </c>
      <c r="FB770">
        <v>42.312</v>
      </c>
      <c r="FC770">
        <v>41.375</v>
      </c>
      <c r="FD770">
        <v>41.687</v>
      </c>
      <c r="FE770">
        <v>41.25</v>
      </c>
      <c r="FF770">
        <v>1955.05</v>
      </c>
      <c r="FG770">
        <v>39.90999999999999</v>
      </c>
      <c r="FH770">
        <v>0</v>
      </c>
      <c r="FI770">
        <v>11635.40000009537</v>
      </c>
      <c r="FJ770">
        <v>0</v>
      </c>
      <c r="FK770">
        <v>1311.65423076923</v>
      </c>
      <c r="FL770">
        <v>-18.3948717633653</v>
      </c>
      <c r="FM770">
        <v>-381.0803413850614</v>
      </c>
      <c r="FN770">
        <v>26523.8</v>
      </c>
      <c r="FO770">
        <v>15</v>
      </c>
      <c r="FP770">
        <v>0</v>
      </c>
      <c r="FQ770" t="s">
        <v>439</v>
      </c>
      <c r="FR770">
        <v>1760210915.6</v>
      </c>
      <c r="FS770">
        <v>0</v>
      </c>
      <c r="FT770">
        <v>0</v>
      </c>
      <c r="FU770">
        <v>-0.215</v>
      </c>
      <c r="FV770">
        <v>0</v>
      </c>
      <c r="FW770">
        <v>-0.6919999999999999</v>
      </c>
      <c r="FX770">
        <v>0</v>
      </c>
      <c r="FY770">
        <v>400</v>
      </c>
      <c r="FZ770">
        <v>0</v>
      </c>
      <c r="GA770">
        <v>0.15</v>
      </c>
      <c r="GB770">
        <v>0</v>
      </c>
      <c r="GC770">
        <v>-53.83448048780487</v>
      </c>
      <c r="GD770">
        <v>0.22251637630655</v>
      </c>
      <c r="GE770">
        <v>0.1278415467783804</v>
      </c>
      <c r="GF770">
        <v>1</v>
      </c>
      <c r="GG770">
        <v>1312.646470588235</v>
      </c>
      <c r="GH770">
        <v>-19.4282658327767</v>
      </c>
      <c r="GI770">
        <v>1.919566253630273</v>
      </c>
      <c r="GJ770">
        <v>0</v>
      </c>
      <c r="GK770">
        <v>2.37028487804878</v>
      </c>
      <c r="GL770">
        <v>-0.4967498257839732</v>
      </c>
      <c r="GM770">
        <v>0.0494955000724728</v>
      </c>
      <c r="GN770">
        <v>0</v>
      </c>
      <c r="GO770">
        <v>1</v>
      </c>
      <c r="GP770">
        <v>3</v>
      </c>
      <c r="GQ770" t="s">
        <v>446</v>
      </c>
      <c r="GR770">
        <v>3.13368</v>
      </c>
      <c r="GS770">
        <v>2.76027</v>
      </c>
      <c r="GT770">
        <v>0.201588</v>
      </c>
      <c r="GU770">
        <v>0.204386</v>
      </c>
      <c r="GV770">
        <v>0.080245</v>
      </c>
      <c r="GW770">
        <v>0.07118190000000001</v>
      </c>
      <c r="GX770">
        <v>25309.7</v>
      </c>
      <c r="GY770">
        <v>25226.9</v>
      </c>
      <c r="GZ770">
        <v>29490.2</v>
      </c>
      <c r="HA770">
        <v>29318.7</v>
      </c>
      <c r="HB770">
        <v>35847.6</v>
      </c>
      <c r="HC770">
        <v>36076.7</v>
      </c>
      <c r="HD770">
        <v>41494.9</v>
      </c>
      <c r="HE770">
        <v>41649.7</v>
      </c>
      <c r="HF770">
        <v>1.9103</v>
      </c>
      <c r="HG770">
        <v>1.82812</v>
      </c>
      <c r="HH770">
        <v>0.00888854</v>
      </c>
      <c r="HI770">
        <v>0</v>
      </c>
      <c r="HJ770">
        <v>23.8788</v>
      </c>
      <c r="HK770">
        <v>999.9</v>
      </c>
      <c r="HL770">
        <v>33.5</v>
      </c>
      <c r="HM770">
        <v>31.3</v>
      </c>
      <c r="HN770">
        <v>17.0365</v>
      </c>
      <c r="HO770">
        <v>62.7069</v>
      </c>
      <c r="HP770">
        <v>30.7973</v>
      </c>
      <c r="HQ770">
        <v>1</v>
      </c>
      <c r="HR770">
        <v>0.311852</v>
      </c>
      <c r="HS770">
        <v>5.83049</v>
      </c>
      <c r="HT770">
        <v>20.2447</v>
      </c>
      <c r="HU770">
        <v>5.21774</v>
      </c>
      <c r="HV770">
        <v>12.0162</v>
      </c>
      <c r="HW770">
        <v>4.9884</v>
      </c>
      <c r="HX770">
        <v>3.28765</v>
      </c>
      <c r="HY770">
        <v>9999</v>
      </c>
      <c r="HZ770">
        <v>9999</v>
      </c>
      <c r="IA770">
        <v>9999</v>
      </c>
      <c r="IB770">
        <v>999.9</v>
      </c>
      <c r="IC770">
        <v>4.97286</v>
      </c>
      <c r="ID770">
        <v>1.86661</v>
      </c>
      <c r="IE770">
        <v>1.86589</v>
      </c>
      <c r="IF770">
        <v>1.86586</v>
      </c>
      <c r="IG770">
        <v>1.86769</v>
      </c>
      <c r="IH770">
        <v>1.87014</v>
      </c>
      <c r="II770">
        <v>1.86876</v>
      </c>
      <c r="IJ770">
        <v>1.87027</v>
      </c>
      <c r="IK770">
        <v>0</v>
      </c>
      <c r="IL770">
        <v>0</v>
      </c>
      <c r="IM770">
        <v>0</v>
      </c>
      <c r="IN770">
        <v>0</v>
      </c>
      <c r="IO770" t="s">
        <v>441</v>
      </c>
      <c r="IP770" t="s">
        <v>442</v>
      </c>
      <c r="IQ770" t="s">
        <v>443</v>
      </c>
      <c r="IR770" t="s">
        <v>443</v>
      </c>
      <c r="IS770" t="s">
        <v>443</v>
      </c>
      <c r="IT770" t="s">
        <v>443</v>
      </c>
      <c r="IU770">
        <v>0</v>
      </c>
      <c r="IV770">
        <v>100</v>
      </c>
      <c r="IW770">
        <v>100</v>
      </c>
      <c r="IX770">
        <v>-4.01</v>
      </c>
      <c r="IY770">
        <v>0.07290000000000001</v>
      </c>
      <c r="IZ770">
        <v>-1.414774939843471</v>
      </c>
      <c r="JA770">
        <v>-0.002262605230658699</v>
      </c>
      <c r="JB770">
        <v>4.117972070868355E-07</v>
      </c>
      <c r="JC770">
        <v>-1.535053720392113E-10</v>
      </c>
      <c r="JD770">
        <v>-0.05773197212917025</v>
      </c>
      <c r="JE770">
        <v>-0.004387372397949352</v>
      </c>
      <c r="JF770">
        <v>0.001148265067849212</v>
      </c>
      <c r="JG770">
        <v>-2.372704636287677E-05</v>
      </c>
      <c r="JH770">
        <v>4</v>
      </c>
      <c r="JI770">
        <v>2346</v>
      </c>
      <c r="JJ770">
        <v>1</v>
      </c>
      <c r="JK770">
        <v>24</v>
      </c>
      <c r="JL770">
        <v>21764.1</v>
      </c>
      <c r="JM770">
        <v>29358612.7</v>
      </c>
      <c r="JN770">
        <v>2.65747</v>
      </c>
      <c r="JO770">
        <v>2.24365</v>
      </c>
      <c r="JP770">
        <v>1.39648</v>
      </c>
      <c r="JQ770">
        <v>2.35596</v>
      </c>
      <c r="JR770">
        <v>1.49536</v>
      </c>
      <c r="JS770">
        <v>2.5354</v>
      </c>
      <c r="JT770">
        <v>36.105</v>
      </c>
      <c r="JU770">
        <v>24.0087</v>
      </c>
      <c r="JV770">
        <v>18</v>
      </c>
      <c r="JW770">
        <v>501.807</v>
      </c>
      <c r="JX770">
        <v>439.021</v>
      </c>
      <c r="JY770">
        <v>17.6559</v>
      </c>
      <c r="JZ770">
        <v>31.3506</v>
      </c>
      <c r="KA770">
        <v>30.0001</v>
      </c>
      <c r="KB770">
        <v>31.1348</v>
      </c>
      <c r="KC770">
        <v>31.0581</v>
      </c>
      <c r="KD770">
        <v>53.2206</v>
      </c>
      <c r="KE770">
        <v>19.1799</v>
      </c>
      <c r="KF770">
        <v>27.6733</v>
      </c>
      <c r="KG770">
        <v>17.6476</v>
      </c>
      <c r="KH770">
        <v>1370.23</v>
      </c>
      <c r="KI770">
        <v>14.1857</v>
      </c>
      <c r="KJ770">
        <v>100.784</v>
      </c>
      <c r="KK770">
        <v>100.157</v>
      </c>
    </row>
    <row r="771" spans="1:297">
      <c r="A771">
        <v>755</v>
      </c>
      <c r="B771">
        <v>1761516769</v>
      </c>
      <c r="C771">
        <v>9558.5</v>
      </c>
      <c r="D771" t="s">
        <v>1959</v>
      </c>
      <c r="E771" t="s">
        <v>1960</v>
      </c>
      <c r="F771">
        <v>5</v>
      </c>
      <c r="G771" t="s">
        <v>1604</v>
      </c>
      <c r="H771" t="s">
        <v>436</v>
      </c>
      <c r="I771">
        <v>1761516766.5</v>
      </c>
      <c r="J771">
        <f>(K771)/1000</f>
        <v>0</v>
      </c>
      <c r="K771">
        <f>IF(DP771, AN771, AH771)</f>
        <v>0</v>
      </c>
      <c r="L771">
        <f>IF(DP771, AI771, AG771)</f>
        <v>0</v>
      </c>
      <c r="M771">
        <f>DR771 - IF(AU771&gt;1, L771*DL771*100.0/(AW771), 0)</f>
        <v>0</v>
      </c>
      <c r="N771">
        <f>((T771-J771/2)*M771-L771)/(T771+J771/2)</f>
        <v>0</v>
      </c>
      <c r="O771">
        <f>N771*(DY771+DZ771)/1000.0</f>
        <v>0</v>
      </c>
      <c r="P771">
        <f>(DR771 - IF(AU771&gt;1, L771*DL771*100.0/(AW771), 0))*(DY771+DZ771)/1000.0</f>
        <v>0</v>
      </c>
      <c r="Q771">
        <f>2.0/((1/S771-1/R771)+SIGN(S771)*SQRT((1/S771-1/R771)*(1/S771-1/R771) + 4*DM771/((DM771+1)*(DM771+1))*(2*1/S771*1/R771-1/R771*1/R771)))</f>
        <v>0</v>
      </c>
      <c r="R771">
        <f>IF(LEFT(DN771,1)&lt;&gt;"0",IF(LEFT(DN771,1)="1",3.0,DO771),$D$5+$E$5*(EF771*DY771/($K$5*1000))+$F$5*(EF771*DY771/($K$5*1000))*MAX(MIN(DL771,$J$5),$I$5)*MAX(MIN(DL771,$J$5),$I$5)+$G$5*MAX(MIN(DL771,$J$5),$I$5)*(EF771*DY771/($K$5*1000))+$H$5*(EF771*DY771/($K$5*1000))*(EF771*DY771/($K$5*1000)))</f>
        <v>0</v>
      </c>
      <c r="S771">
        <f>J771*(1000-(1000*0.61365*exp(17.502*W771/(240.97+W771))/(DY771+DZ771)+DT771)/2)/(1000*0.61365*exp(17.502*W771/(240.97+W771))/(DY771+DZ771)-DT771)</f>
        <v>0</v>
      </c>
      <c r="T771">
        <f>1/((DM771+1)/(Q771/1.6)+1/(R771/1.37)) + DM771/((DM771+1)/(Q771/1.6) + DM771/(R771/1.37))</f>
        <v>0</v>
      </c>
      <c r="U771">
        <f>(DH771*DK771)</f>
        <v>0</v>
      </c>
      <c r="V771">
        <f>(EA771+(U771+2*0.95*5.67E-8*(((EA771+$B$7)+273)^4-(EA771+273)^4)-44100*J771)/(1.84*29.3*R771+8*0.95*5.67E-8*(EA771+273)^3))</f>
        <v>0</v>
      </c>
      <c r="W771">
        <f>($C$7*EB771+$D$7*EC771+$E$7*V771)</f>
        <v>0</v>
      </c>
      <c r="X771">
        <f>0.61365*exp(17.502*W771/(240.97+W771))</f>
        <v>0</v>
      </c>
      <c r="Y771">
        <f>(Z771/AA771*100)</f>
        <v>0</v>
      </c>
      <c r="Z771">
        <f>DT771*(DY771+DZ771)/1000</f>
        <v>0</v>
      </c>
      <c r="AA771">
        <f>0.61365*exp(17.502*EA771/(240.97+EA771))</f>
        <v>0</v>
      </c>
      <c r="AB771">
        <f>(X771-DT771*(DY771+DZ771)/1000)</f>
        <v>0</v>
      </c>
      <c r="AC771">
        <f>(-J771*44100)</f>
        <v>0</v>
      </c>
      <c r="AD771">
        <f>2*29.3*R771*0.92*(EA771-W771)</f>
        <v>0</v>
      </c>
      <c r="AE771">
        <f>2*0.95*5.67E-8*(((EA771+$B$7)+273)^4-(W771+273)^4)</f>
        <v>0</v>
      </c>
      <c r="AF771">
        <f>U771+AE771+AC771+AD771</f>
        <v>0</v>
      </c>
      <c r="AG771">
        <f>DX771*AU771*(DS771-DR771*(1000-AU771*DU771)/(1000-AU771*DT771))/(100*DL771)</f>
        <v>0</v>
      </c>
      <c r="AH771">
        <f>1000*DX771*AU771*(DT771-DU771)/(100*DL771*(1000-AU771*DT771))</f>
        <v>0</v>
      </c>
      <c r="AI771">
        <f>(AJ771 - AK771 - DY771*1E3/(8.314*(EA771+273.15)) * AM771/DX771 * AL771) * DX771/(100*DL771) * (1000 - DU771)/1000</f>
        <v>0</v>
      </c>
      <c r="AJ771">
        <v>1380.432553971469</v>
      </c>
      <c r="AK771">
        <v>1337.40412121212</v>
      </c>
      <c r="AL771">
        <v>3.401156429701112</v>
      </c>
      <c r="AM771">
        <v>65.65834347020231</v>
      </c>
      <c r="AN771">
        <f>(AP771 - AO771 + DY771*1E3/(8.314*(EA771+273.15)) * AR771/DX771 * AQ771) * DX771/(100*DL771) * 1000/(1000 - AP771)</f>
        <v>0</v>
      </c>
      <c r="AO771">
        <v>14.09153091518365</v>
      </c>
      <c r="AP771">
        <v>16.35737636363636</v>
      </c>
      <c r="AQ771">
        <v>-1.477200479606378E-05</v>
      </c>
      <c r="AR771">
        <v>107.4177789400426</v>
      </c>
      <c r="AS771">
        <v>0</v>
      </c>
      <c r="AT771">
        <v>0</v>
      </c>
      <c r="AU771">
        <f>IF(AS771*$H$13&gt;=AW771,1.0,(AW771/(AW771-AS771*$H$13)))</f>
        <v>0</v>
      </c>
      <c r="AV771">
        <f>(AU771-1)*100</f>
        <v>0</v>
      </c>
      <c r="AW771">
        <f>MAX(0,($B$13+$C$13*EF771)/(1+$D$13*EF771)*DY771/(EA771+273)*$E$13)</f>
        <v>0</v>
      </c>
      <c r="AX771" t="s">
        <v>437</v>
      </c>
      <c r="AY771" t="s">
        <v>437</v>
      </c>
      <c r="AZ771">
        <v>0</v>
      </c>
      <c r="BA771">
        <v>0</v>
      </c>
      <c r="BB771">
        <f>1-AZ771/BA771</f>
        <v>0</v>
      </c>
      <c r="BC771">
        <v>0</v>
      </c>
      <c r="BD771" t="s">
        <v>437</v>
      </c>
      <c r="BE771" t="s">
        <v>437</v>
      </c>
      <c r="BF771">
        <v>0</v>
      </c>
      <c r="BG771">
        <v>0</v>
      </c>
      <c r="BH771">
        <f>1-BF771/BG771</f>
        <v>0</v>
      </c>
      <c r="BI771">
        <v>0.5</v>
      </c>
      <c r="BJ771">
        <f>DI771</f>
        <v>0</v>
      </c>
      <c r="BK771">
        <f>L771</f>
        <v>0</v>
      </c>
      <c r="BL771">
        <f>BH771*BI771*BJ771</f>
        <v>0</v>
      </c>
      <c r="BM771">
        <f>(BK771-BC771)/BJ771</f>
        <v>0</v>
      </c>
      <c r="BN771">
        <f>(BA771-BG771)/BG771</f>
        <v>0</v>
      </c>
      <c r="BO771">
        <f>AZ771/(BB771+AZ771/BG771)</f>
        <v>0</v>
      </c>
      <c r="BP771" t="s">
        <v>437</v>
      </c>
      <c r="BQ771">
        <v>0</v>
      </c>
      <c r="BR771">
        <f>IF(BQ771&lt;&gt;0, BQ771, BO771)</f>
        <v>0</v>
      </c>
      <c r="BS771">
        <f>1-BR771/BG771</f>
        <v>0</v>
      </c>
      <c r="BT771">
        <f>(BG771-BF771)/(BG771-BR771)</f>
        <v>0</v>
      </c>
      <c r="BU771">
        <f>(BA771-BG771)/(BA771-BR771)</f>
        <v>0</v>
      </c>
      <c r="BV771">
        <f>(BG771-BF771)/(BG771-AZ771)</f>
        <v>0</v>
      </c>
      <c r="BW771">
        <f>(BA771-BG771)/(BA771-AZ771)</f>
        <v>0</v>
      </c>
      <c r="BX771">
        <f>(BT771*BR771/BF771)</f>
        <v>0</v>
      </c>
      <c r="BY771">
        <f>(1-BX771)</f>
        <v>0</v>
      </c>
      <c r="BZ771">
        <v>2020</v>
      </c>
      <c r="CA771">
        <v>290.0000000000001</v>
      </c>
      <c r="CB771">
        <v>1590.42</v>
      </c>
      <c r="CC771">
        <v>295</v>
      </c>
      <c r="CD771">
        <v>5220.67</v>
      </c>
      <c r="CE771">
        <v>1591.29</v>
      </c>
      <c r="CF771">
        <v>-0.87</v>
      </c>
      <c r="CG771">
        <v>300.0000000000001</v>
      </c>
      <c r="CH771">
        <v>23.8</v>
      </c>
      <c r="CI771">
        <v>1650.734719841875</v>
      </c>
      <c r="CJ771">
        <v>2.032994541366527</v>
      </c>
      <c r="CK771">
        <v>-31.03478562282126</v>
      </c>
      <c r="CL771">
        <v>0.9198548094063967</v>
      </c>
      <c r="CM771">
        <v>0.9759925733019913</v>
      </c>
      <c r="CN771">
        <v>-0.00431141668520578</v>
      </c>
      <c r="CO771">
        <v>289.9999999999999</v>
      </c>
      <c r="CP771">
        <v>1590.91</v>
      </c>
      <c r="CQ771">
        <v>765</v>
      </c>
      <c r="CR771">
        <v>5219.32</v>
      </c>
      <c r="CS771">
        <v>1591.27</v>
      </c>
      <c r="CT771">
        <v>-0.36</v>
      </c>
      <c r="DH771">
        <f>$B$11*EG771+$C$11*EH771+$F$11*ES771*(1-EV771)</f>
        <v>0</v>
      </c>
      <c r="DI771">
        <f>DH771*DJ771</f>
        <v>0</v>
      </c>
      <c r="DJ771">
        <f>($B$11*$D$9+$C$11*$D$9+$F$11*((FF771+EX771)/MAX(FF771+EX771+FG771, 0.1)*$I$9+FG771/MAX(FF771+EX771+FG771, 0.1)*$J$9))/($B$11+$C$11+$F$11)</f>
        <v>0</v>
      </c>
      <c r="DK771">
        <f>($B$11*$K$9+$C$11*$K$9+$F$11*((FF771+EX771)/MAX(FF771+EX771+FG771, 0.1)*$P$9+FG771/MAX(FF771+EX771+FG771, 0.1)*$Q$9))/($B$11+$C$11+$F$11)</f>
        <v>0</v>
      </c>
      <c r="DL771">
        <v>6</v>
      </c>
      <c r="DM771">
        <v>0.5</v>
      </c>
      <c r="DN771" t="s">
        <v>438</v>
      </c>
      <c r="DO771">
        <v>2</v>
      </c>
      <c r="DP771" t="b">
        <v>1</v>
      </c>
      <c r="DQ771">
        <v>1761516766.5</v>
      </c>
      <c r="DR771">
        <v>1308.854444444444</v>
      </c>
      <c r="DS771">
        <v>1362.512222222222</v>
      </c>
      <c r="DT771">
        <v>16.35747777777777</v>
      </c>
      <c r="DU771">
        <v>14.09277777777778</v>
      </c>
      <c r="DV771">
        <v>1312.876666666667</v>
      </c>
      <c r="DW771">
        <v>16.28462222222222</v>
      </c>
      <c r="DX771">
        <v>500.0174444444444</v>
      </c>
      <c r="DY771">
        <v>90.24081111111111</v>
      </c>
      <c r="DZ771">
        <v>0.09999356666666666</v>
      </c>
      <c r="EA771">
        <v>23.89807777777778</v>
      </c>
      <c r="EB771">
        <v>24.01911111111111</v>
      </c>
      <c r="EC771">
        <v>999.9000000000001</v>
      </c>
      <c r="ED771">
        <v>0</v>
      </c>
      <c r="EE771">
        <v>0</v>
      </c>
      <c r="EF771">
        <v>9987.431111111111</v>
      </c>
      <c r="EG771">
        <v>0</v>
      </c>
      <c r="EH771">
        <v>1044.805555555555</v>
      </c>
      <c r="EI771">
        <v>-53.6575</v>
      </c>
      <c r="EJ771">
        <v>1330.62</v>
      </c>
      <c r="EK771">
        <v>1381.984444444444</v>
      </c>
      <c r="EL771">
        <v>2.26469</v>
      </c>
      <c r="EM771">
        <v>1362.512222222222</v>
      </c>
      <c r="EN771">
        <v>14.09277777777778</v>
      </c>
      <c r="EO771">
        <v>1.476111111111111</v>
      </c>
      <c r="EP771">
        <v>1.271744444444444</v>
      </c>
      <c r="EQ771">
        <v>12.72294444444444</v>
      </c>
      <c r="ER771">
        <v>10.46901111111111</v>
      </c>
      <c r="ES771">
        <v>1999.97</v>
      </c>
      <c r="ET771">
        <v>0.9799963333333334</v>
      </c>
      <c r="EU771">
        <v>0.02000365555555556</v>
      </c>
      <c r="EV771">
        <v>0</v>
      </c>
      <c r="EW771">
        <v>1308.662222222222</v>
      </c>
      <c r="EX771">
        <v>5.00097</v>
      </c>
      <c r="EY771">
        <v>26461.47777777778</v>
      </c>
      <c r="EZ771">
        <v>16707.3</v>
      </c>
      <c r="FA771">
        <v>41.187</v>
      </c>
      <c r="FB771">
        <v>42.312</v>
      </c>
      <c r="FC771">
        <v>41.375</v>
      </c>
      <c r="FD771">
        <v>41.687</v>
      </c>
      <c r="FE771">
        <v>41.243</v>
      </c>
      <c r="FF771">
        <v>1955.06</v>
      </c>
      <c r="FG771">
        <v>39.91</v>
      </c>
      <c r="FH771">
        <v>0</v>
      </c>
      <c r="FI771">
        <v>11640.20000004768</v>
      </c>
      <c r="FJ771">
        <v>0</v>
      </c>
      <c r="FK771">
        <v>1310.187307692308</v>
      </c>
      <c r="FL771">
        <v>-18.47487179493693</v>
      </c>
      <c r="FM771">
        <v>-381.4837609737673</v>
      </c>
      <c r="FN771">
        <v>26493.11538461538</v>
      </c>
      <c r="FO771">
        <v>15</v>
      </c>
      <c r="FP771">
        <v>0</v>
      </c>
      <c r="FQ771" t="s">
        <v>439</v>
      </c>
      <c r="FR771">
        <v>1760210915.6</v>
      </c>
      <c r="FS771">
        <v>0</v>
      </c>
      <c r="FT771">
        <v>0</v>
      </c>
      <c r="FU771">
        <v>-0.215</v>
      </c>
      <c r="FV771">
        <v>0</v>
      </c>
      <c r="FW771">
        <v>-0.6919999999999999</v>
      </c>
      <c r="FX771">
        <v>0</v>
      </c>
      <c r="FY771">
        <v>400</v>
      </c>
      <c r="FZ771">
        <v>0</v>
      </c>
      <c r="GA771">
        <v>0.15</v>
      </c>
      <c r="GB771">
        <v>0</v>
      </c>
      <c r="GC771">
        <v>-53.8054512195122</v>
      </c>
      <c r="GD771">
        <v>1.044947038327513</v>
      </c>
      <c r="GE771">
        <v>0.1548450399623825</v>
      </c>
      <c r="GF771">
        <v>0</v>
      </c>
      <c r="GG771">
        <v>1311.096764705882</v>
      </c>
      <c r="GH771">
        <v>-18.45026738386592</v>
      </c>
      <c r="GI771">
        <v>1.822375180246335</v>
      </c>
      <c r="GJ771">
        <v>0</v>
      </c>
      <c r="GK771">
        <v>2.329932926829268</v>
      </c>
      <c r="GL771">
        <v>-0.5009872473867613</v>
      </c>
      <c r="GM771">
        <v>0.04987124599204959</v>
      </c>
      <c r="GN771">
        <v>0</v>
      </c>
      <c r="GO771">
        <v>0</v>
      </c>
      <c r="GP771">
        <v>3</v>
      </c>
      <c r="GQ771" t="s">
        <v>455</v>
      </c>
      <c r="GR771">
        <v>3.13363</v>
      </c>
      <c r="GS771">
        <v>2.76005</v>
      </c>
      <c r="GT771">
        <v>0.203188</v>
      </c>
      <c r="GU771">
        <v>0.205907</v>
      </c>
      <c r="GV771">
        <v>0.0802417</v>
      </c>
      <c r="GW771">
        <v>0.0713454</v>
      </c>
      <c r="GX771">
        <v>25259</v>
      </c>
      <c r="GY771">
        <v>25178.7</v>
      </c>
      <c r="GZ771">
        <v>29490.4</v>
      </c>
      <c r="HA771">
        <v>29318.8</v>
      </c>
      <c r="HB771">
        <v>35847.7</v>
      </c>
      <c r="HC771">
        <v>36070.6</v>
      </c>
      <c r="HD771">
        <v>41494.9</v>
      </c>
      <c r="HE771">
        <v>41650</v>
      </c>
      <c r="HF771">
        <v>1.90982</v>
      </c>
      <c r="HG771">
        <v>1.82865</v>
      </c>
      <c r="HH771">
        <v>0.00865757</v>
      </c>
      <c r="HI771">
        <v>0</v>
      </c>
      <c r="HJ771">
        <v>23.8763</v>
      </c>
      <c r="HK771">
        <v>999.9</v>
      </c>
      <c r="HL771">
        <v>33.5</v>
      </c>
      <c r="HM771">
        <v>31.2</v>
      </c>
      <c r="HN771">
        <v>16.9388</v>
      </c>
      <c r="HO771">
        <v>62.6869</v>
      </c>
      <c r="HP771">
        <v>30.6971</v>
      </c>
      <c r="HQ771">
        <v>1</v>
      </c>
      <c r="HR771">
        <v>0.311847</v>
      </c>
      <c r="HS771">
        <v>5.83086</v>
      </c>
      <c r="HT771">
        <v>20.2449</v>
      </c>
      <c r="HU771">
        <v>5.21759</v>
      </c>
      <c r="HV771">
        <v>12.0162</v>
      </c>
      <c r="HW771">
        <v>4.9881</v>
      </c>
      <c r="HX771">
        <v>3.28755</v>
      </c>
      <c r="HY771">
        <v>9999</v>
      </c>
      <c r="HZ771">
        <v>9999</v>
      </c>
      <c r="IA771">
        <v>9999</v>
      </c>
      <c r="IB771">
        <v>999.9</v>
      </c>
      <c r="IC771">
        <v>4.97283</v>
      </c>
      <c r="ID771">
        <v>1.86661</v>
      </c>
      <c r="IE771">
        <v>1.86589</v>
      </c>
      <c r="IF771">
        <v>1.86584</v>
      </c>
      <c r="IG771">
        <v>1.86769</v>
      </c>
      <c r="IH771">
        <v>1.87015</v>
      </c>
      <c r="II771">
        <v>1.86877</v>
      </c>
      <c r="IJ771">
        <v>1.87027</v>
      </c>
      <c r="IK771">
        <v>0</v>
      </c>
      <c r="IL771">
        <v>0</v>
      </c>
      <c r="IM771">
        <v>0</v>
      </c>
      <c r="IN771">
        <v>0</v>
      </c>
      <c r="IO771" t="s">
        <v>441</v>
      </c>
      <c r="IP771" t="s">
        <v>442</v>
      </c>
      <c r="IQ771" t="s">
        <v>443</v>
      </c>
      <c r="IR771" t="s">
        <v>443</v>
      </c>
      <c r="IS771" t="s">
        <v>443</v>
      </c>
      <c r="IT771" t="s">
        <v>443</v>
      </c>
      <c r="IU771">
        <v>0</v>
      </c>
      <c r="IV771">
        <v>100</v>
      </c>
      <c r="IW771">
        <v>100</v>
      </c>
      <c r="IX771">
        <v>-4.04</v>
      </c>
      <c r="IY771">
        <v>0.0728</v>
      </c>
      <c r="IZ771">
        <v>-1.414774939843471</v>
      </c>
      <c r="JA771">
        <v>-0.002262605230658699</v>
      </c>
      <c r="JB771">
        <v>4.117972070868355E-07</v>
      </c>
      <c r="JC771">
        <v>-1.535053720392113E-10</v>
      </c>
      <c r="JD771">
        <v>-0.05773197212917025</v>
      </c>
      <c r="JE771">
        <v>-0.004387372397949352</v>
      </c>
      <c r="JF771">
        <v>0.001148265067849212</v>
      </c>
      <c r="JG771">
        <v>-2.372704636287677E-05</v>
      </c>
      <c r="JH771">
        <v>4</v>
      </c>
      <c r="JI771">
        <v>2346</v>
      </c>
      <c r="JJ771">
        <v>1</v>
      </c>
      <c r="JK771">
        <v>24</v>
      </c>
      <c r="JL771">
        <v>21764.2</v>
      </c>
      <c r="JM771">
        <v>29358612.8</v>
      </c>
      <c r="JN771">
        <v>2.68677</v>
      </c>
      <c r="JO771">
        <v>2.23877</v>
      </c>
      <c r="JP771">
        <v>1.39771</v>
      </c>
      <c r="JQ771">
        <v>2.35352</v>
      </c>
      <c r="JR771">
        <v>1.49536</v>
      </c>
      <c r="JS771">
        <v>2.69409</v>
      </c>
      <c r="JT771">
        <v>36.1285</v>
      </c>
      <c r="JU771">
        <v>24.0175</v>
      </c>
      <c r="JV771">
        <v>18</v>
      </c>
      <c r="JW771">
        <v>501.496</v>
      </c>
      <c r="JX771">
        <v>439.346</v>
      </c>
      <c r="JY771">
        <v>17.641</v>
      </c>
      <c r="JZ771">
        <v>31.3506</v>
      </c>
      <c r="KA771">
        <v>30.0001</v>
      </c>
      <c r="KB771">
        <v>31.1348</v>
      </c>
      <c r="KC771">
        <v>31.0581</v>
      </c>
      <c r="KD771">
        <v>53.7887</v>
      </c>
      <c r="KE771">
        <v>18.9095</v>
      </c>
      <c r="KF771">
        <v>27.6733</v>
      </c>
      <c r="KG771">
        <v>17.6269</v>
      </c>
      <c r="KH771">
        <v>1390.31</v>
      </c>
      <c r="KI771">
        <v>14.2271</v>
      </c>
      <c r="KJ771">
        <v>100.784</v>
      </c>
      <c r="KK771">
        <v>100.158</v>
      </c>
    </row>
    <row r="772" spans="1:297">
      <c r="A772">
        <v>756</v>
      </c>
      <c r="B772">
        <v>1761516774</v>
      </c>
      <c r="C772">
        <v>9563.5</v>
      </c>
      <c r="D772" t="s">
        <v>1961</v>
      </c>
      <c r="E772" t="s">
        <v>1962</v>
      </c>
      <c r="F772">
        <v>5</v>
      </c>
      <c r="G772" t="s">
        <v>1604</v>
      </c>
      <c r="H772" t="s">
        <v>436</v>
      </c>
      <c r="I772">
        <v>1761516771.2</v>
      </c>
      <c r="J772">
        <f>(K772)/1000</f>
        <v>0</v>
      </c>
      <c r="K772">
        <f>IF(DP772, AN772, AH772)</f>
        <v>0</v>
      </c>
      <c r="L772">
        <f>IF(DP772, AI772, AG772)</f>
        <v>0</v>
      </c>
      <c r="M772">
        <f>DR772 - IF(AU772&gt;1, L772*DL772*100.0/(AW772), 0)</f>
        <v>0</v>
      </c>
      <c r="N772">
        <f>((T772-J772/2)*M772-L772)/(T772+J772/2)</f>
        <v>0</v>
      </c>
      <c r="O772">
        <f>N772*(DY772+DZ772)/1000.0</f>
        <v>0</v>
      </c>
      <c r="P772">
        <f>(DR772 - IF(AU772&gt;1, L772*DL772*100.0/(AW772), 0))*(DY772+DZ772)/1000.0</f>
        <v>0</v>
      </c>
      <c r="Q772">
        <f>2.0/((1/S772-1/R772)+SIGN(S772)*SQRT((1/S772-1/R772)*(1/S772-1/R772) + 4*DM772/((DM772+1)*(DM772+1))*(2*1/S772*1/R772-1/R772*1/R772)))</f>
        <v>0</v>
      </c>
      <c r="R772">
        <f>IF(LEFT(DN772,1)&lt;&gt;"0",IF(LEFT(DN772,1)="1",3.0,DO772),$D$5+$E$5*(EF772*DY772/($K$5*1000))+$F$5*(EF772*DY772/($K$5*1000))*MAX(MIN(DL772,$J$5),$I$5)*MAX(MIN(DL772,$J$5),$I$5)+$G$5*MAX(MIN(DL772,$J$5),$I$5)*(EF772*DY772/($K$5*1000))+$H$5*(EF772*DY772/($K$5*1000))*(EF772*DY772/($K$5*1000)))</f>
        <v>0</v>
      </c>
      <c r="S772">
        <f>J772*(1000-(1000*0.61365*exp(17.502*W772/(240.97+W772))/(DY772+DZ772)+DT772)/2)/(1000*0.61365*exp(17.502*W772/(240.97+W772))/(DY772+DZ772)-DT772)</f>
        <v>0</v>
      </c>
      <c r="T772">
        <f>1/((DM772+1)/(Q772/1.6)+1/(R772/1.37)) + DM772/((DM772+1)/(Q772/1.6) + DM772/(R772/1.37))</f>
        <v>0</v>
      </c>
      <c r="U772">
        <f>(DH772*DK772)</f>
        <v>0</v>
      </c>
      <c r="V772">
        <f>(EA772+(U772+2*0.95*5.67E-8*(((EA772+$B$7)+273)^4-(EA772+273)^4)-44100*J772)/(1.84*29.3*R772+8*0.95*5.67E-8*(EA772+273)^3))</f>
        <v>0</v>
      </c>
      <c r="W772">
        <f>($C$7*EB772+$D$7*EC772+$E$7*V772)</f>
        <v>0</v>
      </c>
      <c r="X772">
        <f>0.61365*exp(17.502*W772/(240.97+W772))</f>
        <v>0</v>
      </c>
      <c r="Y772">
        <f>(Z772/AA772*100)</f>
        <v>0</v>
      </c>
      <c r="Z772">
        <f>DT772*(DY772+DZ772)/1000</f>
        <v>0</v>
      </c>
      <c r="AA772">
        <f>0.61365*exp(17.502*EA772/(240.97+EA772))</f>
        <v>0</v>
      </c>
      <c r="AB772">
        <f>(X772-DT772*(DY772+DZ772)/1000)</f>
        <v>0</v>
      </c>
      <c r="AC772">
        <f>(-J772*44100)</f>
        <v>0</v>
      </c>
      <c r="AD772">
        <f>2*29.3*R772*0.92*(EA772-W772)</f>
        <v>0</v>
      </c>
      <c r="AE772">
        <f>2*0.95*5.67E-8*(((EA772+$B$7)+273)^4-(W772+273)^4)</f>
        <v>0</v>
      </c>
      <c r="AF772">
        <f>U772+AE772+AC772+AD772</f>
        <v>0</v>
      </c>
      <c r="AG772">
        <f>DX772*AU772*(DS772-DR772*(1000-AU772*DU772)/(1000-AU772*DT772))/(100*DL772)</f>
        <v>0</v>
      </c>
      <c r="AH772">
        <f>1000*DX772*AU772*(DT772-DU772)/(100*DL772*(1000-AU772*DT772))</f>
        <v>0</v>
      </c>
      <c r="AI772">
        <f>(AJ772 - AK772 - DY772*1E3/(8.314*(EA772+273.15)) * AM772/DX772 * AL772) * DX772/(100*DL772) * (1000 - DU772)/1000</f>
        <v>0</v>
      </c>
      <c r="AJ772">
        <v>1397.330938698046</v>
      </c>
      <c r="AK772">
        <v>1354.508181818182</v>
      </c>
      <c r="AL772">
        <v>3.438732307711278</v>
      </c>
      <c r="AM772">
        <v>65.65834347020231</v>
      </c>
      <c r="AN772">
        <f>(AP772 - AO772 + DY772*1E3/(8.314*(EA772+273.15)) * AR772/DX772 * AQ772) * DX772/(100*DL772) * 1000/(1000 - AP772)</f>
        <v>0</v>
      </c>
      <c r="AO772">
        <v>14.12547513254762</v>
      </c>
      <c r="AP772">
        <v>16.35884121212122</v>
      </c>
      <c r="AQ772">
        <v>1.804891825340044E-06</v>
      </c>
      <c r="AR772">
        <v>107.4177789400426</v>
      </c>
      <c r="AS772">
        <v>0</v>
      </c>
      <c r="AT772">
        <v>0</v>
      </c>
      <c r="AU772">
        <f>IF(AS772*$H$13&gt;=AW772,1.0,(AW772/(AW772-AS772*$H$13)))</f>
        <v>0</v>
      </c>
      <c r="AV772">
        <f>(AU772-1)*100</f>
        <v>0</v>
      </c>
      <c r="AW772">
        <f>MAX(0,($B$13+$C$13*EF772)/(1+$D$13*EF772)*DY772/(EA772+273)*$E$13)</f>
        <v>0</v>
      </c>
      <c r="AX772" t="s">
        <v>437</v>
      </c>
      <c r="AY772" t="s">
        <v>437</v>
      </c>
      <c r="AZ772">
        <v>0</v>
      </c>
      <c r="BA772">
        <v>0</v>
      </c>
      <c r="BB772">
        <f>1-AZ772/BA772</f>
        <v>0</v>
      </c>
      <c r="BC772">
        <v>0</v>
      </c>
      <c r="BD772" t="s">
        <v>437</v>
      </c>
      <c r="BE772" t="s">
        <v>437</v>
      </c>
      <c r="BF772">
        <v>0</v>
      </c>
      <c r="BG772">
        <v>0</v>
      </c>
      <c r="BH772">
        <f>1-BF772/BG772</f>
        <v>0</v>
      </c>
      <c r="BI772">
        <v>0.5</v>
      </c>
      <c r="BJ772">
        <f>DI772</f>
        <v>0</v>
      </c>
      <c r="BK772">
        <f>L772</f>
        <v>0</v>
      </c>
      <c r="BL772">
        <f>BH772*BI772*BJ772</f>
        <v>0</v>
      </c>
      <c r="BM772">
        <f>(BK772-BC772)/BJ772</f>
        <v>0</v>
      </c>
      <c r="BN772">
        <f>(BA772-BG772)/BG772</f>
        <v>0</v>
      </c>
      <c r="BO772">
        <f>AZ772/(BB772+AZ772/BG772)</f>
        <v>0</v>
      </c>
      <c r="BP772" t="s">
        <v>437</v>
      </c>
      <c r="BQ772">
        <v>0</v>
      </c>
      <c r="BR772">
        <f>IF(BQ772&lt;&gt;0, BQ772, BO772)</f>
        <v>0</v>
      </c>
      <c r="BS772">
        <f>1-BR772/BG772</f>
        <v>0</v>
      </c>
      <c r="BT772">
        <f>(BG772-BF772)/(BG772-BR772)</f>
        <v>0</v>
      </c>
      <c r="BU772">
        <f>(BA772-BG772)/(BA772-BR772)</f>
        <v>0</v>
      </c>
      <c r="BV772">
        <f>(BG772-BF772)/(BG772-AZ772)</f>
        <v>0</v>
      </c>
      <c r="BW772">
        <f>(BA772-BG772)/(BA772-AZ772)</f>
        <v>0</v>
      </c>
      <c r="BX772">
        <f>(BT772*BR772/BF772)</f>
        <v>0</v>
      </c>
      <c r="BY772">
        <f>(1-BX772)</f>
        <v>0</v>
      </c>
      <c r="BZ772">
        <v>2020</v>
      </c>
      <c r="CA772">
        <v>290.0000000000001</v>
      </c>
      <c r="CB772">
        <v>1590.42</v>
      </c>
      <c r="CC772">
        <v>295</v>
      </c>
      <c r="CD772">
        <v>5220.67</v>
      </c>
      <c r="CE772">
        <v>1591.29</v>
      </c>
      <c r="CF772">
        <v>-0.87</v>
      </c>
      <c r="CG772">
        <v>300.0000000000001</v>
      </c>
      <c r="CH772">
        <v>23.8</v>
      </c>
      <c r="CI772">
        <v>1650.734719841875</v>
      </c>
      <c r="CJ772">
        <v>2.032994541366527</v>
      </c>
      <c r="CK772">
        <v>-31.03478562282126</v>
      </c>
      <c r="CL772">
        <v>0.9198548094063967</v>
      </c>
      <c r="CM772">
        <v>0.9759925733019913</v>
      </c>
      <c r="CN772">
        <v>-0.00431141668520578</v>
      </c>
      <c r="CO772">
        <v>289.9999999999999</v>
      </c>
      <c r="CP772">
        <v>1590.91</v>
      </c>
      <c r="CQ772">
        <v>765</v>
      </c>
      <c r="CR772">
        <v>5219.32</v>
      </c>
      <c r="CS772">
        <v>1591.27</v>
      </c>
      <c r="CT772">
        <v>-0.36</v>
      </c>
      <c r="DH772">
        <f>$B$11*EG772+$C$11*EH772+$F$11*ES772*(1-EV772)</f>
        <v>0</v>
      </c>
      <c r="DI772">
        <f>DH772*DJ772</f>
        <v>0</v>
      </c>
      <c r="DJ772">
        <f>($B$11*$D$9+$C$11*$D$9+$F$11*((FF772+EX772)/MAX(FF772+EX772+FG772, 0.1)*$I$9+FG772/MAX(FF772+EX772+FG772, 0.1)*$J$9))/($B$11+$C$11+$F$11)</f>
        <v>0</v>
      </c>
      <c r="DK772">
        <f>($B$11*$K$9+$C$11*$K$9+$F$11*((FF772+EX772)/MAX(FF772+EX772+FG772, 0.1)*$P$9+FG772/MAX(FF772+EX772+FG772, 0.1)*$Q$9))/($B$11+$C$11+$F$11)</f>
        <v>0</v>
      </c>
      <c r="DL772">
        <v>6</v>
      </c>
      <c r="DM772">
        <v>0.5</v>
      </c>
      <c r="DN772" t="s">
        <v>438</v>
      </c>
      <c r="DO772">
        <v>2</v>
      </c>
      <c r="DP772" t="b">
        <v>1</v>
      </c>
      <c r="DQ772">
        <v>1761516771.2</v>
      </c>
      <c r="DR772">
        <v>1324.571</v>
      </c>
      <c r="DS772">
        <v>1378.191</v>
      </c>
      <c r="DT772">
        <v>16.35896</v>
      </c>
      <c r="DU772">
        <v>14.12594</v>
      </c>
      <c r="DV772">
        <v>1328.625</v>
      </c>
      <c r="DW772">
        <v>16.28608000000001</v>
      </c>
      <c r="DX772">
        <v>499.9636</v>
      </c>
      <c r="DY772">
        <v>90.23967999999999</v>
      </c>
      <c r="DZ772">
        <v>0.09991221</v>
      </c>
      <c r="EA772">
        <v>23.89101</v>
      </c>
      <c r="EB772">
        <v>24.0084</v>
      </c>
      <c r="EC772">
        <v>999.9</v>
      </c>
      <c r="ED772">
        <v>0</v>
      </c>
      <c r="EE772">
        <v>0</v>
      </c>
      <c r="EF772">
        <v>9995.248</v>
      </c>
      <c r="EG772">
        <v>0</v>
      </c>
      <c r="EH772">
        <v>1044.817</v>
      </c>
      <c r="EI772">
        <v>-53.6193</v>
      </c>
      <c r="EJ772">
        <v>1346.599</v>
      </c>
      <c r="EK772">
        <v>1397.937</v>
      </c>
      <c r="EL772">
        <v>2.233032</v>
      </c>
      <c r="EM772">
        <v>1378.191</v>
      </c>
      <c r="EN772">
        <v>14.12594</v>
      </c>
      <c r="EO772">
        <v>1.476227</v>
      </c>
      <c r="EP772">
        <v>1.274718</v>
      </c>
      <c r="EQ772">
        <v>12.72414</v>
      </c>
      <c r="ER772">
        <v>10.50405</v>
      </c>
      <c r="ES772">
        <v>2000.029</v>
      </c>
      <c r="ET772">
        <v>0.9799970000000002</v>
      </c>
      <c r="EU772">
        <v>0.020003</v>
      </c>
      <c r="EV772">
        <v>0</v>
      </c>
      <c r="EW772">
        <v>1306.932</v>
      </c>
      <c r="EX772">
        <v>5.000970000000001</v>
      </c>
      <c r="EY772">
        <v>26431.79</v>
      </c>
      <c r="EZ772">
        <v>16707.79</v>
      </c>
      <c r="FA772">
        <v>41.187</v>
      </c>
      <c r="FB772">
        <v>42.312</v>
      </c>
      <c r="FC772">
        <v>41.3561</v>
      </c>
      <c r="FD772">
        <v>41.687</v>
      </c>
      <c r="FE772">
        <v>41.25</v>
      </c>
      <c r="FF772">
        <v>1955.119</v>
      </c>
      <c r="FG772">
        <v>39.90999999999999</v>
      </c>
      <c r="FH772">
        <v>0</v>
      </c>
      <c r="FI772">
        <v>11645</v>
      </c>
      <c r="FJ772">
        <v>0</v>
      </c>
      <c r="FK772">
        <v>1308.602307692308</v>
      </c>
      <c r="FL772">
        <v>-19.42564101920886</v>
      </c>
      <c r="FM772">
        <v>-385.6034188113235</v>
      </c>
      <c r="FN772">
        <v>26462.42692307693</v>
      </c>
      <c r="FO772">
        <v>15</v>
      </c>
      <c r="FP772">
        <v>0</v>
      </c>
      <c r="FQ772" t="s">
        <v>439</v>
      </c>
      <c r="FR772">
        <v>1760210915.6</v>
      </c>
      <c r="FS772">
        <v>0</v>
      </c>
      <c r="FT772">
        <v>0</v>
      </c>
      <c r="FU772">
        <v>-0.215</v>
      </c>
      <c r="FV772">
        <v>0</v>
      </c>
      <c r="FW772">
        <v>-0.6919999999999999</v>
      </c>
      <c r="FX772">
        <v>0</v>
      </c>
      <c r="FY772">
        <v>400</v>
      </c>
      <c r="FZ772">
        <v>0</v>
      </c>
      <c r="GA772">
        <v>0.15</v>
      </c>
      <c r="GB772">
        <v>0</v>
      </c>
      <c r="GC772">
        <v>-53.7295243902439</v>
      </c>
      <c r="GD772">
        <v>0.9910139372821787</v>
      </c>
      <c r="GE772">
        <v>0.1536604838049286</v>
      </c>
      <c r="GF772">
        <v>0</v>
      </c>
      <c r="GG772">
        <v>1309.759411764706</v>
      </c>
      <c r="GH772">
        <v>-19.50557675723745</v>
      </c>
      <c r="GI772">
        <v>1.926529859887475</v>
      </c>
      <c r="GJ772">
        <v>0</v>
      </c>
      <c r="GK772">
        <v>2.297316585365854</v>
      </c>
      <c r="GL772">
        <v>-0.4560217421602842</v>
      </c>
      <c r="GM772">
        <v>0.04538700107287385</v>
      </c>
      <c r="GN772">
        <v>0</v>
      </c>
      <c r="GO772">
        <v>0</v>
      </c>
      <c r="GP772">
        <v>3</v>
      </c>
      <c r="GQ772" t="s">
        <v>455</v>
      </c>
      <c r="GR772">
        <v>3.13363</v>
      </c>
      <c r="GS772">
        <v>2.76028</v>
      </c>
      <c r="GT772">
        <v>0.204783</v>
      </c>
      <c r="GU772">
        <v>0.207479</v>
      </c>
      <c r="GV772">
        <v>0.0802407</v>
      </c>
      <c r="GW772">
        <v>0.07147539999999999</v>
      </c>
      <c r="GX772">
        <v>25208.1</v>
      </c>
      <c r="GY772">
        <v>25128.3</v>
      </c>
      <c r="GZ772">
        <v>29490.1</v>
      </c>
      <c r="HA772">
        <v>29318.3</v>
      </c>
      <c r="HB772">
        <v>35847.6</v>
      </c>
      <c r="HC772">
        <v>36065</v>
      </c>
      <c r="HD772">
        <v>41494.6</v>
      </c>
      <c r="HE772">
        <v>41649.3</v>
      </c>
      <c r="HF772">
        <v>1.91017</v>
      </c>
      <c r="HG772">
        <v>1.82868</v>
      </c>
      <c r="HH772">
        <v>0.00765175</v>
      </c>
      <c r="HI772">
        <v>0</v>
      </c>
      <c r="HJ772">
        <v>23.8738</v>
      </c>
      <c r="HK772">
        <v>999.9</v>
      </c>
      <c r="HL772">
        <v>33.5</v>
      </c>
      <c r="HM772">
        <v>31.2</v>
      </c>
      <c r="HN772">
        <v>16.9392</v>
      </c>
      <c r="HO772">
        <v>62.2469</v>
      </c>
      <c r="HP772">
        <v>30.7893</v>
      </c>
      <c r="HQ772">
        <v>1</v>
      </c>
      <c r="HR772">
        <v>0.311992</v>
      </c>
      <c r="HS772">
        <v>5.83595</v>
      </c>
      <c r="HT772">
        <v>20.2448</v>
      </c>
      <c r="HU772">
        <v>5.21744</v>
      </c>
      <c r="HV772">
        <v>12.0161</v>
      </c>
      <c r="HW772">
        <v>4.9881</v>
      </c>
      <c r="HX772">
        <v>3.28765</v>
      </c>
      <c r="HY772">
        <v>9999</v>
      </c>
      <c r="HZ772">
        <v>9999</v>
      </c>
      <c r="IA772">
        <v>9999</v>
      </c>
      <c r="IB772">
        <v>999.9</v>
      </c>
      <c r="IC772">
        <v>4.97286</v>
      </c>
      <c r="ID772">
        <v>1.86661</v>
      </c>
      <c r="IE772">
        <v>1.86589</v>
      </c>
      <c r="IF772">
        <v>1.86585</v>
      </c>
      <c r="IG772">
        <v>1.8677</v>
      </c>
      <c r="IH772">
        <v>1.87014</v>
      </c>
      <c r="II772">
        <v>1.86874</v>
      </c>
      <c r="IJ772">
        <v>1.87027</v>
      </c>
      <c r="IK772">
        <v>0</v>
      </c>
      <c r="IL772">
        <v>0</v>
      </c>
      <c r="IM772">
        <v>0</v>
      </c>
      <c r="IN772">
        <v>0</v>
      </c>
      <c r="IO772" t="s">
        <v>441</v>
      </c>
      <c r="IP772" t="s">
        <v>442</v>
      </c>
      <c r="IQ772" t="s">
        <v>443</v>
      </c>
      <c r="IR772" t="s">
        <v>443</v>
      </c>
      <c r="IS772" t="s">
        <v>443</v>
      </c>
      <c r="IT772" t="s">
        <v>443</v>
      </c>
      <c r="IU772">
        <v>0</v>
      </c>
      <c r="IV772">
        <v>100</v>
      </c>
      <c r="IW772">
        <v>100</v>
      </c>
      <c r="IX772">
        <v>-4.07</v>
      </c>
      <c r="IY772">
        <v>0.07290000000000001</v>
      </c>
      <c r="IZ772">
        <v>-1.414774939843471</v>
      </c>
      <c r="JA772">
        <v>-0.002262605230658699</v>
      </c>
      <c r="JB772">
        <v>4.117972070868355E-07</v>
      </c>
      <c r="JC772">
        <v>-1.535053720392113E-10</v>
      </c>
      <c r="JD772">
        <v>-0.05773197212917025</v>
      </c>
      <c r="JE772">
        <v>-0.004387372397949352</v>
      </c>
      <c r="JF772">
        <v>0.001148265067849212</v>
      </c>
      <c r="JG772">
        <v>-2.372704636287677E-05</v>
      </c>
      <c r="JH772">
        <v>4</v>
      </c>
      <c r="JI772">
        <v>2346</v>
      </c>
      <c r="JJ772">
        <v>1</v>
      </c>
      <c r="JK772">
        <v>24</v>
      </c>
      <c r="JL772">
        <v>21764.3</v>
      </c>
      <c r="JM772">
        <v>29358612.9</v>
      </c>
      <c r="JN772">
        <v>2.70996</v>
      </c>
      <c r="JO772">
        <v>2.24365</v>
      </c>
      <c r="JP772">
        <v>1.39771</v>
      </c>
      <c r="JQ772">
        <v>2.35474</v>
      </c>
      <c r="JR772">
        <v>1.49536</v>
      </c>
      <c r="JS772">
        <v>2.63428</v>
      </c>
      <c r="JT772">
        <v>36.1285</v>
      </c>
      <c r="JU772">
        <v>24.0087</v>
      </c>
      <c r="JV772">
        <v>18</v>
      </c>
      <c r="JW772">
        <v>501.725</v>
      </c>
      <c r="JX772">
        <v>439.361</v>
      </c>
      <c r="JY772">
        <v>17.623</v>
      </c>
      <c r="JZ772">
        <v>31.3526</v>
      </c>
      <c r="KA772">
        <v>30.0002</v>
      </c>
      <c r="KB772">
        <v>31.1348</v>
      </c>
      <c r="KC772">
        <v>31.0581</v>
      </c>
      <c r="KD772">
        <v>54.2608</v>
      </c>
      <c r="KE772">
        <v>18.6221</v>
      </c>
      <c r="KF772">
        <v>27.6733</v>
      </c>
      <c r="KG772">
        <v>17.6167</v>
      </c>
      <c r="KH772">
        <v>1403.67</v>
      </c>
      <c r="KI772">
        <v>14.277</v>
      </c>
      <c r="KJ772">
        <v>100.783</v>
      </c>
      <c r="KK772">
        <v>100.156</v>
      </c>
    </row>
    <row r="773" spans="1:297">
      <c r="A773">
        <v>757</v>
      </c>
      <c r="B773">
        <v>1761516779</v>
      </c>
      <c r="C773">
        <v>9568.5</v>
      </c>
      <c r="D773" t="s">
        <v>1963</v>
      </c>
      <c r="E773" t="s">
        <v>1964</v>
      </c>
      <c r="F773">
        <v>5</v>
      </c>
      <c r="G773" t="s">
        <v>1604</v>
      </c>
      <c r="H773" t="s">
        <v>436</v>
      </c>
      <c r="I773">
        <v>1761516776.5</v>
      </c>
      <c r="J773">
        <f>(K773)/1000</f>
        <v>0</v>
      </c>
      <c r="K773">
        <f>IF(DP773, AN773, AH773)</f>
        <v>0</v>
      </c>
      <c r="L773">
        <f>IF(DP773, AI773, AG773)</f>
        <v>0</v>
      </c>
      <c r="M773">
        <f>DR773 - IF(AU773&gt;1, L773*DL773*100.0/(AW773), 0)</f>
        <v>0</v>
      </c>
      <c r="N773">
        <f>((T773-J773/2)*M773-L773)/(T773+J773/2)</f>
        <v>0</v>
      </c>
      <c r="O773">
        <f>N773*(DY773+DZ773)/1000.0</f>
        <v>0</v>
      </c>
      <c r="P773">
        <f>(DR773 - IF(AU773&gt;1, L773*DL773*100.0/(AW773), 0))*(DY773+DZ773)/1000.0</f>
        <v>0</v>
      </c>
      <c r="Q773">
        <f>2.0/((1/S773-1/R773)+SIGN(S773)*SQRT((1/S773-1/R773)*(1/S773-1/R773) + 4*DM773/((DM773+1)*(DM773+1))*(2*1/S773*1/R773-1/R773*1/R773)))</f>
        <v>0</v>
      </c>
      <c r="R773">
        <f>IF(LEFT(DN773,1)&lt;&gt;"0",IF(LEFT(DN773,1)="1",3.0,DO773),$D$5+$E$5*(EF773*DY773/($K$5*1000))+$F$5*(EF773*DY773/($K$5*1000))*MAX(MIN(DL773,$J$5),$I$5)*MAX(MIN(DL773,$J$5),$I$5)+$G$5*MAX(MIN(DL773,$J$5),$I$5)*(EF773*DY773/($K$5*1000))+$H$5*(EF773*DY773/($K$5*1000))*(EF773*DY773/($K$5*1000)))</f>
        <v>0</v>
      </c>
      <c r="S773">
        <f>J773*(1000-(1000*0.61365*exp(17.502*W773/(240.97+W773))/(DY773+DZ773)+DT773)/2)/(1000*0.61365*exp(17.502*W773/(240.97+W773))/(DY773+DZ773)-DT773)</f>
        <v>0</v>
      </c>
      <c r="T773">
        <f>1/((DM773+1)/(Q773/1.6)+1/(R773/1.37)) + DM773/((DM773+1)/(Q773/1.6) + DM773/(R773/1.37))</f>
        <v>0</v>
      </c>
      <c r="U773">
        <f>(DH773*DK773)</f>
        <v>0</v>
      </c>
      <c r="V773">
        <f>(EA773+(U773+2*0.95*5.67E-8*(((EA773+$B$7)+273)^4-(EA773+273)^4)-44100*J773)/(1.84*29.3*R773+8*0.95*5.67E-8*(EA773+273)^3))</f>
        <v>0</v>
      </c>
      <c r="W773">
        <f>($C$7*EB773+$D$7*EC773+$E$7*V773)</f>
        <v>0</v>
      </c>
      <c r="X773">
        <f>0.61365*exp(17.502*W773/(240.97+W773))</f>
        <v>0</v>
      </c>
      <c r="Y773">
        <f>(Z773/AA773*100)</f>
        <v>0</v>
      </c>
      <c r="Z773">
        <f>DT773*(DY773+DZ773)/1000</f>
        <v>0</v>
      </c>
      <c r="AA773">
        <f>0.61365*exp(17.502*EA773/(240.97+EA773))</f>
        <v>0</v>
      </c>
      <c r="AB773">
        <f>(X773-DT773*(DY773+DZ773)/1000)</f>
        <v>0</v>
      </c>
      <c r="AC773">
        <f>(-J773*44100)</f>
        <v>0</v>
      </c>
      <c r="AD773">
        <f>2*29.3*R773*0.92*(EA773-W773)</f>
        <v>0</v>
      </c>
      <c r="AE773">
        <f>2*0.95*5.67E-8*(((EA773+$B$7)+273)^4-(W773+273)^4)</f>
        <v>0</v>
      </c>
      <c r="AF773">
        <f>U773+AE773+AC773+AD773</f>
        <v>0</v>
      </c>
      <c r="AG773">
        <f>DX773*AU773*(DS773-DR773*(1000-AU773*DU773)/(1000-AU773*DT773))/(100*DL773)</f>
        <v>0</v>
      </c>
      <c r="AH773">
        <f>1000*DX773*AU773*(DT773-DU773)/(100*DL773*(1000-AU773*DT773))</f>
        <v>0</v>
      </c>
      <c r="AI773">
        <f>(AJ773 - AK773 - DY773*1E3/(8.314*(EA773+273.15)) * AM773/DX773 * AL773) * DX773/(100*DL773) * (1000 - DU773)/1000</f>
        <v>0</v>
      </c>
      <c r="AJ773">
        <v>1414.386012568321</v>
      </c>
      <c r="AK773">
        <v>1371.494</v>
      </c>
      <c r="AL773">
        <v>3.389817150286247</v>
      </c>
      <c r="AM773">
        <v>65.65834347020231</v>
      </c>
      <c r="AN773">
        <f>(AP773 - AO773 + DY773*1E3/(8.314*(EA773+273.15)) * AR773/DX773 * AQ773) * DX773/(100*DL773) * 1000/(1000 - AP773)</f>
        <v>0</v>
      </c>
      <c r="AO773">
        <v>14.16989471300681</v>
      </c>
      <c r="AP773">
        <v>16.35734848484848</v>
      </c>
      <c r="AQ773">
        <v>-4.474159249238043E-06</v>
      </c>
      <c r="AR773">
        <v>107.4177789400426</v>
      </c>
      <c r="AS773">
        <v>0</v>
      </c>
      <c r="AT773">
        <v>0</v>
      </c>
      <c r="AU773">
        <f>IF(AS773*$H$13&gt;=AW773,1.0,(AW773/(AW773-AS773*$H$13)))</f>
        <v>0</v>
      </c>
      <c r="AV773">
        <f>(AU773-1)*100</f>
        <v>0</v>
      </c>
      <c r="AW773">
        <f>MAX(0,($B$13+$C$13*EF773)/(1+$D$13*EF773)*DY773/(EA773+273)*$E$13)</f>
        <v>0</v>
      </c>
      <c r="AX773" t="s">
        <v>437</v>
      </c>
      <c r="AY773" t="s">
        <v>437</v>
      </c>
      <c r="AZ773">
        <v>0</v>
      </c>
      <c r="BA773">
        <v>0</v>
      </c>
      <c r="BB773">
        <f>1-AZ773/BA773</f>
        <v>0</v>
      </c>
      <c r="BC773">
        <v>0</v>
      </c>
      <c r="BD773" t="s">
        <v>437</v>
      </c>
      <c r="BE773" t="s">
        <v>437</v>
      </c>
      <c r="BF773">
        <v>0</v>
      </c>
      <c r="BG773">
        <v>0</v>
      </c>
      <c r="BH773">
        <f>1-BF773/BG773</f>
        <v>0</v>
      </c>
      <c r="BI773">
        <v>0.5</v>
      </c>
      <c r="BJ773">
        <f>DI773</f>
        <v>0</v>
      </c>
      <c r="BK773">
        <f>L773</f>
        <v>0</v>
      </c>
      <c r="BL773">
        <f>BH773*BI773*BJ773</f>
        <v>0</v>
      </c>
      <c r="BM773">
        <f>(BK773-BC773)/BJ773</f>
        <v>0</v>
      </c>
      <c r="BN773">
        <f>(BA773-BG773)/BG773</f>
        <v>0</v>
      </c>
      <c r="BO773">
        <f>AZ773/(BB773+AZ773/BG773)</f>
        <v>0</v>
      </c>
      <c r="BP773" t="s">
        <v>437</v>
      </c>
      <c r="BQ773">
        <v>0</v>
      </c>
      <c r="BR773">
        <f>IF(BQ773&lt;&gt;0, BQ773, BO773)</f>
        <v>0</v>
      </c>
      <c r="BS773">
        <f>1-BR773/BG773</f>
        <v>0</v>
      </c>
      <c r="BT773">
        <f>(BG773-BF773)/(BG773-BR773)</f>
        <v>0</v>
      </c>
      <c r="BU773">
        <f>(BA773-BG773)/(BA773-BR773)</f>
        <v>0</v>
      </c>
      <c r="BV773">
        <f>(BG773-BF773)/(BG773-AZ773)</f>
        <v>0</v>
      </c>
      <c r="BW773">
        <f>(BA773-BG773)/(BA773-AZ773)</f>
        <v>0</v>
      </c>
      <c r="BX773">
        <f>(BT773*BR773/BF773)</f>
        <v>0</v>
      </c>
      <c r="BY773">
        <f>(1-BX773)</f>
        <v>0</v>
      </c>
      <c r="BZ773">
        <v>2020</v>
      </c>
      <c r="CA773">
        <v>290.0000000000001</v>
      </c>
      <c r="CB773">
        <v>1590.42</v>
      </c>
      <c r="CC773">
        <v>295</v>
      </c>
      <c r="CD773">
        <v>5220.67</v>
      </c>
      <c r="CE773">
        <v>1591.29</v>
      </c>
      <c r="CF773">
        <v>-0.87</v>
      </c>
      <c r="CG773">
        <v>300.0000000000001</v>
      </c>
      <c r="CH773">
        <v>23.8</v>
      </c>
      <c r="CI773">
        <v>1650.734719841875</v>
      </c>
      <c r="CJ773">
        <v>2.032994541366527</v>
      </c>
      <c r="CK773">
        <v>-31.03478562282126</v>
      </c>
      <c r="CL773">
        <v>0.9198548094063967</v>
      </c>
      <c r="CM773">
        <v>0.9759925733019913</v>
      </c>
      <c r="CN773">
        <v>-0.00431141668520578</v>
      </c>
      <c r="CO773">
        <v>289.9999999999999</v>
      </c>
      <c r="CP773">
        <v>1590.91</v>
      </c>
      <c r="CQ773">
        <v>765</v>
      </c>
      <c r="CR773">
        <v>5219.32</v>
      </c>
      <c r="CS773">
        <v>1591.27</v>
      </c>
      <c r="CT773">
        <v>-0.36</v>
      </c>
      <c r="DH773">
        <f>$B$11*EG773+$C$11*EH773+$F$11*ES773*(1-EV773)</f>
        <v>0</v>
      </c>
      <c r="DI773">
        <f>DH773*DJ773</f>
        <v>0</v>
      </c>
      <c r="DJ773">
        <f>($B$11*$D$9+$C$11*$D$9+$F$11*((FF773+EX773)/MAX(FF773+EX773+FG773, 0.1)*$I$9+FG773/MAX(FF773+EX773+FG773, 0.1)*$J$9))/($B$11+$C$11+$F$11)</f>
        <v>0</v>
      </c>
      <c r="DK773">
        <f>($B$11*$K$9+$C$11*$K$9+$F$11*((FF773+EX773)/MAX(FF773+EX773+FG773, 0.1)*$P$9+FG773/MAX(FF773+EX773+FG773, 0.1)*$Q$9))/($B$11+$C$11+$F$11)</f>
        <v>0</v>
      </c>
      <c r="DL773">
        <v>6</v>
      </c>
      <c r="DM773">
        <v>0.5</v>
      </c>
      <c r="DN773" t="s">
        <v>438</v>
      </c>
      <c r="DO773">
        <v>2</v>
      </c>
      <c r="DP773" t="b">
        <v>1</v>
      </c>
      <c r="DQ773">
        <v>1761516776.5</v>
      </c>
      <c r="DR773">
        <v>1342.381111111111</v>
      </c>
      <c r="DS773">
        <v>1395.921111111111</v>
      </c>
      <c r="DT773">
        <v>16.3577</v>
      </c>
      <c r="DU773">
        <v>14.17177777777778</v>
      </c>
      <c r="DV773">
        <v>1346.472222222222</v>
      </c>
      <c r="DW773">
        <v>16.28483333333333</v>
      </c>
      <c r="DX773">
        <v>500.0223333333333</v>
      </c>
      <c r="DY773">
        <v>90.23805555555555</v>
      </c>
      <c r="DZ773">
        <v>0.1000360111111111</v>
      </c>
      <c r="EA773">
        <v>23.88693333333334</v>
      </c>
      <c r="EB773">
        <v>23.99616666666667</v>
      </c>
      <c r="EC773">
        <v>999.9000000000001</v>
      </c>
      <c r="ED773">
        <v>0</v>
      </c>
      <c r="EE773">
        <v>0</v>
      </c>
      <c r="EF773">
        <v>9993.533333333333</v>
      </c>
      <c r="EG773">
        <v>0</v>
      </c>
      <c r="EH773">
        <v>1044.792222222222</v>
      </c>
      <c r="EI773">
        <v>-53.53893333333333</v>
      </c>
      <c r="EJ773">
        <v>1364.707777777778</v>
      </c>
      <c r="EK773">
        <v>1415.988888888889</v>
      </c>
      <c r="EL773">
        <v>2.185917777777778</v>
      </c>
      <c r="EM773">
        <v>1395.921111111111</v>
      </c>
      <c r="EN773">
        <v>14.17177777777778</v>
      </c>
      <c r="EO773">
        <v>1.476086666666666</v>
      </c>
      <c r="EP773">
        <v>1.278834444444445</v>
      </c>
      <c r="EQ773">
        <v>12.72268888888889</v>
      </c>
      <c r="ER773">
        <v>10.55236666666667</v>
      </c>
      <c r="ES773">
        <v>2000.025555555555</v>
      </c>
      <c r="ET773">
        <v>0.9799970000000001</v>
      </c>
      <c r="EU773">
        <v>0.020003</v>
      </c>
      <c r="EV773">
        <v>0</v>
      </c>
      <c r="EW773">
        <v>1305.108888888889</v>
      </c>
      <c r="EX773">
        <v>5.00097</v>
      </c>
      <c r="EY773">
        <v>26396.02222222222</v>
      </c>
      <c r="EZ773">
        <v>16707.76666666666</v>
      </c>
      <c r="FA773">
        <v>41.187</v>
      </c>
      <c r="FB773">
        <v>42.312</v>
      </c>
      <c r="FC773">
        <v>41.375</v>
      </c>
      <c r="FD773">
        <v>41.715</v>
      </c>
      <c r="FE773">
        <v>41.25</v>
      </c>
      <c r="FF773">
        <v>1955.115555555556</v>
      </c>
      <c r="FG773">
        <v>39.91</v>
      </c>
      <c r="FH773">
        <v>0</v>
      </c>
      <c r="FI773">
        <v>11650.40000009537</v>
      </c>
      <c r="FJ773">
        <v>0</v>
      </c>
      <c r="FK773">
        <v>1306.6732</v>
      </c>
      <c r="FL773">
        <v>-20.97230767192099</v>
      </c>
      <c r="FM773">
        <v>-389.8461531992734</v>
      </c>
      <c r="FN773">
        <v>26425.564</v>
      </c>
      <c r="FO773">
        <v>15</v>
      </c>
      <c r="FP773">
        <v>0</v>
      </c>
      <c r="FQ773" t="s">
        <v>439</v>
      </c>
      <c r="FR773">
        <v>1760210915.6</v>
      </c>
      <c r="FS773">
        <v>0</v>
      </c>
      <c r="FT773">
        <v>0</v>
      </c>
      <c r="FU773">
        <v>-0.215</v>
      </c>
      <c r="FV773">
        <v>0</v>
      </c>
      <c r="FW773">
        <v>-0.6919999999999999</v>
      </c>
      <c r="FX773">
        <v>0</v>
      </c>
      <c r="FY773">
        <v>400</v>
      </c>
      <c r="FZ773">
        <v>0</v>
      </c>
      <c r="GA773">
        <v>0.15</v>
      </c>
      <c r="GB773">
        <v>0</v>
      </c>
      <c r="GC773">
        <v>-53.6607925</v>
      </c>
      <c r="GD773">
        <v>0.7548619136962169</v>
      </c>
      <c r="GE773">
        <v>0.1343852435863027</v>
      </c>
      <c r="GF773">
        <v>0</v>
      </c>
      <c r="GG773">
        <v>1307.974705882353</v>
      </c>
      <c r="GH773">
        <v>-19.84507257293122</v>
      </c>
      <c r="GI773">
        <v>1.9621975005442</v>
      </c>
      <c r="GJ773">
        <v>0</v>
      </c>
      <c r="GK773">
        <v>2.253309</v>
      </c>
      <c r="GL773">
        <v>-0.4705778611632229</v>
      </c>
      <c r="GM773">
        <v>0.04542943108822738</v>
      </c>
      <c r="GN773">
        <v>0</v>
      </c>
      <c r="GO773">
        <v>0</v>
      </c>
      <c r="GP773">
        <v>3</v>
      </c>
      <c r="GQ773" t="s">
        <v>455</v>
      </c>
      <c r="GR773">
        <v>3.13363</v>
      </c>
      <c r="GS773">
        <v>2.76008</v>
      </c>
      <c r="GT773">
        <v>0.206359</v>
      </c>
      <c r="GU773">
        <v>0.208995</v>
      </c>
      <c r="GV773">
        <v>0.08023950000000001</v>
      </c>
      <c r="GW773">
        <v>0.07164619999999999</v>
      </c>
      <c r="GX773">
        <v>25158.2</v>
      </c>
      <c r="GY773">
        <v>25079.7</v>
      </c>
      <c r="GZ773">
        <v>29490.3</v>
      </c>
      <c r="HA773">
        <v>29317.8</v>
      </c>
      <c r="HB773">
        <v>35847.9</v>
      </c>
      <c r="HC773">
        <v>36057.9</v>
      </c>
      <c r="HD773">
        <v>41494.8</v>
      </c>
      <c r="HE773">
        <v>41648.9</v>
      </c>
      <c r="HF773">
        <v>1.90998</v>
      </c>
      <c r="HG773">
        <v>1.82887</v>
      </c>
      <c r="HH773">
        <v>0.00728667</v>
      </c>
      <c r="HI773">
        <v>0</v>
      </c>
      <c r="HJ773">
        <v>23.8707</v>
      </c>
      <c r="HK773">
        <v>999.9</v>
      </c>
      <c r="HL773">
        <v>33.5</v>
      </c>
      <c r="HM773">
        <v>31.2</v>
      </c>
      <c r="HN773">
        <v>16.9399</v>
      </c>
      <c r="HO773">
        <v>61.9269</v>
      </c>
      <c r="HP773">
        <v>30.8494</v>
      </c>
      <c r="HQ773">
        <v>1</v>
      </c>
      <c r="HR773">
        <v>0.311862</v>
      </c>
      <c r="HS773">
        <v>5.3624</v>
      </c>
      <c r="HT773">
        <v>20.2579</v>
      </c>
      <c r="HU773">
        <v>5.21834</v>
      </c>
      <c r="HV773">
        <v>12.0162</v>
      </c>
      <c r="HW773">
        <v>4.9883</v>
      </c>
      <c r="HX773">
        <v>3.28772</v>
      </c>
      <c r="HY773">
        <v>9999</v>
      </c>
      <c r="HZ773">
        <v>9999</v>
      </c>
      <c r="IA773">
        <v>9999</v>
      </c>
      <c r="IB773">
        <v>999.9</v>
      </c>
      <c r="IC773">
        <v>4.97283</v>
      </c>
      <c r="ID773">
        <v>1.86661</v>
      </c>
      <c r="IE773">
        <v>1.8659</v>
      </c>
      <c r="IF773">
        <v>1.86585</v>
      </c>
      <c r="IG773">
        <v>1.86768</v>
      </c>
      <c r="IH773">
        <v>1.87017</v>
      </c>
      <c r="II773">
        <v>1.86875</v>
      </c>
      <c r="IJ773">
        <v>1.87027</v>
      </c>
      <c r="IK773">
        <v>0</v>
      </c>
      <c r="IL773">
        <v>0</v>
      </c>
      <c r="IM773">
        <v>0</v>
      </c>
      <c r="IN773">
        <v>0</v>
      </c>
      <c r="IO773" t="s">
        <v>441</v>
      </c>
      <c r="IP773" t="s">
        <v>442</v>
      </c>
      <c r="IQ773" t="s">
        <v>443</v>
      </c>
      <c r="IR773" t="s">
        <v>443</v>
      </c>
      <c r="IS773" t="s">
        <v>443</v>
      </c>
      <c r="IT773" t="s">
        <v>443</v>
      </c>
      <c r="IU773">
        <v>0</v>
      </c>
      <c r="IV773">
        <v>100</v>
      </c>
      <c r="IW773">
        <v>100</v>
      </c>
      <c r="IX773">
        <v>-4.1</v>
      </c>
      <c r="IY773">
        <v>0.07290000000000001</v>
      </c>
      <c r="IZ773">
        <v>-1.414774939843471</v>
      </c>
      <c r="JA773">
        <v>-0.002262605230658699</v>
      </c>
      <c r="JB773">
        <v>4.117972070868355E-07</v>
      </c>
      <c r="JC773">
        <v>-1.535053720392113E-10</v>
      </c>
      <c r="JD773">
        <v>-0.05773197212917025</v>
      </c>
      <c r="JE773">
        <v>-0.004387372397949352</v>
      </c>
      <c r="JF773">
        <v>0.001148265067849212</v>
      </c>
      <c r="JG773">
        <v>-2.372704636287677E-05</v>
      </c>
      <c r="JH773">
        <v>4</v>
      </c>
      <c r="JI773">
        <v>2346</v>
      </c>
      <c r="JJ773">
        <v>1</v>
      </c>
      <c r="JK773">
        <v>24</v>
      </c>
      <c r="JL773">
        <v>21764.4</v>
      </c>
      <c r="JM773">
        <v>29358613</v>
      </c>
      <c r="JN773">
        <v>2.73315</v>
      </c>
      <c r="JO773">
        <v>2.23511</v>
      </c>
      <c r="JP773">
        <v>1.39771</v>
      </c>
      <c r="JQ773">
        <v>2.35229</v>
      </c>
      <c r="JR773">
        <v>1.49536</v>
      </c>
      <c r="JS773">
        <v>2.55249</v>
      </c>
      <c r="JT773">
        <v>36.1285</v>
      </c>
      <c r="JU773">
        <v>24.0437</v>
      </c>
      <c r="JV773">
        <v>18</v>
      </c>
      <c r="JW773">
        <v>501.594</v>
      </c>
      <c r="JX773">
        <v>439.485</v>
      </c>
      <c r="JY773">
        <v>17.6127</v>
      </c>
      <c r="JZ773">
        <v>31.3534</v>
      </c>
      <c r="KA773">
        <v>30.0001</v>
      </c>
      <c r="KB773">
        <v>31.1348</v>
      </c>
      <c r="KC773">
        <v>31.0581</v>
      </c>
      <c r="KD773">
        <v>54.8328</v>
      </c>
      <c r="KE773">
        <v>18.0327</v>
      </c>
      <c r="KF773">
        <v>27.6733</v>
      </c>
      <c r="KG773">
        <v>17.965</v>
      </c>
      <c r="KH773">
        <v>1423.79</v>
      </c>
      <c r="KI773">
        <v>14.3179</v>
      </c>
      <c r="KJ773">
        <v>100.784</v>
      </c>
      <c r="KK773">
        <v>100.155</v>
      </c>
    </row>
    <row r="774" spans="1:297">
      <c r="A774">
        <v>758</v>
      </c>
      <c r="B774">
        <v>1761516784</v>
      </c>
      <c r="C774">
        <v>9573.5</v>
      </c>
      <c r="D774" t="s">
        <v>1965</v>
      </c>
      <c r="E774" t="s">
        <v>1966</v>
      </c>
      <c r="F774">
        <v>5</v>
      </c>
      <c r="G774" t="s">
        <v>1604</v>
      </c>
      <c r="H774" t="s">
        <v>436</v>
      </c>
      <c r="I774">
        <v>1761516781.2</v>
      </c>
      <c r="J774">
        <f>(K774)/1000</f>
        <v>0</v>
      </c>
      <c r="K774">
        <f>IF(DP774, AN774, AH774)</f>
        <v>0</v>
      </c>
      <c r="L774">
        <f>IF(DP774, AI774, AG774)</f>
        <v>0</v>
      </c>
      <c r="M774">
        <f>DR774 - IF(AU774&gt;1, L774*DL774*100.0/(AW774), 0)</f>
        <v>0</v>
      </c>
      <c r="N774">
        <f>((T774-J774/2)*M774-L774)/(T774+J774/2)</f>
        <v>0</v>
      </c>
      <c r="O774">
        <f>N774*(DY774+DZ774)/1000.0</f>
        <v>0</v>
      </c>
      <c r="P774">
        <f>(DR774 - IF(AU774&gt;1, L774*DL774*100.0/(AW774), 0))*(DY774+DZ774)/1000.0</f>
        <v>0</v>
      </c>
      <c r="Q774">
        <f>2.0/((1/S774-1/R774)+SIGN(S774)*SQRT((1/S774-1/R774)*(1/S774-1/R774) + 4*DM774/((DM774+1)*(DM774+1))*(2*1/S774*1/R774-1/R774*1/R774)))</f>
        <v>0</v>
      </c>
      <c r="R774">
        <f>IF(LEFT(DN774,1)&lt;&gt;"0",IF(LEFT(DN774,1)="1",3.0,DO774),$D$5+$E$5*(EF774*DY774/($K$5*1000))+$F$5*(EF774*DY774/($K$5*1000))*MAX(MIN(DL774,$J$5),$I$5)*MAX(MIN(DL774,$J$5),$I$5)+$G$5*MAX(MIN(DL774,$J$5),$I$5)*(EF774*DY774/($K$5*1000))+$H$5*(EF774*DY774/($K$5*1000))*(EF774*DY774/($K$5*1000)))</f>
        <v>0</v>
      </c>
      <c r="S774">
        <f>J774*(1000-(1000*0.61365*exp(17.502*W774/(240.97+W774))/(DY774+DZ774)+DT774)/2)/(1000*0.61365*exp(17.502*W774/(240.97+W774))/(DY774+DZ774)-DT774)</f>
        <v>0</v>
      </c>
      <c r="T774">
        <f>1/((DM774+1)/(Q774/1.6)+1/(R774/1.37)) + DM774/((DM774+1)/(Q774/1.6) + DM774/(R774/1.37))</f>
        <v>0</v>
      </c>
      <c r="U774">
        <f>(DH774*DK774)</f>
        <v>0</v>
      </c>
      <c r="V774">
        <f>(EA774+(U774+2*0.95*5.67E-8*(((EA774+$B$7)+273)^4-(EA774+273)^4)-44100*J774)/(1.84*29.3*R774+8*0.95*5.67E-8*(EA774+273)^3))</f>
        <v>0</v>
      </c>
      <c r="W774">
        <f>($C$7*EB774+$D$7*EC774+$E$7*V774)</f>
        <v>0</v>
      </c>
      <c r="X774">
        <f>0.61365*exp(17.502*W774/(240.97+W774))</f>
        <v>0</v>
      </c>
      <c r="Y774">
        <f>(Z774/AA774*100)</f>
        <v>0</v>
      </c>
      <c r="Z774">
        <f>DT774*(DY774+DZ774)/1000</f>
        <v>0</v>
      </c>
      <c r="AA774">
        <f>0.61365*exp(17.502*EA774/(240.97+EA774))</f>
        <v>0</v>
      </c>
      <c r="AB774">
        <f>(X774-DT774*(DY774+DZ774)/1000)</f>
        <v>0</v>
      </c>
      <c r="AC774">
        <f>(-J774*44100)</f>
        <v>0</v>
      </c>
      <c r="AD774">
        <f>2*29.3*R774*0.92*(EA774-W774)</f>
        <v>0</v>
      </c>
      <c r="AE774">
        <f>2*0.95*5.67E-8*(((EA774+$B$7)+273)^4-(W774+273)^4)</f>
        <v>0</v>
      </c>
      <c r="AF774">
        <f>U774+AE774+AC774+AD774</f>
        <v>0</v>
      </c>
      <c r="AG774">
        <f>DX774*AU774*(DS774-DR774*(1000-AU774*DU774)/(1000-AU774*DT774))/(100*DL774)</f>
        <v>0</v>
      </c>
      <c r="AH774">
        <f>1000*DX774*AU774*(DT774-DU774)/(100*DL774*(1000-AU774*DT774))</f>
        <v>0</v>
      </c>
      <c r="AI774">
        <f>(AJ774 - AK774 - DY774*1E3/(8.314*(EA774+273.15)) * AM774/DX774 * AL774) * DX774/(100*DL774) * (1000 - DU774)/1000</f>
        <v>0</v>
      </c>
      <c r="AJ774">
        <v>1431.365017236932</v>
      </c>
      <c r="AK774">
        <v>1388.571333333333</v>
      </c>
      <c r="AL774">
        <v>3.413881882473431</v>
      </c>
      <c r="AM774">
        <v>65.65834347020231</v>
      </c>
      <c r="AN774">
        <f>(AP774 - AO774 + DY774*1E3/(8.314*(EA774+273.15)) * AR774/DX774 * AQ774) * DX774/(100*DL774) * 1000/(1000 - AP774)</f>
        <v>0</v>
      </c>
      <c r="AO774">
        <v>14.21256934297701</v>
      </c>
      <c r="AP774">
        <v>16.37601272727272</v>
      </c>
      <c r="AQ774">
        <v>3.782059556597594E-05</v>
      </c>
      <c r="AR774">
        <v>107.4177789400426</v>
      </c>
      <c r="AS774">
        <v>0</v>
      </c>
      <c r="AT774">
        <v>0</v>
      </c>
      <c r="AU774">
        <f>IF(AS774*$H$13&gt;=AW774,1.0,(AW774/(AW774-AS774*$H$13)))</f>
        <v>0</v>
      </c>
      <c r="AV774">
        <f>(AU774-1)*100</f>
        <v>0</v>
      </c>
      <c r="AW774">
        <f>MAX(0,($B$13+$C$13*EF774)/(1+$D$13*EF774)*DY774/(EA774+273)*$E$13)</f>
        <v>0</v>
      </c>
      <c r="AX774" t="s">
        <v>437</v>
      </c>
      <c r="AY774" t="s">
        <v>437</v>
      </c>
      <c r="AZ774">
        <v>0</v>
      </c>
      <c r="BA774">
        <v>0</v>
      </c>
      <c r="BB774">
        <f>1-AZ774/BA774</f>
        <v>0</v>
      </c>
      <c r="BC774">
        <v>0</v>
      </c>
      <c r="BD774" t="s">
        <v>437</v>
      </c>
      <c r="BE774" t="s">
        <v>437</v>
      </c>
      <c r="BF774">
        <v>0</v>
      </c>
      <c r="BG774">
        <v>0</v>
      </c>
      <c r="BH774">
        <f>1-BF774/BG774</f>
        <v>0</v>
      </c>
      <c r="BI774">
        <v>0.5</v>
      </c>
      <c r="BJ774">
        <f>DI774</f>
        <v>0</v>
      </c>
      <c r="BK774">
        <f>L774</f>
        <v>0</v>
      </c>
      <c r="BL774">
        <f>BH774*BI774*BJ774</f>
        <v>0</v>
      </c>
      <c r="BM774">
        <f>(BK774-BC774)/BJ774</f>
        <v>0</v>
      </c>
      <c r="BN774">
        <f>(BA774-BG774)/BG774</f>
        <v>0</v>
      </c>
      <c r="BO774">
        <f>AZ774/(BB774+AZ774/BG774)</f>
        <v>0</v>
      </c>
      <c r="BP774" t="s">
        <v>437</v>
      </c>
      <c r="BQ774">
        <v>0</v>
      </c>
      <c r="BR774">
        <f>IF(BQ774&lt;&gt;0, BQ774, BO774)</f>
        <v>0</v>
      </c>
      <c r="BS774">
        <f>1-BR774/BG774</f>
        <v>0</v>
      </c>
      <c r="BT774">
        <f>(BG774-BF774)/(BG774-BR774)</f>
        <v>0</v>
      </c>
      <c r="BU774">
        <f>(BA774-BG774)/(BA774-BR774)</f>
        <v>0</v>
      </c>
      <c r="BV774">
        <f>(BG774-BF774)/(BG774-AZ774)</f>
        <v>0</v>
      </c>
      <c r="BW774">
        <f>(BA774-BG774)/(BA774-AZ774)</f>
        <v>0</v>
      </c>
      <c r="BX774">
        <f>(BT774*BR774/BF774)</f>
        <v>0</v>
      </c>
      <c r="BY774">
        <f>(1-BX774)</f>
        <v>0</v>
      </c>
      <c r="BZ774">
        <v>2020</v>
      </c>
      <c r="CA774">
        <v>290.0000000000001</v>
      </c>
      <c r="CB774">
        <v>1590.42</v>
      </c>
      <c r="CC774">
        <v>295</v>
      </c>
      <c r="CD774">
        <v>5220.67</v>
      </c>
      <c r="CE774">
        <v>1591.29</v>
      </c>
      <c r="CF774">
        <v>-0.87</v>
      </c>
      <c r="CG774">
        <v>300.0000000000001</v>
      </c>
      <c r="CH774">
        <v>23.8</v>
      </c>
      <c r="CI774">
        <v>1650.734719841875</v>
      </c>
      <c r="CJ774">
        <v>2.032994541366527</v>
      </c>
      <c r="CK774">
        <v>-31.03478562282126</v>
      </c>
      <c r="CL774">
        <v>0.9198548094063967</v>
      </c>
      <c r="CM774">
        <v>0.9759925733019913</v>
      </c>
      <c r="CN774">
        <v>-0.00431141668520578</v>
      </c>
      <c r="CO774">
        <v>289.9999999999999</v>
      </c>
      <c r="CP774">
        <v>1590.91</v>
      </c>
      <c r="CQ774">
        <v>765</v>
      </c>
      <c r="CR774">
        <v>5219.32</v>
      </c>
      <c r="CS774">
        <v>1591.27</v>
      </c>
      <c r="CT774">
        <v>-0.36</v>
      </c>
      <c r="DH774">
        <f>$B$11*EG774+$C$11*EH774+$F$11*ES774*(1-EV774)</f>
        <v>0</v>
      </c>
      <c r="DI774">
        <f>DH774*DJ774</f>
        <v>0</v>
      </c>
      <c r="DJ774">
        <f>($B$11*$D$9+$C$11*$D$9+$F$11*((FF774+EX774)/MAX(FF774+EX774+FG774, 0.1)*$I$9+FG774/MAX(FF774+EX774+FG774, 0.1)*$J$9))/($B$11+$C$11+$F$11)</f>
        <v>0</v>
      </c>
      <c r="DK774">
        <f>($B$11*$K$9+$C$11*$K$9+$F$11*((FF774+EX774)/MAX(FF774+EX774+FG774, 0.1)*$P$9+FG774/MAX(FF774+EX774+FG774, 0.1)*$Q$9))/($B$11+$C$11+$F$11)</f>
        <v>0</v>
      </c>
      <c r="DL774">
        <v>6</v>
      </c>
      <c r="DM774">
        <v>0.5</v>
      </c>
      <c r="DN774" t="s">
        <v>438</v>
      </c>
      <c r="DO774">
        <v>2</v>
      </c>
      <c r="DP774" t="b">
        <v>1</v>
      </c>
      <c r="DQ774">
        <v>1761516781.2</v>
      </c>
      <c r="DR774">
        <v>1358.144</v>
      </c>
      <c r="DS774">
        <v>1411.637</v>
      </c>
      <c r="DT774">
        <v>16.36353</v>
      </c>
      <c r="DU774">
        <v>14.21423</v>
      </c>
      <c r="DV774">
        <v>1362.267</v>
      </c>
      <c r="DW774">
        <v>16.29059</v>
      </c>
      <c r="DX774">
        <v>499.983</v>
      </c>
      <c r="DY774">
        <v>90.23825000000001</v>
      </c>
      <c r="DZ774">
        <v>0.09998481999999999</v>
      </c>
      <c r="EA774">
        <v>23.87866</v>
      </c>
      <c r="EB774">
        <v>23.99605</v>
      </c>
      <c r="EC774">
        <v>999.9</v>
      </c>
      <c r="ED774">
        <v>0</v>
      </c>
      <c r="EE774">
        <v>0</v>
      </c>
      <c r="EF774">
        <v>9994.130000000001</v>
      </c>
      <c r="EG774">
        <v>0</v>
      </c>
      <c r="EH774">
        <v>1044.796</v>
      </c>
      <c r="EI774">
        <v>-53.49002</v>
      </c>
      <c r="EJ774">
        <v>1380.738</v>
      </c>
      <c r="EK774">
        <v>1431.99</v>
      </c>
      <c r="EL774">
        <v>2.149305</v>
      </c>
      <c r="EM774">
        <v>1411.637</v>
      </c>
      <c r="EN774">
        <v>14.21423</v>
      </c>
      <c r="EO774">
        <v>1.476615</v>
      </c>
      <c r="EP774">
        <v>1.282667</v>
      </c>
      <c r="EQ774">
        <v>12.72818</v>
      </c>
      <c r="ER774">
        <v>10.59726</v>
      </c>
      <c r="ES774">
        <v>1999.931</v>
      </c>
      <c r="ET774">
        <v>0.9799960999999999</v>
      </c>
      <c r="EU774">
        <v>0.02000389</v>
      </c>
      <c r="EV774">
        <v>0</v>
      </c>
      <c r="EW774">
        <v>1303.533</v>
      </c>
      <c r="EX774">
        <v>5.000970000000001</v>
      </c>
      <c r="EY774">
        <v>26363.97</v>
      </c>
      <c r="EZ774">
        <v>16706.99</v>
      </c>
      <c r="FA774">
        <v>41.187</v>
      </c>
      <c r="FB774">
        <v>42.312</v>
      </c>
      <c r="FC774">
        <v>41.375</v>
      </c>
      <c r="FD774">
        <v>41.7059</v>
      </c>
      <c r="FE774">
        <v>41.25</v>
      </c>
      <c r="FF774">
        <v>1955.021</v>
      </c>
      <c r="FG774">
        <v>39.90999999999999</v>
      </c>
      <c r="FH774">
        <v>0</v>
      </c>
      <c r="FI774">
        <v>11655.20000004768</v>
      </c>
      <c r="FJ774">
        <v>0</v>
      </c>
      <c r="FK774">
        <v>1304.9896</v>
      </c>
      <c r="FL774">
        <v>-20.67153851598293</v>
      </c>
      <c r="FM774">
        <v>-404.600000497587</v>
      </c>
      <c r="FN774">
        <v>26393.804</v>
      </c>
      <c r="FO774">
        <v>15</v>
      </c>
      <c r="FP774">
        <v>0</v>
      </c>
      <c r="FQ774" t="s">
        <v>439</v>
      </c>
      <c r="FR774">
        <v>1760210915.6</v>
      </c>
      <c r="FS774">
        <v>0</v>
      </c>
      <c r="FT774">
        <v>0</v>
      </c>
      <c r="FU774">
        <v>-0.215</v>
      </c>
      <c r="FV774">
        <v>0</v>
      </c>
      <c r="FW774">
        <v>-0.6919999999999999</v>
      </c>
      <c r="FX774">
        <v>0</v>
      </c>
      <c r="FY774">
        <v>400</v>
      </c>
      <c r="FZ774">
        <v>0</v>
      </c>
      <c r="GA774">
        <v>0.15</v>
      </c>
      <c r="GB774">
        <v>0</v>
      </c>
      <c r="GC774">
        <v>-53.5897536585366</v>
      </c>
      <c r="GD774">
        <v>0.7750013937281146</v>
      </c>
      <c r="GE774">
        <v>0.1222986829547589</v>
      </c>
      <c r="GF774">
        <v>0</v>
      </c>
      <c r="GG774">
        <v>1306.168823529412</v>
      </c>
      <c r="GH774">
        <v>-20.70007641358137</v>
      </c>
      <c r="GI774">
        <v>2.045810302151093</v>
      </c>
      <c r="GJ774">
        <v>0</v>
      </c>
      <c r="GK774">
        <v>2.211515121951219</v>
      </c>
      <c r="GL774">
        <v>-0.4826239024390253</v>
      </c>
      <c r="GM774">
        <v>0.04770537501658421</v>
      </c>
      <c r="GN774">
        <v>0</v>
      </c>
      <c r="GO774">
        <v>0</v>
      </c>
      <c r="GP774">
        <v>3</v>
      </c>
      <c r="GQ774" t="s">
        <v>455</v>
      </c>
      <c r="GR774">
        <v>3.13361</v>
      </c>
      <c r="GS774">
        <v>2.76032</v>
      </c>
      <c r="GT774">
        <v>0.207926</v>
      </c>
      <c r="GU774">
        <v>0.210538</v>
      </c>
      <c r="GV774">
        <v>0.0803223</v>
      </c>
      <c r="GW774">
        <v>0.0718434</v>
      </c>
      <c r="GX774">
        <v>25109.1</v>
      </c>
      <c r="GY774">
        <v>25031.3</v>
      </c>
      <c r="GZ774">
        <v>29491.1</v>
      </c>
      <c r="HA774">
        <v>29318.5</v>
      </c>
      <c r="HB774">
        <v>35845.2</v>
      </c>
      <c r="HC774">
        <v>36050.9</v>
      </c>
      <c r="HD774">
        <v>41495.4</v>
      </c>
      <c r="HE774">
        <v>41649.6</v>
      </c>
      <c r="HF774">
        <v>1.91037</v>
      </c>
      <c r="HG774">
        <v>1.82862</v>
      </c>
      <c r="HH774">
        <v>0.008046630000000001</v>
      </c>
      <c r="HI774">
        <v>0</v>
      </c>
      <c r="HJ774">
        <v>23.8674</v>
      </c>
      <c r="HK774">
        <v>999.9</v>
      </c>
      <c r="HL774">
        <v>33.5</v>
      </c>
      <c r="HM774">
        <v>31.2</v>
      </c>
      <c r="HN774">
        <v>16.9391</v>
      </c>
      <c r="HO774">
        <v>62.7169</v>
      </c>
      <c r="HP774">
        <v>30.8053</v>
      </c>
      <c r="HQ774">
        <v>1</v>
      </c>
      <c r="HR774">
        <v>0.304804</v>
      </c>
      <c r="HS774">
        <v>4.50478</v>
      </c>
      <c r="HT774">
        <v>20.2853</v>
      </c>
      <c r="HU774">
        <v>5.21834</v>
      </c>
      <c r="HV774">
        <v>12.0159</v>
      </c>
      <c r="HW774">
        <v>4.9883</v>
      </c>
      <c r="HX774">
        <v>3.28788</v>
      </c>
      <c r="HY774">
        <v>9999</v>
      </c>
      <c r="HZ774">
        <v>9999</v>
      </c>
      <c r="IA774">
        <v>9999</v>
      </c>
      <c r="IB774">
        <v>999.9</v>
      </c>
      <c r="IC774">
        <v>4.97286</v>
      </c>
      <c r="ID774">
        <v>1.86661</v>
      </c>
      <c r="IE774">
        <v>1.86589</v>
      </c>
      <c r="IF774">
        <v>1.86585</v>
      </c>
      <c r="IG774">
        <v>1.8677</v>
      </c>
      <c r="IH774">
        <v>1.87016</v>
      </c>
      <c r="II774">
        <v>1.86875</v>
      </c>
      <c r="IJ774">
        <v>1.87027</v>
      </c>
      <c r="IK774">
        <v>0</v>
      </c>
      <c r="IL774">
        <v>0</v>
      </c>
      <c r="IM774">
        <v>0</v>
      </c>
      <c r="IN774">
        <v>0</v>
      </c>
      <c r="IO774" t="s">
        <v>441</v>
      </c>
      <c r="IP774" t="s">
        <v>442</v>
      </c>
      <c r="IQ774" t="s">
        <v>443</v>
      </c>
      <c r="IR774" t="s">
        <v>443</v>
      </c>
      <c r="IS774" t="s">
        <v>443</v>
      </c>
      <c r="IT774" t="s">
        <v>443</v>
      </c>
      <c r="IU774">
        <v>0</v>
      </c>
      <c r="IV774">
        <v>100</v>
      </c>
      <c r="IW774">
        <v>100</v>
      </c>
      <c r="IX774">
        <v>-4.14</v>
      </c>
      <c r="IY774">
        <v>0.0732</v>
      </c>
      <c r="IZ774">
        <v>-1.414774939843471</v>
      </c>
      <c r="JA774">
        <v>-0.002262605230658699</v>
      </c>
      <c r="JB774">
        <v>4.117972070868355E-07</v>
      </c>
      <c r="JC774">
        <v>-1.535053720392113E-10</v>
      </c>
      <c r="JD774">
        <v>-0.05773197212917025</v>
      </c>
      <c r="JE774">
        <v>-0.004387372397949352</v>
      </c>
      <c r="JF774">
        <v>0.001148265067849212</v>
      </c>
      <c r="JG774">
        <v>-2.372704636287677E-05</v>
      </c>
      <c r="JH774">
        <v>4</v>
      </c>
      <c r="JI774">
        <v>2346</v>
      </c>
      <c r="JJ774">
        <v>1</v>
      </c>
      <c r="JK774">
        <v>24</v>
      </c>
      <c r="JL774">
        <v>21764.5</v>
      </c>
      <c r="JM774">
        <v>29358613.1</v>
      </c>
      <c r="JN774">
        <v>2.76245</v>
      </c>
      <c r="JO774">
        <v>2.23877</v>
      </c>
      <c r="JP774">
        <v>1.39648</v>
      </c>
      <c r="JQ774">
        <v>2.35474</v>
      </c>
      <c r="JR774">
        <v>1.49536</v>
      </c>
      <c r="JS774">
        <v>2.55981</v>
      </c>
      <c r="JT774">
        <v>36.1285</v>
      </c>
      <c r="JU774">
        <v>24.0262</v>
      </c>
      <c r="JV774">
        <v>18</v>
      </c>
      <c r="JW774">
        <v>501.856</v>
      </c>
      <c r="JX774">
        <v>439.33</v>
      </c>
      <c r="JY774">
        <v>17.8663</v>
      </c>
      <c r="JZ774">
        <v>31.3534</v>
      </c>
      <c r="KA774">
        <v>29.9957</v>
      </c>
      <c r="KB774">
        <v>31.1348</v>
      </c>
      <c r="KC774">
        <v>31.0581</v>
      </c>
      <c r="KD774">
        <v>55.3033</v>
      </c>
      <c r="KE774">
        <v>18.0327</v>
      </c>
      <c r="KF774">
        <v>27.6733</v>
      </c>
      <c r="KG774">
        <v>17.9684</v>
      </c>
      <c r="KH774">
        <v>1437.18</v>
      </c>
      <c r="KI774">
        <v>14.3251</v>
      </c>
      <c r="KJ774">
        <v>100.786</v>
      </c>
      <c r="KK774">
        <v>100.157</v>
      </c>
    </row>
    <row r="775" spans="1:297">
      <c r="A775">
        <v>759</v>
      </c>
      <c r="B775">
        <v>1761516789</v>
      </c>
      <c r="C775">
        <v>9578.5</v>
      </c>
      <c r="D775" t="s">
        <v>1967</v>
      </c>
      <c r="E775" t="s">
        <v>1968</v>
      </c>
      <c r="F775">
        <v>5</v>
      </c>
      <c r="G775" t="s">
        <v>1604</v>
      </c>
      <c r="H775" t="s">
        <v>436</v>
      </c>
      <c r="I775">
        <v>1761516786.5</v>
      </c>
      <c r="J775">
        <f>(K775)/1000</f>
        <v>0</v>
      </c>
      <c r="K775">
        <f>IF(DP775, AN775, AH775)</f>
        <v>0</v>
      </c>
      <c r="L775">
        <f>IF(DP775, AI775, AG775)</f>
        <v>0</v>
      </c>
      <c r="M775">
        <f>DR775 - IF(AU775&gt;1, L775*DL775*100.0/(AW775), 0)</f>
        <v>0</v>
      </c>
      <c r="N775">
        <f>((T775-J775/2)*M775-L775)/(T775+J775/2)</f>
        <v>0</v>
      </c>
      <c r="O775">
        <f>N775*(DY775+DZ775)/1000.0</f>
        <v>0</v>
      </c>
      <c r="P775">
        <f>(DR775 - IF(AU775&gt;1, L775*DL775*100.0/(AW775), 0))*(DY775+DZ775)/1000.0</f>
        <v>0</v>
      </c>
      <c r="Q775">
        <f>2.0/((1/S775-1/R775)+SIGN(S775)*SQRT((1/S775-1/R775)*(1/S775-1/R775) + 4*DM775/((DM775+1)*(DM775+1))*(2*1/S775*1/R775-1/R775*1/R775)))</f>
        <v>0</v>
      </c>
      <c r="R775">
        <f>IF(LEFT(DN775,1)&lt;&gt;"0",IF(LEFT(DN775,1)="1",3.0,DO775),$D$5+$E$5*(EF775*DY775/($K$5*1000))+$F$5*(EF775*DY775/($K$5*1000))*MAX(MIN(DL775,$J$5),$I$5)*MAX(MIN(DL775,$J$5),$I$5)+$G$5*MAX(MIN(DL775,$J$5),$I$5)*(EF775*DY775/($K$5*1000))+$H$5*(EF775*DY775/($K$5*1000))*(EF775*DY775/($K$5*1000)))</f>
        <v>0</v>
      </c>
      <c r="S775">
        <f>J775*(1000-(1000*0.61365*exp(17.502*W775/(240.97+W775))/(DY775+DZ775)+DT775)/2)/(1000*0.61365*exp(17.502*W775/(240.97+W775))/(DY775+DZ775)-DT775)</f>
        <v>0</v>
      </c>
      <c r="T775">
        <f>1/((DM775+1)/(Q775/1.6)+1/(R775/1.37)) + DM775/((DM775+1)/(Q775/1.6) + DM775/(R775/1.37))</f>
        <v>0</v>
      </c>
      <c r="U775">
        <f>(DH775*DK775)</f>
        <v>0</v>
      </c>
      <c r="V775">
        <f>(EA775+(U775+2*0.95*5.67E-8*(((EA775+$B$7)+273)^4-(EA775+273)^4)-44100*J775)/(1.84*29.3*R775+8*0.95*5.67E-8*(EA775+273)^3))</f>
        <v>0</v>
      </c>
      <c r="W775">
        <f>($C$7*EB775+$D$7*EC775+$E$7*V775)</f>
        <v>0</v>
      </c>
      <c r="X775">
        <f>0.61365*exp(17.502*W775/(240.97+W775))</f>
        <v>0</v>
      </c>
      <c r="Y775">
        <f>(Z775/AA775*100)</f>
        <v>0</v>
      </c>
      <c r="Z775">
        <f>DT775*(DY775+DZ775)/1000</f>
        <v>0</v>
      </c>
      <c r="AA775">
        <f>0.61365*exp(17.502*EA775/(240.97+EA775))</f>
        <v>0</v>
      </c>
      <c r="AB775">
        <f>(X775-DT775*(DY775+DZ775)/1000)</f>
        <v>0</v>
      </c>
      <c r="AC775">
        <f>(-J775*44100)</f>
        <v>0</v>
      </c>
      <c r="AD775">
        <f>2*29.3*R775*0.92*(EA775-W775)</f>
        <v>0</v>
      </c>
      <c r="AE775">
        <f>2*0.95*5.67E-8*(((EA775+$B$7)+273)^4-(W775+273)^4)</f>
        <v>0</v>
      </c>
      <c r="AF775">
        <f>U775+AE775+AC775+AD775</f>
        <v>0</v>
      </c>
      <c r="AG775">
        <f>DX775*AU775*(DS775-DR775*(1000-AU775*DU775)/(1000-AU775*DT775))/(100*DL775)</f>
        <v>0</v>
      </c>
      <c r="AH775">
        <f>1000*DX775*AU775*(DT775-DU775)/(100*DL775*(1000-AU775*DT775))</f>
        <v>0</v>
      </c>
      <c r="AI775">
        <f>(AJ775 - AK775 - DY775*1E3/(8.314*(EA775+273.15)) * AM775/DX775 * AL775) * DX775/(100*DL775) * (1000 - DU775)/1000</f>
        <v>0</v>
      </c>
      <c r="AJ775">
        <v>1448.999522110926</v>
      </c>
      <c r="AK775">
        <v>1405.743151515151</v>
      </c>
      <c r="AL775">
        <v>3.429345770810466</v>
      </c>
      <c r="AM775">
        <v>65.65834347020231</v>
      </c>
      <c r="AN775">
        <f>(AP775 - AO775 + DY775*1E3/(8.314*(EA775+273.15)) * AR775/DX775 * AQ775) * DX775/(100*DL775) * 1000/(1000 - AP775)</f>
        <v>0</v>
      </c>
      <c r="AO775">
        <v>14.26470304992038</v>
      </c>
      <c r="AP775">
        <v>16.42255575757576</v>
      </c>
      <c r="AQ775">
        <v>0.0107816450396362</v>
      </c>
      <c r="AR775">
        <v>107.4177789400426</v>
      </c>
      <c r="AS775">
        <v>0</v>
      </c>
      <c r="AT775">
        <v>0</v>
      </c>
      <c r="AU775">
        <f>IF(AS775*$H$13&gt;=AW775,1.0,(AW775/(AW775-AS775*$H$13)))</f>
        <v>0</v>
      </c>
      <c r="AV775">
        <f>(AU775-1)*100</f>
        <v>0</v>
      </c>
      <c r="AW775">
        <f>MAX(0,($B$13+$C$13*EF775)/(1+$D$13*EF775)*DY775/(EA775+273)*$E$13)</f>
        <v>0</v>
      </c>
      <c r="AX775" t="s">
        <v>437</v>
      </c>
      <c r="AY775" t="s">
        <v>437</v>
      </c>
      <c r="AZ775">
        <v>0</v>
      </c>
      <c r="BA775">
        <v>0</v>
      </c>
      <c r="BB775">
        <f>1-AZ775/BA775</f>
        <v>0</v>
      </c>
      <c r="BC775">
        <v>0</v>
      </c>
      <c r="BD775" t="s">
        <v>437</v>
      </c>
      <c r="BE775" t="s">
        <v>437</v>
      </c>
      <c r="BF775">
        <v>0</v>
      </c>
      <c r="BG775">
        <v>0</v>
      </c>
      <c r="BH775">
        <f>1-BF775/BG775</f>
        <v>0</v>
      </c>
      <c r="BI775">
        <v>0.5</v>
      </c>
      <c r="BJ775">
        <f>DI775</f>
        <v>0</v>
      </c>
      <c r="BK775">
        <f>L775</f>
        <v>0</v>
      </c>
      <c r="BL775">
        <f>BH775*BI775*BJ775</f>
        <v>0</v>
      </c>
      <c r="BM775">
        <f>(BK775-BC775)/BJ775</f>
        <v>0</v>
      </c>
      <c r="BN775">
        <f>(BA775-BG775)/BG775</f>
        <v>0</v>
      </c>
      <c r="BO775">
        <f>AZ775/(BB775+AZ775/BG775)</f>
        <v>0</v>
      </c>
      <c r="BP775" t="s">
        <v>437</v>
      </c>
      <c r="BQ775">
        <v>0</v>
      </c>
      <c r="BR775">
        <f>IF(BQ775&lt;&gt;0, BQ775, BO775)</f>
        <v>0</v>
      </c>
      <c r="BS775">
        <f>1-BR775/BG775</f>
        <v>0</v>
      </c>
      <c r="BT775">
        <f>(BG775-BF775)/(BG775-BR775)</f>
        <v>0</v>
      </c>
      <c r="BU775">
        <f>(BA775-BG775)/(BA775-BR775)</f>
        <v>0</v>
      </c>
      <c r="BV775">
        <f>(BG775-BF775)/(BG775-AZ775)</f>
        <v>0</v>
      </c>
      <c r="BW775">
        <f>(BA775-BG775)/(BA775-AZ775)</f>
        <v>0</v>
      </c>
      <c r="BX775">
        <f>(BT775*BR775/BF775)</f>
        <v>0</v>
      </c>
      <c r="BY775">
        <f>(1-BX775)</f>
        <v>0</v>
      </c>
      <c r="BZ775">
        <v>2020</v>
      </c>
      <c r="CA775">
        <v>290.0000000000001</v>
      </c>
      <c r="CB775">
        <v>1590.42</v>
      </c>
      <c r="CC775">
        <v>295</v>
      </c>
      <c r="CD775">
        <v>5220.67</v>
      </c>
      <c r="CE775">
        <v>1591.29</v>
      </c>
      <c r="CF775">
        <v>-0.87</v>
      </c>
      <c r="CG775">
        <v>300.0000000000001</v>
      </c>
      <c r="CH775">
        <v>23.8</v>
      </c>
      <c r="CI775">
        <v>1650.734719841875</v>
      </c>
      <c r="CJ775">
        <v>2.032994541366527</v>
      </c>
      <c r="CK775">
        <v>-31.03478562282126</v>
      </c>
      <c r="CL775">
        <v>0.9198548094063967</v>
      </c>
      <c r="CM775">
        <v>0.9759925733019913</v>
      </c>
      <c r="CN775">
        <v>-0.00431141668520578</v>
      </c>
      <c r="CO775">
        <v>289.9999999999999</v>
      </c>
      <c r="CP775">
        <v>1590.91</v>
      </c>
      <c r="CQ775">
        <v>765</v>
      </c>
      <c r="CR775">
        <v>5219.32</v>
      </c>
      <c r="CS775">
        <v>1591.27</v>
      </c>
      <c r="CT775">
        <v>-0.36</v>
      </c>
      <c r="DH775">
        <f>$B$11*EG775+$C$11*EH775+$F$11*ES775*(1-EV775)</f>
        <v>0</v>
      </c>
      <c r="DI775">
        <f>DH775*DJ775</f>
        <v>0</v>
      </c>
      <c r="DJ775">
        <f>($B$11*$D$9+$C$11*$D$9+$F$11*((FF775+EX775)/MAX(FF775+EX775+FG775, 0.1)*$I$9+FG775/MAX(FF775+EX775+FG775, 0.1)*$J$9))/($B$11+$C$11+$F$11)</f>
        <v>0</v>
      </c>
      <c r="DK775">
        <f>($B$11*$K$9+$C$11*$K$9+$F$11*((FF775+EX775)/MAX(FF775+EX775+FG775, 0.1)*$P$9+FG775/MAX(FF775+EX775+FG775, 0.1)*$Q$9))/($B$11+$C$11+$F$11)</f>
        <v>0</v>
      </c>
      <c r="DL775">
        <v>6</v>
      </c>
      <c r="DM775">
        <v>0.5</v>
      </c>
      <c r="DN775" t="s">
        <v>438</v>
      </c>
      <c r="DO775">
        <v>2</v>
      </c>
      <c r="DP775" t="b">
        <v>1</v>
      </c>
      <c r="DQ775">
        <v>1761516786.5</v>
      </c>
      <c r="DR775">
        <v>1375.957777777778</v>
      </c>
      <c r="DS775">
        <v>1429.823333333333</v>
      </c>
      <c r="DT775">
        <v>16.4073</v>
      </c>
      <c r="DU775">
        <v>14.26395555555555</v>
      </c>
      <c r="DV775">
        <v>1380.114444444444</v>
      </c>
      <c r="DW775">
        <v>16.33373333333333</v>
      </c>
      <c r="DX775">
        <v>500.0124444444444</v>
      </c>
      <c r="DY775">
        <v>90.23662222222222</v>
      </c>
      <c r="DZ775">
        <v>0.09994770000000001</v>
      </c>
      <c r="EA775">
        <v>23.8819</v>
      </c>
      <c r="EB775">
        <v>24.00246666666667</v>
      </c>
      <c r="EC775">
        <v>999.9000000000001</v>
      </c>
      <c r="ED775">
        <v>0</v>
      </c>
      <c r="EE775">
        <v>0</v>
      </c>
      <c r="EF775">
        <v>10016.38888888889</v>
      </c>
      <c r="EG775">
        <v>0</v>
      </c>
      <c r="EH775">
        <v>1044.791111111111</v>
      </c>
      <c r="EI775">
        <v>-53.86495555555555</v>
      </c>
      <c r="EJ775">
        <v>1398.911111111111</v>
      </c>
      <c r="EK775">
        <v>1450.513333333333</v>
      </c>
      <c r="EL775">
        <v>2.143336666666667</v>
      </c>
      <c r="EM775">
        <v>1429.823333333333</v>
      </c>
      <c r="EN775">
        <v>14.26395555555555</v>
      </c>
      <c r="EO775">
        <v>1.48054</v>
      </c>
      <c r="EP775">
        <v>1.287133333333333</v>
      </c>
      <c r="EQ775">
        <v>12.76866666666667</v>
      </c>
      <c r="ER775">
        <v>10.64941111111111</v>
      </c>
      <c r="ES775">
        <v>2000.007777777778</v>
      </c>
      <c r="ET775">
        <v>0.9799970000000001</v>
      </c>
      <c r="EU775">
        <v>0.020003</v>
      </c>
      <c r="EV775">
        <v>0</v>
      </c>
      <c r="EW775">
        <v>1301.586666666667</v>
      </c>
      <c r="EX775">
        <v>5.00097</v>
      </c>
      <c r="EY775">
        <v>26327.14444444444</v>
      </c>
      <c r="EZ775">
        <v>16707.61111111111</v>
      </c>
      <c r="FA775">
        <v>41.187</v>
      </c>
      <c r="FB775">
        <v>42.312</v>
      </c>
      <c r="FC775">
        <v>41.361</v>
      </c>
      <c r="FD775">
        <v>41.687</v>
      </c>
      <c r="FE775">
        <v>41.25</v>
      </c>
      <c r="FF775">
        <v>1955.097777777778</v>
      </c>
      <c r="FG775">
        <v>39.91</v>
      </c>
      <c r="FH775">
        <v>0</v>
      </c>
      <c r="FI775">
        <v>11660</v>
      </c>
      <c r="FJ775">
        <v>0</v>
      </c>
      <c r="FK775">
        <v>1303.3124</v>
      </c>
      <c r="FL775">
        <v>-21.29692311976787</v>
      </c>
      <c r="FM775">
        <v>-415.8000005630526</v>
      </c>
      <c r="FN775">
        <v>26361.22</v>
      </c>
      <c r="FO775">
        <v>15</v>
      </c>
      <c r="FP775">
        <v>0</v>
      </c>
      <c r="FQ775" t="s">
        <v>439</v>
      </c>
      <c r="FR775">
        <v>1760210915.6</v>
      </c>
      <c r="FS775">
        <v>0</v>
      </c>
      <c r="FT775">
        <v>0</v>
      </c>
      <c r="FU775">
        <v>-0.215</v>
      </c>
      <c r="FV775">
        <v>0</v>
      </c>
      <c r="FW775">
        <v>-0.6919999999999999</v>
      </c>
      <c r="FX775">
        <v>0</v>
      </c>
      <c r="FY775">
        <v>400</v>
      </c>
      <c r="FZ775">
        <v>0</v>
      </c>
      <c r="GA775">
        <v>0.15</v>
      </c>
      <c r="GB775">
        <v>0</v>
      </c>
      <c r="GC775">
        <v>-53.6255268292683</v>
      </c>
      <c r="GD775">
        <v>-0.7372013937283168</v>
      </c>
      <c r="GE775">
        <v>0.1618094965773929</v>
      </c>
      <c r="GF775">
        <v>0</v>
      </c>
      <c r="GG775">
        <v>1304.259705882353</v>
      </c>
      <c r="GH775">
        <v>-21.13842629575011</v>
      </c>
      <c r="GI775">
        <v>2.091278085559608</v>
      </c>
      <c r="GJ775">
        <v>0</v>
      </c>
      <c r="GK775">
        <v>2.179884634146342</v>
      </c>
      <c r="GL775">
        <v>-0.3697291986062692</v>
      </c>
      <c r="GM775">
        <v>0.03868937580881746</v>
      </c>
      <c r="GN775">
        <v>0</v>
      </c>
      <c r="GO775">
        <v>0</v>
      </c>
      <c r="GP775">
        <v>3</v>
      </c>
      <c r="GQ775" t="s">
        <v>455</v>
      </c>
      <c r="GR775">
        <v>3.1335</v>
      </c>
      <c r="GS775">
        <v>2.76016</v>
      </c>
      <c r="GT775">
        <v>0.209494</v>
      </c>
      <c r="GU775">
        <v>0.212051</v>
      </c>
      <c r="GV775">
        <v>0.08047029999999999</v>
      </c>
      <c r="GW775">
        <v>0.07192900000000001</v>
      </c>
      <c r="GX775">
        <v>25059.4</v>
      </c>
      <c r="GY775">
        <v>24983.5</v>
      </c>
      <c r="GZ775">
        <v>29491.3</v>
      </c>
      <c r="HA775">
        <v>29318.9</v>
      </c>
      <c r="HB775">
        <v>35839.9</v>
      </c>
      <c r="HC775">
        <v>36047.9</v>
      </c>
      <c r="HD775">
        <v>41496</v>
      </c>
      <c r="HE775">
        <v>41650</v>
      </c>
      <c r="HF775">
        <v>1.91005</v>
      </c>
      <c r="HG775">
        <v>1.82878</v>
      </c>
      <c r="HH775">
        <v>0.00803918</v>
      </c>
      <c r="HI775">
        <v>0</v>
      </c>
      <c r="HJ775">
        <v>23.8647</v>
      </c>
      <c r="HK775">
        <v>999.9</v>
      </c>
      <c r="HL775">
        <v>33.5</v>
      </c>
      <c r="HM775">
        <v>31.3</v>
      </c>
      <c r="HN775">
        <v>17.039</v>
      </c>
      <c r="HO775">
        <v>62.7269</v>
      </c>
      <c r="HP775">
        <v>30.8534</v>
      </c>
      <c r="HQ775">
        <v>1</v>
      </c>
      <c r="HR775">
        <v>0.305625</v>
      </c>
      <c r="HS775">
        <v>4.94155</v>
      </c>
      <c r="HT775">
        <v>20.2726</v>
      </c>
      <c r="HU775">
        <v>5.21699</v>
      </c>
      <c r="HV775">
        <v>12.0159</v>
      </c>
      <c r="HW775">
        <v>4.98675</v>
      </c>
      <c r="HX775">
        <v>3.28763</v>
      </c>
      <c r="HY775">
        <v>9999</v>
      </c>
      <c r="HZ775">
        <v>9999</v>
      </c>
      <c r="IA775">
        <v>9999</v>
      </c>
      <c r="IB775">
        <v>999.9</v>
      </c>
      <c r="IC775">
        <v>4.97286</v>
      </c>
      <c r="ID775">
        <v>1.86661</v>
      </c>
      <c r="IE775">
        <v>1.86589</v>
      </c>
      <c r="IF775">
        <v>1.86585</v>
      </c>
      <c r="IG775">
        <v>1.86768</v>
      </c>
      <c r="IH775">
        <v>1.87017</v>
      </c>
      <c r="II775">
        <v>1.86876</v>
      </c>
      <c r="IJ775">
        <v>1.87027</v>
      </c>
      <c r="IK775">
        <v>0</v>
      </c>
      <c r="IL775">
        <v>0</v>
      </c>
      <c r="IM775">
        <v>0</v>
      </c>
      <c r="IN775">
        <v>0</v>
      </c>
      <c r="IO775" t="s">
        <v>441</v>
      </c>
      <c r="IP775" t="s">
        <v>442</v>
      </c>
      <c r="IQ775" t="s">
        <v>443</v>
      </c>
      <c r="IR775" t="s">
        <v>443</v>
      </c>
      <c r="IS775" t="s">
        <v>443</v>
      </c>
      <c r="IT775" t="s">
        <v>443</v>
      </c>
      <c r="IU775">
        <v>0</v>
      </c>
      <c r="IV775">
        <v>100</v>
      </c>
      <c r="IW775">
        <v>100</v>
      </c>
      <c r="IX775">
        <v>-4.18</v>
      </c>
      <c r="IY775">
        <v>0.0738</v>
      </c>
      <c r="IZ775">
        <v>-1.414774939843471</v>
      </c>
      <c r="JA775">
        <v>-0.002262605230658699</v>
      </c>
      <c r="JB775">
        <v>4.117972070868355E-07</v>
      </c>
      <c r="JC775">
        <v>-1.535053720392113E-10</v>
      </c>
      <c r="JD775">
        <v>-0.05773197212917025</v>
      </c>
      <c r="JE775">
        <v>-0.004387372397949352</v>
      </c>
      <c r="JF775">
        <v>0.001148265067849212</v>
      </c>
      <c r="JG775">
        <v>-2.372704636287677E-05</v>
      </c>
      <c r="JH775">
        <v>4</v>
      </c>
      <c r="JI775">
        <v>2346</v>
      </c>
      <c r="JJ775">
        <v>1</v>
      </c>
      <c r="JK775">
        <v>24</v>
      </c>
      <c r="JL775">
        <v>21764.6</v>
      </c>
      <c r="JM775">
        <v>29358613.1</v>
      </c>
      <c r="JN775">
        <v>2.78442</v>
      </c>
      <c r="JO775">
        <v>2.23755</v>
      </c>
      <c r="JP775">
        <v>1.39648</v>
      </c>
      <c r="JQ775">
        <v>2.35474</v>
      </c>
      <c r="JR775">
        <v>1.49536</v>
      </c>
      <c r="JS775">
        <v>2.55615</v>
      </c>
      <c r="JT775">
        <v>36.1285</v>
      </c>
      <c r="JU775">
        <v>24.035</v>
      </c>
      <c r="JV775">
        <v>18</v>
      </c>
      <c r="JW775">
        <v>501.644</v>
      </c>
      <c r="JX775">
        <v>439.423</v>
      </c>
      <c r="JY775">
        <v>17.9866</v>
      </c>
      <c r="JZ775">
        <v>31.3547</v>
      </c>
      <c r="KA775">
        <v>29.9992</v>
      </c>
      <c r="KB775">
        <v>31.1348</v>
      </c>
      <c r="KC775">
        <v>31.0581</v>
      </c>
      <c r="KD775">
        <v>55.861</v>
      </c>
      <c r="KE775">
        <v>18.0327</v>
      </c>
      <c r="KF775">
        <v>27.6733</v>
      </c>
      <c r="KG775">
        <v>17.9695</v>
      </c>
      <c r="KH775">
        <v>1457.21</v>
      </c>
      <c r="KI775">
        <v>14.3334</v>
      </c>
      <c r="KJ775">
        <v>100.787</v>
      </c>
      <c r="KK775">
        <v>100.158</v>
      </c>
    </row>
    <row r="776" spans="1:297">
      <c r="A776">
        <v>760</v>
      </c>
      <c r="B776">
        <v>1761516794</v>
      </c>
      <c r="C776">
        <v>9583.5</v>
      </c>
      <c r="D776" t="s">
        <v>1969</v>
      </c>
      <c r="E776" t="s">
        <v>1970</v>
      </c>
      <c r="F776">
        <v>5</v>
      </c>
      <c r="G776" t="s">
        <v>1604</v>
      </c>
      <c r="H776" t="s">
        <v>436</v>
      </c>
      <c r="I776">
        <v>1761516791.2</v>
      </c>
      <c r="J776">
        <f>(K776)/1000</f>
        <v>0</v>
      </c>
      <c r="K776">
        <f>IF(DP776, AN776, AH776)</f>
        <v>0</v>
      </c>
      <c r="L776">
        <f>IF(DP776, AI776, AG776)</f>
        <v>0</v>
      </c>
      <c r="M776">
        <f>DR776 - IF(AU776&gt;1, L776*DL776*100.0/(AW776), 0)</f>
        <v>0</v>
      </c>
      <c r="N776">
        <f>((T776-J776/2)*M776-L776)/(T776+J776/2)</f>
        <v>0</v>
      </c>
      <c r="O776">
        <f>N776*(DY776+DZ776)/1000.0</f>
        <v>0</v>
      </c>
      <c r="P776">
        <f>(DR776 - IF(AU776&gt;1, L776*DL776*100.0/(AW776), 0))*(DY776+DZ776)/1000.0</f>
        <v>0</v>
      </c>
      <c r="Q776">
        <f>2.0/((1/S776-1/R776)+SIGN(S776)*SQRT((1/S776-1/R776)*(1/S776-1/R776) + 4*DM776/((DM776+1)*(DM776+1))*(2*1/S776*1/R776-1/R776*1/R776)))</f>
        <v>0</v>
      </c>
      <c r="R776">
        <f>IF(LEFT(DN776,1)&lt;&gt;"0",IF(LEFT(DN776,1)="1",3.0,DO776),$D$5+$E$5*(EF776*DY776/($K$5*1000))+$F$5*(EF776*DY776/($K$5*1000))*MAX(MIN(DL776,$J$5),$I$5)*MAX(MIN(DL776,$J$5),$I$5)+$G$5*MAX(MIN(DL776,$J$5),$I$5)*(EF776*DY776/($K$5*1000))+$H$5*(EF776*DY776/($K$5*1000))*(EF776*DY776/($K$5*1000)))</f>
        <v>0</v>
      </c>
      <c r="S776">
        <f>J776*(1000-(1000*0.61365*exp(17.502*W776/(240.97+W776))/(DY776+DZ776)+DT776)/2)/(1000*0.61365*exp(17.502*W776/(240.97+W776))/(DY776+DZ776)-DT776)</f>
        <v>0</v>
      </c>
      <c r="T776">
        <f>1/((DM776+1)/(Q776/1.6)+1/(R776/1.37)) + DM776/((DM776+1)/(Q776/1.6) + DM776/(R776/1.37))</f>
        <v>0</v>
      </c>
      <c r="U776">
        <f>(DH776*DK776)</f>
        <v>0</v>
      </c>
      <c r="V776">
        <f>(EA776+(U776+2*0.95*5.67E-8*(((EA776+$B$7)+273)^4-(EA776+273)^4)-44100*J776)/(1.84*29.3*R776+8*0.95*5.67E-8*(EA776+273)^3))</f>
        <v>0</v>
      </c>
      <c r="W776">
        <f>($C$7*EB776+$D$7*EC776+$E$7*V776)</f>
        <v>0</v>
      </c>
      <c r="X776">
        <f>0.61365*exp(17.502*W776/(240.97+W776))</f>
        <v>0</v>
      </c>
      <c r="Y776">
        <f>(Z776/AA776*100)</f>
        <v>0</v>
      </c>
      <c r="Z776">
        <f>DT776*(DY776+DZ776)/1000</f>
        <v>0</v>
      </c>
      <c r="AA776">
        <f>0.61365*exp(17.502*EA776/(240.97+EA776))</f>
        <v>0</v>
      </c>
      <c r="AB776">
        <f>(X776-DT776*(DY776+DZ776)/1000)</f>
        <v>0</v>
      </c>
      <c r="AC776">
        <f>(-J776*44100)</f>
        <v>0</v>
      </c>
      <c r="AD776">
        <f>2*29.3*R776*0.92*(EA776-W776)</f>
        <v>0</v>
      </c>
      <c r="AE776">
        <f>2*0.95*5.67E-8*(((EA776+$B$7)+273)^4-(W776+273)^4)</f>
        <v>0</v>
      </c>
      <c r="AF776">
        <f>U776+AE776+AC776+AD776</f>
        <v>0</v>
      </c>
      <c r="AG776">
        <f>DX776*AU776*(DS776-DR776*(1000-AU776*DU776)/(1000-AU776*DT776))/(100*DL776)</f>
        <v>0</v>
      </c>
      <c r="AH776">
        <f>1000*DX776*AU776*(DT776-DU776)/(100*DL776*(1000-AU776*DT776))</f>
        <v>0</v>
      </c>
      <c r="AI776">
        <f>(AJ776 - AK776 - DY776*1E3/(8.314*(EA776+273.15)) * AM776/DX776 * AL776) * DX776/(100*DL776) * (1000 - DU776)/1000</f>
        <v>0</v>
      </c>
      <c r="AJ776">
        <v>1465.72308713581</v>
      </c>
      <c r="AK776">
        <v>1422.862727272727</v>
      </c>
      <c r="AL776">
        <v>3.421986290122301</v>
      </c>
      <c r="AM776">
        <v>65.65834347020231</v>
      </c>
      <c r="AN776">
        <f>(AP776 - AO776 + DY776*1E3/(8.314*(EA776+273.15)) * AR776/DX776 * AQ776) * DX776/(100*DL776) * 1000/(1000 - AP776)</f>
        <v>0</v>
      </c>
      <c r="AO776">
        <v>14.27227689084923</v>
      </c>
      <c r="AP776">
        <v>16.42457636363636</v>
      </c>
      <c r="AQ776">
        <v>0.000219772232750734</v>
      </c>
      <c r="AR776">
        <v>107.4177789400426</v>
      </c>
      <c r="AS776">
        <v>0</v>
      </c>
      <c r="AT776">
        <v>0</v>
      </c>
      <c r="AU776">
        <f>IF(AS776*$H$13&gt;=AW776,1.0,(AW776/(AW776-AS776*$H$13)))</f>
        <v>0</v>
      </c>
      <c r="AV776">
        <f>(AU776-1)*100</f>
        <v>0</v>
      </c>
      <c r="AW776">
        <f>MAX(0,($B$13+$C$13*EF776)/(1+$D$13*EF776)*DY776/(EA776+273)*$E$13)</f>
        <v>0</v>
      </c>
      <c r="AX776" t="s">
        <v>437</v>
      </c>
      <c r="AY776" t="s">
        <v>437</v>
      </c>
      <c r="AZ776">
        <v>0</v>
      </c>
      <c r="BA776">
        <v>0</v>
      </c>
      <c r="BB776">
        <f>1-AZ776/BA776</f>
        <v>0</v>
      </c>
      <c r="BC776">
        <v>0</v>
      </c>
      <c r="BD776" t="s">
        <v>437</v>
      </c>
      <c r="BE776" t="s">
        <v>437</v>
      </c>
      <c r="BF776">
        <v>0</v>
      </c>
      <c r="BG776">
        <v>0</v>
      </c>
      <c r="BH776">
        <f>1-BF776/BG776</f>
        <v>0</v>
      </c>
      <c r="BI776">
        <v>0.5</v>
      </c>
      <c r="BJ776">
        <f>DI776</f>
        <v>0</v>
      </c>
      <c r="BK776">
        <f>L776</f>
        <v>0</v>
      </c>
      <c r="BL776">
        <f>BH776*BI776*BJ776</f>
        <v>0</v>
      </c>
      <c r="BM776">
        <f>(BK776-BC776)/BJ776</f>
        <v>0</v>
      </c>
      <c r="BN776">
        <f>(BA776-BG776)/BG776</f>
        <v>0</v>
      </c>
      <c r="BO776">
        <f>AZ776/(BB776+AZ776/BG776)</f>
        <v>0</v>
      </c>
      <c r="BP776" t="s">
        <v>437</v>
      </c>
      <c r="BQ776">
        <v>0</v>
      </c>
      <c r="BR776">
        <f>IF(BQ776&lt;&gt;0, BQ776, BO776)</f>
        <v>0</v>
      </c>
      <c r="BS776">
        <f>1-BR776/BG776</f>
        <v>0</v>
      </c>
      <c r="BT776">
        <f>(BG776-BF776)/(BG776-BR776)</f>
        <v>0</v>
      </c>
      <c r="BU776">
        <f>(BA776-BG776)/(BA776-BR776)</f>
        <v>0</v>
      </c>
      <c r="BV776">
        <f>(BG776-BF776)/(BG776-AZ776)</f>
        <v>0</v>
      </c>
      <c r="BW776">
        <f>(BA776-BG776)/(BA776-AZ776)</f>
        <v>0</v>
      </c>
      <c r="BX776">
        <f>(BT776*BR776/BF776)</f>
        <v>0</v>
      </c>
      <c r="BY776">
        <f>(1-BX776)</f>
        <v>0</v>
      </c>
      <c r="BZ776">
        <v>2020</v>
      </c>
      <c r="CA776">
        <v>290.0000000000001</v>
      </c>
      <c r="CB776">
        <v>1590.42</v>
      </c>
      <c r="CC776">
        <v>295</v>
      </c>
      <c r="CD776">
        <v>5220.67</v>
      </c>
      <c r="CE776">
        <v>1591.29</v>
      </c>
      <c r="CF776">
        <v>-0.87</v>
      </c>
      <c r="CG776">
        <v>300.0000000000001</v>
      </c>
      <c r="CH776">
        <v>23.8</v>
      </c>
      <c r="CI776">
        <v>1650.734719841875</v>
      </c>
      <c r="CJ776">
        <v>2.032994541366527</v>
      </c>
      <c r="CK776">
        <v>-31.03478562282126</v>
      </c>
      <c r="CL776">
        <v>0.9198548094063967</v>
      </c>
      <c r="CM776">
        <v>0.9759925733019913</v>
      </c>
      <c r="CN776">
        <v>-0.00431141668520578</v>
      </c>
      <c r="CO776">
        <v>289.9999999999999</v>
      </c>
      <c r="CP776">
        <v>1590.91</v>
      </c>
      <c r="CQ776">
        <v>765</v>
      </c>
      <c r="CR776">
        <v>5219.32</v>
      </c>
      <c r="CS776">
        <v>1591.27</v>
      </c>
      <c r="CT776">
        <v>-0.36</v>
      </c>
      <c r="DH776">
        <f>$B$11*EG776+$C$11*EH776+$F$11*ES776*(1-EV776)</f>
        <v>0</v>
      </c>
      <c r="DI776">
        <f>DH776*DJ776</f>
        <v>0</v>
      </c>
      <c r="DJ776">
        <f>($B$11*$D$9+$C$11*$D$9+$F$11*((FF776+EX776)/MAX(FF776+EX776+FG776, 0.1)*$I$9+FG776/MAX(FF776+EX776+FG776, 0.1)*$J$9))/($B$11+$C$11+$F$11)</f>
        <v>0</v>
      </c>
      <c r="DK776">
        <f>($B$11*$K$9+$C$11*$K$9+$F$11*((FF776+EX776)/MAX(FF776+EX776+FG776, 0.1)*$P$9+FG776/MAX(FF776+EX776+FG776, 0.1)*$Q$9))/($B$11+$C$11+$F$11)</f>
        <v>0</v>
      </c>
      <c r="DL776">
        <v>6</v>
      </c>
      <c r="DM776">
        <v>0.5</v>
      </c>
      <c r="DN776" t="s">
        <v>438</v>
      </c>
      <c r="DO776">
        <v>2</v>
      </c>
      <c r="DP776" t="b">
        <v>1</v>
      </c>
      <c r="DQ776">
        <v>1761516791.2</v>
      </c>
      <c r="DR776">
        <v>1391.773</v>
      </c>
      <c r="DS776">
        <v>1445.32</v>
      </c>
      <c r="DT776">
        <v>16.42549</v>
      </c>
      <c r="DU776">
        <v>14.27255</v>
      </c>
      <c r="DV776">
        <v>1395.963</v>
      </c>
      <c r="DW776">
        <v>16.35169</v>
      </c>
      <c r="DX776">
        <v>499.9569</v>
      </c>
      <c r="DY776">
        <v>90.23560000000001</v>
      </c>
      <c r="DZ776">
        <v>0.09992759</v>
      </c>
      <c r="EA776">
        <v>23.88913</v>
      </c>
      <c r="EB776">
        <v>24.01091</v>
      </c>
      <c r="EC776">
        <v>999.9</v>
      </c>
      <c r="ED776">
        <v>0</v>
      </c>
      <c r="EE776">
        <v>0</v>
      </c>
      <c r="EF776">
        <v>10015.628</v>
      </c>
      <c r="EG776">
        <v>0</v>
      </c>
      <c r="EH776">
        <v>1044.821</v>
      </c>
      <c r="EI776">
        <v>-53.54699000000001</v>
      </c>
      <c r="EJ776">
        <v>1415.017</v>
      </c>
      <c r="EK776">
        <v>1466.247</v>
      </c>
      <c r="EL776">
        <v>2.152935</v>
      </c>
      <c r="EM776">
        <v>1445.32</v>
      </c>
      <c r="EN776">
        <v>14.27255</v>
      </c>
      <c r="EO776">
        <v>1.482165</v>
      </c>
      <c r="EP776">
        <v>1.287894</v>
      </c>
      <c r="EQ776">
        <v>12.78542</v>
      </c>
      <c r="ER776">
        <v>10.65832</v>
      </c>
      <c r="ES776">
        <v>2000.008</v>
      </c>
      <c r="ET776">
        <v>0.9799970000000002</v>
      </c>
      <c r="EU776">
        <v>0.020003</v>
      </c>
      <c r="EV776">
        <v>0</v>
      </c>
      <c r="EW776">
        <v>1299.767</v>
      </c>
      <c r="EX776">
        <v>5.000970000000001</v>
      </c>
      <c r="EY776">
        <v>26292.8</v>
      </c>
      <c r="EZ776">
        <v>16707.62</v>
      </c>
      <c r="FA776">
        <v>41.187</v>
      </c>
      <c r="FB776">
        <v>42.312</v>
      </c>
      <c r="FC776">
        <v>41.375</v>
      </c>
      <c r="FD776">
        <v>41.6996</v>
      </c>
      <c r="FE776">
        <v>41.25</v>
      </c>
      <c r="FF776">
        <v>1955.098</v>
      </c>
      <c r="FG776">
        <v>39.90999999999999</v>
      </c>
      <c r="FH776">
        <v>0</v>
      </c>
      <c r="FI776">
        <v>11665.40000009537</v>
      </c>
      <c r="FJ776">
        <v>0</v>
      </c>
      <c r="FK776">
        <v>1301.486153846154</v>
      </c>
      <c r="FL776">
        <v>-22.29538458990699</v>
      </c>
      <c r="FM776">
        <v>-430.8239309772181</v>
      </c>
      <c r="FN776">
        <v>26325.23076923077</v>
      </c>
      <c r="FO776">
        <v>15</v>
      </c>
      <c r="FP776">
        <v>0</v>
      </c>
      <c r="FQ776" t="s">
        <v>439</v>
      </c>
      <c r="FR776">
        <v>1760210915.6</v>
      </c>
      <c r="FS776">
        <v>0</v>
      </c>
      <c r="FT776">
        <v>0</v>
      </c>
      <c r="FU776">
        <v>-0.215</v>
      </c>
      <c r="FV776">
        <v>0</v>
      </c>
      <c r="FW776">
        <v>-0.6919999999999999</v>
      </c>
      <c r="FX776">
        <v>0</v>
      </c>
      <c r="FY776">
        <v>400</v>
      </c>
      <c r="FZ776">
        <v>0</v>
      </c>
      <c r="GA776">
        <v>0.15</v>
      </c>
      <c r="GB776">
        <v>0</v>
      </c>
      <c r="GC776">
        <v>-53.62971707317073</v>
      </c>
      <c r="GD776">
        <v>-0.2514878048780792</v>
      </c>
      <c r="GE776">
        <v>0.1574363114009317</v>
      </c>
      <c r="GF776">
        <v>1</v>
      </c>
      <c r="GG776">
        <v>1302.985882352941</v>
      </c>
      <c r="GH776">
        <v>-21.51718870929345</v>
      </c>
      <c r="GI776">
        <v>2.127041742513399</v>
      </c>
      <c r="GJ776">
        <v>0</v>
      </c>
      <c r="GK776">
        <v>2.163175365853659</v>
      </c>
      <c r="GL776">
        <v>-0.195581602787455</v>
      </c>
      <c r="GM776">
        <v>0.02551919842551456</v>
      </c>
      <c r="GN776">
        <v>0</v>
      </c>
      <c r="GO776">
        <v>1</v>
      </c>
      <c r="GP776">
        <v>3</v>
      </c>
      <c r="GQ776" t="s">
        <v>446</v>
      </c>
      <c r="GR776">
        <v>3.13386</v>
      </c>
      <c r="GS776">
        <v>2.76068</v>
      </c>
      <c r="GT776">
        <v>0.211042</v>
      </c>
      <c r="GU776">
        <v>0.213528</v>
      </c>
      <c r="GV776">
        <v>0.0804666</v>
      </c>
      <c r="GW776">
        <v>0.07195849999999999</v>
      </c>
      <c r="GX776">
        <v>25010.2</v>
      </c>
      <c r="GY776">
        <v>24936.8</v>
      </c>
      <c r="GZ776">
        <v>29491.3</v>
      </c>
      <c r="HA776">
        <v>29319.2</v>
      </c>
      <c r="HB776">
        <v>35840</v>
      </c>
      <c r="HC776">
        <v>36047.3</v>
      </c>
      <c r="HD776">
        <v>41496</v>
      </c>
      <c r="HE776">
        <v>41650.6</v>
      </c>
      <c r="HF776">
        <v>1.91065</v>
      </c>
      <c r="HG776">
        <v>1.82847</v>
      </c>
      <c r="HH776">
        <v>0.00970066</v>
      </c>
      <c r="HI776">
        <v>0</v>
      </c>
      <c r="HJ776">
        <v>23.8622</v>
      </c>
      <c r="HK776">
        <v>999.9</v>
      </c>
      <c r="HL776">
        <v>33.5</v>
      </c>
      <c r="HM776">
        <v>31.2</v>
      </c>
      <c r="HN776">
        <v>16.9412</v>
      </c>
      <c r="HO776">
        <v>62.4669</v>
      </c>
      <c r="HP776">
        <v>30.8494</v>
      </c>
      <c r="HQ776">
        <v>1</v>
      </c>
      <c r="HR776">
        <v>0.307406</v>
      </c>
      <c r="HS776">
        <v>5.22179</v>
      </c>
      <c r="HT776">
        <v>20.2643</v>
      </c>
      <c r="HU776">
        <v>5.21759</v>
      </c>
      <c r="HV776">
        <v>12.0164</v>
      </c>
      <c r="HW776">
        <v>4.98765</v>
      </c>
      <c r="HX776">
        <v>3.2877</v>
      </c>
      <c r="HY776">
        <v>9999</v>
      </c>
      <c r="HZ776">
        <v>9999</v>
      </c>
      <c r="IA776">
        <v>9999</v>
      </c>
      <c r="IB776">
        <v>999.9</v>
      </c>
      <c r="IC776">
        <v>4.97287</v>
      </c>
      <c r="ID776">
        <v>1.86661</v>
      </c>
      <c r="IE776">
        <v>1.86586</v>
      </c>
      <c r="IF776">
        <v>1.86586</v>
      </c>
      <c r="IG776">
        <v>1.8677</v>
      </c>
      <c r="IH776">
        <v>1.87019</v>
      </c>
      <c r="II776">
        <v>1.86876</v>
      </c>
      <c r="IJ776">
        <v>1.87027</v>
      </c>
      <c r="IK776">
        <v>0</v>
      </c>
      <c r="IL776">
        <v>0</v>
      </c>
      <c r="IM776">
        <v>0</v>
      </c>
      <c r="IN776">
        <v>0</v>
      </c>
      <c r="IO776" t="s">
        <v>441</v>
      </c>
      <c r="IP776" t="s">
        <v>442</v>
      </c>
      <c r="IQ776" t="s">
        <v>443</v>
      </c>
      <c r="IR776" t="s">
        <v>443</v>
      </c>
      <c r="IS776" t="s">
        <v>443</v>
      </c>
      <c r="IT776" t="s">
        <v>443</v>
      </c>
      <c r="IU776">
        <v>0</v>
      </c>
      <c r="IV776">
        <v>100</v>
      </c>
      <c r="IW776">
        <v>100</v>
      </c>
      <c r="IX776">
        <v>-4.21</v>
      </c>
      <c r="IY776">
        <v>0.0738</v>
      </c>
      <c r="IZ776">
        <v>-1.414774939843471</v>
      </c>
      <c r="JA776">
        <v>-0.002262605230658699</v>
      </c>
      <c r="JB776">
        <v>4.117972070868355E-07</v>
      </c>
      <c r="JC776">
        <v>-1.535053720392113E-10</v>
      </c>
      <c r="JD776">
        <v>-0.05773197212917025</v>
      </c>
      <c r="JE776">
        <v>-0.004387372397949352</v>
      </c>
      <c r="JF776">
        <v>0.001148265067849212</v>
      </c>
      <c r="JG776">
        <v>-2.372704636287677E-05</v>
      </c>
      <c r="JH776">
        <v>4</v>
      </c>
      <c r="JI776">
        <v>2346</v>
      </c>
      <c r="JJ776">
        <v>1</v>
      </c>
      <c r="JK776">
        <v>24</v>
      </c>
      <c r="JL776">
        <v>21764.6</v>
      </c>
      <c r="JM776">
        <v>29358613.2</v>
      </c>
      <c r="JN776">
        <v>2.81494</v>
      </c>
      <c r="JO776">
        <v>2.24243</v>
      </c>
      <c r="JP776">
        <v>1.39771</v>
      </c>
      <c r="JQ776">
        <v>2.35352</v>
      </c>
      <c r="JR776">
        <v>1.49536</v>
      </c>
      <c r="JS776">
        <v>2.54395</v>
      </c>
      <c r="JT776">
        <v>36.1285</v>
      </c>
      <c r="JU776">
        <v>24.0175</v>
      </c>
      <c r="JV776">
        <v>18</v>
      </c>
      <c r="JW776">
        <v>502.035</v>
      </c>
      <c r="JX776">
        <v>439.238</v>
      </c>
      <c r="JY776">
        <v>18.0105</v>
      </c>
      <c r="JZ776">
        <v>31.3562</v>
      </c>
      <c r="KA776">
        <v>30.0008</v>
      </c>
      <c r="KB776">
        <v>31.1348</v>
      </c>
      <c r="KC776">
        <v>31.0581</v>
      </c>
      <c r="KD776">
        <v>56.3459</v>
      </c>
      <c r="KE776">
        <v>17.7508</v>
      </c>
      <c r="KF776">
        <v>27.6733</v>
      </c>
      <c r="KG776">
        <v>17.961</v>
      </c>
      <c r="KH776">
        <v>1470.57</v>
      </c>
      <c r="KI776">
        <v>14.3665</v>
      </c>
      <c r="KJ776">
        <v>100.787</v>
      </c>
      <c r="KK776">
        <v>100.159</v>
      </c>
    </row>
    <row r="777" spans="1:297">
      <c r="A777">
        <v>761</v>
      </c>
      <c r="B777">
        <v>1761516799</v>
      </c>
      <c r="C777">
        <v>9588.5</v>
      </c>
      <c r="D777" t="s">
        <v>1971</v>
      </c>
      <c r="E777" t="s">
        <v>1972</v>
      </c>
      <c r="F777">
        <v>5</v>
      </c>
      <c r="G777" t="s">
        <v>1604</v>
      </c>
      <c r="H777" t="s">
        <v>436</v>
      </c>
      <c r="I777">
        <v>1761516796.5</v>
      </c>
      <c r="J777">
        <f>(K777)/1000</f>
        <v>0</v>
      </c>
      <c r="K777">
        <f>IF(DP777, AN777, AH777)</f>
        <v>0</v>
      </c>
      <c r="L777">
        <f>IF(DP777, AI777, AG777)</f>
        <v>0</v>
      </c>
      <c r="M777">
        <f>DR777 - IF(AU777&gt;1, L777*DL777*100.0/(AW777), 0)</f>
        <v>0</v>
      </c>
      <c r="N777">
        <f>((T777-J777/2)*M777-L777)/(T777+J777/2)</f>
        <v>0</v>
      </c>
      <c r="O777">
        <f>N777*(DY777+DZ777)/1000.0</f>
        <v>0</v>
      </c>
      <c r="P777">
        <f>(DR777 - IF(AU777&gt;1, L777*DL777*100.0/(AW777), 0))*(DY777+DZ777)/1000.0</f>
        <v>0</v>
      </c>
      <c r="Q777">
        <f>2.0/((1/S777-1/R777)+SIGN(S777)*SQRT((1/S777-1/R777)*(1/S777-1/R777) + 4*DM777/((DM777+1)*(DM777+1))*(2*1/S777*1/R777-1/R777*1/R777)))</f>
        <v>0</v>
      </c>
      <c r="R777">
        <f>IF(LEFT(DN777,1)&lt;&gt;"0",IF(LEFT(DN777,1)="1",3.0,DO777),$D$5+$E$5*(EF777*DY777/($K$5*1000))+$F$5*(EF777*DY777/($K$5*1000))*MAX(MIN(DL777,$J$5),$I$5)*MAX(MIN(DL777,$J$5),$I$5)+$G$5*MAX(MIN(DL777,$J$5),$I$5)*(EF777*DY777/($K$5*1000))+$H$5*(EF777*DY777/($K$5*1000))*(EF777*DY777/($K$5*1000)))</f>
        <v>0</v>
      </c>
      <c r="S777">
        <f>J777*(1000-(1000*0.61365*exp(17.502*W777/(240.97+W777))/(DY777+DZ777)+DT777)/2)/(1000*0.61365*exp(17.502*W777/(240.97+W777))/(DY777+DZ777)-DT777)</f>
        <v>0</v>
      </c>
      <c r="T777">
        <f>1/((DM777+1)/(Q777/1.6)+1/(R777/1.37)) + DM777/((DM777+1)/(Q777/1.6) + DM777/(R777/1.37))</f>
        <v>0</v>
      </c>
      <c r="U777">
        <f>(DH777*DK777)</f>
        <v>0</v>
      </c>
      <c r="V777">
        <f>(EA777+(U777+2*0.95*5.67E-8*(((EA777+$B$7)+273)^4-(EA777+273)^4)-44100*J777)/(1.84*29.3*R777+8*0.95*5.67E-8*(EA777+273)^3))</f>
        <v>0</v>
      </c>
      <c r="W777">
        <f>($C$7*EB777+$D$7*EC777+$E$7*V777)</f>
        <v>0</v>
      </c>
      <c r="X777">
        <f>0.61365*exp(17.502*W777/(240.97+W777))</f>
        <v>0</v>
      </c>
      <c r="Y777">
        <f>(Z777/AA777*100)</f>
        <v>0</v>
      </c>
      <c r="Z777">
        <f>DT777*(DY777+DZ777)/1000</f>
        <v>0</v>
      </c>
      <c r="AA777">
        <f>0.61365*exp(17.502*EA777/(240.97+EA777))</f>
        <v>0</v>
      </c>
      <c r="AB777">
        <f>(X777-DT777*(DY777+DZ777)/1000)</f>
        <v>0</v>
      </c>
      <c r="AC777">
        <f>(-J777*44100)</f>
        <v>0</v>
      </c>
      <c r="AD777">
        <f>2*29.3*R777*0.92*(EA777-W777)</f>
        <v>0</v>
      </c>
      <c r="AE777">
        <f>2*0.95*5.67E-8*(((EA777+$B$7)+273)^4-(W777+273)^4)</f>
        <v>0</v>
      </c>
      <c r="AF777">
        <f>U777+AE777+AC777+AD777</f>
        <v>0</v>
      </c>
      <c r="AG777">
        <f>DX777*AU777*(DS777-DR777*(1000-AU777*DU777)/(1000-AU777*DT777))/(100*DL777)</f>
        <v>0</v>
      </c>
      <c r="AH777">
        <f>1000*DX777*AU777*(DT777-DU777)/(100*DL777*(1000-AU777*DT777))</f>
        <v>0</v>
      </c>
      <c r="AI777">
        <f>(AJ777 - AK777 - DY777*1E3/(8.314*(EA777+273.15)) * AM777/DX777 * AL777) * DX777/(100*DL777) * (1000 - DU777)/1000</f>
        <v>0</v>
      </c>
      <c r="AJ777">
        <v>1482.608361837059</v>
      </c>
      <c r="AK777">
        <v>1439.724121212121</v>
      </c>
      <c r="AL777">
        <v>3.38621548846416</v>
      </c>
      <c r="AM777">
        <v>65.65834347020231</v>
      </c>
      <c r="AN777">
        <f>(AP777 - AO777 + DY777*1E3/(8.314*(EA777+273.15)) * AR777/DX777 * AQ777) * DX777/(100*DL777) * 1000/(1000 - AP777)</f>
        <v>0</v>
      </c>
      <c r="AO777">
        <v>14.29424406320615</v>
      </c>
      <c r="AP777">
        <v>16.40693333333333</v>
      </c>
      <c r="AQ777">
        <v>-0.0006281903971356952</v>
      </c>
      <c r="AR777">
        <v>107.4177789400426</v>
      </c>
      <c r="AS777">
        <v>0</v>
      </c>
      <c r="AT777">
        <v>0</v>
      </c>
      <c r="AU777">
        <f>IF(AS777*$H$13&gt;=AW777,1.0,(AW777/(AW777-AS777*$H$13)))</f>
        <v>0</v>
      </c>
      <c r="AV777">
        <f>(AU777-1)*100</f>
        <v>0</v>
      </c>
      <c r="AW777">
        <f>MAX(0,($B$13+$C$13*EF777)/(1+$D$13*EF777)*DY777/(EA777+273)*$E$13)</f>
        <v>0</v>
      </c>
      <c r="AX777" t="s">
        <v>437</v>
      </c>
      <c r="AY777" t="s">
        <v>437</v>
      </c>
      <c r="AZ777">
        <v>0</v>
      </c>
      <c r="BA777">
        <v>0</v>
      </c>
      <c r="BB777">
        <f>1-AZ777/BA777</f>
        <v>0</v>
      </c>
      <c r="BC777">
        <v>0</v>
      </c>
      <c r="BD777" t="s">
        <v>437</v>
      </c>
      <c r="BE777" t="s">
        <v>437</v>
      </c>
      <c r="BF777">
        <v>0</v>
      </c>
      <c r="BG777">
        <v>0</v>
      </c>
      <c r="BH777">
        <f>1-BF777/BG777</f>
        <v>0</v>
      </c>
      <c r="BI777">
        <v>0.5</v>
      </c>
      <c r="BJ777">
        <f>DI777</f>
        <v>0</v>
      </c>
      <c r="BK777">
        <f>L777</f>
        <v>0</v>
      </c>
      <c r="BL777">
        <f>BH777*BI777*BJ777</f>
        <v>0</v>
      </c>
      <c r="BM777">
        <f>(BK777-BC777)/BJ777</f>
        <v>0</v>
      </c>
      <c r="BN777">
        <f>(BA777-BG777)/BG777</f>
        <v>0</v>
      </c>
      <c r="BO777">
        <f>AZ777/(BB777+AZ777/BG777)</f>
        <v>0</v>
      </c>
      <c r="BP777" t="s">
        <v>437</v>
      </c>
      <c r="BQ777">
        <v>0</v>
      </c>
      <c r="BR777">
        <f>IF(BQ777&lt;&gt;0, BQ777, BO777)</f>
        <v>0</v>
      </c>
      <c r="BS777">
        <f>1-BR777/BG777</f>
        <v>0</v>
      </c>
      <c r="BT777">
        <f>(BG777-BF777)/(BG777-BR777)</f>
        <v>0</v>
      </c>
      <c r="BU777">
        <f>(BA777-BG777)/(BA777-BR777)</f>
        <v>0</v>
      </c>
      <c r="BV777">
        <f>(BG777-BF777)/(BG777-AZ777)</f>
        <v>0</v>
      </c>
      <c r="BW777">
        <f>(BA777-BG777)/(BA777-AZ777)</f>
        <v>0</v>
      </c>
      <c r="BX777">
        <f>(BT777*BR777/BF777)</f>
        <v>0</v>
      </c>
      <c r="BY777">
        <f>(1-BX777)</f>
        <v>0</v>
      </c>
      <c r="BZ777">
        <v>2020</v>
      </c>
      <c r="CA777">
        <v>290.0000000000001</v>
      </c>
      <c r="CB777">
        <v>1590.42</v>
      </c>
      <c r="CC777">
        <v>295</v>
      </c>
      <c r="CD777">
        <v>5220.67</v>
      </c>
      <c r="CE777">
        <v>1591.29</v>
      </c>
      <c r="CF777">
        <v>-0.87</v>
      </c>
      <c r="CG777">
        <v>300.0000000000001</v>
      </c>
      <c r="CH777">
        <v>23.8</v>
      </c>
      <c r="CI777">
        <v>1650.734719841875</v>
      </c>
      <c r="CJ777">
        <v>2.032994541366527</v>
      </c>
      <c r="CK777">
        <v>-31.03478562282126</v>
      </c>
      <c r="CL777">
        <v>0.9198548094063967</v>
      </c>
      <c r="CM777">
        <v>0.9759925733019913</v>
      </c>
      <c r="CN777">
        <v>-0.00431141668520578</v>
      </c>
      <c r="CO777">
        <v>289.9999999999999</v>
      </c>
      <c r="CP777">
        <v>1590.91</v>
      </c>
      <c r="CQ777">
        <v>765</v>
      </c>
      <c r="CR777">
        <v>5219.32</v>
      </c>
      <c r="CS777">
        <v>1591.27</v>
      </c>
      <c r="CT777">
        <v>-0.36</v>
      </c>
      <c r="DH777">
        <f>$B$11*EG777+$C$11*EH777+$F$11*ES777*(1-EV777)</f>
        <v>0</v>
      </c>
      <c r="DI777">
        <f>DH777*DJ777</f>
        <v>0</v>
      </c>
      <c r="DJ777">
        <f>($B$11*$D$9+$C$11*$D$9+$F$11*((FF777+EX777)/MAX(FF777+EX777+FG777, 0.1)*$I$9+FG777/MAX(FF777+EX777+FG777, 0.1)*$J$9))/($B$11+$C$11+$F$11)</f>
        <v>0</v>
      </c>
      <c r="DK777">
        <f>($B$11*$K$9+$C$11*$K$9+$F$11*((FF777+EX777)/MAX(FF777+EX777+FG777, 0.1)*$P$9+FG777/MAX(FF777+EX777+FG777, 0.1)*$Q$9))/($B$11+$C$11+$F$11)</f>
        <v>0</v>
      </c>
      <c r="DL777">
        <v>6</v>
      </c>
      <c r="DM777">
        <v>0.5</v>
      </c>
      <c r="DN777" t="s">
        <v>438</v>
      </c>
      <c r="DO777">
        <v>2</v>
      </c>
      <c r="DP777" t="b">
        <v>1</v>
      </c>
      <c r="DQ777">
        <v>1761516796.5</v>
      </c>
      <c r="DR777">
        <v>1409.436666666667</v>
      </c>
      <c r="DS777">
        <v>1463.02</v>
      </c>
      <c r="DT777">
        <v>16.41455555555556</v>
      </c>
      <c r="DU777">
        <v>14.29443333333333</v>
      </c>
      <c r="DV777">
        <v>1413.663333333333</v>
      </c>
      <c r="DW777">
        <v>16.34092222222222</v>
      </c>
      <c r="DX777">
        <v>500.0886666666667</v>
      </c>
      <c r="DY777">
        <v>90.23617777777778</v>
      </c>
      <c r="DZ777">
        <v>0.1000759111111111</v>
      </c>
      <c r="EA777">
        <v>23.89615555555555</v>
      </c>
      <c r="EB777">
        <v>24.01788888888889</v>
      </c>
      <c r="EC777">
        <v>999.9000000000001</v>
      </c>
      <c r="ED777">
        <v>0</v>
      </c>
      <c r="EE777">
        <v>0</v>
      </c>
      <c r="EF777">
        <v>10000.42</v>
      </c>
      <c r="EG777">
        <v>0</v>
      </c>
      <c r="EH777">
        <v>1044.823333333333</v>
      </c>
      <c r="EI777">
        <v>-53.58333333333334</v>
      </c>
      <c r="EJ777">
        <v>1432.96</v>
      </c>
      <c r="EK777">
        <v>1484.237777777778</v>
      </c>
      <c r="EL777">
        <v>2.120117777777778</v>
      </c>
      <c r="EM777">
        <v>1463.02</v>
      </c>
      <c r="EN777">
        <v>14.29443333333333</v>
      </c>
      <c r="EO777">
        <v>1.481185555555556</v>
      </c>
      <c r="EP777">
        <v>1.289875555555555</v>
      </c>
      <c r="EQ777">
        <v>12.77533333333333</v>
      </c>
      <c r="ER777">
        <v>10.68138888888889</v>
      </c>
      <c r="ES777">
        <v>2000.005555555555</v>
      </c>
      <c r="ET777">
        <v>0.9799970000000001</v>
      </c>
      <c r="EU777">
        <v>0.020003</v>
      </c>
      <c r="EV777">
        <v>0</v>
      </c>
      <c r="EW777">
        <v>1297.648888888889</v>
      </c>
      <c r="EX777">
        <v>5.00097</v>
      </c>
      <c r="EY777">
        <v>26254.34444444445</v>
      </c>
      <c r="EZ777">
        <v>16707.62222222222</v>
      </c>
      <c r="FA777">
        <v>41.215</v>
      </c>
      <c r="FB777">
        <v>42.312</v>
      </c>
      <c r="FC777">
        <v>41.347</v>
      </c>
      <c r="FD777">
        <v>41.708</v>
      </c>
      <c r="FE777">
        <v>41.236</v>
      </c>
      <c r="FF777">
        <v>1955.095555555555</v>
      </c>
      <c r="FG777">
        <v>39.91</v>
      </c>
      <c r="FH777">
        <v>0</v>
      </c>
      <c r="FI777">
        <v>11670.20000004768</v>
      </c>
      <c r="FJ777">
        <v>0</v>
      </c>
      <c r="FK777">
        <v>1299.614615384615</v>
      </c>
      <c r="FL777">
        <v>-23.33401710477591</v>
      </c>
      <c r="FM777">
        <v>-440.382906280445</v>
      </c>
      <c r="FN777">
        <v>26290.65384615385</v>
      </c>
      <c r="FO777">
        <v>15</v>
      </c>
      <c r="FP777">
        <v>0</v>
      </c>
      <c r="FQ777" t="s">
        <v>439</v>
      </c>
      <c r="FR777">
        <v>1760210915.6</v>
      </c>
      <c r="FS777">
        <v>0</v>
      </c>
      <c r="FT777">
        <v>0</v>
      </c>
      <c r="FU777">
        <v>-0.215</v>
      </c>
      <c r="FV777">
        <v>0</v>
      </c>
      <c r="FW777">
        <v>-0.6919999999999999</v>
      </c>
      <c r="FX777">
        <v>0</v>
      </c>
      <c r="FY777">
        <v>400</v>
      </c>
      <c r="FZ777">
        <v>0</v>
      </c>
      <c r="GA777">
        <v>0.15</v>
      </c>
      <c r="GB777">
        <v>0</v>
      </c>
      <c r="GC777">
        <v>-53.60551250000001</v>
      </c>
      <c r="GD777">
        <v>0.09619699812386882</v>
      </c>
      <c r="GE777">
        <v>0.1724395462002552</v>
      </c>
      <c r="GF777">
        <v>1</v>
      </c>
      <c r="GG777">
        <v>1300.989117647058</v>
      </c>
      <c r="GH777">
        <v>-22.53552331387202</v>
      </c>
      <c r="GI777">
        <v>2.226254263327248</v>
      </c>
      <c r="GJ777">
        <v>0</v>
      </c>
      <c r="GK777">
        <v>2.1433345</v>
      </c>
      <c r="GL777">
        <v>-0.08247714821763835</v>
      </c>
      <c r="GM777">
        <v>0.01402685191873075</v>
      </c>
      <c r="GN777">
        <v>1</v>
      </c>
      <c r="GO777">
        <v>2</v>
      </c>
      <c r="GP777">
        <v>3</v>
      </c>
      <c r="GQ777" t="s">
        <v>440</v>
      </c>
      <c r="GR777">
        <v>3.13368</v>
      </c>
      <c r="GS777">
        <v>2.7603</v>
      </c>
      <c r="GT777">
        <v>0.212581</v>
      </c>
      <c r="GU777">
        <v>0.215051</v>
      </c>
      <c r="GV777">
        <v>0.0804044</v>
      </c>
      <c r="GW777">
        <v>0.0720528</v>
      </c>
      <c r="GX777">
        <v>24961.3</v>
      </c>
      <c r="GY777">
        <v>24887.9</v>
      </c>
      <c r="GZ777">
        <v>29491.3</v>
      </c>
      <c r="HA777">
        <v>29318.6</v>
      </c>
      <c r="HB777">
        <v>35842.6</v>
      </c>
      <c r="HC777">
        <v>36042.9</v>
      </c>
      <c r="HD777">
        <v>41496.1</v>
      </c>
      <c r="HE777">
        <v>41649.7</v>
      </c>
      <c r="HF777">
        <v>1.91005</v>
      </c>
      <c r="HG777">
        <v>1.8291</v>
      </c>
      <c r="HH777">
        <v>0.00944734</v>
      </c>
      <c r="HI777">
        <v>0</v>
      </c>
      <c r="HJ777">
        <v>23.8602</v>
      </c>
      <c r="HK777">
        <v>999.9</v>
      </c>
      <c r="HL777">
        <v>33.5</v>
      </c>
      <c r="HM777">
        <v>31.3</v>
      </c>
      <c r="HN777">
        <v>17.0372</v>
      </c>
      <c r="HO777">
        <v>62.4169</v>
      </c>
      <c r="HP777">
        <v>30.8454</v>
      </c>
      <c r="HQ777">
        <v>1</v>
      </c>
      <c r="HR777">
        <v>0.309007</v>
      </c>
      <c r="HS777">
        <v>5.41831</v>
      </c>
      <c r="HT777">
        <v>20.258</v>
      </c>
      <c r="HU777">
        <v>5.21849</v>
      </c>
      <c r="HV777">
        <v>12.0161</v>
      </c>
      <c r="HW777">
        <v>4.988</v>
      </c>
      <c r="HX777">
        <v>3.28763</v>
      </c>
      <c r="HY777">
        <v>9999</v>
      </c>
      <c r="HZ777">
        <v>9999</v>
      </c>
      <c r="IA777">
        <v>9999</v>
      </c>
      <c r="IB777">
        <v>999.9</v>
      </c>
      <c r="IC777">
        <v>4.97287</v>
      </c>
      <c r="ID777">
        <v>1.86661</v>
      </c>
      <c r="IE777">
        <v>1.86589</v>
      </c>
      <c r="IF777">
        <v>1.86586</v>
      </c>
      <c r="IG777">
        <v>1.8677</v>
      </c>
      <c r="IH777">
        <v>1.87017</v>
      </c>
      <c r="II777">
        <v>1.86876</v>
      </c>
      <c r="IJ777">
        <v>1.87027</v>
      </c>
      <c r="IK777">
        <v>0</v>
      </c>
      <c r="IL777">
        <v>0</v>
      </c>
      <c r="IM777">
        <v>0</v>
      </c>
      <c r="IN777">
        <v>0</v>
      </c>
      <c r="IO777" t="s">
        <v>441</v>
      </c>
      <c r="IP777" t="s">
        <v>442</v>
      </c>
      <c r="IQ777" t="s">
        <v>443</v>
      </c>
      <c r="IR777" t="s">
        <v>443</v>
      </c>
      <c r="IS777" t="s">
        <v>443</v>
      </c>
      <c r="IT777" t="s">
        <v>443</v>
      </c>
      <c r="IU777">
        <v>0</v>
      </c>
      <c r="IV777">
        <v>100</v>
      </c>
      <c r="IW777">
        <v>100</v>
      </c>
      <c r="IX777">
        <v>-4.24</v>
      </c>
      <c r="IY777">
        <v>0.0736</v>
      </c>
      <c r="IZ777">
        <v>-1.414774939843471</v>
      </c>
      <c r="JA777">
        <v>-0.002262605230658699</v>
      </c>
      <c r="JB777">
        <v>4.117972070868355E-07</v>
      </c>
      <c r="JC777">
        <v>-1.535053720392113E-10</v>
      </c>
      <c r="JD777">
        <v>-0.05773197212917025</v>
      </c>
      <c r="JE777">
        <v>-0.004387372397949352</v>
      </c>
      <c r="JF777">
        <v>0.001148265067849212</v>
      </c>
      <c r="JG777">
        <v>-2.372704636287677E-05</v>
      </c>
      <c r="JH777">
        <v>4</v>
      </c>
      <c r="JI777">
        <v>2346</v>
      </c>
      <c r="JJ777">
        <v>1</v>
      </c>
      <c r="JK777">
        <v>24</v>
      </c>
      <c r="JL777">
        <v>21764.7</v>
      </c>
      <c r="JM777">
        <v>29358613.3</v>
      </c>
      <c r="JN777">
        <v>2.83691</v>
      </c>
      <c r="JO777">
        <v>2.24243</v>
      </c>
      <c r="JP777">
        <v>1.39771</v>
      </c>
      <c r="JQ777">
        <v>2.35229</v>
      </c>
      <c r="JR777">
        <v>1.49536</v>
      </c>
      <c r="JS777">
        <v>2.59155</v>
      </c>
      <c r="JT777">
        <v>36.152</v>
      </c>
      <c r="JU777">
        <v>24.0262</v>
      </c>
      <c r="JV777">
        <v>18</v>
      </c>
      <c r="JW777">
        <v>501.643</v>
      </c>
      <c r="JX777">
        <v>439.625</v>
      </c>
      <c r="JY777">
        <v>17.9972</v>
      </c>
      <c r="JZ777">
        <v>31.3562</v>
      </c>
      <c r="KA777">
        <v>30.0013</v>
      </c>
      <c r="KB777">
        <v>31.1348</v>
      </c>
      <c r="KC777">
        <v>31.0581</v>
      </c>
      <c r="KD777">
        <v>56.897</v>
      </c>
      <c r="KE777">
        <v>17.4763</v>
      </c>
      <c r="KF777">
        <v>27.6733</v>
      </c>
      <c r="KG777">
        <v>17.9421</v>
      </c>
      <c r="KH777">
        <v>1490.61</v>
      </c>
      <c r="KI777">
        <v>14.4087</v>
      </c>
      <c r="KJ777">
        <v>100.787</v>
      </c>
      <c r="KK777">
        <v>100.157</v>
      </c>
    </row>
    <row r="778" spans="1:297">
      <c r="A778">
        <v>762</v>
      </c>
      <c r="B778">
        <v>1761516804</v>
      </c>
      <c r="C778">
        <v>9593.5</v>
      </c>
      <c r="D778" t="s">
        <v>1973</v>
      </c>
      <c r="E778" t="s">
        <v>1974</v>
      </c>
      <c r="F778">
        <v>5</v>
      </c>
      <c r="G778" t="s">
        <v>1604</v>
      </c>
      <c r="H778" t="s">
        <v>436</v>
      </c>
      <c r="I778">
        <v>1761516801.2</v>
      </c>
      <c r="J778">
        <f>(K778)/1000</f>
        <v>0</v>
      </c>
      <c r="K778">
        <f>IF(DP778, AN778, AH778)</f>
        <v>0</v>
      </c>
      <c r="L778">
        <f>IF(DP778, AI778, AG778)</f>
        <v>0</v>
      </c>
      <c r="M778">
        <f>DR778 - IF(AU778&gt;1, L778*DL778*100.0/(AW778), 0)</f>
        <v>0</v>
      </c>
      <c r="N778">
        <f>((T778-J778/2)*M778-L778)/(T778+J778/2)</f>
        <v>0</v>
      </c>
      <c r="O778">
        <f>N778*(DY778+DZ778)/1000.0</f>
        <v>0</v>
      </c>
      <c r="P778">
        <f>(DR778 - IF(AU778&gt;1, L778*DL778*100.0/(AW778), 0))*(DY778+DZ778)/1000.0</f>
        <v>0</v>
      </c>
      <c r="Q778">
        <f>2.0/((1/S778-1/R778)+SIGN(S778)*SQRT((1/S778-1/R778)*(1/S778-1/R778) + 4*DM778/((DM778+1)*(DM778+1))*(2*1/S778*1/R778-1/R778*1/R778)))</f>
        <v>0</v>
      </c>
      <c r="R778">
        <f>IF(LEFT(DN778,1)&lt;&gt;"0",IF(LEFT(DN778,1)="1",3.0,DO778),$D$5+$E$5*(EF778*DY778/($K$5*1000))+$F$5*(EF778*DY778/($K$5*1000))*MAX(MIN(DL778,$J$5),$I$5)*MAX(MIN(DL778,$J$5),$I$5)+$G$5*MAX(MIN(DL778,$J$5),$I$5)*(EF778*DY778/($K$5*1000))+$H$5*(EF778*DY778/($K$5*1000))*(EF778*DY778/($K$5*1000)))</f>
        <v>0</v>
      </c>
      <c r="S778">
        <f>J778*(1000-(1000*0.61365*exp(17.502*W778/(240.97+W778))/(DY778+DZ778)+DT778)/2)/(1000*0.61365*exp(17.502*W778/(240.97+W778))/(DY778+DZ778)-DT778)</f>
        <v>0</v>
      </c>
      <c r="T778">
        <f>1/((DM778+1)/(Q778/1.6)+1/(R778/1.37)) + DM778/((DM778+1)/(Q778/1.6) + DM778/(R778/1.37))</f>
        <v>0</v>
      </c>
      <c r="U778">
        <f>(DH778*DK778)</f>
        <v>0</v>
      </c>
      <c r="V778">
        <f>(EA778+(U778+2*0.95*5.67E-8*(((EA778+$B$7)+273)^4-(EA778+273)^4)-44100*J778)/(1.84*29.3*R778+8*0.95*5.67E-8*(EA778+273)^3))</f>
        <v>0</v>
      </c>
      <c r="W778">
        <f>($C$7*EB778+$D$7*EC778+$E$7*V778)</f>
        <v>0</v>
      </c>
      <c r="X778">
        <f>0.61365*exp(17.502*W778/(240.97+W778))</f>
        <v>0</v>
      </c>
      <c r="Y778">
        <f>(Z778/AA778*100)</f>
        <v>0</v>
      </c>
      <c r="Z778">
        <f>DT778*(DY778+DZ778)/1000</f>
        <v>0</v>
      </c>
      <c r="AA778">
        <f>0.61365*exp(17.502*EA778/(240.97+EA778))</f>
        <v>0</v>
      </c>
      <c r="AB778">
        <f>(X778-DT778*(DY778+DZ778)/1000)</f>
        <v>0</v>
      </c>
      <c r="AC778">
        <f>(-J778*44100)</f>
        <v>0</v>
      </c>
      <c r="AD778">
        <f>2*29.3*R778*0.92*(EA778-W778)</f>
        <v>0</v>
      </c>
      <c r="AE778">
        <f>2*0.95*5.67E-8*(((EA778+$B$7)+273)^4-(W778+273)^4)</f>
        <v>0</v>
      </c>
      <c r="AF778">
        <f>U778+AE778+AC778+AD778</f>
        <v>0</v>
      </c>
      <c r="AG778">
        <f>DX778*AU778*(DS778-DR778*(1000-AU778*DU778)/(1000-AU778*DT778))/(100*DL778)</f>
        <v>0</v>
      </c>
      <c r="AH778">
        <f>1000*DX778*AU778*(DT778-DU778)/(100*DL778*(1000-AU778*DT778))</f>
        <v>0</v>
      </c>
      <c r="AI778">
        <f>(AJ778 - AK778 - DY778*1E3/(8.314*(EA778+273.15)) * AM778/DX778 * AL778) * DX778/(100*DL778) * (1000 - DU778)/1000</f>
        <v>0</v>
      </c>
      <c r="AJ778">
        <v>1499.507820368427</v>
      </c>
      <c r="AK778">
        <v>1456.743212121212</v>
      </c>
      <c r="AL778">
        <v>3.399287348247529</v>
      </c>
      <c r="AM778">
        <v>65.65834347020231</v>
      </c>
      <c r="AN778">
        <f>(AP778 - AO778 + DY778*1E3/(8.314*(EA778+273.15)) * AR778/DX778 * AQ778) * DX778/(100*DL778) * 1000/(1000 - AP778)</f>
        <v>0</v>
      </c>
      <c r="AO778">
        <v>14.3111199694904</v>
      </c>
      <c r="AP778">
        <v>16.38668787878787</v>
      </c>
      <c r="AQ778">
        <v>-0.0005528793523235394</v>
      </c>
      <c r="AR778">
        <v>107.4177789400426</v>
      </c>
      <c r="AS778">
        <v>0</v>
      </c>
      <c r="AT778">
        <v>0</v>
      </c>
      <c r="AU778">
        <f>IF(AS778*$H$13&gt;=AW778,1.0,(AW778/(AW778-AS778*$H$13)))</f>
        <v>0</v>
      </c>
      <c r="AV778">
        <f>(AU778-1)*100</f>
        <v>0</v>
      </c>
      <c r="AW778">
        <f>MAX(0,($B$13+$C$13*EF778)/(1+$D$13*EF778)*DY778/(EA778+273)*$E$13)</f>
        <v>0</v>
      </c>
      <c r="AX778" t="s">
        <v>437</v>
      </c>
      <c r="AY778" t="s">
        <v>437</v>
      </c>
      <c r="AZ778">
        <v>0</v>
      </c>
      <c r="BA778">
        <v>0</v>
      </c>
      <c r="BB778">
        <f>1-AZ778/BA778</f>
        <v>0</v>
      </c>
      <c r="BC778">
        <v>0</v>
      </c>
      <c r="BD778" t="s">
        <v>437</v>
      </c>
      <c r="BE778" t="s">
        <v>437</v>
      </c>
      <c r="BF778">
        <v>0</v>
      </c>
      <c r="BG778">
        <v>0</v>
      </c>
      <c r="BH778">
        <f>1-BF778/BG778</f>
        <v>0</v>
      </c>
      <c r="BI778">
        <v>0.5</v>
      </c>
      <c r="BJ778">
        <f>DI778</f>
        <v>0</v>
      </c>
      <c r="BK778">
        <f>L778</f>
        <v>0</v>
      </c>
      <c r="BL778">
        <f>BH778*BI778*BJ778</f>
        <v>0</v>
      </c>
      <c r="BM778">
        <f>(BK778-BC778)/BJ778</f>
        <v>0</v>
      </c>
      <c r="BN778">
        <f>(BA778-BG778)/BG778</f>
        <v>0</v>
      </c>
      <c r="BO778">
        <f>AZ778/(BB778+AZ778/BG778)</f>
        <v>0</v>
      </c>
      <c r="BP778" t="s">
        <v>437</v>
      </c>
      <c r="BQ778">
        <v>0</v>
      </c>
      <c r="BR778">
        <f>IF(BQ778&lt;&gt;0, BQ778, BO778)</f>
        <v>0</v>
      </c>
      <c r="BS778">
        <f>1-BR778/BG778</f>
        <v>0</v>
      </c>
      <c r="BT778">
        <f>(BG778-BF778)/(BG778-BR778)</f>
        <v>0</v>
      </c>
      <c r="BU778">
        <f>(BA778-BG778)/(BA778-BR778)</f>
        <v>0</v>
      </c>
      <c r="BV778">
        <f>(BG778-BF778)/(BG778-AZ778)</f>
        <v>0</v>
      </c>
      <c r="BW778">
        <f>(BA778-BG778)/(BA778-AZ778)</f>
        <v>0</v>
      </c>
      <c r="BX778">
        <f>(BT778*BR778/BF778)</f>
        <v>0</v>
      </c>
      <c r="BY778">
        <f>(1-BX778)</f>
        <v>0</v>
      </c>
      <c r="BZ778">
        <v>2020</v>
      </c>
      <c r="CA778">
        <v>290.0000000000001</v>
      </c>
      <c r="CB778">
        <v>1590.42</v>
      </c>
      <c r="CC778">
        <v>295</v>
      </c>
      <c r="CD778">
        <v>5220.67</v>
      </c>
      <c r="CE778">
        <v>1591.29</v>
      </c>
      <c r="CF778">
        <v>-0.87</v>
      </c>
      <c r="CG778">
        <v>300.0000000000001</v>
      </c>
      <c r="CH778">
        <v>23.8</v>
      </c>
      <c r="CI778">
        <v>1650.734719841875</v>
      </c>
      <c r="CJ778">
        <v>2.032994541366527</v>
      </c>
      <c r="CK778">
        <v>-31.03478562282126</v>
      </c>
      <c r="CL778">
        <v>0.9198548094063967</v>
      </c>
      <c r="CM778">
        <v>0.9759925733019913</v>
      </c>
      <c r="CN778">
        <v>-0.00431141668520578</v>
      </c>
      <c r="CO778">
        <v>289.9999999999999</v>
      </c>
      <c r="CP778">
        <v>1590.91</v>
      </c>
      <c r="CQ778">
        <v>765</v>
      </c>
      <c r="CR778">
        <v>5219.32</v>
      </c>
      <c r="CS778">
        <v>1591.27</v>
      </c>
      <c r="CT778">
        <v>-0.36</v>
      </c>
      <c r="DH778">
        <f>$B$11*EG778+$C$11*EH778+$F$11*ES778*(1-EV778)</f>
        <v>0</v>
      </c>
      <c r="DI778">
        <f>DH778*DJ778</f>
        <v>0</v>
      </c>
      <c r="DJ778">
        <f>($B$11*$D$9+$C$11*$D$9+$F$11*((FF778+EX778)/MAX(FF778+EX778+FG778, 0.1)*$I$9+FG778/MAX(FF778+EX778+FG778, 0.1)*$J$9))/($B$11+$C$11+$F$11)</f>
        <v>0</v>
      </c>
      <c r="DK778">
        <f>($B$11*$K$9+$C$11*$K$9+$F$11*((FF778+EX778)/MAX(FF778+EX778+FG778, 0.1)*$P$9+FG778/MAX(FF778+EX778+FG778, 0.1)*$Q$9))/($B$11+$C$11+$F$11)</f>
        <v>0</v>
      </c>
      <c r="DL778">
        <v>6</v>
      </c>
      <c r="DM778">
        <v>0.5</v>
      </c>
      <c r="DN778" t="s">
        <v>438</v>
      </c>
      <c r="DO778">
        <v>2</v>
      </c>
      <c r="DP778" t="b">
        <v>1</v>
      </c>
      <c r="DQ778">
        <v>1761516801.2</v>
      </c>
      <c r="DR778">
        <v>1425.178</v>
      </c>
      <c r="DS778">
        <v>1478.692</v>
      </c>
      <c r="DT778">
        <v>16.39519</v>
      </c>
      <c r="DU778">
        <v>14.31595</v>
      </c>
      <c r="DV778">
        <v>1429.434</v>
      </c>
      <c r="DW778">
        <v>16.3218</v>
      </c>
      <c r="DX778">
        <v>500.0033</v>
      </c>
      <c r="DY778">
        <v>90.23797999999999</v>
      </c>
      <c r="DZ778">
        <v>0.0999811</v>
      </c>
      <c r="EA778">
        <v>23.89688</v>
      </c>
      <c r="EB778">
        <v>24.02408</v>
      </c>
      <c r="EC778">
        <v>999.9</v>
      </c>
      <c r="ED778">
        <v>0</v>
      </c>
      <c r="EE778">
        <v>0</v>
      </c>
      <c r="EF778">
        <v>10007.112</v>
      </c>
      <c r="EG778">
        <v>0</v>
      </c>
      <c r="EH778">
        <v>1044.834</v>
      </c>
      <c r="EI778">
        <v>-53.51696</v>
      </c>
      <c r="EJ778">
        <v>1448.932</v>
      </c>
      <c r="EK778">
        <v>1500.171</v>
      </c>
      <c r="EL778">
        <v>2.079253</v>
      </c>
      <c r="EM778">
        <v>1478.692</v>
      </c>
      <c r="EN778">
        <v>14.31595</v>
      </c>
      <c r="EO778">
        <v>1.479468</v>
      </c>
      <c r="EP778">
        <v>1.291841</v>
      </c>
      <c r="EQ778">
        <v>12.75762</v>
      </c>
      <c r="ER778">
        <v>10.70427</v>
      </c>
      <c r="ES778">
        <v>2000.006</v>
      </c>
      <c r="ET778">
        <v>0.9799970000000002</v>
      </c>
      <c r="EU778">
        <v>0.020003</v>
      </c>
      <c r="EV778">
        <v>0</v>
      </c>
      <c r="EW778">
        <v>1295.729</v>
      </c>
      <c r="EX778">
        <v>5.000970000000001</v>
      </c>
      <c r="EY778">
        <v>26219.16</v>
      </c>
      <c r="EZ778">
        <v>16707.62</v>
      </c>
      <c r="FA778">
        <v>41.187</v>
      </c>
      <c r="FB778">
        <v>42.312</v>
      </c>
      <c r="FC778">
        <v>41.3561</v>
      </c>
      <c r="FD778">
        <v>41.6996</v>
      </c>
      <c r="FE778">
        <v>41.25</v>
      </c>
      <c r="FF778">
        <v>1955.096</v>
      </c>
      <c r="FG778">
        <v>39.90999999999999</v>
      </c>
      <c r="FH778">
        <v>0</v>
      </c>
      <c r="FI778">
        <v>11675</v>
      </c>
      <c r="FJ778">
        <v>0</v>
      </c>
      <c r="FK778">
        <v>1297.75</v>
      </c>
      <c r="FL778">
        <v>-23.42495726398143</v>
      </c>
      <c r="FM778">
        <v>-441.6376068490624</v>
      </c>
      <c r="FN778">
        <v>26255.35</v>
      </c>
      <c r="FO778">
        <v>15</v>
      </c>
      <c r="FP778">
        <v>0</v>
      </c>
      <c r="FQ778" t="s">
        <v>439</v>
      </c>
      <c r="FR778">
        <v>1760210915.6</v>
      </c>
      <c r="FS778">
        <v>0</v>
      </c>
      <c r="FT778">
        <v>0</v>
      </c>
      <c r="FU778">
        <v>-0.215</v>
      </c>
      <c r="FV778">
        <v>0</v>
      </c>
      <c r="FW778">
        <v>-0.6919999999999999</v>
      </c>
      <c r="FX778">
        <v>0</v>
      </c>
      <c r="FY778">
        <v>400</v>
      </c>
      <c r="FZ778">
        <v>0</v>
      </c>
      <c r="GA778">
        <v>0.15</v>
      </c>
      <c r="GB778">
        <v>0</v>
      </c>
      <c r="GC778">
        <v>-53.61513414634146</v>
      </c>
      <c r="GD778">
        <v>1.060051567944123</v>
      </c>
      <c r="GE778">
        <v>0.169337990219526</v>
      </c>
      <c r="GF778">
        <v>0</v>
      </c>
      <c r="GG778">
        <v>1298.900882352941</v>
      </c>
      <c r="GH778">
        <v>-23.22398777413537</v>
      </c>
      <c r="GI778">
        <v>2.292093016856837</v>
      </c>
      <c r="GJ778">
        <v>0</v>
      </c>
      <c r="GK778">
        <v>2.124491463414634</v>
      </c>
      <c r="GL778">
        <v>-0.2502903135888506</v>
      </c>
      <c r="GM778">
        <v>0.03030465854560542</v>
      </c>
      <c r="GN778">
        <v>0</v>
      </c>
      <c r="GO778">
        <v>0</v>
      </c>
      <c r="GP778">
        <v>3</v>
      </c>
      <c r="GQ778" t="s">
        <v>455</v>
      </c>
      <c r="GR778">
        <v>3.13365</v>
      </c>
      <c r="GS778">
        <v>2.76032</v>
      </c>
      <c r="GT778">
        <v>0.214104</v>
      </c>
      <c r="GU778">
        <v>0.216541</v>
      </c>
      <c r="GV778">
        <v>0.0803344</v>
      </c>
      <c r="GW778">
        <v>0.07226630000000001</v>
      </c>
      <c r="GX778">
        <v>24912.3</v>
      </c>
      <c r="GY778">
        <v>24840.4</v>
      </c>
      <c r="GZ778">
        <v>29490.5</v>
      </c>
      <c r="HA778">
        <v>29318.5</v>
      </c>
      <c r="HB778">
        <v>35844.6</v>
      </c>
      <c r="HC778">
        <v>36034.4</v>
      </c>
      <c r="HD778">
        <v>41495.2</v>
      </c>
      <c r="HE778">
        <v>41649.5</v>
      </c>
      <c r="HF778">
        <v>1.90998</v>
      </c>
      <c r="HG778">
        <v>1.82892</v>
      </c>
      <c r="HH778">
        <v>0.0105649</v>
      </c>
      <c r="HI778">
        <v>0</v>
      </c>
      <c r="HJ778">
        <v>23.8595</v>
      </c>
      <c r="HK778">
        <v>999.9</v>
      </c>
      <c r="HL778">
        <v>33.5</v>
      </c>
      <c r="HM778">
        <v>31.3</v>
      </c>
      <c r="HN778">
        <v>17.0381</v>
      </c>
      <c r="HO778">
        <v>62.5169</v>
      </c>
      <c r="HP778">
        <v>30.8454</v>
      </c>
      <c r="HQ778">
        <v>1</v>
      </c>
      <c r="HR778">
        <v>0.310213</v>
      </c>
      <c r="HS778">
        <v>5.53564</v>
      </c>
      <c r="HT778">
        <v>20.2541</v>
      </c>
      <c r="HU778">
        <v>5.21804</v>
      </c>
      <c r="HV778">
        <v>12.0161</v>
      </c>
      <c r="HW778">
        <v>4.98795</v>
      </c>
      <c r="HX778">
        <v>3.28763</v>
      </c>
      <c r="HY778">
        <v>9999</v>
      </c>
      <c r="HZ778">
        <v>9999</v>
      </c>
      <c r="IA778">
        <v>9999</v>
      </c>
      <c r="IB778">
        <v>999.9</v>
      </c>
      <c r="IC778">
        <v>4.97286</v>
      </c>
      <c r="ID778">
        <v>1.86661</v>
      </c>
      <c r="IE778">
        <v>1.86586</v>
      </c>
      <c r="IF778">
        <v>1.86586</v>
      </c>
      <c r="IG778">
        <v>1.86769</v>
      </c>
      <c r="IH778">
        <v>1.87016</v>
      </c>
      <c r="II778">
        <v>1.86876</v>
      </c>
      <c r="IJ778">
        <v>1.87027</v>
      </c>
      <c r="IK778">
        <v>0</v>
      </c>
      <c r="IL778">
        <v>0</v>
      </c>
      <c r="IM778">
        <v>0</v>
      </c>
      <c r="IN778">
        <v>0</v>
      </c>
      <c r="IO778" t="s">
        <v>441</v>
      </c>
      <c r="IP778" t="s">
        <v>442</v>
      </c>
      <c r="IQ778" t="s">
        <v>443</v>
      </c>
      <c r="IR778" t="s">
        <v>443</v>
      </c>
      <c r="IS778" t="s">
        <v>443</v>
      </c>
      <c r="IT778" t="s">
        <v>443</v>
      </c>
      <c r="IU778">
        <v>0</v>
      </c>
      <c r="IV778">
        <v>100</v>
      </c>
      <c r="IW778">
        <v>100</v>
      </c>
      <c r="IX778">
        <v>-4.28</v>
      </c>
      <c r="IY778">
        <v>0.0733</v>
      </c>
      <c r="IZ778">
        <v>-1.414774939843471</v>
      </c>
      <c r="JA778">
        <v>-0.002262605230658699</v>
      </c>
      <c r="JB778">
        <v>4.117972070868355E-07</v>
      </c>
      <c r="JC778">
        <v>-1.535053720392113E-10</v>
      </c>
      <c r="JD778">
        <v>-0.05773197212917025</v>
      </c>
      <c r="JE778">
        <v>-0.004387372397949352</v>
      </c>
      <c r="JF778">
        <v>0.001148265067849212</v>
      </c>
      <c r="JG778">
        <v>-2.372704636287677E-05</v>
      </c>
      <c r="JH778">
        <v>4</v>
      </c>
      <c r="JI778">
        <v>2346</v>
      </c>
      <c r="JJ778">
        <v>1</v>
      </c>
      <c r="JK778">
        <v>24</v>
      </c>
      <c r="JL778">
        <v>21764.8</v>
      </c>
      <c r="JM778">
        <v>29358613.4</v>
      </c>
      <c r="JN778">
        <v>2.86499</v>
      </c>
      <c r="JO778">
        <v>2.23633</v>
      </c>
      <c r="JP778">
        <v>1.39648</v>
      </c>
      <c r="JQ778">
        <v>2.35596</v>
      </c>
      <c r="JR778">
        <v>1.49536</v>
      </c>
      <c r="JS778">
        <v>2.54028</v>
      </c>
      <c r="JT778">
        <v>36.1285</v>
      </c>
      <c r="JU778">
        <v>24.0087</v>
      </c>
      <c r="JV778">
        <v>18</v>
      </c>
      <c r="JW778">
        <v>501.594</v>
      </c>
      <c r="JX778">
        <v>439.516</v>
      </c>
      <c r="JY778">
        <v>17.9657</v>
      </c>
      <c r="JZ778">
        <v>31.3562</v>
      </c>
      <c r="KA778">
        <v>30.0012</v>
      </c>
      <c r="KB778">
        <v>31.1348</v>
      </c>
      <c r="KC778">
        <v>31.0581</v>
      </c>
      <c r="KD778">
        <v>57.36</v>
      </c>
      <c r="KE778">
        <v>17.1908</v>
      </c>
      <c r="KF778">
        <v>28.0743</v>
      </c>
      <c r="KG778">
        <v>17.9199</v>
      </c>
      <c r="KH778">
        <v>1503.97</v>
      </c>
      <c r="KI778">
        <v>14.4545</v>
      </c>
      <c r="KJ778">
        <v>100.785</v>
      </c>
      <c r="KK778">
        <v>100.157</v>
      </c>
    </row>
    <row r="779" spans="1:297">
      <c r="A779">
        <v>763</v>
      </c>
      <c r="B779">
        <v>1761516809</v>
      </c>
      <c r="C779">
        <v>9598.5</v>
      </c>
      <c r="D779" t="s">
        <v>1975</v>
      </c>
      <c r="E779" t="s">
        <v>1976</v>
      </c>
      <c r="F779">
        <v>5</v>
      </c>
      <c r="G779" t="s">
        <v>1604</v>
      </c>
      <c r="H779" t="s">
        <v>436</v>
      </c>
      <c r="I779">
        <v>1761516806.5</v>
      </c>
      <c r="J779">
        <f>(K779)/1000</f>
        <v>0</v>
      </c>
      <c r="K779">
        <f>IF(DP779, AN779, AH779)</f>
        <v>0</v>
      </c>
      <c r="L779">
        <f>IF(DP779, AI779, AG779)</f>
        <v>0</v>
      </c>
      <c r="M779">
        <f>DR779 - IF(AU779&gt;1, L779*DL779*100.0/(AW779), 0)</f>
        <v>0</v>
      </c>
      <c r="N779">
        <f>((T779-J779/2)*M779-L779)/(T779+J779/2)</f>
        <v>0</v>
      </c>
      <c r="O779">
        <f>N779*(DY779+DZ779)/1000.0</f>
        <v>0</v>
      </c>
      <c r="P779">
        <f>(DR779 - IF(AU779&gt;1, L779*DL779*100.0/(AW779), 0))*(DY779+DZ779)/1000.0</f>
        <v>0</v>
      </c>
      <c r="Q779">
        <f>2.0/((1/S779-1/R779)+SIGN(S779)*SQRT((1/S779-1/R779)*(1/S779-1/R779) + 4*DM779/((DM779+1)*(DM779+1))*(2*1/S779*1/R779-1/R779*1/R779)))</f>
        <v>0</v>
      </c>
      <c r="R779">
        <f>IF(LEFT(DN779,1)&lt;&gt;"0",IF(LEFT(DN779,1)="1",3.0,DO779),$D$5+$E$5*(EF779*DY779/($K$5*1000))+$F$5*(EF779*DY779/($K$5*1000))*MAX(MIN(DL779,$J$5),$I$5)*MAX(MIN(DL779,$J$5),$I$5)+$G$5*MAX(MIN(DL779,$J$5),$I$5)*(EF779*DY779/($K$5*1000))+$H$5*(EF779*DY779/($K$5*1000))*(EF779*DY779/($K$5*1000)))</f>
        <v>0</v>
      </c>
      <c r="S779">
        <f>J779*(1000-(1000*0.61365*exp(17.502*W779/(240.97+W779))/(DY779+DZ779)+DT779)/2)/(1000*0.61365*exp(17.502*W779/(240.97+W779))/(DY779+DZ779)-DT779)</f>
        <v>0</v>
      </c>
      <c r="T779">
        <f>1/((DM779+1)/(Q779/1.6)+1/(R779/1.37)) + DM779/((DM779+1)/(Q779/1.6) + DM779/(R779/1.37))</f>
        <v>0</v>
      </c>
      <c r="U779">
        <f>(DH779*DK779)</f>
        <v>0</v>
      </c>
      <c r="V779">
        <f>(EA779+(U779+2*0.95*5.67E-8*(((EA779+$B$7)+273)^4-(EA779+273)^4)-44100*J779)/(1.84*29.3*R779+8*0.95*5.67E-8*(EA779+273)^3))</f>
        <v>0</v>
      </c>
      <c r="W779">
        <f>($C$7*EB779+$D$7*EC779+$E$7*V779)</f>
        <v>0</v>
      </c>
      <c r="X779">
        <f>0.61365*exp(17.502*W779/(240.97+W779))</f>
        <v>0</v>
      </c>
      <c r="Y779">
        <f>(Z779/AA779*100)</f>
        <v>0</v>
      </c>
      <c r="Z779">
        <f>DT779*(DY779+DZ779)/1000</f>
        <v>0</v>
      </c>
      <c r="AA779">
        <f>0.61365*exp(17.502*EA779/(240.97+EA779))</f>
        <v>0</v>
      </c>
      <c r="AB779">
        <f>(X779-DT779*(DY779+DZ779)/1000)</f>
        <v>0</v>
      </c>
      <c r="AC779">
        <f>(-J779*44100)</f>
        <v>0</v>
      </c>
      <c r="AD779">
        <f>2*29.3*R779*0.92*(EA779-W779)</f>
        <v>0</v>
      </c>
      <c r="AE779">
        <f>2*0.95*5.67E-8*(((EA779+$B$7)+273)^4-(W779+273)^4)</f>
        <v>0</v>
      </c>
      <c r="AF779">
        <f>U779+AE779+AC779+AD779</f>
        <v>0</v>
      </c>
      <c r="AG779">
        <f>DX779*AU779*(DS779-DR779*(1000-AU779*DU779)/(1000-AU779*DT779))/(100*DL779)</f>
        <v>0</v>
      </c>
      <c r="AH779">
        <f>1000*DX779*AU779*(DT779-DU779)/(100*DL779*(1000-AU779*DT779))</f>
        <v>0</v>
      </c>
      <c r="AI779">
        <f>(AJ779 - AK779 - DY779*1E3/(8.314*(EA779+273.15)) * AM779/DX779 * AL779) * DX779/(100*DL779) * (1000 - DU779)/1000</f>
        <v>0</v>
      </c>
      <c r="AJ779">
        <v>1517.299163328421</v>
      </c>
      <c r="AK779">
        <v>1474.111515151516</v>
      </c>
      <c r="AL779">
        <v>3.484045621542573</v>
      </c>
      <c r="AM779">
        <v>65.65834347020231</v>
      </c>
      <c r="AN779">
        <f>(AP779 - AO779 + DY779*1E3/(8.314*(EA779+273.15)) * AR779/DX779 * AQ779) * DX779/(100*DL779) * 1000/(1000 - AP779)</f>
        <v>0</v>
      </c>
      <c r="AO779">
        <v>14.47145940924324</v>
      </c>
      <c r="AP779">
        <v>16.39729878787878</v>
      </c>
      <c r="AQ779">
        <v>9.430866097020936E-05</v>
      </c>
      <c r="AR779">
        <v>107.4177789400426</v>
      </c>
      <c r="AS779">
        <v>0</v>
      </c>
      <c r="AT779">
        <v>0</v>
      </c>
      <c r="AU779">
        <f>IF(AS779*$H$13&gt;=AW779,1.0,(AW779/(AW779-AS779*$H$13)))</f>
        <v>0</v>
      </c>
      <c r="AV779">
        <f>(AU779-1)*100</f>
        <v>0</v>
      </c>
      <c r="AW779">
        <f>MAX(0,($B$13+$C$13*EF779)/(1+$D$13*EF779)*DY779/(EA779+273)*$E$13)</f>
        <v>0</v>
      </c>
      <c r="AX779" t="s">
        <v>437</v>
      </c>
      <c r="AY779" t="s">
        <v>437</v>
      </c>
      <c r="AZ779">
        <v>0</v>
      </c>
      <c r="BA779">
        <v>0</v>
      </c>
      <c r="BB779">
        <f>1-AZ779/BA779</f>
        <v>0</v>
      </c>
      <c r="BC779">
        <v>0</v>
      </c>
      <c r="BD779" t="s">
        <v>437</v>
      </c>
      <c r="BE779" t="s">
        <v>437</v>
      </c>
      <c r="BF779">
        <v>0</v>
      </c>
      <c r="BG779">
        <v>0</v>
      </c>
      <c r="BH779">
        <f>1-BF779/BG779</f>
        <v>0</v>
      </c>
      <c r="BI779">
        <v>0.5</v>
      </c>
      <c r="BJ779">
        <f>DI779</f>
        <v>0</v>
      </c>
      <c r="BK779">
        <f>L779</f>
        <v>0</v>
      </c>
      <c r="BL779">
        <f>BH779*BI779*BJ779</f>
        <v>0</v>
      </c>
      <c r="BM779">
        <f>(BK779-BC779)/BJ779</f>
        <v>0</v>
      </c>
      <c r="BN779">
        <f>(BA779-BG779)/BG779</f>
        <v>0</v>
      </c>
      <c r="BO779">
        <f>AZ779/(BB779+AZ779/BG779)</f>
        <v>0</v>
      </c>
      <c r="BP779" t="s">
        <v>437</v>
      </c>
      <c r="BQ779">
        <v>0</v>
      </c>
      <c r="BR779">
        <f>IF(BQ779&lt;&gt;0, BQ779, BO779)</f>
        <v>0</v>
      </c>
      <c r="BS779">
        <f>1-BR779/BG779</f>
        <v>0</v>
      </c>
      <c r="BT779">
        <f>(BG779-BF779)/(BG779-BR779)</f>
        <v>0</v>
      </c>
      <c r="BU779">
        <f>(BA779-BG779)/(BA779-BR779)</f>
        <v>0</v>
      </c>
      <c r="BV779">
        <f>(BG779-BF779)/(BG779-AZ779)</f>
        <v>0</v>
      </c>
      <c r="BW779">
        <f>(BA779-BG779)/(BA779-AZ779)</f>
        <v>0</v>
      </c>
      <c r="BX779">
        <f>(BT779*BR779/BF779)</f>
        <v>0</v>
      </c>
      <c r="BY779">
        <f>(1-BX779)</f>
        <v>0</v>
      </c>
      <c r="BZ779">
        <v>2020</v>
      </c>
      <c r="CA779">
        <v>290.0000000000001</v>
      </c>
      <c r="CB779">
        <v>1590.42</v>
      </c>
      <c r="CC779">
        <v>295</v>
      </c>
      <c r="CD779">
        <v>5220.67</v>
      </c>
      <c r="CE779">
        <v>1591.29</v>
      </c>
      <c r="CF779">
        <v>-0.87</v>
      </c>
      <c r="CG779">
        <v>300.0000000000001</v>
      </c>
      <c r="CH779">
        <v>23.8</v>
      </c>
      <c r="CI779">
        <v>1650.734719841875</v>
      </c>
      <c r="CJ779">
        <v>2.032994541366527</v>
      </c>
      <c r="CK779">
        <v>-31.03478562282126</v>
      </c>
      <c r="CL779">
        <v>0.9198548094063967</v>
      </c>
      <c r="CM779">
        <v>0.9759925733019913</v>
      </c>
      <c r="CN779">
        <v>-0.00431141668520578</v>
      </c>
      <c r="CO779">
        <v>289.9999999999999</v>
      </c>
      <c r="CP779">
        <v>1590.91</v>
      </c>
      <c r="CQ779">
        <v>765</v>
      </c>
      <c r="CR779">
        <v>5219.32</v>
      </c>
      <c r="CS779">
        <v>1591.27</v>
      </c>
      <c r="CT779">
        <v>-0.36</v>
      </c>
      <c r="DH779">
        <f>$B$11*EG779+$C$11*EH779+$F$11*ES779*(1-EV779)</f>
        <v>0</v>
      </c>
      <c r="DI779">
        <f>DH779*DJ779</f>
        <v>0</v>
      </c>
      <c r="DJ779">
        <f>($B$11*$D$9+$C$11*$D$9+$F$11*((FF779+EX779)/MAX(FF779+EX779+FG779, 0.1)*$I$9+FG779/MAX(FF779+EX779+FG779, 0.1)*$J$9))/($B$11+$C$11+$F$11)</f>
        <v>0</v>
      </c>
      <c r="DK779">
        <f>($B$11*$K$9+$C$11*$K$9+$F$11*((FF779+EX779)/MAX(FF779+EX779+FG779, 0.1)*$P$9+FG779/MAX(FF779+EX779+FG779, 0.1)*$Q$9))/($B$11+$C$11+$F$11)</f>
        <v>0</v>
      </c>
      <c r="DL779">
        <v>6</v>
      </c>
      <c r="DM779">
        <v>0.5</v>
      </c>
      <c r="DN779" t="s">
        <v>438</v>
      </c>
      <c r="DO779">
        <v>2</v>
      </c>
      <c r="DP779" t="b">
        <v>1</v>
      </c>
      <c r="DQ779">
        <v>1761516806.5</v>
      </c>
      <c r="DR779">
        <v>1443.107777777778</v>
      </c>
      <c r="DS779">
        <v>1496.81</v>
      </c>
      <c r="DT779">
        <v>16.38645555555555</v>
      </c>
      <c r="DU779">
        <v>14.47577777777778</v>
      </c>
      <c r="DV779">
        <v>1447.401111111111</v>
      </c>
      <c r="DW779">
        <v>16.3132</v>
      </c>
      <c r="DX779">
        <v>500.0365555555555</v>
      </c>
      <c r="DY779">
        <v>90.23605555555555</v>
      </c>
      <c r="DZ779">
        <v>0.1000782222222222</v>
      </c>
      <c r="EA779">
        <v>23.89778888888889</v>
      </c>
      <c r="EB779">
        <v>24.04398888888889</v>
      </c>
      <c r="EC779">
        <v>999.9000000000001</v>
      </c>
      <c r="ED779">
        <v>0</v>
      </c>
      <c r="EE779">
        <v>0</v>
      </c>
      <c r="EF779">
        <v>9995.272222222222</v>
      </c>
      <c r="EG779">
        <v>0</v>
      </c>
      <c r="EH779">
        <v>1044.84</v>
      </c>
      <c r="EI779">
        <v>-53.70391111111111</v>
      </c>
      <c r="EJ779">
        <v>1467.148888888889</v>
      </c>
      <c r="EK779">
        <v>1518.797777777778</v>
      </c>
      <c r="EL779">
        <v>1.910671111111111</v>
      </c>
      <c r="EM779">
        <v>1496.81</v>
      </c>
      <c r="EN779">
        <v>14.47577777777778</v>
      </c>
      <c r="EO779">
        <v>1.478648888888889</v>
      </c>
      <c r="EP779">
        <v>1.306237777777778</v>
      </c>
      <c r="EQ779">
        <v>12.74917777777778</v>
      </c>
      <c r="ER779">
        <v>10.87072222222222</v>
      </c>
      <c r="ES779">
        <v>1999.994444444445</v>
      </c>
      <c r="ET779">
        <v>0.9799970000000001</v>
      </c>
      <c r="EU779">
        <v>0.020003</v>
      </c>
      <c r="EV779">
        <v>0</v>
      </c>
      <c r="EW779">
        <v>1293.744444444444</v>
      </c>
      <c r="EX779">
        <v>5.00097</v>
      </c>
      <c r="EY779">
        <v>26180.74444444444</v>
      </c>
      <c r="EZ779">
        <v>16707.51111111111</v>
      </c>
      <c r="FA779">
        <v>41.187</v>
      </c>
      <c r="FB779">
        <v>42.312</v>
      </c>
      <c r="FC779">
        <v>41.375</v>
      </c>
      <c r="FD779">
        <v>41.743</v>
      </c>
      <c r="FE779">
        <v>41.25</v>
      </c>
      <c r="FF779">
        <v>1955.084444444445</v>
      </c>
      <c r="FG779">
        <v>39.91</v>
      </c>
      <c r="FH779">
        <v>0</v>
      </c>
      <c r="FI779">
        <v>11680.40000009537</v>
      </c>
      <c r="FJ779">
        <v>0</v>
      </c>
      <c r="FK779">
        <v>1295.5216</v>
      </c>
      <c r="FL779">
        <v>-22.37230765822121</v>
      </c>
      <c r="FM779">
        <v>-438.2076916499622</v>
      </c>
      <c r="FN779">
        <v>26213.676</v>
      </c>
      <c r="FO779">
        <v>15</v>
      </c>
      <c r="FP779">
        <v>0</v>
      </c>
      <c r="FQ779" t="s">
        <v>439</v>
      </c>
      <c r="FR779">
        <v>1760210915.6</v>
      </c>
      <c r="FS779">
        <v>0</v>
      </c>
      <c r="FT779">
        <v>0</v>
      </c>
      <c r="FU779">
        <v>-0.215</v>
      </c>
      <c r="FV779">
        <v>0</v>
      </c>
      <c r="FW779">
        <v>-0.6919999999999999</v>
      </c>
      <c r="FX779">
        <v>0</v>
      </c>
      <c r="FY779">
        <v>400</v>
      </c>
      <c r="FZ779">
        <v>0</v>
      </c>
      <c r="GA779">
        <v>0.15</v>
      </c>
      <c r="GB779">
        <v>0</v>
      </c>
      <c r="GC779">
        <v>-53.58118780487806</v>
      </c>
      <c r="GD779">
        <v>-0.3596195121952685</v>
      </c>
      <c r="GE779">
        <v>0.1448389689429255</v>
      </c>
      <c r="GF779">
        <v>1</v>
      </c>
      <c r="GG779">
        <v>1296.816470588235</v>
      </c>
      <c r="GH779">
        <v>-23.32681434032571</v>
      </c>
      <c r="GI779">
        <v>2.301463578264077</v>
      </c>
      <c r="GJ779">
        <v>0</v>
      </c>
      <c r="GK779">
        <v>2.071136341463415</v>
      </c>
      <c r="GL779">
        <v>-0.8599279442508663</v>
      </c>
      <c r="GM779">
        <v>0.09425992448895708</v>
      </c>
      <c r="GN779">
        <v>0</v>
      </c>
      <c r="GO779">
        <v>1</v>
      </c>
      <c r="GP779">
        <v>3</v>
      </c>
      <c r="GQ779" t="s">
        <v>446</v>
      </c>
      <c r="GR779">
        <v>3.1337</v>
      </c>
      <c r="GS779">
        <v>2.76029</v>
      </c>
      <c r="GT779">
        <v>0.215641</v>
      </c>
      <c r="GU779">
        <v>0.218001</v>
      </c>
      <c r="GV779">
        <v>0.0803914</v>
      </c>
      <c r="GW779">
        <v>0.07297339999999999</v>
      </c>
      <c r="GX779">
        <v>24863.1</v>
      </c>
      <c r="GY779">
        <v>24793.9</v>
      </c>
      <c r="GZ779">
        <v>29490.1</v>
      </c>
      <c r="HA779">
        <v>29318.3</v>
      </c>
      <c r="HB779">
        <v>35841.6</v>
      </c>
      <c r="HC779">
        <v>36006.6</v>
      </c>
      <c r="HD779">
        <v>41494.2</v>
      </c>
      <c r="HE779">
        <v>41649.2</v>
      </c>
      <c r="HF779">
        <v>1.90998</v>
      </c>
      <c r="HG779">
        <v>1.82908</v>
      </c>
      <c r="HH779">
        <v>0.0114813</v>
      </c>
      <c r="HI779">
        <v>0</v>
      </c>
      <c r="HJ779">
        <v>23.8575</v>
      </c>
      <c r="HK779">
        <v>999.9</v>
      </c>
      <c r="HL779">
        <v>33.5</v>
      </c>
      <c r="HM779">
        <v>31.3</v>
      </c>
      <c r="HN779">
        <v>17.0369</v>
      </c>
      <c r="HO779">
        <v>62.3169</v>
      </c>
      <c r="HP779">
        <v>30.8213</v>
      </c>
      <c r="HQ779">
        <v>1</v>
      </c>
      <c r="HR779">
        <v>0.310922</v>
      </c>
      <c r="HS779">
        <v>5.61579</v>
      </c>
      <c r="HT779">
        <v>20.2512</v>
      </c>
      <c r="HU779">
        <v>5.21819</v>
      </c>
      <c r="HV779">
        <v>12.0161</v>
      </c>
      <c r="HW779">
        <v>4.9879</v>
      </c>
      <c r="HX779">
        <v>3.28765</v>
      </c>
      <c r="HY779">
        <v>9999</v>
      </c>
      <c r="HZ779">
        <v>9999</v>
      </c>
      <c r="IA779">
        <v>9999</v>
      </c>
      <c r="IB779">
        <v>999.9</v>
      </c>
      <c r="IC779">
        <v>4.97286</v>
      </c>
      <c r="ID779">
        <v>1.8666</v>
      </c>
      <c r="IE779">
        <v>1.8659</v>
      </c>
      <c r="IF779">
        <v>1.86585</v>
      </c>
      <c r="IG779">
        <v>1.86768</v>
      </c>
      <c r="IH779">
        <v>1.87017</v>
      </c>
      <c r="II779">
        <v>1.86876</v>
      </c>
      <c r="IJ779">
        <v>1.87027</v>
      </c>
      <c r="IK779">
        <v>0</v>
      </c>
      <c r="IL779">
        <v>0</v>
      </c>
      <c r="IM779">
        <v>0</v>
      </c>
      <c r="IN779">
        <v>0</v>
      </c>
      <c r="IO779" t="s">
        <v>441</v>
      </c>
      <c r="IP779" t="s">
        <v>442</v>
      </c>
      <c r="IQ779" t="s">
        <v>443</v>
      </c>
      <c r="IR779" t="s">
        <v>443</v>
      </c>
      <c r="IS779" t="s">
        <v>443</v>
      </c>
      <c r="IT779" t="s">
        <v>443</v>
      </c>
      <c r="IU779">
        <v>0</v>
      </c>
      <c r="IV779">
        <v>100</v>
      </c>
      <c r="IW779">
        <v>100</v>
      </c>
      <c r="IX779">
        <v>-4.31</v>
      </c>
      <c r="IY779">
        <v>0.0735</v>
      </c>
      <c r="IZ779">
        <v>-1.414774939843471</v>
      </c>
      <c r="JA779">
        <v>-0.002262605230658699</v>
      </c>
      <c r="JB779">
        <v>4.117972070868355E-07</v>
      </c>
      <c r="JC779">
        <v>-1.535053720392113E-10</v>
      </c>
      <c r="JD779">
        <v>-0.05773197212917025</v>
      </c>
      <c r="JE779">
        <v>-0.004387372397949352</v>
      </c>
      <c r="JF779">
        <v>0.001148265067849212</v>
      </c>
      <c r="JG779">
        <v>-2.372704636287677E-05</v>
      </c>
      <c r="JH779">
        <v>4</v>
      </c>
      <c r="JI779">
        <v>2346</v>
      </c>
      <c r="JJ779">
        <v>1</v>
      </c>
      <c r="JK779">
        <v>24</v>
      </c>
      <c r="JL779">
        <v>21764.9</v>
      </c>
      <c r="JM779">
        <v>29358613.5</v>
      </c>
      <c r="JN779">
        <v>2.88696</v>
      </c>
      <c r="JO779">
        <v>2.24243</v>
      </c>
      <c r="JP779">
        <v>1.39771</v>
      </c>
      <c r="JQ779">
        <v>2.35352</v>
      </c>
      <c r="JR779">
        <v>1.49536</v>
      </c>
      <c r="JS779">
        <v>2.58667</v>
      </c>
      <c r="JT779">
        <v>36.1285</v>
      </c>
      <c r="JU779">
        <v>24.0175</v>
      </c>
      <c r="JV779">
        <v>18</v>
      </c>
      <c r="JW779">
        <v>501.594</v>
      </c>
      <c r="JX779">
        <v>439.626</v>
      </c>
      <c r="JY779">
        <v>17.931</v>
      </c>
      <c r="JZ779">
        <v>31.3589</v>
      </c>
      <c r="KA779">
        <v>30.0009</v>
      </c>
      <c r="KB779">
        <v>31.1348</v>
      </c>
      <c r="KC779">
        <v>31.0605</v>
      </c>
      <c r="KD779">
        <v>57.9138</v>
      </c>
      <c r="KE779">
        <v>17.4617</v>
      </c>
      <c r="KF779">
        <v>28.0743</v>
      </c>
      <c r="KG779">
        <v>17.8785</v>
      </c>
      <c r="KH779">
        <v>1524</v>
      </c>
      <c r="KI779">
        <v>14.4623</v>
      </c>
      <c r="KJ779">
        <v>100.783</v>
      </c>
      <c r="KK779">
        <v>100.156</v>
      </c>
    </row>
    <row r="780" spans="1:297">
      <c r="A780">
        <v>764</v>
      </c>
      <c r="B780">
        <v>1761516814</v>
      </c>
      <c r="C780">
        <v>9603.5</v>
      </c>
      <c r="D780" t="s">
        <v>1977</v>
      </c>
      <c r="E780" t="s">
        <v>1978</v>
      </c>
      <c r="F780">
        <v>5</v>
      </c>
      <c r="G780" t="s">
        <v>1604</v>
      </c>
      <c r="H780" t="s">
        <v>436</v>
      </c>
      <c r="I780">
        <v>1761516811.2</v>
      </c>
      <c r="J780">
        <f>(K780)/1000</f>
        <v>0</v>
      </c>
      <c r="K780">
        <f>IF(DP780, AN780, AH780)</f>
        <v>0</v>
      </c>
      <c r="L780">
        <f>IF(DP780, AI780, AG780)</f>
        <v>0</v>
      </c>
      <c r="M780">
        <f>DR780 - IF(AU780&gt;1, L780*DL780*100.0/(AW780), 0)</f>
        <v>0</v>
      </c>
      <c r="N780">
        <f>((T780-J780/2)*M780-L780)/(T780+J780/2)</f>
        <v>0</v>
      </c>
      <c r="O780">
        <f>N780*(DY780+DZ780)/1000.0</f>
        <v>0</v>
      </c>
      <c r="P780">
        <f>(DR780 - IF(AU780&gt;1, L780*DL780*100.0/(AW780), 0))*(DY780+DZ780)/1000.0</f>
        <v>0</v>
      </c>
      <c r="Q780">
        <f>2.0/((1/S780-1/R780)+SIGN(S780)*SQRT((1/S780-1/R780)*(1/S780-1/R780) + 4*DM780/((DM780+1)*(DM780+1))*(2*1/S780*1/R780-1/R780*1/R780)))</f>
        <v>0</v>
      </c>
      <c r="R780">
        <f>IF(LEFT(DN780,1)&lt;&gt;"0",IF(LEFT(DN780,1)="1",3.0,DO780),$D$5+$E$5*(EF780*DY780/($K$5*1000))+$F$5*(EF780*DY780/($K$5*1000))*MAX(MIN(DL780,$J$5),$I$5)*MAX(MIN(DL780,$J$5),$I$5)+$G$5*MAX(MIN(DL780,$J$5),$I$5)*(EF780*DY780/($K$5*1000))+$H$5*(EF780*DY780/($K$5*1000))*(EF780*DY780/($K$5*1000)))</f>
        <v>0</v>
      </c>
      <c r="S780">
        <f>J780*(1000-(1000*0.61365*exp(17.502*W780/(240.97+W780))/(DY780+DZ780)+DT780)/2)/(1000*0.61365*exp(17.502*W780/(240.97+W780))/(DY780+DZ780)-DT780)</f>
        <v>0</v>
      </c>
      <c r="T780">
        <f>1/((DM780+1)/(Q780/1.6)+1/(R780/1.37)) + DM780/((DM780+1)/(Q780/1.6) + DM780/(R780/1.37))</f>
        <v>0</v>
      </c>
      <c r="U780">
        <f>(DH780*DK780)</f>
        <v>0</v>
      </c>
      <c r="V780">
        <f>(EA780+(U780+2*0.95*5.67E-8*(((EA780+$B$7)+273)^4-(EA780+273)^4)-44100*J780)/(1.84*29.3*R780+8*0.95*5.67E-8*(EA780+273)^3))</f>
        <v>0</v>
      </c>
      <c r="W780">
        <f>($C$7*EB780+$D$7*EC780+$E$7*V780)</f>
        <v>0</v>
      </c>
      <c r="X780">
        <f>0.61365*exp(17.502*W780/(240.97+W780))</f>
        <v>0</v>
      </c>
      <c r="Y780">
        <f>(Z780/AA780*100)</f>
        <v>0</v>
      </c>
      <c r="Z780">
        <f>DT780*(DY780+DZ780)/1000</f>
        <v>0</v>
      </c>
      <c r="AA780">
        <f>0.61365*exp(17.502*EA780/(240.97+EA780))</f>
        <v>0</v>
      </c>
      <c r="AB780">
        <f>(X780-DT780*(DY780+DZ780)/1000)</f>
        <v>0</v>
      </c>
      <c r="AC780">
        <f>(-J780*44100)</f>
        <v>0</v>
      </c>
      <c r="AD780">
        <f>2*29.3*R780*0.92*(EA780-W780)</f>
        <v>0</v>
      </c>
      <c r="AE780">
        <f>2*0.95*5.67E-8*(((EA780+$B$7)+273)^4-(W780+273)^4)</f>
        <v>0</v>
      </c>
      <c r="AF780">
        <f>U780+AE780+AC780+AD780</f>
        <v>0</v>
      </c>
      <c r="AG780">
        <f>DX780*AU780*(DS780-DR780*(1000-AU780*DU780)/(1000-AU780*DT780))/(100*DL780)</f>
        <v>0</v>
      </c>
      <c r="AH780">
        <f>1000*DX780*AU780*(DT780-DU780)/(100*DL780*(1000-AU780*DT780))</f>
        <v>0</v>
      </c>
      <c r="AI780">
        <f>(AJ780 - AK780 - DY780*1E3/(8.314*(EA780+273.15)) * AM780/DX780 * AL780) * DX780/(100*DL780) * (1000 - DU780)/1000</f>
        <v>0</v>
      </c>
      <c r="AJ780">
        <v>1534.025113649056</v>
      </c>
      <c r="AK780">
        <v>1491.173999999999</v>
      </c>
      <c r="AL780">
        <v>3.421627627405434</v>
      </c>
      <c r="AM780">
        <v>65.65834347020231</v>
      </c>
      <c r="AN780">
        <f>(AP780 - AO780 + DY780*1E3/(8.314*(EA780+273.15)) * AR780/DX780 * AQ780) * DX780/(100*DL780) * 1000/(1000 - AP780)</f>
        <v>0</v>
      </c>
      <c r="AO780">
        <v>14.56044849653273</v>
      </c>
      <c r="AP780">
        <v>16.42943151515151</v>
      </c>
      <c r="AQ780">
        <v>0.007276965510815627</v>
      </c>
      <c r="AR780">
        <v>107.4177789400426</v>
      </c>
      <c r="AS780">
        <v>0</v>
      </c>
      <c r="AT780">
        <v>0</v>
      </c>
      <c r="AU780">
        <f>IF(AS780*$H$13&gt;=AW780,1.0,(AW780/(AW780-AS780*$H$13)))</f>
        <v>0</v>
      </c>
      <c r="AV780">
        <f>(AU780-1)*100</f>
        <v>0</v>
      </c>
      <c r="AW780">
        <f>MAX(0,($B$13+$C$13*EF780)/(1+$D$13*EF780)*DY780/(EA780+273)*$E$13)</f>
        <v>0</v>
      </c>
      <c r="AX780" t="s">
        <v>437</v>
      </c>
      <c r="AY780" t="s">
        <v>437</v>
      </c>
      <c r="AZ780">
        <v>0</v>
      </c>
      <c r="BA780">
        <v>0</v>
      </c>
      <c r="BB780">
        <f>1-AZ780/BA780</f>
        <v>0</v>
      </c>
      <c r="BC780">
        <v>0</v>
      </c>
      <c r="BD780" t="s">
        <v>437</v>
      </c>
      <c r="BE780" t="s">
        <v>437</v>
      </c>
      <c r="BF780">
        <v>0</v>
      </c>
      <c r="BG780">
        <v>0</v>
      </c>
      <c r="BH780">
        <f>1-BF780/BG780</f>
        <v>0</v>
      </c>
      <c r="BI780">
        <v>0.5</v>
      </c>
      <c r="BJ780">
        <f>DI780</f>
        <v>0</v>
      </c>
      <c r="BK780">
        <f>L780</f>
        <v>0</v>
      </c>
      <c r="BL780">
        <f>BH780*BI780*BJ780</f>
        <v>0</v>
      </c>
      <c r="BM780">
        <f>(BK780-BC780)/BJ780</f>
        <v>0</v>
      </c>
      <c r="BN780">
        <f>(BA780-BG780)/BG780</f>
        <v>0</v>
      </c>
      <c r="BO780">
        <f>AZ780/(BB780+AZ780/BG780)</f>
        <v>0</v>
      </c>
      <c r="BP780" t="s">
        <v>437</v>
      </c>
      <c r="BQ780">
        <v>0</v>
      </c>
      <c r="BR780">
        <f>IF(BQ780&lt;&gt;0, BQ780, BO780)</f>
        <v>0</v>
      </c>
      <c r="BS780">
        <f>1-BR780/BG780</f>
        <v>0</v>
      </c>
      <c r="BT780">
        <f>(BG780-BF780)/(BG780-BR780)</f>
        <v>0</v>
      </c>
      <c r="BU780">
        <f>(BA780-BG780)/(BA780-BR780)</f>
        <v>0</v>
      </c>
      <c r="BV780">
        <f>(BG780-BF780)/(BG780-AZ780)</f>
        <v>0</v>
      </c>
      <c r="BW780">
        <f>(BA780-BG780)/(BA780-AZ780)</f>
        <v>0</v>
      </c>
      <c r="BX780">
        <f>(BT780*BR780/BF780)</f>
        <v>0</v>
      </c>
      <c r="BY780">
        <f>(1-BX780)</f>
        <v>0</v>
      </c>
      <c r="BZ780">
        <v>2020</v>
      </c>
      <c r="CA780">
        <v>290.0000000000001</v>
      </c>
      <c r="CB780">
        <v>1590.42</v>
      </c>
      <c r="CC780">
        <v>295</v>
      </c>
      <c r="CD780">
        <v>5220.67</v>
      </c>
      <c r="CE780">
        <v>1591.29</v>
      </c>
      <c r="CF780">
        <v>-0.87</v>
      </c>
      <c r="CG780">
        <v>300.0000000000001</v>
      </c>
      <c r="CH780">
        <v>23.8</v>
      </c>
      <c r="CI780">
        <v>1650.734719841875</v>
      </c>
      <c r="CJ780">
        <v>2.032994541366527</v>
      </c>
      <c r="CK780">
        <v>-31.03478562282126</v>
      </c>
      <c r="CL780">
        <v>0.9198548094063967</v>
      </c>
      <c r="CM780">
        <v>0.9759925733019913</v>
      </c>
      <c r="CN780">
        <v>-0.00431141668520578</v>
      </c>
      <c r="CO780">
        <v>289.9999999999999</v>
      </c>
      <c r="CP780">
        <v>1590.91</v>
      </c>
      <c r="CQ780">
        <v>765</v>
      </c>
      <c r="CR780">
        <v>5219.32</v>
      </c>
      <c r="CS780">
        <v>1591.27</v>
      </c>
      <c r="CT780">
        <v>-0.36</v>
      </c>
      <c r="DH780">
        <f>$B$11*EG780+$C$11*EH780+$F$11*ES780*(1-EV780)</f>
        <v>0</v>
      </c>
      <c r="DI780">
        <f>DH780*DJ780</f>
        <v>0</v>
      </c>
      <c r="DJ780">
        <f>($B$11*$D$9+$C$11*$D$9+$F$11*((FF780+EX780)/MAX(FF780+EX780+FG780, 0.1)*$I$9+FG780/MAX(FF780+EX780+FG780, 0.1)*$J$9))/($B$11+$C$11+$F$11)</f>
        <v>0</v>
      </c>
      <c r="DK780">
        <f>($B$11*$K$9+$C$11*$K$9+$F$11*((FF780+EX780)/MAX(FF780+EX780+FG780, 0.1)*$P$9+FG780/MAX(FF780+EX780+FG780, 0.1)*$Q$9))/($B$11+$C$11+$F$11)</f>
        <v>0</v>
      </c>
      <c r="DL780">
        <v>6</v>
      </c>
      <c r="DM780">
        <v>0.5</v>
      </c>
      <c r="DN780" t="s">
        <v>438</v>
      </c>
      <c r="DO780">
        <v>2</v>
      </c>
      <c r="DP780" t="b">
        <v>1</v>
      </c>
      <c r="DQ780">
        <v>1761516811.2</v>
      </c>
      <c r="DR780">
        <v>1458.947</v>
      </c>
      <c r="DS780">
        <v>1512.307</v>
      </c>
      <c r="DT780">
        <v>16.41722</v>
      </c>
      <c r="DU780">
        <v>14.55819</v>
      </c>
      <c r="DV780">
        <v>1463.27</v>
      </c>
      <c r="DW780">
        <v>16.34353</v>
      </c>
      <c r="DX780">
        <v>499.9719</v>
      </c>
      <c r="DY780">
        <v>90.23565000000001</v>
      </c>
      <c r="DZ780">
        <v>0.09995137999999999</v>
      </c>
      <c r="EA780">
        <v>23.8936</v>
      </c>
      <c r="EB780">
        <v>24.04359</v>
      </c>
      <c r="EC780">
        <v>999.9</v>
      </c>
      <c r="ED780">
        <v>0</v>
      </c>
      <c r="EE780">
        <v>0</v>
      </c>
      <c r="EF780">
        <v>10000.108</v>
      </c>
      <c r="EG780">
        <v>0</v>
      </c>
      <c r="EH780">
        <v>1044.831</v>
      </c>
      <c r="EI780">
        <v>-53.35971000000001</v>
      </c>
      <c r="EJ780">
        <v>1483.3</v>
      </c>
      <c r="EK780">
        <v>1534.649</v>
      </c>
      <c r="EL780">
        <v>1.859006</v>
      </c>
      <c r="EM780">
        <v>1512.307</v>
      </c>
      <c r="EN780">
        <v>14.55819</v>
      </c>
      <c r="EO780">
        <v>1.481418</v>
      </c>
      <c r="EP780">
        <v>1.313671</v>
      </c>
      <c r="EQ780">
        <v>12.7777</v>
      </c>
      <c r="ER780">
        <v>10.95615</v>
      </c>
      <c r="ES780">
        <v>2000</v>
      </c>
      <c r="ET780">
        <v>0.9799970000000002</v>
      </c>
      <c r="EU780">
        <v>0.020003</v>
      </c>
      <c r="EV780">
        <v>0</v>
      </c>
      <c r="EW780">
        <v>1292.221</v>
      </c>
      <c r="EX780">
        <v>5.000970000000001</v>
      </c>
      <c r="EY780">
        <v>26147.3</v>
      </c>
      <c r="EZ780">
        <v>16707.52</v>
      </c>
      <c r="FA780">
        <v>41.187</v>
      </c>
      <c r="FB780">
        <v>42.312</v>
      </c>
      <c r="FC780">
        <v>41.375</v>
      </c>
      <c r="FD780">
        <v>41.6933</v>
      </c>
      <c r="FE780">
        <v>41.25</v>
      </c>
      <c r="FF780">
        <v>1955.09</v>
      </c>
      <c r="FG780">
        <v>39.90999999999999</v>
      </c>
      <c r="FH780">
        <v>0</v>
      </c>
      <c r="FI780">
        <v>11685.20000004768</v>
      </c>
      <c r="FJ780">
        <v>0</v>
      </c>
      <c r="FK780">
        <v>1293.7556</v>
      </c>
      <c r="FL780">
        <v>-21.86461542393986</v>
      </c>
      <c r="FM780">
        <v>-431.4769237434014</v>
      </c>
      <c r="FN780">
        <v>26178.844</v>
      </c>
      <c r="FO780">
        <v>15</v>
      </c>
      <c r="FP780">
        <v>0</v>
      </c>
      <c r="FQ780" t="s">
        <v>439</v>
      </c>
      <c r="FR780">
        <v>1760210915.6</v>
      </c>
      <c r="FS780">
        <v>0</v>
      </c>
      <c r="FT780">
        <v>0</v>
      </c>
      <c r="FU780">
        <v>-0.215</v>
      </c>
      <c r="FV780">
        <v>0</v>
      </c>
      <c r="FW780">
        <v>-0.6919999999999999</v>
      </c>
      <c r="FX780">
        <v>0</v>
      </c>
      <c r="FY780">
        <v>400</v>
      </c>
      <c r="FZ780">
        <v>0</v>
      </c>
      <c r="GA780">
        <v>0.15</v>
      </c>
      <c r="GB780">
        <v>0</v>
      </c>
      <c r="GC780">
        <v>-53.52551219512195</v>
      </c>
      <c r="GD780">
        <v>0.2575484320556056</v>
      </c>
      <c r="GE780">
        <v>0.1825715752661991</v>
      </c>
      <c r="GF780">
        <v>1</v>
      </c>
      <c r="GG780">
        <v>1295.222058823529</v>
      </c>
      <c r="GH780">
        <v>-22.55324676687577</v>
      </c>
      <c r="GI780">
        <v>2.227104133189384</v>
      </c>
      <c r="GJ780">
        <v>0</v>
      </c>
      <c r="GK780">
        <v>2.01292243902439</v>
      </c>
      <c r="GL780">
        <v>-1.113394285714285</v>
      </c>
      <c r="GM780">
        <v>0.1150978254711943</v>
      </c>
      <c r="GN780">
        <v>0</v>
      </c>
      <c r="GO780">
        <v>1</v>
      </c>
      <c r="GP780">
        <v>3</v>
      </c>
      <c r="GQ780" t="s">
        <v>446</v>
      </c>
      <c r="GR780">
        <v>3.13374</v>
      </c>
      <c r="GS780">
        <v>2.76034</v>
      </c>
      <c r="GT780">
        <v>0.217154</v>
      </c>
      <c r="GU780">
        <v>0.219484</v>
      </c>
      <c r="GV780">
        <v>0.0804933</v>
      </c>
      <c r="GW780">
        <v>0.072976</v>
      </c>
      <c r="GX780">
        <v>24814.5</v>
      </c>
      <c r="GY780">
        <v>24746.4</v>
      </c>
      <c r="GZ780">
        <v>29489.5</v>
      </c>
      <c r="HA780">
        <v>29317.9</v>
      </c>
      <c r="HB780">
        <v>35836.8</v>
      </c>
      <c r="HC780">
        <v>36006</v>
      </c>
      <c r="HD780">
        <v>41493.3</v>
      </c>
      <c r="HE780">
        <v>41648.6</v>
      </c>
      <c r="HF780">
        <v>1.90968</v>
      </c>
      <c r="HG780">
        <v>1.82882</v>
      </c>
      <c r="HH780">
        <v>0.0114888</v>
      </c>
      <c r="HI780">
        <v>0</v>
      </c>
      <c r="HJ780">
        <v>23.8575</v>
      </c>
      <c r="HK780">
        <v>999.9</v>
      </c>
      <c r="HL780">
        <v>33.6</v>
      </c>
      <c r="HM780">
        <v>31.2</v>
      </c>
      <c r="HN780">
        <v>16.9907</v>
      </c>
      <c r="HO780">
        <v>62.6569</v>
      </c>
      <c r="HP780">
        <v>30.7933</v>
      </c>
      <c r="HQ780">
        <v>1</v>
      </c>
      <c r="HR780">
        <v>0.311794</v>
      </c>
      <c r="HS780">
        <v>5.71739</v>
      </c>
      <c r="HT780">
        <v>20.2479</v>
      </c>
      <c r="HU780">
        <v>5.21804</v>
      </c>
      <c r="HV780">
        <v>12.0161</v>
      </c>
      <c r="HW780">
        <v>4.98825</v>
      </c>
      <c r="HX780">
        <v>3.28772</v>
      </c>
      <c r="HY780">
        <v>9999</v>
      </c>
      <c r="HZ780">
        <v>9999</v>
      </c>
      <c r="IA780">
        <v>9999</v>
      </c>
      <c r="IB780">
        <v>999.9</v>
      </c>
      <c r="IC780">
        <v>4.97284</v>
      </c>
      <c r="ID780">
        <v>1.86661</v>
      </c>
      <c r="IE780">
        <v>1.86588</v>
      </c>
      <c r="IF780">
        <v>1.86587</v>
      </c>
      <c r="IG780">
        <v>1.8677</v>
      </c>
      <c r="IH780">
        <v>1.87016</v>
      </c>
      <c r="II780">
        <v>1.86876</v>
      </c>
      <c r="IJ780">
        <v>1.87027</v>
      </c>
      <c r="IK780">
        <v>0</v>
      </c>
      <c r="IL780">
        <v>0</v>
      </c>
      <c r="IM780">
        <v>0</v>
      </c>
      <c r="IN780">
        <v>0</v>
      </c>
      <c r="IO780" t="s">
        <v>441</v>
      </c>
      <c r="IP780" t="s">
        <v>442</v>
      </c>
      <c r="IQ780" t="s">
        <v>443</v>
      </c>
      <c r="IR780" t="s">
        <v>443</v>
      </c>
      <c r="IS780" t="s">
        <v>443</v>
      </c>
      <c r="IT780" t="s">
        <v>443</v>
      </c>
      <c r="IU780">
        <v>0</v>
      </c>
      <c r="IV780">
        <v>100</v>
      </c>
      <c r="IW780">
        <v>100</v>
      </c>
      <c r="IX780">
        <v>-4.34</v>
      </c>
      <c r="IY780">
        <v>0.07389999999999999</v>
      </c>
      <c r="IZ780">
        <v>-1.414774939843471</v>
      </c>
      <c r="JA780">
        <v>-0.002262605230658699</v>
      </c>
      <c r="JB780">
        <v>4.117972070868355E-07</v>
      </c>
      <c r="JC780">
        <v>-1.535053720392113E-10</v>
      </c>
      <c r="JD780">
        <v>-0.05773197212917025</v>
      </c>
      <c r="JE780">
        <v>-0.004387372397949352</v>
      </c>
      <c r="JF780">
        <v>0.001148265067849212</v>
      </c>
      <c r="JG780">
        <v>-2.372704636287677E-05</v>
      </c>
      <c r="JH780">
        <v>4</v>
      </c>
      <c r="JI780">
        <v>2346</v>
      </c>
      <c r="JJ780">
        <v>1</v>
      </c>
      <c r="JK780">
        <v>24</v>
      </c>
      <c r="JL780">
        <v>21765</v>
      </c>
      <c r="JM780">
        <v>29358613.6</v>
      </c>
      <c r="JN780">
        <v>2.91626</v>
      </c>
      <c r="JO780">
        <v>2.23389</v>
      </c>
      <c r="JP780">
        <v>1.39648</v>
      </c>
      <c r="JQ780">
        <v>2.35352</v>
      </c>
      <c r="JR780">
        <v>1.49536</v>
      </c>
      <c r="JS780">
        <v>2.55859</v>
      </c>
      <c r="JT780">
        <v>36.1285</v>
      </c>
      <c r="JU780">
        <v>24.0087</v>
      </c>
      <c r="JV780">
        <v>18</v>
      </c>
      <c r="JW780">
        <v>501.413</v>
      </c>
      <c r="JX780">
        <v>439.473</v>
      </c>
      <c r="JY780">
        <v>17.8868</v>
      </c>
      <c r="JZ780">
        <v>31.3589</v>
      </c>
      <c r="KA780">
        <v>30.0008</v>
      </c>
      <c r="KB780">
        <v>31.1367</v>
      </c>
      <c r="KC780">
        <v>31.0608</v>
      </c>
      <c r="KD780">
        <v>58.3739</v>
      </c>
      <c r="KE780">
        <v>17.7547</v>
      </c>
      <c r="KF780">
        <v>28.0743</v>
      </c>
      <c r="KG780">
        <v>17.8348</v>
      </c>
      <c r="KH780">
        <v>1537.36</v>
      </c>
      <c r="KI780">
        <v>14.4729</v>
      </c>
      <c r="KJ780">
        <v>100.781</v>
      </c>
      <c r="KK780">
        <v>100.155</v>
      </c>
    </row>
    <row r="781" spans="1:297">
      <c r="A781">
        <v>765</v>
      </c>
      <c r="B781">
        <v>1761516819</v>
      </c>
      <c r="C781">
        <v>9608.5</v>
      </c>
      <c r="D781" t="s">
        <v>1979</v>
      </c>
      <c r="E781" t="s">
        <v>1980</v>
      </c>
      <c r="F781">
        <v>5</v>
      </c>
      <c r="G781" t="s">
        <v>1604</v>
      </c>
      <c r="H781" t="s">
        <v>436</v>
      </c>
      <c r="I781">
        <v>1761516816.5</v>
      </c>
      <c r="J781">
        <f>(K781)/1000</f>
        <v>0</v>
      </c>
      <c r="K781">
        <f>IF(DP781, AN781, AH781)</f>
        <v>0</v>
      </c>
      <c r="L781">
        <f>IF(DP781, AI781, AG781)</f>
        <v>0</v>
      </c>
      <c r="M781">
        <f>DR781 - IF(AU781&gt;1, L781*DL781*100.0/(AW781), 0)</f>
        <v>0</v>
      </c>
      <c r="N781">
        <f>((T781-J781/2)*M781-L781)/(T781+J781/2)</f>
        <v>0</v>
      </c>
      <c r="O781">
        <f>N781*(DY781+DZ781)/1000.0</f>
        <v>0</v>
      </c>
      <c r="P781">
        <f>(DR781 - IF(AU781&gt;1, L781*DL781*100.0/(AW781), 0))*(DY781+DZ781)/1000.0</f>
        <v>0</v>
      </c>
      <c r="Q781">
        <f>2.0/((1/S781-1/R781)+SIGN(S781)*SQRT((1/S781-1/R781)*(1/S781-1/R781) + 4*DM781/((DM781+1)*(DM781+1))*(2*1/S781*1/R781-1/R781*1/R781)))</f>
        <v>0</v>
      </c>
      <c r="R781">
        <f>IF(LEFT(DN781,1)&lt;&gt;"0",IF(LEFT(DN781,1)="1",3.0,DO781),$D$5+$E$5*(EF781*DY781/($K$5*1000))+$F$5*(EF781*DY781/($K$5*1000))*MAX(MIN(DL781,$J$5),$I$5)*MAX(MIN(DL781,$J$5),$I$5)+$G$5*MAX(MIN(DL781,$J$5),$I$5)*(EF781*DY781/($K$5*1000))+$H$5*(EF781*DY781/($K$5*1000))*(EF781*DY781/($K$5*1000)))</f>
        <v>0</v>
      </c>
      <c r="S781">
        <f>J781*(1000-(1000*0.61365*exp(17.502*W781/(240.97+W781))/(DY781+DZ781)+DT781)/2)/(1000*0.61365*exp(17.502*W781/(240.97+W781))/(DY781+DZ781)-DT781)</f>
        <v>0</v>
      </c>
      <c r="T781">
        <f>1/((DM781+1)/(Q781/1.6)+1/(R781/1.37)) + DM781/((DM781+1)/(Q781/1.6) + DM781/(R781/1.37))</f>
        <v>0</v>
      </c>
      <c r="U781">
        <f>(DH781*DK781)</f>
        <v>0</v>
      </c>
      <c r="V781">
        <f>(EA781+(U781+2*0.95*5.67E-8*(((EA781+$B$7)+273)^4-(EA781+273)^4)-44100*J781)/(1.84*29.3*R781+8*0.95*5.67E-8*(EA781+273)^3))</f>
        <v>0</v>
      </c>
      <c r="W781">
        <f>($C$7*EB781+$D$7*EC781+$E$7*V781)</f>
        <v>0</v>
      </c>
      <c r="X781">
        <f>0.61365*exp(17.502*W781/(240.97+W781))</f>
        <v>0</v>
      </c>
      <c r="Y781">
        <f>(Z781/AA781*100)</f>
        <v>0</v>
      </c>
      <c r="Z781">
        <f>DT781*(DY781+DZ781)/1000</f>
        <v>0</v>
      </c>
      <c r="AA781">
        <f>0.61365*exp(17.502*EA781/(240.97+EA781))</f>
        <v>0</v>
      </c>
      <c r="AB781">
        <f>(X781-DT781*(DY781+DZ781)/1000)</f>
        <v>0</v>
      </c>
      <c r="AC781">
        <f>(-J781*44100)</f>
        <v>0</v>
      </c>
      <c r="AD781">
        <f>2*29.3*R781*0.92*(EA781-W781)</f>
        <v>0</v>
      </c>
      <c r="AE781">
        <f>2*0.95*5.67E-8*(((EA781+$B$7)+273)^4-(W781+273)^4)</f>
        <v>0</v>
      </c>
      <c r="AF781">
        <f>U781+AE781+AC781+AD781</f>
        <v>0</v>
      </c>
      <c r="AG781">
        <f>DX781*AU781*(DS781-DR781*(1000-AU781*DU781)/(1000-AU781*DT781))/(100*DL781)</f>
        <v>0</v>
      </c>
      <c r="AH781">
        <f>1000*DX781*AU781*(DT781-DU781)/(100*DL781*(1000-AU781*DT781))</f>
        <v>0</v>
      </c>
      <c r="AI781">
        <f>(AJ781 - AK781 - DY781*1E3/(8.314*(EA781+273.15)) * AM781/DX781 * AL781) * DX781/(100*DL781) * (1000 - DU781)/1000</f>
        <v>0</v>
      </c>
      <c r="AJ781">
        <v>1550.93626702136</v>
      </c>
      <c r="AK781">
        <v>1508.209515151515</v>
      </c>
      <c r="AL781">
        <v>3.394509418993642</v>
      </c>
      <c r="AM781">
        <v>65.65834347020231</v>
      </c>
      <c r="AN781">
        <f>(AP781 - AO781 + DY781*1E3/(8.314*(EA781+273.15)) * AR781/DX781 * AQ781) * DX781/(100*DL781) * 1000/(1000 - AP781)</f>
        <v>0</v>
      </c>
      <c r="AO781">
        <v>14.55437458157792</v>
      </c>
      <c r="AP781">
        <v>16.43000121212121</v>
      </c>
      <c r="AQ781">
        <v>0.0002760392170659037</v>
      </c>
      <c r="AR781">
        <v>107.4177789400426</v>
      </c>
      <c r="AS781">
        <v>0</v>
      </c>
      <c r="AT781">
        <v>0</v>
      </c>
      <c r="AU781">
        <f>IF(AS781*$H$13&gt;=AW781,1.0,(AW781/(AW781-AS781*$H$13)))</f>
        <v>0</v>
      </c>
      <c r="AV781">
        <f>(AU781-1)*100</f>
        <v>0</v>
      </c>
      <c r="AW781">
        <f>MAX(0,($B$13+$C$13*EF781)/(1+$D$13*EF781)*DY781/(EA781+273)*$E$13)</f>
        <v>0</v>
      </c>
      <c r="AX781" t="s">
        <v>437</v>
      </c>
      <c r="AY781" t="s">
        <v>437</v>
      </c>
      <c r="AZ781">
        <v>0</v>
      </c>
      <c r="BA781">
        <v>0</v>
      </c>
      <c r="BB781">
        <f>1-AZ781/BA781</f>
        <v>0</v>
      </c>
      <c r="BC781">
        <v>0</v>
      </c>
      <c r="BD781" t="s">
        <v>437</v>
      </c>
      <c r="BE781" t="s">
        <v>437</v>
      </c>
      <c r="BF781">
        <v>0</v>
      </c>
      <c r="BG781">
        <v>0</v>
      </c>
      <c r="BH781">
        <f>1-BF781/BG781</f>
        <v>0</v>
      </c>
      <c r="BI781">
        <v>0.5</v>
      </c>
      <c r="BJ781">
        <f>DI781</f>
        <v>0</v>
      </c>
      <c r="BK781">
        <f>L781</f>
        <v>0</v>
      </c>
      <c r="BL781">
        <f>BH781*BI781*BJ781</f>
        <v>0</v>
      </c>
      <c r="BM781">
        <f>(BK781-BC781)/BJ781</f>
        <v>0</v>
      </c>
      <c r="BN781">
        <f>(BA781-BG781)/BG781</f>
        <v>0</v>
      </c>
      <c r="BO781">
        <f>AZ781/(BB781+AZ781/BG781)</f>
        <v>0</v>
      </c>
      <c r="BP781" t="s">
        <v>437</v>
      </c>
      <c r="BQ781">
        <v>0</v>
      </c>
      <c r="BR781">
        <f>IF(BQ781&lt;&gt;0, BQ781, BO781)</f>
        <v>0</v>
      </c>
      <c r="BS781">
        <f>1-BR781/BG781</f>
        <v>0</v>
      </c>
      <c r="BT781">
        <f>(BG781-BF781)/(BG781-BR781)</f>
        <v>0</v>
      </c>
      <c r="BU781">
        <f>(BA781-BG781)/(BA781-BR781)</f>
        <v>0</v>
      </c>
      <c r="BV781">
        <f>(BG781-BF781)/(BG781-AZ781)</f>
        <v>0</v>
      </c>
      <c r="BW781">
        <f>(BA781-BG781)/(BA781-AZ781)</f>
        <v>0</v>
      </c>
      <c r="BX781">
        <f>(BT781*BR781/BF781)</f>
        <v>0</v>
      </c>
      <c r="BY781">
        <f>(1-BX781)</f>
        <v>0</v>
      </c>
      <c r="BZ781">
        <v>2020</v>
      </c>
      <c r="CA781">
        <v>290.0000000000001</v>
      </c>
      <c r="CB781">
        <v>1590.42</v>
      </c>
      <c r="CC781">
        <v>295</v>
      </c>
      <c r="CD781">
        <v>5220.67</v>
      </c>
      <c r="CE781">
        <v>1591.29</v>
      </c>
      <c r="CF781">
        <v>-0.87</v>
      </c>
      <c r="CG781">
        <v>300.0000000000001</v>
      </c>
      <c r="CH781">
        <v>23.8</v>
      </c>
      <c r="CI781">
        <v>1650.734719841875</v>
      </c>
      <c r="CJ781">
        <v>2.032994541366527</v>
      </c>
      <c r="CK781">
        <v>-31.03478562282126</v>
      </c>
      <c r="CL781">
        <v>0.9198548094063967</v>
      </c>
      <c r="CM781">
        <v>0.9759925733019913</v>
      </c>
      <c r="CN781">
        <v>-0.00431141668520578</v>
      </c>
      <c r="CO781">
        <v>289.9999999999999</v>
      </c>
      <c r="CP781">
        <v>1590.91</v>
      </c>
      <c r="CQ781">
        <v>765</v>
      </c>
      <c r="CR781">
        <v>5219.32</v>
      </c>
      <c r="CS781">
        <v>1591.27</v>
      </c>
      <c r="CT781">
        <v>-0.36</v>
      </c>
      <c r="DH781">
        <f>$B$11*EG781+$C$11*EH781+$F$11*ES781*(1-EV781)</f>
        <v>0</v>
      </c>
      <c r="DI781">
        <f>DH781*DJ781</f>
        <v>0</v>
      </c>
      <c r="DJ781">
        <f>($B$11*$D$9+$C$11*$D$9+$F$11*((FF781+EX781)/MAX(FF781+EX781+FG781, 0.1)*$I$9+FG781/MAX(FF781+EX781+FG781, 0.1)*$J$9))/($B$11+$C$11+$F$11)</f>
        <v>0</v>
      </c>
      <c r="DK781">
        <f>($B$11*$K$9+$C$11*$K$9+$F$11*((FF781+EX781)/MAX(FF781+EX781+FG781, 0.1)*$P$9+FG781/MAX(FF781+EX781+FG781, 0.1)*$Q$9))/($B$11+$C$11+$F$11)</f>
        <v>0</v>
      </c>
      <c r="DL781">
        <v>6</v>
      </c>
      <c r="DM781">
        <v>0.5</v>
      </c>
      <c r="DN781" t="s">
        <v>438</v>
      </c>
      <c r="DO781">
        <v>2</v>
      </c>
      <c r="DP781" t="b">
        <v>1</v>
      </c>
      <c r="DQ781">
        <v>1761516816.5</v>
      </c>
      <c r="DR781">
        <v>1476.762222222222</v>
      </c>
      <c r="DS781">
        <v>1529.887777777778</v>
      </c>
      <c r="DT781">
        <v>16.43251111111111</v>
      </c>
      <c r="DU781">
        <v>14.55348888888889</v>
      </c>
      <c r="DV781">
        <v>1481.125555555555</v>
      </c>
      <c r="DW781">
        <v>16.3586</v>
      </c>
      <c r="DX781">
        <v>500.0155555555556</v>
      </c>
      <c r="DY781">
        <v>90.2367</v>
      </c>
      <c r="DZ781">
        <v>0.09997081111111111</v>
      </c>
      <c r="EA781">
        <v>23.88993333333334</v>
      </c>
      <c r="EB781">
        <v>24.04288888888889</v>
      </c>
      <c r="EC781">
        <v>999.9000000000001</v>
      </c>
      <c r="ED781">
        <v>0</v>
      </c>
      <c r="EE781">
        <v>0</v>
      </c>
      <c r="EF781">
        <v>10003.67555555556</v>
      </c>
      <c r="EG781">
        <v>0</v>
      </c>
      <c r="EH781">
        <v>1044.812222222222</v>
      </c>
      <c r="EI781">
        <v>-53.12302222222223</v>
      </c>
      <c r="EJ781">
        <v>1501.436666666667</v>
      </c>
      <c r="EK781">
        <v>1552.481111111111</v>
      </c>
      <c r="EL781">
        <v>1.879023333333333</v>
      </c>
      <c r="EM781">
        <v>1529.887777777778</v>
      </c>
      <c r="EN781">
        <v>14.55348888888889</v>
      </c>
      <c r="EO781">
        <v>1.482814444444444</v>
      </c>
      <c r="EP781">
        <v>1.313258888888889</v>
      </c>
      <c r="EQ781">
        <v>12.79211111111111</v>
      </c>
      <c r="ER781">
        <v>10.95145555555556</v>
      </c>
      <c r="ES781">
        <v>1999.994444444445</v>
      </c>
      <c r="ET781">
        <v>0.9799970000000001</v>
      </c>
      <c r="EU781">
        <v>0.020003</v>
      </c>
      <c r="EV781">
        <v>0</v>
      </c>
      <c r="EW781">
        <v>1290.465555555556</v>
      </c>
      <c r="EX781">
        <v>5.00097</v>
      </c>
      <c r="EY781">
        <v>26108.75555555556</v>
      </c>
      <c r="EZ781">
        <v>16707.53333333333</v>
      </c>
      <c r="FA781">
        <v>41.187</v>
      </c>
      <c r="FB781">
        <v>42.312</v>
      </c>
      <c r="FC781">
        <v>41.333</v>
      </c>
      <c r="FD781">
        <v>41.70099999999999</v>
      </c>
      <c r="FE781">
        <v>41.25</v>
      </c>
      <c r="FF781">
        <v>1955.084444444445</v>
      </c>
      <c r="FG781">
        <v>39.91</v>
      </c>
      <c r="FH781">
        <v>0</v>
      </c>
      <c r="FI781">
        <v>11690</v>
      </c>
      <c r="FJ781">
        <v>0</v>
      </c>
      <c r="FK781">
        <v>1292.0672</v>
      </c>
      <c r="FL781">
        <v>-20.10461543885442</v>
      </c>
      <c r="FM781">
        <v>-431.700000645166</v>
      </c>
      <c r="FN781">
        <v>26144.292</v>
      </c>
      <c r="FO781">
        <v>15</v>
      </c>
      <c r="FP781">
        <v>0</v>
      </c>
      <c r="FQ781" t="s">
        <v>439</v>
      </c>
      <c r="FR781">
        <v>1760210915.6</v>
      </c>
      <c r="FS781">
        <v>0</v>
      </c>
      <c r="FT781">
        <v>0</v>
      </c>
      <c r="FU781">
        <v>-0.215</v>
      </c>
      <c r="FV781">
        <v>0</v>
      </c>
      <c r="FW781">
        <v>-0.6919999999999999</v>
      </c>
      <c r="FX781">
        <v>0</v>
      </c>
      <c r="FY781">
        <v>400</v>
      </c>
      <c r="FZ781">
        <v>0</v>
      </c>
      <c r="GA781">
        <v>0.15</v>
      </c>
      <c r="GB781">
        <v>0</v>
      </c>
      <c r="GC781">
        <v>-53.44827</v>
      </c>
      <c r="GD781">
        <v>1.621733583489595</v>
      </c>
      <c r="GE781">
        <v>0.2342023155308245</v>
      </c>
      <c r="GF781">
        <v>0</v>
      </c>
      <c r="GG781">
        <v>1293.244411764706</v>
      </c>
      <c r="GH781">
        <v>-21.11856379691622</v>
      </c>
      <c r="GI781">
        <v>2.089556934709138</v>
      </c>
      <c r="GJ781">
        <v>0</v>
      </c>
      <c r="GK781">
        <v>1.94012125</v>
      </c>
      <c r="GL781">
        <v>-0.8391596622889357</v>
      </c>
      <c r="GM781">
        <v>0.09531365398481739</v>
      </c>
      <c r="GN781">
        <v>0</v>
      </c>
      <c r="GO781">
        <v>0</v>
      </c>
      <c r="GP781">
        <v>3</v>
      </c>
      <c r="GQ781" t="s">
        <v>455</v>
      </c>
      <c r="GR781">
        <v>3.13367</v>
      </c>
      <c r="GS781">
        <v>2.76026</v>
      </c>
      <c r="GT781">
        <v>0.218653</v>
      </c>
      <c r="GU781">
        <v>0.220898</v>
      </c>
      <c r="GV781">
        <v>0.0804877</v>
      </c>
      <c r="GW781">
        <v>0.07294879999999999</v>
      </c>
      <c r="GX781">
        <v>24766.7</v>
      </c>
      <c r="GY781">
        <v>24701.4</v>
      </c>
      <c r="GZ781">
        <v>29489.2</v>
      </c>
      <c r="HA781">
        <v>29317.8</v>
      </c>
      <c r="HB781">
        <v>35836.8</v>
      </c>
      <c r="HC781">
        <v>36006.8</v>
      </c>
      <c r="HD781">
        <v>41493</v>
      </c>
      <c r="HE781">
        <v>41648.3</v>
      </c>
      <c r="HF781">
        <v>1.90965</v>
      </c>
      <c r="HG781">
        <v>1.8289</v>
      </c>
      <c r="HH781">
        <v>0.0112578</v>
      </c>
      <c r="HI781">
        <v>0</v>
      </c>
      <c r="HJ781">
        <v>23.8575</v>
      </c>
      <c r="HK781">
        <v>999.9</v>
      </c>
      <c r="HL781">
        <v>33.6</v>
      </c>
      <c r="HM781">
        <v>31.2</v>
      </c>
      <c r="HN781">
        <v>16.9917</v>
      </c>
      <c r="HO781">
        <v>62.6669</v>
      </c>
      <c r="HP781">
        <v>30.7532</v>
      </c>
      <c r="HQ781">
        <v>1</v>
      </c>
      <c r="HR781">
        <v>0.312264</v>
      </c>
      <c r="HS781">
        <v>5.78419</v>
      </c>
      <c r="HT781">
        <v>20.2458</v>
      </c>
      <c r="HU781">
        <v>5.21819</v>
      </c>
      <c r="HV781">
        <v>12.0164</v>
      </c>
      <c r="HW781">
        <v>4.98825</v>
      </c>
      <c r="HX781">
        <v>3.2876</v>
      </c>
      <c r="HY781">
        <v>9999</v>
      </c>
      <c r="HZ781">
        <v>9999</v>
      </c>
      <c r="IA781">
        <v>9999</v>
      </c>
      <c r="IB781">
        <v>999.9</v>
      </c>
      <c r="IC781">
        <v>4.97284</v>
      </c>
      <c r="ID781">
        <v>1.86661</v>
      </c>
      <c r="IE781">
        <v>1.86585</v>
      </c>
      <c r="IF781">
        <v>1.86584</v>
      </c>
      <c r="IG781">
        <v>1.86768</v>
      </c>
      <c r="IH781">
        <v>1.87014</v>
      </c>
      <c r="II781">
        <v>1.86876</v>
      </c>
      <c r="IJ781">
        <v>1.87027</v>
      </c>
      <c r="IK781">
        <v>0</v>
      </c>
      <c r="IL781">
        <v>0</v>
      </c>
      <c r="IM781">
        <v>0</v>
      </c>
      <c r="IN781">
        <v>0</v>
      </c>
      <c r="IO781" t="s">
        <v>441</v>
      </c>
      <c r="IP781" t="s">
        <v>442</v>
      </c>
      <c r="IQ781" t="s">
        <v>443</v>
      </c>
      <c r="IR781" t="s">
        <v>443</v>
      </c>
      <c r="IS781" t="s">
        <v>443</v>
      </c>
      <c r="IT781" t="s">
        <v>443</v>
      </c>
      <c r="IU781">
        <v>0</v>
      </c>
      <c r="IV781">
        <v>100</v>
      </c>
      <c r="IW781">
        <v>100</v>
      </c>
      <c r="IX781">
        <v>-4.38</v>
      </c>
      <c r="IY781">
        <v>0.0738</v>
      </c>
      <c r="IZ781">
        <v>-1.414774939843471</v>
      </c>
      <c r="JA781">
        <v>-0.002262605230658699</v>
      </c>
      <c r="JB781">
        <v>4.117972070868355E-07</v>
      </c>
      <c r="JC781">
        <v>-1.535053720392113E-10</v>
      </c>
      <c r="JD781">
        <v>-0.05773197212917025</v>
      </c>
      <c r="JE781">
        <v>-0.004387372397949352</v>
      </c>
      <c r="JF781">
        <v>0.001148265067849212</v>
      </c>
      <c r="JG781">
        <v>-2.372704636287677E-05</v>
      </c>
      <c r="JH781">
        <v>4</v>
      </c>
      <c r="JI781">
        <v>2346</v>
      </c>
      <c r="JJ781">
        <v>1</v>
      </c>
      <c r="JK781">
        <v>24</v>
      </c>
      <c r="JL781">
        <v>21765.1</v>
      </c>
      <c r="JM781">
        <v>29358613.6</v>
      </c>
      <c r="JN781">
        <v>2.93701</v>
      </c>
      <c r="JO781">
        <v>2.229</v>
      </c>
      <c r="JP781">
        <v>1.39648</v>
      </c>
      <c r="JQ781">
        <v>2.35352</v>
      </c>
      <c r="JR781">
        <v>1.49536</v>
      </c>
      <c r="JS781">
        <v>2.7002</v>
      </c>
      <c r="JT781">
        <v>36.1285</v>
      </c>
      <c r="JU781">
        <v>24.0175</v>
      </c>
      <c r="JV781">
        <v>18</v>
      </c>
      <c r="JW781">
        <v>501.404</v>
      </c>
      <c r="JX781">
        <v>439.52</v>
      </c>
      <c r="JY781">
        <v>17.8377</v>
      </c>
      <c r="JZ781">
        <v>31.3589</v>
      </c>
      <c r="KA781">
        <v>30.0006</v>
      </c>
      <c r="KB781">
        <v>31.1376</v>
      </c>
      <c r="KC781">
        <v>31.0608</v>
      </c>
      <c r="KD781">
        <v>58.9139</v>
      </c>
      <c r="KE781">
        <v>17.7547</v>
      </c>
      <c r="KF781">
        <v>28.0743</v>
      </c>
      <c r="KG781">
        <v>17.791</v>
      </c>
      <c r="KH781">
        <v>1557.4</v>
      </c>
      <c r="KI781">
        <v>14.498</v>
      </c>
      <c r="KJ781">
        <v>100.78</v>
      </c>
      <c r="KK781">
        <v>100.154</v>
      </c>
    </row>
    <row r="782" spans="1:297">
      <c r="A782">
        <v>766</v>
      </c>
      <c r="B782">
        <v>1761516824</v>
      </c>
      <c r="C782">
        <v>9613.5</v>
      </c>
      <c r="D782" t="s">
        <v>1981</v>
      </c>
      <c r="E782" t="s">
        <v>1982</v>
      </c>
      <c r="F782">
        <v>5</v>
      </c>
      <c r="G782" t="s">
        <v>1604</v>
      </c>
      <c r="H782" t="s">
        <v>436</v>
      </c>
      <c r="I782">
        <v>1761516821.2</v>
      </c>
      <c r="J782">
        <f>(K782)/1000</f>
        <v>0</v>
      </c>
      <c r="K782">
        <f>IF(DP782, AN782, AH782)</f>
        <v>0</v>
      </c>
      <c r="L782">
        <f>IF(DP782, AI782, AG782)</f>
        <v>0</v>
      </c>
      <c r="M782">
        <f>DR782 - IF(AU782&gt;1, L782*DL782*100.0/(AW782), 0)</f>
        <v>0</v>
      </c>
      <c r="N782">
        <f>((T782-J782/2)*M782-L782)/(T782+J782/2)</f>
        <v>0</v>
      </c>
      <c r="O782">
        <f>N782*(DY782+DZ782)/1000.0</f>
        <v>0</v>
      </c>
      <c r="P782">
        <f>(DR782 - IF(AU782&gt;1, L782*DL782*100.0/(AW782), 0))*(DY782+DZ782)/1000.0</f>
        <v>0</v>
      </c>
      <c r="Q782">
        <f>2.0/((1/S782-1/R782)+SIGN(S782)*SQRT((1/S782-1/R782)*(1/S782-1/R782) + 4*DM782/((DM782+1)*(DM782+1))*(2*1/S782*1/R782-1/R782*1/R782)))</f>
        <v>0</v>
      </c>
      <c r="R782">
        <f>IF(LEFT(DN782,1)&lt;&gt;"0",IF(LEFT(DN782,1)="1",3.0,DO782),$D$5+$E$5*(EF782*DY782/($K$5*1000))+$F$5*(EF782*DY782/($K$5*1000))*MAX(MIN(DL782,$J$5),$I$5)*MAX(MIN(DL782,$J$5),$I$5)+$G$5*MAX(MIN(DL782,$J$5),$I$5)*(EF782*DY782/($K$5*1000))+$H$5*(EF782*DY782/($K$5*1000))*(EF782*DY782/($K$5*1000)))</f>
        <v>0</v>
      </c>
      <c r="S782">
        <f>J782*(1000-(1000*0.61365*exp(17.502*W782/(240.97+W782))/(DY782+DZ782)+DT782)/2)/(1000*0.61365*exp(17.502*W782/(240.97+W782))/(DY782+DZ782)-DT782)</f>
        <v>0</v>
      </c>
      <c r="T782">
        <f>1/((DM782+1)/(Q782/1.6)+1/(R782/1.37)) + DM782/((DM782+1)/(Q782/1.6) + DM782/(R782/1.37))</f>
        <v>0</v>
      </c>
      <c r="U782">
        <f>(DH782*DK782)</f>
        <v>0</v>
      </c>
      <c r="V782">
        <f>(EA782+(U782+2*0.95*5.67E-8*(((EA782+$B$7)+273)^4-(EA782+273)^4)-44100*J782)/(1.84*29.3*R782+8*0.95*5.67E-8*(EA782+273)^3))</f>
        <v>0</v>
      </c>
      <c r="W782">
        <f>($C$7*EB782+$D$7*EC782+$E$7*V782)</f>
        <v>0</v>
      </c>
      <c r="X782">
        <f>0.61365*exp(17.502*W782/(240.97+W782))</f>
        <v>0</v>
      </c>
      <c r="Y782">
        <f>(Z782/AA782*100)</f>
        <v>0</v>
      </c>
      <c r="Z782">
        <f>DT782*(DY782+DZ782)/1000</f>
        <v>0</v>
      </c>
      <c r="AA782">
        <f>0.61365*exp(17.502*EA782/(240.97+EA782))</f>
        <v>0</v>
      </c>
      <c r="AB782">
        <f>(X782-DT782*(DY782+DZ782)/1000)</f>
        <v>0</v>
      </c>
      <c r="AC782">
        <f>(-J782*44100)</f>
        <v>0</v>
      </c>
      <c r="AD782">
        <f>2*29.3*R782*0.92*(EA782-W782)</f>
        <v>0</v>
      </c>
      <c r="AE782">
        <f>2*0.95*5.67E-8*(((EA782+$B$7)+273)^4-(W782+273)^4)</f>
        <v>0</v>
      </c>
      <c r="AF782">
        <f>U782+AE782+AC782+AD782</f>
        <v>0</v>
      </c>
      <c r="AG782">
        <f>DX782*AU782*(DS782-DR782*(1000-AU782*DU782)/(1000-AU782*DT782))/(100*DL782)</f>
        <v>0</v>
      </c>
      <c r="AH782">
        <f>1000*DX782*AU782*(DT782-DU782)/(100*DL782*(1000-AU782*DT782))</f>
        <v>0</v>
      </c>
      <c r="AI782">
        <f>(AJ782 - AK782 - DY782*1E3/(8.314*(EA782+273.15)) * AM782/DX782 * AL782) * DX782/(100*DL782) * (1000 - DU782)/1000</f>
        <v>0</v>
      </c>
      <c r="AJ782">
        <v>1567.498946227603</v>
      </c>
      <c r="AK782">
        <v>1525.061575757575</v>
      </c>
      <c r="AL782">
        <v>3.369960506310232</v>
      </c>
      <c r="AM782">
        <v>65.65834347020231</v>
      </c>
      <c r="AN782">
        <f>(AP782 - AO782 + DY782*1E3/(8.314*(EA782+273.15)) * AR782/DX782 * AQ782) * DX782/(100*DL782) * 1000/(1000 - AP782)</f>
        <v>0</v>
      </c>
      <c r="AO782">
        <v>14.54763753225047</v>
      </c>
      <c r="AP782">
        <v>16.41494</v>
      </c>
      <c r="AQ782">
        <v>-0.0004452609934157344</v>
      </c>
      <c r="AR782">
        <v>107.4177789400426</v>
      </c>
      <c r="AS782">
        <v>0</v>
      </c>
      <c r="AT782">
        <v>0</v>
      </c>
      <c r="AU782">
        <f>IF(AS782*$H$13&gt;=AW782,1.0,(AW782/(AW782-AS782*$H$13)))</f>
        <v>0</v>
      </c>
      <c r="AV782">
        <f>(AU782-1)*100</f>
        <v>0</v>
      </c>
      <c r="AW782">
        <f>MAX(0,($B$13+$C$13*EF782)/(1+$D$13*EF782)*DY782/(EA782+273)*$E$13)</f>
        <v>0</v>
      </c>
      <c r="AX782" t="s">
        <v>437</v>
      </c>
      <c r="AY782" t="s">
        <v>437</v>
      </c>
      <c r="AZ782">
        <v>0</v>
      </c>
      <c r="BA782">
        <v>0</v>
      </c>
      <c r="BB782">
        <f>1-AZ782/BA782</f>
        <v>0</v>
      </c>
      <c r="BC782">
        <v>0</v>
      </c>
      <c r="BD782" t="s">
        <v>437</v>
      </c>
      <c r="BE782" t="s">
        <v>437</v>
      </c>
      <c r="BF782">
        <v>0</v>
      </c>
      <c r="BG782">
        <v>0</v>
      </c>
      <c r="BH782">
        <f>1-BF782/BG782</f>
        <v>0</v>
      </c>
      <c r="BI782">
        <v>0.5</v>
      </c>
      <c r="BJ782">
        <f>DI782</f>
        <v>0</v>
      </c>
      <c r="BK782">
        <f>L782</f>
        <v>0</v>
      </c>
      <c r="BL782">
        <f>BH782*BI782*BJ782</f>
        <v>0</v>
      </c>
      <c r="BM782">
        <f>(BK782-BC782)/BJ782</f>
        <v>0</v>
      </c>
      <c r="BN782">
        <f>(BA782-BG782)/BG782</f>
        <v>0</v>
      </c>
      <c r="BO782">
        <f>AZ782/(BB782+AZ782/BG782)</f>
        <v>0</v>
      </c>
      <c r="BP782" t="s">
        <v>437</v>
      </c>
      <c r="BQ782">
        <v>0</v>
      </c>
      <c r="BR782">
        <f>IF(BQ782&lt;&gt;0, BQ782, BO782)</f>
        <v>0</v>
      </c>
      <c r="BS782">
        <f>1-BR782/BG782</f>
        <v>0</v>
      </c>
      <c r="BT782">
        <f>(BG782-BF782)/(BG782-BR782)</f>
        <v>0</v>
      </c>
      <c r="BU782">
        <f>(BA782-BG782)/(BA782-BR782)</f>
        <v>0</v>
      </c>
      <c r="BV782">
        <f>(BG782-BF782)/(BG782-AZ782)</f>
        <v>0</v>
      </c>
      <c r="BW782">
        <f>(BA782-BG782)/(BA782-AZ782)</f>
        <v>0</v>
      </c>
      <c r="BX782">
        <f>(BT782*BR782/BF782)</f>
        <v>0</v>
      </c>
      <c r="BY782">
        <f>(1-BX782)</f>
        <v>0</v>
      </c>
      <c r="BZ782">
        <v>2020</v>
      </c>
      <c r="CA782">
        <v>290.0000000000001</v>
      </c>
      <c r="CB782">
        <v>1590.42</v>
      </c>
      <c r="CC782">
        <v>295</v>
      </c>
      <c r="CD782">
        <v>5220.67</v>
      </c>
      <c r="CE782">
        <v>1591.29</v>
      </c>
      <c r="CF782">
        <v>-0.87</v>
      </c>
      <c r="CG782">
        <v>300.0000000000001</v>
      </c>
      <c r="CH782">
        <v>23.8</v>
      </c>
      <c r="CI782">
        <v>1650.734719841875</v>
      </c>
      <c r="CJ782">
        <v>2.032994541366527</v>
      </c>
      <c r="CK782">
        <v>-31.03478562282126</v>
      </c>
      <c r="CL782">
        <v>0.9198548094063967</v>
      </c>
      <c r="CM782">
        <v>0.9759925733019913</v>
      </c>
      <c r="CN782">
        <v>-0.00431141668520578</v>
      </c>
      <c r="CO782">
        <v>289.9999999999999</v>
      </c>
      <c r="CP782">
        <v>1590.91</v>
      </c>
      <c r="CQ782">
        <v>765</v>
      </c>
      <c r="CR782">
        <v>5219.32</v>
      </c>
      <c r="CS782">
        <v>1591.27</v>
      </c>
      <c r="CT782">
        <v>-0.36</v>
      </c>
      <c r="DH782">
        <f>$B$11*EG782+$C$11*EH782+$F$11*ES782*(1-EV782)</f>
        <v>0</v>
      </c>
      <c r="DI782">
        <f>DH782*DJ782</f>
        <v>0</v>
      </c>
      <c r="DJ782">
        <f>($B$11*$D$9+$C$11*$D$9+$F$11*((FF782+EX782)/MAX(FF782+EX782+FG782, 0.1)*$I$9+FG782/MAX(FF782+EX782+FG782, 0.1)*$J$9))/($B$11+$C$11+$F$11)</f>
        <v>0</v>
      </c>
      <c r="DK782">
        <f>($B$11*$K$9+$C$11*$K$9+$F$11*((FF782+EX782)/MAX(FF782+EX782+FG782, 0.1)*$P$9+FG782/MAX(FF782+EX782+FG782, 0.1)*$Q$9))/($B$11+$C$11+$F$11)</f>
        <v>0</v>
      </c>
      <c r="DL782">
        <v>6</v>
      </c>
      <c r="DM782">
        <v>0.5</v>
      </c>
      <c r="DN782" t="s">
        <v>438</v>
      </c>
      <c r="DO782">
        <v>2</v>
      </c>
      <c r="DP782" t="b">
        <v>1</v>
      </c>
      <c r="DQ782">
        <v>1761516821.2</v>
      </c>
      <c r="DR782">
        <v>1492.402</v>
      </c>
      <c r="DS782">
        <v>1545.309</v>
      </c>
      <c r="DT782">
        <v>16.42301</v>
      </c>
      <c r="DU782">
        <v>14.5479</v>
      </c>
      <c r="DV782">
        <v>1496.795</v>
      </c>
      <c r="DW782">
        <v>16.34924</v>
      </c>
      <c r="DX782">
        <v>500.0103</v>
      </c>
      <c r="DY782">
        <v>90.23701</v>
      </c>
      <c r="DZ782">
        <v>0.09998456</v>
      </c>
      <c r="EA782">
        <v>23.88369</v>
      </c>
      <c r="EB782">
        <v>24.04403</v>
      </c>
      <c r="EC782">
        <v>999.9</v>
      </c>
      <c r="ED782">
        <v>0</v>
      </c>
      <c r="EE782">
        <v>0</v>
      </c>
      <c r="EF782">
        <v>10003.447</v>
      </c>
      <c r="EG782">
        <v>0</v>
      </c>
      <c r="EH782">
        <v>1044.8</v>
      </c>
      <c r="EI782">
        <v>-52.90820000000001</v>
      </c>
      <c r="EJ782">
        <v>1517.321</v>
      </c>
      <c r="EK782">
        <v>1568.125</v>
      </c>
      <c r="EL782">
        <v>1.875128</v>
      </c>
      <c r="EM782">
        <v>1545.309</v>
      </c>
      <c r="EN782">
        <v>14.5479</v>
      </c>
      <c r="EO782">
        <v>1.481963</v>
      </c>
      <c r="EP782">
        <v>1.312758</v>
      </c>
      <c r="EQ782">
        <v>12.78335</v>
      </c>
      <c r="ER782">
        <v>10.94572</v>
      </c>
      <c r="ES782">
        <v>1999.989</v>
      </c>
      <c r="ET782">
        <v>0.9799970000000002</v>
      </c>
      <c r="EU782">
        <v>0.020003</v>
      </c>
      <c r="EV782">
        <v>0</v>
      </c>
      <c r="EW782">
        <v>1288.42</v>
      </c>
      <c r="EX782">
        <v>5.000970000000001</v>
      </c>
      <c r="EY782">
        <v>26075.96</v>
      </c>
      <c r="EZ782">
        <v>16707.48</v>
      </c>
      <c r="FA782">
        <v>41.187</v>
      </c>
      <c r="FB782">
        <v>42.312</v>
      </c>
      <c r="FC782">
        <v>41.3561</v>
      </c>
      <c r="FD782">
        <v>41.687</v>
      </c>
      <c r="FE782">
        <v>41.2374</v>
      </c>
      <c r="FF782">
        <v>1955.079</v>
      </c>
      <c r="FG782">
        <v>39.90999999999999</v>
      </c>
      <c r="FH782">
        <v>0</v>
      </c>
      <c r="FI782">
        <v>11695.40000009537</v>
      </c>
      <c r="FJ782">
        <v>0</v>
      </c>
      <c r="FK782">
        <v>1290.201153846154</v>
      </c>
      <c r="FL782">
        <v>-22.29982905863093</v>
      </c>
      <c r="FM782">
        <v>-426.8444438459705</v>
      </c>
      <c r="FN782">
        <v>26107.89230769231</v>
      </c>
      <c r="FO782">
        <v>15</v>
      </c>
      <c r="FP782">
        <v>0</v>
      </c>
      <c r="FQ782" t="s">
        <v>439</v>
      </c>
      <c r="FR782">
        <v>1760210915.6</v>
      </c>
      <c r="FS782">
        <v>0</v>
      </c>
      <c r="FT782">
        <v>0</v>
      </c>
      <c r="FU782">
        <v>-0.215</v>
      </c>
      <c r="FV782">
        <v>0</v>
      </c>
      <c r="FW782">
        <v>-0.6919999999999999</v>
      </c>
      <c r="FX782">
        <v>0</v>
      </c>
      <c r="FY782">
        <v>400</v>
      </c>
      <c r="FZ782">
        <v>0</v>
      </c>
      <c r="GA782">
        <v>0.15</v>
      </c>
      <c r="GB782">
        <v>0</v>
      </c>
      <c r="GC782">
        <v>-53.28598048780488</v>
      </c>
      <c r="GD782">
        <v>2.910265505226429</v>
      </c>
      <c r="GE782">
        <v>0.3225915511720155</v>
      </c>
      <c r="GF782">
        <v>0</v>
      </c>
      <c r="GG782">
        <v>1291.264117647059</v>
      </c>
      <c r="GH782">
        <v>-21.74331550274928</v>
      </c>
      <c r="GI782">
        <v>2.155862210001383</v>
      </c>
      <c r="GJ782">
        <v>0</v>
      </c>
      <c r="GK782">
        <v>1.887470243902439</v>
      </c>
      <c r="GL782">
        <v>-0.2240583972125391</v>
      </c>
      <c r="GM782">
        <v>0.04519716840298544</v>
      </c>
      <c r="GN782">
        <v>0</v>
      </c>
      <c r="GO782">
        <v>0</v>
      </c>
      <c r="GP782">
        <v>3</v>
      </c>
      <c r="GQ782" t="s">
        <v>455</v>
      </c>
      <c r="GR782">
        <v>3.13368</v>
      </c>
      <c r="GS782">
        <v>2.76023</v>
      </c>
      <c r="GT782">
        <v>0.220132</v>
      </c>
      <c r="GU782">
        <v>0.22235</v>
      </c>
      <c r="GV782">
        <v>0.080432</v>
      </c>
      <c r="GW782">
        <v>0.07294929999999999</v>
      </c>
      <c r="GX782">
        <v>24720.2</v>
      </c>
      <c r="GY782">
        <v>24655.2</v>
      </c>
      <c r="GZ782">
        <v>29489.8</v>
      </c>
      <c r="HA782">
        <v>29317.7</v>
      </c>
      <c r="HB782">
        <v>35840.1</v>
      </c>
      <c r="HC782">
        <v>36006.8</v>
      </c>
      <c r="HD782">
        <v>41494.2</v>
      </c>
      <c r="HE782">
        <v>41648.3</v>
      </c>
      <c r="HF782">
        <v>1.90982</v>
      </c>
      <c r="HG782">
        <v>1.82885</v>
      </c>
      <c r="HH782">
        <v>0.0113174</v>
      </c>
      <c r="HI782">
        <v>0</v>
      </c>
      <c r="HJ782">
        <v>23.8575</v>
      </c>
      <c r="HK782">
        <v>999.9</v>
      </c>
      <c r="HL782">
        <v>33.6</v>
      </c>
      <c r="HM782">
        <v>31.2</v>
      </c>
      <c r="HN782">
        <v>16.9904</v>
      </c>
      <c r="HO782">
        <v>62.5569</v>
      </c>
      <c r="HP782">
        <v>30.8133</v>
      </c>
      <c r="HQ782">
        <v>1</v>
      </c>
      <c r="HR782">
        <v>0.312675</v>
      </c>
      <c r="HS782">
        <v>5.83331</v>
      </c>
      <c r="HT782">
        <v>20.2442</v>
      </c>
      <c r="HU782">
        <v>5.21879</v>
      </c>
      <c r="HV782">
        <v>12.017</v>
      </c>
      <c r="HW782">
        <v>4.98835</v>
      </c>
      <c r="HX782">
        <v>3.28772</v>
      </c>
      <c r="HY782">
        <v>9999</v>
      </c>
      <c r="HZ782">
        <v>9999</v>
      </c>
      <c r="IA782">
        <v>9999</v>
      </c>
      <c r="IB782">
        <v>999.9</v>
      </c>
      <c r="IC782">
        <v>4.97283</v>
      </c>
      <c r="ID782">
        <v>1.86661</v>
      </c>
      <c r="IE782">
        <v>1.86586</v>
      </c>
      <c r="IF782">
        <v>1.86584</v>
      </c>
      <c r="IG782">
        <v>1.86768</v>
      </c>
      <c r="IH782">
        <v>1.87016</v>
      </c>
      <c r="II782">
        <v>1.86875</v>
      </c>
      <c r="IJ782">
        <v>1.87027</v>
      </c>
      <c r="IK782">
        <v>0</v>
      </c>
      <c r="IL782">
        <v>0</v>
      </c>
      <c r="IM782">
        <v>0</v>
      </c>
      <c r="IN782">
        <v>0</v>
      </c>
      <c r="IO782" t="s">
        <v>441</v>
      </c>
      <c r="IP782" t="s">
        <v>442</v>
      </c>
      <c r="IQ782" t="s">
        <v>443</v>
      </c>
      <c r="IR782" t="s">
        <v>443</v>
      </c>
      <c r="IS782" t="s">
        <v>443</v>
      </c>
      <c r="IT782" t="s">
        <v>443</v>
      </c>
      <c r="IU782">
        <v>0</v>
      </c>
      <c r="IV782">
        <v>100</v>
      </c>
      <c r="IW782">
        <v>100</v>
      </c>
      <c r="IX782">
        <v>-4.41</v>
      </c>
      <c r="IY782">
        <v>0.0736</v>
      </c>
      <c r="IZ782">
        <v>-1.414774939843471</v>
      </c>
      <c r="JA782">
        <v>-0.002262605230658699</v>
      </c>
      <c r="JB782">
        <v>4.117972070868355E-07</v>
      </c>
      <c r="JC782">
        <v>-1.535053720392113E-10</v>
      </c>
      <c r="JD782">
        <v>-0.05773197212917025</v>
      </c>
      <c r="JE782">
        <v>-0.004387372397949352</v>
      </c>
      <c r="JF782">
        <v>0.001148265067849212</v>
      </c>
      <c r="JG782">
        <v>-2.372704636287677E-05</v>
      </c>
      <c r="JH782">
        <v>4</v>
      </c>
      <c r="JI782">
        <v>2346</v>
      </c>
      <c r="JJ782">
        <v>1</v>
      </c>
      <c r="JK782">
        <v>24</v>
      </c>
      <c r="JL782">
        <v>21765.1</v>
      </c>
      <c r="JM782">
        <v>29358613.7</v>
      </c>
      <c r="JN782">
        <v>2.96631</v>
      </c>
      <c r="JO782">
        <v>2.23999</v>
      </c>
      <c r="JP782">
        <v>1.39771</v>
      </c>
      <c r="JQ782">
        <v>2.35352</v>
      </c>
      <c r="JR782">
        <v>1.49536</v>
      </c>
      <c r="JS782">
        <v>2.57935</v>
      </c>
      <c r="JT782">
        <v>36.1285</v>
      </c>
      <c r="JU782">
        <v>23.9999</v>
      </c>
      <c r="JV782">
        <v>18</v>
      </c>
      <c r="JW782">
        <v>501.518</v>
      </c>
      <c r="JX782">
        <v>439.489</v>
      </c>
      <c r="JY782">
        <v>17.7898</v>
      </c>
      <c r="JZ782">
        <v>31.3594</v>
      </c>
      <c r="KA782">
        <v>30.0005</v>
      </c>
      <c r="KB782">
        <v>31.1376</v>
      </c>
      <c r="KC782">
        <v>31.0608</v>
      </c>
      <c r="KD782">
        <v>59.3683</v>
      </c>
      <c r="KE782">
        <v>17.7547</v>
      </c>
      <c r="KF782">
        <v>28.0743</v>
      </c>
      <c r="KG782">
        <v>17.7472</v>
      </c>
      <c r="KH782">
        <v>1570.75</v>
      </c>
      <c r="KI782">
        <v>14.5386</v>
      </c>
      <c r="KJ782">
        <v>100.782</v>
      </c>
      <c r="KK782">
        <v>100.154</v>
      </c>
    </row>
    <row r="783" spans="1:297">
      <c r="A783">
        <v>767</v>
      </c>
      <c r="B783">
        <v>1761516828.5</v>
      </c>
      <c r="C783">
        <v>9618</v>
      </c>
      <c r="D783" t="s">
        <v>1983</v>
      </c>
      <c r="E783" t="s">
        <v>1984</v>
      </c>
      <c r="F783">
        <v>5</v>
      </c>
      <c r="G783" t="s">
        <v>1604</v>
      </c>
      <c r="H783" t="s">
        <v>436</v>
      </c>
      <c r="I783">
        <v>1761516825.65</v>
      </c>
      <c r="J783">
        <f>(K783)/1000</f>
        <v>0</v>
      </c>
      <c r="K783">
        <f>IF(DP783, AN783, AH783)</f>
        <v>0</v>
      </c>
      <c r="L783">
        <f>IF(DP783, AI783, AG783)</f>
        <v>0</v>
      </c>
      <c r="M783">
        <f>DR783 - IF(AU783&gt;1, L783*DL783*100.0/(AW783), 0)</f>
        <v>0</v>
      </c>
      <c r="N783">
        <f>((T783-J783/2)*M783-L783)/(T783+J783/2)</f>
        <v>0</v>
      </c>
      <c r="O783">
        <f>N783*(DY783+DZ783)/1000.0</f>
        <v>0</v>
      </c>
      <c r="P783">
        <f>(DR783 - IF(AU783&gt;1, L783*DL783*100.0/(AW783), 0))*(DY783+DZ783)/1000.0</f>
        <v>0</v>
      </c>
      <c r="Q783">
        <f>2.0/((1/S783-1/R783)+SIGN(S783)*SQRT((1/S783-1/R783)*(1/S783-1/R783) + 4*DM783/((DM783+1)*(DM783+1))*(2*1/S783*1/R783-1/R783*1/R783)))</f>
        <v>0</v>
      </c>
      <c r="R783">
        <f>IF(LEFT(DN783,1)&lt;&gt;"0",IF(LEFT(DN783,1)="1",3.0,DO783),$D$5+$E$5*(EF783*DY783/($K$5*1000))+$F$5*(EF783*DY783/($K$5*1000))*MAX(MIN(DL783,$J$5),$I$5)*MAX(MIN(DL783,$J$5),$I$5)+$G$5*MAX(MIN(DL783,$J$5),$I$5)*(EF783*DY783/($K$5*1000))+$H$5*(EF783*DY783/($K$5*1000))*(EF783*DY783/($K$5*1000)))</f>
        <v>0</v>
      </c>
      <c r="S783">
        <f>J783*(1000-(1000*0.61365*exp(17.502*W783/(240.97+W783))/(DY783+DZ783)+DT783)/2)/(1000*0.61365*exp(17.502*W783/(240.97+W783))/(DY783+DZ783)-DT783)</f>
        <v>0</v>
      </c>
      <c r="T783">
        <f>1/((DM783+1)/(Q783/1.6)+1/(R783/1.37)) + DM783/((DM783+1)/(Q783/1.6) + DM783/(R783/1.37))</f>
        <v>0</v>
      </c>
      <c r="U783">
        <f>(DH783*DK783)</f>
        <v>0</v>
      </c>
      <c r="V783">
        <f>(EA783+(U783+2*0.95*5.67E-8*(((EA783+$B$7)+273)^4-(EA783+273)^4)-44100*J783)/(1.84*29.3*R783+8*0.95*5.67E-8*(EA783+273)^3))</f>
        <v>0</v>
      </c>
      <c r="W783">
        <f>($C$7*EB783+$D$7*EC783+$E$7*V783)</f>
        <v>0</v>
      </c>
      <c r="X783">
        <f>0.61365*exp(17.502*W783/(240.97+W783))</f>
        <v>0</v>
      </c>
      <c r="Y783">
        <f>(Z783/AA783*100)</f>
        <v>0</v>
      </c>
      <c r="Z783">
        <f>DT783*(DY783+DZ783)/1000</f>
        <v>0</v>
      </c>
      <c r="AA783">
        <f>0.61365*exp(17.502*EA783/(240.97+EA783))</f>
        <v>0</v>
      </c>
      <c r="AB783">
        <f>(X783-DT783*(DY783+DZ783)/1000)</f>
        <v>0</v>
      </c>
      <c r="AC783">
        <f>(-J783*44100)</f>
        <v>0</v>
      </c>
      <c r="AD783">
        <f>2*29.3*R783*0.92*(EA783-W783)</f>
        <v>0</v>
      </c>
      <c r="AE783">
        <f>2*0.95*5.67E-8*(((EA783+$B$7)+273)^4-(W783+273)^4)</f>
        <v>0</v>
      </c>
      <c r="AF783">
        <f>U783+AE783+AC783+AD783</f>
        <v>0</v>
      </c>
      <c r="AG783">
        <f>DX783*AU783*(DS783-DR783*(1000-AU783*DU783)/(1000-AU783*DT783))/(100*DL783)</f>
        <v>0</v>
      </c>
      <c r="AH783">
        <f>1000*DX783*AU783*(DT783-DU783)/(100*DL783*(1000-AU783*DT783))</f>
        <v>0</v>
      </c>
      <c r="AI783">
        <f>(AJ783 - AK783 - DY783*1E3/(8.314*(EA783+273.15)) * AM783/DX783 * AL783) * DX783/(100*DL783) * (1000 - DU783)/1000</f>
        <v>0</v>
      </c>
      <c r="AJ783">
        <v>1582.608523157492</v>
      </c>
      <c r="AK783">
        <v>1540.146484848485</v>
      </c>
      <c r="AL783">
        <v>3.351477234671529</v>
      </c>
      <c r="AM783">
        <v>65.65834347020231</v>
      </c>
      <c r="AN783">
        <f>(AP783 - AO783 + DY783*1E3/(8.314*(EA783+273.15)) * AR783/DX783 * AQ783) * DX783/(100*DL783) * 1000/(1000 - AP783)</f>
        <v>0</v>
      </c>
      <c r="AO783">
        <v>14.5487690892585</v>
      </c>
      <c r="AP783">
        <v>16.39556848484849</v>
      </c>
      <c r="AQ783">
        <v>-0.0005803580651565692</v>
      </c>
      <c r="AR783">
        <v>107.4177789400426</v>
      </c>
      <c r="AS783">
        <v>0</v>
      </c>
      <c r="AT783">
        <v>0</v>
      </c>
      <c r="AU783">
        <f>IF(AS783*$H$13&gt;=AW783,1.0,(AW783/(AW783-AS783*$H$13)))</f>
        <v>0</v>
      </c>
      <c r="AV783">
        <f>(AU783-1)*100</f>
        <v>0</v>
      </c>
      <c r="AW783">
        <f>MAX(0,($B$13+$C$13*EF783)/(1+$D$13*EF783)*DY783/(EA783+273)*$E$13)</f>
        <v>0</v>
      </c>
      <c r="AX783" t="s">
        <v>437</v>
      </c>
      <c r="AY783" t="s">
        <v>437</v>
      </c>
      <c r="AZ783">
        <v>0</v>
      </c>
      <c r="BA783">
        <v>0</v>
      </c>
      <c r="BB783">
        <f>1-AZ783/BA783</f>
        <v>0</v>
      </c>
      <c r="BC783">
        <v>0</v>
      </c>
      <c r="BD783" t="s">
        <v>437</v>
      </c>
      <c r="BE783" t="s">
        <v>437</v>
      </c>
      <c r="BF783">
        <v>0</v>
      </c>
      <c r="BG783">
        <v>0</v>
      </c>
      <c r="BH783">
        <f>1-BF783/BG783</f>
        <v>0</v>
      </c>
      <c r="BI783">
        <v>0.5</v>
      </c>
      <c r="BJ783">
        <f>DI783</f>
        <v>0</v>
      </c>
      <c r="BK783">
        <f>L783</f>
        <v>0</v>
      </c>
      <c r="BL783">
        <f>BH783*BI783*BJ783</f>
        <v>0</v>
      </c>
      <c r="BM783">
        <f>(BK783-BC783)/BJ783</f>
        <v>0</v>
      </c>
      <c r="BN783">
        <f>(BA783-BG783)/BG783</f>
        <v>0</v>
      </c>
      <c r="BO783">
        <f>AZ783/(BB783+AZ783/BG783)</f>
        <v>0</v>
      </c>
      <c r="BP783" t="s">
        <v>437</v>
      </c>
      <c r="BQ783">
        <v>0</v>
      </c>
      <c r="BR783">
        <f>IF(BQ783&lt;&gt;0, BQ783, BO783)</f>
        <v>0</v>
      </c>
      <c r="BS783">
        <f>1-BR783/BG783</f>
        <v>0</v>
      </c>
      <c r="BT783">
        <f>(BG783-BF783)/(BG783-BR783)</f>
        <v>0</v>
      </c>
      <c r="BU783">
        <f>(BA783-BG783)/(BA783-BR783)</f>
        <v>0</v>
      </c>
      <c r="BV783">
        <f>(BG783-BF783)/(BG783-AZ783)</f>
        <v>0</v>
      </c>
      <c r="BW783">
        <f>(BA783-BG783)/(BA783-AZ783)</f>
        <v>0</v>
      </c>
      <c r="BX783">
        <f>(BT783*BR783/BF783)</f>
        <v>0</v>
      </c>
      <c r="BY783">
        <f>(1-BX783)</f>
        <v>0</v>
      </c>
      <c r="BZ783">
        <v>2020</v>
      </c>
      <c r="CA783">
        <v>290.0000000000001</v>
      </c>
      <c r="CB783">
        <v>1590.42</v>
      </c>
      <c r="CC783">
        <v>295</v>
      </c>
      <c r="CD783">
        <v>5220.67</v>
      </c>
      <c r="CE783">
        <v>1591.29</v>
      </c>
      <c r="CF783">
        <v>-0.87</v>
      </c>
      <c r="CG783">
        <v>300.0000000000001</v>
      </c>
      <c r="CH783">
        <v>23.8</v>
      </c>
      <c r="CI783">
        <v>1650.734719841875</v>
      </c>
      <c r="CJ783">
        <v>2.032994541366527</v>
      </c>
      <c r="CK783">
        <v>-31.03478562282126</v>
      </c>
      <c r="CL783">
        <v>0.9198548094063967</v>
      </c>
      <c r="CM783">
        <v>0.9759925733019913</v>
      </c>
      <c r="CN783">
        <v>-0.00431141668520578</v>
      </c>
      <c r="CO783">
        <v>289.9999999999999</v>
      </c>
      <c r="CP783">
        <v>1590.91</v>
      </c>
      <c r="CQ783">
        <v>765</v>
      </c>
      <c r="CR783">
        <v>5219.32</v>
      </c>
      <c r="CS783">
        <v>1591.27</v>
      </c>
      <c r="CT783">
        <v>-0.36</v>
      </c>
      <c r="DH783">
        <f>$B$11*EG783+$C$11*EH783+$F$11*ES783*(1-EV783)</f>
        <v>0</v>
      </c>
      <c r="DI783">
        <f>DH783*DJ783</f>
        <v>0</v>
      </c>
      <c r="DJ783">
        <f>($B$11*$D$9+$C$11*$D$9+$F$11*((FF783+EX783)/MAX(FF783+EX783+FG783, 0.1)*$I$9+FG783/MAX(FF783+EX783+FG783, 0.1)*$J$9))/($B$11+$C$11+$F$11)</f>
        <v>0</v>
      </c>
      <c r="DK783">
        <f>($B$11*$K$9+$C$11*$K$9+$F$11*((FF783+EX783)/MAX(FF783+EX783+FG783, 0.1)*$P$9+FG783/MAX(FF783+EX783+FG783, 0.1)*$Q$9))/($B$11+$C$11+$F$11)</f>
        <v>0</v>
      </c>
      <c r="DL783">
        <v>6</v>
      </c>
      <c r="DM783">
        <v>0.5</v>
      </c>
      <c r="DN783" t="s">
        <v>438</v>
      </c>
      <c r="DO783">
        <v>2</v>
      </c>
      <c r="DP783" t="b">
        <v>1</v>
      </c>
      <c r="DQ783">
        <v>1761516825.65</v>
      </c>
      <c r="DR783">
        <v>1507.13</v>
      </c>
      <c r="DS783">
        <v>1560.077</v>
      </c>
      <c r="DT783">
        <v>16.40519</v>
      </c>
      <c r="DU783">
        <v>14.54868</v>
      </c>
      <c r="DV783">
        <v>1511.552</v>
      </c>
      <c r="DW783">
        <v>16.33169</v>
      </c>
      <c r="DX783">
        <v>500.0183</v>
      </c>
      <c r="DY783">
        <v>90.24019000000001</v>
      </c>
      <c r="DZ783">
        <v>0.10003521</v>
      </c>
      <c r="EA783">
        <v>23.88258</v>
      </c>
      <c r="EB783">
        <v>24.04232</v>
      </c>
      <c r="EC783">
        <v>999.9</v>
      </c>
      <c r="ED783">
        <v>0</v>
      </c>
      <c r="EE783">
        <v>0</v>
      </c>
      <c r="EF783">
        <v>9985.191000000001</v>
      </c>
      <c r="EG783">
        <v>0</v>
      </c>
      <c r="EH783">
        <v>1044.82</v>
      </c>
      <c r="EI783">
        <v>-52.94833</v>
      </c>
      <c r="EJ783">
        <v>1532.267</v>
      </c>
      <c r="EK783">
        <v>1583.111</v>
      </c>
      <c r="EL783">
        <v>1.856533</v>
      </c>
      <c r="EM783">
        <v>1560.077</v>
      </c>
      <c r="EN783">
        <v>14.54868</v>
      </c>
      <c r="EO783">
        <v>1.480409</v>
      </c>
      <c r="EP783">
        <v>1.312875</v>
      </c>
      <c r="EQ783">
        <v>12.76732</v>
      </c>
      <c r="ER783">
        <v>10.94706</v>
      </c>
      <c r="ES783">
        <v>1999.979</v>
      </c>
      <c r="ET783">
        <v>0.9799970000000002</v>
      </c>
      <c r="EU783">
        <v>0.020003</v>
      </c>
      <c r="EV783">
        <v>0</v>
      </c>
      <c r="EW783">
        <v>1286.76</v>
      </c>
      <c r="EX783">
        <v>5.000970000000001</v>
      </c>
      <c r="EY783">
        <v>26044.87</v>
      </c>
      <c r="EZ783">
        <v>16707.39</v>
      </c>
      <c r="FA783">
        <v>41.187</v>
      </c>
      <c r="FB783">
        <v>42.312</v>
      </c>
      <c r="FC783">
        <v>41.375</v>
      </c>
      <c r="FD783">
        <v>41.6933</v>
      </c>
      <c r="FE783">
        <v>41.25</v>
      </c>
      <c r="FF783">
        <v>1955.069</v>
      </c>
      <c r="FG783">
        <v>39.90999999999999</v>
      </c>
      <c r="FH783">
        <v>0</v>
      </c>
      <c r="FI783">
        <v>11699.60000014305</v>
      </c>
      <c r="FJ783">
        <v>0</v>
      </c>
      <c r="FK783">
        <v>1288.5268</v>
      </c>
      <c r="FL783">
        <v>-23.22076925650853</v>
      </c>
      <c r="FM783">
        <v>-421.6461538290025</v>
      </c>
      <c r="FN783">
        <v>26076.048</v>
      </c>
      <c r="FO783">
        <v>15</v>
      </c>
      <c r="FP783">
        <v>0</v>
      </c>
      <c r="FQ783" t="s">
        <v>439</v>
      </c>
      <c r="FR783">
        <v>1760210915.6</v>
      </c>
      <c r="FS783">
        <v>0</v>
      </c>
      <c r="FT783">
        <v>0</v>
      </c>
      <c r="FU783">
        <v>-0.215</v>
      </c>
      <c r="FV783">
        <v>0</v>
      </c>
      <c r="FW783">
        <v>-0.6919999999999999</v>
      </c>
      <c r="FX783">
        <v>0</v>
      </c>
      <c r="FY783">
        <v>400</v>
      </c>
      <c r="FZ783">
        <v>0</v>
      </c>
      <c r="GA783">
        <v>0.15</v>
      </c>
      <c r="GB783">
        <v>0</v>
      </c>
      <c r="GC783">
        <v>-53.11859512195122</v>
      </c>
      <c r="GD783">
        <v>1.936438327526109</v>
      </c>
      <c r="GE783">
        <v>0.2347033581303603</v>
      </c>
      <c r="GF783">
        <v>0</v>
      </c>
      <c r="GG783">
        <v>1289.933823529411</v>
      </c>
      <c r="GH783">
        <v>-22.42612682681148</v>
      </c>
      <c r="GI783">
        <v>2.220010618291879</v>
      </c>
      <c r="GJ783">
        <v>0</v>
      </c>
      <c r="GK783">
        <v>1.866726097560976</v>
      </c>
      <c r="GL783">
        <v>0.01417128919860839</v>
      </c>
      <c r="GM783">
        <v>0.0116473836438309</v>
      </c>
      <c r="GN783">
        <v>1</v>
      </c>
      <c r="GO783">
        <v>1</v>
      </c>
      <c r="GP783">
        <v>3</v>
      </c>
      <c r="GQ783" t="s">
        <v>446</v>
      </c>
      <c r="GR783">
        <v>3.13375</v>
      </c>
      <c r="GS783">
        <v>2.76016</v>
      </c>
      <c r="GT783">
        <v>0.221449</v>
      </c>
      <c r="GU783">
        <v>0.223644</v>
      </c>
      <c r="GV783">
        <v>0.0803643</v>
      </c>
      <c r="GW783">
        <v>0.0729547</v>
      </c>
      <c r="GX783">
        <v>24678.1</v>
      </c>
      <c r="GY783">
        <v>24614.3</v>
      </c>
      <c r="GZ783">
        <v>29489.5</v>
      </c>
      <c r="HA783">
        <v>29318</v>
      </c>
      <c r="HB783">
        <v>35842.1</v>
      </c>
      <c r="HC783">
        <v>36006.8</v>
      </c>
      <c r="HD783">
        <v>41493.5</v>
      </c>
      <c r="HE783">
        <v>41648.5</v>
      </c>
      <c r="HF783">
        <v>1.90985</v>
      </c>
      <c r="HG783">
        <v>1.82895</v>
      </c>
      <c r="HH783">
        <v>0.0111908</v>
      </c>
      <c r="HI783">
        <v>0</v>
      </c>
      <c r="HJ783">
        <v>23.8575</v>
      </c>
      <c r="HK783">
        <v>999.9</v>
      </c>
      <c r="HL783">
        <v>33.7</v>
      </c>
      <c r="HM783">
        <v>31.3</v>
      </c>
      <c r="HN783">
        <v>17.1393</v>
      </c>
      <c r="HO783">
        <v>62.5769</v>
      </c>
      <c r="HP783">
        <v>30.6611</v>
      </c>
      <c r="HQ783">
        <v>1</v>
      </c>
      <c r="HR783">
        <v>0.313082</v>
      </c>
      <c r="HS783">
        <v>5.86038</v>
      </c>
      <c r="HT783">
        <v>20.2434</v>
      </c>
      <c r="HU783">
        <v>5.21924</v>
      </c>
      <c r="HV783">
        <v>12.0168</v>
      </c>
      <c r="HW783">
        <v>4.98905</v>
      </c>
      <c r="HX783">
        <v>3.288</v>
      </c>
      <c r="HY783">
        <v>9999</v>
      </c>
      <c r="HZ783">
        <v>9999</v>
      </c>
      <c r="IA783">
        <v>9999</v>
      </c>
      <c r="IB783">
        <v>999.9</v>
      </c>
      <c r="IC783">
        <v>4.97283</v>
      </c>
      <c r="ID783">
        <v>1.86661</v>
      </c>
      <c r="IE783">
        <v>1.86586</v>
      </c>
      <c r="IF783">
        <v>1.86585</v>
      </c>
      <c r="IG783">
        <v>1.86769</v>
      </c>
      <c r="IH783">
        <v>1.87018</v>
      </c>
      <c r="II783">
        <v>1.86876</v>
      </c>
      <c r="IJ783">
        <v>1.87027</v>
      </c>
      <c r="IK783">
        <v>0</v>
      </c>
      <c r="IL783">
        <v>0</v>
      </c>
      <c r="IM783">
        <v>0</v>
      </c>
      <c r="IN783">
        <v>0</v>
      </c>
      <c r="IO783" t="s">
        <v>441</v>
      </c>
      <c r="IP783" t="s">
        <v>442</v>
      </c>
      <c r="IQ783" t="s">
        <v>443</v>
      </c>
      <c r="IR783" t="s">
        <v>443</v>
      </c>
      <c r="IS783" t="s">
        <v>443</v>
      </c>
      <c r="IT783" t="s">
        <v>443</v>
      </c>
      <c r="IU783">
        <v>0</v>
      </c>
      <c r="IV783">
        <v>100</v>
      </c>
      <c r="IW783">
        <v>100</v>
      </c>
      <c r="IX783">
        <v>-4.45</v>
      </c>
      <c r="IY783">
        <v>0.0733</v>
      </c>
      <c r="IZ783">
        <v>-1.414774939843471</v>
      </c>
      <c r="JA783">
        <v>-0.002262605230658699</v>
      </c>
      <c r="JB783">
        <v>4.117972070868355E-07</v>
      </c>
      <c r="JC783">
        <v>-1.535053720392113E-10</v>
      </c>
      <c r="JD783">
        <v>-0.05773197212917025</v>
      </c>
      <c r="JE783">
        <v>-0.004387372397949352</v>
      </c>
      <c r="JF783">
        <v>0.001148265067849212</v>
      </c>
      <c r="JG783">
        <v>-2.372704636287677E-05</v>
      </c>
      <c r="JH783">
        <v>4</v>
      </c>
      <c r="JI783">
        <v>2346</v>
      </c>
      <c r="JJ783">
        <v>1</v>
      </c>
      <c r="JK783">
        <v>24</v>
      </c>
      <c r="JL783">
        <v>21765.2</v>
      </c>
      <c r="JM783">
        <v>29358613.8</v>
      </c>
      <c r="JN783">
        <v>2.98828</v>
      </c>
      <c r="JO783">
        <v>2.23022</v>
      </c>
      <c r="JP783">
        <v>1.39648</v>
      </c>
      <c r="JQ783">
        <v>2.35596</v>
      </c>
      <c r="JR783">
        <v>1.49536</v>
      </c>
      <c r="JS783">
        <v>2.59399</v>
      </c>
      <c r="JT783">
        <v>36.1285</v>
      </c>
      <c r="JU783">
        <v>24.0175</v>
      </c>
      <c r="JV783">
        <v>18</v>
      </c>
      <c r="JW783">
        <v>501.534</v>
      </c>
      <c r="JX783">
        <v>439.551</v>
      </c>
      <c r="JY783">
        <v>17.7485</v>
      </c>
      <c r="JZ783">
        <v>31.3617</v>
      </c>
      <c r="KA783">
        <v>30.0004</v>
      </c>
      <c r="KB783">
        <v>31.1376</v>
      </c>
      <c r="KC783">
        <v>31.0608</v>
      </c>
      <c r="KD783">
        <v>59.8845</v>
      </c>
      <c r="KE783">
        <v>17.7547</v>
      </c>
      <c r="KF783">
        <v>28.0743</v>
      </c>
      <c r="KG783">
        <v>17.7051</v>
      </c>
      <c r="KH783">
        <v>1590.81</v>
      </c>
      <c r="KI783">
        <v>14.5814</v>
      </c>
      <c r="KJ783">
        <v>100.781</v>
      </c>
      <c r="KK783">
        <v>100.155</v>
      </c>
    </row>
    <row r="784" spans="1:297">
      <c r="A784">
        <v>768</v>
      </c>
      <c r="B784">
        <v>1761516834</v>
      </c>
      <c r="C784">
        <v>9623.5</v>
      </c>
      <c r="D784" t="s">
        <v>1985</v>
      </c>
      <c r="E784" t="s">
        <v>1986</v>
      </c>
      <c r="F784">
        <v>5</v>
      </c>
      <c r="G784" t="s">
        <v>1604</v>
      </c>
      <c r="H784" t="s">
        <v>436</v>
      </c>
      <c r="I784">
        <v>1761516831.25</v>
      </c>
      <c r="J784">
        <f>(K784)/1000</f>
        <v>0</v>
      </c>
      <c r="K784">
        <f>IF(DP784, AN784, AH784)</f>
        <v>0</v>
      </c>
      <c r="L784">
        <f>IF(DP784, AI784, AG784)</f>
        <v>0</v>
      </c>
      <c r="M784">
        <f>DR784 - IF(AU784&gt;1, L784*DL784*100.0/(AW784), 0)</f>
        <v>0</v>
      </c>
      <c r="N784">
        <f>((T784-J784/2)*M784-L784)/(T784+J784/2)</f>
        <v>0</v>
      </c>
      <c r="O784">
        <f>N784*(DY784+DZ784)/1000.0</f>
        <v>0</v>
      </c>
      <c r="P784">
        <f>(DR784 - IF(AU784&gt;1, L784*DL784*100.0/(AW784), 0))*(DY784+DZ784)/1000.0</f>
        <v>0</v>
      </c>
      <c r="Q784">
        <f>2.0/((1/S784-1/R784)+SIGN(S784)*SQRT((1/S784-1/R784)*(1/S784-1/R784) + 4*DM784/((DM784+1)*(DM784+1))*(2*1/S784*1/R784-1/R784*1/R784)))</f>
        <v>0</v>
      </c>
      <c r="R784">
        <f>IF(LEFT(DN784,1)&lt;&gt;"0",IF(LEFT(DN784,1)="1",3.0,DO784),$D$5+$E$5*(EF784*DY784/($K$5*1000))+$F$5*(EF784*DY784/($K$5*1000))*MAX(MIN(DL784,$J$5),$I$5)*MAX(MIN(DL784,$J$5),$I$5)+$G$5*MAX(MIN(DL784,$J$5),$I$5)*(EF784*DY784/($K$5*1000))+$H$5*(EF784*DY784/($K$5*1000))*(EF784*DY784/($K$5*1000)))</f>
        <v>0</v>
      </c>
      <c r="S784">
        <f>J784*(1000-(1000*0.61365*exp(17.502*W784/(240.97+W784))/(DY784+DZ784)+DT784)/2)/(1000*0.61365*exp(17.502*W784/(240.97+W784))/(DY784+DZ784)-DT784)</f>
        <v>0</v>
      </c>
      <c r="T784">
        <f>1/((DM784+1)/(Q784/1.6)+1/(R784/1.37)) + DM784/((DM784+1)/(Q784/1.6) + DM784/(R784/1.37))</f>
        <v>0</v>
      </c>
      <c r="U784">
        <f>(DH784*DK784)</f>
        <v>0</v>
      </c>
      <c r="V784">
        <f>(EA784+(U784+2*0.95*5.67E-8*(((EA784+$B$7)+273)^4-(EA784+273)^4)-44100*J784)/(1.84*29.3*R784+8*0.95*5.67E-8*(EA784+273)^3))</f>
        <v>0</v>
      </c>
      <c r="W784">
        <f>($C$7*EB784+$D$7*EC784+$E$7*V784)</f>
        <v>0</v>
      </c>
      <c r="X784">
        <f>0.61365*exp(17.502*W784/(240.97+W784))</f>
        <v>0</v>
      </c>
      <c r="Y784">
        <f>(Z784/AA784*100)</f>
        <v>0</v>
      </c>
      <c r="Z784">
        <f>DT784*(DY784+DZ784)/1000</f>
        <v>0</v>
      </c>
      <c r="AA784">
        <f>0.61365*exp(17.502*EA784/(240.97+EA784))</f>
        <v>0</v>
      </c>
      <c r="AB784">
        <f>(X784-DT784*(DY784+DZ784)/1000)</f>
        <v>0</v>
      </c>
      <c r="AC784">
        <f>(-J784*44100)</f>
        <v>0</v>
      </c>
      <c r="AD784">
        <f>2*29.3*R784*0.92*(EA784-W784)</f>
        <v>0</v>
      </c>
      <c r="AE784">
        <f>2*0.95*5.67E-8*(((EA784+$B$7)+273)^4-(W784+273)^4)</f>
        <v>0</v>
      </c>
      <c r="AF784">
        <f>U784+AE784+AC784+AD784</f>
        <v>0</v>
      </c>
      <c r="AG784">
        <f>DX784*AU784*(DS784-DR784*(1000-AU784*DU784)/(1000-AU784*DT784))/(100*DL784)</f>
        <v>0</v>
      </c>
      <c r="AH784">
        <f>1000*DX784*AU784*(DT784-DU784)/(100*DL784*(1000-AU784*DT784))</f>
        <v>0</v>
      </c>
      <c r="AI784">
        <f>(AJ784 - AK784 - DY784*1E3/(8.314*(EA784+273.15)) * AM784/DX784 * AL784) * DX784/(100*DL784) * (1000 - DU784)/1000</f>
        <v>0</v>
      </c>
      <c r="AJ784">
        <v>1602.157463254851</v>
      </c>
      <c r="AK784">
        <v>1559.112303030303</v>
      </c>
      <c r="AL784">
        <v>3.446843024983951</v>
      </c>
      <c r="AM784">
        <v>65.65834347020231</v>
      </c>
      <c r="AN784">
        <f>(AP784 - AO784 + DY784*1E3/(8.314*(EA784+273.15)) * AR784/DX784 * AQ784) * DX784/(100*DL784) * 1000/(1000 - AP784)</f>
        <v>0</v>
      </c>
      <c r="AO784">
        <v>14.55051809424444</v>
      </c>
      <c r="AP784">
        <v>16.3692406060606</v>
      </c>
      <c r="AQ784">
        <v>-0.0004351227175765361</v>
      </c>
      <c r="AR784">
        <v>107.4177789400426</v>
      </c>
      <c r="AS784">
        <v>0</v>
      </c>
      <c r="AT784">
        <v>0</v>
      </c>
      <c r="AU784">
        <f>IF(AS784*$H$13&gt;=AW784,1.0,(AW784/(AW784-AS784*$H$13)))</f>
        <v>0</v>
      </c>
      <c r="AV784">
        <f>(AU784-1)*100</f>
        <v>0</v>
      </c>
      <c r="AW784">
        <f>MAX(0,($B$13+$C$13*EF784)/(1+$D$13*EF784)*DY784/(EA784+273)*$E$13)</f>
        <v>0</v>
      </c>
      <c r="AX784" t="s">
        <v>437</v>
      </c>
      <c r="AY784" t="s">
        <v>437</v>
      </c>
      <c r="AZ784">
        <v>0</v>
      </c>
      <c r="BA784">
        <v>0</v>
      </c>
      <c r="BB784">
        <f>1-AZ784/BA784</f>
        <v>0</v>
      </c>
      <c r="BC784">
        <v>0</v>
      </c>
      <c r="BD784" t="s">
        <v>437</v>
      </c>
      <c r="BE784" t="s">
        <v>437</v>
      </c>
      <c r="BF784">
        <v>0</v>
      </c>
      <c r="BG784">
        <v>0</v>
      </c>
      <c r="BH784">
        <f>1-BF784/BG784</f>
        <v>0</v>
      </c>
      <c r="BI784">
        <v>0.5</v>
      </c>
      <c r="BJ784">
        <f>DI784</f>
        <v>0</v>
      </c>
      <c r="BK784">
        <f>L784</f>
        <v>0</v>
      </c>
      <c r="BL784">
        <f>BH784*BI784*BJ784</f>
        <v>0</v>
      </c>
      <c r="BM784">
        <f>(BK784-BC784)/BJ784</f>
        <v>0</v>
      </c>
      <c r="BN784">
        <f>(BA784-BG784)/BG784</f>
        <v>0</v>
      </c>
      <c r="BO784">
        <f>AZ784/(BB784+AZ784/BG784)</f>
        <v>0</v>
      </c>
      <c r="BP784" t="s">
        <v>437</v>
      </c>
      <c r="BQ784">
        <v>0</v>
      </c>
      <c r="BR784">
        <f>IF(BQ784&lt;&gt;0, BQ784, BO784)</f>
        <v>0</v>
      </c>
      <c r="BS784">
        <f>1-BR784/BG784</f>
        <v>0</v>
      </c>
      <c r="BT784">
        <f>(BG784-BF784)/(BG784-BR784)</f>
        <v>0</v>
      </c>
      <c r="BU784">
        <f>(BA784-BG784)/(BA784-BR784)</f>
        <v>0</v>
      </c>
      <c r="BV784">
        <f>(BG784-BF784)/(BG784-AZ784)</f>
        <v>0</v>
      </c>
      <c r="BW784">
        <f>(BA784-BG784)/(BA784-AZ784)</f>
        <v>0</v>
      </c>
      <c r="BX784">
        <f>(BT784*BR784/BF784)</f>
        <v>0</v>
      </c>
      <c r="BY784">
        <f>(1-BX784)</f>
        <v>0</v>
      </c>
      <c r="BZ784">
        <v>2020</v>
      </c>
      <c r="CA784">
        <v>290.0000000000001</v>
      </c>
      <c r="CB784">
        <v>1590.42</v>
      </c>
      <c r="CC784">
        <v>295</v>
      </c>
      <c r="CD784">
        <v>5220.67</v>
      </c>
      <c r="CE784">
        <v>1591.29</v>
      </c>
      <c r="CF784">
        <v>-0.87</v>
      </c>
      <c r="CG784">
        <v>300.0000000000001</v>
      </c>
      <c r="CH784">
        <v>23.8</v>
      </c>
      <c r="CI784">
        <v>1650.734719841875</v>
      </c>
      <c r="CJ784">
        <v>2.032994541366527</v>
      </c>
      <c r="CK784">
        <v>-31.03478562282126</v>
      </c>
      <c r="CL784">
        <v>0.9198548094063967</v>
      </c>
      <c r="CM784">
        <v>0.9759925733019913</v>
      </c>
      <c r="CN784">
        <v>-0.00431141668520578</v>
      </c>
      <c r="CO784">
        <v>289.9999999999999</v>
      </c>
      <c r="CP784">
        <v>1590.91</v>
      </c>
      <c r="CQ784">
        <v>765</v>
      </c>
      <c r="CR784">
        <v>5219.32</v>
      </c>
      <c r="CS784">
        <v>1591.27</v>
      </c>
      <c r="CT784">
        <v>-0.36</v>
      </c>
      <c r="DH784">
        <f>$B$11*EG784+$C$11*EH784+$F$11*ES784*(1-EV784)</f>
        <v>0</v>
      </c>
      <c r="DI784">
        <f>DH784*DJ784</f>
        <v>0</v>
      </c>
      <c r="DJ784">
        <f>($B$11*$D$9+$C$11*$D$9+$F$11*((FF784+EX784)/MAX(FF784+EX784+FG784, 0.1)*$I$9+FG784/MAX(FF784+EX784+FG784, 0.1)*$J$9))/($B$11+$C$11+$F$11)</f>
        <v>0</v>
      </c>
      <c r="DK784">
        <f>($B$11*$K$9+$C$11*$K$9+$F$11*((FF784+EX784)/MAX(FF784+EX784+FG784, 0.1)*$P$9+FG784/MAX(FF784+EX784+FG784, 0.1)*$Q$9))/($B$11+$C$11+$F$11)</f>
        <v>0</v>
      </c>
      <c r="DL784">
        <v>6</v>
      </c>
      <c r="DM784">
        <v>0.5</v>
      </c>
      <c r="DN784" t="s">
        <v>438</v>
      </c>
      <c r="DO784">
        <v>2</v>
      </c>
      <c r="DP784" t="b">
        <v>1</v>
      </c>
      <c r="DQ784">
        <v>1761516831.25</v>
      </c>
      <c r="DR784">
        <v>1525.95</v>
      </c>
      <c r="DS784">
        <v>1579.497</v>
      </c>
      <c r="DT784">
        <v>16.38044</v>
      </c>
      <c r="DU784">
        <v>14.5504</v>
      </c>
      <c r="DV784">
        <v>1530.415</v>
      </c>
      <c r="DW784">
        <v>16.30726</v>
      </c>
      <c r="DX784">
        <v>499.9946999999999</v>
      </c>
      <c r="DY784">
        <v>90.23752999999999</v>
      </c>
      <c r="DZ784">
        <v>0.09993529999999999</v>
      </c>
      <c r="EA784">
        <v>23.87378</v>
      </c>
      <c r="EB784">
        <v>24.04213</v>
      </c>
      <c r="EC784">
        <v>999.9</v>
      </c>
      <c r="ED784">
        <v>0</v>
      </c>
      <c r="EE784">
        <v>0</v>
      </c>
      <c r="EF784">
        <v>10012.802</v>
      </c>
      <c r="EG784">
        <v>0</v>
      </c>
      <c r="EH784">
        <v>1044.818</v>
      </c>
      <c r="EI784">
        <v>-53.54486000000001</v>
      </c>
      <c r="EJ784">
        <v>1551.362</v>
      </c>
      <c r="EK784">
        <v>1602.819</v>
      </c>
      <c r="EL784">
        <v>1.830022</v>
      </c>
      <c r="EM784">
        <v>1579.497</v>
      </c>
      <c r="EN784">
        <v>14.5504</v>
      </c>
      <c r="EO784">
        <v>1.47813</v>
      </c>
      <c r="EP784">
        <v>1.312993</v>
      </c>
      <c r="EQ784">
        <v>12.7438</v>
      </c>
      <c r="ER784">
        <v>10.94844</v>
      </c>
      <c r="ES784">
        <v>1999.976</v>
      </c>
      <c r="ET784">
        <v>0.9799970000000002</v>
      </c>
      <c r="EU784">
        <v>0.020003</v>
      </c>
      <c r="EV784">
        <v>0</v>
      </c>
      <c r="EW784">
        <v>1284.979</v>
      </c>
      <c r="EX784">
        <v>5.000970000000001</v>
      </c>
      <c r="EY784">
        <v>26006.16</v>
      </c>
      <c r="EZ784">
        <v>16707.36</v>
      </c>
      <c r="FA784">
        <v>41.187</v>
      </c>
      <c r="FB784">
        <v>42.312</v>
      </c>
      <c r="FC784">
        <v>41.3624</v>
      </c>
      <c r="FD784">
        <v>41.6996</v>
      </c>
      <c r="FE784">
        <v>41.25</v>
      </c>
      <c r="FF784">
        <v>1955.066</v>
      </c>
      <c r="FG784">
        <v>39.90999999999999</v>
      </c>
      <c r="FH784">
        <v>0</v>
      </c>
      <c r="FI784">
        <v>11705</v>
      </c>
      <c r="FJ784">
        <v>0</v>
      </c>
      <c r="FK784">
        <v>1286.643076923077</v>
      </c>
      <c r="FL784">
        <v>-21.02769231961664</v>
      </c>
      <c r="FM784">
        <v>-414.1641025664474</v>
      </c>
      <c r="FN784">
        <v>26040.53461538461</v>
      </c>
      <c r="FO784">
        <v>15</v>
      </c>
      <c r="FP784">
        <v>0</v>
      </c>
      <c r="FQ784" t="s">
        <v>439</v>
      </c>
      <c r="FR784">
        <v>1760210915.6</v>
      </c>
      <c r="FS784">
        <v>0</v>
      </c>
      <c r="FT784">
        <v>0</v>
      </c>
      <c r="FU784">
        <v>-0.215</v>
      </c>
      <c r="FV784">
        <v>0</v>
      </c>
      <c r="FW784">
        <v>-0.6919999999999999</v>
      </c>
      <c r="FX784">
        <v>0</v>
      </c>
      <c r="FY784">
        <v>400</v>
      </c>
      <c r="FZ784">
        <v>0</v>
      </c>
      <c r="GA784">
        <v>0.15</v>
      </c>
      <c r="GB784">
        <v>0</v>
      </c>
      <c r="GC784">
        <v>-53.15043658536586</v>
      </c>
      <c r="GD784">
        <v>-0.5295616724739793</v>
      </c>
      <c r="GE784">
        <v>0.2778018558262982</v>
      </c>
      <c r="GF784">
        <v>0</v>
      </c>
      <c r="GG784">
        <v>1287.993823529412</v>
      </c>
      <c r="GH784">
        <v>-22.35951106979426</v>
      </c>
      <c r="GI784">
        <v>2.212592324037023</v>
      </c>
      <c r="GJ784">
        <v>0</v>
      </c>
      <c r="GK784">
        <v>1.862092195121951</v>
      </c>
      <c r="GL784">
        <v>-0.1613216027874564</v>
      </c>
      <c r="GM784">
        <v>0.0179440672323745</v>
      </c>
      <c r="GN784">
        <v>0</v>
      </c>
      <c r="GO784">
        <v>0</v>
      </c>
      <c r="GP784">
        <v>3</v>
      </c>
      <c r="GQ784" t="s">
        <v>455</v>
      </c>
      <c r="GR784">
        <v>3.1337</v>
      </c>
      <c r="GS784">
        <v>2.76041</v>
      </c>
      <c r="GT784">
        <v>0.223085</v>
      </c>
      <c r="GU784">
        <v>0.225246</v>
      </c>
      <c r="GV784">
        <v>0.08026850000000001</v>
      </c>
      <c r="GW784">
        <v>0.0729605</v>
      </c>
      <c r="GX784">
        <v>24626.1</v>
      </c>
      <c r="GY784">
        <v>24563.5</v>
      </c>
      <c r="GZ784">
        <v>29489.6</v>
      </c>
      <c r="HA784">
        <v>29318.2</v>
      </c>
      <c r="HB784">
        <v>35845.9</v>
      </c>
      <c r="HC784">
        <v>36007.1</v>
      </c>
      <c r="HD784">
        <v>41493.5</v>
      </c>
      <c r="HE784">
        <v>41649.1</v>
      </c>
      <c r="HF784">
        <v>1.90972</v>
      </c>
      <c r="HG784">
        <v>1.82905</v>
      </c>
      <c r="HH784">
        <v>0.0115484</v>
      </c>
      <c r="HI784">
        <v>0</v>
      </c>
      <c r="HJ784">
        <v>23.8562</v>
      </c>
      <c r="HK784">
        <v>999.9</v>
      </c>
      <c r="HL784">
        <v>33.7</v>
      </c>
      <c r="HM784">
        <v>31.2</v>
      </c>
      <c r="HN784">
        <v>17.0396</v>
      </c>
      <c r="HO784">
        <v>62.6669</v>
      </c>
      <c r="HP784">
        <v>30.7412</v>
      </c>
      <c r="HQ784">
        <v>1</v>
      </c>
      <c r="HR784">
        <v>0.31311</v>
      </c>
      <c r="HS784">
        <v>5.90337</v>
      </c>
      <c r="HT784">
        <v>20.2418</v>
      </c>
      <c r="HU784">
        <v>5.21849</v>
      </c>
      <c r="HV784">
        <v>12.0159</v>
      </c>
      <c r="HW784">
        <v>4.9888</v>
      </c>
      <c r="HX784">
        <v>3.28785</v>
      </c>
      <c r="HY784">
        <v>9999</v>
      </c>
      <c r="HZ784">
        <v>9999</v>
      </c>
      <c r="IA784">
        <v>9999</v>
      </c>
      <c r="IB784">
        <v>999.9</v>
      </c>
      <c r="IC784">
        <v>4.97283</v>
      </c>
      <c r="ID784">
        <v>1.8666</v>
      </c>
      <c r="IE784">
        <v>1.86585</v>
      </c>
      <c r="IF784">
        <v>1.86584</v>
      </c>
      <c r="IG784">
        <v>1.86768</v>
      </c>
      <c r="IH784">
        <v>1.87015</v>
      </c>
      <c r="II784">
        <v>1.86874</v>
      </c>
      <c r="IJ784">
        <v>1.87027</v>
      </c>
      <c r="IK784">
        <v>0</v>
      </c>
      <c r="IL784">
        <v>0</v>
      </c>
      <c r="IM784">
        <v>0</v>
      </c>
      <c r="IN784">
        <v>0</v>
      </c>
      <c r="IO784" t="s">
        <v>441</v>
      </c>
      <c r="IP784" t="s">
        <v>442</v>
      </c>
      <c r="IQ784" t="s">
        <v>443</v>
      </c>
      <c r="IR784" t="s">
        <v>443</v>
      </c>
      <c r="IS784" t="s">
        <v>443</v>
      </c>
      <c r="IT784" t="s">
        <v>443</v>
      </c>
      <c r="IU784">
        <v>0</v>
      </c>
      <c r="IV784">
        <v>100</v>
      </c>
      <c r="IW784">
        <v>100</v>
      </c>
      <c r="IX784">
        <v>-4.48</v>
      </c>
      <c r="IY784">
        <v>0.07290000000000001</v>
      </c>
      <c r="IZ784">
        <v>-1.414774939843471</v>
      </c>
      <c r="JA784">
        <v>-0.002262605230658699</v>
      </c>
      <c r="JB784">
        <v>4.117972070868355E-07</v>
      </c>
      <c r="JC784">
        <v>-1.535053720392113E-10</v>
      </c>
      <c r="JD784">
        <v>-0.05773197212917025</v>
      </c>
      <c r="JE784">
        <v>-0.004387372397949352</v>
      </c>
      <c r="JF784">
        <v>0.001148265067849212</v>
      </c>
      <c r="JG784">
        <v>-2.372704636287677E-05</v>
      </c>
      <c r="JH784">
        <v>4</v>
      </c>
      <c r="JI784">
        <v>2346</v>
      </c>
      <c r="JJ784">
        <v>1</v>
      </c>
      <c r="JK784">
        <v>24</v>
      </c>
      <c r="JL784">
        <v>21765.3</v>
      </c>
      <c r="JM784">
        <v>29358613.9</v>
      </c>
      <c r="JN784">
        <v>3.01636</v>
      </c>
      <c r="JO784">
        <v>2.229</v>
      </c>
      <c r="JP784">
        <v>1.39648</v>
      </c>
      <c r="JQ784">
        <v>2.35229</v>
      </c>
      <c r="JR784">
        <v>1.49536</v>
      </c>
      <c r="JS784">
        <v>2.5647</v>
      </c>
      <c r="JT784">
        <v>36.1285</v>
      </c>
      <c r="JU784">
        <v>24.0087</v>
      </c>
      <c r="JV784">
        <v>18</v>
      </c>
      <c r="JW784">
        <v>501.453</v>
      </c>
      <c r="JX784">
        <v>439.612</v>
      </c>
      <c r="JY784">
        <v>17.6998</v>
      </c>
      <c r="JZ784">
        <v>31.3617</v>
      </c>
      <c r="KA784">
        <v>30.0003</v>
      </c>
      <c r="KB784">
        <v>31.1376</v>
      </c>
      <c r="KC784">
        <v>31.0608</v>
      </c>
      <c r="KD784">
        <v>60.3824</v>
      </c>
      <c r="KE784">
        <v>17.7547</v>
      </c>
      <c r="KF784">
        <v>28.4872</v>
      </c>
      <c r="KG784">
        <v>17.6633</v>
      </c>
      <c r="KH784">
        <v>1604.19</v>
      </c>
      <c r="KI784">
        <v>14.6445</v>
      </c>
      <c r="KJ784">
        <v>100.781</v>
      </c>
      <c r="KK784">
        <v>100.156</v>
      </c>
    </row>
    <row r="785" spans="1:297">
      <c r="A785">
        <v>769</v>
      </c>
      <c r="B785">
        <v>1761517567.5</v>
      </c>
      <c r="C785">
        <v>10357</v>
      </c>
      <c r="D785" t="s">
        <v>1987</v>
      </c>
      <c r="E785" t="s">
        <v>1988</v>
      </c>
      <c r="F785">
        <v>5</v>
      </c>
      <c r="G785" t="s">
        <v>1989</v>
      </c>
      <c r="H785" t="s">
        <v>436</v>
      </c>
      <c r="I785">
        <v>1761517564.75</v>
      </c>
      <c r="J785">
        <f>(K785)/1000</f>
        <v>0</v>
      </c>
      <c r="K785">
        <f>IF(DP785, AN785, AH785)</f>
        <v>0</v>
      </c>
      <c r="L785">
        <f>IF(DP785, AI785, AG785)</f>
        <v>0</v>
      </c>
      <c r="M785">
        <f>DR785 - IF(AU785&gt;1, L785*DL785*100.0/(AW785), 0)</f>
        <v>0</v>
      </c>
      <c r="N785">
        <f>((T785-J785/2)*M785-L785)/(T785+J785/2)</f>
        <v>0</v>
      </c>
      <c r="O785">
        <f>N785*(DY785+DZ785)/1000.0</f>
        <v>0</v>
      </c>
      <c r="P785">
        <f>(DR785 - IF(AU785&gt;1, L785*DL785*100.0/(AW785), 0))*(DY785+DZ785)/1000.0</f>
        <v>0</v>
      </c>
      <c r="Q785">
        <f>2.0/((1/S785-1/R785)+SIGN(S785)*SQRT((1/S785-1/R785)*(1/S785-1/R785) + 4*DM785/((DM785+1)*(DM785+1))*(2*1/S785*1/R785-1/R785*1/R785)))</f>
        <v>0</v>
      </c>
      <c r="R785">
        <f>IF(LEFT(DN785,1)&lt;&gt;"0",IF(LEFT(DN785,1)="1",3.0,DO785),$D$5+$E$5*(EF785*DY785/($K$5*1000))+$F$5*(EF785*DY785/($K$5*1000))*MAX(MIN(DL785,$J$5),$I$5)*MAX(MIN(DL785,$J$5),$I$5)+$G$5*MAX(MIN(DL785,$J$5),$I$5)*(EF785*DY785/($K$5*1000))+$H$5*(EF785*DY785/($K$5*1000))*(EF785*DY785/($K$5*1000)))</f>
        <v>0</v>
      </c>
      <c r="S785">
        <f>J785*(1000-(1000*0.61365*exp(17.502*W785/(240.97+W785))/(DY785+DZ785)+DT785)/2)/(1000*0.61365*exp(17.502*W785/(240.97+W785))/(DY785+DZ785)-DT785)</f>
        <v>0</v>
      </c>
      <c r="T785">
        <f>1/((DM785+1)/(Q785/1.6)+1/(R785/1.37)) + DM785/((DM785+1)/(Q785/1.6) + DM785/(R785/1.37))</f>
        <v>0</v>
      </c>
      <c r="U785">
        <f>(DH785*DK785)</f>
        <v>0</v>
      </c>
      <c r="V785">
        <f>(EA785+(U785+2*0.95*5.67E-8*(((EA785+$B$7)+273)^4-(EA785+273)^4)-44100*J785)/(1.84*29.3*R785+8*0.95*5.67E-8*(EA785+273)^3))</f>
        <v>0</v>
      </c>
      <c r="W785">
        <f>($C$7*EB785+$D$7*EC785+$E$7*V785)</f>
        <v>0</v>
      </c>
      <c r="X785">
        <f>0.61365*exp(17.502*W785/(240.97+W785))</f>
        <v>0</v>
      </c>
      <c r="Y785">
        <f>(Z785/AA785*100)</f>
        <v>0</v>
      </c>
      <c r="Z785">
        <f>DT785*(DY785+DZ785)/1000</f>
        <v>0</v>
      </c>
      <c r="AA785">
        <f>0.61365*exp(17.502*EA785/(240.97+EA785))</f>
        <v>0</v>
      </c>
      <c r="AB785">
        <f>(X785-DT785*(DY785+DZ785)/1000)</f>
        <v>0</v>
      </c>
      <c r="AC785">
        <f>(-J785*44100)</f>
        <v>0</v>
      </c>
      <c r="AD785">
        <f>2*29.3*R785*0.92*(EA785-W785)</f>
        <v>0</v>
      </c>
      <c r="AE785">
        <f>2*0.95*5.67E-8*(((EA785+$B$7)+273)^4-(W785+273)^4)</f>
        <v>0</v>
      </c>
      <c r="AF785">
        <f>U785+AE785+AC785+AD785</f>
        <v>0</v>
      </c>
      <c r="AG785">
        <f>DX785*AU785*(DS785-DR785*(1000-AU785*DU785)/(1000-AU785*DT785))/(100*DL785)</f>
        <v>0</v>
      </c>
      <c r="AH785">
        <f>1000*DX785*AU785*(DT785-DU785)/(100*DL785*(1000-AU785*DT785))</f>
        <v>0</v>
      </c>
      <c r="AI785">
        <f>(AJ785 - AK785 - DY785*1E3/(8.314*(EA785+273.15)) * AM785/DX785 * AL785) * DX785/(100*DL785) * (1000 - DU785)/1000</f>
        <v>0</v>
      </c>
      <c r="AJ785">
        <v>425.3777930534243</v>
      </c>
      <c r="AK785">
        <v>409.5361272727273</v>
      </c>
      <c r="AL785">
        <v>-0.000239572470952977</v>
      </c>
      <c r="AM785">
        <v>65.59915054871037</v>
      </c>
      <c r="AN785">
        <f>(AP785 - AO785 + DY785*1E3/(8.314*(EA785+273.15)) * AR785/DX785 * AQ785) * DX785/(100*DL785) * 1000/(1000 - AP785)</f>
        <v>0</v>
      </c>
      <c r="AO785">
        <v>12.68954262258038</v>
      </c>
      <c r="AP785">
        <v>16.8877406060606</v>
      </c>
      <c r="AQ785">
        <v>4.019621171628993E-06</v>
      </c>
      <c r="AR785">
        <v>106.857020934854</v>
      </c>
      <c r="AS785">
        <v>0</v>
      </c>
      <c r="AT785">
        <v>0</v>
      </c>
      <c r="AU785">
        <f>IF(AS785*$H$13&gt;=AW785,1.0,(AW785/(AW785-AS785*$H$13)))</f>
        <v>0</v>
      </c>
      <c r="AV785">
        <f>(AU785-1)*100</f>
        <v>0</v>
      </c>
      <c r="AW785">
        <f>MAX(0,($B$13+$C$13*EF785)/(1+$D$13*EF785)*DY785/(EA785+273)*$E$13)</f>
        <v>0</v>
      </c>
      <c r="AX785" t="s">
        <v>437</v>
      </c>
      <c r="AY785" t="s">
        <v>437</v>
      </c>
      <c r="AZ785">
        <v>0</v>
      </c>
      <c r="BA785">
        <v>0</v>
      </c>
      <c r="BB785">
        <f>1-AZ785/BA785</f>
        <v>0</v>
      </c>
      <c r="BC785">
        <v>0</v>
      </c>
      <c r="BD785" t="s">
        <v>437</v>
      </c>
      <c r="BE785" t="s">
        <v>437</v>
      </c>
      <c r="BF785">
        <v>0</v>
      </c>
      <c r="BG785">
        <v>0</v>
      </c>
      <c r="BH785">
        <f>1-BF785/BG785</f>
        <v>0</v>
      </c>
      <c r="BI785">
        <v>0.5</v>
      </c>
      <c r="BJ785">
        <f>DI785</f>
        <v>0</v>
      </c>
      <c r="BK785">
        <f>L785</f>
        <v>0</v>
      </c>
      <c r="BL785">
        <f>BH785*BI785*BJ785</f>
        <v>0</v>
      </c>
      <c r="BM785">
        <f>(BK785-BC785)/BJ785</f>
        <v>0</v>
      </c>
      <c r="BN785">
        <f>(BA785-BG785)/BG785</f>
        <v>0</v>
      </c>
      <c r="BO785">
        <f>AZ785/(BB785+AZ785/BG785)</f>
        <v>0</v>
      </c>
      <c r="BP785" t="s">
        <v>437</v>
      </c>
      <c r="BQ785">
        <v>0</v>
      </c>
      <c r="BR785">
        <f>IF(BQ785&lt;&gt;0, BQ785, BO785)</f>
        <v>0</v>
      </c>
      <c r="BS785">
        <f>1-BR785/BG785</f>
        <v>0</v>
      </c>
      <c r="BT785">
        <f>(BG785-BF785)/(BG785-BR785)</f>
        <v>0</v>
      </c>
      <c r="BU785">
        <f>(BA785-BG785)/(BA785-BR785)</f>
        <v>0</v>
      </c>
      <c r="BV785">
        <f>(BG785-BF785)/(BG785-AZ785)</f>
        <v>0</v>
      </c>
      <c r="BW785">
        <f>(BA785-BG785)/(BA785-AZ785)</f>
        <v>0</v>
      </c>
      <c r="BX785">
        <f>(BT785*BR785/BF785)</f>
        <v>0</v>
      </c>
      <c r="BY785">
        <f>(1-BX785)</f>
        <v>0</v>
      </c>
      <c r="BZ785">
        <v>2020</v>
      </c>
      <c r="CA785">
        <v>290.0000000000001</v>
      </c>
      <c r="CB785">
        <v>1590.42</v>
      </c>
      <c r="CC785">
        <v>295</v>
      </c>
      <c r="CD785">
        <v>5220.67</v>
      </c>
      <c r="CE785">
        <v>1591.29</v>
      </c>
      <c r="CF785">
        <v>-0.87</v>
      </c>
      <c r="CG785">
        <v>300.0000000000001</v>
      </c>
      <c r="CH785">
        <v>23.8</v>
      </c>
      <c r="CI785">
        <v>1650.734719841875</v>
      </c>
      <c r="CJ785">
        <v>2.032994541366527</v>
      </c>
      <c r="CK785">
        <v>-31.03478562282126</v>
      </c>
      <c r="CL785">
        <v>0.9198548094063967</v>
      </c>
      <c r="CM785">
        <v>0.9759925733019913</v>
      </c>
      <c r="CN785">
        <v>-0.00431141668520578</v>
      </c>
      <c r="CO785">
        <v>289.9999999999999</v>
      </c>
      <c r="CP785">
        <v>1590.91</v>
      </c>
      <c r="CQ785">
        <v>765</v>
      </c>
      <c r="CR785">
        <v>5219.32</v>
      </c>
      <c r="CS785">
        <v>1591.27</v>
      </c>
      <c r="CT785">
        <v>-0.36</v>
      </c>
      <c r="DH785">
        <f>$B$11*EG785+$C$11*EH785+$F$11*ES785*(1-EV785)</f>
        <v>0</v>
      </c>
      <c r="DI785">
        <f>DH785*DJ785</f>
        <v>0</v>
      </c>
      <c r="DJ785">
        <f>($B$11*$D$9+$C$11*$D$9+$F$11*((FF785+EX785)/MAX(FF785+EX785+FG785, 0.1)*$I$9+FG785/MAX(FF785+EX785+FG785, 0.1)*$J$9))/($B$11+$C$11+$F$11)</f>
        <v>0</v>
      </c>
      <c r="DK785">
        <f>($B$11*$K$9+$C$11*$K$9+$F$11*((FF785+EX785)/MAX(FF785+EX785+FG785, 0.1)*$P$9+FG785/MAX(FF785+EX785+FG785, 0.1)*$Q$9))/($B$11+$C$11+$F$11)</f>
        <v>0</v>
      </c>
      <c r="DL785">
        <v>6</v>
      </c>
      <c r="DM785">
        <v>0.5</v>
      </c>
      <c r="DN785" t="s">
        <v>438</v>
      </c>
      <c r="DO785">
        <v>2</v>
      </c>
      <c r="DP785" t="b">
        <v>1</v>
      </c>
      <c r="DQ785">
        <v>1761517564.75</v>
      </c>
      <c r="DR785">
        <v>402.6307</v>
      </c>
      <c r="DS785">
        <v>420.0009</v>
      </c>
      <c r="DT785">
        <v>16.88752</v>
      </c>
      <c r="DU785">
        <v>12.68965</v>
      </c>
      <c r="DV785">
        <v>404.9041</v>
      </c>
      <c r="DW785">
        <v>16.80726</v>
      </c>
      <c r="DX785">
        <v>499.9465</v>
      </c>
      <c r="DY785">
        <v>90.24796000000001</v>
      </c>
      <c r="DZ785">
        <v>0.09981746999999999</v>
      </c>
      <c r="EA785">
        <v>24.25188</v>
      </c>
      <c r="EB785">
        <v>23.99432</v>
      </c>
      <c r="EC785">
        <v>999.9</v>
      </c>
      <c r="ED785">
        <v>0</v>
      </c>
      <c r="EE785">
        <v>0</v>
      </c>
      <c r="EF785">
        <v>10008.183</v>
      </c>
      <c r="EG785">
        <v>0</v>
      </c>
      <c r="EH785">
        <v>1069.179</v>
      </c>
      <c r="EI785">
        <v>-17.37019</v>
      </c>
      <c r="EJ785">
        <v>409.5468</v>
      </c>
      <c r="EK785">
        <v>425.3991</v>
      </c>
      <c r="EL785">
        <v>4.197884</v>
      </c>
      <c r="EM785">
        <v>420.0009</v>
      </c>
      <c r="EN785">
        <v>12.68965</v>
      </c>
      <c r="EO785">
        <v>1.524062</v>
      </c>
      <c r="EP785">
        <v>1.145214</v>
      </c>
      <c r="EQ785">
        <v>13.21173</v>
      </c>
      <c r="ER785">
        <v>8.907785000000001</v>
      </c>
      <c r="ES785">
        <v>2000.032</v>
      </c>
      <c r="ET785">
        <v>0.9799944</v>
      </c>
      <c r="EU785">
        <v>0.02000543</v>
      </c>
      <c r="EV785">
        <v>0</v>
      </c>
      <c r="EW785">
        <v>1398.847</v>
      </c>
      <c r="EX785">
        <v>5.000970000000001</v>
      </c>
      <c r="EY785">
        <v>28284.98</v>
      </c>
      <c r="EZ785">
        <v>16707.82</v>
      </c>
      <c r="FA785">
        <v>41.562</v>
      </c>
      <c r="FB785">
        <v>42.625</v>
      </c>
      <c r="FC785">
        <v>41.687</v>
      </c>
      <c r="FD785">
        <v>42</v>
      </c>
      <c r="FE785">
        <v>41.562</v>
      </c>
      <c r="FF785">
        <v>1955.122</v>
      </c>
      <c r="FG785">
        <v>39.90999999999999</v>
      </c>
      <c r="FH785">
        <v>0</v>
      </c>
      <c r="FI785">
        <v>12438.80000019073</v>
      </c>
      <c r="FJ785">
        <v>0</v>
      </c>
      <c r="FK785">
        <v>1399.364</v>
      </c>
      <c r="FL785">
        <v>-7.962307688016611</v>
      </c>
      <c r="FM785">
        <v>-169.3230766915365</v>
      </c>
      <c r="FN785">
        <v>28296.832</v>
      </c>
      <c r="FO785">
        <v>15</v>
      </c>
      <c r="FP785">
        <v>0</v>
      </c>
      <c r="FQ785" t="s">
        <v>439</v>
      </c>
      <c r="FR785">
        <v>1760210915.6</v>
      </c>
      <c r="FS785">
        <v>0</v>
      </c>
      <c r="FT785">
        <v>0</v>
      </c>
      <c r="FU785">
        <v>-0.215</v>
      </c>
      <c r="FV785">
        <v>0</v>
      </c>
      <c r="FW785">
        <v>-0.6919999999999999</v>
      </c>
      <c r="FX785">
        <v>0</v>
      </c>
      <c r="FY785">
        <v>400</v>
      </c>
      <c r="FZ785">
        <v>0</v>
      </c>
      <c r="GA785">
        <v>0.15</v>
      </c>
      <c r="GB785">
        <v>0</v>
      </c>
      <c r="GC785">
        <v>-17.37570487804878</v>
      </c>
      <c r="GD785">
        <v>-0.07663902439026186</v>
      </c>
      <c r="GE785">
        <v>0.04663990205831831</v>
      </c>
      <c r="GF785">
        <v>1</v>
      </c>
      <c r="GG785">
        <v>1399.965294117647</v>
      </c>
      <c r="GH785">
        <v>-8.621848740352577</v>
      </c>
      <c r="GI785">
        <v>0.8753662604678082</v>
      </c>
      <c r="GJ785">
        <v>0</v>
      </c>
      <c r="GK785">
        <v>4.180586585365853</v>
      </c>
      <c r="GL785">
        <v>0.1432595121951153</v>
      </c>
      <c r="GM785">
        <v>0.01472325597104986</v>
      </c>
      <c r="GN785">
        <v>0</v>
      </c>
      <c r="GO785">
        <v>1</v>
      </c>
      <c r="GP785">
        <v>3</v>
      </c>
      <c r="GQ785" t="s">
        <v>446</v>
      </c>
      <c r="GR785">
        <v>3.13312</v>
      </c>
      <c r="GS785">
        <v>2.76024</v>
      </c>
      <c r="GT785">
        <v>0.0905169</v>
      </c>
      <c r="GU785">
        <v>0.09218659999999999</v>
      </c>
      <c r="GV785">
        <v>0.08210340000000001</v>
      </c>
      <c r="GW785">
        <v>0.0659724</v>
      </c>
      <c r="GX785">
        <v>28832.6</v>
      </c>
      <c r="GY785">
        <v>28787.2</v>
      </c>
      <c r="GZ785">
        <v>29487.4</v>
      </c>
      <c r="HA785">
        <v>29316.3</v>
      </c>
      <c r="HB785">
        <v>35768.7</v>
      </c>
      <c r="HC785">
        <v>36275.7</v>
      </c>
      <c r="HD785">
        <v>41490.1</v>
      </c>
      <c r="HE785">
        <v>41647.3</v>
      </c>
      <c r="HF785">
        <v>1.91068</v>
      </c>
      <c r="HG785">
        <v>1.82323</v>
      </c>
      <c r="HH785">
        <v>-0.0134781</v>
      </c>
      <c r="HI785">
        <v>0</v>
      </c>
      <c r="HJ785">
        <v>24.2119</v>
      </c>
      <c r="HK785">
        <v>999.9</v>
      </c>
      <c r="HL785">
        <v>33.1</v>
      </c>
      <c r="HM785">
        <v>31.2</v>
      </c>
      <c r="HN785">
        <v>16.7356</v>
      </c>
      <c r="HO785">
        <v>62.657</v>
      </c>
      <c r="HP785">
        <v>30.8774</v>
      </c>
      <c r="HQ785">
        <v>1</v>
      </c>
      <c r="HR785">
        <v>0.309639</v>
      </c>
      <c r="HS785">
        <v>5.0381</v>
      </c>
      <c r="HT785">
        <v>20.2696</v>
      </c>
      <c r="HU785">
        <v>5.21849</v>
      </c>
      <c r="HV785">
        <v>12.0159</v>
      </c>
      <c r="HW785">
        <v>4.98945</v>
      </c>
      <c r="HX785">
        <v>3.28828</v>
      </c>
      <c r="HY785">
        <v>9999</v>
      </c>
      <c r="HZ785">
        <v>9999</v>
      </c>
      <c r="IA785">
        <v>9999</v>
      </c>
      <c r="IB785">
        <v>999.9</v>
      </c>
      <c r="IC785">
        <v>4.97285</v>
      </c>
      <c r="ID785">
        <v>1.8666</v>
      </c>
      <c r="IE785">
        <v>1.86586</v>
      </c>
      <c r="IF785">
        <v>1.86584</v>
      </c>
      <c r="IG785">
        <v>1.86768</v>
      </c>
      <c r="IH785">
        <v>1.87013</v>
      </c>
      <c r="II785">
        <v>1.86875</v>
      </c>
      <c r="IJ785">
        <v>1.87026</v>
      </c>
      <c r="IK785">
        <v>0</v>
      </c>
      <c r="IL785">
        <v>0</v>
      </c>
      <c r="IM785">
        <v>0</v>
      </c>
      <c r="IN785">
        <v>0</v>
      </c>
      <c r="IO785" t="s">
        <v>441</v>
      </c>
      <c r="IP785" t="s">
        <v>442</v>
      </c>
      <c r="IQ785" t="s">
        <v>443</v>
      </c>
      <c r="IR785" t="s">
        <v>443</v>
      </c>
      <c r="IS785" t="s">
        <v>443</v>
      </c>
      <c r="IT785" t="s">
        <v>443</v>
      </c>
      <c r="IU785">
        <v>0</v>
      </c>
      <c r="IV785">
        <v>100</v>
      </c>
      <c r="IW785">
        <v>100</v>
      </c>
      <c r="IX785">
        <v>-2.273</v>
      </c>
      <c r="IY785">
        <v>0.0803</v>
      </c>
      <c r="IZ785">
        <v>-1.414774939843471</v>
      </c>
      <c r="JA785">
        <v>-0.002262605230658699</v>
      </c>
      <c r="JB785">
        <v>4.117972070868355E-07</v>
      </c>
      <c r="JC785">
        <v>-1.535053720392113E-10</v>
      </c>
      <c r="JD785">
        <v>-0.05773197212917025</v>
      </c>
      <c r="JE785">
        <v>-0.004387372397949352</v>
      </c>
      <c r="JF785">
        <v>0.001148265067849212</v>
      </c>
      <c r="JG785">
        <v>-2.372704636287677E-05</v>
      </c>
      <c r="JH785">
        <v>4</v>
      </c>
      <c r="JI785">
        <v>2346</v>
      </c>
      <c r="JJ785">
        <v>1</v>
      </c>
      <c r="JK785">
        <v>24</v>
      </c>
      <c r="JL785">
        <v>21777.5</v>
      </c>
      <c r="JM785">
        <v>29358626.1</v>
      </c>
      <c r="JN785">
        <v>1.02173</v>
      </c>
      <c r="JO785">
        <v>2.27661</v>
      </c>
      <c r="JP785">
        <v>1.39771</v>
      </c>
      <c r="JQ785">
        <v>2.35718</v>
      </c>
      <c r="JR785">
        <v>1.49536</v>
      </c>
      <c r="JS785">
        <v>2.55981</v>
      </c>
      <c r="JT785">
        <v>36.0113</v>
      </c>
      <c r="JU785">
        <v>24.0175</v>
      </c>
      <c r="JV785">
        <v>18</v>
      </c>
      <c r="JW785">
        <v>502.304</v>
      </c>
      <c r="JX785">
        <v>436.241</v>
      </c>
      <c r="JY785">
        <v>18.5503</v>
      </c>
      <c r="JZ785">
        <v>31.3754</v>
      </c>
      <c r="KA785">
        <v>30.0002</v>
      </c>
      <c r="KB785">
        <v>31.1669</v>
      </c>
      <c r="KC785">
        <v>31.093</v>
      </c>
      <c r="KD785">
        <v>20.3729</v>
      </c>
      <c r="KE785">
        <v>26.0164</v>
      </c>
      <c r="KF785">
        <v>25.9411</v>
      </c>
      <c r="KG785">
        <v>18.5537</v>
      </c>
      <c r="KH785">
        <v>413.318</v>
      </c>
      <c r="KI785">
        <v>12.6824</v>
      </c>
      <c r="KJ785">
        <v>100.773</v>
      </c>
      <c r="KK785">
        <v>100.15</v>
      </c>
    </row>
    <row r="786" spans="1:297">
      <c r="A786">
        <v>770</v>
      </c>
      <c r="B786">
        <v>1761517572.5</v>
      </c>
      <c r="C786">
        <v>10362</v>
      </c>
      <c r="D786" t="s">
        <v>1990</v>
      </c>
      <c r="E786" t="s">
        <v>1991</v>
      </c>
      <c r="F786">
        <v>5</v>
      </c>
      <c r="G786" t="s">
        <v>1989</v>
      </c>
      <c r="H786" t="s">
        <v>436</v>
      </c>
      <c r="I786">
        <v>1761517570</v>
      </c>
      <c r="J786">
        <f>(K786)/1000</f>
        <v>0</v>
      </c>
      <c r="K786">
        <f>IF(DP786, AN786, AH786)</f>
        <v>0</v>
      </c>
      <c r="L786">
        <f>IF(DP786, AI786, AG786)</f>
        <v>0</v>
      </c>
      <c r="M786">
        <f>DR786 - IF(AU786&gt;1, L786*DL786*100.0/(AW786), 0)</f>
        <v>0</v>
      </c>
      <c r="N786">
        <f>((T786-J786/2)*M786-L786)/(T786+J786/2)</f>
        <v>0</v>
      </c>
      <c r="O786">
        <f>N786*(DY786+DZ786)/1000.0</f>
        <v>0</v>
      </c>
      <c r="P786">
        <f>(DR786 - IF(AU786&gt;1, L786*DL786*100.0/(AW786), 0))*(DY786+DZ786)/1000.0</f>
        <v>0</v>
      </c>
      <c r="Q786">
        <f>2.0/((1/S786-1/R786)+SIGN(S786)*SQRT((1/S786-1/R786)*(1/S786-1/R786) + 4*DM786/((DM786+1)*(DM786+1))*(2*1/S786*1/R786-1/R786*1/R786)))</f>
        <v>0</v>
      </c>
      <c r="R786">
        <f>IF(LEFT(DN786,1)&lt;&gt;"0",IF(LEFT(DN786,1)="1",3.0,DO786),$D$5+$E$5*(EF786*DY786/($K$5*1000))+$F$5*(EF786*DY786/($K$5*1000))*MAX(MIN(DL786,$J$5),$I$5)*MAX(MIN(DL786,$J$5),$I$5)+$G$5*MAX(MIN(DL786,$J$5),$I$5)*(EF786*DY786/($K$5*1000))+$H$5*(EF786*DY786/($K$5*1000))*(EF786*DY786/($K$5*1000)))</f>
        <v>0</v>
      </c>
      <c r="S786">
        <f>J786*(1000-(1000*0.61365*exp(17.502*W786/(240.97+W786))/(DY786+DZ786)+DT786)/2)/(1000*0.61365*exp(17.502*W786/(240.97+W786))/(DY786+DZ786)-DT786)</f>
        <v>0</v>
      </c>
      <c r="T786">
        <f>1/((DM786+1)/(Q786/1.6)+1/(R786/1.37)) + DM786/((DM786+1)/(Q786/1.6) + DM786/(R786/1.37))</f>
        <v>0</v>
      </c>
      <c r="U786">
        <f>(DH786*DK786)</f>
        <v>0</v>
      </c>
      <c r="V786">
        <f>(EA786+(U786+2*0.95*5.67E-8*(((EA786+$B$7)+273)^4-(EA786+273)^4)-44100*J786)/(1.84*29.3*R786+8*0.95*5.67E-8*(EA786+273)^3))</f>
        <v>0</v>
      </c>
      <c r="W786">
        <f>($C$7*EB786+$D$7*EC786+$E$7*V786)</f>
        <v>0</v>
      </c>
      <c r="X786">
        <f>0.61365*exp(17.502*W786/(240.97+W786))</f>
        <v>0</v>
      </c>
      <c r="Y786">
        <f>(Z786/AA786*100)</f>
        <v>0</v>
      </c>
      <c r="Z786">
        <f>DT786*(DY786+DZ786)/1000</f>
        <v>0</v>
      </c>
      <c r="AA786">
        <f>0.61365*exp(17.502*EA786/(240.97+EA786))</f>
        <v>0</v>
      </c>
      <c r="AB786">
        <f>(X786-DT786*(DY786+DZ786)/1000)</f>
        <v>0</v>
      </c>
      <c r="AC786">
        <f>(-J786*44100)</f>
        <v>0</v>
      </c>
      <c r="AD786">
        <f>2*29.3*R786*0.92*(EA786-W786)</f>
        <v>0</v>
      </c>
      <c r="AE786">
        <f>2*0.95*5.67E-8*(((EA786+$B$7)+273)^4-(W786+273)^4)</f>
        <v>0</v>
      </c>
      <c r="AF786">
        <f>U786+AE786+AC786+AD786</f>
        <v>0</v>
      </c>
      <c r="AG786">
        <f>DX786*AU786*(DS786-DR786*(1000-AU786*DU786)/(1000-AU786*DT786))/(100*DL786)</f>
        <v>0</v>
      </c>
      <c r="AH786">
        <f>1000*DX786*AU786*(DT786-DU786)/(100*DL786*(1000-AU786*DT786))</f>
        <v>0</v>
      </c>
      <c r="AI786">
        <f>(AJ786 - AK786 - DY786*1E3/(8.314*(EA786+273.15)) * AM786/DX786 * AL786) * DX786/(100*DL786) * (1000 - DU786)/1000</f>
        <v>0</v>
      </c>
      <c r="AJ786">
        <v>425.369842033584</v>
      </c>
      <c r="AK786">
        <v>409.4539333333332</v>
      </c>
      <c r="AL786">
        <v>-0.02174336687633117</v>
      </c>
      <c r="AM786">
        <v>65.59915054871037</v>
      </c>
      <c r="AN786">
        <f>(AP786 - AO786 + DY786*1E3/(8.314*(EA786+273.15)) * AR786/DX786 * AQ786) * DX786/(100*DL786) * 1000/(1000 - AP786)</f>
        <v>0</v>
      </c>
      <c r="AO786">
        <v>12.68934674190953</v>
      </c>
      <c r="AP786">
        <v>16.88921636363637</v>
      </c>
      <c r="AQ786">
        <v>2.110010335167034E-06</v>
      </c>
      <c r="AR786">
        <v>106.857020934854</v>
      </c>
      <c r="AS786">
        <v>0</v>
      </c>
      <c r="AT786">
        <v>0</v>
      </c>
      <c r="AU786">
        <f>IF(AS786*$H$13&gt;=AW786,1.0,(AW786/(AW786-AS786*$H$13)))</f>
        <v>0</v>
      </c>
      <c r="AV786">
        <f>(AU786-1)*100</f>
        <v>0</v>
      </c>
      <c r="AW786">
        <f>MAX(0,($B$13+$C$13*EF786)/(1+$D$13*EF786)*DY786/(EA786+273)*$E$13)</f>
        <v>0</v>
      </c>
      <c r="AX786" t="s">
        <v>437</v>
      </c>
      <c r="AY786" t="s">
        <v>437</v>
      </c>
      <c r="AZ786">
        <v>0</v>
      </c>
      <c r="BA786">
        <v>0</v>
      </c>
      <c r="BB786">
        <f>1-AZ786/BA786</f>
        <v>0</v>
      </c>
      <c r="BC786">
        <v>0</v>
      </c>
      <c r="BD786" t="s">
        <v>437</v>
      </c>
      <c r="BE786" t="s">
        <v>437</v>
      </c>
      <c r="BF786">
        <v>0</v>
      </c>
      <c r="BG786">
        <v>0</v>
      </c>
      <c r="BH786">
        <f>1-BF786/BG786</f>
        <v>0</v>
      </c>
      <c r="BI786">
        <v>0.5</v>
      </c>
      <c r="BJ786">
        <f>DI786</f>
        <v>0</v>
      </c>
      <c r="BK786">
        <f>L786</f>
        <v>0</v>
      </c>
      <c r="BL786">
        <f>BH786*BI786*BJ786</f>
        <v>0</v>
      </c>
      <c r="BM786">
        <f>(BK786-BC786)/BJ786</f>
        <v>0</v>
      </c>
      <c r="BN786">
        <f>(BA786-BG786)/BG786</f>
        <v>0</v>
      </c>
      <c r="BO786">
        <f>AZ786/(BB786+AZ786/BG786)</f>
        <v>0</v>
      </c>
      <c r="BP786" t="s">
        <v>437</v>
      </c>
      <c r="BQ786">
        <v>0</v>
      </c>
      <c r="BR786">
        <f>IF(BQ786&lt;&gt;0, BQ786, BO786)</f>
        <v>0</v>
      </c>
      <c r="BS786">
        <f>1-BR786/BG786</f>
        <v>0</v>
      </c>
      <c r="BT786">
        <f>(BG786-BF786)/(BG786-BR786)</f>
        <v>0</v>
      </c>
      <c r="BU786">
        <f>(BA786-BG786)/(BA786-BR786)</f>
        <v>0</v>
      </c>
      <c r="BV786">
        <f>(BG786-BF786)/(BG786-AZ786)</f>
        <v>0</v>
      </c>
      <c r="BW786">
        <f>(BA786-BG786)/(BA786-AZ786)</f>
        <v>0</v>
      </c>
      <c r="BX786">
        <f>(BT786*BR786/BF786)</f>
        <v>0</v>
      </c>
      <c r="BY786">
        <f>(1-BX786)</f>
        <v>0</v>
      </c>
      <c r="BZ786">
        <v>2020</v>
      </c>
      <c r="CA786">
        <v>290.0000000000001</v>
      </c>
      <c r="CB786">
        <v>1590.42</v>
      </c>
      <c r="CC786">
        <v>295</v>
      </c>
      <c r="CD786">
        <v>5220.67</v>
      </c>
      <c r="CE786">
        <v>1591.29</v>
      </c>
      <c r="CF786">
        <v>-0.87</v>
      </c>
      <c r="CG786">
        <v>300.0000000000001</v>
      </c>
      <c r="CH786">
        <v>23.8</v>
      </c>
      <c r="CI786">
        <v>1650.734719841875</v>
      </c>
      <c r="CJ786">
        <v>2.032994541366527</v>
      </c>
      <c r="CK786">
        <v>-31.03478562282126</v>
      </c>
      <c r="CL786">
        <v>0.9198548094063967</v>
      </c>
      <c r="CM786">
        <v>0.9759925733019913</v>
      </c>
      <c r="CN786">
        <v>-0.00431141668520578</v>
      </c>
      <c r="CO786">
        <v>289.9999999999999</v>
      </c>
      <c r="CP786">
        <v>1590.91</v>
      </c>
      <c r="CQ786">
        <v>765</v>
      </c>
      <c r="CR786">
        <v>5219.32</v>
      </c>
      <c r="CS786">
        <v>1591.27</v>
      </c>
      <c r="CT786">
        <v>-0.36</v>
      </c>
      <c r="DH786">
        <f>$B$11*EG786+$C$11*EH786+$F$11*ES786*(1-EV786)</f>
        <v>0</v>
      </c>
      <c r="DI786">
        <f>DH786*DJ786</f>
        <v>0</v>
      </c>
      <c r="DJ786">
        <f>($B$11*$D$9+$C$11*$D$9+$F$11*((FF786+EX786)/MAX(FF786+EX786+FG786, 0.1)*$I$9+FG786/MAX(FF786+EX786+FG786, 0.1)*$J$9))/($B$11+$C$11+$F$11)</f>
        <v>0</v>
      </c>
      <c r="DK786">
        <f>($B$11*$K$9+$C$11*$K$9+$F$11*((FF786+EX786)/MAX(FF786+EX786+FG786, 0.1)*$P$9+FG786/MAX(FF786+EX786+FG786, 0.1)*$Q$9))/($B$11+$C$11+$F$11)</f>
        <v>0</v>
      </c>
      <c r="DL786">
        <v>6</v>
      </c>
      <c r="DM786">
        <v>0.5</v>
      </c>
      <c r="DN786" t="s">
        <v>438</v>
      </c>
      <c r="DO786">
        <v>2</v>
      </c>
      <c r="DP786" t="b">
        <v>1</v>
      </c>
      <c r="DQ786">
        <v>1761517570</v>
      </c>
      <c r="DR786">
        <v>402.6114444444444</v>
      </c>
      <c r="DS786">
        <v>419.4154444444445</v>
      </c>
      <c r="DT786">
        <v>16.88707777777778</v>
      </c>
      <c r="DU786">
        <v>12.68901111111111</v>
      </c>
      <c r="DV786">
        <v>404.8851111111111</v>
      </c>
      <c r="DW786">
        <v>16.80684444444445</v>
      </c>
      <c r="DX786">
        <v>499.9525555555556</v>
      </c>
      <c r="DY786">
        <v>90.24572222222224</v>
      </c>
      <c r="DZ786">
        <v>0.1000031</v>
      </c>
      <c r="EA786">
        <v>24.25408888888889</v>
      </c>
      <c r="EB786">
        <v>23.99174444444445</v>
      </c>
      <c r="EC786">
        <v>999.9000000000001</v>
      </c>
      <c r="ED786">
        <v>0</v>
      </c>
      <c r="EE786">
        <v>0</v>
      </c>
      <c r="EF786">
        <v>9994.92888888889</v>
      </c>
      <c r="EG786">
        <v>0</v>
      </c>
      <c r="EH786">
        <v>1069.185555555556</v>
      </c>
      <c r="EI786">
        <v>-16.80386666666667</v>
      </c>
      <c r="EJ786">
        <v>409.5274444444445</v>
      </c>
      <c r="EK786">
        <v>424.8058888888888</v>
      </c>
      <c r="EL786">
        <v>4.198078888888889</v>
      </c>
      <c r="EM786">
        <v>419.4154444444445</v>
      </c>
      <c r="EN786">
        <v>12.68901111111111</v>
      </c>
      <c r="EO786">
        <v>1.523986666666667</v>
      </c>
      <c r="EP786">
        <v>1.145127777777778</v>
      </c>
      <c r="EQ786">
        <v>13.21096666666667</v>
      </c>
      <c r="ER786">
        <v>8.906673333333334</v>
      </c>
      <c r="ES786">
        <v>1999.996666666666</v>
      </c>
      <c r="ET786">
        <v>0.979994</v>
      </c>
      <c r="EU786">
        <v>0.02000582222222222</v>
      </c>
      <c r="EV786">
        <v>0</v>
      </c>
      <c r="EW786">
        <v>1398.191111111111</v>
      </c>
      <c r="EX786">
        <v>5.00097</v>
      </c>
      <c r="EY786">
        <v>28269.52222222222</v>
      </c>
      <c r="EZ786">
        <v>16707.53333333333</v>
      </c>
      <c r="FA786">
        <v>41.562</v>
      </c>
      <c r="FB786">
        <v>42.625</v>
      </c>
      <c r="FC786">
        <v>41.687</v>
      </c>
      <c r="FD786">
        <v>42</v>
      </c>
      <c r="FE786">
        <v>41.562</v>
      </c>
      <c r="FF786">
        <v>1955.086666666667</v>
      </c>
      <c r="FG786">
        <v>39.91</v>
      </c>
      <c r="FH786">
        <v>0</v>
      </c>
      <c r="FI786">
        <v>12443.60000014305</v>
      </c>
      <c r="FJ786">
        <v>0</v>
      </c>
      <c r="FK786">
        <v>1398.77</v>
      </c>
      <c r="FL786">
        <v>-7.921538472479133</v>
      </c>
      <c r="FM786">
        <v>-168.4230769230713</v>
      </c>
      <c r="FN786">
        <v>28283.316</v>
      </c>
      <c r="FO786">
        <v>15</v>
      </c>
      <c r="FP786">
        <v>0</v>
      </c>
      <c r="FQ786" t="s">
        <v>439</v>
      </c>
      <c r="FR786">
        <v>1760210915.6</v>
      </c>
      <c r="FS786">
        <v>0</v>
      </c>
      <c r="FT786">
        <v>0</v>
      </c>
      <c r="FU786">
        <v>-0.215</v>
      </c>
      <c r="FV786">
        <v>0</v>
      </c>
      <c r="FW786">
        <v>-0.6919999999999999</v>
      </c>
      <c r="FX786">
        <v>0</v>
      </c>
      <c r="FY786">
        <v>400</v>
      </c>
      <c r="FZ786">
        <v>0</v>
      </c>
      <c r="GA786">
        <v>0.15</v>
      </c>
      <c r="GB786">
        <v>0</v>
      </c>
      <c r="GC786">
        <v>-17.31541463414634</v>
      </c>
      <c r="GD786">
        <v>1.391473170731705</v>
      </c>
      <c r="GE786">
        <v>0.2817988952192988</v>
      </c>
      <c r="GF786">
        <v>0</v>
      </c>
      <c r="GG786">
        <v>1399.276176470588</v>
      </c>
      <c r="GH786">
        <v>-7.485867077820361</v>
      </c>
      <c r="GI786">
        <v>0.7716636523690599</v>
      </c>
      <c r="GJ786">
        <v>0</v>
      </c>
      <c r="GK786">
        <v>4.188980243902439</v>
      </c>
      <c r="GL786">
        <v>0.1061740766550659</v>
      </c>
      <c r="GM786">
        <v>0.01205151412161305</v>
      </c>
      <c r="GN786">
        <v>0</v>
      </c>
      <c r="GO786">
        <v>0</v>
      </c>
      <c r="GP786">
        <v>3</v>
      </c>
      <c r="GQ786" t="s">
        <v>455</v>
      </c>
      <c r="GR786">
        <v>3.13322</v>
      </c>
      <c r="GS786">
        <v>2.76018</v>
      </c>
      <c r="GT786">
        <v>0.0904875</v>
      </c>
      <c r="GU786">
        <v>0.0916593</v>
      </c>
      <c r="GV786">
        <v>0.0821139</v>
      </c>
      <c r="GW786">
        <v>0.06596730000000001</v>
      </c>
      <c r="GX786">
        <v>28833.9</v>
      </c>
      <c r="GY786">
        <v>28804</v>
      </c>
      <c r="GZ786">
        <v>29487.8</v>
      </c>
      <c r="HA786">
        <v>29316.4</v>
      </c>
      <c r="HB786">
        <v>35768.9</v>
      </c>
      <c r="HC786">
        <v>36276.1</v>
      </c>
      <c r="HD786">
        <v>41490.8</v>
      </c>
      <c r="HE786">
        <v>41647.5</v>
      </c>
      <c r="HF786">
        <v>1.91057</v>
      </c>
      <c r="HG786">
        <v>1.82313</v>
      </c>
      <c r="HH786">
        <v>-0.0133961</v>
      </c>
      <c r="HI786">
        <v>0</v>
      </c>
      <c r="HJ786">
        <v>24.2134</v>
      </c>
      <c r="HK786">
        <v>999.9</v>
      </c>
      <c r="HL786">
        <v>33.1</v>
      </c>
      <c r="HM786">
        <v>31.2</v>
      </c>
      <c r="HN786">
        <v>16.736</v>
      </c>
      <c r="HO786">
        <v>62.637</v>
      </c>
      <c r="HP786">
        <v>30.8293</v>
      </c>
      <c r="HQ786">
        <v>1</v>
      </c>
      <c r="HR786">
        <v>0.309774</v>
      </c>
      <c r="HS786">
        <v>5.02837</v>
      </c>
      <c r="HT786">
        <v>20.2692</v>
      </c>
      <c r="HU786">
        <v>5.21609</v>
      </c>
      <c r="HV786">
        <v>12.0159</v>
      </c>
      <c r="HW786">
        <v>4.98855</v>
      </c>
      <c r="HX786">
        <v>3.28763</v>
      </c>
      <c r="HY786">
        <v>9999</v>
      </c>
      <c r="HZ786">
        <v>9999</v>
      </c>
      <c r="IA786">
        <v>9999</v>
      </c>
      <c r="IB786">
        <v>999.9</v>
      </c>
      <c r="IC786">
        <v>4.97287</v>
      </c>
      <c r="ID786">
        <v>1.8666</v>
      </c>
      <c r="IE786">
        <v>1.86591</v>
      </c>
      <c r="IF786">
        <v>1.86584</v>
      </c>
      <c r="IG786">
        <v>1.86769</v>
      </c>
      <c r="IH786">
        <v>1.87017</v>
      </c>
      <c r="II786">
        <v>1.86875</v>
      </c>
      <c r="IJ786">
        <v>1.87027</v>
      </c>
      <c r="IK786">
        <v>0</v>
      </c>
      <c r="IL786">
        <v>0</v>
      </c>
      <c r="IM786">
        <v>0</v>
      </c>
      <c r="IN786">
        <v>0</v>
      </c>
      <c r="IO786" t="s">
        <v>441</v>
      </c>
      <c r="IP786" t="s">
        <v>442</v>
      </c>
      <c r="IQ786" t="s">
        <v>443</v>
      </c>
      <c r="IR786" t="s">
        <v>443</v>
      </c>
      <c r="IS786" t="s">
        <v>443</v>
      </c>
      <c r="IT786" t="s">
        <v>443</v>
      </c>
      <c r="IU786">
        <v>0</v>
      </c>
      <c r="IV786">
        <v>100</v>
      </c>
      <c r="IW786">
        <v>100</v>
      </c>
      <c r="IX786">
        <v>-2.274</v>
      </c>
      <c r="IY786">
        <v>0.0803</v>
      </c>
      <c r="IZ786">
        <v>-1.414774939843471</v>
      </c>
      <c r="JA786">
        <v>-0.002262605230658699</v>
      </c>
      <c r="JB786">
        <v>4.117972070868355E-07</v>
      </c>
      <c r="JC786">
        <v>-1.535053720392113E-10</v>
      </c>
      <c r="JD786">
        <v>-0.05773197212917025</v>
      </c>
      <c r="JE786">
        <v>-0.004387372397949352</v>
      </c>
      <c r="JF786">
        <v>0.001148265067849212</v>
      </c>
      <c r="JG786">
        <v>-2.372704636287677E-05</v>
      </c>
      <c r="JH786">
        <v>4</v>
      </c>
      <c r="JI786">
        <v>2346</v>
      </c>
      <c r="JJ786">
        <v>1</v>
      </c>
      <c r="JK786">
        <v>24</v>
      </c>
      <c r="JL786">
        <v>21777.6</v>
      </c>
      <c r="JM786">
        <v>29358626.2</v>
      </c>
      <c r="JN786">
        <v>0.994873</v>
      </c>
      <c r="JO786">
        <v>2.26562</v>
      </c>
      <c r="JP786">
        <v>1.39648</v>
      </c>
      <c r="JQ786">
        <v>2.35474</v>
      </c>
      <c r="JR786">
        <v>1.49536</v>
      </c>
      <c r="JS786">
        <v>2.65137</v>
      </c>
      <c r="JT786">
        <v>36.0113</v>
      </c>
      <c r="JU786">
        <v>24.0262</v>
      </c>
      <c r="JV786">
        <v>18</v>
      </c>
      <c r="JW786">
        <v>502.244</v>
      </c>
      <c r="JX786">
        <v>436.18</v>
      </c>
      <c r="JY786">
        <v>18.5534</v>
      </c>
      <c r="JZ786">
        <v>31.3754</v>
      </c>
      <c r="KA786">
        <v>30</v>
      </c>
      <c r="KB786">
        <v>31.1673</v>
      </c>
      <c r="KC786">
        <v>31.093</v>
      </c>
      <c r="KD786">
        <v>19.8802</v>
      </c>
      <c r="KE786">
        <v>26.0164</v>
      </c>
      <c r="KF786">
        <v>25.9411</v>
      </c>
      <c r="KG786">
        <v>18.5596</v>
      </c>
      <c r="KH786">
        <v>399.96</v>
      </c>
      <c r="KI786">
        <v>12.6698</v>
      </c>
      <c r="KJ786">
        <v>100.775</v>
      </c>
      <c r="KK786">
        <v>100.151</v>
      </c>
    </row>
    <row r="787" spans="1:297">
      <c r="A787">
        <v>771</v>
      </c>
      <c r="B787">
        <v>1761517577.5</v>
      </c>
      <c r="C787">
        <v>10367</v>
      </c>
      <c r="D787" t="s">
        <v>1992</v>
      </c>
      <c r="E787" t="s">
        <v>1993</v>
      </c>
      <c r="F787">
        <v>5</v>
      </c>
      <c r="G787" t="s">
        <v>1989</v>
      </c>
      <c r="H787" t="s">
        <v>436</v>
      </c>
      <c r="I787">
        <v>1761517574.7</v>
      </c>
      <c r="J787">
        <f>(K787)/1000</f>
        <v>0</v>
      </c>
      <c r="K787">
        <f>IF(DP787, AN787, AH787)</f>
        <v>0</v>
      </c>
      <c r="L787">
        <f>IF(DP787, AI787, AG787)</f>
        <v>0</v>
      </c>
      <c r="M787">
        <f>DR787 - IF(AU787&gt;1, L787*DL787*100.0/(AW787), 0)</f>
        <v>0</v>
      </c>
      <c r="N787">
        <f>((T787-J787/2)*M787-L787)/(T787+J787/2)</f>
        <v>0</v>
      </c>
      <c r="O787">
        <f>N787*(DY787+DZ787)/1000.0</f>
        <v>0</v>
      </c>
      <c r="P787">
        <f>(DR787 - IF(AU787&gt;1, L787*DL787*100.0/(AW787), 0))*(DY787+DZ787)/1000.0</f>
        <v>0</v>
      </c>
      <c r="Q787">
        <f>2.0/((1/S787-1/R787)+SIGN(S787)*SQRT((1/S787-1/R787)*(1/S787-1/R787) + 4*DM787/((DM787+1)*(DM787+1))*(2*1/S787*1/R787-1/R787*1/R787)))</f>
        <v>0</v>
      </c>
      <c r="R787">
        <f>IF(LEFT(DN787,1)&lt;&gt;"0",IF(LEFT(DN787,1)="1",3.0,DO787),$D$5+$E$5*(EF787*DY787/($K$5*1000))+$F$5*(EF787*DY787/($K$5*1000))*MAX(MIN(DL787,$J$5),$I$5)*MAX(MIN(DL787,$J$5),$I$5)+$G$5*MAX(MIN(DL787,$J$5),$I$5)*(EF787*DY787/($K$5*1000))+$H$5*(EF787*DY787/($K$5*1000))*(EF787*DY787/($K$5*1000)))</f>
        <v>0</v>
      </c>
      <c r="S787">
        <f>J787*(1000-(1000*0.61365*exp(17.502*W787/(240.97+W787))/(DY787+DZ787)+DT787)/2)/(1000*0.61365*exp(17.502*W787/(240.97+W787))/(DY787+DZ787)-DT787)</f>
        <v>0</v>
      </c>
      <c r="T787">
        <f>1/((DM787+1)/(Q787/1.6)+1/(R787/1.37)) + DM787/((DM787+1)/(Q787/1.6) + DM787/(R787/1.37))</f>
        <v>0</v>
      </c>
      <c r="U787">
        <f>(DH787*DK787)</f>
        <v>0</v>
      </c>
      <c r="V787">
        <f>(EA787+(U787+2*0.95*5.67E-8*(((EA787+$B$7)+273)^4-(EA787+273)^4)-44100*J787)/(1.84*29.3*R787+8*0.95*5.67E-8*(EA787+273)^3))</f>
        <v>0</v>
      </c>
      <c r="W787">
        <f>($C$7*EB787+$D$7*EC787+$E$7*V787)</f>
        <v>0</v>
      </c>
      <c r="X787">
        <f>0.61365*exp(17.502*W787/(240.97+W787))</f>
        <v>0</v>
      </c>
      <c r="Y787">
        <f>(Z787/AA787*100)</f>
        <v>0</v>
      </c>
      <c r="Z787">
        <f>DT787*(DY787+DZ787)/1000</f>
        <v>0</v>
      </c>
      <c r="AA787">
        <f>0.61365*exp(17.502*EA787/(240.97+EA787))</f>
        <v>0</v>
      </c>
      <c r="AB787">
        <f>(X787-DT787*(DY787+DZ787)/1000)</f>
        <v>0</v>
      </c>
      <c r="AC787">
        <f>(-J787*44100)</f>
        <v>0</v>
      </c>
      <c r="AD787">
        <f>2*29.3*R787*0.92*(EA787-W787)</f>
        <v>0</v>
      </c>
      <c r="AE787">
        <f>2*0.95*5.67E-8*(((EA787+$B$7)+273)^4-(W787+273)^4)</f>
        <v>0</v>
      </c>
      <c r="AF787">
        <f>U787+AE787+AC787+AD787</f>
        <v>0</v>
      </c>
      <c r="AG787">
        <f>DX787*AU787*(DS787-DR787*(1000-AU787*DU787)/(1000-AU787*DT787))/(100*DL787)</f>
        <v>0</v>
      </c>
      <c r="AH787">
        <f>1000*DX787*AU787*(DT787-DU787)/(100*DL787*(1000-AU787*DT787))</f>
        <v>0</v>
      </c>
      <c r="AI787">
        <f>(AJ787 - AK787 - DY787*1E3/(8.314*(EA787+273.15)) * AM787/DX787 * AL787) * DX787/(100*DL787) * (1000 - DU787)/1000</f>
        <v>0</v>
      </c>
      <c r="AJ787">
        <v>417.4436495398587</v>
      </c>
      <c r="AK787">
        <v>405.8490969696967</v>
      </c>
      <c r="AL787">
        <v>-0.877128284173785</v>
      </c>
      <c r="AM787">
        <v>65.59915054871037</v>
      </c>
      <c r="AN787">
        <f>(AP787 - AO787 + DY787*1E3/(8.314*(EA787+273.15)) * AR787/DX787 * AQ787) * DX787/(100*DL787) * 1000/(1000 - AP787)</f>
        <v>0</v>
      </c>
      <c r="AO787">
        <v>12.68586048341282</v>
      </c>
      <c r="AP787">
        <v>16.89087454545454</v>
      </c>
      <c r="AQ787">
        <v>5.52867715853741E-06</v>
      </c>
      <c r="AR787">
        <v>106.857020934854</v>
      </c>
      <c r="AS787">
        <v>0</v>
      </c>
      <c r="AT787">
        <v>0</v>
      </c>
      <c r="AU787">
        <f>IF(AS787*$H$13&gt;=AW787,1.0,(AW787/(AW787-AS787*$H$13)))</f>
        <v>0</v>
      </c>
      <c r="AV787">
        <f>(AU787-1)*100</f>
        <v>0</v>
      </c>
      <c r="AW787">
        <f>MAX(0,($B$13+$C$13*EF787)/(1+$D$13*EF787)*DY787/(EA787+273)*$E$13)</f>
        <v>0</v>
      </c>
      <c r="AX787" t="s">
        <v>437</v>
      </c>
      <c r="AY787" t="s">
        <v>437</v>
      </c>
      <c r="AZ787">
        <v>0</v>
      </c>
      <c r="BA787">
        <v>0</v>
      </c>
      <c r="BB787">
        <f>1-AZ787/BA787</f>
        <v>0</v>
      </c>
      <c r="BC787">
        <v>0</v>
      </c>
      <c r="BD787" t="s">
        <v>437</v>
      </c>
      <c r="BE787" t="s">
        <v>437</v>
      </c>
      <c r="BF787">
        <v>0</v>
      </c>
      <c r="BG787">
        <v>0</v>
      </c>
      <c r="BH787">
        <f>1-BF787/BG787</f>
        <v>0</v>
      </c>
      <c r="BI787">
        <v>0.5</v>
      </c>
      <c r="BJ787">
        <f>DI787</f>
        <v>0</v>
      </c>
      <c r="BK787">
        <f>L787</f>
        <v>0</v>
      </c>
      <c r="BL787">
        <f>BH787*BI787*BJ787</f>
        <v>0</v>
      </c>
      <c r="BM787">
        <f>(BK787-BC787)/BJ787</f>
        <v>0</v>
      </c>
      <c r="BN787">
        <f>(BA787-BG787)/BG787</f>
        <v>0</v>
      </c>
      <c r="BO787">
        <f>AZ787/(BB787+AZ787/BG787)</f>
        <v>0</v>
      </c>
      <c r="BP787" t="s">
        <v>437</v>
      </c>
      <c r="BQ787">
        <v>0</v>
      </c>
      <c r="BR787">
        <f>IF(BQ787&lt;&gt;0, BQ787, BO787)</f>
        <v>0</v>
      </c>
      <c r="BS787">
        <f>1-BR787/BG787</f>
        <v>0</v>
      </c>
      <c r="BT787">
        <f>(BG787-BF787)/(BG787-BR787)</f>
        <v>0</v>
      </c>
      <c r="BU787">
        <f>(BA787-BG787)/(BA787-BR787)</f>
        <v>0</v>
      </c>
      <c r="BV787">
        <f>(BG787-BF787)/(BG787-AZ787)</f>
        <v>0</v>
      </c>
      <c r="BW787">
        <f>(BA787-BG787)/(BA787-AZ787)</f>
        <v>0</v>
      </c>
      <c r="BX787">
        <f>(BT787*BR787/BF787)</f>
        <v>0</v>
      </c>
      <c r="BY787">
        <f>(1-BX787)</f>
        <v>0</v>
      </c>
      <c r="BZ787">
        <v>2020</v>
      </c>
      <c r="CA787">
        <v>290.0000000000001</v>
      </c>
      <c r="CB787">
        <v>1590.42</v>
      </c>
      <c r="CC787">
        <v>295</v>
      </c>
      <c r="CD787">
        <v>5220.67</v>
      </c>
      <c r="CE787">
        <v>1591.29</v>
      </c>
      <c r="CF787">
        <v>-0.87</v>
      </c>
      <c r="CG787">
        <v>300.0000000000001</v>
      </c>
      <c r="CH787">
        <v>23.8</v>
      </c>
      <c r="CI787">
        <v>1650.734719841875</v>
      </c>
      <c r="CJ787">
        <v>2.032994541366527</v>
      </c>
      <c r="CK787">
        <v>-31.03478562282126</v>
      </c>
      <c r="CL787">
        <v>0.9198548094063967</v>
      </c>
      <c r="CM787">
        <v>0.9759925733019913</v>
      </c>
      <c r="CN787">
        <v>-0.00431141668520578</v>
      </c>
      <c r="CO787">
        <v>289.9999999999999</v>
      </c>
      <c r="CP787">
        <v>1590.91</v>
      </c>
      <c r="CQ787">
        <v>765</v>
      </c>
      <c r="CR787">
        <v>5219.32</v>
      </c>
      <c r="CS787">
        <v>1591.27</v>
      </c>
      <c r="CT787">
        <v>-0.36</v>
      </c>
      <c r="DH787">
        <f>$B$11*EG787+$C$11*EH787+$F$11*ES787*(1-EV787)</f>
        <v>0</v>
      </c>
      <c r="DI787">
        <f>DH787*DJ787</f>
        <v>0</v>
      </c>
      <c r="DJ787">
        <f>($B$11*$D$9+$C$11*$D$9+$F$11*((FF787+EX787)/MAX(FF787+EX787+FG787, 0.1)*$I$9+FG787/MAX(FF787+EX787+FG787, 0.1)*$J$9))/($B$11+$C$11+$F$11)</f>
        <v>0</v>
      </c>
      <c r="DK787">
        <f>($B$11*$K$9+$C$11*$K$9+$F$11*((FF787+EX787)/MAX(FF787+EX787+FG787, 0.1)*$P$9+FG787/MAX(FF787+EX787+FG787, 0.1)*$Q$9))/($B$11+$C$11+$F$11)</f>
        <v>0</v>
      </c>
      <c r="DL787">
        <v>6</v>
      </c>
      <c r="DM787">
        <v>0.5</v>
      </c>
      <c r="DN787" t="s">
        <v>438</v>
      </c>
      <c r="DO787">
        <v>2</v>
      </c>
      <c r="DP787" t="b">
        <v>1</v>
      </c>
      <c r="DQ787">
        <v>1761517574.7</v>
      </c>
      <c r="DR787">
        <v>401.0835</v>
      </c>
      <c r="DS787">
        <v>411.4737</v>
      </c>
      <c r="DT787">
        <v>16.89078</v>
      </c>
      <c r="DU787">
        <v>12.68626</v>
      </c>
      <c r="DV787">
        <v>403.3537</v>
      </c>
      <c r="DW787">
        <v>16.81048</v>
      </c>
      <c r="DX787">
        <v>499.9469</v>
      </c>
      <c r="DY787">
        <v>90.24854999999999</v>
      </c>
      <c r="DZ787">
        <v>0.09992806000000001</v>
      </c>
      <c r="EA787">
        <v>24.25844</v>
      </c>
      <c r="EB787">
        <v>23.99058</v>
      </c>
      <c r="EC787">
        <v>999.9</v>
      </c>
      <c r="ED787">
        <v>0</v>
      </c>
      <c r="EE787">
        <v>0</v>
      </c>
      <c r="EF787">
        <v>10006.775</v>
      </c>
      <c r="EG787">
        <v>0</v>
      </c>
      <c r="EH787">
        <v>1069.175</v>
      </c>
      <c r="EI787">
        <v>-10.390271</v>
      </c>
      <c r="EJ787">
        <v>407.9743999999999</v>
      </c>
      <c r="EK787">
        <v>416.7608</v>
      </c>
      <c r="EL787">
        <v>4.204517</v>
      </c>
      <c r="EM787">
        <v>411.4737</v>
      </c>
      <c r="EN787">
        <v>12.68626</v>
      </c>
      <c r="EO787">
        <v>1.524369</v>
      </c>
      <c r="EP787">
        <v>1.144916</v>
      </c>
      <c r="EQ787">
        <v>13.2148</v>
      </c>
      <c r="ER787">
        <v>8.903943000000002</v>
      </c>
      <c r="ES787">
        <v>2000.041</v>
      </c>
      <c r="ET787">
        <v>0.9799944</v>
      </c>
      <c r="EU787">
        <v>0.02000544</v>
      </c>
      <c r="EV787">
        <v>0</v>
      </c>
      <c r="EW787">
        <v>1397.417</v>
      </c>
      <c r="EX787">
        <v>5.000970000000001</v>
      </c>
      <c r="EY787">
        <v>28258.78</v>
      </c>
      <c r="EZ787">
        <v>16707.88</v>
      </c>
      <c r="FA787">
        <v>41.562</v>
      </c>
      <c r="FB787">
        <v>42.625</v>
      </c>
      <c r="FC787">
        <v>41.687</v>
      </c>
      <c r="FD787">
        <v>42</v>
      </c>
      <c r="FE787">
        <v>41.562</v>
      </c>
      <c r="FF787">
        <v>1955.131</v>
      </c>
      <c r="FG787">
        <v>39.90999999999999</v>
      </c>
      <c r="FH787">
        <v>0</v>
      </c>
      <c r="FI787">
        <v>12448.40000009537</v>
      </c>
      <c r="FJ787">
        <v>0</v>
      </c>
      <c r="FK787">
        <v>1398.1276</v>
      </c>
      <c r="FL787">
        <v>-8.398461523374218</v>
      </c>
      <c r="FM787">
        <v>-154.8461535759492</v>
      </c>
      <c r="FN787">
        <v>28270.528</v>
      </c>
      <c r="FO787">
        <v>15</v>
      </c>
      <c r="FP787">
        <v>0</v>
      </c>
      <c r="FQ787" t="s">
        <v>439</v>
      </c>
      <c r="FR787">
        <v>1760210915.6</v>
      </c>
      <c r="FS787">
        <v>0</v>
      </c>
      <c r="FT787">
        <v>0</v>
      </c>
      <c r="FU787">
        <v>-0.215</v>
      </c>
      <c r="FV787">
        <v>0</v>
      </c>
      <c r="FW787">
        <v>-0.6919999999999999</v>
      </c>
      <c r="FX787">
        <v>0</v>
      </c>
      <c r="FY787">
        <v>400</v>
      </c>
      <c r="FZ787">
        <v>0</v>
      </c>
      <c r="GA787">
        <v>0.15</v>
      </c>
      <c r="GB787">
        <v>0</v>
      </c>
      <c r="GC787">
        <v>-15.48202025</v>
      </c>
      <c r="GD787">
        <v>26.5759565853659</v>
      </c>
      <c r="GE787">
        <v>3.299810242899194</v>
      </c>
      <c r="GF787">
        <v>0</v>
      </c>
      <c r="GG787">
        <v>1398.486176470588</v>
      </c>
      <c r="GH787">
        <v>-8.141329259901875</v>
      </c>
      <c r="GI787">
        <v>0.8372012714145484</v>
      </c>
      <c r="GJ787">
        <v>0</v>
      </c>
      <c r="GK787">
        <v>4.198528749999999</v>
      </c>
      <c r="GL787">
        <v>0.0408494183864791</v>
      </c>
      <c r="GM787">
        <v>0.004381908937609193</v>
      </c>
      <c r="GN787">
        <v>1</v>
      </c>
      <c r="GO787">
        <v>1</v>
      </c>
      <c r="GP787">
        <v>3</v>
      </c>
      <c r="GQ787" t="s">
        <v>446</v>
      </c>
      <c r="GR787">
        <v>3.13324</v>
      </c>
      <c r="GS787">
        <v>2.76035</v>
      </c>
      <c r="GT787">
        <v>0.089779</v>
      </c>
      <c r="GU787">
        <v>0.0894255</v>
      </c>
      <c r="GV787">
        <v>0.0821226</v>
      </c>
      <c r="GW787">
        <v>0.0659609</v>
      </c>
      <c r="GX787">
        <v>28855.7</v>
      </c>
      <c r="GY787">
        <v>28874.6</v>
      </c>
      <c r="GZ787">
        <v>29487.2</v>
      </c>
      <c r="HA787">
        <v>29316.1</v>
      </c>
      <c r="HB787">
        <v>35767.9</v>
      </c>
      <c r="HC787">
        <v>36276</v>
      </c>
      <c r="HD787">
        <v>41490</v>
      </c>
      <c r="HE787">
        <v>41647.2</v>
      </c>
      <c r="HF787">
        <v>1.91048</v>
      </c>
      <c r="HG787">
        <v>1.82307</v>
      </c>
      <c r="HH787">
        <v>-0.0137724</v>
      </c>
      <c r="HI787">
        <v>0</v>
      </c>
      <c r="HJ787">
        <v>24.2134</v>
      </c>
      <c r="HK787">
        <v>999.9</v>
      </c>
      <c r="HL787">
        <v>33</v>
      </c>
      <c r="HM787">
        <v>31.2</v>
      </c>
      <c r="HN787">
        <v>16.6842</v>
      </c>
      <c r="HO787">
        <v>62.407</v>
      </c>
      <c r="HP787">
        <v>30.9175</v>
      </c>
      <c r="HQ787">
        <v>1</v>
      </c>
      <c r="HR787">
        <v>0.309817</v>
      </c>
      <c r="HS787">
        <v>5.01744</v>
      </c>
      <c r="HT787">
        <v>20.2693</v>
      </c>
      <c r="HU787">
        <v>5.21609</v>
      </c>
      <c r="HV787">
        <v>12.0159</v>
      </c>
      <c r="HW787">
        <v>4.9888</v>
      </c>
      <c r="HX787">
        <v>3.28775</v>
      </c>
      <c r="HY787">
        <v>9999</v>
      </c>
      <c r="HZ787">
        <v>9999</v>
      </c>
      <c r="IA787">
        <v>9999</v>
      </c>
      <c r="IB787">
        <v>999.9</v>
      </c>
      <c r="IC787">
        <v>4.97284</v>
      </c>
      <c r="ID787">
        <v>1.86661</v>
      </c>
      <c r="IE787">
        <v>1.86589</v>
      </c>
      <c r="IF787">
        <v>1.86584</v>
      </c>
      <c r="IG787">
        <v>1.86768</v>
      </c>
      <c r="IH787">
        <v>1.87015</v>
      </c>
      <c r="II787">
        <v>1.86874</v>
      </c>
      <c r="IJ787">
        <v>1.87027</v>
      </c>
      <c r="IK787">
        <v>0</v>
      </c>
      <c r="IL787">
        <v>0</v>
      </c>
      <c r="IM787">
        <v>0</v>
      </c>
      <c r="IN787">
        <v>0</v>
      </c>
      <c r="IO787" t="s">
        <v>441</v>
      </c>
      <c r="IP787" t="s">
        <v>442</v>
      </c>
      <c r="IQ787" t="s">
        <v>443</v>
      </c>
      <c r="IR787" t="s">
        <v>443</v>
      </c>
      <c r="IS787" t="s">
        <v>443</v>
      </c>
      <c r="IT787" t="s">
        <v>443</v>
      </c>
      <c r="IU787">
        <v>0</v>
      </c>
      <c r="IV787">
        <v>100</v>
      </c>
      <c r="IW787">
        <v>100</v>
      </c>
      <c r="IX787">
        <v>-2.264</v>
      </c>
      <c r="IY787">
        <v>0.0803</v>
      </c>
      <c r="IZ787">
        <v>-1.414774939843471</v>
      </c>
      <c r="JA787">
        <v>-0.002262605230658699</v>
      </c>
      <c r="JB787">
        <v>4.117972070868355E-07</v>
      </c>
      <c r="JC787">
        <v>-1.535053720392113E-10</v>
      </c>
      <c r="JD787">
        <v>-0.05773197212917025</v>
      </c>
      <c r="JE787">
        <v>-0.004387372397949352</v>
      </c>
      <c r="JF787">
        <v>0.001148265067849212</v>
      </c>
      <c r="JG787">
        <v>-2.372704636287677E-05</v>
      </c>
      <c r="JH787">
        <v>4</v>
      </c>
      <c r="JI787">
        <v>2346</v>
      </c>
      <c r="JJ787">
        <v>1</v>
      </c>
      <c r="JK787">
        <v>24</v>
      </c>
      <c r="JL787">
        <v>21777.7</v>
      </c>
      <c r="JM787">
        <v>29358626.3</v>
      </c>
      <c r="JN787">
        <v>0.965576</v>
      </c>
      <c r="JO787">
        <v>2.28149</v>
      </c>
      <c r="JP787">
        <v>1.39648</v>
      </c>
      <c r="JQ787">
        <v>2.35596</v>
      </c>
      <c r="JR787">
        <v>1.49536</v>
      </c>
      <c r="JS787">
        <v>2.6355</v>
      </c>
      <c r="JT787">
        <v>36.0113</v>
      </c>
      <c r="JU787">
        <v>24.0262</v>
      </c>
      <c r="JV787">
        <v>18</v>
      </c>
      <c r="JW787">
        <v>502.178</v>
      </c>
      <c r="JX787">
        <v>436.149</v>
      </c>
      <c r="JY787">
        <v>18.5585</v>
      </c>
      <c r="JZ787">
        <v>31.3775</v>
      </c>
      <c r="KA787">
        <v>30.0002</v>
      </c>
      <c r="KB787">
        <v>31.1673</v>
      </c>
      <c r="KC787">
        <v>31.093</v>
      </c>
      <c r="KD787">
        <v>19.2121</v>
      </c>
      <c r="KE787">
        <v>26.0164</v>
      </c>
      <c r="KF787">
        <v>25.9411</v>
      </c>
      <c r="KG787">
        <v>18.5662</v>
      </c>
      <c r="KH787">
        <v>379.907</v>
      </c>
      <c r="KI787">
        <v>12.6576</v>
      </c>
      <c r="KJ787">
        <v>100.773</v>
      </c>
      <c r="KK787">
        <v>100.15</v>
      </c>
    </row>
    <row r="788" spans="1:297">
      <c r="A788">
        <v>772</v>
      </c>
      <c r="B788">
        <v>1761517582.5</v>
      </c>
      <c r="C788">
        <v>10372</v>
      </c>
      <c r="D788" t="s">
        <v>1994</v>
      </c>
      <c r="E788" t="s">
        <v>1995</v>
      </c>
      <c r="F788">
        <v>5</v>
      </c>
      <c r="G788" t="s">
        <v>1989</v>
      </c>
      <c r="H788" t="s">
        <v>436</v>
      </c>
      <c r="I788">
        <v>1761517580</v>
      </c>
      <c r="J788">
        <f>(K788)/1000</f>
        <v>0</v>
      </c>
      <c r="K788">
        <f>IF(DP788, AN788, AH788)</f>
        <v>0</v>
      </c>
      <c r="L788">
        <f>IF(DP788, AI788, AG788)</f>
        <v>0</v>
      </c>
      <c r="M788">
        <f>DR788 - IF(AU788&gt;1, L788*DL788*100.0/(AW788), 0)</f>
        <v>0</v>
      </c>
      <c r="N788">
        <f>((T788-J788/2)*M788-L788)/(T788+J788/2)</f>
        <v>0</v>
      </c>
      <c r="O788">
        <f>N788*(DY788+DZ788)/1000.0</f>
        <v>0</v>
      </c>
      <c r="P788">
        <f>(DR788 - IF(AU788&gt;1, L788*DL788*100.0/(AW788), 0))*(DY788+DZ788)/1000.0</f>
        <v>0</v>
      </c>
      <c r="Q788">
        <f>2.0/((1/S788-1/R788)+SIGN(S788)*SQRT((1/S788-1/R788)*(1/S788-1/R788) + 4*DM788/((DM788+1)*(DM788+1))*(2*1/S788*1/R788-1/R788*1/R788)))</f>
        <v>0</v>
      </c>
      <c r="R788">
        <f>IF(LEFT(DN788,1)&lt;&gt;"0",IF(LEFT(DN788,1)="1",3.0,DO788),$D$5+$E$5*(EF788*DY788/($K$5*1000))+$F$5*(EF788*DY788/($K$5*1000))*MAX(MIN(DL788,$J$5),$I$5)*MAX(MIN(DL788,$J$5),$I$5)+$G$5*MAX(MIN(DL788,$J$5),$I$5)*(EF788*DY788/($K$5*1000))+$H$5*(EF788*DY788/($K$5*1000))*(EF788*DY788/($K$5*1000)))</f>
        <v>0</v>
      </c>
      <c r="S788">
        <f>J788*(1000-(1000*0.61365*exp(17.502*W788/(240.97+W788))/(DY788+DZ788)+DT788)/2)/(1000*0.61365*exp(17.502*W788/(240.97+W788))/(DY788+DZ788)-DT788)</f>
        <v>0</v>
      </c>
      <c r="T788">
        <f>1/((DM788+1)/(Q788/1.6)+1/(R788/1.37)) + DM788/((DM788+1)/(Q788/1.6) + DM788/(R788/1.37))</f>
        <v>0</v>
      </c>
      <c r="U788">
        <f>(DH788*DK788)</f>
        <v>0</v>
      </c>
      <c r="V788">
        <f>(EA788+(U788+2*0.95*5.67E-8*(((EA788+$B$7)+273)^4-(EA788+273)^4)-44100*J788)/(1.84*29.3*R788+8*0.95*5.67E-8*(EA788+273)^3))</f>
        <v>0</v>
      </c>
      <c r="W788">
        <f>($C$7*EB788+$D$7*EC788+$E$7*V788)</f>
        <v>0</v>
      </c>
      <c r="X788">
        <f>0.61365*exp(17.502*W788/(240.97+W788))</f>
        <v>0</v>
      </c>
      <c r="Y788">
        <f>(Z788/AA788*100)</f>
        <v>0</v>
      </c>
      <c r="Z788">
        <f>DT788*(DY788+DZ788)/1000</f>
        <v>0</v>
      </c>
      <c r="AA788">
        <f>0.61365*exp(17.502*EA788/(240.97+EA788))</f>
        <v>0</v>
      </c>
      <c r="AB788">
        <f>(X788-DT788*(DY788+DZ788)/1000)</f>
        <v>0</v>
      </c>
      <c r="AC788">
        <f>(-J788*44100)</f>
        <v>0</v>
      </c>
      <c r="AD788">
        <f>2*29.3*R788*0.92*(EA788-W788)</f>
        <v>0</v>
      </c>
      <c r="AE788">
        <f>2*0.95*5.67E-8*(((EA788+$B$7)+273)^4-(W788+273)^4)</f>
        <v>0</v>
      </c>
      <c r="AF788">
        <f>U788+AE788+AC788+AD788</f>
        <v>0</v>
      </c>
      <c r="AG788">
        <f>DX788*AU788*(DS788-DR788*(1000-AU788*DU788)/(1000-AU788*DT788))/(100*DL788)</f>
        <v>0</v>
      </c>
      <c r="AH788">
        <f>1000*DX788*AU788*(DT788-DU788)/(100*DL788*(1000-AU788*DT788))</f>
        <v>0</v>
      </c>
      <c r="AI788">
        <f>(AJ788 - AK788 - DY788*1E3/(8.314*(EA788+273.15)) * AM788/DX788 * AL788) * DX788/(100*DL788) * (1000 - DU788)/1000</f>
        <v>0</v>
      </c>
      <c r="AJ788">
        <v>402.343629776534</v>
      </c>
      <c r="AK788">
        <v>396.5106848484848</v>
      </c>
      <c r="AL788">
        <v>-2.00634456848087</v>
      </c>
      <c r="AM788">
        <v>65.59915054871037</v>
      </c>
      <c r="AN788">
        <f>(AP788 - AO788 + DY788*1E3/(8.314*(EA788+273.15)) * AR788/DX788 * AQ788) * DX788/(100*DL788) * 1000/(1000 - AP788)</f>
        <v>0</v>
      </c>
      <c r="AO788">
        <v>12.68429486229692</v>
      </c>
      <c r="AP788">
        <v>16.89379636363637</v>
      </c>
      <c r="AQ788">
        <v>4.711919190786259E-06</v>
      </c>
      <c r="AR788">
        <v>106.857020934854</v>
      </c>
      <c r="AS788">
        <v>0</v>
      </c>
      <c r="AT788">
        <v>0</v>
      </c>
      <c r="AU788">
        <f>IF(AS788*$H$13&gt;=AW788,1.0,(AW788/(AW788-AS788*$H$13)))</f>
        <v>0</v>
      </c>
      <c r="AV788">
        <f>(AU788-1)*100</f>
        <v>0</v>
      </c>
      <c r="AW788">
        <f>MAX(0,($B$13+$C$13*EF788)/(1+$D$13*EF788)*DY788/(EA788+273)*$E$13)</f>
        <v>0</v>
      </c>
      <c r="AX788" t="s">
        <v>437</v>
      </c>
      <c r="AY788" t="s">
        <v>437</v>
      </c>
      <c r="AZ788">
        <v>0</v>
      </c>
      <c r="BA788">
        <v>0</v>
      </c>
      <c r="BB788">
        <f>1-AZ788/BA788</f>
        <v>0</v>
      </c>
      <c r="BC788">
        <v>0</v>
      </c>
      <c r="BD788" t="s">
        <v>437</v>
      </c>
      <c r="BE788" t="s">
        <v>437</v>
      </c>
      <c r="BF788">
        <v>0</v>
      </c>
      <c r="BG788">
        <v>0</v>
      </c>
      <c r="BH788">
        <f>1-BF788/BG788</f>
        <v>0</v>
      </c>
      <c r="BI788">
        <v>0.5</v>
      </c>
      <c r="BJ788">
        <f>DI788</f>
        <v>0</v>
      </c>
      <c r="BK788">
        <f>L788</f>
        <v>0</v>
      </c>
      <c r="BL788">
        <f>BH788*BI788*BJ788</f>
        <v>0</v>
      </c>
      <c r="BM788">
        <f>(BK788-BC788)/BJ788</f>
        <v>0</v>
      </c>
      <c r="BN788">
        <f>(BA788-BG788)/BG788</f>
        <v>0</v>
      </c>
      <c r="BO788">
        <f>AZ788/(BB788+AZ788/BG788)</f>
        <v>0</v>
      </c>
      <c r="BP788" t="s">
        <v>437</v>
      </c>
      <c r="BQ788">
        <v>0</v>
      </c>
      <c r="BR788">
        <f>IF(BQ788&lt;&gt;0, BQ788, BO788)</f>
        <v>0</v>
      </c>
      <c r="BS788">
        <f>1-BR788/BG788</f>
        <v>0</v>
      </c>
      <c r="BT788">
        <f>(BG788-BF788)/(BG788-BR788)</f>
        <v>0</v>
      </c>
      <c r="BU788">
        <f>(BA788-BG788)/(BA788-BR788)</f>
        <v>0</v>
      </c>
      <c r="BV788">
        <f>(BG788-BF788)/(BG788-AZ788)</f>
        <v>0</v>
      </c>
      <c r="BW788">
        <f>(BA788-BG788)/(BA788-AZ788)</f>
        <v>0</v>
      </c>
      <c r="BX788">
        <f>(BT788*BR788/BF788)</f>
        <v>0</v>
      </c>
      <c r="BY788">
        <f>(1-BX788)</f>
        <v>0</v>
      </c>
      <c r="BZ788">
        <v>2020</v>
      </c>
      <c r="CA788">
        <v>290.0000000000001</v>
      </c>
      <c r="CB788">
        <v>1590.42</v>
      </c>
      <c r="CC788">
        <v>295</v>
      </c>
      <c r="CD788">
        <v>5220.67</v>
      </c>
      <c r="CE788">
        <v>1591.29</v>
      </c>
      <c r="CF788">
        <v>-0.87</v>
      </c>
      <c r="CG788">
        <v>300.0000000000001</v>
      </c>
      <c r="CH788">
        <v>23.8</v>
      </c>
      <c r="CI788">
        <v>1650.734719841875</v>
      </c>
      <c r="CJ788">
        <v>2.032994541366527</v>
      </c>
      <c r="CK788">
        <v>-31.03478562282126</v>
      </c>
      <c r="CL788">
        <v>0.9198548094063967</v>
      </c>
      <c r="CM788">
        <v>0.9759925733019913</v>
      </c>
      <c r="CN788">
        <v>-0.00431141668520578</v>
      </c>
      <c r="CO788">
        <v>289.9999999999999</v>
      </c>
      <c r="CP788">
        <v>1590.91</v>
      </c>
      <c r="CQ788">
        <v>765</v>
      </c>
      <c r="CR788">
        <v>5219.32</v>
      </c>
      <c r="CS788">
        <v>1591.27</v>
      </c>
      <c r="CT788">
        <v>-0.36</v>
      </c>
      <c r="DH788">
        <f>$B$11*EG788+$C$11*EH788+$F$11*ES788*(1-EV788)</f>
        <v>0</v>
      </c>
      <c r="DI788">
        <f>DH788*DJ788</f>
        <v>0</v>
      </c>
      <c r="DJ788">
        <f>($B$11*$D$9+$C$11*$D$9+$F$11*((FF788+EX788)/MAX(FF788+EX788+FG788, 0.1)*$I$9+FG788/MAX(FF788+EX788+FG788, 0.1)*$J$9))/($B$11+$C$11+$F$11)</f>
        <v>0</v>
      </c>
      <c r="DK788">
        <f>($B$11*$K$9+$C$11*$K$9+$F$11*((FF788+EX788)/MAX(FF788+EX788+FG788, 0.1)*$P$9+FG788/MAX(FF788+EX788+FG788, 0.1)*$Q$9))/($B$11+$C$11+$F$11)</f>
        <v>0</v>
      </c>
      <c r="DL788">
        <v>6</v>
      </c>
      <c r="DM788">
        <v>0.5</v>
      </c>
      <c r="DN788" t="s">
        <v>438</v>
      </c>
      <c r="DO788">
        <v>2</v>
      </c>
      <c r="DP788" t="b">
        <v>1</v>
      </c>
      <c r="DQ788">
        <v>1761517580</v>
      </c>
      <c r="DR788">
        <v>393.9161111111111</v>
      </c>
      <c r="DS788">
        <v>395.7467777777778</v>
      </c>
      <c r="DT788">
        <v>16.89226666666666</v>
      </c>
      <c r="DU788">
        <v>12.6842</v>
      </c>
      <c r="DV788">
        <v>396.1718888888889</v>
      </c>
      <c r="DW788">
        <v>16.81193333333333</v>
      </c>
      <c r="DX788">
        <v>500.0043333333333</v>
      </c>
      <c r="DY788">
        <v>90.24946666666668</v>
      </c>
      <c r="DZ788">
        <v>0.09996472222222222</v>
      </c>
      <c r="EA788">
        <v>24.25756666666667</v>
      </c>
      <c r="EB788">
        <v>23.99315555555556</v>
      </c>
      <c r="EC788">
        <v>999.9000000000001</v>
      </c>
      <c r="ED788">
        <v>0</v>
      </c>
      <c r="EE788">
        <v>0</v>
      </c>
      <c r="EF788">
        <v>10023.26666666667</v>
      </c>
      <c r="EG788">
        <v>0</v>
      </c>
      <c r="EH788">
        <v>1069.174444444445</v>
      </c>
      <c r="EI788">
        <v>-1.830928866666666</v>
      </c>
      <c r="EJ788">
        <v>400.6843333333334</v>
      </c>
      <c r="EK788">
        <v>400.831</v>
      </c>
      <c r="EL788">
        <v>4.208066666666666</v>
      </c>
      <c r="EM788">
        <v>395.7467777777778</v>
      </c>
      <c r="EN788">
        <v>12.6842</v>
      </c>
      <c r="EO788">
        <v>1.524516666666667</v>
      </c>
      <c r="EP788">
        <v>1.144741111111111</v>
      </c>
      <c r="EQ788">
        <v>13.21627777777778</v>
      </c>
      <c r="ER788">
        <v>8.901685555555556</v>
      </c>
      <c r="ES788">
        <v>2000.034444444444</v>
      </c>
      <c r="ET788">
        <v>0.9799943333333333</v>
      </c>
      <c r="EU788">
        <v>0.02000548888888888</v>
      </c>
      <c r="EV788">
        <v>0</v>
      </c>
      <c r="EW788">
        <v>1396.973333333334</v>
      </c>
      <c r="EX788">
        <v>5.00097</v>
      </c>
      <c r="EY788">
        <v>28250.63333333334</v>
      </c>
      <c r="EZ788">
        <v>16707.84444444445</v>
      </c>
      <c r="FA788">
        <v>41.562</v>
      </c>
      <c r="FB788">
        <v>42.625</v>
      </c>
      <c r="FC788">
        <v>41.687</v>
      </c>
      <c r="FD788">
        <v>42</v>
      </c>
      <c r="FE788">
        <v>41.562</v>
      </c>
      <c r="FF788">
        <v>1955.124444444444</v>
      </c>
      <c r="FG788">
        <v>39.91</v>
      </c>
      <c r="FH788">
        <v>0</v>
      </c>
      <c r="FI788">
        <v>12453.80000019073</v>
      </c>
      <c r="FJ788">
        <v>0</v>
      </c>
      <c r="FK788">
        <v>1397.516923076923</v>
      </c>
      <c r="FL788">
        <v>-6.354871780057167</v>
      </c>
      <c r="FM788">
        <v>-114.0991451964917</v>
      </c>
      <c r="FN788">
        <v>28259.4</v>
      </c>
      <c r="FO788">
        <v>15</v>
      </c>
      <c r="FP788">
        <v>0</v>
      </c>
      <c r="FQ788" t="s">
        <v>439</v>
      </c>
      <c r="FR788">
        <v>1760210915.6</v>
      </c>
      <c r="FS788">
        <v>0</v>
      </c>
      <c r="FT788">
        <v>0</v>
      </c>
      <c r="FU788">
        <v>-0.215</v>
      </c>
      <c r="FV788">
        <v>0</v>
      </c>
      <c r="FW788">
        <v>-0.6919999999999999</v>
      </c>
      <c r="FX788">
        <v>0</v>
      </c>
      <c r="FY788">
        <v>400</v>
      </c>
      <c r="FZ788">
        <v>0</v>
      </c>
      <c r="GA788">
        <v>0.15</v>
      </c>
      <c r="GB788">
        <v>0</v>
      </c>
      <c r="GC788">
        <v>-12.56849705</v>
      </c>
      <c r="GD788">
        <v>55.58172992870542</v>
      </c>
      <c r="GE788">
        <v>5.858381032681248</v>
      </c>
      <c r="GF788">
        <v>0</v>
      </c>
      <c r="GG788">
        <v>1398.051176470588</v>
      </c>
      <c r="GH788">
        <v>-7.647364403866815</v>
      </c>
      <c r="GI788">
        <v>0.794739190315174</v>
      </c>
      <c r="GJ788">
        <v>0</v>
      </c>
      <c r="GK788">
        <v>4.20137925</v>
      </c>
      <c r="GL788">
        <v>0.04109752345214513</v>
      </c>
      <c r="GM788">
        <v>0.00425119947044359</v>
      </c>
      <c r="GN788">
        <v>1</v>
      </c>
      <c r="GO788">
        <v>1</v>
      </c>
      <c r="GP788">
        <v>3</v>
      </c>
      <c r="GQ788" t="s">
        <v>446</v>
      </c>
      <c r="GR788">
        <v>3.13327</v>
      </c>
      <c r="GS788">
        <v>2.76046</v>
      </c>
      <c r="GT788">
        <v>0.088101</v>
      </c>
      <c r="GU788">
        <v>0.0866677</v>
      </c>
      <c r="GV788">
        <v>0.0821317</v>
      </c>
      <c r="GW788">
        <v>0.06595040000000001</v>
      </c>
      <c r="GX788">
        <v>28909.1</v>
      </c>
      <c r="GY788">
        <v>28961.9</v>
      </c>
      <c r="GZ788">
        <v>29487.3</v>
      </c>
      <c r="HA788">
        <v>29316</v>
      </c>
      <c r="HB788">
        <v>35767.7</v>
      </c>
      <c r="HC788">
        <v>36276.1</v>
      </c>
      <c r="HD788">
        <v>41490.2</v>
      </c>
      <c r="HE788">
        <v>41646.9</v>
      </c>
      <c r="HF788">
        <v>1.9108</v>
      </c>
      <c r="HG788">
        <v>1.82288</v>
      </c>
      <c r="HH788">
        <v>-0.0132322</v>
      </c>
      <c r="HI788">
        <v>0</v>
      </c>
      <c r="HJ788">
        <v>24.2134</v>
      </c>
      <c r="HK788">
        <v>999.9</v>
      </c>
      <c r="HL788">
        <v>33</v>
      </c>
      <c r="HM788">
        <v>31.2</v>
      </c>
      <c r="HN788">
        <v>16.6867</v>
      </c>
      <c r="HO788">
        <v>62.057</v>
      </c>
      <c r="HP788">
        <v>30.9936</v>
      </c>
      <c r="HQ788">
        <v>1</v>
      </c>
      <c r="HR788">
        <v>0.309609</v>
      </c>
      <c r="HS788">
        <v>5.00677</v>
      </c>
      <c r="HT788">
        <v>20.2695</v>
      </c>
      <c r="HU788">
        <v>5.21594</v>
      </c>
      <c r="HV788">
        <v>12.0159</v>
      </c>
      <c r="HW788">
        <v>4.98855</v>
      </c>
      <c r="HX788">
        <v>3.28772</v>
      </c>
      <c r="HY788">
        <v>9999</v>
      </c>
      <c r="HZ788">
        <v>9999</v>
      </c>
      <c r="IA788">
        <v>9999</v>
      </c>
      <c r="IB788">
        <v>999.9</v>
      </c>
      <c r="IC788">
        <v>4.97285</v>
      </c>
      <c r="ID788">
        <v>1.86661</v>
      </c>
      <c r="IE788">
        <v>1.86592</v>
      </c>
      <c r="IF788">
        <v>1.86584</v>
      </c>
      <c r="IG788">
        <v>1.8677</v>
      </c>
      <c r="IH788">
        <v>1.87015</v>
      </c>
      <c r="II788">
        <v>1.86874</v>
      </c>
      <c r="IJ788">
        <v>1.87027</v>
      </c>
      <c r="IK788">
        <v>0</v>
      </c>
      <c r="IL788">
        <v>0</v>
      </c>
      <c r="IM788">
        <v>0</v>
      </c>
      <c r="IN788">
        <v>0</v>
      </c>
      <c r="IO788" t="s">
        <v>441</v>
      </c>
      <c r="IP788" t="s">
        <v>442</v>
      </c>
      <c r="IQ788" t="s">
        <v>443</v>
      </c>
      <c r="IR788" t="s">
        <v>443</v>
      </c>
      <c r="IS788" t="s">
        <v>443</v>
      </c>
      <c r="IT788" t="s">
        <v>443</v>
      </c>
      <c r="IU788">
        <v>0</v>
      </c>
      <c r="IV788">
        <v>100</v>
      </c>
      <c r="IW788">
        <v>100</v>
      </c>
      <c r="IX788">
        <v>-2.245</v>
      </c>
      <c r="IY788">
        <v>0.0803</v>
      </c>
      <c r="IZ788">
        <v>-1.414774939843471</v>
      </c>
      <c r="JA788">
        <v>-0.002262605230658699</v>
      </c>
      <c r="JB788">
        <v>4.117972070868355E-07</v>
      </c>
      <c r="JC788">
        <v>-1.535053720392113E-10</v>
      </c>
      <c r="JD788">
        <v>-0.05773197212917025</v>
      </c>
      <c r="JE788">
        <v>-0.004387372397949352</v>
      </c>
      <c r="JF788">
        <v>0.001148265067849212</v>
      </c>
      <c r="JG788">
        <v>-2.372704636287677E-05</v>
      </c>
      <c r="JH788">
        <v>4</v>
      </c>
      <c r="JI788">
        <v>2346</v>
      </c>
      <c r="JJ788">
        <v>1</v>
      </c>
      <c r="JK788">
        <v>24</v>
      </c>
      <c r="JL788">
        <v>21777.8</v>
      </c>
      <c r="JM788">
        <v>29358626.4</v>
      </c>
      <c r="JN788">
        <v>0.930176</v>
      </c>
      <c r="JO788">
        <v>2.28394</v>
      </c>
      <c r="JP788">
        <v>1.39648</v>
      </c>
      <c r="JQ788">
        <v>2.35596</v>
      </c>
      <c r="JR788">
        <v>1.49536</v>
      </c>
      <c r="JS788">
        <v>2.55493</v>
      </c>
      <c r="JT788">
        <v>36.0113</v>
      </c>
      <c r="JU788">
        <v>24.0175</v>
      </c>
      <c r="JV788">
        <v>18</v>
      </c>
      <c r="JW788">
        <v>502.391</v>
      </c>
      <c r="JX788">
        <v>436.026</v>
      </c>
      <c r="JY788">
        <v>18.5654</v>
      </c>
      <c r="JZ788">
        <v>31.3781</v>
      </c>
      <c r="KA788">
        <v>30</v>
      </c>
      <c r="KB788">
        <v>31.1673</v>
      </c>
      <c r="KC788">
        <v>31.093</v>
      </c>
      <c r="KD788">
        <v>18.5859</v>
      </c>
      <c r="KE788">
        <v>26.0164</v>
      </c>
      <c r="KF788">
        <v>25.9411</v>
      </c>
      <c r="KG788">
        <v>18.5714</v>
      </c>
      <c r="KH788">
        <v>366.533</v>
      </c>
      <c r="KI788">
        <v>12.6432</v>
      </c>
      <c r="KJ788">
        <v>100.773</v>
      </c>
      <c r="KK788">
        <v>100.149</v>
      </c>
    </row>
    <row r="789" spans="1:297">
      <c r="A789">
        <v>773</v>
      </c>
      <c r="B789">
        <v>1761517587.5</v>
      </c>
      <c r="C789">
        <v>10377</v>
      </c>
      <c r="D789" t="s">
        <v>1996</v>
      </c>
      <c r="E789" t="s">
        <v>1997</v>
      </c>
      <c r="F789">
        <v>5</v>
      </c>
      <c r="G789" t="s">
        <v>1989</v>
      </c>
      <c r="H789" t="s">
        <v>436</v>
      </c>
      <c r="I789">
        <v>1761517584.7</v>
      </c>
      <c r="J789">
        <f>(K789)/1000</f>
        <v>0</v>
      </c>
      <c r="K789">
        <f>IF(DP789, AN789, AH789)</f>
        <v>0</v>
      </c>
      <c r="L789">
        <f>IF(DP789, AI789, AG789)</f>
        <v>0</v>
      </c>
      <c r="M789">
        <f>DR789 - IF(AU789&gt;1, L789*DL789*100.0/(AW789), 0)</f>
        <v>0</v>
      </c>
      <c r="N789">
        <f>((T789-J789/2)*M789-L789)/(T789+J789/2)</f>
        <v>0</v>
      </c>
      <c r="O789">
        <f>N789*(DY789+DZ789)/1000.0</f>
        <v>0</v>
      </c>
      <c r="P789">
        <f>(DR789 - IF(AU789&gt;1, L789*DL789*100.0/(AW789), 0))*(DY789+DZ789)/1000.0</f>
        <v>0</v>
      </c>
      <c r="Q789">
        <f>2.0/((1/S789-1/R789)+SIGN(S789)*SQRT((1/S789-1/R789)*(1/S789-1/R789) + 4*DM789/((DM789+1)*(DM789+1))*(2*1/S789*1/R789-1/R789*1/R789)))</f>
        <v>0</v>
      </c>
      <c r="R789">
        <f>IF(LEFT(DN789,1)&lt;&gt;"0",IF(LEFT(DN789,1)="1",3.0,DO789),$D$5+$E$5*(EF789*DY789/($K$5*1000))+$F$5*(EF789*DY789/($K$5*1000))*MAX(MIN(DL789,$J$5),$I$5)*MAX(MIN(DL789,$J$5),$I$5)+$G$5*MAX(MIN(DL789,$J$5),$I$5)*(EF789*DY789/($K$5*1000))+$H$5*(EF789*DY789/($K$5*1000))*(EF789*DY789/($K$5*1000)))</f>
        <v>0</v>
      </c>
      <c r="S789">
        <f>J789*(1000-(1000*0.61365*exp(17.502*W789/(240.97+W789))/(DY789+DZ789)+DT789)/2)/(1000*0.61365*exp(17.502*W789/(240.97+W789))/(DY789+DZ789)-DT789)</f>
        <v>0</v>
      </c>
      <c r="T789">
        <f>1/((DM789+1)/(Q789/1.6)+1/(R789/1.37)) + DM789/((DM789+1)/(Q789/1.6) + DM789/(R789/1.37))</f>
        <v>0</v>
      </c>
      <c r="U789">
        <f>(DH789*DK789)</f>
        <v>0</v>
      </c>
      <c r="V789">
        <f>(EA789+(U789+2*0.95*5.67E-8*(((EA789+$B$7)+273)^4-(EA789+273)^4)-44100*J789)/(1.84*29.3*R789+8*0.95*5.67E-8*(EA789+273)^3))</f>
        <v>0</v>
      </c>
      <c r="W789">
        <f>($C$7*EB789+$D$7*EC789+$E$7*V789)</f>
        <v>0</v>
      </c>
      <c r="X789">
        <f>0.61365*exp(17.502*W789/(240.97+W789))</f>
        <v>0</v>
      </c>
      <c r="Y789">
        <f>(Z789/AA789*100)</f>
        <v>0</v>
      </c>
      <c r="Z789">
        <f>DT789*(DY789+DZ789)/1000</f>
        <v>0</v>
      </c>
      <c r="AA789">
        <f>0.61365*exp(17.502*EA789/(240.97+EA789))</f>
        <v>0</v>
      </c>
      <c r="AB789">
        <f>(X789-DT789*(DY789+DZ789)/1000)</f>
        <v>0</v>
      </c>
      <c r="AC789">
        <f>(-J789*44100)</f>
        <v>0</v>
      </c>
      <c r="AD789">
        <f>2*29.3*R789*0.92*(EA789-W789)</f>
        <v>0</v>
      </c>
      <c r="AE789">
        <f>2*0.95*5.67E-8*(((EA789+$B$7)+273)^4-(W789+273)^4)</f>
        <v>0</v>
      </c>
      <c r="AF789">
        <f>U789+AE789+AC789+AD789</f>
        <v>0</v>
      </c>
      <c r="AG789">
        <f>DX789*AU789*(DS789-DR789*(1000-AU789*DU789)/(1000-AU789*DT789))/(100*DL789)</f>
        <v>0</v>
      </c>
      <c r="AH789">
        <f>1000*DX789*AU789*(DT789-DU789)/(100*DL789*(1000-AU789*DT789))</f>
        <v>0</v>
      </c>
      <c r="AI789">
        <f>(AJ789 - AK789 - DY789*1E3/(8.314*(EA789+273.15)) * AM789/DX789 * AL789) * DX789/(100*DL789) * (1000 - DU789)/1000</f>
        <v>0</v>
      </c>
      <c r="AJ789">
        <v>385.8891981744865</v>
      </c>
      <c r="AK789">
        <v>383.5381515151516</v>
      </c>
      <c r="AL789">
        <v>-2.664479632065397</v>
      </c>
      <c r="AM789">
        <v>65.59915054871037</v>
      </c>
      <c r="AN789">
        <f>(AP789 - AO789 + DY789*1E3/(8.314*(EA789+273.15)) * AR789/DX789 * AQ789) * DX789/(100*DL789) * 1000/(1000 - AP789)</f>
        <v>0</v>
      </c>
      <c r="AO789">
        <v>12.68223276624125</v>
      </c>
      <c r="AP789">
        <v>16.89730121212121</v>
      </c>
      <c r="AQ789">
        <v>6.327357989921609E-06</v>
      </c>
      <c r="AR789">
        <v>106.857020934854</v>
      </c>
      <c r="AS789">
        <v>0</v>
      </c>
      <c r="AT789">
        <v>0</v>
      </c>
      <c r="AU789">
        <f>IF(AS789*$H$13&gt;=AW789,1.0,(AW789/(AW789-AS789*$H$13)))</f>
        <v>0</v>
      </c>
      <c r="AV789">
        <f>(AU789-1)*100</f>
        <v>0</v>
      </c>
      <c r="AW789">
        <f>MAX(0,($B$13+$C$13*EF789)/(1+$D$13*EF789)*DY789/(EA789+273)*$E$13)</f>
        <v>0</v>
      </c>
      <c r="AX789" t="s">
        <v>437</v>
      </c>
      <c r="AY789" t="s">
        <v>437</v>
      </c>
      <c r="AZ789">
        <v>0</v>
      </c>
      <c r="BA789">
        <v>0</v>
      </c>
      <c r="BB789">
        <f>1-AZ789/BA789</f>
        <v>0</v>
      </c>
      <c r="BC789">
        <v>0</v>
      </c>
      <c r="BD789" t="s">
        <v>437</v>
      </c>
      <c r="BE789" t="s">
        <v>437</v>
      </c>
      <c r="BF789">
        <v>0</v>
      </c>
      <c r="BG789">
        <v>0</v>
      </c>
      <c r="BH789">
        <f>1-BF789/BG789</f>
        <v>0</v>
      </c>
      <c r="BI789">
        <v>0.5</v>
      </c>
      <c r="BJ789">
        <f>DI789</f>
        <v>0</v>
      </c>
      <c r="BK789">
        <f>L789</f>
        <v>0</v>
      </c>
      <c r="BL789">
        <f>BH789*BI789*BJ789</f>
        <v>0</v>
      </c>
      <c r="BM789">
        <f>(BK789-BC789)/BJ789</f>
        <v>0</v>
      </c>
      <c r="BN789">
        <f>(BA789-BG789)/BG789</f>
        <v>0</v>
      </c>
      <c r="BO789">
        <f>AZ789/(BB789+AZ789/BG789)</f>
        <v>0</v>
      </c>
      <c r="BP789" t="s">
        <v>437</v>
      </c>
      <c r="BQ789">
        <v>0</v>
      </c>
      <c r="BR789">
        <f>IF(BQ789&lt;&gt;0, BQ789, BO789)</f>
        <v>0</v>
      </c>
      <c r="BS789">
        <f>1-BR789/BG789</f>
        <v>0</v>
      </c>
      <c r="BT789">
        <f>(BG789-BF789)/(BG789-BR789)</f>
        <v>0</v>
      </c>
      <c r="BU789">
        <f>(BA789-BG789)/(BA789-BR789)</f>
        <v>0</v>
      </c>
      <c r="BV789">
        <f>(BG789-BF789)/(BG789-AZ789)</f>
        <v>0</v>
      </c>
      <c r="BW789">
        <f>(BA789-BG789)/(BA789-AZ789)</f>
        <v>0</v>
      </c>
      <c r="BX789">
        <f>(BT789*BR789/BF789)</f>
        <v>0</v>
      </c>
      <c r="BY789">
        <f>(1-BX789)</f>
        <v>0</v>
      </c>
      <c r="BZ789">
        <v>2020</v>
      </c>
      <c r="CA789">
        <v>290.0000000000001</v>
      </c>
      <c r="CB789">
        <v>1590.42</v>
      </c>
      <c r="CC789">
        <v>295</v>
      </c>
      <c r="CD789">
        <v>5220.67</v>
      </c>
      <c r="CE789">
        <v>1591.29</v>
      </c>
      <c r="CF789">
        <v>-0.87</v>
      </c>
      <c r="CG789">
        <v>300.0000000000001</v>
      </c>
      <c r="CH789">
        <v>23.8</v>
      </c>
      <c r="CI789">
        <v>1650.734719841875</v>
      </c>
      <c r="CJ789">
        <v>2.032994541366527</v>
      </c>
      <c r="CK789">
        <v>-31.03478562282126</v>
      </c>
      <c r="CL789">
        <v>0.9198548094063967</v>
      </c>
      <c r="CM789">
        <v>0.9759925733019913</v>
      </c>
      <c r="CN789">
        <v>-0.00431141668520578</v>
      </c>
      <c r="CO789">
        <v>289.9999999999999</v>
      </c>
      <c r="CP789">
        <v>1590.91</v>
      </c>
      <c r="CQ789">
        <v>765</v>
      </c>
      <c r="CR789">
        <v>5219.32</v>
      </c>
      <c r="CS789">
        <v>1591.27</v>
      </c>
      <c r="CT789">
        <v>-0.36</v>
      </c>
      <c r="DH789">
        <f>$B$11*EG789+$C$11*EH789+$F$11*ES789*(1-EV789)</f>
        <v>0</v>
      </c>
      <c r="DI789">
        <f>DH789*DJ789</f>
        <v>0</v>
      </c>
      <c r="DJ789">
        <f>($B$11*$D$9+$C$11*$D$9+$F$11*((FF789+EX789)/MAX(FF789+EX789+FG789, 0.1)*$I$9+FG789/MAX(FF789+EX789+FG789, 0.1)*$J$9))/($B$11+$C$11+$F$11)</f>
        <v>0</v>
      </c>
      <c r="DK789">
        <f>($B$11*$K$9+$C$11*$K$9+$F$11*((FF789+EX789)/MAX(FF789+EX789+FG789, 0.1)*$P$9+FG789/MAX(FF789+EX789+FG789, 0.1)*$Q$9))/($B$11+$C$11+$F$11)</f>
        <v>0</v>
      </c>
      <c r="DL789">
        <v>6</v>
      </c>
      <c r="DM789">
        <v>0.5</v>
      </c>
      <c r="DN789" t="s">
        <v>438</v>
      </c>
      <c r="DO789">
        <v>2</v>
      </c>
      <c r="DP789" t="b">
        <v>1</v>
      </c>
      <c r="DQ789">
        <v>1761517584.7</v>
      </c>
      <c r="DR789">
        <v>383.1185</v>
      </c>
      <c r="DS789">
        <v>380.4644</v>
      </c>
      <c r="DT789">
        <v>16.89569</v>
      </c>
      <c r="DU789">
        <v>12.68201</v>
      </c>
      <c r="DV789">
        <v>385.3527</v>
      </c>
      <c r="DW789">
        <v>16.81533</v>
      </c>
      <c r="DX789">
        <v>500.0604999999999</v>
      </c>
      <c r="DY789">
        <v>90.24484</v>
      </c>
      <c r="DZ789">
        <v>0.10006904</v>
      </c>
      <c r="EA789">
        <v>24.25595</v>
      </c>
      <c r="EB789">
        <v>23.99405</v>
      </c>
      <c r="EC789">
        <v>999.9</v>
      </c>
      <c r="ED789">
        <v>0</v>
      </c>
      <c r="EE789">
        <v>0</v>
      </c>
      <c r="EF789">
        <v>9984.057999999999</v>
      </c>
      <c r="EG789">
        <v>0</v>
      </c>
      <c r="EH789">
        <v>1069.206</v>
      </c>
      <c r="EI789">
        <v>2.6541059</v>
      </c>
      <c r="EJ789">
        <v>389.7027</v>
      </c>
      <c r="EK789">
        <v>385.3515</v>
      </c>
      <c r="EL789">
        <v>4.21367</v>
      </c>
      <c r="EM789">
        <v>380.4644</v>
      </c>
      <c r="EN789">
        <v>12.68201</v>
      </c>
      <c r="EO789">
        <v>1.524749</v>
      </c>
      <c r="EP789">
        <v>1.144486</v>
      </c>
      <c r="EQ789">
        <v>13.21863</v>
      </c>
      <c r="ER789">
        <v>8.898396999999999</v>
      </c>
      <c r="ES789">
        <v>1999.981</v>
      </c>
      <c r="ET789">
        <v>0.9799937999999999</v>
      </c>
      <c r="EU789">
        <v>0.020006</v>
      </c>
      <c r="EV789">
        <v>0</v>
      </c>
      <c r="EW789">
        <v>1396.831</v>
      </c>
      <c r="EX789">
        <v>5.000970000000001</v>
      </c>
      <c r="EY789">
        <v>28246.3</v>
      </c>
      <c r="EZ789">
        <v>16707.38</v>
      </c>
      <c r="FA789">
        <v>41.562</v>
      </c>
      <c r="FB789">
        <v>42.625</v>
      </c>
      <c r="FC789">
        <v>41.687</v>
      </c>
      <c r="FD789">
        <v>42</v>
      </c>
      <c r="FE789">
        <v>41.562</v>
      </c>
      <c r="FF789">
        <v>1955.071</v>
      </c>
      <c r="FG789">
        <v>39.90999999999999</v>
      </c>
      <c r="FH789">
        <v>0</v>
      </c>
      <c r="FI789">
        <v>12458.60000014305</v>
      </c>
      <c r="FJ789">
        <v>0</v>
      </c>
      <c r="FK789">
        <v>1397.155384615385</v>
      </c>
      <c r="FL789">
        <v>-2.903247849234206</v>
      </c>
      <c r="FM789">
        <v>-70.93675210629058</v>
      </c>
      <c r="FN789">
        <v>28251.85769230769</v>
      </c>
      <c r="FO789">
        <v>15</v>
      </c>
      <c r="FP789">
        <v>0</v>
      </c>
      <c r="FQ789" t="s">
        <v>439</v>
      </c>
      <c r="FR789">
        <v>1760210915.6</v>
      </c>
      <c r="FS789">
        <v>0</v>
      </c>
      <c r="FT789">
        <v>0</v>
      </c>
      <c r="FU789">
        <v>-0.215</v>
      </c>
      <c r="FV789">
        <v>0</v>
      </c>
      <c r="FW789">
        <v>-0.6919999999999999</v>
      </c>
      <c r="FX789">
        <v>0</v>
      </c>
      <c r="FY789">
        <v>400</v>
      </c>
      <c r="FZ789">
        <v>0</v>
      </c>
      <c r="GA789">
        <v>0.15</v>
      </c>
      <c r="GB789">
        <v>0</v>
      </c>
      <c r="GC789">
        <v>-6.664766745</v>
      </c>
      <c r="GD789">
        <v>79.26065735909948</v>
      </c>
      <c r="GE789">
        <v>7.706241993533709</v>
      </c>
      <c r="GF789">
        <v>0</v>
      </c>
      <c r="GG789">
        <v>1397.422647058824</v>
      </c>
      <c r="GH789">
        <v>-5.143621085184954</v>
      </c>
      <c r="GI789">
        <v>0.5933469812330895</v>
      </c>
      <c r="GJ789">
        <v>0</v>
      </c>
      <c r="GK789">
        <v>4.206034</v>
      </c>
      <c r="GL789">
        <v>0.06043722326452171</v>
      </c>
      <c r="GM789">
        <v>0.005898703586382379</v>
      </c>
      <c r="GN789">
        <v>1</v>
      </c>
      <c r="GO789">
        <v>1</v>
      </c>
      <c r="GP789">
        <v>3</v>
      </c>
      <c r="GQ789" t="s">
        <v>446</v>
      </c>
      <c r="GR789">
        <v>3.13319</v>
      </c>
      <c r="GS789">
        <v>2.76007</v>
      </c>
      <c r="GT789">
        <v>0.08580550000000001</v>
      </c>
      <c r="GU789">
        <v>0.0837939</v>
      </c>
      <c r="GV789">
        <v>0.08213959999999999</v>
      </c>
      <c r="GW789">
        <v>0.0659368</v>
      </c>
      <c r="GX789">
        <v>28981.6</v>
      </c>
      <c r="GY789">
        <v>29053.3</v>
      </c>
      <c r="GZ789">
        <v>29487</v>
      </c>
      <c r="HA789">
        <v>29316.1</v>
      </c>
      <c r="HB789">
        <v>35766.7</v>
      </c>
      <c r="HC789">
        <v>36276.8</v>
      </c>
      <c r="HD789">
        <v>41489.5</v>
      </c>
      <c r="HE789">
        <v>41647.2</v>
      </c>
      <c r="HF789">
        <v>1.91057</v>
      </c>
      <c r="HG789">
        <v>1.82332</v>
      </c>
      <c r="HH789">
        <v>-0.0128895</v>
      </c>
      <c r="HI789">
        <v>0</v>
      </c>
      <c r="HJ789">
        <v>24.2134</v>
      </c>
      <c r="HK789">
        <v>999.9</v>
      </c>
      <c r="HL789">
        <v>33</v>
      </c>
      <c r="HM789">
        <v>31.2</v>
      </c>
      <c r="HN789">
        <v>16.6855</v>
      </c>
      <c r="HO789">
        <v>62.607</v>
      </c>
      <c r="HP789">
        <v>30.9495</v>
      </c>
      <c r="HQ789">
        <v>1</v>
      </c>
      <c r="HR789">
        <v>0.309736</v>
      </c>
      <c r="HS789">
        <v>5.00374</v>
      </c>
      <c r="HT789">
        <v>20.2695</v>
      </c>
      <c r="HU789">
        <v>5.21594</v>
      </c>
      <c r="HV789">
        <v>12.0159</v>
      </c>
      <c r="HW789">
        <v>4.98855</v>
      </c>
      <c r="HX789">
        <v>3.28768</v>
      </c>
      <c r="HY789">
        <v>9999</v>
      </c>
      <c r="HZ789">
        <v>9999</v>
      </c>
      <c r="IA789">
        <v>9999</v>
      </c>
      <c r="IB789">
        <v>999.9</v>
      </c>
      <c r="IC789">
        <v>4.97285</v>
      </c>
      <c r="ID789">
        <v>1.8666</v>
      </c>
      <c r="IE789">
        <v>1.8659</v>
      </c>
      <c r="IF789">
        <v>1.86584</v>
      </c>
      <c r="IG789">
        <v>1.86769</v>
      </c>
      <c r="IH789">
        <v>1.87014</v>
      </c>
      <c r="II789">
        <v>1.86874</v>
      </c>
      <c r="IJ789">
        <v>1.87027</v>
      </c>
      <c r="IK789">
        <v>0</v>
      </c>
      <c r="IL789">
        <v>0</v>
      </c>
      <c r="IM789">
        <v>0</v>
      </c>
      <c r="IN789">
        <v>0</v>
      </c>
      <c r="IO789" t="s">
        <v>441</v>
      </c>
      <c r="IP789" t="s">
        <v>442</v>
      </c>
      <c r="IQ789" t="s">
        <v>443</v>
      </c>
      <c r="IR789" t="s">
        <v>443</v>
      </c>
      <c r="IS789" t="s">
        <v>443</v>
      </c>
      <c r="IT789" t="s">
        <v>443</v>
      </c>
      <c r="IU789">
        <v>0</v>
      </c>
      <c r="IV789">
        <v>100</v>
      </c>
      <c r="IW789">
        <v>100</v>
      </c>
      <c r="IX789">
        <v>-2.219</v>
      </c>
      <c r="IY789">
        <v>0.0804</v>
      </c>
      <c r="IZ789">
        <v>-1.414774939843471</v>
      </c>
      <c r="JA789">
        <v>-0.002262605230658699</v>
      </c>
      <c r="JB789">
        <v>4.117972070868355E-07</v>
      </c>
      <c r="JC789">
        <v>-1.535053720392113E-10</v>
      </c>
      <c r="JD789">
        <v>-0.05773197212917025</v>
      </c>
      <c r="JE789">
        <v>-0.004387372397949352</v>
      </c>
      <c r="JF789">
        <v>0.001148265067849212</v>
      </c>
      <c r="JG789">
        <v>-2.372704636287677E-05</v>
      </c>
      <c r="JH789">
        <v>4</v>
      </c>
      <c r="JI789">
        <v>2346</v>
      </c>
      <c r="JJ789">
        <v>1</v>
      </c>
      <c r="JK789">
        <v>24</v>
      </c>
      <c r="JL789">
        <v>21777.9</v>
      </c>
      <c r="JM789">
        <v>29358626.5</v>
      </c>
      <c r="JN789">
        <v>0.898438</v>
      </c>
      <c r="JO789">
        <v>2.26807</v>
      </c>
      <c r="JP789">
        <v>1.39648</v>
      </c>
      <c r="JQ789">
        <v>2.35352</v>
      </c>
      <c r="JR789">
        <v>1.49536</v>
      </c>
      <c r="JS789">
        <v>2.62329</v>
      </c>
      <c r="JT789">
        <v>36.0113</v>
      </c>
      <c r="JU789">
        <v>24.0262</v>
      </c>
      <c r="JV789">
        <v>18</v>
      </c>
      <c r="JW789">
        <v>502.244</v>
      </c>
      <c r="JX789">
        <v>436.307</v>
      </c>
      <c r="JY789">
        <v>18.571</v>
      </c>
      <c r="JZ789">
        <v>31.3781</v>
      </c>
      <c r="KA789">
        <v>30</v>
      </c>
      <c r="KB789">
        <v>31.1673</v>
      </c>
      <c r="KC789">
        <v>31.0936</v>
      </c>
      <c r="KD789">
        <v>17.8849</v>
      </c>
      <c r="KE789">
        <v>26.0164</v>
      </c>
      <c r="KF789">
        <v>25.9411</v>
      </c>
      <c r="KG789">
        <v>18.5756</v>
      </c>
      <c r="KH789">
        <v>346.476</v>
      </c>
      <c r="KI789">
        <v>12.6273</v>
      </c>
      <c r="KJ789">
        <v>100.772</v>
      </c>
      <c r="KK789">
        <v>100.15</v>
      </c>
    </row>
    <row r="790" spans="1:297">
      <c r="A790">
        <v>774</v>
      </c>
      <c r="B790">
        <v>1761517592.5</v>
      </c>
      <c r="C790">
        <v>10382</v>
      </c>
      <c r="D790" t="s">
        <v>1998</v>
      </c>
      <c r="E790" t="s">
        <v>1999</v>
      </c>
      <c r="F790">
        <v>5</v>
      </c>
      <c r="G790" t="s">
        <v>1989</v>
      </c>
      <c r="H790" t="s">
        <v>436</v>
      </c>
      <c r="I790">
        <v>1761517590</v>
      </c>
      <c r="J790">
        <f>(K790)/1000</f>
        <v>0</v>
      </c>
      <c r="K790">
        <f>IF(DP790, AN790, AH790)</f>
        <v>0</v>
      </c>
      <c r="L790">
        <f>IF(DP790, AI790, AG790)</f>
        <v>0</v>
      </c>
      <c r="M790">
        <f>DR790 - IF(AU790&gt;1, L790*DL790*100.0/(AW790), 0)</f>
        <v>0</v>
      </c>
      <c r="N790">
        <f>((T790-J790/2)*M790-L790)/(T790+J790/2)</f>
        <v>0</v>
      </c>
      <c r="O790">
        <f>N790*(DY790+DZ790)/1000.0</f>
        <v>0</v>
      </c>
      <c r="P790">
        <f>(DR790 - IF(AU790&gt;1, L790*DL790*100.0/(AW790), 0))*(DY790+DZ790)/1000.0</f>
        <v>0</v>
      </c>
      <c r="Q790">
        <f>2.0/((1/S790-1/R790)+SIGN(S790)*SQRT((1/S790-1/R790)*(1/S790-1/R790) + 4*DM790/((DM790+1)*(DM790+1))*(2*1/S790*1/R790-1/R790*1/R790)))</f>
        <v>0</v>
      </c>
      <c r="R790">
        <f>IF(LEFT(DN790,1)&lt;&gt;"0",IF(LEFT(DN790,1)="1",3.0,DO790),$D$5+$E$5*(EF790*DY790/($K$5*1000))+$F$5*(EF790*DY790/($K$5*1000))*MAX(MIN(DL790,$J$5),$I$5)*MAX(MIN(DL790,$J$5),$I$5)+$G$5*MAX(MIN(DL790,$J$5),$I$5)*(EF790*DY790/($K$5*1000))+$H$5*(EF790*DY790/($K$5*1000))*(EF790*DY790/($K$5*1000)))</f>
        <v>0</v>
      </c>
      <c r="S790">
        <f>J790*(1000-(1000*0.61365*exp(17.502*W790/(240.97+W790))/(DY790+DZ790)+DT790)/2)/(1000*0.61365*exp(17.502*W790/(240.97+W790))/(DY790+DZ790)-DT790)</f>
        <v>0</v>
      </c>
      <c r="T790">
        <f>1/((DM790+1)/(Q790/1.6)+1/(R790/1.37)) + DM790/((DM790+1)/(Q790/1.6) + DM790/(R790/1.37))</f>
        <v>0</v>
      </c>
      <c r="U790">
        <f>(DH790*DK790)</f>
        <v>0</v>
      </c>
      <c r="V790">
        <f>(EA790+(U790+2*0.95*5.67E-8*(((EA790+$B$7)+273)^4-(EA790+273)^4)-44100*J790)/(1.84*29.3*R790+8*0.95*5.67E-8*(EA790+273)^3))</f>
        <v>0</v>
      </c>
      <c r="W790">
        <f>($C$7*EB790+$D$7*EC790+$E$7*V790)</f>
        <v>0</v>
      </c>
      <c r="X790">
        <f>0.61365*exp(17.502*W790/(240.97+W790))</f>
        <v>0</v>
      </c>
      <c r="Y790">
        <f>(Z790/AA790*100)</f>
        <v>0</v>
      </c>
      <c r="Z790">
        <f>DT790*(DY790+DZ790)/1000</f>
        <v>0</v>
      </c>
      <c r="AA790">
        <f>0.61365*exp(17.502*EA790/(240.97+EA790))</f>
        <v>0</v>
      </c>
      <c r="AB790">
        <f>(X790-DT790*(DY790+DZ790)/1000)</f>
        <v>0</v>
      </c>
      <c r="AC790">
        <f>(-J790*44100)</f>
        <v>0</v>
      </c>
      <c r="AD790">
        <f>2*29.3*R790*0.92*(EA790-W790)</f>
        <v>0</v>
      </c>
      <c r="AE790">
        <f>2*0.95*5.67E-8*(((EA790+$B$7)+273)^4-(W790+273)^4)</f>
        <v>0</v>
      </c>
      <c r="AF790">
        <f>U790+AE790+AC790+AD790</f>
        <v>0</v>
      </c>
      <c r="AG790">
        <f>DX790*AU790*(DS790-DR790*(1000-AU790*DU790)/(1000-AU790*DT790))/(100*DL790)</f>
        <v>0</v>
      </c>
      <c r="AH790">
        <f>1000*DX790*AU790*(DT790-DU790)/(100*DL790*(1000-AU790*DT790))</f>
        <v>0</v>
      </c>
      <c r="AI790">
        <f>(AJ790 - AK790 - DY790*1E3/(8.314*(EA790+273.15)) * AM790/DX790 * AL790) * DX790/(100*DL790) * (1000 - DU790)/1000</f>
        <v>0</v>
      </c>
      <c r="AJ790">
        <v>369.0916472280977</v>
      </c>
      <c r="AK790">
        <v>368.7877636363637</v>
      </c>
      <c r="AL790">
        <v>-2.983266101340166</v>
      </c>
      <c r="AM790">
        <v>65.59915054871037</v>
      </c>
      <c r="AN790">
        <f>(AP790 - AO790 + DY790*1E3/(8.314*(EA790+273.15)) * AR790/DX790 * AQ790) * DX790/(100*DL790) * 1000/(1000 - AP790)</f>
        <v>0</v>
      </c>
      <c r="AO790">
        <v>12.67977877515957</v>
      </c>
      <c r="AP790">
        <v>16.90168909090909</v>
      </c>
      <c r="AQ790">
        <v>6.756474500465764E-06</v>
      </c>
      <c r="AR790">
        <v>106.857020934854</v>
      </c>
      <c r="AS790">
        <v>0</v>
      </c>
      <c r="AT790">
        <v>0</v>
      </c>
      <c r="AU790">
        <f>IF(AS790*$H$13&gt;=AW790,1.0,(AW790/(AW790-AS790*$H$13)))</f>
        <v>0</v>
      </c>
      <c r="AV790">
        <f>(AU790-1)*100</f>
        <v>0</v>
      </c>
      <c r="AW790">
        <f>MAX(0,($B$13+$C$13*EF790)/(1+$D$13*EF790)*DY790/(EA790+273)*$E$13)</f>
        <v>0</v>
      </c>
      <c r="AX790" t="s">
        <v>437</v>
      </c>
      <c r="AY790" t="s">
        <v>437</v>
      </c>
      <c r="AZ790">
        <v>0</v>
      </c>
      <c r="BA790">
        <v>0</v>
      </c>
      <c r="BB790">
        <f>1-AZ790/BA790</f>
        <v>0</v>
      </c>
      <c r="BC790">
        <v>0</v>
      </c>
      <c r="BD790" t="s">
        <v>437</v>
      </c>
      <c r="BE790" t="s">
        <v>437</v>
      </c>
      <c r="BF790">
        <v>0</v>
      </c>
      <c r="BG790">
        <v>0</v>
      </c>
      <c r="BH790">
        <f>1-BF790/BG790</f>
        <v>0</v>
      </c>
      <c r="BI790">
        <v>0.5</v>
      </c>
      <c r="BJ790">
        <f>DI790</f>
        <v>0</v>
      </c>
      <c r="BK790">
        <f>L790</f>
        <v>0</v>
      </c>
      <c r="BL790">
        <f>BH790*BI790*BJ790</f>
        <v>0</v>
      </c>
      <c r="BM790">
        <f>(BK790-BC790)/BJ790</f>
        <v>0</v>
      </c>
      <c r="BN790">
        <f>(BA790-BG790)/BG790</f>
        <v>0</v>
      </c>
      <c r="BO790">
        <f>AZ790/(BB790+AZ790/BG790)</f>
        <v>0</v>
      </c>
      <c r="BP790" t="s">
        <v>437</v>
      </c>
      <c r="BQ790">
        <v>0</v>
      </c>
      <c r="BR790">
        <f>IF(BQ790&lt;&gt;0, BQ790, BO790)</f>
        <v>0</v>
      </c>
      <c r="BS790">
        <f>1-BR790/BG790</f>
        <v>0</v>
      </c>
      <c r="BT790">
        <f>(BG790-BF790)/(BG790-BR790)</f>
        <v>0</v>
      </c>
      <c r="BU790">
        <f>(BA790-BG790)/(BA790-BR790)</f>
        <v>0</v>
      </c>
      <c r="BV790">
        <f>(BG790-BF790)/(BG790-AZ790)</f>
        <v>0</v>
      </c>
      <c r="BW790">
        <f>(BA790-BG790)/(BA790-AZ790)</f>
        <v>0</v>
      </c>
      <c r="BX790">
        <f>(BT790*BR790/BF790)</f>
        <v>0</v>
      </c>
      <c r="BY790">
        <f>(1-BX790)</f>
        <v>0</v>
      </c>
      <c r="BZ790">
        <v>2020</v>
      </c>
      <c r="CA790">
        <v>290.0000000000001</v>
      </c>
      <c r="CB790">
        <v>1590.42</v>
      </c>
      <c r="CC790">
        <v>295</v>
      </c>
      <c r="CD790">
        <v>5220.67</v>
      </c>
      <c r="CE790">
        <v>1591.29</v>
      </c>
      <c r="CF790">
        <v>-0.87</v>
      </c>
      <c r="CG790">
        <v>300.0000000000001</v>
      </c>
      <c r="CH790">
        <v>23.8</v>
      </c>
      <c r="CI790">
        <v>1650.734719841875</v>
      </c>
      <c r="CJ790">
        <v>2.032994541366527</v>
      </c>
      <c r="CK790">
        <v>-31.03478562282126</v>
      </c>
      <c r="CL790">
        <v>0.9198548094063967</v>
      </c>
      <c r="CM790">
        <v>0.9759925733019913</v>
      </c>
      <c r="CN790">
        <v>-0.00431141668520578</v>
      </c>
      <c r="CO790">
        <v>289.9999999999999</v>
      </c>
      <c r="CP790">
        <v>1590.91</v>
      </c>
      <c r="CQ790">
        <v>765</v>
      </c>
      <c r="CR790">
        <v>5219.32</v>
      </c>
      <c r="CS790">
        <v>1591.27</v>
      </c>
      <c r="CT790">
        <v>-0.36</v>
      </c>
      <c r="DH790">
        <f>$B$11*EG790+$C$11*EH790+$F$11*ES790*(1-EV790)</f>
        <v>0</v>
      </c>
      <c r="DI790">
        <f>DH790*DJ790</f>
        <v>0</v>
      </c>
      <c r="DJ790">
        <f>($B$11*$D$9+$C$11*$D$9+$F$11*((FF790+EX790)/MAX(FF790+EX790+FG790, 0.1)*$I$9+FG790/MAX(FF790+EX790+FG790, 0.1)*$J$9))/($B$11+$C$11+$F$11)</f>
        <v>0</v>
      </c>
      <c r="DK790">
        <f>($B$11*$K$9+$C$11*$K$9+$F$11*((FF790+EX790)/MAX(FF790+EX790+FG790, 0.1)*$P$9+FG790/MAX(FF790+EX790+FG790, 0.1)*$Q$9))/($B$11+$C$11+$F$11)</f>
        <v>0</v>
      </c>
      <c r="DL790">
        <v>6</v>
      </c>
      <c r="DM790">
        <v>0.5</v>
      </c>
      <c r="DN790" t="s">
        <v>438</v>
      </c>
      <c r="DO790">
        <v>2</v>
      </c>
      <c r="DP790" t="b">
        <v>1</v>
      </c>
      <c r="DQ790">
        <v>1761517590</v>
      </c>
      <c r="DR790">
        <v>368.4515555555556</v>
      </c>
      <c r="DS790">
        <v>362.9125555555556</v>
      </c>
      <c r="DT790">
        <v>16.89994444444444</v>
      </c>
      <c r="DU790">
        <v>12.67988888888889</v>
      </c>
      <c r="DV790">
        <v>370.6563333333334</v>
      </c>
      <c r="DW790">
        <v>16.81953333333333</v>
      </c>
      <c r="DX790">
        <v>499.9688888888889</v>
      </c>
      <c r="DY790">
        <v>90.24267777777779</v>
      </c>
      <c r="DZ790">
        <v>0.09998313333333333</v>
      </c>
      <c r="EA790">
        <v>24.26295555555555</v>
      </c>
      <c r="EB790">
        <v>23.99511111111111</v>
      </c>
      <c r="EC790">
        <v>999.9000000000001</v>
      </c>
      <c r="ED790">
        <v>0</v>
      </c>
      <c r="EE790">
        <v>0</v>
      </c>
      <c r="EF790">
        <v>9985.896666666667</v>
      </c>
      <c r="EG790">
        <v>0</v>
      </c>
      <c r="EH790">
        <v>1069.21</v>
      </c>
      <c r="EI790">
        <v>5.539035555555555</v>
      </c>
      <c r="EJ790">
        <v>374.7856666666667</v>
      </c>
      <c r="EK790">
        <v>367.5734444444445</v>
      </c>
      <c r="EL790">
        <v>4.220066666666666</v>
      </c>
      <c r="EM790">
        <v>362.9125555555556</v>
      </c>
      <c r="EN790">
        <v>12.67988888888889</v>
      </c>
      <c r="EO790">
        <v>1.525096666666667</v>
      </c>
      <c r="EP790">
        <v>1.144266666666667</v>
      </c>
      <c r="EQ790">
        <v>13.22211111111111</v>
      </c>
      <c r="ER790">
        <v>8.895547777777775</v>
      </c>
      <c r="ES790">
        <v>2000.025555555555</v>
      </c>
      <c r="ET790">
        <v>0.9799943333333333</v>
      </c>
      <c r="EU790">
        <v>0.02000548888888888</v>
      </c>
      <c r="EV790">
        <v>0</v>
      </c>
      <c r="EW790">
        <v>1396.81</v>
      </c>
      <c r="EX790">
        <v>5.00097</v>
      </c>
      <c r="EY790">
        <v>28246.42222222222</v>
      </c>
      <c r="EZ790">
        <v>16707.76666666667</v>
      </c>
      <c r="FA790">
        <v>41.562</v>
      </c>
      <c r="FB790">
        <v>42.625</v>
      </c>
      <c r="FC790">
        <v>41.687</v>
      </c>
      <c r="FD790">
        <v>42</v>
      </c>
      <c r="FE790">
        <v>41.562</v>
      </c>
      <c r="FF790">
        <v>1955.115555555556</v>
      </c>
      <c r="FG790">
        <v>39.91</v>
      </c>
      <c r="FH790">
        <v>0</v>
      </c>
      <c r="FI790">
        <v>12463.40000009537</v>
      </c>
      <c r="FJ790">
        <v>0</v>
      </c>
      <c r="FK790">
        <v>1396.93423076923</v>
      </c>
      <c r="FL790">
        <v>-0.9056410194278055</v>
      </c>
      <c r="FM790">
        <v>-28.42051270351384</v>
      </c>
      <c r="FN790">
        <v>28247.98076923077</v>
      </c>
      <c r="FO790">
        <v>15</v>
      </c>
      <c r="FP790">
        <v>0</v>
      </c>
      <c r="FQ790" t="s">
        <v>439</v>
      </c>
      <c r="FR790">
        <v>1760210915.6</v>
      </c>
      <c r="FS790">
        <v>0</v>
      </c>
      <c r="FT790">
        <v>0</v>
      </c>
      <c r="FU790">
        <v>-0.215</v>
      </c>
      <c r="FV790">
        <v>0</v>
      </c>
      <c r="FW790">
        <v>-0.6919999999999999</v>
      </c>
      <c r="FX790">
        <v>0</v>
      </c>
      <c r="FY790">
        <v>400</v>
      </c>
      <c r="FZ790">
        <v>0</v>
      </c>
      <c r="GA790">
        <v>0.15</v>
      </c>
      <c r="GB790">
        <v>0</v>
      </c>
      <c r="GC790">
        <v>-2.179374745</v>
      </c>
      <c r="GD790">
        <v>68.15534535309571</v>
      </c>
      <c r="GE790">
        <v>6.744457848826432</v>
      </c>
      <c r="GF790">
        <v>0</v>
      </c>
      <c r="GG790">
        <v>1397.139411764706</v>
      </c>
      <c r="GH790">
        <v>-2.879144378231761</v>
      </c>
      <c r="GI790">
        <v>0.4145936435515614</v>
      </c>
      <c r="GJ790">
        <v>0</v>
      </c>
      <c r="GK790">
        <v>4.21042675</v>
      </c>
      <c r="GL790">
        <v>0.06197324577860638</v>
      </c>
      <c r="GM790">
        <v>0.006039777060248171</v>
      </c>
      <c r="GN790">
        <v>1</v>
      </c>
      <c r="GO790">
        <v>1</v>
      </c>
      <c r="GP790">
        <v>3</v>
      </c>
      <c r="GQ790" t="s">
        <v>446</v>
      </c>
      <c r="GR790">
        <v>3.13323</v>
      </c>
      <c r="GS790">
        <v>2.76026</v>
      </c>
      <c r="GT790">
        <v>0.0831871</v>
      </c>
      <c r="GU790">
        <v>0.080827</v>
      </c>
      <c r="GV790">
        <v>0.0821557</v>
      </c>
      <c r="GW790">
        <v>0.06593449999999999</v>
      </c>
      <c r="GX790">
        <v>29065</v>
      </c>
      <c r="GY790">
        <v>29147.4</v>
      </c>
      <c r="GZ790">
        <v>29487.3</v>
      </c>
      <c r="HA790">
        <v>29316.1</v>
      </c>
      <c r="HB790">
        <v>35766.6</v>
      </c>
      <c r="HC790">
        <v>36276.6</v>
      </c>
      <c r="HD790">
        <v>41490.2</v>
      </c>
      <c r="HE790">
        <v>41646.9</v>
      </c>
      <c r="HF790">
        <v>1.91037</v>
      </c>
      <c r="HG790">
        <v>1.82288</v>
      </c>
      <c r="HH790">
        <v>-0.0136718</v>
      </c>
      <c r="HI790">
        <v>0</v>
      </c>
      <c r="HJ790">
        <v>24.2154</v>
      </c>
      <c r="HK790">
        <v>999.9</v>
      </c>
      <c r="HL790">
        <v>33</v>
      </c>
      <c r="HM790">
        <v>31.2</v>
      </c>
      <c r="HN790">
        <v>16.6862</v>
      </c>
      <c r="HO790">
        <v>62.707</v>
      </c>
      <c r="HP790">
        <v>30.8333</v>
      </c>
      <c r="HQ790">
        <v>1</v>
      </c>
      <c r="HR790">
        <v>0.309952</v>
      </c>
      <c r="HS790">
        <v>5.00041</v>
      </c>
      <c r="HT790">
        <v>20.2697</v>
      </c>
      <c r="HU790">
        <v>5.21714</v>
      </c>
      <c r="HV790">
        <v>12.0159</v>
      </c>
      <c r="HW790">
        <v>4.9887</v>
      </c>
      <c r="HX790">
        <v>3.2878</v>
      </c>
      <c r="HY790">
        <v>9999</v>
      </c>
      <c r="HZ790">
        <v>9999</v>
      </c>
      <c r="IA790">
        <v>9999</v>
      </c>
      <c r="IB790">
        <v>999.9</v>
      </c>
      <c r="IC790">
        <v>4.97286</v>
      </c>
      <c r="ID790">
        <v>1.8666</v>
      </c>
      <c r="IE790">
        <v>1.86587</v>
      </c>
      <c r="IF790">
        <v>1.86584</v>
      </c>
      <c r="IG790">
        <v>1.86768</v>
      </c>
      <c r="IH790">
        <v>1.87014</v>
      </c>
      <c r="II790">
        <v>1.86874</v>
      </c>
      <c r="IJ790">
        <v>1.87027</v>
      </c>
      <c r="IK790">
        <v>0</v>
      </c>
      <c r="IL790">
        <v>0</v>
      </c>
      <c r="IM790">
        <v>0</v>
      </c>
      <c r="IN790">
        <v>0</v>
      </c>
      <c r="IO790" t="s">
        <v>441</v>
      </c>
      <c r="IP790" t="s">
        <v>442</v>
      </c>
      <c r="IQ790" t="s">
        <v>443</v>
      </c>
      <c r="IR790" t="s">
        <v>443</v>
      </c>
      <c r="IS790" t="s">
        <v>443</v>
      </c>
      <c r="IT790" t="s">
        <v>443</v>
      </c>
      <c r="IU790">
        <v>0</v>
      </c>
      <c r="IV790">
        <v>100</v>
      </c>
      <c r="IW790">
        <v>100</v>
      </c>
      <c r="IX790">
        <v>-2.19</v>
      </c>
      <c r="IY790">
        <v>0.0804</v>
      </c>
      <c r="IZ790">
        <v>-1.414774939843471</v>
      </c>
      <c r="JA790">
        <v>-0.002262605230658699</v>
      </c>
      <c r="JB790">
        <v>4.117972070868355E-07</v>
      </c>
      <c r="JC790">
        <v>-1.535053720392113E-10</v>
      </c>
      <c r="JD790">
        <v>-0.05773197212917025</v>
      </c>
      <c r="JE790">
        <v>-0.004387372397949352</v>
      </c>
      <c r="JF790">
        <v>0.001148265067849212</v>
      </c>
      <c r="JG790">
        <v>-2.372704636287677E-05</v>
      </c>
      <c r="JH790">
        <v>4</v>
      </c>
      <c r="JI790">
        <v>2346</v>
      </c>
      <c r="JJ790">
        <v>1</v>
      </c>
      <c r="JK790">
        <v>24</v>
      </c>
      <c r="JL790">
        <v>21777.9</v>
      </c>
      <c r="JM790">
        <v>29358626.5</v>
      </c>
      <c r="JN790">
        <v>0.8630370000000001</v>
      </c>
      <c r="JO790">
        <v>2.26929</v>
      </c>
      <c r="JP790">
        <v>1.39648</v>
      </c>
      <c r="JQ790">
        <v>2.35474</v>
      </c>
      <c r="JR790">
        <v>1.49536</v>
      </c>
      <c r="JS790">
        <v>2.65625</v>
      </c>
      <c r="JT790">
        <v>36.0113</v>
      </c>
      <c r="JU790">
        <v>24.035</v>
      </c>
      <c r="JV790">
        <v>18</v>
      </c>
      <c r="JW790">
        <v>502.113</v>
      </c>
      <c r="JX790">
        <v>436.045</v>
      </c>
      <c r="JY790">
        <v>18.5757</v>
      </c>
      <c r="JZ790">
        <v>31.3781</v>
      </c>
      <c r="KA790">
        <v>30.0002</v>
      </c>
      <c r="KB790">
        <v>31.1673</v>
      </c>
      <c r="KC790">
        <v>31.0957</v>
      </c>
      <c r="KD790">
        <v>17.2422</v>
      </c>
      <c r="KE790">
        <v>26.2932</v>
      </c>
      <c r="KF790">
        <v>25.9411</v>
      </c>
      <c r="KG790">
        <v>18.5786</v>
      </c>
      <c r="KH790">
        <v>333.101</v>
      </c>
      <c r="KI790">
        <v>12.6098</v>
      </c>
      <c r="KJ790">
        <v>100.773</v>
      </c>
      <c r="KK790">
        <v>100.15</v>
      </c>
    </row>
    <row r="791" spans="1:297">
      <c r="A791">
        <v>775</v>
      </c>
      <c r="B791">
        <v>1761517597.5</v>
      </c>
      <c r="C791">
        <v>10387</v>
      </c>
      <c r="D791" t="s">
        <v>2000</v>
      </c>
      <c r="E791" t="s">
        <v>2001</v>
      </c>
      <c r="F791">
        <v>5</v>
      </c>
      <c r="G791" t="s">
        <v>1989</v>
      </c>
      <c r="H791" t="s">
        <v>436</v>
      </c>
      <c r="I791">
        <v>1761517594.7</v>
      </c>
      <c r="J791">
        <f>(K791)/1000</f>
        <v>0</v>
      </c>
      <c r="K791">
        <f>IF(DP791, AN791, AH791)</f>
        <v>0</v>
      </c>
      <c r="L791">
        <f>IF(DP791, AI791, AG791)</f>
        <v>0</v>
      </c>
      <c r="M791">
        <f>DR791 - IF(AU791&gt;1, L791*DL791*100.0/(AW791), 0)</f>
        <v>0</v>
      </c>
      <c r="N791">
        <f>((T791-J791/2)*M791-L791)/(T791+J791/2)</f>
        <v>0</v>
      </c>
      <c r="O791">
        <f>N791*(DY791+DZ791)/1000.0</f>
        <v>0</v>
      </c>
      <c r="P791">
        <f>(DR791 - IF(AU791&gt;1, L791*DL791*100.0/(AW791), 0))*(DY791+DZ791)/1000.0</f>
        <v>0</v>
      </c>
      <c r="Q791">
        <f>2.0/((1/S791-1/R791)+SIGN(S791)*SQRT((1/S791-1/R791)*(1/S791-1/R791) + 4*DM791/((DM791+1)*(DM791+1))*(2*1/S791*1/R791-1/R791*1/R791)))</f>
        <v>0</v>
      </c>
      <c r="R791">
        <f>IF(LEFT(DN791,1)&lt;&gt;"0",IF(LEFT(DN791,1)="1",3.0,DO791),$D$5+$E$5*(EF791*DY791/($K$5*1000))+$F$5*(EF791*DY791/($K$5*1000))*MAX(MIN(DL791,$J$5),$I$5)*MAX(MIN(DL791,$J$5),$I$5)+$G$5*MAX(MIN(DL791,$J$5),$I$5)*(EF791*DY791/($K$5*1000))+$H$5*(EF791*DY791/($K$5*1000))*(EF791*DY791/($K$5*1000)))</f>
        <v>0</v>
      </c>
      <c r="S791">
        <f>J791*(1000-(1000*0.61365*exp(17.502*W791/(240.97+W791))/(DY791+DZ791)+DT791)/2)/(1000*0.61365*exp(17.502*W791/(240.97+W791))/(DY791+DZ791)-DT791)</f>
        <v>0</v>
      </c>
      <c r="T791">
        <f>1/((DM791+1)/(Q791/1.6)+1/(R791/1.37)) + DM791/((DM791+1)/(Q791/1.6) + DM791/(R791/1.37))</f>
        <v>0</v>
      </c>
      <c r="U791">
        <f>(DH791*DK791)</f>
        <v>0</v>
      </c>
      <c r="V791">
        <f>(EA791+(U791+2*0.95*5.67E-8*(((EA791+$B$7)+273)^4-(EA791+273)^4)-44100*J791)/(1.84*29.3*R791+8*0.95*5.67E-8*(EA791+273)^3))</f>
        <v>0</v>
      </c>
      <c r="W791">
        <f>($C$7*EB791+$D$7*EC791+$E$7*V791)</f>
        <v>0</v>
      </c>
      <c r="X791">
        <f>0.61365*exp(17.502*W791/(240.97+W791))</f>
        <v>0</v>
      </c>
      <c r="Y791">
        <f>(Z791/AA791*100)</f>
        <v>0</v>
      </c>
      <c r="Z791">
        <f>DT791*(DY791+DZ791)/1000</f>
        <v>0</v>
      </c>
      <c r="AA791">
        <f>0.61365*exp(17.502*EA791/(240.97+EA791))</f>
        <v>0</v>
      </c>
      <c r="AB791">
        <f>(X791-DT791*(DY791+DZ791)/1000)</f>
        <v>0</v>
      </c>
      <c r="AC791">
        <f>(-J791*44100)</f>
        <v>0</v>
      </c>
      <c r="AD791">
        <f>2*29.3*R791*0.92*(EA791-W791)</f>
        <v>0</v>
      </c>
      <c r="AE791">
        <f>2*0.95*5.67E-8*(((EA791+$B$7)+273)^4-(W791+273)^4)</f>
        <v>0</v>
      </c>
      <c r="AF791">
        <f>U791+AE791+AC791+AD791</f>
        <v>0</v>
      </c>
      <c r="AG791">
        <f>DX791*AU791*(DS791-DR791*(1000-AU791*DU791)/(1000-AU791*DT791))/(100*DL791)</f>
        <v>0</v>
      </c>
      <c r="AH791">
        <f>1000*DX791*AU791*(DT791-DU791)/(100*DL791*(1000-AU791*DT791))</f>
        <v>0</v>
      </c>
      <c r="AI791">
        <f>(AJ791 - AK791 - DY791*1E3/(8.314*(EA791+273.15)) * AM791/DX791 * AL791) * DX791/(100*DL791) * (1000 - DU791)/1000</f>
        <v>0</v>
      </c>
      <c r="AJ791">
        <v>352.2525146033723</v>
      </c>
      <c r="AK791">
        <v>353.1783151515151</v>
      </c>
      <c r="AL791">
        <v>-3.14002429403654</v>
      </c>
      <c r="AM791">
        <v>65.59915054871037</v>
      </c>
      <c r="AN791">
        <f>(AP791 - AO791 + DY791*1E3/(8.314*(EA791+273.15)) * AR791/DX791 * AQ791) * DX791/(100*DL791) * 1000/(1000 - AP791)</f>
        <v>0</v>
      </c>
      <c r="AO791">
        <v>12.65919248054627</v>
      </c>
      <c r="AP791">
        <v>16.89928181818183</v>
      </c>
      <c r="AQ791">
        <v>1.309411292657846E-06</v>
      </c>
      <c r="AR791">
        <v>106.857020934854</v>
      </c>
      <c r="AS791">
        <v>0</v>
      </c>
      <c r="AT791">
        <v>0</v>
      </c>
      <c r="AU791">
        <f>IF(AS791*$H$13&gt;=AW791,1.0,(AW791/(AW791-AS791*$H$13)))</f>
        <v>0</v>
      </c>
      <c r="AV791">
        <f>(AU791-1)*100</f>
        <v>0</v>
      </c>
      <c r="AW791">
        <f>MAX(0,($B$13+$C$13*EF791)/(1+$D$13*EF791)*DY791/(EA791+273)*$E$13)</f>
        <v>0</v>
      </c>
      <c r="AX791" t="s">
        <v>437</v>
      </c>
      <c r="AY791" t="s">
        <v>437</v>
      </c>
      <c r="AZ791">
        <v>0</v>
      </c>
      <c r="BA791">
        <v>0</v>
      </c>
      <c r="BB791">
        <f>1-AZ791/BA791</f>
        <v>0</v>
      </c>
      <c r="BC791">
        <v>0</v>
      </c>
      <c r="BD791" t="s">
        <v>437</v>
      </c>
      <c r="BE791" t="s">
        <v>437</v>
      </c>
      <c r="BF791">
        <v>0</v>
      </c>
      <c r="BG791">
        <v>0</v>
      </c>
      <c r="BH791">
        <f>1-BF791/BG791</f>
        <v>0</v>
      </c>
      <c r="BI791">
        <v>0.5</v>
      </c>
      <c r="BJ791">
        <f>DI791</f>
        <v>0</v>
      </c>
      <c r="BK791">
        <f>L791</f>
        <v>0</v>
      </c>
      <c r="BL791">
        <f>BH791*BI791*BJ791</f>
        <v>0</v>
      </c>
      <c r="BM791">
        <f>(BK791-BC791)/BJ791</f>
        <v>0</v>
      </c>
      <c r="BN791">
        <f>(BA791-BG791)/BG791</f>
        <v>0</v>
      </c>
      <c r="BO791">
        <f>AZ791/(BB791+AZ791/BG791)</f>
        <v>0</v>
      </c>
      <c r="BP791" t="s">
        <v>437</v>
      </c>
      <c r="BQ791">
        <v>0</v>
      </c>
      <c r="BR791">
        <f>IF(BQ791&lt;&gt;0, BQ791, BO791)</f>
        <v>0</v>
      </c>
      <c r="BS791">
        <f>1-BR791/BG791</f>
        <v>0</v>
      </c>
      <c r="BT791">
        <f>(BG791-BF791)/(BG791-BR791)</f>
        <v>0</v>
      </c>
      <c r="BU791">
        <f>(BA791-BG791)/(BA791-BR791)</f>
        <v>0</v>
      </c>
      <c r="BV791">
        <f>(BG791-BF791)/(BG791-AZ791)</f>
        <v>0</v>
      </c>
      <c r="BW791">
        <f>(BA791-BG791)/(BA791-AZ791)</f>
        <v>0</v>
      </c>
      <c r="BX791">
        <f>(BT791*BR791/BF791)</f>
        <v>0</v>
      </c>
      <c r="BY791">
        <f>(1-BX791)</f>
        <v>0</v>
      </c>
      <c r="BZ791">
        <v>2020</v>
      </c>
      <c r="CA791">
        <v>290.0000000000001</v>
      </c>
      <c r="CB791">
        <v>1590.42</v>
      </c>
      <c r="CC791">
        <v>295</v>
      </c>
      <c r="CD791">
        <v>5220.67</v>
      </c>
      <c r="CE791">
        <v>1591.29</v>
      </c>
      <c r="CF791">
        <v>-0.87</v>
      </c>
      <c r="CG791">
        <v>300.0000000000001</v>
      </c>
      <c r="CH791">
        <v>23.8</v>
      </c>
      <c r="CI791">
        <v>1650.734719841875</v>
      </c>
      <c r="CJ791">
        <v>2.032994541366527</v>
      </c>
      <c r="CK791">
        <v>-31.03478562282126</v>
      </c>
      <c r="CL791">
        <v>0.9198548094063967</v>
      </c>
      <c r="CM791">
        <v>0.9759925733019913</v>
      </c>
      <c r="CN791">
        <v>-0.00431141668520578</v>
      </c>
      <c r="CO791">
        <v>289.9999999999999</v>
      </c>
      <c r="CP791">
        <v>1590.91</v>
      </c>
      <c r="CQ791">
        <v>765</v>
      </c>
      <c r="CR791">
        <v>5219.32</v>
      </c>
      <c r="CS791">
        <v>1591.27</v>
      </c>
      <c r="CT791">
        <v>-0.36</v>
      </c>
      <c r="DH791">
        <f>$B$11*EG791+$C$11*EH791+$F$11*ES791*(1-EV791)</f>
        <v>0</v>
      </c>
      <c r="DI791">
        <f>DH791*DJ791</f>
        <v>0</v>
      </c>
      <c r="DJ791">
        <f>($B$11*$D$9+$C$11*$D$9+$F$11*((FF791+EX791)/MAX(FF791+EX791+FG791, 0.1)*$I$9+FG791/MAX(FF791+EX791+FG791, 0.1)*$J$9))/($B$11+$C$11+$F$11)</f>
        <v>0</v>
      </c>
      <c r="DK791">
        <f>($B$11*$K$9+$C$11*$K$9+$F$11*((FF791+EX791)/MAX(FF791+EX791+FG791, 0.1)*$P$9+FG791/MAX(FF791+EX791+FG791, 0.1)*$Q$9))/($B$11+$C$11+$F$11)</f>
        <v>0</v>
      </c>
      <c r="DL791">
        <v>6</v>
      </c>
      <c r="DM791">
        <v>0.5</v>
      </c>
      <c r="DN791" t="s">
        <v>438</v>
      </c>
      <c r="DO791">
        <v>2</v>
      </c>
      <c r="DP791" t="b">
        <v>1</v>
      </c>
      <c r="DQ791">
        <v>1761517594.7</v>
      </c>
      <c r="DR791">
        <v>354.3116</v>
      </c>
      <c r="DS791">
        <v>347.2859</v>
      </c>
      <c r="DT791">
        <v>16.90166</v>
      </c>
      <c r="DU791">
        <v>12.65632</v>
      </c>
      <c r="DV791">
        <v>356.4876</v>
      </c>
      <c r="DW791">
        <v>16.82124</v>
      </c>
      <c r="DX791">
        <v>500.0111</v>
      </c>
      <c r="DY791">
        <v>90.24431000000001</v>
      </c>
      <c r="DZ791">
        <v>0.0999921</v>
      </c>
      <c r="EA791">
        <v>24.26127</v>
      </c>
      <c r="EB791">
        <v>23.9887</v>
      </c>
      <c r="EC791">
        <v>999.9</v>
      </c>
      <c r="ED791">
        <v>0</v>
      </c>
      <c r="EE791">
        <v>0</v>
      </c>
      <c r="EF791">
        <v>9998.177</v>
      </c>
      <c r="EG791">
        <v>0</v>
      </c>
      <c r="EH791">
        <v>1069.181</v>
      </c>
      <c r="EI791">
        <v>7.025686</v>
      </c>
      <c r="EJ791">
        <v>360.4031</v>
      </c>
      <c r="EK791">
        <v>351.7377</v>
      </c>
      <c r="EL791">
        <v>4.245331</v>
      </c>
      <c r="EM791">
        <v>347.2859</v>
      </c>
      <c r="EN791">
        <v>12.65632</v>
      </c>
      <c r="EO791">
        <v>1.525277</v>
      </c>
      <c r="EP791">
        <v>1.142161</v>
      </c>
      <c r="EQ791">
        <v>13.22395</v>
      </c>
      <c r="ER791">
        <v>8.868277000000001</v>
      </c>
      <c r="ES791">
        <v>2000.036</v>
      </c>
      <c r="ET791">
        <v>0.9799944</v>
      </c>
      <c r="EU791">
        <v>0.02000543</v>
      </c>
      <c r="EV791">
        <v>0</v>
      </c>
      <c r="EW791">
        <v>1396.794</v>
      </c>
      <c r="EX791">
        <v>5.000970000000001</v>
      </c>
      <c r="EY791">
        <v>28246.21</v>
      </c>
      <c r="EZ791">
        <v>16707.84</v>
      </c>
      <c r="FA791">
        <v>41.562</v>
      </c>
      <c r="FB791">
        <v>42.64360000000001</v>
      </c>
      <c r="FC791">
        <v>41.687</v>
      </c>
      <c r="FD791">
        <v>42</v>
      </c>
      <c r="FE791">
        <v>41.562</v>
      </c>
      <c r="FF791">
        <v>1955.126</v>
      </c>
      <c r="FG791">
        <v>39.90999999999999</v>
      </c>
      <c r="FH791">
        <v>0</v>
      </c>
      <c r="FI791">
        <v>12468.80000019073</v>
      </c>
      <c r="FJ791">
        <v>0</v>
      </c>
      <c r="FK791">
        <v>1396.8768</v>
      </c>
      <c r="FL791">
        <v>-0.5707692335394267</v>
      </c>
      <c r="FM791">
        <v>1.092307800919657</v>
      </c>
      <c r="FN791">
        <v>28246.128</v>
      </c>
      <c r="FO791">
        <v>15</v>
      </c>
      <c r="FP791">
        <v>0</v>
      </c>
      <c r="FQ791" t="s">
        <v>439</v>
      </c>
      <c r="FR791">
        <v>1760210915.6</v>
      </c>
      <c r="FS791">
        <v>0</v>
      </c>
      <c r="FT791">
        <v>0</v>
      </c>
      <c r="FU791">
        <v>-0.215</v>
      </c>
      <c r="FV791">
        <v>0</v>
      </c>
      <c r="FW791">
        <v>-0.6919999999999999</v>
      </c>
      <c r="FX791">
        <v>0</v>
      </c>
      <c r="FY791">
        <v>400</v>
      </c>
      <c r="FZ791">
        <v>0</v>
      </c>
      <c r="GA791">
        <v>0.15</v>
      </c>
      <c r="GB791">
        <v>0</v>
      </c>
      <c r="GC791">
        <v>3.247951005</v>
      </c>
      <c r="GD791">
        <v>36.68890488630394</v>
      </c>
      <c r="GE791">
        <v>3.673365840293786</v>
      </c>
      <c r="GF791">
        <v>0</v>
      </c>
      <c r="GG791">
        <v>1396.907058823529</v>
      </c>
      <c r="GH791">
        <v>-0.8296409453605804</v>
      </c>
      <c r="GI791">
        <v>0.296226556895886</v>
      </c>
      <c r="GJ791">
        <v>1</v>
      </c>
      <c r="GK791">
        <v>4.221694</v>
      </c>
      <c r="GL791">
        <v>0.1488610131332016</v>
      </c>
      <c r="GM791">
        <v>0.01711313556891311</v>
      </c>
      <c r="GN791">
        <v>0</v>
      </c>
      <c r="GO791">
        <v>1</v>
      </c>
      <c r="GP791">
        <v>3</v>
      </c>
      <c r="GQ791" t="s">
        <v>446</v>
      </c>
      <c r="GR791">
        <v>3.13333</v>
      </c>
      <c r="GS791">
        <v>2.76024</v>
      </c>
      <c r="GT791">
        <v>0.08037610000000001</v>
      </c>
      <c r="GU791">
        <v>0.0777964</v>
      </c>
      <c r="GV791">
        <v>0.0821413</v>
      </c>
      <c r="GW791">
        <v>0.0656989</v>
      </c>
      <c r="GX791">
        <v>29154</v>
      </c>
      <c r="GY791">
        <v>29243.1</v>
      </c>
      <c r="GZ791">
        <v>29487.2</v>
      </c>
      <c r="HA791">
        <v>29315.7</v>
      </c>
      <c r="HB791">
        <v>35767</v>
      </c>
      <c r="HC791">
        <v>36285.2</v>
      </c>
      <c r="HD791">
        <v>41490.1</v>
      </c>
      <c r="HE791">
        <v>41646.3</v>
      </c>
      <c r="HF791">
        <v>1.9106</v>
      </c>
      <c r="HG791">
        <v>1.82302</v>
      </c>
      <c r="HH791">
        <v>-0.0135377</v>
      </c>
      <c r="HI791">
        <v>0</v>
      </c>
      <c r="HJ791">
        <v>24.2154</v>
      </c>
      <c r="HK791">
        <v>999.9</v>
      </c>
      <c r="HL791">
        <v>33</v>
      </c>
      <c r="HM791">
        <v>31.2</v>
      </c>
      <c r="HN791">
        <v>16.6852</v>
      </c>
      <c r="HO791">
        <v>62.627</v>
      </c>
      <c r="HP791">
        <v>30.7652</v>
      </c>
      <c r="HQ791">
        <v>1</v>
      </c>
      <c r="HR791">
        <v>0.309749</v>
      </c>
      <c r="HS791">
        <v>5.00411</v>
      </c>
      <c r="HT791">
        <v>20.2698</v>
      </c>
      <c r="HU791">
        <v>5.21744</v>
      </c>
      <c r="HV791">
        <v>12.0159</v>
      </c>
      <c r="HW791">
        <v>4.98885</v>
      </c>
      <c r="HX791">
        <v>3.28793</v>
      </c>
      <c r="HY791">
        <v>9999</v>
      </c>
      <c r="HZ791">
        <v>9999</v>
      </c>
      <c r="IA791">
        <v>9999</v>
      </c>
      <c r="IB791">
        <v>999.9</v>
      </c>
      <c r="IC791">
        <v>4.97287</v>
      </c>
      <c r="ID791">
        <v>1.86661</v>
      </c>
      <c r="IE791">
        <v>1.86585</v>
      </c>
      <c r="IF791">
        <v>1.86584</v>
      </c>
      <c r="IG791">
        <v>1.86769</v>
      </c>
      <c r="IH791">
        <v>1.87013</v>
      </c>
      <c r="II791">
        <v>1.86874</v>
      </c>
      <c r="IJ791">
        <v>1.87027</v>
      </c>
      <c r="IK791">
        <v>0</v>
      </c>
      <c r="IL791">
        <v>0</v>
      </c>
      <c r="IM791">
        <v>0</v>
      </c>
      <c r="IN791">
        <v>0</v>
      </c>
      <c r="IO791" t="s">
        <v>441</v>
      </c>
      <c r="IP791" t="s">
        <v>442</v>
      </c>
      <c r="IQ791" t="s">
        <v>443</v>
      </c>
      <c r="IR791" t="s">
        <v>443</v>
      </c>
      <c r="IS791" t="s">
        <v>443</v>
      </c>
      <c r="IT791" t="s">
        <v>443</v>
      </c>
      <c r="IU791">
        <v>0</v>
      </c>
      <c r="IV791">
        <v>100</v>
      </c>
      <c r="IW791">
        <v>100</v>
      </c>
      <c r="IX791">
        <v>-2.158</v>
      </c>
      <c r="IY791">
        <v>0.0804</v>
      </c>
      <c r="IZ791">
        <v>-1.414774939843471</v>
      </c>
      <c r="JA791">
        <v>-0.002262605230658699</v>
      </c>
      <c r="JB791">
        <v>4.117972070868355E-07</v>
      </c>
      <c r="JC791">
        <v>-1.535053720392113E-10</v>
      </c>
      <c r="JD791">
        <v>-0.05773197212917025</v>
      </c>
      <c r="JE791">
        <v>-0.004387372397949352</v>
      </c>
      <c r="JF791">
        <v>0.001148265067849212</v>
      </c>
      <c r="JG791">
        <v>-2.372704636287677E-05</v>
      </c>
      <c r="JH791">
        <v>4</v>
      </c>
      <c r="JI791">
        <v>2346</v>
      </c>
      <c r="JJ791">
        <v>1</v>
      </c>
      <c r="JK791">
        <v>24</v>
      </c>
      <c r="JL791">
        <v>21778</v>
      </c>
      <c r="JM791">
        <v>29358626.6</v>
      </c>
      <c r="JN791">
        <v>0.831299</v>
      </c>
      <c r="JO791">
        <v>2.27539</v>
      </c>
      <c r="JP791">
        <v>1.39648</v>
      </c>
      <c r="JQ791">
        <v>2.35352</v>
      </c>
      <c r="JR791">
        <v>1.49536</v>
      </c>
      <c r="JS791">
        <v>2.7063</v>
      </c>
      <c r="JT791">
        <v>36.0113</v>
      </c>
      <c r="JU791">
        <v>24.035</v>
      </c>
      <c r="JV791">
        <v>18</v>
      </c>
      <c r="JW791">
        <v>502.282</v>
      </c>
      <c r="JX791">
        <v>436.137</v>
      </c>
      <c r="JY791">
        <v>18.5795</v>
      </c>
      <c r="JZ791">
        <v>31.3803</v>
      </c>
      <c r="KA791">
        <v>30.0001</v>
      </c>
      <c r="KB791">
        <v>31.1701</v>
      </c>
      <c r="KC791">
        <v>31.0957</v>
      </c>
      <c r="KD791">
        <v>16.5353</v>
      </c>
      <c r="KE791">
        <v>26.2932</v>
      </c>
      <c r="KF791">
        <v>25.9411</v>
      </c>
      <c r="KG791">
        <v>18.5865</v>
      </c>
      <c r="KH791">
        <v>313.065</v>
      </c>
      <c r="KI791">
        <v>12.6047</v>
      </c>
      <c r="KJ791">
        <v>100.773</v>
      </c>
      <c r="KK791">
        <v>100.148</v>
      </c>
    </row>
    <row r="792" spans="1:297">
      <c r="A792">
        <v>776</v>
      </c>
      <c r="B792">
        <v>1761517602.5</v>
      </c>
      <c r="C792">
        <v>10392</v>
      </c>
      <c r="D792" t="s">
        <v>2002</v>
      </c>
      <c r="E792" t="s">
        <v>2003</v>
      </c>
      <c r="F792">
        <v>5</v>
      </c>
      <c r="G792" t="s">
        <v>1989</v>
      </c>
      <c r="H792" t="s">
        <v>436</v>
      </c>
      <c r="I792">
        <v>1761517600</v>
      </c>
      <c r="J792">
        <f>(K792)/1000</f>
        <v>0</v>
      </c>
      <c r="K792">
        <f>IF(DP792, AN792, AH792)</f>
        <v>0</v>
      </c>
      <c r="L792">
        <f>IF(DP792, AI792, AG792)</f>
        <v>0</v>
      </c>
      <c r="M792">
        <f>DR792 - IF(AU792&gt;1, L792*DL792*100.0/(AW792), 0)</f>
        <v>0</v>
      </c>
      <c r="N792">
        <f>((T792-J792/2)*M792-L792)/(T792+J792/2)</f>
        <v>0</v>
      </c>
      <c r="O792">
        <f>N792*(DY792+DZ792)/1000.0</f>
        <v>0</v>
      </c>
      <c r="P792">
        <f>(DR792 - IF(AU792&gt;1, L792*DL792*100.0/(AW792), 0))*(DY792+DZ792)/1000.0</f>
        <v>0</v>
      </c>
      <c r="Q792">
        <f>2.0/((1/S792-1/R792)+SIGN(S792)*SQRT((1/S792-1/R792)*(1/S792-1/R792) + 4*DM792/((DM792+1)*(DM792+1))*(2*1/S792*1/R792-1/R792*1/R792)))</f>
        <v>0</v>
      </c>
      <c r="R792">
        <f>IF(LEFT(DN792,1)&lt;&gt;"0",IF(LEFT(DN792,1)="1",3.0,DO792),$D$5+$E$5*(EF792*DY792/($K$5*1000))+$F$5*(EF792*DY792/($K$5*1000))*MAX(MIN(DL792,$J$5),$I$5)*MAX(MIN(DL792,$J$5),$I$5)+$G$5*MAX(MIN(DL792,$J$5),$I$5)*(EF792*DY792/($K$5*1000))+$H$5*(EF792*DY792/($K$5*1000))*(EF792*DY792/($K$5*1000)))</f>
        <v>0</v>
      </c>
      <c r="S792">
        <f>J792*(1000-(1000*0.61365*exp(17.502*W792/(240.97+W792))/(DY792+DZ792)+DT792)/2)/(1000*0.61365*exp(17.502*W792/(240.97+W792))/(DY792+DZ792)-DT792)</f>
        <v>0</v>
      </c>
      <c r="T792">
        <f>1/((DM792+1)/(Q792/1.6)+1/(R792/1.37)) + DM792/((DM792+1)/(Q792/1.6) + DM792/(R792/1.37))</f>
        <v>0</v>
      </c>
      <c r="U792">
        <f>(DH792*DK792)</f>
        <v>0</v>
      </c>
      <c r="V792">
        <f>(EA792+(U792+2*0.95*5.67E-8*(((EA792+$B$7)+273)^4-(EA792+273)^4)-44100*J792)/(1.84*29.3*R792+8*0.95*5.67E-8*(EA792+273)^3))</f>
        <v>0</v>
      </c>
      <c r="W792">
        <f>($C$7*EB792+$D$7*EC792+$E$7*V792)</f>
        <v>0</v>
      </c>
      <c r="X792">
        <f>0.61365*exp(17.502*W792/(240.97+W792))</f>
        <v>0</v>
      </c>
      <c r="Y792">
        <f>(Z792/AA792*100)</f>
        <v>0</v>
      </c>
      <c r="Z792">
        <f>DT792*(DY792+DZ792)/1000</f>
        <v>0</v>
      </c>
      <c r="AA792">
        <f>0.61365*exp(17.502*EA792/(240.97+EA792))</f>
        <v>0</v>
      </c>
      <c r="AB792">
        <f>(X792-DT792*(DY792+DZ792)/1000)</f>
        <v>0</v>
      </c>
      <c r="AC792">
        <f>(-J792*44100)</f>
        <v>0</v>
      </c>
      <c r="AD792">
        <f>2*29.3*R792*0.92*(EA792-W792)</f>
        <v>0</v>
      </c>
      <c r="AE792">
        <f>2*0.95*5.67E-8*(((EA792+$B$7)+273)^4-(W792+273)^4)</f>
        <v>0</v>
      </c>
      <c r="AF792">
        <f>U792+AE792+AC792+AD792</f>
        <v>0</v>
      </c>
      <c r="AG792">
        <f>DX792*AU792*(DS792-DR792*(1000-AU792*DU792)/(1000-AU792*DT792))/(100*DL792)</f>
        <v>0</v>
      </c>
      <c r="AH792">
        <f>1000*DX792*AU792*(DT792-DU792)/(100*DL792*(1000-AU792*DT792))</f>
        <v>0</v>
      </c>
      <c r="AI792">
        <f>(AJ792 - AK792 - DY792*1E3/(8.314*(EA792+273.15)) * AM792/DX792 * AL792) * DX792/(100*DL792) * (1000 - DU792)/1000</f>
        <v>0</v>
      </c>
      <c r="AJ792">
        <v>335.4146718143268</v>
      </c>
      <c r="AK792">
        <v>337.1676424242424</v>
      </c>
      <c r="AL792">
        <v>-3.217042597649317</v>
      </c>
      <c r="AM792">
        <v>65.59915054871037</v>
      </c>
      <c r="AN792">
        <f>(AP792 - AO792 + DY792*1E3/(8.314*(EA792+273.15)) * AR792/DX792 * AQ792) * DX792/(100*DL792) * 1000/(1000 - AP792)</f>
        <v>0</v>
      </c>
      <c r="AO792">
        <v>12.61041598780404</v>
      </c>
      <c r="AP792">
        <v>16.88486727272727</v>
      </c>
      <c r="AQ792">
        <v>-2.89377923061194E-05</v>
      </c>
      <c r="AR792">
        <v>106.857020934854</v>
      </c>
      <c r="AS792">
        <v>0</v>
      </c>
      <c r="AT792">
        <v>0</v>
      </c>
      <c r="AU792">
        <f>IF(AS792*$H$13&gt;=AW792,1.0,(AW792/(AW792-AS792*$H$13)))</f>
        <v>0</v>
      </c>
      <c r="AV792">
        <f>(AU792-1)*100</f>
        <v>0</v>
      </c>
      <c r="AW792">
        <f>MAX(0,($B$13+$C$13*EF792)/(1+$D$13*EF792)*DY792/(EA792+273)*$E$13)</f>
        <v>0</v>
      </c>
      <c r="AX792" t="s">
        <v>437</v>
      </c>
      <c r="AY792" t="s">
        <v>437</v>
      </c>
      <c r="AZ792">
        <v>0</v>
      </c>
      <c r="BA792">
        <v>0</v>
      </c>
      <c r="BB792">
        <f>1-AZ792/BA792</f>
        <v>0</v>
      </c>
      <c r="BC792">
        <v>0</v>
      </c>
      <c r="BD792" t="s">
        <v>437</v>
      </c>
      <c r="BE792" t="s">
        <v>437</v>
      </c>
      <c r="BF792">
        <v>0</v>
      </c>
      <c r="BG792">
        <v>0</v>
      </c>
      <c r="BH792">
        <f>1-BF792/BG792</f>
        <v>0</v>
      </c>
      <c r="BI792">
        <v>0.5</v>
      </c>
      <c r="BJ792">
        <f>DI792</f>
        <v>0</v>
      </c>
      <c r="BK792">
        <f>L792</f>
        <v>0</v>
      </c>
      <c r="BL792">
        <f>BH792*BI792*BJ792</f>
        <v>0</v>
      </c>
      <c r="BM792">
        <f>(BK792-BC792)/BJ792</f>
        <v>0</v>
      </c>
      <c r="BN792">
        <f>(BA792-BG792)/BG792</f>
        <v>0</v>
      </c>
      <c r="BO792">
        <f>AZ792/(BB792+AZ792/BG792)</f>
        <v>0</v>
      </c>
      <c r="BP792" t="s">
        <v>437</v>
      </c>
      <c r="BQ792">
        <v>0</v>
      </c>
      <c r="BR792">
        <f>IF(BQ792&lt;&gt;0, BQ792, BO792)</f>
        <v>0</v>
      </c>
      <c r="BS792">
        <f>1-BR792/BG792</f>
        <v>0</v>
      </c>
      <c r="BT792">
        <f>(BG792-BF792)/(BG792-BR792)</f>
        <v>0</v>
      </c>
      <c r="BU792">
        <f>(BA792-BG792)/(BA792-BR792)</f>
        <v>0</v>
      </c>
      <c r="BV792">
        <f>(BG792-BF792)/(BG792-AZ792)</f>
        <v>0</v>
      </c>
      <c r="BW792">
        <f>(BA792-BG792)/(BA792-AZ792)</f>
        <v>0</v>
      </c>
      <c r="BX792">
        <f>(BT792*BR792/BF792)</f>
        <v>0</v>
      </c>
      <c r="BY792">
        <f>(1-BX792)</f>
        <v>0</v>
      </c>
      <c r="BZ792">
        <v>2020</v>
      </c>
      <c r="CA792">
        <v>290.0000000000001</v>
      </c>
      <c r="CB792">
        <v>1590.42</v>
      </c>
      <c r="CC792">
        <v>295</v>
      </c>
      <c r="CD792">
        <v>5220.67</v>
      </c>
      <c r="CE792">
        <v>1591.29</v>
      </c>
      <c r="CF792">
        <v>-0.87</v>
      </c>
      <c r="CG792">
        <v>300.0000000000001</v>
      </c>
      <c r="CH792">
        <v>23.8</v>
      </c>
      <c r="CI792">
        <v>1650.734719841875</v>
      </c>
      <c r="CJ792">
        <v>2.032994541366527</v>
      </c>
      <c r="CK792">
        <v>-31.03478562282126</v>
      </c>
      <c r="CL792">
        <v>0.9198548094063967</v>
      </c>
      <c r="CM792">
        <v>0.9759925733019913</v>
      </c>
      <c r="CN792">
        <v>-0.00431141668520578</v>
      </c>
      <c r="CO792">
        <v>289.9999999999999</v>
      </c>
      <c r="CP792">
        <v>1590.91</v>
      </c>
      <c r="CQ792">
        <v>765</v>
      </c>
      <c r="CR792">
        <v>5219.32</v>
      </c>
      <c r="CS792">
        <v>1591.27</v>
      </c>
      <c r="CT792">
        <v>-0.36</v>
      </c>
      <c r="DH792">
        <f>$B$11*EG792+$C$11*EH792+$F$11*ES792*(1-EV792)</f>
        <v>0</v>
      </c>
      <c r="DI792">
        <f>DH792*DJ792</f>
        <v>0</v>
      </c>
      <c r="DJ792">
        <f>($B$11*$D$9+$C$11*$D$9+$F$11*((FF792+EX792)/MAX(FF792+EX792+FG792, 0.1)*$I$9+FG792/MAX(FF792+EX792+FG792, 0.1)*$J$9))/($B$11+$C$11+$F$11)</f>
        <v>0</v>
      </c>
      <c r="DK792">
        <f>($B$11*$K$9+$C$11*$K$9+$F$11*((FF792+EX792)/MAX(FF792+EX792+FG792, 0.1)*$P$9+FG792/MAX(FF792+EX792+FG792, 0.1)*$Q$9))/($B$11+$C$11+$F$11)</f>
        <v>0</v>
      </c>
      <c r="DL792">
        <v>6</v>
      </c>
      <c r="DM792">
        <v>0.5</v>
      </c>
      <c r="DN792" t="s">
        <v>438</v>
      </c>
      <c r="DO792">
        <v>2</v>
      </c>
      <c r="DP792" t="b">
        <v>1</v>
      </c>
      <c r="DQ792">
        <v>1761517600</v>
      </c>
      <c r="DR792">
        <v>337.8152222222222</v>
      </c>
      <c r="DS792">
        <v>329.6964444444445</v>
      </c>
      <c r="DT792">
        <v>16.88958888888889</v>
      </c>
      <c r="DU792">
        <v>12.61043333333333</v>
      </c>
      <c r="DV792">
        <v>339.9575555555555</v>
      </c>
      <c r="DW792">
        <v>16.80932222222222</v>
      </c>
      <c r="DX792">
        <v>499.9732222222222</v>
      </c>
      <c r="DY792">
        <v>90.24546666666667</v>
      </c>
      <c r="DZ792">
        <v>0.09997524444444444</v>
      </c>
      <c r="EA792">
        <v>24.26095555555555</v>
      </c>
      <c r="EB792">
        <v>24.00264444444444</v>
      </c>
      <c r="EC792">
        <v>999.9000000000001</v>
      </c>
      <c r="ED792">
        <v>0</v>
      </c>
      <c r="EE792">
        <v>0</v>
      </c>
      <c r="EF792">
        <v>10013.05777777778</v>
      </c>
      <c r="EG792">
        <v>0</v>
      </c>
      <c r="EH792">
        <v>1069.173333333333</v>
      </c>
      <c r="EI792">
        <v>8.11880777777778</v>
      </c>
      <c r="EJ792">
        <v>343.6187777777778</v>
      </c>
      <c r="EK792">
        <v>333.9071111111111</v>
      </c>
      <c r="EL792">
        <v>4.279147777777778</v>
      </c>
      <c r="EM792">
        <v>329.6964444444445</v>
      </c>
      <c r="EN792">
        <v>12.61043333333333</v>
      </c>
      <c r="EO792">
        <v>1.52421</v>
      </c>
      <c r="EP792">
        <v>1.138034444444444</v>
      </c>
      <c r="EQ792">
        <v>13.2132</v>
      </c>
      <c r="ER792">
        <v>8.814735555555554</v>
      </c>
      <c r="ES792">
        <v>1999.93</v>
      </c>
      <c r="ET792">
        <v>0.9799933333333334</v>
      </c>
      <c r="EU792">
        <v>0.02000643333333333</v>
      </c>
      <c r="EV792">
        <v>0</v>
      </c>
      <c r="EW792">
        <v>1396.881111111111</v>
      </c>
      <c r="EX792">
        <v>5.00097</v>
      </c>
      <c r="EY792">
        <v>28242.48888888889</v>
      </c>
      <c r="EZ792">
        <v>16706.97777777778</v>
      </c>
      <c r="FA792">
        <v>41.562</v>
      </c>
      <c r="FB792">
        <v>42.64566666666667</v>
      </c>
      <c r="FC792">
        <v>41.687</v>
      </c>
      <c r="FD792">
        <v>42</v>
      </c>
      <c r="FE792">
        <v>41.562</v>
      </c>
      <c r="FF792">
        <v>1955.02</v>
      </c>
      <c r="FG792">
        <v>39.91</v>
      </c>
      <c r="FH792">
        <v>0</v>
      </c>
      <c r="FI792">
        <v>12473.60000014305</v>
      </c>
      <c r="FJ792">
        <v>0</v>
      </c>
      <c r="FK792">
        <v>1396.8476</v>
      </c>
      <c r="FL792">
        <v>0.4323077012357118</v>
      </c>
      <c r="FM792">
        <v>-17.48461532896287</v>
      </c>
      <c r="FN792">
        <v>28244.988</v>
      </c>
      <c r="FO792">
        <v>15</v>
      </c>
      <c r="FP792">
        <v>0</v>
      </c>
      <c r="FQ792" t="s">
        <v>439</v>
      </c>
      <c r="FR792">
        <v>1760210915.6</v>
      </c>
      <c r="FS792">
        <v>0</v>
      </c>
      <c r="FT792">
        <v>0</v>
      </c>
      <c r="FU792">
        <v>-0.215</v>
      </c>
      <c r="FV792">
        <v>0</v>
      </c>
      <c r="FW792">
        <v>-0.6919999999999999</v>
      </c>
      <c r="FX792">
        <v>0</v>
      </c>
      <c r="FY792">
        <v>400</v>
      </c>
      <c r="FZ792">
        <v>0</v>
      </c>
      <c r="GA792">
        <v>0.15</v>
      </c>
      <c r="GB792">
        <v>0</v>
      </c>
      <c r="GC792">
        <v>5.410017304999999</v>
      </c>
      <c r="GD792">
        <v>23.64588430243901</v>
      </c>
      <c r="GE792">
        <v>2.348287198590223</v>
      </c>
      <c r="GF792">
        <v>0</v>
      </c>
      <c r="GG792">
        <v>1396.871470588235</v>
      </c>
      <c r="GH792">
        <v>-0.09060350738353977</v>
      </c>
      <c r="GI792">
        <v>0.3007454694093479</v>
      </c>
      <c r="GJ792">
        <v>1</v>
      </c>
      <c r="GK792">
        <v>4.23615625</v>
      </c>
      <c r="GL792">
        <v>0.251895422138828</v>
      </c>
      <c r="GM792">
        <v>0.02664662780611273</v>
      </c>
      <c r="GN792">
        <v>0</v>
      </c>
      <c r="GO792">
        <v>1</v>
      </c>
      <c r="GP792">
        <v>3</v>
      </c>
      <c r="GQ792" t="s">
        <v>446</v>
      </c>
      <c r="GR792">
        <v>3.13321</v>
      </c>
      <c r="GS792">
        <v>2.76044</v>
      </c>
      <c r="GT792">
        <v>0.07744189999999999</v>
      </c>
      <c r="GU792">
        <v>0.0747193</v>
      </c>
      <c r="GV792">
        <v>0.0820871</v>
      </c>
      <c r="GW792">
        <v>0.0656519</v>
      </c>
      <c r="GX792">
        <v>29247.5</v>
      </c>
      <c r="GY792">
        <v>29341.2</v>
      </c>
      <c r="GZ792">
        <v>29487.7</v>
      </c>
      <c r="HA792">
        <v>29316.2</v>
      </c>
      <c r="HB792">
        <v>35769.2</v>
      </c>
      <c r="HC792">
        <v>36287.7</v>
      </c>
      <c r="HD792">
        <v>41490.2</v>
      </c>
      <c r="HE792">
        <v>41647.1</v>
      </c>
      <c r="HF792">
        <v>1.91075</v>
      </c>
      <c r="HG792">
        <v>1.82283</v>
      </c>
      <c r="HH792">
        <v>-0.0133552</v>
      </c>
      <c r="HI792">
        <v>0</v>
      </c>
      <c r="HJ792">
        <v>24.2154</v>
      </c>
      <c r="HK792">
        <v>999.9</v>
      </c>
      <c r="HL792">
        <v>33</v>
      </c>
      <c r="HM792">
        <v>31.2</v>
      </c>
      <c r="HN792">
        <v>16.6866</v>
      </c>
      <c r="HO792">
        <v>62.547</v>
      </c>
      <c r="HP792">
        <v>30.9655</v>
      </c>
      <c r="HQ792">
        <v>1</v>
      </c>
      <c r="HR792">
        <v>0.309728</v>
      </c>
      <c r="HS792">
        <v>5.00668</v>
      </c>
      <c r="HT792">
        <v>20.2697</v>
      </c>
      <c r="HU792">
        <v>5.21849</v>
      </c>
      <c r="HV792">
        <v>12.0159</v>
      </c>
      <c r="HW792">
        <v>4.98885</v>
      </c>
      <c r="HX792">
        <v>3.2878</v>
      </c>
      <c r="HY792">
        <v>9999</v>
      </c>
      <c r="HZ792">
        <v>9999</v>
      </c>
      <c r="IA792">
        <v>9999</v>
      </c>
      <c r="IB792">
        <v>999.9</v>
      </c>
      <c r="IC792">
        <v>4.97283</v>
      </c>
      <c r="ID792">
        <v>1.86659</v>
      </c>
      <c r="IE792">
        <v>1.86586</v>
      </c>
      <c r="IF792">
        <v>1.86584</v>
      </c>
      <c r="IG792">
        <v>1.86768</v>
      </c>
      <c r="IH792">
        <v>1.87013</v>
      </c>
      <c r="II792">
        <v>1.86875</v>
      </c>
      <c r="IJ792">
        <v>1.87026</v>
      </c>
      <c r="IK792">
        <v>0</v>
      </c>
      <c r="IL792">
        <v>0</v>
      </c>
      <c r="IM792">
        <v>0</v>
      </c>
      <c r="IN792">
        <v>0</v>
      </c>
      <c r="IO792" t="s">
        <v>441</v>
      </c>
      <c r="IP792" t="s">
        <v>442</v>
      </c>
      <c r="IQ792" t="s">
        <v>443</v>
      </c>
      <c r="IR792" t="s">
        <v>443</v>
      </c>
      <c r="IS792" t="s">
        <v>443</v>
      </c>
      <c r="IT792" t="s">
        <v>443</v>
      </c>
      <c r="IU792">
        <v>0</v>
      </c>
      <c r="IV792">
        <v>100</v>
      </c>
      <c r="IW792">
        <v>100</v>
      </c>
      <c r="IX792">
        <v>-2.126</v>
      </c>
      <c r="IY792">
        <v>0.0801</v>
      </c>
      <c r="IZ792">
        <v>-1.414774939843471</v>
      </c>
      <c r="JA792">
        <v>-0.002262605230658699</v>
      </c>
      <c r="JB792">
        <v>4.117972070868355E-07</v>
      </c>
      <c r="JC792">
        <v>-1.535053720392113E-10</v>
      </c>
      <c r="JD792">
        <v>-0.05773197212917025</v>
      </c>
      <c r="JE792">
        <v>-0.004387372397949352</v>
      </c>
      <c r="JF792">
        <v>0.001148265067849212</v>
      </c>
      <c r="JG792">
        <v>-2.372704636287677E-05</v>
      </c>
      <c r="JH792">
        <v>4</v>
      </c>
      <c r="JI792">
        <v>2346</v>
      </c>
      <c r="JJ792">
        <v>1</v>
      </c>
      <c r="JK792">
        <v>24</v>
      </c>
      <c r="JL792">
        <v>21778.1</v>
      </c>
      <c r="JM792">
        <v>29358626.7</v>
      </c>
      <c r="JN792">
        <v>0.794678</v>
      </c>
      <c r="JO792">
        <v>2.28516</v>
      </c>
      <c r="JP792">
        <v>1.39648</v>
      </c>
      <c r="JQ792">
        <v>2.35229</v>
      </c>
      <c r="JR792">
        <v>1.49536</v>
      </c>
      <c r="JS792">
        <v>2.55615</v>
      </c>
      <c r="JT792">
        <v>36.0113</v>
      </c>
      <c r="JU792">
        <v>24.0175</v>
      </c>
      <c r="JV792">
        <v>18</v>
      </c>
      <c r="JW792">
        <v>502.38</v>
      </c>
      <c r="JX792">
        <v>436.014</v>
      </c>
      <c r="JY792">
        <v>18.5857</v>
      </c>
      <c r="JZ792">
        <v>31.3809</v>
      </c>
      <c r="KA792">
        <v>30</v>
      </c>
      <c r="KB792">
        <v>31.1701</v>
      </c>
      <c r="KC792">
        <v>31.0957</v>
      </c>
      <c r="KD792">
        <v>15.8827</v>
      </c>
      <c r="KE792">
        <v>26.2932</v>
      </c>
      <c r="KF792">
        <v>25.9411</v>
      </c>
      <c r="KG792">
        <v>18.5589</v>
      </c>
      <c r="KH792">
        <v>299.693</v>
      </c>
      <c r="KI792">
        <v>12.6072</v>
      </c>
      <c r="KJ792">
        <v>100.774</v>
      </c>
      <c r="KK792">
        <v>100.15</v>
      </c>
    </row>
    <row r="793" spans="1:297">
      <c r="A793">
        <v>777</v>
      </c>
      <c r="B793">
        <v>1761517607.5</v>
      </c>
      <c r="C793">
        <v>10397</v>
      </c>
      <c r="D793" t="s">
        <v>2004</v>
      </c>
      <c r="E793" t="s">
        <v>2005</v>
      </c>
      <c r="F793">
        <v>5</v>
      </c>
      <c r="G793" t="s">
        <v>1989</v>
      </c>
      <c r="H793" t="s">
        <v>436</v>
      </c>
      <c r="I793">
        <v>1761517604.7</v>
      </c>
      <c r="J793">
        <f>(K793)/1000</f>
        <v>0</v>
      </c>
      <c r="K793">
        <f>IF(DP793, AN793, AH793)</f>
        <v>0</v>
      </c>
      <c r="L793">
        <f>IF(DP793, AI793, AG793)</f>
        <v>0</v>
      </c>
      <c r="M793">
        <f>DR793 - IF(AU793&gt;1, L793*DL793*100.0/(AW793), 0)</f>
        <v>0</v>
      </c>
      <c r="N793">
        <f>((T793-J793/2)*M793-L793)/(T793+J793/2)</f>
        <v>0</v>
      </c>
      <c r="O793">
        <f>N793*(DY793+DZ793)/1000.0</f>
        <v>0</v>
      </c>
      <c r="P793">
        <f>(DR793 - IF(AU793&gt;1, L793*DL793*100.0/(AW793), 0))*(DY793+DZ793)/1000.0</f>
        <v>0</v>
      </c>
      <c r="Q793">
        <f>2.0/((1/S793-1/R793)+SIGN(S793)*SQRT((1/S793-1/R793)*(1/S793-1/R793) + 4*DM793/((DM793+1)*(DM793+1))*(2*1/S793*1/R793-1/R793*1/R793)))</f>
        <v>0</v>
      </c>
      <c r="R793">
        <f>IF(LEFT(DN793,1)&lt;&gt;"0",IF(LEFT(DN793,1)="1",3.0,DO793),$D$5+$E$5*(EF793*DY793/($K$5*1000))+$F$5*(EF793*DY793/($K$5*1000))*MAX(MIN(DL793,$J$5),$I$5)*MAX(MIN(DL793,$J$5),$I$5)+$G$5*MAX(MIN(DL793,$J$5),$I$5)*(EF793*DY793/($K$5*1000))+$H$5*(EF793*DY793/($K$5*1000))*(EF793*DY793/($K$5*1000)))</f>
        <v>0</v>
      </c>
      <c r="S793">
        <f>J793*(1000-(1000*0.61365*exp(17.502*W793/(240.97+W793))/(DY793+DZ793)+DT793)/2)/(1000*0.61365*exp(17.502*W793/(240.97+W793))/(DY793+DZ793)-DT793)</f>
        <v>0</v>
      </c>
      <c r="T793">
        <f>1/((DM793+1)/(Q793/1.6)+1/(R793/1.37)) + DM793/((DM793+1)/(Q793/1.6) + DM793/(R793/1.37))</f>
        <v>0</v>
      </c>
      <c r="U793">
        <f>(DH793*DK793)</f>
        <v>0</v>
      </c>
      <c r="V793">
        <f>(EA793+(U793+2*0.95*5.67E-8*(((EA793+$B$7)+273)^4-(EA793+273)^4)-44100*J793)/(1.84*29.3*R793+8*0.95*5.67E-8*(EA793+273)^3))</f>
        <v>0</v>
      </c>
      <c r="W793">
        <f>($C$7*EB793+$D$7*EC793+$E$7*V793)</f>
        <v>0</v>
      </c>
      <c r="X793">
        <f>0.61365*exp(17.502*W793/(240.97+W793))</f>
        <v>0</v>
      </c>
      <c r="Y793">
        <f>(Z793/AA793*100)</f>
        <v>0</v>
      </c>
      <c r="Z793">
        <f>DT793*(DY793+DZ793)/1000</f>
        <v>0</v>
      </c>
      <c r="AA793">
        <f>0.61365*exp(17.502*EA793/(240.97+EA793))</f>
        <v>0</v>
      </c>
      <c r="AB793">
        <f>(X793-DT793*(DY793+DZ793)/1000)</f>
        <v>0</v>
      </c>
      <c r="AC793">
        <f>(-J793*44100)</f>
        <v>0</v>
      </c>
      <c r="AD793">
        <f>2*29.3*R793*0.92*(EA793-W793)</f>
        <v>0</v>
      </c>
      <c r="AE793">
        <f>2*0.95*5.67E-8*(((EA793+$B$7)+273)^4-(W793+273)^4)</f>
        <v>0</v>
      </c>
      <c r="AF793">
        <f>U793+AE793+AC793+AD793</f>
        <v>0</v>
      </c>
      <c r="AG793">
        <f>DX793*AU793*(DS793-DR793*(1000-AU793*DU793)/(1000-AU793*DT793))/(100*DL793)</f>
        <v>0</v>
      </c>
      <c r="AH793">
        <f>1000*DX793*AU793*(DT793-DU793)/(100*DL793*(1000-AU793*DT793))</f>
        <v>0</v>
      </c>
      <c r="AI793">
        <f>(AJ793 - AK793 - DY793*1E3/(8.314*(EA793+273.15)) * AM793/DX793 * AL793) * DX793/(100*DL793) * (1000 - DU793)/1000</f>
        <v>0</v>
      </c>
      <c r="AJ793">
        <v>318.6866838358724</v>
      </c>
      <c r="AK793">
        <v>321.0022484848484</v>
      </c>
      <c r="AL793">
        <v>-3.231443342299551</v>
      </c>
      <c r="AM793">
        <v>65.59915054871037</v>
      </c>
      <c r="AN793">
        <f>(AP793 - AO793 + DY793*1E3/(8.314*(EA793+273.15)) * AR793/DX793 * AQ793) * DX793/(100*DL793) * 1000/(1000 - AP793)</f>
        <v>0</v>
      </c>
      <c r="AO793">
        <v>12.6043482972644</v>
      </c>
      <c r="AP793">
        <v>16.87530181818182</v>
      </c>
      <c r="AQ793">
        <v>-1.581121443328686E-05</v>
      </c>
      <c r="AR793">
        <v>106.857020934854</v>
      </c>
      <c r="AS793">
        <v>0</v>
      </c>
      <c r="AT793">
        <v>0</v>
      </c>
      <c r="AU793">
        <f>IF(AS793*$H$13&gt;=AW793,1.0,(AW793/(AW793-AS793*$H$13)))</f>
        <v>0</v>
      </c>
      <c r="AV793">
        <f>(AU793-1)*100</f>
        <v>0</v>
      </c>
      <c r="AW793">
        <f>MAX(0,($B$13+$C$13*EF793)/(1+$D$13*EF793)*DY793/(EA793+273)*$E$13)</f>
        <v>0</v>
      </c>
      <c r="AX793" t="s">
        <v>437</v>
      </c>
      <c r="AY793" t="s">
        <v>437</v>
      </c>
      <c r="AZ793">
        <v>0</v>
      </c>
      <c r="BA793">
        <v>0</v>
      </c>
      <c r="BB793">
        <f>1-AZ793/BA793</f>
        <v>0</v>
      </c>
      <c r="BC793">
        <v>0</v>
      </c>
      <c r="BD793" t="s">
        <v>437</v>
      </c>
      <c r="BE793" t="s">
        <v>437</v>
      </c>
      <c r="BF793">
        <v>0</v>
      </c>
      <c r="BG793">
        <v>0</v>
      </c>
      <c r="BH793">
        <f>1-BF793/BG793</f>
        <v>0</v>
      </c>
      <c r="BI793">
        <v>0.5</v>
      </c>
      <c r="BJ793">
        <f>DI793</f>
        <v>0</v>
      </c>
      <c r="BK793">
        <f>L793</f>
        <v>0</v>
      </c>
      <c r="BL793">
        <f>BH793*BI793*BJ793</f>
        <v>0</v>
      </c>
      <c r="BM793">
        <f>(BK793-BC793)/BJ793</f>
        <v>0</v>
      </c>
      <c r="BN793">
        <f>(BA793-BG793)/BG793</f>
        <v>0</v>
      </c>
      <c r="BO793">
        <f>AZ793/(BB793+AZ793/BG793)</f>
        <v>0</v>
      </c>
      <c r="BP793" t="s">
        <v>437</v>
      </c>
      <c r="BQ793">
        <v>0</v>
      </c>
      <c r="BR793">
        <f>IF(BQ793&lt;&gt;0, BQ793, BO793)</f>
        <v>0</v>
      </c>
      <c r="BS793">
        <f>1-BR793/BG793</f>
        <v>0</v>
      </c>
      <c r="BT793">
        <f>(BG793-BF793)/(BG793-BR793)</f>
        <v>0</v>
      </c>
      <c r="BU793">
        <f>(BA793-BG793)/(BA793-BR793)</f>
        <v>0</v>
      </c>
      <c r="BV793">
        <f>(BG793-BF793)/(BG793-AZ793)</f>
        <v>0</v>
      </c>
      <c r="BW793">
        <f>(BA793-BG793)/(BA793-AZ793)</f>
        <v>0</v>
      </c>
      <c r="BX793">
        <f>(BT793*BR793/BF793)</f>
        <v>0</v>
      </c>
      <c r="BY793">
        <f>(1-BX793)</f>
        <v>0</v>
      </c>
      <c r="BZ793">
        <v>2020</v>
      </c>
      <c r="CA793">
        <v>290.0000000000001</v>
      </c>
      <c r="CB793">
        <v>1590.42</v>
      </c>
      <c r="CC793">
        <v>295</v>
      </c>
      <c r="CD793">
        <v>5220.67</v>
      </c>
      <c r="CE793">
        <v>1591.29</v>
      </c>
      <c r="CF793">
        <v>-0.87</v>
      </c>
      <c r="CG793">
        <v>300.0000000000001</v>
      </c>
      <c r="CH793">
        <v>23.8</v>
      </c>
      <c r="CI793">
        <v>1650.734719841875</v>
      </c>
      <c r="CJ793">
        <v>2.032994541366527</v>
      </c>
      <c r="CK793">
        <v>-31.03478562282126</v>
      </c>
      <c r="CL793">
        <v>0.9198548094063967</v>
      </c>
      <c r="CM793">
        <v>0.9759925733019913</v>
      </c>
      <c r="CN793">
        <v>-0.00431141668520578</v>
      </c>
      <c r="CO793">
        <v>289.9999999999999</v>
      </c>
      <c r="CP793">
        <v>1590.91</v>
      </c>
      <c r="CQ793">
        <v>765</v>
      </c>
      <c r="CR793">
        <v>5219.32</v>
      </c>
      <c r="CS793">
        <v>1591.27</v>
      </c>
      <c r="CT793">
        <v>-0.36</v>
      </c>
      <c r="DH793">
        <f>$B$11*EG793+$C$11*EH793+$F$11*ES793*(1-EV793)</f>
        <v>0</v>
      </c>
      <c r="DI793">
        <f>DH793*DJ793</f>
        <v>0</v>
      </c>
      <c r="DJ793">
        <f>($B$11*$D$9+$C$11*$D$9+$F$11*((FF793+EX793)/MAX(FF793+EX793+FG793, 0.1)*$I$9+FG793/MAX(FF793+EX793+FG793, 0.1)*$J$9))/($B$11+$C$11+$F$11)</f>
        <v>0</v>
      </c>
      <c r="DK793">
        <f>($B$11*$K$9+$C$11*$K$9+$F$11*((FF793+EX793)/MAX(FF793+EX793+FG793, 0.1)*$P$9+FG793/MAX(FF793+EX793+FG793, 0.1)*$Q$9))/($B$11+$C$11+$F$11)</f>
        <v>0</v>
      </c>
      <c r="DL793">
        <v>6</v>
      </c>
      <c r="DM793">
        <v>0.5</v>
      </c>
      <c r="DN793" t="s">
        <v>438</v>
      </c>
      <c r="DO793">
        <v>2</v>
      </c>
      <c r="DP793" t="b">
        <v>1</v>
      </c>
      <c r="DQ793">
        <v>1761517604.7</v>
      </c>
      <c r="DR793">
        <v>322.8917</v>
      </c>
      <c r="DS793">
        <v>314.1847</v>
      </c>
      <c r="DT793">
        <v>16.87949</v>
      </c>
      <c r="DU793">
        <v>12.6043</v>
      </c>
      <c r="DV793">
        <v>325.0038</v>
      </c>
      <c r="DW793">
        <v>16.79935</v>
      </c>
      <c r="DX793">
        <v>500.0297</v>
      </c>
      <c r="DY793">
        <v>90.24273000000001</v>
      </c>
      <c r="DZ793">
        <v>0.10001702</v>
      </c>
      <c r="EA793">
        <v>24.26058</v>
      </c>
      <c r="EB793">
        <v>23.99306</v>
      </c>
      <c r="EC793">
        <v>999.9</v>
      </c>
      <c r="ED793">
        <v>0</v>
      </c>
      <c r="EE793">
        <v>0</v>
      </c>
      <c r="EF793">
        <v>10009.317</v>
      </c>
      <c r="EG793">
        <v>0</v>
      </c>
      <c r="EH793">
        <v>1069.214</v>
      </c>
      <c r="EI793">
        <v>8.707083999999998</v>
      </c>
      <c r="EJ793">
        <v>328.4358</v>
      </c>
      <c r="EK793">
        <v>318.1955</v>
      </c>
      <c r="EL793">
        <v>4.275164999999999</v>
      </c>
      <c r="EM793">
        <v>314.1847</v>
      </c>
      <c r="EN793">
        <v>12.6043</v>
      </c>
      <c r="EO793">
        <v>1.523251</v>
      </c>
      <c r="EP793">
        <v>1.137448</v>
      </c>
      <c r="EQ793">
        <v>13.20355</v>
      </c>
      <c r="ER793">
        <v>8.807091000000002</v>
      </c>
      <c r="ES793">
        <v>1999.97</v>
      </c>
      <c r="ET793">
        <v>0.9799938000000001</v>
      </c>
      <c r="EU793">
        <v>0.02000598</v>
      </c>
      <c r="EV793">
        <v>0</v>
      </c>
      <c r="EW793">
        <v>1396.491</v>
      </c>
      <c r="EX793">
        <v>5.000970000000001</v>
      </c>
      <c r="EY793">
        <v>28238.34</v>
      </c>
      <c r="EZ793">
        <v>16707.28</v>
      </c>
      <c r="FA793">
        <v>41.562</v>
      </c>
      <c r="FB793">
        <v>42.64980000000001</v>
      </c>
      <c r="FC793">
        <v>41.687</v>
      </c>
      <c r="FD793">
        <v>42</v>
      </c>
      <c r="FE793">
        <v>41.562</v>
      </c>
      <c r="FF793">
        <v>1955.06</v>
      </c>
      <c r="FG793">
        <v>39.90999999999999</v>
      </c>
      <c r="FH793">
        <v>0</v>
      </c>
      <c r="FI793">
        <v>12479</v>
      </c>
      <c r="FJ793">
        <v>0</v>
      </c>
      <c r="FK793">
        <v>1396.699230769231</v>
      </c>
      <c r="FL793">
        <v>-2.123760665240373</v>
      </c>
      <c r="FM793">
        <v>-48.03760680930659</v>
      </c>
      <c r="FN793">
        <v>28241.85769230769</v>
      </c>
      <c r="FO793">
        <v>15</v>
      </c>
      <c r="FP793">
        <v>0</v>
      </c>
      <c r="FQ793" t="s">
        <v>439</v>
      </c>
      <c r="FR793">
        <v>1760210915.6</v>
      </c>
      <c r="FS793">
        <v>0</v>
      </c>
      <c r="FT793">
        <v>0</v>
      </c>
      <c r="FU793">
        <v>-0.215</v>
      </c>
      <c r="FV793">
        <v>0</v>
      </c>
      <c r="FW793">
        <v>-0.6919999999999999</v>
      </c>
      <c r="FX793">
        <v>0</v>
      </c>
      <c r="FY793">
        <v>400</v>
      </c>
      <c r="FZ793">
        <v>0</v>
      </c>
      <c r="GA793">
        <v>0.15</v>
      </c>
      <c r="GB793">
        <v>0</v>
      </c>
      <c r="GC793">
        <v>7.314395000000002</v>
      </c>
      <c r="GD793">
        <v>13.10214596622889</v>
      </c>
      <c r="GE793">
        <v>1.294119102138594</v>
      </c>
      <c r="GF793">
        <v>0</v>
      </c>
      <c r="GG793">
        <v>1396.767352941176</v>
      </c>
      <c r="GH793">
        <v>-1.38930480647782</v>
      </c>
      <c r="GI793">
        <v>0.356505167222105</v>
      </c>
      <c r="GJ793">
        <v>0</v>
      </c>
      <c r="GK793">
        <v>4.254865499999999</v>
      </c>
      <c r="GL793">
        <v>0.2358384990619122</v>
      </c>
      <c r="GM793">
        <v>0.02579772867424573</v>
      </c>
      <c r="GN793">
        <v>0</v>
      </c>
      <c r="GO793">
        <v>0</v>
      </c>
      <c r="GP793">
        <v>3</v>
      </c>
      <c r="GQ793" t="s">
        <v>455</v>
      </c>
      <c r="GR793">
        <v>3.13327</v>
      </c>
      <c r="GS793">
        <v>2.76026</v>
      </c>
      <c r="GT793">
        <v>0.0744237</v>
      </c>
      <c r="GU793">
        <v>0.07158680000000001</v>
      </c>
      <c r="GV793">
        <v>0.0820593</v>
      </c>
      <c r="GW793">
        <v>0.06562850000000001</v>
      </c>
      <c r="GX793">
        <v>29343.2</v>
      </c>
      <c r="GY793">
        <v>29440.3</v>
      </c>
      <c r="GZ793">
        <v>29487.7</v>
      </c>
      <c r="HA793">
        <v>29316</v>
      </c>
      <c r="HB793">
        <v>35770.6</v>
      </c>
      <c r="HC793">
        <v>36287.9</v>
      </c>
      <c r="HD793">
        <v>41490.6</v>
      </c>
      <c r="HE793">
        <v>41646.4</v>
      </c>
      <c r="HF793">
        <v>1.9108</v>
      </c>
      <c r="HG793">
        <v>1.82292</v>
      </c>
      <c r="HH793">
        <v>-0.0136457</v>
      </c>
      <c r="HI793">
        <v>0</v>
      </c>
      <c r="HJ793">
        <v>24.2154</v>
      </c>
      <c r="HK793">
        <v>999.9</v>
      </c>
      <c r="HL793">
        <v>33</v>
      </c>
      <c r="HM793">
        <v>31.2</v>
      </c>
      <c r="HN793">
        <v>16.6879</v>
      </c>
      <c r="HO793">
        <v>62.407</v>
      </c>
      <c r="HP793">
        <v>30.7572</v>
      </c>
      <c r="HQ793">
        <v>1</v>
      </c>
      <c r="HR793">
        <v>0.31062</v>
      </c>
      <c r="HS793">
        <v>5.11638</v>
      </c>
      <c r="HT793">
        <v>20.2664</v>
      </c>
      <c r="HU793">
        <v>5.21834</v>
      </c>
      <c r="HV793">
        <v>12.0159</v>
      </c>
      <c r="HW793">
        <v>4.9886</v>
      </c>
      <c r="HX793">
        <v>3.28775</v>
      </c>
      <c r="HY793">
        <v>9999</v>
      </c>
      <c r="HZ793">
        <v>9999</v>
      </c>
      <c r="IA793">
        <v>9999</v>
      </c>
      <c r="IB793">
        <v>999.9</v>
      </c>
      <c r="IC793">
        <v>4.97281</v>
      </c>
      <c r="ID793">
        <v>1.86659</v>
      </c>
      <c r="IE793">
        <v>1.86586</v>
      </c>
      <c r="IF793">
        <v>1.86584</v>
      </c>
      <c r="IG793">
        <v>1.86768</v>
      </c>
      <c r="IH793">
        <v>1.87013</v>
      </c>
      <c r="II793">
        <v>1.86874</v>
      </c>
      <c r="IJ793">
        <v>1.87026</v>
      </c>
      <c r="IK793">
        <v>0</v>
      </c>
      <c r="IL793">
        <v>0</v>
      </c>
      <c r="IM793">
        <v>0</v>
      </c>
      <c r="IN793">
        <v>0</v>
      </c>
      <c r="IO793" t="s">
        <v>441</v>
      </c>
      <c r="IP793" t="s">
        <v>442</v>
      </c>
      <c r="IQ793" t="s">
        <v>443</v>
      </c>
      <c r="IR793" t="s">
        <v>443</v>
      </c>
      <c r="IS793" t="s">
        <v>443</v>
      </c>
      <c r="IT793" t="s">
        <v>443</v>
      </c>
      <c r="IU793">
        <v>0</v>
      </c>
      <c r="IV793">
        <v>100</v>
      </c>
      <c r="IW793">
        <v>100</v>
      </c>
      <c r="IX793">
        <v>-2.094</v>
      </c>
      <c r="IY793">
        <v>0.0801</v>
      </c>
      <c r="IZ793">
        <v>-1.414774939843471</v>
      </c>
      <c r="JA793">
        <v>-0.002262605230658699</v>
      </c>
      <c r="JB793">
        <v>4.117972070868355E-07</v>
      </c>
      <c r="JC793">
        <v>-1.535053720392113E-10</v>
      </c>
      <c r="JD793">
        <v>-0.05773197212917025</v>
      </c>
      <c r="JE793">
        <v>-0.004387372397949352</v>
      </c>
      <c r="JF793">
        <v>0.001148265067849212</v>
      </c>
      <c r="JG793">
        <v>-2.372704636287677E-05</v>
      </c>
      <c r="JH793">
        <v>4</v>
      </c>
      <c r="JI793">
        <v>2346</v>
      </c>
      <c r="JJ793">
        <v>1</v>
      </c>
      <c r="JK793">
        <v>24</v>
      </c>
      <c r="JL793">
        <v>21778.2</v>
      </c>
      <c r="JM793">
        <v>29358626.8</v>
      </c>
      <c r="JN793">
        <v>0.762939</v>
      </c>
      <c r="JO793">
        <v>2.28516</v>
      </c>
      <c r="JP793">
        <v>1.39771</v>
      </c>
      <c r="JQ793">
        <v>2.35229</v>
      </c>
      <c r="JR793">
        <v>1.49536</v>
      </c>
      <c r="JS793">
        <v>2.67456</v>
      </c>
      <c r="JT793">
        <v>36.0113</v>
      </c>
      <c r="JU793">
        <v>24.035</v>
      </c>
      <c r="JV793">
        <v>18</v>
      </c>
      <c r="JW793">
        <v>502.412</v>
      </c>
      <c r="JX793">
        <v>436.075</v>
      </c>
      <c r="JY793">
        <v>18.5716</v>
      </c>
      <c r="JZ793">
        <v>31.3809</v>
      </c>
      <c r="KA793">
        <v>30.0007</v>
      </c>
      <c r="KB793">
        <v>31.1701</v>
      </c>
      <c r="KC793">
        <v>31.0957</v>
      </c>
      <c r="KD793">
        <v>15.1588</v>
      </c>
      <c r="KE793">
        <v>26.2932</v>
      </c>
      <c r="KF793">
        <v>25.5704</v>
      </c>
      <c r="KG793">
        <v>18.5661</v>
      </c>
      <c r="KH793">
        <v>279.657</v>
      </c>
      <c r="KI793">
        <v>12.6012</v>
      </c>
      <c r="KJ793">
        <v>100.774</v>
      </c>
      <c r="KK793">
        <v>100.149</v>
      </c>
    </row>
    <row r="794" spans="1:297">
      <c r="A794">
        <v>778</v>
      </c>
      <c r="B794">
        <v>1761517612.5</v>
      </c>
      <c r="C794">
        <v>10402</v>
      </c>
      <c r="D794" t="s">
        <v>2006</v>
      </c>
      <c r="E794" t="s">
        <v>2007</v>
      </c>
      <c r="F794">
        <v>5</v>
      </c>
      <c r="G794" t="s">
        <v>1989</v>
      </c>
      <c r="H794" t="s">
        <v>436</v>
      </c>
      <c r="I794">
        <v>1761517610</v>
      </c>
      <c r="J794">
        <f>(K794)/1000</f>
        <v>0</v>
      </c>
      <c r="K794">
        <f>IF(DP794, AN794, AH794)</f>
        <v>0</v>
      </c>
      <c r="L794">
        <f>IF(DP794, AI794, AG794)</f>
        <v>0</v>
      </c>
      <c r="M794">
        <f>DR794 - IF(AU794&gt;1, L794*DL794*100.0/(AW794), 0)</f>
        <v>0</v>
      </c>
      <c r="N794">
        <f>((T794-J794/2)*M794-L794)/(T794+J794/2)</f>
        <v>0</v>
      </c>
      <c r="O794">
        <f>N794*(DY794+DZ794)/1000.0</f>
        <v>0</v>
      </c>
      <c r="P794">
        <f>(DR794 - IF(AU794&gt;1, L794*DL794*100.0/(AW794), 0))*(DY794+DZ794)/1000.0</f>
        <v>0</v>
      </c>
      <c r="Q794">
        <f>2.0/((1/S794-1/R794)+SIGN(S794)*SQRT((1/S794-1/R794)*(1/S794-1/R794) + 4*DM794/((DM794+1)*(DM794+1))*(2*1/S794*1/R794-1/R794*1/R794)))</f>
        <v>0</v>
      </c>
      <c r="R794">
        <f>IF(LEFT(DN794,1)&lt;&gt;"0",IF(LEFT(DN794,1)="1",3.0,DO794),$D$5+$E$5*(EF794*DY794/($K$5*1000))+$F$5*(EF794*DY794/($K$5*1000))*MAX(MIN(DL794,$J$5),$I$5)*MAX(MIN(DL794,$J$5),$I$5)+$G$5*MAX(MIN(DL794,$J$5),$I$5)*(EF794*DY794/($K$5*1000))+$H$5*(EF794*DY794/($K$5*1000))*(EF794*DY794/($K$5*1000)))</f>
        <v>0</v>
      </c>
      <c r="S794">
        <f>J794*(1000-(1000*0.61365*exp(17.502*W794/(240.97+W794))/(DY794+DZ794)+DT794)/2)/(1000*0.61365*exp(17.502*W794/(240.97+W794))/(DY794+DZ794)-DT794)</f>
        <v>0</v>
      </c>
      <c r="T794">
        <f>1/((DM794+1)/(Q794/1.6)+1/(R794/1.37)) + DM794/((DM794+1)/(Q794/1.6) + DM794/(R794/1.37))</f>
        <v>0</v>
      </c>
      <c r="U794">
        <f>(DH794*DK794)</f>
        <v>0</v>
      </c>
      <c r="V794">
        <f>(EA794+(U794+2*0.95*5.67E-8*(((EA794+$B$7)+273)^4-(EA794+273)^4)-44100*J794)/(1.84*29.3*R794+8*0.95*5.67E-8*(EA794+273)^3))</f>
        <v>0</v>
      </c>
      <c r="W794">
        <f>($C$7*EB794+$D$7*EC794+$E$7*V794)</f>
        <v>0</v>
      </c>
      <c r="X794">
        <f>0.61365*exp(17.502*W794/(240.97+W794))</f>
        <v>0</v>
      </c>
      <c r="Y794">
        <f>(Z794/AA794*100)</f>
        <v>0</v>
      </c>
      <c r="Z794">
        <f>DT794*(DY794+DZ794)/1000</f>
        <v>0</v>
      </c>
      <c r="AA794">
        <f>0.61365*exp(17.502*EA794/(240.97+EA794))</f>
        <v>0</v>
      </c>
      <c r="AB794">
        <f>(X794-DT794*(DY794+DZ794)/1000)</f>
        <v>0</v>
      </c>
      <c r="AC794">
        <f>(-J794*44100)</f>
        <v>0</v>
      </c>
      <c r="AD794">
        <f>2*29.3*R794*0.92*(EA794-W794)</f>
        <v>0</v>
      </c>
      <c r="AE794">
        <f>2*0.95*5.67E-8*(((EA794+$B$7)+273)^4-(W794+273)^4)</f>
        <v>0</v>
      </c>
      <c r="AF794">
        <f>U794+AE794+AC794+AD794</f>
        <v>0</v>
      </c>
      <c r="AG794">
        <f>DX794*AU794*(DS794-DR794*(1000-AU794*DU794)/(1000-AU794*DT794))/(100*DL794)</f>
        <v>0</v>
      </c>
      <c r="AH794">
        <f>1000*DX794*AU794*(DT794-DU794)/(100*DL794*(1000-AU794*DT794))</f>
        <v>0</v>
      </c>
      <c r="AI794">
        <f>(AJ794 - AK794 - DY794*1E3/(8.314*(EA794+273.15)) * AM794/DX794 * AL794) * DX794/(100*DL794) * (1000 - DU794)/1000</f>
        <v>0</v>
      </c>
      <c r="AJ794">
        <v>301.9349417044616</v>
      </c>
      <c r="AK794">
        <v>304.8215575757576</v>
      </c>
      <c r="AL794">
        <v>-3.240424259764994</v>
      </c>
      <c r="AM794">
        <v>65.59915054871037</v>
      </c>
      <c r="AN794">
        <f>(AP794 - AO794 + DY794*1E3/(8.314*(EA794+273.15)) * AR794/DX794 * AQ794) * DX794/(100*DL794) * 1000/(1000 - AP794)</f>
        <v>0</v>
      </c>
      <c r="AO794">
        <v>12.59262716419493</v>
      </c>
      <c r="AP794">
        <v>16.8662</v>
      </c>
      <c r="AQ794">
        <v>-1.2868592058786E-05</v>
      </c>
      <c r="AR794">
        <v>106.857020934854</v>
      </c>
      <c r="AS794">
        <v>0</v>
      </c>
      <c r="AT794">
        <v>0</v>
      </c>
      <c r="AU794">
        <f>IF(AS794*$H$13&gt;=AW794,1.0,(AW794/(AW794-AS794*$H$13)))</f>
        <v>0</v>
      </c>
      <c r="AV794">
        <f>(AU794-1)*100</f>
        <v>0</v>
      </c>
      <c r="AW794">
        <f>MAX(0,($B$13+$C$13*EF794)/(1+$D$13*EF794)*DY794/(EA794+273)*$E$13)</f>
        <v>0</v>
      </c>
      <c r="AX794" t="s">
        <v>437</v>
      </c>
      <c r="AY794" t="s">
        <v>437</v>
      </c>
      <c r="AZ794">
        <v>0</v>
      </c>
      <c r="BA794">
        <v>0</v>
      </c>
      <c r="BB794">
        <f>1-AZ794/BA794</f>
        <v>0</v>
      </c>
      <c r="BC794">
        <v>0</v>
      </c>
      <c r="BD794" t="s">
        <v>437</v>
      </c>
      <c r="BE794" t="s">
        <v>437</v>
      </c>
      <c r="BF794">
        <v>0</v>
      </c>
      <c r="BG794">
        <v>0</v>
      </c>
      <c r="BH794">
        <f>1-BF794/BG794</f>
        <v>0</v>
      </c>
      <c r="BI794">
        <v>0.5</v>
      </c>
      <c r="BJ794">
        <f>DI794</f>
        <v>0</v>
      </c>
      <c r="BK794">
        <f>L794</f>
        <v>0</v>
      </c>
      <c r="BL794">
        <f>BH794*BI794*BJ794</f>
        <v>0</v>
      </c>
      <c r="BM794">
        <f>(BK794-BC794)/BJ794</f>
        <v>0</v>
      </c>
      <c r="BN794">
        <f>(BA794-BG794)/BG794</f>
        <v>0</v>
      </c>
      <c r="BO794">
        <f>AZ794/(BB794+AZ794/BG794)</f>
        <v>0</v>
      </c>
      <c r="BP794" t="s">
        <v>437</v>
      </c>
      <c r="BQ794">
        <v>0</v>
      </c>
      <c r="BR794">
        <f>IF(BQ794&lt;&gt;0, BQ794, BO794)</f>
        <v>0</v>
      </c>
      <c r="BS794">
        <f>1-BR794/BG794</f>
        <v>0</v>
      </c>
      <c r="BT794">
        <f>(BG794-BF794)/(BG794-BR794)</f>
        <v>0</v>
      </c>
      <c r="BU794">
        <f>(BA794-BG794)/(BA794-BR794)</f>
        <v>0</v>
      </c>
      <c r="BV794">
        <f>(BG794-BF794)/(BG794-AZ794)</f>
        <v>0</v>
      </c>
      <c r="BW794">
        <f>(BA794-BG794)/(BA794-AZ794)</f>
        <v>0</v>
      </c>
      <c r="BX794">
        <f>(BT794*BR794/BF794)</f>
        <v>0</v>
      </c>
      <c r="BY794">
        <f>(1-BX794)</f>
        <v>0</v>
      </c>
      <c r="BZ794">
        <v>2020</v>
      </c>
      <c r="CA794">
        <v>290.0000000000001</v>
      </c>
      <c r="CB794">
        <v>1590.42</v>
      </c>
      <c r="CC794">
        <v>295</v>
      </c>
      <c r="CD794">
        <v>5220.67</v>
      </c>
      <c r="CE794">
        <v>1591.29</v>
      </c>
      <c r="CF794">
        <v>-0.87</v>
      </c>
      <c r="CG794">
        <v>300.0000000000001</v>
      </c>
      <c r="CH794">
        <v>23.8</v>
      </c>
      <c r="CI794">
        <v>1650.734719841875</v>
      </c>
      <c r="CJ794">
        <v>2.032994541366527</v>
      </c>
      <c r="CK794">
        <v>-31.03478562282126</v>
      </c>
      <c r="CL794">
        <v>0.9198548094063967</v>
      </c>
      <c r="CM794">
        <v>0.9759925733019913</v>
      </c>
      <c r="CN794">
        <v>-0.00431141668520578</v>
      </c>
      <c r="CO794">
        <v>289.9999999999999</v>
      </c>
      <c r="CP794">
        <v>1590.91</v>
      </c>
      <c r="CQ794">
        <v>765</v>
      </c>
      <c r="CR794">
        <v>5219.32</v>
      </c>
      <c r="CS794">
        <v>1591.27</v>
      </c>
      <c r="CT794">
        <v>-0.36</v>
      </c>
      <c r="DH794">
        <f>$B$11*EG794+$C$11*EH794+$F$11*ES794*(1-EV794)</f>
        <v>0</v>
      </c>
      <c r="DI794">
        <f>DH794*DJ794</f>
        <v>0</v>
      </c>
      <c r="DJ794">
        <f>($B$11*$D$9+$C$11*$D$9+$F$11*((FF794+EX794)/MAX(FF794+EX794+FG794, 0.1)*$I$9+FG794/MAX(FF794+EX794+FG794, 0.1)*$J$9))/($B$11+$C$11+$F$11)</f>
        <v>0</v>
      </c>
      <c r="DK794">
        <f>($B$11*$K$9+$C$11*$K$9+$F$11*((FF794+EX794)/MAX(FF794+EX794+FG794, 0.1)*$P$9+FG794/MAX(FF794+EX794+FG794, 0.1)*$Q$9))/($B$11+$C$11+$F$11)</f>
        <v>0</v>
      </c>
      <c r="DL794">
        <v>6</v>
      </c>
      <c r="DM794">
        <v>0.5</v>
      </c>
      <c r="DN794" t="s">
        <v>438</v>
      </c>
      <c r="DO794">
        <v>2</v>
      </c>
      <c r="DP794" t="b">
        <v>1</v>
      </c>
      <c r="DQ794">
        <v>1761517610</v>
      </c>
      <c r="DR794">
        <v>306.0521111111111</v>
      </c>
      <c r="DS794">
        <v>296.626</v>
      </c>
      <c r="DT794">
        <v>16.87077777777778</v>
      </c>
      <c r="DU794">
        <v>12.59152222222222</v>
      </c>
      <c r="DV794">
        <v>308.1294444444445</v>
      </c>
      <c r="DW794">
        <v>16.79077777777778</v>
      </c>
      <c r="DX794">
        <v>499.9681111111111</v>
      </c>
      <c r="DY794">
        <v>90.24155555555555</v>
      </c>
      <c r="DZ794">
        <v>0.1000093777777778</v>
      </c>
      <c r="EA794">
        <v>24.26417777777778</v>
      </c>
      <c r="EB794">
        <v>23.98943333333333</v>
      </c>
      <c r="EC794">
        <v>999.9000000000001</v>
      </c>
      <c r="ED794">
        <v>0</v>
      </c>
      <c r="EE794">
        <v>0</v>
      </c>
      <c r="EF794">
        <v>9987.498888888887</v>
      </c>
      <c r="EG794">
        <v>0</v>
      </c>
      <c r="EH794">
        <v>1069.23</v>
      </c>
      <c r="EI794">
        <v>9.426246666666668</v>
      </c>
      <c r="EJ794">
        <v>311.3041111111111</v>
      </c>
      <c r="EK794">
        <v>300.4083333333334</v>
      </c>
      <c r="EL794">
        <v>4.279263333333334</v>
      </c>
      <c r="EM794">
        <v>296.626</v>
      </c>
      <c r="EN794">
        <v>12.59152222222222</v>
      </c>
      <c r="EO794">
        <v>1.522445555555556</v>
      </c>
      <c r="EP794">
        <v>1.136278888888889</v>
      </c>
      <c r="EQ794">
        <v>13.19547777777778</v>
      </c>
      <c r="ER794">
        <v>8.791878888888888</v>
      </c>
      <c r="ES794">
        <v>2000.012222222222</v>
      </c>
      <c r="ET794">
        <v>0.9799943333333333</v>
      </c>
      <c r="EU794">
        <v>0.02000546666666667</v>
      </c>
      <c r="EV794">
        <v>0</v>
      </c>
      <c r="EW794">
        <v>1395.926666666667</v>
      </c>
      <c r="EX794">
        <v>5.00097</v>
      </c>
      <c r="EY794">
        <v>28228.71111111112</v>
      </c>
      <c r="EZ794">
        <v>16707.64444444445</v>
      </c>
      <c r="FA794">
        <v>41.562</v>
      </c>
      <c r="FB794">
        <v>42.63877777777778</v>
      </c>
      <c r="FC794">
        <v>41.687</v>
      </c>
      <c r="FD794">
        <v>42</v>
      </c>
      <c r="FE794">
        <v>41.562</v>
      </c>
      <c r="FF794">
        <v>1955.102222222222</v>
      </c>
      <c r="FG794">
        <v>39.91</v>
      </c>
      <c r="FH794">
        <v>0</v>
      </c>
      <c r="FI794">
        <v>12483.80000019073</v>
      </c>
      <c r="FJ794">
        <v>0</v>
      </c>
      <c r="FK794">
        <v>1396.397692307693</v>
      </c>
      <c r="FL794">
        <v>-5.485811947364533</v>
      </c>
      <c r="FM794">
        <v>-88.75555557690572</v>
      </c>
      <c r="FN794">
        <v>28236.01923076923</v>
      </c>
      <c r="FO794">
        <v>15</v>
      </c>
      <c r="FP794">
        <v>0</v>
      </c>
      <c r="FQ794" t="s">
        <v>439</v>
      </c>
      <c r="FR794">
        <v>1760210915.6</v>
      </c>
      <c r="FS794">
        <v>0</v>
      </c>
      <c r="FT794">
        <v>0</v>
      </c>
      <c r="FU794">
        <v>-0.215</v>
      </c>
      <c r="FV794">
        <v>0</v>
      </c>
      <c r="FW794">
        <v>-0.6919999999999999</v>
      </c>
      <c r="FX794">
        <v>0</v>
      </c>
      <c r="FY794">
        <v>400</v>
      </c>
      <c r="FZ794">
        <v>0</v>
      </c>
      <c r="GA794">
        <v>0.15</v>
      </c>
      <c r="GB794">
        <v>0</v>
      </c>
      <c r="GC794">
        <v>8.302768</v>
      </c>
      <c r="GD794">
        <v>9.259854934333941</v>
      </c>
      <c r="GE794">
        <v>0.8999385181811032</v>
      </c>
      <c r="GF794">
        <v>0</v>
      </c>
      <c r="GG794">
        <v>1396.542941176471</v>
      </c>
      <c r="GH794">
        <v>-3.562108468472677</v>
      </c>
      <c r="GI794">
        <v>0.4931204924450126</v>
      </c>
      <c r="GJ794">
        <v>0</v>
      </c>
      <c r="GK794">
        <v>4.269611500000001</v>
      </c>
      <c r="GL794">
        <v>0.1202586866791655</v>
      </c>
      <c r="GM794">
        <v>0.01689325021273289</v>
      </c>
      <c r="GN794">
        <v>0</v>
      </c>
      <c r="GO794">
        <v>0</v>
      </c>
      <c r="GP794">
        <v>3</v>
      </c>
      <c r="GQ794" t="s">
        <v>455</v>
      </c>
      <c r="GR794">
        <v>3.13334</v>
      </c>
      <c r="GS794">
        <v>2.76015</v>
      </c>
      <c r="GT794">
        <v>0.07134070000000001</v>
      </c>
      <c r="GU794">
        <v>0.0683433</v>
      </c>
      <c r="GV794">
        <v>0.0820241</v>
      </c>
      <c r="GW794">
        <v>0.0655583</v>
      </c>
      <c r="GX794">
        <v>29440.3</v>
      </c>
      <c r="GY794">
        <v>29542.9</v>
      </c>
      <c r="GZ794">
        <v>29487</v>
      </c>
      <c r="HA794">
        <v>29315.7</v>
      </c>
      <c r="HB794">
        <v>35771</v>
      </c>
      <c r="HC794">
        <v>36290.4</v>
      </c>
      <c r="HD794">
        <v>41489.6</v>
      </c>
      <c r="HE794">
        <v>41646.1</v>
      </c>
      <c r="HF794">
        <v>1.9106</v>
      </c>
      <c r="HG794">
        <v>1.82257</v>
      </c>
      <c r="HH794">
        <v>-0.0137426</v>
      </c>
      <c r="HI794">
        <v>0</v>
      </c>
      <c r="HJ794">
        <v>24.2154</v>
      </c>
      <c r="HK794">
        <v>999.9</v>
      </c>
      <c r="HL794">
        <v>33</v>
      </c>
      <c r="HM794">
        <v>31.2</v>
      </c>
      <c r="HN794">
        <v>16.6845</v>
      </c>
      <c r="HO794">
        <v>62.477</v>
      </c>
      <c r="HP794">
        <v>30.8534</v>
      </c>
      <c r="HQ794">
        <v>1</v>
      </c>
      <c r="HR794">
        <v>0.310554</v>
      </c>
      <c r="HS794">
        <v>5.05262</v>
      </c>
      <c r="HT794">
        <v>20.2684</v>
      </c>
      <c r="HU794">
        <v>5.21759</v>
      </c>
      <c r="HV794">
        <v>12.0159</v>
      </c>
      <c r="HW794">
        <v>4.98845</v>
      </c>
      <c r="HX794">
        <v>3.28778</v>
      </c>
      <c r="HY794">
        <v>9999</v>
      </c>
      <c r="HZ794">
        <v>9999</v>
      </c>
      <c r="IA794">
        <v>9999</v>
      </c>
      <c r="IB794">
        <v>999.9</v>
      </c>
      <c r="IC794">
        <v>4.97283</v>
      </c>
      <c r="ID794">
        <v>1.8666</v>
      </c>
      <c r="IE794">
        <v>1.86584</v>
      </c>
      <c r="IF794">
        <v>1.86584</v>
      </c>
      <c r="IG794">
        <v>1.86769</v>
      </c>
      <c r="IH794">
        <v>1.87016</v>
      </c>
      <c r="II794">
        <v>1.86874</v>
      </c>
      <c r="IJ794">
        <v>1.87027</v>
      </c>
      <c r="IK794">
        <v>0</v>
      </c>
      <c r="IL794">
        <v>0</v>
      </c>
      <c r="IM794">
        <v>0</v>
      </c>
      <c r="IN794">
        <v>0</v>
      </c>
      <c r="IO794" t="s">
        <v>441</v>
      </c>
      <c r="IP794" t="s">
        <v>442</v>
      </c>
      <c r="IQ794" t="s">
        <v>443</v>
      </c>
      <c r="IR794" t="s">
        <v>443</v>
      </c>
      <c r="IS794" t="s">
        <v>443</v>
      </c>
      <c r="IT794" t="s">
        <v>443</v>
      </c>
      <c r="IU794">
        <v>0</v>
      </c>
      <c r="IV794">
        <v>100</v>
      </c>
      <c r="IW794">
        <v>100</v>
      </c>
      <c r="IX794">
        <v>-2.061</v>
      </c>
      <c r="IY794">
        <v>0.0799</v>
      </c>
      <c r="IZ794">
        <v>-1.414774939843471</v>
      </c>
      <c r="JA794">
        <v>-0.002262605230658699</v>
      </c>
      <c r="JB794">
        <v>4.117972070868355E-07</v>
      </c>
      <c r="JC794">
        <v>-1.535053720392113E-10</v>
      </c>
      <c r="JD794">
        <v>-0.05773197212917025</v>
      </c>
      <c r="JE794">
        <v>-0.004387372397949352</v>
      </c>
      <c r="JF794">
        <v>0.001148265067849212</v>
      </c>
      <c r="JG794">
        <v>-2.372704636287677E-05</v>
      </c>
      <c r="JH794">
        <v>4</v>
      </c>
      <c r="JI794">
        <v>2346</v>
      </c>
      <c r="JJ794">
        <v>1</v>
      </c>
      <c r="JK794">
        <v>24</v>
      </c>
      <c r="JL794">
        <v>21778.3</v>
      </c>
      <c r="JM794">
        <v>29358626.9</v>
      </c>
      <c r="JN794">
        <v>0.726318</v>
      </c>
      <c r="JO794">
        <v>2.28271</v>
      </c>
      <c r="JP794">
        <v>1.39648</v>
      </c>
      <c r="JQ794">
        <v>2.35107</v>
      </c>
      <c r="JR794">
        <v>1.49536</v>
      </c>
      <c r="JS794">
        <v>2.62573</v>
      </c>
      <c r="JT794">
        <v>36.0113</v>
      </c>
      <c r="JU794">
        <v>24.035</v>
      </c>
      <c r="JV794">
        <v>18</v>
      </c>
      <c r="JW794">
        <v>502.282</v>
      </c>
      <c r="JX794">
        <v>435.879</v>
      </c>
      <c r="JY794">
        <v>18.5639</v>
      </c>
      <c r="JZ794">
        <v>31.3836</v>
      </c>
      <c r="KA794">
        <v>30.0001</v>
      </c>
      <c r="KB794">
        <v>31.1701</v>
      </c>
      <c r="KC794">
        <v>31.0984</v>
      </c>
      <c r="KD794">
        <v>14.4953</v>
      </c>
      <c r="KE794">
        <v>26.2932</v>
      </c>
      <c r="KF794">
        <v>25.5704</v>
      </c>
      <c r="KG794">
        <v>18.5733</v>
      </c>
      <c r="KH794">
        <v>266.284</v>
      </c>
      <c r="KI794">
        <v>12.6097</v>
      </c>
      <c r="KJ794">
        <v>100.772</v>
      </c>
      <c r="KK794">
        <v>100.148</v>
      </c>
    </row>
    <row r="795" spans="1:297">
      <c r="A795">
        <v>779</v>
      </c>
      <c r="B795">
        <v>1761517617.5</v>
      </c>
      <c r="C795">
        <v>10407</v>
      </c>
      <c r="D795" t="s">
        <v>2008</v>
      </c>
      <c r="E795" t="s">
        <v>2009</v>
      </c>
      <c r="F795">
        <v>5</v>
      </c>
      <c r="G795" t="s">
        <v>1989</v>
      </c>
      <c r="H795" t="s">
        <v>436</v>
      </c>
      <c r="I795">
        <v>1761517614.7</v>
      </c>
      <c r="J795">
        <f>(K795)/1000</f>
        <v>0</v>
      </c>
      <c r="K795">
        <f>IF(DP795, AN795, AH795)</f>
        <v>0</v>
      </c>
      <c r="L795">
        <f>IF(DP795, AI795, AG795)</f>
        <v>0</v>
      </c>
      <c r="M795">
        <f>DR795 - IF(AU795&gt;1, L795*DL795*100.0/(AW795), 0)</f>
        <v>0</v>
      </c>
      <c r="N795">
        <f>((T795-J795/2)*M795-L795)/(T795+J795/2)</f>
        <v>0</v>
      </c>
      <c r="O795">
        <f>N795*(DY795+DZ795)/1000.0</f>
        <v>0</v>
      </c>
      <c r="P795">
        <f>(DR795 - IF(AU795&gt;1, L795*DL795*100.0/(AW795), 0))*(DY795+DZ795)/1000.0</f>
        <v>0</v>
      </c>
      <c r="Q795">
        <f>2.0/((1/S795-1/R795)+SIGN(S795)*SQRT((1/S795-1/R795)*(1/S795-1/R795) + 4*DM795/((DM795+1)*(DM795+1))*(2*1/S795*1/R795-1/R795*1/R795)))</f>
        <v>0</v>
      </c>
      <c r="R795">
        <f>IF(LEFT(DN795,1)&lt;&gt;"0",IF(LEFT(DN795,1)="1",3.0,DO795),$D$5+$E$5*(EF795*DY795/($K$5*1000))+$F$5*(EF795*DY795/($K$5*1000))*MAX(MIN(DL795,$J$5),$I$5)*MAX(MIN(DL795,$J$5),$I$5)+$G$5*MAX(MIN(DL795,$J$5),$I$5)*(EF795*DY795/($K$5*1000))+$H$5*(EF795*DY795/($K$5*1000))*(EF795*DY795/($K$5*1000)))</f>
        <v>0</v>
      </c>
      <c r="S795">
        <f>J795*(1000-(1000*0.61365*exp(17.502*W795/(240.97+W795))/(DY795+DZ795)+DT795)/2)/(1000*0.61365*exp(17.502*W795/(240.97+W795))/(DY795+DZ795)-DT795)</f>
        <v>0</v>
      </c>
      <c r="T795">
        <f>1/((DM795+1)/(Q795/1.6)+1/(R795/1.37)) + DM795/((DM795+1)/(Q795/1.6) + DM795/(R795/1.37))</f>
        <v>0</v>
      </c>
      <c r="U795">
        <f>(DH795*DK795)</f>
        <v>0</v>
      </c>
      <c r="V795">
        <f>(EA795+(U795+2*0.95*5.67E-8*(((EA795+$B$7)+273)^4-(EA795+273)^4)-44100*J795)/(1.84*29.3*R795+8*0.95*5.67E-8*(EA795+273)^3))</f>
        <v>0</v>
      </c>
      <c r="W795">
        <f>($C$7*EB795+$D$7*EC795+$E$7*V795)</f>
        <v>0</v>
      </c>
      <c r="X795">
        <f>0.61365*exp(17.502*W795/(240.97+W795))</f>
        <v>0</v>
      </c>
      <c r="Y795">
        <f>(Z795/AA795*100)</f>
        <v>0</v>
      </c>
      <c r="Z795">
        <f>DT795*(DY795+DZ795)/1000</f>
        <v>0</v>
      </c>
      <c r="AA795">
        <f>0.61365*exp(17.502*EA795/(240.97+EA795))</f>
        <v>0</v>
      </c>
      <c r="AB795">
        <f>(X795-DT795*(DY795+DZ795)/1000)</f>
        <v>0</v>
      </c>
      <c r="AC795">
        <f>(-J795*44100)</f>
        <v>0</v>
      </c>
      <c r="AD795">
        <f>2*29.3*R795*0.92*(EA795-W795)</f>
        <v>0</v>
      </c>
      <c r="AE795">
        <f>2*0.95*5.67E-8*(((EA795+$B$7)+273)^4-(W795+273)^4)</f>
        <v>0</v>
      </c>
      <c r="AF795">
        <f>U795+AE795+AC795+AD795</f>
        <v>0</v>
      </c>
      <c r="AG795">
        <f>DX795*AU795*(DS795-DR795*(1000-AU795*DU795)/(1000-AU795*DT795))/(100*DL795)</f>
        <v>0</v>
      </c>
      <c r="AH795">
        <f>1000*DX795*AU795*(DT795-DU795)/(100*DL795*(1000-AU795*DT795))</f>
        <v>0</v>
      </c>
      <c r="AI795">
        <f>(AJ795 - AK795 - DY795*1E3/(8.314*(EA795+273.15)) * AM795/DX795 * AL795) * DX795/(100*DL795) * (1000 - DU795)/1000</f>
        <v>0</v>
      </c>
      <c r="AJ795">
        <v>285.1661467250987</v>
      </c>
      <c r="AK795">
        <v>288.6640787878787</v>
      </c>
      <c r="AL795">
        <v>-3.233826798701773</v>
      </c>
      <c r="AM795">
        <v>65.59915054871037</v>
      </c>
      <c r="AN795">
        <f>(AP795 - AO795 + DY795*1E3/(8.314*(EA795+273.15)) * AR795/DX795 * AQ795) * DX795/(100*DL795) * 1000/(1000 - AP795)</f>
        <v>0</v>
      </c>
      <c r="AO795">
        <v>12.57942037977434</v>
      </c>
      <c r="AP795">
        <v>16.8603103030303</v>
      </c>
      <c r="AQ795">
        <v>-8.140491490635088E-06</v>
      </c>
      <c r="AR795">
        <v>106.857020934854</v>
      </c>
      <c r="AS795">
        <v>0</v>
      </c>
      <c r="AT795">
        <v>0</v>
      </c>
      <c r="AU795">
        <f>IF(AS795*$H$13&gt;=AW795,1.0,(AW795/(AW795-AS795*$H$13)))</f>
        <v>0</v>
      </c>
      <c r="AV795">
        <f>(AU795-1)*100</f>
        <v>0</v>
      </c>
      <c r="AW795">
        <f>MAX(0,($B$13+$C$13*EF795)/(1+$D$13*EF795)*DY795/(EA795+273)*$E$13)</f>
        <v>0</v>
      </c>
      <c r="AX795" t="s">
        <v>437</v>
      </c>
      <c r="AY795" t="s">
        <v>437</v>
      </c>
      <c r="AZ795">
        <v>0</v>
      </c>
      <c r="BA795">
        <v>0</v>
      </c>
      <c r="BB795">
        <f>1-AZ795/BA795</f>
        <v>0</v>
      </c>
      <c r="BC795">
        <v>0</v>
      </c>
      <c r="BD795" t="s">
        <v>437</v>
      </c>
      <c r="BE795" t="s">
        <v>437</v>
      </c>
      <c r="BF795">
        <v>0</v>
      </c>
      <c r="BG795">
        <v>0</v>
      </c>
      <c r="BH795">
        <f>1-BF795/BG795</f>
        <v>0</v>
      </c>
      <c r="BI795">
        <v>0.5</v>
      </c>
      <c r="BJ795">
        <f>DI795</f>
        <v>0</v>
      </c>
      <c r="BK795">
        <f>L795</f>
        <v>0</v>
      </c>
      <c r="BL795">
        <f>BH795*BI795*BJ795</f>
        <v>0</v>
      </c>
      <c r="BM795">
        <f>(BK795-BC795)/BJ795</f>
        <v>0</v>
      </c>
      <c r="BN795">
        <f>(BA795-BG795)/BG795</f>
        <v>0</v>
      </c>
      <c r="BO795">
        <f>AZ795/(BB795+AZ795/BG795)</f>
        <v>0</v>
      </c>
      <c r="BP795" t="s">
        <v>437</v>
      </c>
      <c r="BQ795">
        <v>0</v>
      </c>
      <c r="BR795">
        <f>IF(BQ795&lt;&gt;0, BQ795, BO795)</f>
        <v>0</v>
      </c>
      <c r="BS795">
        <f>1-BR795/BG795</f>
        <v>0</v>
      </c>
      <c r="BT795">
        <f>(BG795-BF795)/(BG795-BR795)</f>
        <v>0</v>
      </c>
      <c r="BU795">
        <f>(BA795-BG795)/(BA795-BR795)</f>
        <v>0</v>
      </c>
      <c r="BV795">
        <f>(BG795-BF795)/(BG795-AZ795)</f>
        <v>0</v>
      </c>
      <c r="BW795">
        <f>(BA795-BG795)/(BA795-AZ795)</f>
        <v>0</v>
      </c>
      <c r="BX795">
        <f>(BT795*BR795/BF795)</f>
        <v>0</v>
      </c>
      <c r="BY795">
        <f>(1-BX795)</f>
        <v>0</v>
      </c>
      <c r="BZ795">
        <v>2020</v>
      </c>
      <c r="CA795">
        <v>290.0000000000001</v>
      </c>
      <c r="CB795">
        <v>1590.42</v>
      </c>
      <c r="CC795">
        <v>295</v>
      </c>
      <c r="CD795">
        <v>5220.67</v>
      </c>
      <c r="CE795">
        <v>1591.29</v>
      </c>
      <c r="CF795">
        <v>-0.87</v>
      </c>
      <c r="CG795">
        <v>300.0000000000001</v>
      </c>
      <c r="CH795">
        <v>23.8</v>
      </c>
      <c r="CI795">
        <v>1650.734719841875</v>
      </c>
      <c r="CJ795">
        <v>2.032994541366527</v>
      </c>
      <c r="CK795">
        <v>-31.03478562282126</v>
      </c>
      <c r="CL795">
        <v>0.9198548094063967</v>
      </c>
      <c r="CM795">
        <v>0.9759925733019913</v>
      </c>
      <c r="CN795">
        <v>-0.00431141668520578</v>
      </c>
      <c r="CO795">
        <v>289.9999999999999</v>
      </c>
      <c r="CP795">
        <v>1590.91</v>
      </c>
      <c r="CQ795">
        <v>765</v>
      </c>
      <c r="CR795">
        <v>5219.32</v>
      </c>
      <c r="CS795">
        <v>1591.27</v>
      </c>
      <c r="CT795">
        <v>-0.36</v>
      </c>
      <c r="DH795">
        <f>$B$11*EG795+$C$11*EH795+$F$11*ES795*(1-EV795)</f>
        <v>0</v>
      </c>
      <c r="DI795">
        <f>DH795*DJ795</f>
        <v>0</v>
      </c>
      <c r="DJ795">
        <f>($B$11*$D$9+$C$11*$D$9+$F$11*((FF795+EX795)/MAX(FF795+EX795+FG795, 0.1)*$I$9+FG795/MAX(FF795+EX795+FG795, 0.1)*$J$9))/($B$11+$C$11+$F$11)</f>
        <v>0</v>
      </c>
      <c r="DK795">
        <f>($B$11*$K$9+$C$11*$K$9+$F$11*((FF795+EX795)/MAX(FF795+EX795+FG795, 0.1)*$P$9+FG795/MAX(FF795+EX795+FG795, 0.1)*$Q$9))/($B$11+$C$11+$F$11)</f>
        <v>0</v>
      </c>
      <c r="DL795">
        <v>6</v>
      </c>
      <c r="DM795">
        <v>0.5</v>
      </c>
      <c r="DN795" t="s">
        <v>438</v>
      </c>
      <c r="DO795">
        <v>2</v>
      </c>
      <c r="DP795" t="b">
        <v>1</v>
      </c>
      <c r="DQ795">
        <v>1761517614.7</v>
      </c>
      <c r="DR795">
        <v>291.1155</v>
      </c>
      <c r="DS795">
        <v>281.0541</v>
      </c>
      <c r="DT795">
        <v>16.86203</v>
      </c>
      <c r="DU795">
        <v>12.57991</v>
      </c>
      <c r="DV795">
        <v>293.1622</v>
      </c>
      <c r="DW795">
        <v>16.78213</v>
      </c>
      <c r="DX795">
        <v>499.9287</v>
      </c>
      <c r="DY795">
        <v>90.24701000000002</v>
      </c>
      <c r="DZ795">
        <v>0.09993971000000001</v>
      </c>
      <c r="EA795">
        <v>24.26129</v>
      </c>
      <c r="EB795">
        <v>23.99402</v>
      </c>
      <c r="EC795">
        <v>999.9</v>
      </c>
      <c r="ED795">
        <v>0</v>
      </c>
      <c r="EE795">
        <v>0</v>
      </c>
      <c r="EF795">
        <v>10002.88</v>
      </c>
      <c r="EG795">
        <v>0</v>
      </c>
      <c r="EH795">
        <v>1069.24</v>
      </c>
      <c r="EI795">
        <v>10.061261</v>
      </c>
      <c r="EJ795">
        <v>296.1086</v>
      </c>
      <c r="EK795">
        <v>284.6349</v>
      </c>
      <c r="EL795">
        <v>4.282126</v>
      </c>
      <c r="EM795">
        <v>281.0541</v>
      </c>
      <c r="EN795">
        <v>12.57991</v>
      </c>
      <c r="EO795">
        <v>1.521748</v>
      </c>
      <c r="EP795">
        <v>1.135298</v>
      </c>
      <c r="EQ795">
        <v>13.18844</v>
      </c>
      <c r="ER795">
        <v>8.779121</v>
      </c>
      <c r="ES795">
        <v>1999.989</v>
      </c>
      <c r="ET795">
        <v>0.9799941000000001</v>
      </c>
      <c r="EU795">
        <v>0.02000569</v>
      </c>
      <c r="EV795">
        <v>0</v>
      </c>
      <c r="EW795">
        <v>1395.285</v>
      </c>
      <c r="EX795">
        <v>5.000970000000001</v>
      </c>
      <c r="EY795">
        <v>28212.99</v>
      </c>
      <c r="EZ795">
        <v>16707.45</v>
      </c>
      <c r="FA795">
        <v>41.562</v>
      </c>
      <c r="FB795">
        <v>42.6374</v>
      </c>
      <c r="FC795">
        <v>41.687</v>
      </c>
      <c r="FD795">
        <v>42</v>
      </c>
      <c r="FE795">
        <v>41.562</v>
      </c>
      <c r="FF795">
        <v>1955.079</v>
      </c>
      <c r="FG795">
        <v>39.90999999999999</v>
      </c>
      <c r="FH795">
        <v>0</v>
      </c>
      <c r="FI795">
        <v>12488.60000014305</v>
      </c>
      <c r="FJ795">
        <v>0</v>
      </c>
      <c r="FK795">
        <v>1395.864230769231</v>
      </c>
      <c r="FL795">
        <v>-7.362393145197264</v>
      </c>
      <c r="FM795">
        <v>-152.618803553153</v>
      </c>
      <c r="FN795">
        <v>28226.17307692308</v>
      </c>
      <c r="FO795">
        <v>15</v>
      </c>
      <c r="FP795">
        <v>0</v>
      </c>
      <c r="FQ795" t="s">
        <v>439</v>
      </c>
      <c r="FR795">
        <v>1760210915.6</v>
      </c>
      <c r="FS795">
        <v>0</v>
      </c>
      <c r="FT795">
        <v>0</v>
      </c>
      <c r="FU795">
        <v>-0.215</v>
      </c>
      <c r="FV795">
        <v>0</v>
      </c>
      <c r="FW795">
        <v>-0.6919999999999999</v>
      </c>
      <c r="FX795">
        <v>0</v>
      </c>
      <c r="FY795">
        <v>400</v>
      </c>
      <c r="FZ795">
        <v>0</v>
      </c>
      <c r="GA795">
        <v>0.15</v>
      </c>
      <c r="GB795">
        <v>0</v>
      </c>
      <c r="GC795">
        <v>8.95217463414634</v>
      </c>
      <c r="GD795">
        <v>8.116093379790938</v>
      </c>
      <c r="GE795">
        <v>0.801573859235836</v>
      </c>
      <c r="GF795">
        <v>0</v>
      </c>
      <c r="GG795">
        <v>1396.240588235294</v>
      </c>
      <c r="GH795">
        <v>-5.62322382503202</v>
      </c>
      <c r="GI795">
        <v>0.6411017225722667</v>
      </c>
      <c r="GJ795">
        <v>0</v>
      </c>
      <c r="GK795">
        <v>4.278381219512196</v>
      </c>
      <c r="GL795">
        <v>0.01723128919860905</v>
      </c>
      <c r="GM795">
        <v>0.003336692677635384</v>
      </c>
      <c r="GN795">
        <v>1</v>
      </c>
      <c r="GO795">
        <v>1</v>
      </c>
      <c r="GP795">
        <v>3</v>
      </c>
      <c r="GQ795" t="s">
        <v>446</v>
      </c>
      <c r="GR795">
        <v>3.13324</v>
      </c>
      <c r="GS795">
        <v>2.76044</v>
      </c>
      <c r="GT795">
        <v>0.0681982</v>
      </c>
      <c r="GU795">
        <v>0.0650559</v>
      </c>
      <c r="GV795">
        <v>0.08201170000000001</v>
      </c>
      <c r="GW795">
        <v>0.06554400000000001</v>
      </c>
      <c r="GX795">
        <v>29540.4</v>
      </c>
      <c r="GY795">
        <v>29647.7</v>
      </c>
      <c r="GZ795">
        <v>29487.5</v>
      </c>
      <c r="HA795">
        <v>29316.2</v>
      </c>
      <c r="HB795">
        <v>35771.8</v>
      </c>
      <c r="HC795">
        <v>36291.3</v>
      </c>
      <c r="HD795">
        <v>41489.9</v>
      </c>
      <c r="HE795">
        <v>41646.6</v>
      </c>
      <c r="HF795">
        <v>1.9106</v>
      </c>
      <c r="HG795">
        <v>1.82213</v>
      </c>
      <c r="HH795">
        <v>-0.0133961</v>
      </c>
      <c r="HI795">
        <v>0</v>
      </c>
      <c r="HJ795">
        <v>24.2159</v>
      </c>
      <c r="HK795">
        <v>999.9</v>
      </c>
      <c r="HL795">
        <v>33</v>
      </c>
      <c r="HM795">
        <v>31.2</v>
      </c>
      <c r="HN795">
        <v>16.6855</v>
      </c>
      <c r="HO795">
        <v>62.397</v>
      </c>
      <c r="HP795">
        <v>30.9335</v>
      </c>
      <c r="HQ795">
        <v>1</v>
      </c>
      <c r="HR795">
        <v>0.310097</v>
      </c>
      <c r="HS795">
        <v>5.01614</v>
      </c>
      <c r="HT795">
        <v>20.2695</v>
      </c>
      <c r="HU795">
        <v>5.21819</v>
      </c>
      <c r="HV795">
        <v>12.0159</v>
      </c>
      <c r="HW795">
        <v>4.98825</v>
      </c>
      <c r="HX795">
        <v>3.28778</v>
      </c>
      <c r="HY795">
        <v>9999</v>
      </c>
      <c r="HZ795">
        <v>9999</v>
      </c>
      <c r="IA795">
        <v>9999</v>
      </c>
      <c r="IB795">
        <v>999.9</v>
      </c>
      <c r="IC795">
        <v>4.97286</v>
      </c>
      <c r="ID795">
        <v>1.86661</v>
      </c>
      <c r="IE795">
        <v>1.86585</v>
      </c>
      <c r="IF795">
        <v>1.86584</v>
      </c>
      <c r="IG795">
        <v>1.8677</v>
      </c>
      <c r="IH795">
        <v>1.87015</v>
      </c>
      <c r="II795">
        <v>1.86874</v>
      </c>
      <c r="IJ795">
        <v>1.87027</v>
      </c>
      <c r="IK795">
        <v>0</v>
      </c>
      <c r="IL795">
        <v>0</v>
      </c>
      <c r="IM795">
        <v>0</v>
      </c>
      <c r="IN795">
        <v>0</v>
      </c>
      <c r="IO795" t="s">
        <v>441</v>
      </c>
      <c r="IP795" t="s">
        <v>442</v>
      </c>
      <c r="IQ795" t="s">
        <v>443</v>
      </c>
      <c r="IR795" t="s">
        <v>443</v>
      </c>
      <c r="IS795" t="s">
        <v>443</v>
      </c>
      <c r="IT795" t="s">
        <v>443</v>
      </c>
      <c r="IU795">
        <v>0</v>
      </c>
      <c r="IV795">
        <v>100</v>
      </c>
      <c r="IW795">
        <v>100</v>
      </c>
      <c r="IX795">
        <v>-2.028</v>
      </c>
      <c r="IY795">
        <v>0.0799</v>
      </c>
      <c r="IZ795">
        <v>-1.414774939843471</v>
      </c>
      <c r="JA795">
        <v>-0.002262605230658699</v>
      </c>
      <c r="JB795">
        <v>4.117972070868355E-07</v>
      </c>
      <c r="JC795">
        <v>-1.535053720392113E-10</v>
      </c>
      <c r="JD795">
        <v>-0.05773197212917025</v>
      </c>
      <c r="JE795">
        <v>-0.004387372397949352</v>
      </c>
      <c r="JF795">
        <v>0.001148265067849212</v>
      </c>
      <c r="JG795">
        <v>-2.372704636287677E-05</v>
      </c>
      <c r="JH795">
        <v>4</v>
      </c>
      <c r="JI795">
        <v>2346</v>
      </c>
      <c r="JJ795">
        <v>1</v>
      </c>
      <c r="JK795">
        <v>24</v>
      </c>
      <c r="JL795">
        <v>21778.4</v>
      </c>
      <c r="JM795">
        <v>29358627</v>
      </c>
      <c r="JN795">
        <v>0.6933589999999999</v>
      </c>
      <c r="JO795">
        <v>2.30347</v>
      </c>
      <c r="JP795">
        <v>1.39648</v>
      </c>
      <c r="JQ795">
        <v>2.35474</v>
      </c>
      <c r="JR795">
        <v>1.49536</v>
      </c>
      <c r="JS795">
        <v>2.5647</v>
      </c>
      <c r="JT795">
        <v>36.0113</v>
      </c>
      <c r="JU795">
        <v>24.0262</v>
      </c>
      <c r="JV795">
        <v>18</v>
      </c>
      <c r="JW795">
        <v>502.303</v>
      </c>
      <c r="JX795">
        <v>435.602</v>
      </c>
      <c r="JY795">
        <v>18.5683</v>
      </c>
      <c r="JZ795">
        <v>31.3836</v>
      </c>
      <c r="KA795">
        <v>30</v>
      </c>
      <c r="KB795">
        <v>31.1728</v>
      </c>
      <c r="KC795">
        <v>31.0984</v>
      </c>
      <c r="KD795">
        <v>13.7644</v>
      </c>
      <c r="KE795">
        <v>26.2932</v>
      </c>
      <c r="KF795">
        <v>25.5704</v>
      </c>
      <c r="KG795">
        <v>18.5775</v>
      </c>
      <c r="KH795">
        <v>246.25</v>
      </c>
      <c r="KI795">
        <v>12.6083</v>
      </c>
      <c r="KJ795">
        <v>100.773</v>
      </c>
      <c r="KK795">
        <v>100.149</v>
      </c>
    </row>
    <row r="796" spans="1:297">
      <c r="A796">
        <v>780</v>
      </c>
      <c r="B796">
        <v>1761517622.5</v>
      </c>
      <c r="C796">
        <v>10412</v>
      </c>
      <c r="D796" t="s">
        <v>2010</v>
      </c>
      <c r="E796" t="s">
        <v>2011</v>
      </c>
      <c r="F796">
        <v>5</v>
      </c>
      <c r="G796" t="s">
        <v>1989</v>
      </c>
      <c r="H796" t="s">
        <v>436</v>
      </c>
      <c r="I796">
        <v>1761517620</v>
      </c>
      <c r="J796">
        <f>(K796)/1000</f>
        <v>0</v>
      </c>
      <c r="K796">
        <f>IF(DP796, AN796, AH796)</f>
        <v>0</v>
      </c>
      <c r="L796">
        <f>IF(DP796, AI796, AG796)</f>
        <v>0</v>
      </c>
      <c r="M796">
        <f>DR796 - IF(AU796&gt;1, L796*DL796*100.0/(AW796), 0)</f>
        <v>0</v>
      </c>
      <c r="N796">
        <f>((T796-J796/2)*M796-L796)/(T796+J796/2)</f>
        <v>0</v>
      </c>
      <c r="O796">
        <f>N796*(DY796+DZ796)/1000.0</f>
        <v>0</v>
      </c>
      <c r="P796">
        <f>(DR796 - IF(AU796&gt;1, L796*DL796*100.0/(AW796), 0))*(DY796+DZ796)/1000.0</f>
        <v>0</v>
      </c>
      <c r="Q796">
        <f>2.0/((1/S796-1/R796)+SIGN(S796)*SQRT((1/S796-1/R796)*(1/S796-1/R796) + 4*DM796/((DM796+1)*(DM796+1))*(2*1/S796*1/R796-1/R796*1/R796)))</f>
        <v>0</v>
      </c>
      <c r="R796">
        <f>IF(LEFT(DN796,1)&lt;&gt;"0",IF(LEFT(DN796,1)="1",3.0,DO796),$D$5+$E$5*(EF796*DY796/($K$5*1000))+$F$5*(EF796*DY796/($K$5*1000))*MAX(MIN(DL796,$J$5),$I$5)*MAX(MIN(DL796,$J$5),$I$5)+$G$5*MAX(MIN(DL796,$J$5),$I$5)*(EF796*DY796/($K$5*1000))+$H$5*(EF796*DY796/($K$5*1000))*(EF796*DY796/($K$5*1000)))</f>
        <v>0</v>
      </c>
      <c r="S796">
        <f>J796*(1000-(1000*0.61365*exp(17.502*W796/(240.97+W796))/(DY796+DZ796)+DT796)/2)/(1000*0.61365*exp(17.502*W796/(240.97+W796))/(DY796+DZ796)-DT796)</f>
        <v>0</v>
      </c>
      <c r="T796">
        <f>1/((DM796+1)/(Q796/1.6)+1/(R796/1.37)) + DM796/((DM796+1)/(Q796/1.6) + DM796/(R796/1.37))</f>
        <v>0</v>
      </c>
      <c r="U796">
        <f>(DH796*DK796)</f>
        <v>0</v>
      </c>
      <c r="V796">
        <f>(EA796+(U796+2*0.95*5.67E-8*(((EA796+$B$7)+273)^4-(EA796+273)^4)-44100*J796)/(1.84*29.3*R796+8*0.95*5.67E-8*(EA796+273)^3))</f>
        <v>0</v>
      </c>
      <c r="W796">
        <f>($C$7*EB796+$D$7*EC796+$E$7*V796)</f>
        <v>0</v>
      </c>
      <c r="X796">
        <f>0.61365*exp(17.502*W796/(240.97+W796))</f>
        <v>0</v>
      </c>
      <c r="Y796">
        <f>(Z796/AA796*100)</f>
        <v>0</v>
      </c>
      <c r="Z796">
        <f>DT796*(DY796+DZ796)/1000</f>
        <v>0</v>
      </c>
      <c r="AA796">
        <f>0.61365*exp(17.502*EA796/(240.97+EA796))</f>
        <v>0</v>
      </c>
      <c r="AB796">
        <f>(X796-DT796*(DY796+DZ796)/1000)</f>
        <v>0</v>
      </c>
      <c r="AC796">
        <f>(-J796*44100)</f>
        <v>0</v>
      </c>
      <c r="AD796">
        <f>2*29.3*R796*0.92*(EA796-W796)</f>
        <v>0</v>
      </c>
      <c r="AE796">
        <f>2*0.95*5.67E-8*(((EA796+$B$7)+273)^4-(W796+273)^4)</f>
        <v>0</v>
      </c>
      <c r="AF796">
        <f>U796+AE796+AC796+AD796</f>
        <v>0</v>
      </c>
      <c r="AG796">
        <f>DX796*AU796*(DS796-DR796*(1000-AU796*DU796)/(1000-AU796*DT796))/(100*DL796)</f>
        <v>0</v>
      </c>
      <c r="AH796">
        <f>1000*DX796*AU796*(DT796-DU796)/(100*DL796*(1000-AU796*DT796))</f>
        <v>0</v>
      </c>
      <c r="AI796">
        <f>(AJ796 - AK796 - DY796*1E3/(8.314*(EA796+273.15)) * AM796/DX796 * AL796) * DX796/(100*DL796) * (1000 - DU796)/1000</f>
        <v>0</v>
      </c>
      <c r="AJ796">
        <v>268.3664255237811</v>
      </c>
      <c r="AK796">
        <v>272.4370303030304</v>
      </c>
      <c r="AL796">
        <v>-3.245062012525488</v>
      </c>
      <c r="AM796">
        <v>65.59915054871037</v>
      </c>
      <c r="AN796">
        <f>(AP796 - AO796 + DY796*1E3/(8.314*(EA796+273.15)) * AR796/DX796 * AQ796) * DX796/(100*DL796) * 1000/(1000 - AP796)</f>
        <v>0</v>
      </c>
      <c r="AO796">
        <v>12.57726096383389</v>
      </c>
      <c r="AP796">
        <v>16.85763515151515</v>
      </c>
      <c r="AQ796">
        <v>-5.567668381735926E-06</v>
      </c>
      <c r="AR796">
        <v>106.857020934854</v>
      </c>
      <c r="AS796">
        <v>0</v>
      </c>
      <c r="AT796">
        <v>0</v>
      </c>
      <c r="AU796">
        <f>IF(AS796*$H$13&gt;=AW796,1.0,(AW796/(AW796-AS796*$H$13)))</f>
        <v>0</v>
      </c>
      <c r="AV796">
        <f>(AU796-1)*100</f>
        <v>0</v>
      </c>
      <c r="AW796">
        <f>MAX(0,($B$13+$C$13*EF796)/(1+$D$13*EF796)*DY796/(EA796+273)*$E$13)</f>
        <v>0</v>
      </c>
      <c r="AX796" t="s">
        <v>437</v>
      </c>
      <c r="AY796" t="s">
        <v>437</v>
      </c>
      <c r="AZ796">
        <v>0</v>
      </c>
      <c r="BA796">
        <v>0</v>
      </c>
      <c r="BB796">
        <f>1-AZ796/BA796</f>
        <v>0</v>
      </c>
      <c r="BC796">
        <v>0</v>
      </c>
      <c r="BD796" t="s">
        <v>437</v>
      </c>
      <c r="BE796" t="s">
        <v>437</v>
      </c>
      <c r="BF796">
        <v>0</v>
      </c>
      <c r="BG796">
        <v>0</v>
      </c>
      <c r="BH796">
        <f>1-BF796/BG796</f>
        <v>0</v>
      </c>
      <c r="BI796">
        <v>0.5</v>
      </c>
      <c r="BJ796">
        <f>DI796</f>
        <v>0</v>
      </c>
      <c r="BK796">
        <f>L796</f>
        <v>0</v>
      </c>
      <c r="BL796">
        <f>BH796*BI796*BJ796</f>
        <v>0</v>
      </c>
      <c r="BM796">
        <f>(BK796-BC796)/BJ796</f>
        <v>0</v>
      </c>
      <c r="BN796">
        <f>(BA796-BG796)/BG796</f>
        <v>0</v>
      </c>
      <c r="BO796">
        <f>AZ796/(BB796+AZ796/BG796)</f>
        <v>0</v>
      </c>
      <c r="BP796" t="s">
        <v>437</v>
      </c>
      <c r="BQ796">
        <v>0</v>
      </c>
      <c r="BR796">
        <f>IF(BQ796&lt;&gt;0, BQ796, BO796)</f>
        <v>0</v>
      </c>
      <c r="BS796">
        <f>1-BR796/BG796</f>
        <v>0</v>
      </c>
      <c r="BT796">
        <f>(BG796-BF796)/(BG796-BR796)</f>
        <v>0</v>
      </c>
      <c r="BU796">
        <f>(BA796-BG796)/(BA796-BR796)</f>
        <v>0</v>
      </c>
      <c r="BV796">
        <f>(BG796-BF796)/(BG796-AZ796)</f>
        <v>0</v>
      </c>
      <c r="BW796">
        <f>(BA796-BG796)/(BA796-AZ796)</f>
        <v>0</v>
      </c>
      <c r="BX796">
        <f>(BT796*BR796/BF796)</f>
        <v>0</v>
      </c>
      <c r="BY796">
        <f>(1-BX796)</f>
        <v>0</v>
      </c>
      <c r="BZ796">
        <v>2020</v>
      </c>
      <c r="CA796">
        <v>290.0000000000001</v>
      </c>
      <c r="CB796">
        <v>1590.42</v>
      </c>
      <c r="CC796">
        <v>295</v>
      </c>
      <c r="CD796">
        <v>5220.67</v>
      </c>
      <c r="CE796">
        <v>1591.29</v>
      </c>
      <c r="CF796">
        <v>-0.87</v>
      </c>
      <c r="CG796">
        <v>300.0000000000001</v>
      </c>
      <c r="CH796">
        <v>23.8</v>
      </c>
      <c r="CI796">
        <v>1650.734719841875</v>
      </c>
      <c r="CJ796">
        <v>2.032994541366527</v>
      </c>
      <c r="CK796">
        <v>-31.03478562282126</v>
      </c>
      <c r="CL796">
        <v>0.9198548094063967</v>
      </c>
      <c r="CM796">
        <v>0.9759925733019913</v>
      </c>
      <c r="CN796">
        <v>-0.00431141668520578</v>
      </c>
      <c r="CO796">
        <v>289.9999999999999</v>
      </c>
      <c r="CP796">
        <v>1590.91</v>
      </c>
      <c r="CQ796">
        <v>765</v>
      </c>
      <c r="CR796">
        <v>5219.32</v>
      </c>
      <c r="CS796">
        <v>1591.27</v>
      </c>
      <c r="CT796">
        <v>-0.36</v>
      </c>
      <c r="DH796">
        <f>$B$11*EG796+$C$11*EH796+$F$11*ES796*(1-EV796)</f>
        <v>0</v>
      </c>
      <c r="DI796">
        <f>DH796*DJ796</f>
        <v>0</v>
      </c>
      <c r="DJ796">
        <f>($B$11*$D$9+$C$11*$D$9+$F$11*((FF796+EX796)/MAX(FF796+EX796+FG796, 0.1)*$I$9+FG796/MAX(FF796+EX796+FG796, 0.1)*$J$9))/($B$11+$C$11+$F$11)</f>
        <v>0</v>
      </c>
      <c r="DK796">
        <f>($B$11*$K$9+$C$11*$K$9+$F$11*((FF796+EX796)/MAX(FF796+EX796+FG796, 0.1)*$P$9+FG796/MAX(FF796+EX796+FG796, 0.1)*$Q$9))/($B$11+$C$11+$F$11)</f>
        <v>0</v>
      </c>
      <c r="DL796">
        <v>6</v>
      </c>
      <c r="DM796">
        <v>0.5</v>
      </c>
      <c r="DN796" t="s">
        <v>438</v>
      </c>
      <c r="DO796">
        <v>2</v>
      </c>
      <c r="DP796" t="b">
        <v>1</v>
      </c>
      <c r="DQ796">
        <v>1761517620</v>
      </c>
      <c r="DR796">
        <v>274.22</v>
      </c>
      <c r="DS796">
        <v>263.4912222222222</v>
      </c>
      <c r="DT796">
        <v>16.85833333333333</v>
      </c>
      <c r="DU796">
        <v>12.57716666666667</v>
      </c>
      <c r="DV796">
        <v>276.2316666666667</v>
      </c>
      <c r="DW796">
        <v>16.77848888888889</v>
      </c>
      <c r="DX796">
        <v>500.0146666666666</v>
      </c>
      <c r="DY796">
        <v>90.25060000000001</v>
      </c>
      <c r="DZ796">
        <v>0.1000043111111111</v>
      </c>
      <c r="EA796">
        <v>24.26262222222222</v>
      </c>
      <c r="EB796">
        <v>23.99586666666666</v>
      </c>
      <c r="EC796">
        <v>999.9000000000001</v>
      </c>
      <c r="ED796">
        <v>0</v>
      </c>
      <c r="EE796">
        <v>0</v>
      </c>
      <c r="EF796">
        <v>9996.047777777778</v>
      </c>
      <c r="EG796">
        <v>0</v>
      </c>
      <c r="EH796">
        <v>1069.24</v>
      </c>
      <c r="EI796">
        <v>10.72907777777778</v>
      </c>
      <c r="EJ796">
        <v>278.9222222222222</v>
      </c>
      <c r="EK796">
        <v>266.8471111111111</v>
      </c>
      <c r="EL796">
        <v>4.281166666666667</v>
      </c>
      <c r="EM796">
        <v>263.4912222222222</v>
      </c>
      <c r="EN796">
        <v>12.57716666666667</v>
      </c>
      <c r="EO796">
        <v>1.521474444444444</v>
      </c>
      <c r="EP796">
        <v>1.135097777777778</v>
      </c>
      <c r="EQ796">
        <v>13.18567777777778</v>
      </c>
      <c r="ER796">
        <v>8.776497777777779</v>
      </c>
      <c r="ES796">
        <v>2000.011111111111</v>
      </c>
      <c r="ET796">
        <v>0.9799943333333333</v>
      </c>
      <c r="EU796">
        <v>0.02000546666666666</v>
      </c>
      <c r="EV796">
        <v>0</v>
      </c>
      <c r="EW796">
        <v>1394.22</v>
      </c>
      <c r="EX796">
        <v>5.00097</v>
      </c>
      <c r="EY796">
        <v>28188.88888888889</v>
      </c>
      <c r="EZ796">
        <v>16707.64444444445</v>
      </c>
      <c r="FA796">
        <v>41.562</v>
      </c>
      <c r="FB796">
        <v>42.66633333333333</v>
      </c>
      <c r="FC796">
        <v>41.687</v>
      </c>
      <c r="FD796">
        <v>42</v>
      </c>
      <c r="FE796">
        <v>41.562</v>
      </c>
      <c r="FF796">
        <v>1955.101111111111</v>
      </c>
      <c r="FG796">
        <v>39.91</v>
      </c>
      <c r="FH796">
        <v>0</v>
      </c>
      <c r="FI796">
        <v>12493.40000009537</v>
      </c>
      <c r="FJ796">
        <v>0</v>
      </c>
      <c r="FK796">
        <v>1395.162692307692</v>
      </c>
      <c r="FL796">
        <v>-10.36888885668859</v>
      </c>
      <c r="FM796">
        <v>-232.6119655064662</v>
      </c>
      <c r="FN796">
        <v>28210.91923076923</v>
      </c>
      <c r="FO796">
        <v>15</v>
      </c>
      <c r="FP796">
        <v>0</v>
      </c>
      <c r="FQ796" t="s">
        <v>439</v>
      </c>
      <c r="FR796">
        <v>1760210915.6</v>
      </c>
      <c r="FS796">
        <v>0</v>
      </c>
      <c r="FT796">
        <v>0</v>
      </c>
      <c r="FU796">
        <v>-0.215</v>
      </c>
      <c r="FV796">
        <v>0</v>
      </c>
      <c r="FW796">
        <v>-0.6919999999999999</v>
      </c>
      <c r="FX796">
        <v>0</v>
      </c>
      <c r="FY796">
        <v>400</v>
      </c>
      <c r="FZ796">
        <v>0</v>
      </c>
      <c r="GA796">
        <v>0.15</v>
      </c>
      <c r="GB796">
        <v>0</v>
      </c>
      <c r="GC796">
        <v>9.618388292682928</v>
      </c>
      <c r="GD796">
        <v>7.961456864111518</v>
      </c>
      <c r="GE796">
        <v>0.7857752475318057</v>
      </c>
      <c r="GF796">
        <v>0</v>
      </c>
      <c r="GG796">
        <v>1395.565882352941</v>
      </c>
      <c r="GH796">
        <v>-8.565622595640848</v>
      </c>
      <c r="GI796">
        <v>0.895653286539266</v>
      </c>
      <c r="GJ796">
        <v>0</v>
      </c>
      <c r="GK796">
        <v>4.279198536585366</v>
      </c>
      <c r="GL796">
        <v>0.02433407665505709</v>
      </c>
      <c r="GM796">
        <v>0.003165526628229184</v>
      </c>
      <c r="GN796">
        <v>1</v>
      </c>
      <c r="GO796">
        <v>1</v>
      </c>
      <c r="GP796">
        <v>3</v>
      </c>
      <c r="GQ796" t="s">
        <v>446</v>
      </c>
      <c r="GR796">
        <v>3.13326</v>
      </c>
      <c r="GS796">
        <v>2.76037</v>
      </c>
      <c r="GT796">
        <v>0.06496780000000001</v>
      </c>
      <c r="GU796">
        <v>0.0616873</v>
      </c>
      <c r="GV796">
        <v>0.0820036</v>
      </c>
      <c r="GW796">
        <v>0.0655385</v>
      </c>
      <c r="GX796">
        <v>29642.3</v>
      </c>
      <c r="GY796">
        <v>29754.2</v>
      </c>
      <c r="GZ796">
        <v>29486.9</v>
      </c>
      <c r="HA796">
        <v>29315.9</v>
      </c>
      <c r="HB796">
        <v>35771.1</v>
      </c>
      <c r="HC796">
        <v>36291.4</v>
      </c>
      <c r="HD796">
        <v>41488.8</v>
      </c>
      <c r="HE796">
        <v>41646.6</v>
      </c>
      <c r="HF796">
        <v>1.91075</v>
      </c>
      <c r="HG796">
        <v>1.8225</v>
      </c>
      <c r="HH796">
        <v>-0.0139214</v>
      </c>
      <c r="HI796">
        <v>0</v>
      </c>
      <c r="HJ796">
        <v>24.2174</v>
      </c>
      <c r="HK796">
        <v>999.9</v>
      </c>
      <c r="HL796">
        <v>33</v>
      </c>
      <c r="HM796">
        <v>31.2</v>
      </c>
      <c r="HN796">
        <v>16.6861</v>
      </c>
      <c r="HO796">
        <v>62.437</v>
      </c>
      <c r="HP796">
        <v>30.7692</v>
      </c>
      <c r="HQ796">
        <v>1</v>
      </c>
      <c r="HR796">
        <v>0.310137</v>
      </c>
      <c r="HS796">
        <v>4.99876</v>
      </c>
      <c r="HT796">
        <v>20.2698</v>
      </c>
      <c r="HU796">
        <v>5.21744</v>
      </c>
      <c r="HV796">
        <v>12.0159</v>
      </c>
      <c r="HW796">
        <v>4.98785</v>
      </c>
      <c r="HX796">
        <v>3.28768</v>
      </c>
      <c r="HY796">
        <v>9999</v>
      </c>
      <c r="HZ796">
        <v>9999</v>
      </c>
      <c r="IA796">
        <v>9999</v>
      </c>
      <c r="IB796">
        <v>999.9</v>
      </c>
      <c r="IC796">
        <v>4.97285</v>
      </c>
      <c r="ID796">
        <v>1.8666</v>
      </c>
      <c r="IE796">
        <v>1.86586</v>
      </c>
      <c r="IF796">
        <v>1.86585</v>
      </c>
      <c r="IG796">
        <v>1.86768</v>
      </c>
      <c r="IH796">
        <v>1.87015</v>
      </c>
      <c r="II796">
        <v>1.86874</v>
      </c>
      <c r="IJ796">
        <v>1.87027</v>
      </c>
      <c r="IK796">
        <v>0</v>
      </c>
      <c r="IL796">
        <v>0</v>
      </c>
      <c r="IM796">
        <v>0</v>
      </c>
      <c r="IN796">
        <v>0</v>
      </c>
      <c r="IO796" t="s">
        <v>441</v>
      </c>
      <c r="IP796" t="s">
        <v>442</v>
      </c>
      <c r="IQ796" t="s">
        <v>443</v>
      </c>
      <c r="IR796" t="s">
        <v>443</v>
      </c>
      <c r="IS796" t="s">
        <v>443</v>
      </c>
      <c r="IT796" t="s">
        <v>443</v>
      </c>
      <c r="IU796">
        <v>0</v>
      </c>
      <c r="IV796">
        <v>100</v>
      </c>
      <c r="IW796">
        <v>100</v>
      </c>
      <c r="IX796">
        <v>-1.995</v>
      </c>
      <c r="IY796">
        <v>0.0798</v>
      </c>
      <c r="IZ796">
        <v>-1.414774939843471</v>
      </c>
      <c r="JA796">
        <v>-0.002262605230658699</v>
      </c>
      <c r="JB796">
        <v>4.117972070868355E-07</v>
      </c>
      <c r="JC796">
        <v>-1.535053720392113E-10</v>
      </c>
      <c r="JD796">
        <v>-0.05773197212917025</v>
      </c>
      <c r="JE796">
        <v>-0.004387372397949352</v>
      </c>
      <c r="JF796">
        <v>0.001148265067849212</v>
      </c>
      <c r="JG796">
        <v>-2.372704636287677E-05</v>
      </c>
      <c r="JH796">
        <v>4</v>
      </c>
      <c r="JI796">
        <v>2346</v>
      </c>
      <c r="JJ796">
        <v>1</v>
      </c>
      <c r="JK796">
        <v>24</v>
      </c>
      <c r="JL796">
        <v>21778.4</v>
      </c>
      <c r="JM796">
        <v>29358627</v>
      </c>
      <c r="JN796">
        <v>0.656738</v>
      </c>
      <c r="JO796">
        <v>2.29614</v>
      </c>
      <c r="JP796">
        <v>1.39648</v>
      </c>
      <c r="JQ796">
        <v>2.35352</v>
      </c>
      <c r="JR796">
        <v>1.49536</v>
      </c>
      <c r="JS796">
        <v>2.68066</v>
      </c>
      <c r="JT796">
        <v>36.0113</v>
      </c>
      <c r="JU796">
        <v>24.0262</v>
      </c>
      <c r="JV796">
        <v>18</v>
      </c>
      <c r="JW796">
        <v>502.401</v>
      </c>
      <c r="JX796">
        <v>435.833</v>
      </c>
      <c r="JY796">
        <v>18.574</v>
      </c>
      <c r="JZ796">
        <v>31.3836</v>
      </c>
      <c r="KA796">
        <v>30.0001</v>
      </c>
      <c r="KB796">
        <v>31.1728</v>
      </c>
      <c r="KC796">
        <v>31.0984</v>
      </c>
      <c r="KD796">
        <v>13.0889</v>
      </c>
      <c r="KE796">
        <v>26.2932</v>
      </c>
      <c r="KF796">
        <v>25.5704</v>
      </c>
      <c r="KG796">
        <v>18.5804</v>
      </c>
      <c r="KH796">
        <v>232.893</v>
      </c>
      <c r="KI796">
        <v>12.6082</v>
      </c>
      <c r="KJ796">
        <v>100.771</v>
      </c>
      <c r="KK796">
        <v>100.149</v>
      </c>
    </row>
    <row r="797" spans="1:297">
      <c r="A797">
        <v>781</v>
      </c>
      <c r="B797">
        <v>1761517627.5</v>
      </c>
      <c r="C797">
        <v>10417</v>
      </c>
      <c r="D797" t="s">
        <v>2012</v>
      </c>
      <c r="E797" t="s">
        <v>2013</v>
      </c>
      <c r="F797">
        <v>5</v>
      </c>
      <c r="G797" t="s">
        <v>1989</v>
      </c>
      <c r="H797" t="s">
        <v>436</v>
      </c>
      <c r="I797">
        <v>1761517624.7</v>
      </c>
      <c r="J797">
        <f>(K797)/1000</f>
        <v>0</v>
      </c>
      <c r="K797">
        <f>IF(DP797, AN797, AH797)</f>
        <v>0</v>
      </c>
      <c r="L797">
        <f>IF(DP797, AI797, AG797)</f>
        <v>0</v>
      </c>
      <c r="M797">
        <f>DR797 - IF(AU797&gt;1, L797*DL797*100.0/(AW797), 0)</f>
        <v>0</v>
      </c>
      <c r="N797">
        <f>((T797-J797/2)*M797-L797)/(T797+J797/2)</f>
        <v>0</v>
      </c>
      <c r="O797">
        <f>N797*(DY797+DZ797)/1000.0</f>
        <v>0</v>
      </c>
      <c r="P797">
        <f>(DR797 - IF(AU797&gt;1, L797*DL797*100.0/(AW797), 0))*(DY797+DZ797)/1000.0</f>
        <v>0</v>
      </c>
      <c r="Q797">
        <f>2.0/((1/S797-1/R797)+SIGN(S797)*SQRT((1/S797-1/R797)*(1/S797-1/R797) + 4*DM797/((DM797+1)*(DM797+1))*(2*1/S797*1/R797-1/R797*1/R797)))</f>
        <v>0</v>
      </c>
      <c r="R797">
        <f>IF(LEFT(DN797,1)&lt;&gt;"0",IF(LEFT(DN797,1)="1",3.0,DO797),$D$5+$E$5*(EF797*DY797/($K$5*1000))+$F$5*(EF797*DY797/($K$5*1000))*MAX(MIN(DL797,$J$5),$I$5)*MAX(MIN(DL797,$J$5),$I$5)+$G$5*MAX(MIN(DL797,$J$5),$I$5)*(EF797*DY797/($K$5*1000))+$H$5*(EF797*DY797/($K$5*1000))*(EF797*DY797/($K$5*1000)))</f>
        <v>0</v>
      </c>
      <c r="S797">
        <f>J797*(1000-(1000*0.61365*exp(17.502*W797/(240.97+W797))/(DY797+DZ797)+DT797)/2)/(1000*0.61365*exp(17.502*W797/(240.97+W797))/(DY797+DZ797)-DT797)</f>
        <v>0</v>
      </c>
      <c r="T797">
        <f>1/((DM797+1)/(Q797/1.6)+1/(R797/1.37)) + DM797/((DM797+1)/(Q797/1.6) + DM797/(R797/1.37))</f>
        <v>0</v>
      </c>
      <c r="U797">
        <f>(DH797*DK797)</f>
        <v>0</v>
      </c>
      <c r="V797">
        <f>(EA797+(U797+2*0.95*5.67E-8*(((EA797+$B$7)+273)^4-(EA797+273)^4)-44100*J797)/(1.84*29.3*R797+8*0.95*5.67E-8*(EA797+273)^3))</f>
        <v>0</v>
      </c>
      <c r="W797">
        <f>($C$7*EB797+$D$7*EC797+$E$7*V797)</f>
        <v>0</v>
      </c>
      <c r="X797">
        <f>0.61365*exp(17.502*W797/(240.97+W797))</f>
        <v>0</v>
      </c>
      <c r="Y797">
        <f>(Z797/AA797*100)</f>
        <v>0</v>
      </c>
      <c r="Z797">
        <f>DT797*(DY797+DZ797)/1000</f>
        <v>0</v>
      </c>
      <c r="AA797">
        <f>0.61365*exp(17.502*EA797/(240.97+EA797))</f>
        <v>0</v>
      </c>
      <c r="AB797">
        <f>(X797-DT797*(DY797+DZ797)/1000)</f>
        <v>0</v>
      </c>
      <c r="AC797">
        <f>(-J797*44100)</f>
        <v>0</v>
      </c>
      <c r="AD797">
        <f>2*29.3*R797*0.92*(EA797-W797)</f>
        <v>0</v>
      </c>
      <c r="AE797">
        <f>2*0.95*5.67E-8*(((EA797+$B$7)+273)^4-(W797+273)^4)</f>
        <v>0</v>
      </c>
      <c r="AF797">
        <f>U797+AE797+AC797+AD797</f>
        <v>0</v>
      </c>
      <c r="AG797">
        <f>DX797*AU797*(DS797-DR797*(1000-AU797*DU797)/(1000-AU797*DT797))/(100*DL797)</f>
        <v>0</v>
      </c>
      <c r="AH797">
        <f>1000*DX797*AU797*(DT797-DU797)/(100*DL797*(1000-AU797*DT797))</f>
        <v>0</v>
      </c>
      <c r="AI797">
        <f>(AJ797 - AK797 - DY797*1E3/(8.314*(EA797+273.15)) * AM797/DX797 * AL797) * DX797/(100*DL797) * (1000 - DU797)/1000</f>
        <v>0</v>
      </c>
      <c r="AJ797">
        <v>251.5863249589789</v>
      </c>
      <c r="AK797">
        <v>256.2282727272726</v>
      </c>
      <c r="AL797">
        <v>-3.242431808032304</v>
      </c>
      <c r="AM797">
        <v>65.59915054871037</v>
      </c>
      <c r="AN797">
        <f>(AP797 - AO797 + DY797*1E3/(8.314*(EA797+273.15)) * AR797/DX797 * AQ797) * DX797/(100*DL797) * 1000/(1000 - AP797)</f>
        <v>0</v>
      </c>
      <c r="AO797">
        <v>12.57541877061377</v>
      </c>
      <c r="AP797">
        <v>16.86193212121212</v>
      </c>
      <c r="AQ797">
        <v>6.760427678294421E-06</v>
      </c>
      <c r="AR797">
        <v>106.857020934854</v>
      </c>
      <c r="AS797">
        <v>0</v>
      </c>
      <c r="AT797">
        <v>0</v>
      </c>
      <c r="AU797">
        <f>IF(AS797*$H$13&gt;=AW797,1.0,(AW797/(AW797-AS797*$H$13)))</f>
        <v>0</v>
      </c>
      <c r="AV797">
        <f>(AU797-1)*100</f>
        <v>0</v>
      </c>
      <c r="AW797">
        <f>MAX(0,($B$13+$C$13*EF797)/(1+$D$13*EF797)*DY797/(EA797+273)*$E$13)</f>
        <v>0</v>
      </c>
      <c r="AX797" t="s">
        <v>437</v>
      </c>
      <c r="AY797" t="s">
        <v>437</v>
      </c>
      <c r="AZ797">
        <v>0</v>
      </c>
      <c r="BA797">
        <v>0</v>
      </c>
      <c r="BB797">
        <f>1-AZ797/BA797</f>
        <v>0</v>
      </c>
      <c r="BC797">
        <v>0</v>
      </c>
      <c r="BD797" t="s">
        <v>437</v>
      </c>
      <c r="BE797" t="s">
        <v>437</v>
      </c>
      <c r="BF797">
        <v>0</v>
      </c>
      <c r="BG797">
        <v>0</v>
      </c>
      <c r="BH797">
        <f>1-BF797/BG797</f>
        <v>0</v>
      </c>
      <c r="BI797">
        <v>0.5</v>
      </c>
      <c r="BJ797">
        <f>DI797</f>
        <v>0</v>
      </c>
      <c r="BK797">
        <f>L797</f>
        <v>0</v>
      </c>
      <c r="BL797">
        <f>BH797*BI797*BJ797</f>
        <v>0</v>
      </c>
      <c r="BM797">
        <f>(BK797-BC797)/BJ797</f>
        <v>0</v>
      </c>
      <c r="BN797">
        <f>(BA797-BG797)/BG797</f>
        <v>0</v>
      </c>
      <c r="BO797">
        <f>AZ797/(BB797+AZ797/BG797)</f>
        <v>0</v>
      </c>
      <c r="BP797" t="s">
        <v>437</v>
      </c>
      <c r="BQ797">
        <v>0</v>
      </c>
      <c r="BR797">
        <f>IF(BQ797&lt;&gt;0, BQ797, BO797)</f>
        <v>0</v>
      </c>
      <c r="BS797">
        <f>1-BR797/BG797</f>
        <v>0</v>
      </c>
      <c r="BT797">
        <f>(BG797-BF797)/(BG797-BR797)</f>
        <v>0</v>
      </c>
      <c r="BU797">
        <f>(BA797-BG797)/(BA797-BR797)</f>
        <v>0</v>
      </c>
      <c r="BV797">
        <f>(BG797-BF797)/(BG797-AZ797)</f>
        <v>0</v>
      </c>
      <c r="BW797">
        <f>(BA797-BG797)/(BA797-AZ797)</f>
        <v>0</v>
      </c>
      <c r="BX797">
        <f>(BT797*BR797/BF797)</f>
        <v>0</v>
      </c>
      <c r="BY797">
        <f>(1-BX797)</f>
        <v>0</v>
      </c>
      <c r="BZ797">
        <v>2020</v>
      </c>
      <c r="CA797">
        <v>290.0000000000001</v>
      </c>
      <c r="CB797">
        <v>1590.42</v>
      </c>
      <c r="CC797">
        <v>295</v>
      </c>
      <c r="CD797">
        <v>5220.67</v>
      </c>
      <c r="CE797">
        <v>1591.29</v>
      </c>
      <c r="CF797">
        <v>-0.87</v>
      </c>
      <c r="CG797">
        <v>300.0000000000001</v>
      </c>
      <c r="CH797">
        <v>23.8</v>
      </c>
      <c r="CI797">
        <v>1650.734719841875</v>
      </c>
      <c r="CJ797">
        <v>2.032994541366527</v>
      </c>
      <c r="CK797">
        <v>-31.03478562282126</v>
      </c>
      <c r="CL797">
        <v>0.9198548094063967</v>
      </c>
      <c r="CM797">
        <v>0.9759925733019913</v>
      </c>
      <c r="CN797">
        <v>-0.00431141668520578</v>
      </c>
      <c r="CO797">
        <v>289.9999999999999</v>
      </c>
      <c r="CP797">
        <v>1590.91</v>
      </c>
      <c r="CQ797">
        <v>765</v>
      </c>
      <c r="CR797">
        <v>5219.32</v>
      </c>
      <c r="CS797">
        <v>1591.27</v>
      </c>
      <c r="CT797">
        <v>-0.36</v>
      </c>
      <c r="DH797">
        <f>$B$11*EG797+$C$11*EH797+$F$11*ES797*(1-EV797)</f>
        <v>0</v>
      </c>
      <c r="DI797">
        <f>DH797*DJ797</f>
        <v>0</v>
      </c>
      <c r="DJ797">
        <f>($B$11*$D$9+$C$11*$D$9+$F$11*((FF797+EX797)/MAX(FF797+EX797+FG797, 0.1)*$I$9+FG797/MAX(FF797+EX797+FG797, 0.1)*$J$9))/($B$11+$C$11+$F$11)</f>
        <v>0</v>
      </c>
      <c r="DK797">
        <f>($B$11*$K$9+$C$11*$K$9+$F$11*((FF797+EX797)/MAX(FF797+EX797+FG797, 0.1)*$P$9+FG797/MAX(FF797+EX797+FG797, 0.1)*$Q$9))/($B$11+$C$11+$F$11)</f>
        <v>0</v>
      </c>
      <c r="DL797">
        <v>6</v>
      </c>
      <c r="DM797">
        <v>0.5</v>
      </c>
      <c r="DN797" t="s">
        <v>438</v>
      </c>
      <c r="DO797">
        <v>2</v>
      </c>
      <c r="DP797" t="b">
        <v>1</v>
      </c>
      <c r="DQ797">
        <v>1761517624.7</v>
      </c>
      <c r="DR797">
        <v>259.2396</v>
      </c>
      <c r="DS797">
        <v>247.9341</v>
      </c>
      <c r="DT797">
        <v>16.85973</v>
      </c>
      <c r="DU797">
        <v>12.57524</v>
      </c>
      <c r="DV797">
        <v>261.2202</v>
      </c>
      <c r="DW797">
        <v>16.77986</v>
      </c>
      <c r="DX797">
        <v>500.0044999999999</v>
      </c>
      <c r="DY797">
        <v>90.24755999999999</v>
      </c>
      <c r="DZ797">
        <v>0.10001021</v>
      </c>
      <c r="EA797">
        <v>24.26274</v>
      </c>
      <c r="EB797">
        <v>23.99315</v>
      </c>
      <c r="EC797">
        <v>999.9</v>
      </c>
      <c r="ED797">
        <v>0</v>
      </c>
      <c r="EE797">
        <v>0</v>
      </c>
      <c r="EF797">
        <v>10007.947</v>
      </c>
      <c r="EG797">
        <v>0</v>
      </c>
      <c r="EH797">
        <v>1069.238</v>
      </c>
      <c r="EI797">
        <v>11.3057</v>
      </c>
      <c r="EJ797">
        <v>263.6854</v>
      </c>
      <c r="EK797">
        <v>251.0915</v>
      </c>
      <c r="EL797">
        <v>4.284484999999999</v>
      </c>
      <c r="EM797">
        <v>247.9341</v>
      </c>
      <c r="EN797">
        <v>12.57524</v>
      </c>
      <c r="EO797">
        <v>1.521547</v>
      </c>
      <c r="EP797">
        <v>1.134884</v>
      </c>
      <c r="EQ797">
        <v>13.18643</v>
      </c>
      <c r="ER797">
        <v>8.773720999999998</v>
      </c>
      <c r="ES797">
        <v>2000.003</v>
      </c>
      <c r="ET797">
        <v>0.9799944</v>
      </c>
      <c r="EU797">
        <v>0.02000538999999999</v>
      </c>
      <c r="EV797">
        <v>0</v>
      </c>
      <c r="EW797">
        <v>1392.948</v>
      </c>
      <c r="EX797">
        <v>5.000970000000001</v>
      </c>
      <c r="EY797">
        <v>28160.9</v>
      </c>
      <c r="EZ797">
        <v>16707.57</v>
      </c>
      <c r="FA797">
        <v>41.562</v>
      </c>
      <c r="FB797">
        <v>42.6622</v>
      </c>
      <c r="FC797">
        <v>41.6933</v>
      </c>
      <c r="FD797">
        <v>42</v>
      </c>
      <c r="FE797">
        <v>41.562</v>
      </c>
      <c r="FF797">
        <v>1955.093</v>
      </c>
      <c r="FG797">
        <v>39.90999999999999</v>
      </c>
      <c r="FH797">
        <v>0</v>
      </c>
      <c r="FI797">
        <v>12498.80000019073</v>
      </c>
      <c r="FJ797">
        <v>0</v>
      </c>
      <c r="FK797">
        <v>1393.9768</v>
      </c>
      <c r="FL797">
        <v>-15.09923074263288</v>
      </c>
      <c r="FM797">
        <v>-325.3923073217717</v>
      </c>
      <c r="FN797">
        <v>28184.588</v>
      </c>
      <c r="FO797">
        <v>15</v>
      </c>
      <c r="FP797">
        <v>0</v>
      </c>
      <c r="FQ797" t="s">
        <v>439</v>
      </c>
      <c r="FR797">
        <v>1760210915.6</v>
      </c>
      <c r="FS797">
        <v>0</v>
      </c>
      <c r="FT797">
        <v>0</v>
      </c>
      <c r="FU797">
        <v>-0.215</v>
      </c>
      <c r="FV797">
        <v>0</v>
      </c>
      <c r="FW797">
        <v>-0.6919999999999999</v>
      </c>
      <c r="FX797">
        <v>0</v>
      </c>
      <c r="FY797">
        <v>400</v>
      </c>
      <c r="FZ797">
        <v>0</v>
      </c>
      <c r="GA797">
        <v>0.15</v>
      </c>
      <c r="GB797">
        <v>0</v>
      </c>
      <c r="GC797">
        <v>10.3653125</v>
      </c>
      <c r="GD797">
        <v>7.710570506566584</v>
      </c>
      <c r="GE797">
        <v>0.742740209934638</v>
      </c>
      <c r="GF797">
        <v>0</v>
      </c>
      <c r="GG797">
        <v>1394.62705882353</v>
      </c>
      <c r="GH797">
        <v>-12.13567608054528</v>
      </c>
      <c r="GI797">
        <v>1.223453476150403</v>
      </c>
      <c r="GJ797">
        <v>0</v>
      </c>
      <c r="GK797">
        <v>4.281679</v>
      </c>
      <c r="GL797">
        <v>0.02155407129455557</v>
      </c>
      <c r="GM797">
        <v>0.002768285389911961</v>
      </c>
      <c r="GN797">
        <v>1</v>
      </c>
      <c r="GO797">
        <v>1</v>
      </c>
      <c r="GP797">
        <v>3</v>
      </c>
      <c r="GQ797" t="s">
        <v>446</v>
      </c>
      <c r="GR797">
        <v>3.13327</v>
      </c>
      <c r="GS797">
        <v>2.76022</v>
      </c>
      <c r="GT797">
        <v>0.0616679</v>
      </c>
      <c r="GU797">
        <v>0.0582451</v>
      </c>
      <c r="GV797">
        <v>0.0820158</v>
      </c>
      <c r="GW797">
        <v>0.06552620000000001</v>
      </c>
      <c r="GX797">
        <v>29746.8</v>
      </c>
      <c r="GY797">
        <v>29863.6</v>
      </c>
      <c r="GZ797">
        <v>29486.8</v>
      </c>
      <c r="HA797">
        <v>29316.1</v>
      </c>
      <c r="HB797">
        <v>35770.5</v>
      </c>
      <c r="HC797">
        <v>36291.9</v>
      </c>
      <c r="HD797">
        <v>41488.8</v>
      </c>
      <c r="HE797">
        <v>41646.6</v>
      </c>
      <c r="HF797">
        <v>1.91055</v>
      </c>
      <c r="HG797">
        <v>1.8223</v>
      </c>
      <c r="HH797">
        <v>-0.0137091</v>
      </c>
      <c r="HI797">
        <v>0</v>
      </c>
      <c r="HJ797">
        <v>24.2174</v>
      </c>
      <c r="HK797">
        <v>999.9</v>
      </c>
      <c r="HL797">
        <v>33</v>
      </c>
      <c r="HM797">
        <v>31.2</v>
      </c>
      <c r="HN797">
        <v>16.6845</v>
      </c>
      <c r="HO797">
        <v>62.447</v>
      </c>
      <c r="HP797">
        <v>30.8213</v>
      </c>
      <c r="HQ797">
        <v>1</v>
      </c>
      <c r="HR797">
        <v>0.310165</v>
      </c>
      <c r="HS797">
        <v>4.99935</v>
      </c>
      <c r="HT797">
        <v>20.2699</v>
      </c>
      <c r="HU797">
        <v>5.21789</v>
      </c>
      <c r="HV797">
        <v>12.0159</v>
      </c>
      <c r="HW797">
        <v>4.98805</v>
      </c>
      <c r="HX797">
        <v>3.2877</v>
      </c>
      <c r="HY797">
        <v>9999</v>
      </c>
      <c r="HZ797">
        <v>9999</v>
      </c>
      <c r="IA797">
        <v>9999</v>
      </c>
      <c r="IB797">
        <v>999.9</v>
      </c>
      <c r="IC797">
        <v>4.97283</v>
      </c>
      <c r="ID797">
        <v>1.86659</v>
      </c>
      <c r="IE797">
        <v>1.86584</v>
      </c>
      <c r="IF797">
        <v>1.86584</v>
      </c>
      <c r="IG797">
        <v>1.86768</v>
      </c>
      <c r="IH797">
        <v>1.87017</v>
      </c>
      <c r="II797">
        <v>1.86874</v>
      </c>
      <c r="IJ797">
        <v>1.87027</v>
      </c>
      <c r="IK797">
        <v>0</v>
      </c>
      <c r="IL797">
        <v>0</v>
      </c>
      <c r="IM797">
        <v>0</v>
      </c>
      <c r="IN797">
        <v>0</v>
      </c>
      <c r="IO797" t="s">
        <v>441</v>
      </c>
      <c r="IP797" t="s">
        <v>442</v>
      </c>
      <c r="IQ797" t="s">
        <v>443</v>
      </c>
      <c r="IR797" t="s">
        <v>443</v>
      </c>
      <c r="IS797" t="s">
        <v>443</v>
      </c>
      <c r="IT797" t="s">
        <v>443</v>
      </c>
      <c r="IU797">
        <v>0</v>
      </c>
      <c r="IV797">
        <v>100</v>
      </c>
      <c r="IW797">
        <v>100</v>
      </c>
      <c r="IX797">
        <v>-1.962</v>
      </c>
      <c r="IY797">
        <v>0.0799</v>
      </c>
      <c r="IZ797">
        <v>-1.414774939843471</v>
      </c>
      <c r="JA797">
        <v>-0.002262605230658699</v>
      </c>
      <c r="JB797">
        <v>4.117972070868355E-07</v>
      </c>
      <c r="JC797">
        <v>-1.535053720392113E-10</v>
      </c>
      <c r="JD797">
        <v>-0.05773197212917025</v>
      </c>
      <c r="JE797">
        <v>-0.004387372397949352</v>
      </c>
      <c r="JF797">
        <v>0.001148265067849212</v>
      </c>
      <c r="JG797">
        <v>-2.372704636287677E-05</v>
      </c>
      <c r="JH797">
        <v>4</v>
      </c>
      <c r="JI797">
        <v>2346</v>
      </c>
      <c r="JJ797">
        <v>1</v>
      </c>
      <c r="JK797">
        <v>24</v>
      </c>
      <c r="JL797">
        <v>21778.5</v>
      </c>
      <c r="JM797">
        <v>29358627.1</v>
      </c>
      <c r="JN797">
        <v>0.622559</v>
      </c>
      <c r="JO797">
        <v>2.2937</v>
      </c>
      <c r="JP797">
        <v>1.39648</v>
      </c>
      <c r="JQ797">
        <v>2.35229</v>
      </c>
      <c r="JR797">
        <v>1.49536</v>
      </c>
      <c r="JS797">
        <v>2.57935</v>
      </c>
      <c r="JT797">
        <v>36.0113</v>
      </c>
      <c r="JU797">
        <v>24.035</v>
      </c>
      <c r="JV797">
        <v>18</v>
      </c>
      <c r="JW797">
        <v>502.27</v>
      </c>
      <c r="JX797">
        <v>435.71</v>
      </c>
      <c r="JY797">
        <v>18.5796</v>
      </c>
      <c r="JZ797">
        <v>31.3864</v>
      </c>
      <c r="KA797">
        <v>30.0001</v>
      </c>
      <c r="KB797">
        <v>31.1728</v>
      </c>
      <c r="KC797">
        <v>31.0984</v>
      </c>
      <c r="KD797">
        <v>12.3457</v>
      </c>
      <c r="KE797">
        <v>26.2932</v>
      </c>
      <c r="KF797">
        <v>25.5704</v>
      </c>
      <c r="KG797">
        <v>18.5853</v>
      </c>
      <c r="KH797">
        <v>212.859</v>
      </c>
      <c r="KI797">
        <v>12.6049</v>
      </c>
      <c r="KJ797">
        <v>100.77</v>
      </c>
      <c r="KK797">
        <v>100.149</v>
      </c>
    </row>
    <row r="798" spans="1:297">
      <c r="A798">
        <v>782</v>
      </c>
      <c r="B798">
        <v>1761517632.5</v>
      </c>
      <c r="C798">
        <v>10422</v>
      </c>
      <c r="D798" t="s">
        <v>2014</v>
      </c>
      <c r="E798" t="s">
        <v>2015</v>
      </c>
      <c r="F798">
        <v>5</v>
      </c>
      <c r="G798" t="s">
        <v>1989</v>
      </c>
      <c r="H798" t="s">
        <v>436</v>
      </c>
      <c r="I798">
        <v>1761517630</v>
      </c>
      <c r="J798">
        <f>(K798)/1000</f>
        <v>0</v>
      </c>
      <c r="K798">
        <f>IF(DP798, AN798, AH798)</f>
        <v>0</v>
      </c>
      <c r="L798">
        <f>IF(DP798, AI798, AG798)</f>
        <v>0</v>
      </c>
      <c r="M798">
        <f>DR798 - IF(AU798&gt;1, L798*DL798*100.0/(AW798), 0)</f>
        <v>0</v>
      </c>
      <c r="N798">
        <f>((T798-J798/2)*M798-L798)/(T798+J798/2)</f>
        <v>0</v>
      </c>
      <c r="O798">
        <f>N798*(DY798+DZ798)/1000.0</f>
        <v>0</v>
      </c>
      <c r="P798">
        <f>(DR798 - IF(AU798&gt;1, L798*DL798*100.0/(AW798), 0))*(DY798+DZ798)/1000.0</f>
        <v>0</v>
      </c>
      <c r="Q798">
        <f>2.0/((1/S798-1/R798)+SIGN(S798)*SQRT((1/S798-1/R798)*(1/S798-1/R798) + 4*DM798/((DM798+1)*(DM798+1))*(2*1/S798*1/R798-1/R798*1/R798)))</f>
        <v>0</v>
      </c>
      <c r="R798">
        <f>IF(LEFT(DN798,1)&lt;&gt;"0",IF(LEFT(DN798,1)="1",3.0,DO798),$D$5+$E$5*(EF798*DY798/($K$5*1000))+$F$5*(EF798*DY798/($K$5*1000))*MAX(MIN(DL798,$J$5),$I$5)*MAX(MIN(DL798,$J$5),$I$5)+$G$5*MAX(MIN(DL798,$J$5),$I$5)*(EF798*DY798/($K$5*1000))+$H$5*(EF798*DY798/($K$5*1000))*(EF798*DY798/($K$5*1000)))</f>
        <v>0</v>
      </c>
      <c r="S798">
        <f>J798*(1000-(1000*0.61365*exp(17.502*W798/(240.97+W798))/(DY798+DZ798)+DT798)/2)/(1000*0.61365*exp(17.502*W798/(240.97+W798))/(DY798+DZ798)-DT798)</f>
        <v>0</v>
      </c>
      <c r="T798">
        <f>1/((DM798+1)/(Q798/1.6)+1/(R798/1.37)) + DM798/((DM798+1)/(Q798/1.6) + DM798/(R798/1.37))</f>
        <v>0</v>
      </c>
      <c r="U798">
        <f>(DH798*DK798)</f>
        <v>0</v>
      </c>
      <c r="V798">
        <f>(EA798+(U798+2*0.95*5.67E-8*(((EA798+$B$7)+273)^4-(EA798+273)^4)-44100*J798)/(1.84*29.3*R798+8*0.95*5.67E-8*(EA798+273)^3))</f>
        <v>0</v>
      </c>
      <c r="W798">
        <f>($C$7*EB798+$D$7*EC798+$E$7*V798)</f>
        <v>0</v>
      </c>
      <c r="X798">
        <f>0.61365*exp(17.502*W798/(240.97+W798))</f>
        <v>0</v>
      </c>
      <c r="Y798">
        <f>(Z798/AA798*100)</f>
        <v>0</v>
      </c>
      <c r="Z798">
        <f>DT798*(DY798+DZ798)/1000</f>
        <v>0</v>
      </c>
      <c r="AA798">
        <f>0.61365*exp(17.502*EA798/(240.97+EA798))</f>
        <v>0</v>
      </c>
      <c r="AB798">
        <f>(X798-DT798*(DY798+DZ798)/1000)</f>
        <v>0</v>
      </c>
      <c r="AC798">
        <f>(-J798*44100)</f>
        <v>0</v>
      </c>
      <c r="AD798">
        <f>2*29.3*R798*0.92*(EA798-W798)</f>
        <v>0</v>
      </c>
      <c r="AE798">
        <f>2*0.95*5.67E-8*(((EA798+$B$7)+273)^4-(W798+273)^4)</f>
        <v>0</v>
      </c>
      <c r="AF798">
        <f>U798+AE798+AC798+AD798</f>
        <v>0</v>
      </c>
      <c r="AG798">
        <f>DX798*AU798*(DS798-DR798*(1000-AU798*DU798)/(1000-AU798*DT798))/(100*DL798)</f>
        <v>0</v>
      </c>
      <c r="AH798">
        <f>1000*DX798*AU798*(DT798-DU798)/(100*DL798*(1000-AU798*DT798))</f>
        <v>0</v>
      </c>
      <c r="AI798">
        <f>(AJ798 - AK798 - DY798*1E3/(8.314*(EA798+273.15)) * AM798/DX798 * AL798) * DX798/(100*DL798) * (1000 - DU798)/1000</f>
        <v>0</v>
      </c>
      <c r="AJ798">
        <v>234.8045231068032</v>
      </c>
      <c r="AK798">
        <v>240.0437030303029</v>
      </c>
      <c r="AL798">
        <v>-3.240159719726519</v>
      </c>
      <c r="AM798">
        <v>65.59915054871037</v>
      </c>
      <c r="AN798">
        <f>(AP798 - AO798 + DY798*1E3/(8.314*(EA798+273.15)) * AR798/DX798 * AQ798) * DX798/(100*DL798) * 1000/(1000 - AP798)</f>
        <v>0</v>
      </c>
      <c r="AO798">
        <v>12.57300646287047</v>
      </c>
      <c r="AP798">
        <v>16.86369818181818</v>
      </c>
      <c r="AQ798">
        <v>2.348326069015512E-06</v>
      </c>
      <c r="AR798">
        <v>106.857020934854</v>
      </c>
      <c r="AS798">
        <v>0</v>
      </c>
      <c r="AT798">
        <v>0</v>
      </c>
      <c r="AU798">
        <f>IF(AS798*$H$13&gt;=AW798,1.0,(AW798/(AW798-AS798*$H$13)))</f>
        <v>0</v>
      </c>
      <c r="AV798">
        <f>(AU798-1)*100</f>
        <v>0</v>
      </c>
      <c r="AW798">
        <f>MAX(0,($B$13+$C$13*EF798)/(1+$D$13*EF798)*DY798/(EA798+273)*$E$13)</f>
        <v>0</v>
      </c>
      <c r="AX798" t="s">
        <v>437</v>
      </c>
      <c r="AY798" t="s">
        <v>437</v>
      </c>
      <c r="AZ798">
        <v>0</v>
      </c>
      <c r="BA798">
        <v>0</v>
      </c>
      <c r="BB798">
        <f>1-AZ798/BA798</f>
        <v>0</v>
      </c>
      <c r="BC798">
        <v>0</v>
      </c>
      <c r="BD798" t="s">
        <v>437</v>
      </c>
      <c r="BE798" t="s">
        <v>437</v>
      </c>
      <c r="BF798">
        <v>0</v>
      </c>
      <c r="BG798">
        <v>0</v>
      </c>
      <c r="BH798">
        <f>1-BF798/BG798</f>
        <v>0</v>
      </c>
      <c r="BI798">
        <v>0.5</v>
      </c>
      <c r="BJ798">
        <f>DI798</f>
        <v>0</v>
      </c>
      <c r="BK798">
        <f>L798</f>
        <v>0</v>
      </c>
      <c r="BL798">
        <f>BH798*BI798*BJ798</f>
        <v>0</v>
      </c>
      <c r="BM798">
        <f>(BK798-BC798)/BJ798</f>
        <v>0</v>
      </c>
      <c r="BN798">
        <f>(BA798-BG798)/BG798</f>
        <v>0</v>
      </c>
      <c r="BO798">
        <f>AZ798/(BB798+AZ798/BG798)</f>
        <v>0</v>
      </c>
      <c r="BP798" t="s">
        <v>437</v>
      </c>
      <c r="BQ798">
        <v>0</v>
      </c>
      <c r="BR798">
        <f>IF(BQ798&lt;&gt;0, BQ798, BO798)</f>
        <v>0</v>
      </c>
      <c r="BS798">
        <f>1-BR798/BG798</f>
        <v>0</v>
      </c>
      <c r="BT798">
        <f>(BG798-BF798)/(BG798-BR798)</f>
        <v>0</v>
      </c>
      <c r="BU798">
        <f>(BA798-BG798)/(BA798-BR798)</f>
        <v>0</v>
      </c>
      <c r="BV798">
        <f>(BG798-BF798)/(BG798-AZ798)</f>
        <v>0</v>
      </c>
      <c r="BW798">
        <f>(BA798-BG798)/(BA798-AZ798)</f>
        <v>0</v>
      </c>
      <c r="BX798">
        <f>(BT798*BR798/BF798)</f>
        <v>0</v>
      </c>
      <c r="BY798">
        <f>(1-BX798)</f>
        <v>0</v>
      </c>
      <c r="BZ798">
        <v>2020</v>
      </c>
      <c r="CA798">
        <v>290.0000000000001</v>
      </c>
      <c r="CB798">
        <v>1590.42</v>
      </c>
      <c r="CC798">
        <v>295</v>
      </c>
      <c r="CD798">
        <v>5220.67</v>
      </c>
      <c r="CE798">
        <v>1591.29</v>
      </c>
      <c r="CF798">
        <v>-0.87</v>
      </c>
      <c r="CG798">
        <v>300.0000000000001</v>
      </c>
      <c r="CH798">
        <v>23.8</v>
      </c>
      <c r="CI798">
        <v>1650.734719841875</v>
      </c>
      <c r="CJ798">
        <v>2.032994541366527</v>
      </c>
      <c r="CK798">
        <v>-31.03478562282126</v>
      </c>
      <c r="CL798">
        <v>0.9198548094063967</v>
      </c>
      <c r="CM798">
        <v>0.9759925733019913</v>
      </c>
      <c r="CN798">
        <v>-0.00431141668520578</v>
      </c>
      <c r="CO798">
        <v>289.9999999999999</v>
      </c>
      <c r="CP798">
        <v>1590.91</v>
      </c>
      <c r="CQ798">
        <v>765</v>
      </c>
      <c r="CR798">
        <v>5219.32</v>
      </c>
      <c r="CS798">
        <v>1591.27</v>
      </c>
      <c r="CT798">
        <v>-0.36</v>
      </c>
      <c r="DH798">
        <f>$B$11*EG798+$C$11*EH798+$F$11*ES798*(1-EV798)</f>
        <v>0</v>
      </c>
      <c r="DI798">
        <f>DH798*DJ798</f>
        <v>0</v>
      </c>
      <c r="DJ798">
        <f>($B$11*$D$9+$C$11*$D$9+$F$11*((FF798+EX798)/MAX(FF798+EX798+FG798, 0.1)*$I$9+FG798/MAX(FF798+EX798+FG798, 0.1)*$J$9))/($B$11+$C$11+$F$11)</f>
        <v>0</v>
      </c>
      <c r="DK798">
        <f>($B$11*$K$9+$C$11*$K$9+$F$11*((FF798+EX798)/MAX(FF798+EX798+FG798, 0.1)*$P$9+FG798/MAX(FF798+EX798+FG798, 0.1)*$Q$9))/($B$11+$C$11+$F$11)</f>
        <v>0</v>
      </c>
      <c r="DL798">
        <v>6</v>
      </c>
      <c r="DM798">
        <v>0.5</v>
      </c>
      <c r="DN798" t="s">
        <v>438</v>
      </c>
      <c r="DO798">
        <v>2</v>
      </c>
      <c r="DP798" t="b">
        <v>1</v>
      </c>
      <c r="DQ798">
        <v>1761517630</v>
      </c>
      <c r="DR798">
        <v>242.3707777777778</v>
      </c>
      <c r="DS798">
        <v>230.3536666666667</v>
      </c>
      <c r="DT798">
        <v>16.8626</v>
      </c>
      <c r="DU798">
        <v>12.57284444444444</v>
      </c>
      <c r="DV798">
        <v>244.3156666666667</v>
      </c>
      <c r="DW798">
        <v>16.7827</v>
      </c>
      <c r="DX798">
        <v>499.9857777777777</v>
      </c>
      <c r="DY798">
        <v>90.2458</v>
      </c>
      <c r="DZ798">
        <v>0.09995922222222221</v>
      </c>
      <c r="EA798">
        <v>24.26393333333333</v>
      </c>
      <c r="EB798">
        <v>23.9922</v>
      </c>
      <c r="EC798">
        <v>999.9000000000001</v>
      </c>
      <c r="ED798">
        <v>0</v>
      </c>
      <c r="EE798">
        <v>0</v>
      </c>
      <c r="EF798">
        <v>10011.24222222222</v>
      </c>
      <c r="EG798">
        <v>0</v>
      </c>
      <c r="EH798">
        <v>1069.24</v>
      </c>
      <c r="EI798">
        <v>12.017</v>
      </c>
      <c r="EJ798">
        <v>246.5276666666667</v>
      </c>
      <c r="EK798">
        <v>233.2867777777778</v>
      </c>
      <c r="EL798">
        <v>4.289747777777778</v>
      </c>
      <c r="EM798">
        <v>230.3536666666667</v>
      </c>
      <c r="EN798">
        <v>12.57284444444444</v>
      </c>
      <c r="EO798">
        <v>1.521777777777778</v>
      </c>
      <c r="EP798">
        <v>1.134645555555555</v>
      </c>
      <c r="EQ798">
        <v>13.18876666666667</v>
      </c>
      <c r="ER798">
        <v>8.770622222222222</v>
      </c>
      <c r="ES798">
        <v>1999.958888888889</v>
      </c>
      <c r="ET798">
        <v>0.979994</v>
      </c>
      <c r="EU798">
        <v>0.0200058</v>
      </c>
      <c r="EV798">
        <v>0</v>
      </c>
      <c r="EW798">
        <v>1390.823333333333</v>
      </c>
      <c r="EX798">
        <v>5.00097</v>
      </c>
      <c r="EY798">
        <v>28120.76666666667</v>
      </c>
      <c r="EZ798">
        <v>16707.22222222223</v>
      </c>
      <c r="FA798">
        <v>41.562</v>
      </c>
      <c r="FB798">
        <v>42.67322222222222</v>
      </c>
      <c r="FC798">
        <v>41.70099999999999</v>
      </c>
      <c r="FD798">
        <v>42</v>
      </c>
      <c r="FE798">
        <v>41.562</v>
      </c>
      <c r="FF798">
        <v>1955.048888888889</v>
      </c>
      <c r="FG798">
        <v>39.91</v>
      </c>
      <c r="FH798">
        <v>0</v>
      </c>
      <c r="FI798">
        <v>12503.60000014305</v>
      </c>
      <c r="FJ798">
        <v>0</v>
      </c>
      <c r="FK798">
        <v>1392.566</v>
      </c>
      <c r="FL798">
        <v>-20.36461538595406</v>
      </c>
      <c r="FM798">
        <v>-412.8692307991569</v>
      </c>
      <c r="FN798">
        <v>28154.84</v>
      </c>
      <c r="FO798">
        <v>15</v>
      </c>
      <c r="FP798">
        <v>0</v>
      </c>
      <c r="FQ798" t="s">
        <v>439</v>
      </c>
      <c r="FR798">
        <v>1760210915.6</v>
      </c>
      <c r="FS798">
        <v>0</v>
      </c>
      <c r="FT798">
        <v>0</v>
      </c>
      <c r="FU798">
        <v>-0.215</v>
      </c>
      <c r="FV798">
        <v>0</v>
      </c>
      <c r="FW798">
        <v>-0.6919999999999999</v>
      </c>
      <c r="FX798">
        <v>0</v>
      </c>
      <c r="FY798">
        <v>400</v>
      </c>
      <c r="FZ798">
        <v>0</v>
      </c>
      <c r="GA798">
        <v>0.15</v>
      </c>
      <c r="GB798">
        <v>0</v>
      </c>
      <c r="GC798">
        <v>10.885281</v>
      </c>
      <c r="GD798">
        <v>7.559981538461534</v>
      </c>
      <c r="GE798">
        <v>0.7278750123434655</v>
      </c>
      <c r="GF798">
        <v>0</v>
      </c>
      <c r="GG798">
        <v>1393.581470588235</v>
      </c>
      <c r="GH798">
        <v>-16.19938884693962</v>
      </c>
      <c r="GI798">
        <v>1.640052245137931</v>
      </c>
      <c r="GJ798">
        <v>0</v>
      </c>
      <c r="GK798">
        <v>4.28392675</v>
      </c>
      <c r="GL798">
        <v>0.02577061913696361</v>
      </c>
      <c r="GM798">
        <v>0.003095501080196867</v>
      </c>
      <c r="GN798">
        <v>1</v>
      </c>
      <c r="GO798">
        <v>1</v>
      </c>
      <c r="GP798">
        <v>3</v>
      </c>
      <c r="GQ798" t="s">
        <v>446</v>
      </c>
      <c r="GR798">
        <v>3.13315</v>
      </c>
      <c r="GS798">
        <v>2.76045</v>
      </c>
      <c r="GT798">
        <v>0.0582998</v>
      </c>
      <c r="GU798">
        <v>0.0546993</v>
      </c>
      <c r="GV798">
        <v>0.0820244</v>
      </c>
      <c r="GW798">
        <v>0.0655159</v>
      </c>
      <c r="GX798">
        <v>29853.6</v>
      </c>
      <c r="GY798">
        <v>29976.1</v>
      </c>
      <c r="GZ798">
        <v>29486.8</v>
      </c>
      <c r="HA798">
        <v>29316.2</v>
      </c>
      <c r="HB798">
        <v>35770.3</v>
      </c>
      <c r="HC798">
        <v>36292.2</v>
      </c>
      <c r="HD798">
        <v>41489</v>
      </c>
      <c r="HE798">
        <v>41646.6</v>
      </c>
      <c r="HF798">
        <v>1.91042</v>
      </c>
      <c r="HG798">
        <v>1.8222</v>
      </c>
      <c r="HH798">
        <v>-0.013683</v>
      </c>
      <c r="HI798">
        <v>0</v>
      </c>
      <c r="HJ798">
        <v>24.2174</v>
      </c>
      <c r="HK798">
        <v>999.9</v>
      </c>
      <c r="HL798">
        <v>33</v>
      </c>
      <c r="HM798">
        <v>31.2</v>
      </c>
      <c r="HN798">
        <v>16.6855</v>
      </c>
      <c r="HO798">
        <v>62.487</v>
      </c>
      <c r="HP798">
        <v>30.9575</v>
      </c>
      <c r="HQ798">
        <v>1</v>
      </c>
      <c r="HR798">
        <v>0.310274</v>
      </c>
      <c r="HS798">
        <v>4.99346</v>
      </c>
      <c r="HT798">
        <v>20.27</v>
      </c>
      <c r="HU798">
        <v>5.21894</v>
      </c>
      <c r="HV798">
        <v>12.0159</v>
      </c>
      <c r="HW798">
        <v>4.98795</v>
      </c>
      <c r="HX798">
        <v>3.2878</v>
      </c>
      <c r="HY798">
        <v>9999</v>
      </c>
      <c r="HZ798">
        <v>9999</v>
      </c>
      <c r="IA798">
        <v>9999</v>
      </c>
      <c r="IB798">
        <v>999.9</v>
      </c>
      <c r="IC798">
        <v>4.9728</v>
      </c>
      <c r="ID798">
        <v>1.86661</v>
      </c>
      <c r="IE798">
        <v>1.86586</v>
      </c>
      <c r="IF798">
        <v>1.86584</v>
      </c>
      <c r="IG798">
        <v>1.86769</v>
      </c>
      <c r="IH798">
        <v>1.87018</v>
      </c>
      <c r="II798">
        <v>1.86874</v>
      </c>
      <c r="IJ798">
        <v>1.87027</v>
      </c>
      <c r="IK798">
        <v>0</v>
      </c>
      <c r="IL798">
        <v>0</v>
      </c>
      <c r="IM798">
        <v>0</v>
      </c>
      <c r="IN798">
        <v>0</v>
      </c>
      <c r="IO798" t="s">
        <v>441</v>
      </c>
      <c r="IP798" t="s">
        <v>442</v>
      </c>
      <c r="IQ798" t="s">
        <v>443</v>
      </c>
      <c r="IR798" t="s">
        <v>443</v>
      </c>
      <c r="IS798" t="s">
        <v>443</v>
      </c>
      <c r="IT798" t="s">
        <v>443</v>
      </c>
      <c r="IU798">
        <v>0</v>
      </c>
      <c r="IV798">
        <v>100</v>
      </c>
      <c r="IW798">
        <v>100</v>
      </c>
      <c r="IX798">
        <v>-1.929</v>
      </c>
      <c r="IY798">
        <v>0.0799</v>
      </c>
      <c r="IZ798">
        <v>-1.414774939843471</v>
      </c>
      <c r="JA798">
        <v>-0.002262605230658699</v>
      </c>
      <c r="JB798">
        <v>4.117972070868355E-07</v>
      </c>
      <c r="JC798">
        <v>-1.535053720392113E-10</v>
      </c>
      <c r="JD798">
        <v>-0.05773197212917025</v>
      </c>
      <c r="JE798">
        <v>-0.004387372397949352</v>
      </c>
      <c r="JF798">
        <v>0.001148265067849212</v>
      </c>
      <c r="JG798">
        <v>-2.372704636287677E-05</v>
      </c>
      <c r="JH798">
        <v>4</v>
      </c>
      <c r="JI798">
        <v>2346</v>
      </c>
      <c r="JJ798">
        <v>1</v>
      </c>
      <c r="JK798">
        <v>24</v>
      </c>
      <c r="JL798">
        <v>21778.6</v>
      </c>
      <c r="JM798">
        <v>29358627.2</v>
      </c>
      <c r="JN798">
        <v>0.585938</v>
      </c>
      <c r="JO798">
        <v>2.31445</v>
      </c>
      <c r="JP798">
        <v>1.39648</v>
      </c>
      <c r="JQ798">
        <v>2.35352</v>
      </c>
      <c r="JR798">
        <v>1.49536</v>
      </c>
      <c r="JS798">
        <v>2.55737</v>
      </c>
      <c r="JT798">
        <v>36.0113</v>
      </c>
      <c r="JU798">
        <v>24.0175</v>
      </c>
      <c r="JV798">
        <v>18</v>
      </c>
      <c r="JW798">
        <v>502.19</v>
      </c>
      <c r="JX798">
        <v>435.667</v>
      </c>
      <c r="JY798">
        <v>18.5851</v>
      </c>
      <c r="JZ798">
        <v>31.3864</v>
      </c>
      <c r="KA798">
        <v>30</v>
      </c>
      <c r="KB798">
        <v>31.173</v>
      </c>
      <c r="KC798">
        <v>31.1011</v>
      </c>
      <c r="KD798">
        <v>11.6585</v>
      </c>
      <c r="KE798">
        <v>26.2932</v>
      </c>
      <c r="KF798">
        <v>25.5704</v>
      </c>
      <c r="KG798">
        <v>18.5907</v>
      </c>
      <c r="KH798">
        <v>199.484</v>
      </c>
      <c r="KI798">
        <v>12.5994</v>
      </c>
      <c r="KJ798">
        <v>100.771</v>
      </c>
      <c r="KK798">
        <v>100.149</v>
      </c>
    </row>
    <row r="799" spans="1:297">
      <c r="A799">
        <v>783</v>
      </c>
      <c r="B799">
        <v>1761517637.5</v>
      </c>
      <c r="C799">
        <v>10427</v>
      </c>
      <c r="D799" t="s">
        <v>2016</v>
      </c>
      <c r="E799" t="s">
        <v>2017</v>
      </c>
      <c r="F799">
        <v>5</v>
      </c>
      <c r="G799" t="s">
        <v>1989</v>
      </c>
      <c r="H799" t="s">
        <v>436</v>
      </c>
      <c r="I799">
        <v>1761517634.7</v>
      </c>
      <c r="J799">
        <f>(K799)/1000</f>
        <v>0</v>
      </c>
      <c r="K799">
        <f>IF(DP799, AN799, AH799)</f>
        <v>0</v>
      </c>
      <c r="L799">
        <f>IF(DP799, AI799, AG799)</f>
        <v>0</v>
      </c>
      <c r="M799">
        <f>DR799 - IF(AU799&gt;1, L799*DL799*100.0/(AW799), 0)</f>
        <v>0</v>
      </c>
      <c r="N799">
        <f>((T799-J799/2)*M799-L799)/(T799+J799/2)</f>
        <v>0</v>
      </c>
      <c r="O799">
        <f>N799*(DY799+DZ799)/1000.0</f>
        <v>0</v>
      </c>
      <c r="P799">
        <f>(DR799 - IF(AU799&gt;1, L799*DL799*100.0/(AW799), 0))*(DY799+DZ799)/1000.0</f>
        <v>0</v>
      </c>
      <c r="Q799">
        <f>2.0/((1/S799-1/R799)+SIGN(S799)*SQRT((1/S799-1/R799)*(1/S799-1/R799) + 4*DM799/((DM799+1)*(DM799+1))*(2*1/S799*1/R799-1/R799*1/R799)))</f>
        <v>0</v>
      </c>
      <c r="R799">
        <f>IF(LEFT(DN799,1)&lt;&gt;"0",IF(LEFT(DN799,1)="1",3.0,DO799),$D$5+$E$5*(EF799*DY799/($K$5*1000))+$F$5*(EF799*DY799/($K$5*1000))*MAX(MIN(DL799,$J$5),$I$5)*MAX(MIN(DL799,$J$5),$I$5)+$G$5*MAX(MIN(DL799,$J$5),$I$5)*(EF799*DY799/($K$5*1000))+$H$5*(EF799*DY799/($K$5*1000))*(EF799*DY799/($K$5*1000)))</f>
        <v>0</v>
      </c>
      <c r="S799">
        <f>J799*(1000-(1000*0.61365*exp(17.502*W799/(240.97+W799))/(DY799+DZ799)+DT799)/2)/(1000*0.61365*exp(17.502*W799/(240.97+W799))/(DY799+DZ799)-DT799)</f>
        <v>0</v>
      </c>
      <c r="T799">
        <f>1/((DM799+1)/(Q799/1.6)+1/(R799/1.37)) + DM799/((DM799+1)/(Q799/1.6) + DM799/(R799/1.37))</f>
        <v>0</v>
      </c>
      <c r="U799">
        <f>(DH799*DK799)</f>
        <v>0</v>
      </c>
      <c r="V799">
        <f>(EA799+(U799+2*0.95*5.67E-8*(((EA799+$B$7)+273)^4-(EA799+273)^4)-44100*J799)/(1.84*29.3*R799+8*0.95*5.67E-8*(EA799+273)^3))</f>
        <v>0</v>
      </c>
      <c r="W799">
        <f>($C$7*EB799+$D$7*EC799+$E$7*V799)</f>
        <v>0</v>
      </c>
      <c r="X799">
        <f>0.61365*exp(17.502*W799/(240.97+W799))</f>
        <v>0</v>
      </c>
      <c r="Y799">
        <f>(Z799/AA799*100)</f>
        <v>0</v>
      </c>
      <c r="Z799">
        <f>DT799*(DY799+DZ799)/1000</f>
        <v>0</v>
      </c>
      <c r="AA799">
        <f>0.61365*exp(17.502*EA799/(240.97+EA799))</f>
        <v>0</v>
      </c>
      <c r="AB799">
        <f>(X799-DT799*(DY799+DZ799)/1000)</f>
        <v>0</v>
      </c>
      <c r="AC799">
        <f>(-J799*44100)</f>
        <v>0</v>
      </c>
      <c r="AD799">
        <f>2*29.3*R799*0.92*(EA799-W799)</f>
        <v>0</v>
      </c>
      <c r="AE799">
        <f>2*0.95*5.67E-8*(((EA799+$B$7)+273)^4-(W799+273)^4)</f>
        <v>0</v>
      </c>
      <c r="AF799">
        <f>U799+AE799+AC799+AD799</f>
        <v>0</v>
      </c>
      <c r="AG799">
        <f>DX799*AU799*(DS799-DR799*(1000-AU799*DU799)/(1000-AU799*DT799))/(100*DL799)</f>
        <v>0</v>
      </c>
      <c r="AH799">
        <f>1000*DX799*AU799*(DT799-DU799)/(100*DL799*(1000-AU799*DT799))</f>
        <v>0</v>
      </c>
      <c r="AI799">
        <f>(AJ799 - AK799 - DY799*1E3/(8.314*(EA799+273.15)) * AM799/DX799 * AL799) * DX799/(100*DL799) * (1000 - DU799)/1000</f>
        <v>0</v>
      </c>
      <c r="AJ799">
        <v>218.0798825910074</v>
      </c>
      <c r="AK799">
        <v>223.7962363636362</v>
      </c>
      <c r="AL799">
        <v>-3.249939201552694</v>
      </c>
      <c r="AM799">
        <v>65.59915054871037</v>
      </c>
      <c r="AN799">
        <f>(AP799 - AO799 + DY799*1E3/(8.314*(EA799+273.15)) * AR799/DX799 * AQ799) * DX799/(100*DL799) * 1000/(1000 - AP799)</f>
        <v>0</v>
      </c>
      <c r="AO799">
        <v>12.57070252283252</v>
      </c>
      <c r="AP799">
        <v>16.8665612121212</v>
      </c>
      <c r="AQ799">
        <v>2.389654615471159E-06</v>
      </c>
      <c r="AR799">
        <v>106.857020934854</v>
      </c>
      <c r="AS799">
        <v>0</v>
      </c>
      <c r="AT799">
        <v>0</v>
      </c>
      <c r="AU799">
        <f>IF(AS799*$H$13&gt;=AW799,1.0,(AW799/(AW799-AS799*$H$13)))</f>
        <v>0</v>
      </c>
      <c r="AV799">
        <f>(AU799-1)*100</f>
        <v>0</v>
      </c>
      <c r="AW799">
        <f>MAX(0,($B$13+$C$13*EF799)/(1+$D$13*EF799)*DY799/(EA799+273)*$E$13)</f>
        <v>0</v>
      </c>
      <c r="AX799" t="s">
        <v>437</v>
      </c>
      <c r="AY799" t="s">
        <v>437</v>
      </c>
      <c r="AZ799">
        <v>0</v>
      </c>
      <c r="BA799">
        <v>0</v>
      </c>
      <c r="BB799">
        <f>1-AZ799/BA799</f>
        <v>0</v>
      </c>
      <c r="BC799">
        <v>0</v>
      </c>
      <c r="BD799" t="s">
        <v>437</v>
      </c>
      <c r="BE799" t="s">
        <v>437</v>
      </c>
      <c r="BF799">
        <v>0</v>
      </c>
      <c r="BG799">
        <v>0</v>
      </c>
      <c r="BH799">
        <f>1-BF799/BG799</f>
        <v>0</v>
      </c>
      <c r="BI799">
        <v>0.5</v>
      </c>
      <c r="BJ799">
        <f>DI799</f>
        <v>0</v>
      </c>
      <c r="BK799">
        <f>L799</f>
        <v>0</v>
      </c>
      <c r="BL799">
        <f>BH799*BI799*BJ799</f>
        <v>0</v>
      </c>
      <c r="BM799">
        <f>(BK799-BC799)/BJ799</f>
        <v>0</v>
      </c>
      <c r="BN799">
        <f>(BA799-BG799)/BG799</f>
        <v>0</v>
      </c>
      <c r="BO799">
        <f>AZ799/(BB799+AZ799/BG799)</f>
        <v>0</v>
      </c>
      <c r="BP799" t="s">
        <v>437</v>
      </c>
      <c r="BQ799">
        <v>0</v>
      </c>
      <c r="BR799">
        <f>IF(BQ799&lt;&gt;0, BQ799, BO799)</f>
        <v>0</v>
      </c>
      <c r="BS799">
        <f>1-BR799/BG799</f>
        <v>0</v>
      </c>
      <c r="BT799">
        <f>(BG799-BF799)/(BG799-BR799)</f>
        <v>0</v>
      </c>
      <c r="BU799">
        <f>(BA799-BG799)/(BA799-BR799)</f>
        <v>0</v>
      </c>
      <c r="BV799">
        <f>(BG799-BF799)/(BG799-AZ799)</f>
        <v>0</v>
      </c>
      <c r="BW799">
        <f>(BA799-BG799)/(BA799-AZ799)</f>
        <v>0</v>
      </c>
      <c r="BX799">
        <f>(BT799*BR799/BF799)</f>
        <v>0</v>
      </c>
      <c r="BY799">
        <f>(1-BX799)</f>
        <v>0</v>
      </c>
      <c r="BZ799">
        <v>2020</v>
      </c>
      <c r="CA799">
        <v>290.0000000000001</v>
      </c>
      <c r="CB799">
        <v>1590.42</v>
      </c>
      <c r="CC799">
        <v>295</v>
      </c>
      <c r="CD799">
        <v>5220.67</v>
      </c>
      <c r="CE799">
        <v>1591.29</v>
      </c>
      <c r="CF799">
        <v>-0.87</v>
      </c>
      <c r="CG799">
        <v>300.0000000000001</v>
      </c>
      <c r="CH799">
        <v>23.8</v>
      </c>
      <c r="CI799">
        <v>1650.734719841875</v>
      </c>
      <c r="CJ799">
        <v>2.032994541366527</v>
      </c>
      <c r="CK799">
        <v>-31.03478562282126</v>
      </c>
      <c r="CL799">
        <v>0.9198548094063967</v>
      </c>
      <c r="CM799">
        <v>0.9759925733019913</v>
      </c>
      <c r="CN799">
        <v>-0.00431141668520578</v>
      </c>
      <c r="CO799">
        <v>289.9999999999999</v>
      </c>
      <c r="CP799">
        <v>1590.91</v>
      </c>
      <c r="CQ799">
        <v>765</v>
      </c>
      <c r="CR799">
        <v>5219.32</v>
      </c>
      <c r="CS799">
        <v>1591.27</v>
      </c>
      <c r="CT799">
        <v>-0.36</v>
      </c>
      <c r="DH799">
        <f>$B$11*EG799+$C$11*EH799+$F$11*ES799*(1-EV799)</f>
        <v>0</v>
      </c>
      <c r="DI799">
        <f>DH799*DJ799</f>
        <v>0</v>
      </c>
      <c r="DJ799">
        <f>($B$11*$D$9+$C$11*$D$9+$F$11*((FF799+EX799)/MAX(FF799+EX799+FG799, 0.1)*$I$9+FG799/MAX(FF799+EX799+FG799, 0.1)*$J$9))/($B$11+$C$11+$F$11)</f>
        <v>0</v>
      </c>
      <c r="DK799">
        <f>($B$11*$K$9+$C$11*$K$9+$F$11*((FF799+EX799)/MAX(FF799+EX799+FG799, 0.1)*$P$9+FG799/MAX(FF799+EX799+FG799, 0.1)*$Q$9))/($B$11+$C$11+$F$11)</f>
        <v>0</v>
      </c>
      <c r="DL799">
        <v>6</v>
      </c>
      <c r="DM799">
        <v>0.5</v>
      </c>
      <c r="DN799" t="s">
        <v>438</v>
      </c>
      <c r="DO799">
        <v>2</v>
      </c>
      <c r="DP799" t="b">
        <v>1</v>
      </c>
      <c r="DQ799">
        <v>1761517634.7</v>
      </c>
      <c r="DR799">
        <v>227.3815</v>
      </c>
      <c r="DS799">
        <v>214.8546</v>
      </c>
      <c r="DT799">
        <v>16.8653</v>
      </c>
      <c r="DU799">
        <v>12.57069</v>
      </c>
      <c r="DV799">
        <v>229.2952</v>
      </c>
      <c r="DW799">
        <v>16.78536</v>
      </c>
      <c r="DX799">
        <v>500.0182</v>
      </c>
      <c r="DY799">
        <v>90.24736000000001</v>
      </c>
      <c r="DZ799">
        <v>0.10002366</v>
      </c>
      <c r="EA799">
        <v>24.26451</v>
      </c>
      <c r="EB799">
        <v>23.99325</v>
      </c>
      <c r="EC799">
        <v>999.9</v>
      </c>
      <c r="ED799">
        <v>0</v>
      </c>
      <c r="EE799">
        <v>0</v>
      </c>
      <c r="EF799">
        <v>10011.562</v>
      </c>
      <c r="EG799">
        <v>0</v>
      </c>
      <c r="EH799">
        <v>1069.238</v>
      </c>
      <c r="EI799">
        <v>12.52685</v>
      </c>
      <c r="EJ799">
        <v>231.2821</v>
      </c>
      <c r="EK799">
        <v>217.59</v>
      </c>
      <c r="EL799">
        <v>4.294618999999999</v>
      </c>
      <c r="EM799">
        <v>214.8546</v>
      </c>
      <c r="EN799">
        <v>12.57069</v>
      </c>
      <c r="EO799">
        <v>1.522049</v>
      </c>
      <c r="EP799">
        <v>1.134471</v>
      </c>
      <c r="EQ799">
        <v>13.19148</v>
      </c>
      <c r="ER799">
        <v>8.768342000000001</v>
      </c>
      <c r="ES799">
        <v>2000</v>
      </c>
      <c r="ET799">
        <v>0.9799943999999998</v>
      </c>
      <c r="EU799">
        <v>0.02000539</v>
      </c>
      <c r="EV799">
        <v>0</v>
      </c>
      <c r="EW799">
        <v>1388.674</v>
      </c>
      <c r="EX799">
        <v>5.000970000000001</v>
      </c>
      <c r="EY799">
        <v>28079.33</v>
      </c>
      <c r="EZ799">
        <v>16707.57</v>
      </c>
      <c r="FA799">
        <v>41.562</v>
      </c>
      <c r="FB799">
        <v>42.6808</v>
      </c>
      <c r="FC799">
        <v>41.687</v>
      </c>
      <c r="FD799">
        <v>42</v>
      </c>
      <c r="FE799">
        <v>41.562</v>
      </c>
      <c r="FF799">
        <v>1955.09</v>
      </c>
      <c r="FG799">
        <v>39.90999999999999</v>
      </c>
      <c r="FH799">
        <v>0</v>
      </c>
      <c r="FI799">
        <v>12509</v>
      </c>
      <c r="FJ799">
        <v>0</v>
      </c>
      <c r="FK799">
        <v>1390.628846153846</v>
      </c>
      <c r="FL799">
        <v>-25.38085470738932</v>
      </c>
      <c r="FM799">
        <v>-502.5777777656095</v>
      </c>
      <c r="FN799">
        <v>28115.82307692307</v>
      </c>
      <c r="FO799">
        <v>15</v>
      </c>
      <c r="FP799">
        <v>0</v>
      </c>
      <c r="FQ799" t="s">
        <v>439</v>
      </c>
      <c r="FR799">
        <v>1760210915.6</v>
      </c>
      <c r="FS799">
        <v>0</v>
      </c>
      <c r="FT799">
        <v>0</v>
      </c>
      <c r="FU799">
        <v>-0.215</v>
      </c>
      <c r="FV799">
        <v>0</v>
      </c>
      <c r="FW799">
        <v>-0.6919999999999999</v>
      </c>
      <c r="FX799">
        <v>0</v>
      </c>
      <c r="FY799">
        <v>400</v>
      </c>
      <c r="FZ799">
        <v>0</v>
      </c>
      <c r="GA799">
        <v>0.15</v>
      </c>
      <c r="GB799">
        <v>0</v>
      </c>
      <c r="GC799">
        <v>11.6298225</v>
      </c>
      <c r="GD799">
        <v>7.361118574108798</v>
      </c>
      <c r="GE799">
        <v>0.7097820230491541</v>
      </c>
      <c r="GF799">
        <v>0</v>
      </c>
      <c r="GG799">
        <v>1391.676470588235</v>
      </c>
      <c r="GH799">
        <v>-22.4559205544386</v>
      </c>
      <c r="GI799">
        <v>2.232811314639456</v>
      </c>
      <c r="GJ799">
        <v>0</v>
      </c>
      <c r="GK799">
        <v>4.287544</v>
      </c>
      <c r="GL799">
        <v>0.05377530956847159</v>
      </c>
      <c r="GM799">
        <v>0.005292699122376046</v>
      </c>
      <c r="GN799">
        <v>1</v>
      </c>
      <c r="GO799">
        <v>1</v>
      </c>
      <c r="GP799">
        <v>3</v>
      </c>
      <c r="GQ799" t="s">
        <v>446</v>
      </c>
      <c r="GR799">
        <v>3.1333</v>
      </c>
      <c r="GS799">
        <v>2.76033</v>
      </c>
      <c r="GT799">
        <v>0.0548414</v>
      </c>
      <c r="GU799">
        <v>0.0511364</v>
      </c>
      <c r="GV799">
        <v>0.0820375</v>
      </c>
      <c r="GW799">
        <v>0.0655131</v>
      </c>
      <c r="GX799">
        <v>29962.8</v>
      </c>
      <c r="GY799">
        <v>30088.8</v>
      </c>
      <c r="GZ799">
        <v>29486.4</v>
      </c>
      <c r="HA799">
        <v>29315.9</v>
      </c>
      <c r="HB799">
        <v>35769.1</v>
      </c>
      <c r="HC799">
        <v>36292</v>
      </c>
      <c r="HD799">
        <v>41488.3</v>
      </c>
      <c r="HE799">
        <v>41646.3</v>
      </c>
      <c r="HF799">
        <v>1.91057</v>
      </c>
      <c r="HG799">
        <v>1.822</v>
      </c>
      <c r="HH799">
        <v>-0.0136793</v>
      </c>
      <c r="HI799">
        <v>0</v>
      </c>
      <c r="HJ799">
        <v>24.219</v>
      </c>
      <c r="HK799">
        <v>999.9</v>
      </c>
      <c r="HL799">
        <v>33</v>
      </c>
      <c r="HM799">
        <v>31.2</v>
      </c>
      <c r="HN799">
        <v>16.6855</v>
      </c>
      <c r="HO799">
        <v>62.377</v>
      </c>
      <c r="HP799">
        <v>30.9335</v>
      </c>
      <c r="HQ799">
        <v>1</v>
      </c>
      <c r="HR799">
        <v>0.310447</v>
      </c>
      <c r="HS799">
        <v>4.99015</v>
      </c>
      <c r="HT799">
        <v>20.2701</v>
      </c>
      <c r="HU799">
        <v>5.21819</v>
      </c>
      <c r="HV799">
        <v>12.0159</v>
      </c>
      <c r="HW799">
        <v>4.98765</v>
      </c>
      <c r="HX799">
        <v>3.28765</v>
      </c>
      <c r="HY799">
        <v>9999</v>
      </c>
      <c r="HZ799">
        <v>9999</v>
      </c>
      <c r="IA799">
        <v>9999</v>
      </c>
      <c r="IB799">
        <v>999.9</v>
      </c>
      <c r="IC799">
        <v>4.97285</v>
      </c>
      <c r="ID799">
        <v>1.86661</v>
      </c>
      <c r="IE799">
        <v>1.86585</v>
      </c>
      <c r="IF799">
        <v>1.86584</v>
      </c>
      <c r="IG799">
        <v>1.86769</v>
      </c>
      <c r="IH799">
        <v>1.87017</v>
      </c>
      <c r="II799">
        <v>1.86874</v>
      </c>
      <c r="IJ799">
        <v>1.87027</v>
      </c>
      <c r="IK799">
        <v>0</v>
      </c>
      <c r="IL799">
        <v>0</v>
      </c>
      <c r="IM799">
        <v>0</v>
      </c>
      <c r="IN799">
        <v>0</v>
      </c>
      <c r="IO799" t="s">
        <v>441</v>
      </c>
      <c r="IP799" t="s">
        <v>442</v>
      </c>
      <c r="IQ799" t="s">
        <v>443</v>
      </c>
      <c r="IR799" t="s">
        <v>443</v>
      </c>
      <c r="IS799" t="s">
        <v>443</v>
      </c>
      <c r="IT799" t="s">
        <v>443</v>
      </c>
      <c r="IU799">
        <v>0</v>
      </c>
      <c r="IV799">
        <v>100</v>
      </c>
      <c r="IW799">
        <v>100</v>
      </c>
      <c r="IX799">
        <v>-1.895</v>
      </c>
      <c r="IY799">
        <v>0.08</v>
      </c>
      <c r="IZ799">
        <v>-1.414774939843471</v>
      </c>
      <c r="JA799">
        <v>-0.002262605230658699</v>
      </c>
      <c r="JB799">
        <v>4.117972070868355E-07</v>
      </c>
      <c r="JC799">
        <v>-1.535053720392113E-10</v>
      </c>
      <c r="JD799">
        <v>-0.05773197212917025</v>
      </c>
      <c r="JE799">
        <v>-0.004387372397949352</v>
      </c>
      <c r="JF799">
        <v>0.001148265067849212</v>
      </c>
      <c r="JG799">
        <v>-2.372704636287677E-05</v>
      </c>
      <c r="JH799">
        <v>4</v>
      </c>
      <c r="JI799">
        <v>2346</v>
      </c>
      <c r="JJ799">
        <v>1</v>
      </c>
      <c r="JK799">
        <v>24</v>
      </c>
      <c r="JL799">
        <v>21778.7</v>
      </c>
      <c r="JM799">
        <v>29358627.3</v>
      </c>
      <c r="JN799">
        <v>0.551758</v>
      </c>
      <c r="JO799">
        <v>2.29736</v>
      </c>
      <c r="JP799">
        <v>1.39648</v>
      </c>
      <c r="JQ799">
        <v>2.35474</v>
      </c>
      <c r="JR799">
        <v>1.49536</v>
      </c>
      <c r="JS799">
        <v>2.70264</v>
      </c>
      <c r="JT799">
        <v>36.0113</v>
      </c>
      <c r="JU799">
        <v>24.035</v>
      </c>
      <c r="JV799">
        <v>18</v>
      </c>
      <c r="JW799">
        <v>502.308</v>
      </c>
      <c r="JX799">
        <v>435.544</v>
      </c>
      <c r="JY799">
        <v>18.5907</v>
      </c>
      <c r="JZ799">
        <v>31.3879</v>
      </c>
      <c r="KA799">
        <v>30.0001</v>
      </c>
      <c r="KB799">
        <v>31.1755</v>
      </c>
      <c r="KC799">
        <v>31.1011</v>
      </c>
      <c r="KD799">
        <v>10.9197</v>
      </c>
      <c r="KE799">
        <v>26.2932</v>
      </c>
      <c r="KF799">
        <v>25.5704</v>
      </c>
      <c r="KG799">
        <v>18.5954</v>
      </c>
      <c r="KH799">
        <v>179.445</v>
      </c>
      <c r="KI799">
        <v>12.5969</v>
      </c>
      <c r="KJ799">
        <v>100.769</v>
      </c>
      <c r="KK799">
        <v>100.148</v>
      </c>
    </row>
    <row r="800" spans="1:297">
      <c r="A800">
        <v>784</v>
      </c>
      <c r="B800">
        <v>1761517642.5</v>
      </c>
      <c r="C800">
        <v>10432</v>
      </c>
      <c r="D800" t="s">
        <v>2018</v>
      </c>
      <c r="E800" t="s">
        <v>2019</v>
      </c>
      <c r="F800">
        <v>5</v>
      </c>
      <c r="G800" t="s">
        <v>1989</v>
      </c>
      <c r="H800" t="s">
        <v>436</v>
      </c>
      <c r="I800">
        <v>1761517640</v>
      </c>
      <c r="J800">
        <f>(K800)/1000</f>
        <v>0</v>
      </c>
      <c r="K800">
        <f>IF(DP800, AN800, AH800)</f>
        <v>0</v>
      </c>
      <c r="L800">
        <f>IF(DP800, AI800, AG800)</f>
        <v>0</v>
      </c>
      <c r="M800">
        <f>DR800 - IF(AU800&gt;1, L800*DL800*100.0/(AW800), 0)</f>
        <v>0</v>
      </c>
      <c r="N800">
        <f>((T800-J800/2)*M800-L800)/(T800+J800/2)</f>
        <v>0</v>
      </c>
      <c r="O800">
        <f>N800*(DY800+DZ800)/1000.0</f>
        <v>0</v>
      </c>
      <c r="P800">
        <f>(DR800 - IF(AU800&gt;1, L800*DL800*100.0/(AW800), 0))*(DY800+DZ800)/1000.0</f>
        <v>0</v>
      </c>
      <c r="Q800">
        <f>2.0/((1/S800-1/R800)+SIGN(S800)*SQRT((1/S800-1/R800)*(1/S800-1/R800) + 4*DM800/((DM800+1)*(DM800+1))*(2*1/S800*1/R800-1/R800*1/R800)))</f>
        <v>0</v>
      </c>
      <c r="R800">
        <f>IF(LEFT(DN800,1)&lt;&gt;"0",IF(LEFT(DN800,1)="1",3.0,DO800),$D$5+$E$5*(EF800*DY800/($K$5*1000))+$F$5*(EF800*DY800/($K$5*1000))*MAX(MIN(DL800,$J$5),$I$5)*MAX(MIN(DL800,$J$5),$I$5)+$G$5*MAX(MIN(DL800,$J$5),$I$5)*(EF800*DY800/($K$5*1000))+$H$5*(EF800*DY800/($K$5*1000))*(EF800*DY800/($K$5*1000)))</f>
        <v>0</v>
      </c>
      <c r="S800">
        <f>J800*(1000-(1000*0.61365*exp(17.502*W800/(240.97+W800))/(DY800+DZ800)+DT800)/2)/(1000*0.61365*exp(17.502*W800/(240.97+W800))/(DY800+DZ800)-DT800)</f>
        <v>0</v>
      </c>
      <c r="T800">
        <f>1/((DM800+1)/(Q800/1.6)+1/(R800/1.37)) + DM800/((DM800+1)/(Q800/1.6) + DM800/(R800/1.37))</f>
        <v>0</v>
      </c>
      <c r="U800">
        <f>(DH800*DK800)</f>
        <v>0</v>
      </c>
      <c r="V800">
        <f>(EA800+(U800+2*0.95*5.67E-8*(((EA800+$B$7)+273)^4-(EA800+273)^4)-44100*J800)/(1.84*29.3*R800+8*0.95*5.67E-8*(EA800+273)^3))</f>
        <v>0</v>
      </c>
      <c r="W800">
        <f>($C$7*EB800+$D$7*EC800+$E$7*V800)</f>
        <v>0</v>
      </c>
      <c r="X800">
        <f>0.61365*exp(17.502*W800/(240.97+W800))</f>
        <v>0</v>
      </c>
      <c r="Y800">
        <f>(Z800/AA800*100)</f>
        <v>0</v>
      </c>
      <c r="Z800">
        <f>DT800*(DY800+DZ800)/1000</f>
        <v>0</v>
      </c>
      <c r="AA800">
        <f>0.61365*exp(17.502*EA800/(240.97+EA800))</f>
        <v>0</v>
      </c>
      <c r="AB800">
        <f>(X800-DT800*(DY800+DZ800)/1000)</f>
        <v>0</v>
      </c>
      <c r="AC800">
        <f>(-J800*44100)</f>
        <v>0</v>
      </c>
      <c r="AD800">
        <f>2*29.3*R800*0.92*(EA800-W800)</f>
        <v>0</v>
      </c>
      <c r="AE800">
        <f>2*0.95*5.67E-8*(((EA800+$B$7)+273)^4-(W800+273)^4)</f>
        <v>0</v>
      </c>
      <c r="AF800">
        <f>U800+AE800+AC800+AD800</f>
        <v>0</v>
      </c>
      <c r="AG800">
        <f>DX800*AU800*(DS800-DR800*(1000-AU800*DU800)/(1000-AU800*DT800))/(100*DL800)</f>
        <v>0</v>
      </c>
      <c r="AH800">
        <f>1000*DX800*AU800*(DT800-DU800)/(100*DL800*(1000-AU800*DT800))</f>
        <v>0</v>
      </c>
      <c r="AI800">
        <f>(AJ800 - AK800 - DY800*1E3/(8.314*(EA800+273.15)) * AM800/DX800 * AL800) * DX800/(100*DL800) * (1000 - DU800)/1000</f>
        <v>0</v>
      </c>
      <c r="AJ800">
        <v>201.7470835701656</v>
      </c>
      <c r="AK800">
        <v>207.842393939394</v>
      </c>
      <c r="AL800">
        <v>-3.17655956325051</v>
      </c>
      <c r="AM800">
        <v>65.59915054871037</v>
      </c>
      <c r="AN800">
        <f>(AP800 - AO800 + DY800*1E3/(8.314*(EA800+273.15)) * AR800/DX800 * AQ800) * DX800/(100*DL800) * 1000/(1000 - AP800)</f>
        <v>0</v>
      </c>
      <c r="AO800">
        <v>12.56858911806931</v>
      </c>
      <c r="AP800">
        <v>16.87059696969697</v>
      </c>
      <c r="AQ800">
        <v>5.515975463149825E-06</v>
      </c>
      <c r="AR800">
        <v>106.857020934854</v>
      </c>
      <c r="AS800">
        <v>0</v>
      </c>
      <c r="AT800">
        <v>0</v>
      </c>
      <c r="AU800">
        <f>IF(AS800*$H$13&gt;=AW800,1.0,(AW800/(AW800-AS800*$H$13)))</f>
        <v>0</v>
      </c>
      <c r="AV800">
        <f>(AU800-1)*100</f>
        <v>0</v>
      </c>
      <c r="AW800">
        <f>MAX(0,($B$13+$C$13*EF800)/(1+$D$13*EF800)*DY800/(EA800+273)*$E$13)</f>
        <v>0</v>
      </c>
      <c r="AX800" t="s">
        <v>437</v>
      </c>
      <c r="AY800" t="s">
        <v>437</v>
      </c>
      <c r="AZ800">
        <v>0</v>
      </c>
      <c r="BA800">
        <v>0</v>
      </c>
      <c r="BB800">
        <f>1-AZ800/BA800</f>
        <v>0</v>
      </c>
      <c r="BC800">
        <v>0</v>
      </c>
      <c r="BD800" t="s">
        <v>437</v>
      </c>
      <c r="BE800" t="s">
        <v>437</v>
      </c>
      <c r="BF800">
        <v>0</v>
      </c>
      <c r="BG800">
        <v>0</v>
      </c>
      <c r="BH800">
        <f>1-BF800/BG800</f>
        <v>0</v>
      </c>
      <c r="BI800">
        <v>0.5</v>
      </c>
      <c r="BJ800">
        <f>DI800</f>
        <v>0</v>
      </c>
      <c r="BK800">
        <f>L800</f>
        <v>0</v>
      </c>
      <c r="BL800">
        <f>BH800*BI800*BJ800</f>
        <v>0</v>
      </c>
      <c r="BM800">
        <f>(BK800-BC800)/BJ800</f>
        <v>0</v>
      </c>
      <c r="BN800">
        <f>(BA800-BG800)/BG800</f>
        <v>0</v>
      </c>
      <c r="BO800">
        <f>AZ800/(BB800+AZ800/BG800)</f>
        <v>0</v>
      </c>
      <c r="BP800" t="s">
        <v>437</v>
      </c>
      <c r="BQ800">
        <v>0</v>
      </c>
      <c r="BR800">
        <f>IF(BQ800&lt;&gt;0, BQ800, BO800)</f>
        <v>0</v>
      </c>
      <c r="BS800">
        <f>1-BR800/BG800</f>
        <v>0</v>
      </c>
      <c r="BT800">
        <f>(BG800-BF800)/(BG800-BR800)</f>
        <v>0</v>
      </c>
      <c r="BU800">
        <f>(BA800-BG800)/(BA800-BR800)</f>
        <v>0</v>
      </c>
      <c r="BV800">
        <f>(BG800-BF800)/(BG800-AZ800)</f>
        <v>0</v>
      </c>
      <c r="BW800">
        <f>(BA800-BG800)/(BA800-AZ800)</f>
        <v>0</v>
      </c>
      <c r="BX800">
        <f>(BT800*BR800/BF800)</f>
        <v>0</v>
      </c>
      <c r="BY800">
        <f>(1-BX800)</f>
        <v>0</v>
      </c>
      <c r="BZ800">
        <v>2020</v>
      </c>
      <c r="CA800">
        <v>290.0000000000001</v>
      </c>
      <c r="CB800">
        <v>1590.42</v>
      </c>
      <c r="CC800">
        <v>295</v>
      </c>
      <c r="CD800">
        <v>5220.67</v>
      </c>
      <c r="CE800">
        <v>1591.29</v>
      </c>
      <c r="CF800">
        <v>-0.87</v>
      </c>
      <c r="CG800">
        <v>300.0000000000001</v>
      </c>
      <c r="CH800">
        <v>23.8</v>
      </c>
      <c r="CI800">
        <v>1650.734719841875</v>
      </c>
      <c r="CJ800">
        <v>2.032994541366527</v>
      </c>
      <c r="CK800">
        <v>-31.03478562282126</v>
      </c>
      <c r="CL800">
        <v>0.9198548094063967</v>
      </c>
      <c r="CM800">
        <v>0.9759925733019913</v>
      </c>
      <c r="CN800">
        <v>-0.00431141668520578</v>
      </c>
      <c r="CO800">
        <v>289.9999999999999</v>
      </c>
      <c r="CP800">
        <v>1590.91</v>
      </c>
      <c r="CQ800">
        <v>765</v>
      </c>
      <c r="CR800">
        <v>5219.32</v>
      </c>
      <c r="CS800">
        <v>1591.27</v>
      </c>
      <c r="CT800">
        <v>-0.36</v>
      </c>
      <c r="DH800">
        <f>$B$11*EG800+$C$11*EH800+$F$11*ES800*(1-EV800)</f>
        <v>0</v>
      </c>
      <c r="DI800">
        <f>DH800*DJ800</f>
        <v>0</v>
      </c>
      <c r="DJ800">
        <f>($B$11*$D$9+$C$11*$D$9+$F$11*((FF800+EX800)/MAX(FF800+EX800+FG800, 0.1)*$I$9+FG800/MAX(FF800+EX800+FG800, 0.1)*$J$9))/($B$11+$C$11+$F$11)</f>
        <v>0</v>
      </c>
      <c r="DK800">
        <f>($B$11*$K$9+$C$11*$K$9+$F$11*((FF800+EX800)/MAX(FF800+EX800+FG800, 0.1)*$P$9+FG800/MAX(FF800+EX800+FG800, 0.1)*$Q$9))/($B$11+$C$11+$F$11)</f>
        <v>0</v>
      </c>
      <c r="DL800">
        <v>6</v>
      </c>
      <c r="DM800">
        <v>0.5</v>
      </c>
      <c r="DN800" t="s">
        <v>438</v>
      </c>
      <c r="DO800">
        <v>2</v>
      </c>
      <c r="DP800" t="b">
        <v>1</v>
      </c>
      <c r="DQ800">
        <v>1761517640</v>
      </c>
      <c r="DR800">
        <v>210.5778888888889</v>
      </c>
      <c r="DS800">
        <v>197.6588888888889</v>
      </c>
      <c r="DT800">
        <v>16.86965555555555</v>
      </c>
      <c r="DU800">
        <v>12.56861111111111</v>
      </c>
      <c r="DV800">
        <v>212.4564444444445</v>
      </c>
      <c r="DW800">
        <v>16.78965555555556</v>
      </c>
      <c r="DX800">
        <v>500.0232222222222</v>
      </c>
      <c r="DY800">
        <v>90.24828888888889</v>
      </c>
      <c r="DZ800">
        <v>0.1000691555555556</v>
      </c>
      <c r="EA800">
        <v>24.26527777777778</v>
      </c>
      <c r="EB800">
        <v>23.99795555555556</v>
      </c>
      <c r="EC800">
        <v>999.9000000000001</v>
      </c>
      <c r="ED800">
        <v>0</v>
      </c>
      <c r="EE800">
        <v>0</v>
      </c>
      <c r="EF800">
        <v>9981.042222222222</v>
      </c>
      <c r="EG800">
        <v>0</v>
      </c>
      <c r="EH800">
        <v>1069.225555555556</v>
      </c>
      <c r="EI800">
        <v>12.91903333333333</v>
      </c>
      <c r="EJ800">
        <v>214.1914444444444</v>
      </c>
      <c r="EK800">
        <v>200.1747777777778</v>
      </c>
      <c r="EL800">
        <v>4.301065555555556</v>
      </c>
      <c r="EM800">
        <v>197.6588888888889</v>
      </c>
      <c r="EN800">
        <v>12.56861111111111</v>
      </c>
      <c r="EO800">
        <v>1.522458888888889</v>
      </c>
      <c r="EP800">
        <v>1.134293333333333</v>
      </c>
      <c r="EQ800">
        <v>13.19558888888889</v>
      </c>
      <c r="ER800">
        <v>8.766031111111111</v>
      </c>
      <c r="ES800">
        <v>2000.02</v>
      </c>
      <c r="ET800">
        <v>0.9799946666666668</v>
      </c>
      <c r="EU800">
        <v>0.02000514444444444</v>
      </c>
      <c r="EV800">
        <v>0</v>
      </c>
      <c r="EW800">
        <v>1386.08</v>
      </c>
      <c r="EX800">
        <v>5.00097</v>
      </c>
      <c r="EY800">
        <v>28024.9</v>
      </c>
      <c r="EZ800">
        <v>16707.72222222222</v>
      </c>
      <c r="FA800">
        <v>41.583</v>
      </c>
      <c r="FB800">
        <v>42.65944444444445</v>
      </c>
      <c r="FC800">
        <v>41.687</v>
      </c>
      <c r="FD800">
        <v>42</v>
      </c>
      <c r="FE800">
        <v>41.583</v>
      </c>
      <c r="FF800">
        <v>1955.11</v>
      </c>
      <c r="FG800">
        <v>39.91</v>
      </c>
      <c r="FH800">
        <v>0</v>
      </c>
      <c r="FI800">
        <v>12513.80000019073</v>
      </c>
      <c r="FJ800">
        <v>0</v>
      </c>
      <c r="FK800">
        <v>1388.431538461539</v>
      </c>
      <c r="FL800">
        <v>-28.80136752127806</v>
      </c>
      <c r="FM800">
        <v>-582.8170940322987</v>
      </c>
      <c r="FN800">
        <v>28072.44615384615</v>
      </c>
      <c r="FO800">
        <v>15</v>
      </c>
      <c r="FP800">
        <v>0</v>
      </c>
      <c r="FQ800" t="s">
        <v>439</v>
      </c>
      <c r="FR800">
        <v>1760210915.6</v>
      </c>
      <c r="FS800">
        <v>0</v>
      </c>
      <c r="FT800">
        <v>0</v>
      </c>
      <c r="FU800">
        <v>-0.215</v>
      </c>
      <c r="FV800">
        <v>0</v>
      </c>
      <c r="FW800">
        <v>-0.6919999999999999</v>
      </c>
      <c r="FX800">
        <v>0</v>
      </c>
      <c r="FY800">
        <v>400</v>
      </c>
      <c r="FZ800">
        <v>0</v>
      </c>
      <c r="GA800">
        <v>0.15</v>
      </c>
      <c r="GB800">
        <v>0</v>
      </c>
      <c r="GC800">
        <v>12.061015</v>
      </c>
      <c r="GD800">
        <v>6.454376735459635</v>
      </c>
      <c r="GE800">
        <v>0.6293398801720734</v>
      </c>
      <c r="GF800">
        <v>0</v>
      </c>
      <c r="GG800">
        <v>1390.268823529412</v>
      </c>
      <c r="GH800">
        <v>-25.592055014991</v>
      </c>
      <c r="GI800">
        <v>2.531862560977909</v>
      </c>
      <c r="GJ800">
        <v>0</v>
      </c>
      <c r="GK800">
        <v>4.2913415</v>
      </c>
      <c r="GL800">
        <v>0.0645975984990539</v>
      </c>
      <c r="GM800">
        <v>0.006244731999853986</v>
      </c>
      <c r="GN800">
        <v>1</v>
      </c>
      <c r="GO800">
        <v>1</v>
      </c>
      <c r="GP800">
        <v>3</v>
      </c>
      <c r="GQ800" t="s">
        <v>446</v>
      </c>
      <c r="GR800">
        <v>3.13335</v>
      </c>
      <c r="GS800">
        <v>2.76025</v>
      </c>
      <c r="GT800">
        <v>0.0513629</v>
      </c>
      <c r="GU800">
        <v>0.047466</v>
      </c>
      <c r="GV800">
        <v>0.08204930000000001</v>
      </c>
      <c r="GW800">
        <v>0.0655058</v>
      </c>
      <c r="GX800">
        <v>30074.3</v>
      </c>
      <c r="GY800">
        <v>30204.7</v>
      </c>
      <c r="GZ800">
        <v>29487.6</v>
      </c>
      <c r="HA800">
        <v>29315.5</v>
      </c>
      <c r="HB800">
        <v>35769.9</v>
      </c>
      <c r="HC800">
        <v>36291.9</v>
      </c>
      <c r="HD800">
        <v>41489.8</v>
      </c>
      <c r="HE800">
        <v>41645.9</v>
      </c>
      <c r="HF800">
        <v>1.91068</v>
      </c>
      <c r="HG800">
        <v>1.82218</v>
      </c>
      <c r="HH800">
        <v>-0.0133738</v>
      </c>
      <c r="HI800">
        <v>0</v>
      </c>
      <c r="HJ800">
        <v>24.2195</v>
      </c>
      <c r="HK800">
        <v>999.9</v>
      </c>
      <c r="HL800">
        <v>33</v>
      </c>
      <c r="HM800">
        <v>31.2</v>
      </c>
      <c r="HN800">
        <v>16.6864</v>
      </c>
      <c r="HO800">
        <v>62.687</v>
      </c>
      <c r="HP800">
        <v>30.8253</v>
      </c>
      <c r="HQ800">
        <v>1</v>
      </c>
      <c r="HR800">
        <v>0.310445</v>
      </c>
      <c r="HS800">
        <v>4.98915</v>
      </c>
      <c r="HT800">
        <v>20.2703</v>
      </c>
      <c r="HU800">
        <v>5.21879</v>
      </c>
      <c r="HV800">
        <v>12.0159</v>
      </c>
      <c r="HW800">
        <v>4.9879</v>
      </c>
      <c r="HX800">
        <v>3.28788</v>
      </c>
      <c r="HY800">
        <v>9999</v>
      </c>
      <c r="HZ800">
        <v>9999</v>
      </c>
      <c r="IA800">
        <v>9999</v>
      </c>
      <c r="IB800">
        <v>999.9</v>
      </c>
      <c r="IC800">
        <v>4.97284</v>
      </c>
      <c r="ID800">
        <v>1.86661</v>
      </c>
      <c r="IE800">
        <v>1.86585</v>
      </c>
      <c r="IF800">
        <v>1.86584</v>
      </c>
      <c r="IG800">
        <v>1.86768</v>
      </c>
      <c r="IH800">
        <v>1.87017</v>
      </c>
      <c r="II800">
        <v>1.86874</v>
      </c>
      <c r="IJ800">
        <v>1.87027</v>
      </c>
      <c r="IK800">
        <v>0</v>
      </c>
      <c r="IL800">
        <v>0</v>
      </c>
      <c r="IM800">
        <v>0</v>
      </c>
      <c r="IN800">
        <v>0</v>
      </c>
      <c r="IO800" t="s">
        <v>441</v>
      </c>
      <c r="IP800" t="s">
        <v>442</v>
      </c>
      <c r="IQ800" t="s">
        <v>443</v>
      </c>
      <c r="IR800" t="s">
        <v>443</v>
      </c>
      <c r="IS800" t="s">
        <v>443</v>
      </c>
      <c r="IT800" t="s">
        <v>443</v>
      </c>
      <c r="IU800">
        <v>0</v>
      </c>
      <c r="IV800">
        <v>100</v>
      </c>
      <c r="IW800">
        <v>100</v>
      </c>
      <c r="IX800">
        <v>-1.861</v>
      </c>
      <c r="IY800">
        <v>0.08</v>
      </c>
      <c r="IZ800">
        <v>-1.414774939843471</v>
      </c>
      <c r="JA800">
        <v>-0.002262605230658699</v>
      </c>
      <c r="JB800">
        <v>4.117972070868355E-07</v>
      </c>
      <c r="JC800">
        <v>-1.535053720392113E-10</v>
      </c>
      <c r="JD800">
        <v>-0.05773197212917025</v>
      </c>
      <c r="JE800">
        <v>-0.004387372397949352</v>
      </c>
      <c r="JF800">
        <v>0.001148265067849212</v>
      </c>
      <c r="JG800">
        <v>-2.372704636287677E-05</v>
      </c>
      <c r="JH800">
        <v>4</v>
      </c>
      <c r="JI800">
        <v>2346</v>
      </c>
      <c r="JJ800">
        <v>1</v>
      </c>
      <c r="JK800">
        <v>24</v>
      </c>
      <c r="JL800">
        <v>21778.8</v>
      </c>
      <c r="JM800">
        <v>29358627.4</v>
      </c>
      <c r="JN800">
        <v>0.515137</v>
      </c>
      <c r="JO800">
        <v>2.31934</v>
      </c>
      <c r="JP800">
        <v>1.39771</v>
      </c>
      <c r="JQ800">
        <v>2.34741</v>
      </c>
      <c r="JR800">
        <v>1.49536</v>
      </c>
      <c r="JS800">
        <v>2.59888</v>
      </c>
      <c r="JT800">
        <v>36.0113</v>
      </c>
      <c r="JU800">
        <v>24.0262</v>
      </c>
      <c r="JV800">
        <v>18</v>
      </c>
      <c r="JW800">
        <v>502.373</v>
      </c>
      <c r="JX800">
        <v>435.651</v>
      </c>
      <c r="JY800">
        <v>18.5957</v>
      </c>
      <c r="JZ800">
        <v>31.3892</v>
      </c>
      <c r="KA800">
        <v>30.0001</v>
      </c>
      <c r="KB800">
        <v>31.1755</v>
      </c>
      <c r="KC800">
        <v>31.1011</v>
      </c>
      <c r="KD800">
        <v>10.2322</v>
      </c>
      <c r="KE800">
        <v>26.2932</v>
      </c>
      <c r="KF800">
        <v>25.5704</v>
      </c>
      <c r="KG800">
        <v>18.5971</v>
      </c>
      <c r="KH800">
        <v>166.087</v>
      </c>
      <c r="KI800">
        <v>12.5866</v>
      </c>
      <c r="KJ800">
        <v>100.773</v>
      </c>
      <c r="KK800">
        <v>100.147</v>
      </c>
    </row>
    <row r="801" spans="1:297">
      <c r="A801">
        <v>785</v>
      </c>
      <c r="B801">
        <v>1761517647.5</v>
      </c>
      <c r="C801">
        <v>10437</v>
      </c>
      <c r="D801" t="s">
        <v>2020</v>
      </c>
      <c r="E801" t="s">
        <v>2021</v>
      </c>
      <c r="F801">
        <v>5</v>
      </c>
      <c r="G801" t="s">
        <v>1989</v>
      </c>
      <c r="H801" t="s">
        <v>436</v>
      </c>
      <c r="I801">
        <v>1761517644.7</v>
      </c>
      <c r="J801">
        <f>(K801)/1000</f>
        <v>0</v>
      </c>
      <c r="K801">
        <f>IF(DP801, AN801, AH801)</f>
        <v>0</v>
      </c>
      <c r="L801">
        <f>IF(DP801, AI801, AG801)</f>
        <v>0</v>
      </c>
      <c r="M801">
        <f>DR801 - IF(AU801&gt;1, L801*DL801*100.0/(AW801), 0)</f>
        <v>0</v>
      </c>
      <c r="N801">
        <f>((T801-J801/2)*M801-L801)/(T801+J801/2)</f>
        <v>0</v>
      </c>
      <c r="O801">
        <f>N801*(DY801+DZ801)/1000.0</f>
        <v>0</v>
      </c>
      <c r="P801">
        <f>(DR801 - IF(AU801&gt;1, L801*DL801*100.0/(AW801), 0))*(DY801+DZ801)/1000.0</f>
        <v>0</v>
      </c>
      <c r="Q801">
        <f>2.0/((1/S801-1/R801)+SIGN(S801)*SQRT((1/S801-1/R801)*(1/S801-1/R801) + 4*DM801/((DM801+1)*(DM801+1))*(2*1/S801*1/R801-1/R801*1/R801)))</f>
        <v>0</v>
      </c>
      <c r="R801">
        <f>IF(LEFT(DN801,1)&lt;&gt;"0",IF(LEFT(DN801,1)="1",3.0,DO801),$D$5+$E$5*(EF801*DY801/($K$5*1000))+$F$5*(EF801*DY801/($K$5*1000))*MAX(MIN(DL801,$J$5),$I$5)*MAX(MIN(DL801,$J$5),$I$5)+$G$5*MAX(MIN(DL801,$J$5),$I$5)*(EF801*DY801/($K$5*1000))+$H$5*(EF801*DY801/($K$5*1000))*(EF801*DY801/($K$5*1000)))</f>
        <v>0</v>
      </c>
      <c r="S801">
        <f>J801*(1000-(1000*0.61365*exp(17.502*W801/(240.97+W801))/(DY801+DZ801)+DT801)/2)/(1000*0.61365*exp(17.502*W801/(240.97+W801))/(DY801+DZ801)-DT801)</f>
        <v>0</v>
      </c>
      <c r="T801">
        <f>1/((DM801+1)/(Q801/1.6)+1/(R801/1.37)) + DM801/((DM801+1)/(Q801/1.6) + DM801/(R801/1.37))</f>
        <v>0</v>
      </c>
      <c r="U801">
        <f>(DH801*DK801)</f>
        <v>0</v>
      </c>
      <c r="V801">
        <f>(EA801+(U801+2*0.95*5.67E-8*(((EA801+$B$7)+273)^4-(EA801+273)^4)-44100*J801)/(1.84*29.3*R801+8*0.95*5.67E-8*(EA801+273)^3))</f>
        <v>0</v>
      </c>
      <c r="W801">
        <f>($C$7*EB801+$D$7*EC801+$E$7*V801)</f>
        <v>0</v>
      </c>
      <c r="X801">
        <f>0.61365*exp(17.502*W801/(240.97+W801))</f>
        <v>0</v>
      </c>
      <c r="Y801">
        <f>(Z801/AA801*100)</f>
        <v>0</v>
      </c>
      <c r="Z801">
        <f>DT801*(DY801+DZ801)/1000</f>
        <v>0</v>
      </c>
      <c r="AA801">
        <f>0.61365*exp(17.502*EA801/(240.97+EA801))</f>
        <v>0</v>
      </c>
      <c r="AB801">
        <f>(X801-DT801*(DY801+DZ801)/1000)</f>
        <v>0</v>
      </c>
      <c r="AC801">
        <f>(-J801*44100)</f>
        <v>0</v>
      </c>
      <c r="AD801">
        <f>2*29.3*R801*0.92*(EA801-W801)</f>
        <v>0</v>
      </c>
      <c r="AE801">
        <f>2*0.95*5.67E-8*(((EA801+$B$7)+273)^4-(W801+273)^4)</f>
        <v>0</v>
      </c>
      <c r="AF801">
        <f>U801+AE801+AC801+AD801</f>
        <v>0</v>
      </c>
      <c r="AG801">
        <f>DX801*AU801*(DS801-DR801*(1000-AU801*DU801)/(1000-AU801*DT801))/(100*DL801)</f>
        <v>0</v>
      </c>
      <c r="AH801">
        <f>1000*DX801*AU801*(DT801-DU801)/(100*DL801*(1000-AU801*DT801))</f>
        <v>0</v>
      </c>
      <c r="AI801">
        <f>(AJ801 - AK801 - DY801*1E3/(8.314*(EA801+273.15)) * AM801/DX801 * AL801) * DX801/(100*DL801) * (1000 - DU801)/1000</f>
        <v>0</v>
      </c>
      <c r="AJ801">
        <v>185.0079392559387</v>
      </c>
      <c r="AK801">
        <v>191.7346303030303</v>
      </c>
      <c r="AL801">
        <v>-3.21643708461929</v>
      </c>
      <c r="AM801">
        <v>65.59915054871037</v>
      </c>
      <c r="AN801">
        <f>(AP801 - AO801 + DY801*1E3/(8.314*(EA801+273.15)) * AR801/DX801 * AQ801) * DX801/(100*DL801) * 1000/(1000 - AP801)</f>
        <v>0</v>
      </c>
      <c r="AO801">
        <v>12.56712162887445</v>
      </c>
      <c r="AP801">
        <v>16.87741757575757</v>
      </c>
      <c r="AQ801">
        <v>7.523095754295014E-06</v>
      </c>
      <c r="AR801">
        <v>106.857020934854</v>
      </c>
      <c r="AS801">
        <v>0</v>
      </c>
      <c r="AT801">
        <v>0</v>
      </c>
      <c r="AU801">
        <f>IF(AS801*$H$13&gt;=AW801,1.0,(AW801/(AW801-AS801*$H$13)))</f>
        <v>0</v>
      </c>
      <c r="AV801">
        <f>(AU801-1)*100</f>
        <v>0</v>
      </c>
      <c r="AW801">
        <f>MAX(0,($B$13+$C$13*EF801)/(1+$D$13*EF801)*DY801/(EA801+273)*$E$13)</f>
        <v>0</v>
      </c>
      <c r="AX801" t="s">
        <v>437</v>
      </c>
      <c r="AY801" t="s">
        <v>437</v>
      </c>
      <c r="AZ801">
        <v>0</v>
      </c>
      <c r="BA801">
        <v>0</v>
      </c>
      <c r="BB801">
        <f>1-AZ801/BA801</f>
        <v>0</v>
      </c>
      <c r="BC801">
        <v>0</v>
      </c>
      <c r="BD801" t="s">
        <v>437</v>
      </c>
      <c r="BE801" t="s">
        <v>437</v>
      </c>
      <c r="BF801">
        <v>0</v>
      </c>
      <c r="BG801">
        <v>0</v>
      </c>
      <c r="BH801">
        <f>1-BF801/BG801</f>
        <v>0</v>
      </c>
      <c r="BI801">
        <v>0.5</v>
      </c>
      <c r="BJ801">
        <f>DI801</f>
        <v>0</v>
      </c>
      <c r="BK801">
        <f>L801</f>
        <v>0</v>
      </c>
      <c r="BL801">
        <f>BH801*BI801*BJ801</f>
        <v>0</v>
      </c>
      <c r="BM801">
        <f>(BK801-BC801)/BJ801</f>
        <v>0</v>
      </c>
      <c r="BN801">
        <f>(BA801-BG801)/BG801</f>
        <v>0</v>
      </c>
      <c r="BO801">
        <f>AZ801/(BB801+AZ801/BG801)</f>
        <v>0</v>
      </c>
      <c r="BP801" t="s">
        <v>437</v>
      </c>
      <c r="BQ801">
        <v>0</v>
      </c>
      <c r="BR801">
        <f>IF(BQ801&lt;&gt;0, BQ801, BO801)</f>
        <v>0</v>
      </c>
      <c r="BS801">
        <f>1-BR801/BG801</f>
        <v>0</v>
      </c>
      <c r="BT801">
        <f>(BG801-BF801)/(BG801-BR801)</f>
        <v>0</v>
      </c>
      <c r="BU801">
        <f>(BA801-BG801)/(BA801-BR801)</f>
        <v>0</v>
      </c>
      <c r="BV801">
        <f>(BG801-BF801)/(BG801-AZ801)</f>
        <v>0</v>
      </c>
      <c r="BW801">
        <f>(BA801-BG801)/(BA801-AZ801)</f>
        <v>0</v>
      </c>
      <c r="BX801">
        <f>(BT801*BR801/BF801)</f>
        <v>0</v>
      </c>
      <c r="BY801">
        <f>(1-BX801)</f>
        <v>0</v>
      </c>
      <c r="BZ801">
        <v>2020</v>
      </c>
      <c r="CA801">
        <v>290.0000000000001</v>
      </c>
      <c r="CB801">
        <v>1590.42</v>
      </c>
      <c r="CC801">
        <v>295</v>
      </c>
      <c r="CD801">
        <v>5220.67</v>
      </c>
      <c r="CE801">
        <v>1591.29</v>
      </c>
      <c r="CF801">
        <v>-0.87</v>
      </c>
      <c r="CG801">
        <v>300.0000000000001</v>
      </c>
      <c r="CH801">
        <v>23.8</v>
      </c>
      <c r="CI801">
        <v>1650.734719841875</v>
      </c>
      <c r="CJ801">
        <v>2.032994541366527</v>
      </c>
      <c r="CK801">
        <v>-31.03478562282126</v>
      </c>
      <c r="CL801">
        <v>0.9198548094063967</v>
      </c>
      <c r="CM801">
        <v>0.9759925733019913</v>
      </c>
      <c r="CN801">
        <v>-0.00431141668520578</v>
      </c>
      <c r="CO801">
        <v>289.9999999999999</v>
      </c>
      <c r="CP801">
        <v>1590.91</v>
      </c>
      <c r="CQ801">
        <v>765</v>
      </c>
      <c r="CR801">
        <v>5219.32</v>
      </c>
      <c r="CS801">
        <v>1591.27</v>
      </c>
      <c r="CT801">
        <v>-0.36</v>
      </c>
      <c r="DH801">
        <f>$B$11*EG801+$C$11*EH801+$F$11*ES801*(1-EV801)</f>
        <v>0</v>
      </c>
      <c r="DI801">
        <f>DH801*DJ801</f>
        <v>0</v>
      </c>
      <c r="DJ801">
        <f>($B$11*$D$9+$C$11*$D$9+$F$11*((FF801+EX801)/MAX(FF801+EX801+FG801, 0.1)*$I$9+FG801/MAX(FF801+EX801+FG801, 0.1)*$J$9))/($B$11+$C$11+$F$11)</f>
        <v>0</v>
      </c>
      <c r="DK801">
        <f>($B$11*$K$9+$C$11*$K$9+$F$11*((FF801+EX801)/MAX(FF801+EX801+FG801, 0.1)*$P$9+FG801/MAX(FF801+EX801+FG801, 0.1)*$Q$9))/($B$11+$C$11+$F$11)</f>
        <v>0</v>
      </c>
      <c r="DL801">
        <v>6</v>
      </c>
      <c r="DM801">
        <v>0.5</v>
      </c>
      <c r="DN801" t="s">
        <v>438</v>
      </c>
      <c r="DO801">
        <v>2</v>
      </c>
      <c r="DP801" t="b">
        <v>1</v>
      </c>
      <c r="DQ801">
        <v>1761517644.7</v>
      </c>
      <c r="DR801">
        <v>195.7667</v>
      </c>
      <c r="DS801">
        <v>182.1499</v>
      </c>
      <c r="DT801">
        <v>16.87404</v>
      </c>
      <c r="DU801">
        <v>12.56714</v>
      </c>
      <c r="DV801">
        <v>197.6136</v>
      </c>
      <c r="DW801">
        <v>16.79399</v>
      </c>
      <c r="DX801">
        <v>499.9304</v>
      </c>
      <c r="DY801">
        <v>90.24636999999998</v>
      </c>
      <c r="DZ801">
        <v>0.09982792</v>
      </c>
      <c r="EA801">
        <v>24.2619</v>
      </c>
      <c r="EB801">
        <v>23.99895</v>
      </c>
      <c r="EC801">
        <v>999.9</v>
      </c>
      <c r="ED801">
        <v>0</v>
      </c>
      <c r="EE801">
        <v>0</v>
      </c>
      <c r="EF801">
        <v>10023.995</v>
      </c>
      <c r="EG801">
        <v>0</v>
      </c>
      <c r="EH801">
        <v>1069.211</v>
      </c>
      <c r="EI801">
        <v>13.6166</v>
      </c>
      <c r="EJ801">
        <v>199.1265</v>
      </c>
      <c r="EK801">
        <v>184.468</v>
      </c>
      <c r="EL801">
        <v>4.306896</v>
      </c>
      <c r="EM801">
        <v>182.1499</v>
      </c>
      <c r="EN801">
        <v>12.56714</v>
      </c>
      <c r="EO801">
        <v>1.522821</v>
      </c>
      <c r="EP801">
        <v>1.134139</v>
      </c>
      <c r="EQ801">
        <v>13.19924</v>
      </c>
      <c r="ER801">
        <v>8.764006999999999</v>
      </c>
      <c r="ES801">
        <v>1999.948</v>
      </c>
      <c r="ET801">
        <v>0.9799940999999999</v>
      </c>
      <c r="EU801">
        <v>0.02000568</v>
      </c>
      <c r="EV801">
        <v>0</v>
      </c>
      <c r="EW801">
        <v>1383.462</v>
      </c>
      <c r="EX801">
        <v>5.000970000000001</v>
      </c>
      <c r="EY801">
        <v>27967.93</v>
      </c>
      <c r="EZ801">
        <v>16707.13</v>
      </c>
      <c r="FA801">
        <v>41.5872</v>
      </c>
      <c r="FB801">
        <v>42.6436</v>
      </c>
      <c r="FC801">
        <v>41.6996</v>
      </c>
      <c r="FD801">
        <v>42</v>
      </c>
      <c r="FE801">
        <v>41.5683</v>
      </c>
      <c r="FF801">
        <v>1955.038</v>
      </c>
      <c r="FG801">
        <v>39.90999999999999</v>
      </c>
      <c r="FH801">
        <v>0</v>
      </c>
      <c r="FI801">
        <v>12518.60000014305</v>
      </c>
      <c r="FJ801">
        <v>0</v>
      </c>
      <c r="FK801">
        <v>1386.033846153846</v>
      </c>
      <c r="FL801">
        <v>-32.62564104417272</v>
      </c>
      <c r="FM801">
        <v>-672.1914534277701</v>
      </c>
      <c r="FN801">
        <v>28022.44615384615</v>
      </c>
      <c r="FO801">
        <v>15</v>
      </c>
      <c r="FP801">
        <v>0</v>
      </c>
      <c r="FQ801" t="s">
        <v>439</v>
      </c>
      <c r="FR801">
        <v>1760210915.6</v>
      </c>
      <c r="FS801">
        <v>0</v>
      </c>
      <c r="FT801">
        <v>0</v>
      </c>
      <c r="FU801">
        <v>-0.215</v>
      </c>
      <c r="FV801">
        <v>0</v>
      </c>
      <c r="FW801">
        <v>-0.6919999999999999</v>
      </c>
      <c r="FX801">
        <v>0</v>
      </c>
      <c r="FY801">
        <v>400</v>
      </c>
      <c r="FZ801">
        <v>0</v>
      </c>
      <c r="GA801">
        <v>0.15</v>
      </c>
      <c r="GB801">
        <v>0</v>
      </c>
      <c r="GC801">
        <v>12.756215</v>
      </c>
      <c r="GD801">
        <v>6.435948968105072</v>
      </c>
      <c r="GE801">
        <v>0.627739814154718</v>
      </c>
      <c r="GF801">
        <v>0</v>
      </c>
      <c r="GG801">
        <v>1387.491764705882</v>
      </c>
      <c r="GH801">
        <v>-29.67578304873513</v>
      </c>
      <c r="GI801">
        <v>2.927179399824087</v>
      </c>
      <c r="GJ801">
        <v>0</v>
      </c>
      <c r="GK801">
        <v>4.29801075</v>
      </c>
      <c r="GL801">
        <v>0.06943103189493598</v>
      </c>
      <c r="GM801">
        <v>0.006728638936478901</v>
      </c>
      <c r="GN801">
        <v>1</v>
      </c>
      <c r="GO801">
        <v>1</v>
      </c>
      <c r="GP801">
        <v>3</v>
      </c>
      <c r="GQ801" t="s">
        <v>446</v>
      </c>
      <c r="GR801">
        <v>3.13316</v>
      </c>
      <c r="GS801">
        <v>2.76047</v>
      </c>
      <c r="GT801">
        <v>0.0477726</v>
      </c>
      <c r="GU801">
        <v>0.0436898</v>
      </c>
      <c r="GV801">
        <v>0.0820697</v>
      </c>
      <c r="GW801">
        <v>0.0654933</v>
      </c>
      <c r="GX801">
        <v>30187.6</v>
      </c>
      <c r="GY801">
        <v>30324.6</v>
      </c>
      <c r="GZ801">
        <v>29487.1</v>
      </c>
      <c r="HA801">
        <v>29315.6</v>
      </c>
      <c r="HB801">
        <v>35768.7</v>
      </c>
      <c r="HC801">
        <v>36292.5</v>
      </c>
      <c r="HD801">
        <v>41489.4</v>
      </c>
      <c r="HE801">
        <v>41646.1</v>
      </c>
      <c r="HF801">
        <v>1.91057</v>
      </c>
      <c r="HG801">
        <v>1.82227</v>
      </c>
      <c r="HH801">
        <v>-0.013195</v>
      </c>
      <c r="HI801">
        <v>0</v>
      </c>
      <c r="HJ801">
        <v>24.2195</v>
      </c>
      <c r="HK801">
        <v>999.9</v>
      </c>
      <c r="HL801">
        <v>33</v>
      </c>
      <c r="HM801">
        <v>31.2</v>
      </c>
      <c r="HN801">
        <v>16.6853</v>
      </c>
      <c r="HO801">
        <v>62.517</v>
      </c>
      <c r="HP801">
        <v>30.9816</v>
      </c>
      <c r="HQ801">
        <v>1</v>
      </c>
      <c r="HR801">
        <v>0.310549</v>
      </c>
      <c r="HS801">
        <v>4.99898</v>
      </c>
      <c r="HT801">
        <v>20.2702</v>
      </c>
      <c r="HU801">
        <v>5.21894</v>
      </c>
      <c r="HV801">
        <v>12.0159</v>
      </c>
      <c r="HW801">
        <v>4.9881</v>
      </c>
      <c r="HX801">
        <v>3.28793</v>
      </c>
      <c r="HY801">
        <v>9999</v>
      </c>
      <c r="HZ801">
        <v>9999</v>
      </c>
      <c r="IA801">
        <v>9999</v>
      </c>
      <c r="IB801">
        <v>999.9</v>
      </c>
      <c r="IC801">
        <v>4.97285</v>
      </c>
      <c r="ID801">
        <v>1.86661</v>
      </c>
      <c r="IE801">
        <v>1.86587</v>
      </c>
      <c r="IF801">
        <v>1.86584</v>
      </c>
      <c r="IG801">
        <v>1.86769</v>
      </c>
      <c r="IH801">
        <v>1.87015</v>
      </c>
      <c r="II801">
        <v>1.86874</v>
      </c>
      <c r="IJ801">
        <v>1.87027</v>
      </c>
      <c r="IK801">
        <v>0</v>
      </c>
      <c r="IL801">
        <v>0</v>
      </c>
      <c r="IM801">
        <v>0</v>
      </c>
      <c r="IN801">
        <v>0</v>
      </c>
      <c r="IO801" t="s">
        <v>441</v>
      </c>
      <c r="IP801" t="s">
        <v>442</v>
      </c>
      <c r="IQ801" t="s">
        <v>443</v>
      </c>
      <c r="IR801" t="s">
        <v>443</v>
      </c>
      <c r="IS801" t="s">
        <v>443</v>
      </c>
      <c r="IT801" t="s">
        <v>443</v>
      </c>
      <c r="IU801">
        <v>0</v>
      </c>
      <c r="IV801">
        <v>100</v>
      </c>
      <c r="IW801">
        <v>100</v>
      </c>
      <c r="IX801">
        <v>-1.828</v>
      </c>
      <c r="IY801">
        <v>0.0801</v>
      </c>
      <c r="IZ801">
        <v>-1.414774939843471</v>
      </c>
      <c r="JA801">
        <v>-0.002262605230658699</v>
      </c>
      <c r="JB801">
        <v>4.117972070868355E-07</v>
      </c>
      <c r="JC801">
        <v>-1.535053720392113E-10</v>
      </c>
      <c r="JD801">
        <v>-0.05773197212917025</v>
      </c>
      <c r="JE801">
        <v>-0.004387372397949352</v>
      </c>
      <c r="JF801">
        <v>0.001148265067849212</v>
      </c>
      <c r="JG801">
        <v>-2.372704636287677E-05</v>
      </c>
      <c r="JH801">
        <v>4</v>
      </c>
      <c r="JI801">
        <v>2346</v>
      </c>
      <c r="JJ801">
        <v>1</v>
      </c>
      <c r="JK801">
        <v>24</v>
      </c>
      <c r="JL801">
        <v>21778.9</v>
      </c>
      <c r="JM801">
        <v>29358627.5</v>
      </c>
      <c r="JN801">
        <v>0.479736</v>
      </c>
      <c r="JO801">
        <v>2.31567</v>
      </c>
      <c r="JP801">
        <v>1.39648</v>
      </c>
      <c r="JQ801">
        <v>2.35474</v>
      </c>
      <c r="JR801">
        <v>1.49536</v>
      </c>
      <c r="JS801">
        <v>2.58301</v>
      </c>
      <c r="JT801">
        <v>36.0113</v>
      </c>
      <c r="JU801">
        <v>24.035</v>
      </c>
      <c r="JV801">
        <v>18</v>
      </c>
      <c r="JW801">
        <v>502.308</v>
      </c>
      <c r="JX801">
        <v>435.713</v>
      </c>
      <c r="JY801">
        <v>18.5986</v>
      </c>
      <c r="JZ801">
        <v>31.3892</v>
      </c>
      <c r="KA801">
        <v>30.0001</v>
      </c>
      <c r="KB801">
        <v>31.1755</v>
      </c>
      <c r="KC801">
        <v>31.1011</v>
      </c>
      <c r="KD801">
        <v>9.479050000000001</v>
      </c>
      <c r="KE801">
        <v>26.2932</v>
      </c>
      <c r="KF801">
        <v>25.5704</v>
      </c>
      <c r="KG801">
        <v>18.5977</v>
      </c>
      <c r="KH801">
        <v>146.052</v>
      </c>
      <c r="KI801">
        <v>12.578</v>
      </c>
      <c r="KJ801">
        <v>100.772</v>
      </c>
      <c r="KK801">
        <v>100.148</v>
      </c>
    </row>
    <row r="802" spans="1:297">
      <c r="A802">
        <v>786</v>
      </c>
      <c r="B802">
        <v>1761517652.5</v>
      </c>
      <c r="C802">
        <v>10442</v>
      </c>
      <c r="D802" t="s">
        <v>2022</v>
      </c>
      <c r="E802" t="s">
        <v>2023</v>
      </c>
      <c r="F802">
        <v>5</v>
      </c>
      <c r="G802" t="s">
        <v>1989</v>
      </c>
      <c r="H802" t="s">
        <v>436</v>
      </c>
      <c r="I802">
        <v>1761517650</v>
      </c>
      <c r="J802">
        <f>(K802)/1000</f>
        <v>0</v>
      </c>
      <c r="K802">
        <f>IF(DP802, AN802, AH802)</f>
        <v>0</v>
      </c>
      <c r="L802">
        <f>IF(DP802, AI802, AG802)</f>
        <v>0</v>
      </c>
      <c r="M802">
        <f>DR802 - IF(AU802&gt;1, L802*DL802*100.0/(AW802), 0)</f>
        <v>0</v>
      </c>
      <c r="N802">
        <f>((T802-J802/2)*M802-L802)/(T802+J802/2)</f>
        <v>0</v>
      </c>
      <c r="O802">
        <f>N802*(DY802+DZ802)/1000.0</f>
        <v>0</v>
      </c>
      <c r="P802">
        <f>(DR802 - IF(AU802&gt;1, L802*DL802*100.0/(AW802), 0))*(DY802+DZ802)/1000.0</f>
        <v>0</v>
      </c>
      <c r="Q802">
        <f>2.0/((1/S802-1/R802)+SIGN(S802)*SQRT((1/S802-1/R802)*(1/S802-1/R802) + 4*DM802/((DM802+1)*(DM802+1))*(2*1/S802*1/R802-1/R802*1/R802)))</f>
        <v>0</v>
      </c>
      <c r="R802">
        <f>IF(LEFT(DN802,1)&lt;&gt;"0",IF(LEFT(DN802,1)="1",3.0,DO802),$D$5+$E$5*(EF802*DY802/($K$5*1000))+$F$5*(EF802*DY802/($K$5*1000))*MAX(MIN(DL802,$J$5),$I$5)*MAX(MIN(DL802,$J$5),$I$5)+$G$5*MAX(MIN(DL802,$J$5),$I$5)*(EF802*DY802/($K$5*1000))+$H$5*(EF802*DY802/($K$5*1000))*(EF802*DY802/($K$5*1000)))</f>
        <v>0</v>
      </c>
      <c r="S802">
        <f>J802*(1000-(1000*0.61365*exp(17.502*W802/(240.97+W802))/(DY802+DZ802)+DT802)/2)/(1000*0.61365*exp(17.502*W802/(240.97+W802))/(DY802+DZ802)-DT802)</f>
        <v>0</v>
      </c>
      <c r="T802">
        <f>1/((DM802+1)/(Q802/1.6)+1/(R802/1.37)) + DM802/((DM802+1)/(Q802/1.6) + DM802/(R802/1.37))</f>
        <v>0</v>
      </c>
      <c r="U802">
        <f>(DH802*DK802)</f>
        <v>0</v>
      </c>
      <c r="V802">
        <f>(EA802+(U802+2*0.95*5.67E-8*(((EA802+$B$7)+273)^4-(EA802+273)^4)-44100*J802)/(1.84*29.3*R802+8*0.95*5.67E-8*(EA802+273)^3))</f>
        <v>0</v>
      </c>
      <c r="W802">
        <f>($C$7*EB802+$D$7*EC802+$E$7*V802)</f>
        <v>0</v>
      </c>
      <c r="X802">
        <f>0.61365*exp(17.502*W802/(240.97+W802))</f>
        <v>0</v>
      </c>
      <c r="Y802">
        <f>(Z802/AA802*100)</f>
        <v>0</v>
      </c>
      <c r="Z802">
        <f>DT802*(DY802+DZ802)/1000</f>
        <v>0</v>
      </c>
      <c r="AA802">
        <f>0.61365*exp(17.502*EA802/(240.97+EA802))</f>
        <v>0</v>
      </c>
      <c r="AB802">
        <f>(X802-DT802*(DY802+DZ802)/1000)</f>
        <v>0</v>
      </c>
      <c r="AC802">
        <f>(-J802*44100)</f>
        <v>0</v>
      </c>
      <c r="AD802">
        <f>2*29.3*R802*0.92*(EA802-W802)</f>
        <v>0</v>
      </c>
      <c r="AE802">
        <f>2*0.95*5.67E-8*(((EA802+$B$7)+273)^4-(W802+273)^4)</f>
        <v>0</v>
      </c>
      <c r="AF802">
        <f>U802+AE802+AC802+AD802</f>
        <v>0</v>
      </c>
      <c r="AG802">
        <f>DX802*AU802*(DS802-DR802*(1000-AU802*DU802)/(1000-AU802*DT802))/(100*DL802)</f>
        <v>0</v>
      </c>
      <c r="AH802">
        <f>1000*DX802*AU802*(DT802-DU802)/(100*DL802*(1000-AU802*DT802))</f>
        <v>0</v>
      </c>
      <c r="AI802">
        <f>(AJ802 - AK802 - DY802*1E3/(8.314*(EA802+273.15)) * AM802/DX802 * AL802) * DX802/(100*DL802) * (1000 - DU802)/1000</f>
        <v>0</v>
      </c>
      <c r="AJ802">
        <v>168.1854179900129</v>
      </c>
      <c r="AK802">
        <v>175.6499333333333</v>
      </c>
      <c r="AL802">
        <v>-3.206152125763706</v>
      </c>
      <c r="AM802">
        <v>65.59915054871037</v>
      </c>
      <c r="AN802">
        <f>(AP802 - AO802 + DY802*1E3/(8.314*(EA802+273.15)) * AR802/DX802 * AQ802) * DX802/(100*DL802) * 1000/(1000 - AP802)</f>
        <v>0</v>
      </c>
      <c r="AO802">
        <v>12.56486735621375</v>
      </c>
      <c r="AP802">
        <v>16.88204181818181</v>
      </c>
      <c r="AQ802">
        <v>5.625079721339986E-06</v>
      </c>
      <c r="AR802">
        <v>106.857020934854</v>
      </c>
      <c r="AS802">
        <v>0</v>
      </c>
      <c r="AT802">
        <v>0</v>
      </c>
      <c r="AU802">
        <f>IF(AS802*$H$13&gt;=AW802,1.0,(AW802/(AW802-AS802*$H$13)))</f>
        <v>0</v>
      </c>
      <c r="AV802">
        <f>(AU802-1)*100</f>
        <v>0</v>
      </c>
      <c r="AW802">
        <f>MAX(0,($B$13+$C$13*EF802)/(1+$D$13*EF802)*DY802/(EA802+273)*$E$13)</f>
        <v>0</v>
      </c>
      <c r="AX802" t="s">
        <v>437</v>
      </c>
      <c r="AY802" t="s">
        <v>437</v>
      </c>
      <c r="AZ802">
        <v>0</v>
      </c>
      <c r="BA802">
        <v>0</v>
      </c>
      <c r="BB802">
        <f>1-AZ802/BA802</f>
        <v>0</v>
      </c>
      <c r="BC802">
        <v>0</v>
      </c>
      <c r="BD802" t="s">
        <v>437</v>
      </c>
      <c r="BE802" t="s">
        <v>437</v>
      </c>
      <c r="BF802">
        <v>0</v>
      </c>
      <c r="BG802">
        <v>0</v>
      </c>
      <c r="BH802">
        <f>1-BF802/BG802</f>
        <v>0</v>
      </c>
      <c r="BI802">
        <v>0.5</v>
      </c>
      <c r="BJ802">
        <f>DI802</f>
        <v>0</v>
      </c>
      <c r="BK802">
        <f>L802</f>
        <v>0</v>
      </c>
      <c r="BL802">
        <f>BH802*BI802*BJ802</f>
        <v>0</v>
      </c>
      <c r="BM802">
        <f>(BK802-BC802)/BJ802</f>
        <v>0</v>
      </c>
      <c r="BN802">
        <f>(BA802-BG802)/BG802</f>
        <v>0</v>
      </c>
      <c r="BO802">
        <f>AZ802/(BB802+AZ802/BG802)</f>
        <v>0</v>
      </c>
      <c r="BP802" t="s">
        <v>437</v>
      </c>
      <c r="BQ802">
        <v>0</v>
      </c>
      <c r="BR802">
        <f>IF(BQ802&lt;&gt;0, BQ802, BO802)</f>
        <v>0</v>
      </c>
      <c r="BS802">
        <f>1-BR802/BG802</f>
        <v>0</v>
      </c>
      <c r="BT802">
        <f>(BG802-BF802)/(BG802-BR802)</f>
        <v>0</v>
      </c>
      <c r="BU802">
        <f>(BA802-BG802)/(BA802-BR802)</f>
        <v>0</v>
      </c>
      <c r="BV802">
        <f>(BG802-BF802)/(BG802-AZ802)</f>
        <v>0</v>
      </c>
      <c r="BW802">
        <f>(BA802-BG802)/(BA802-AZ802)</f>
        <v>0</v>
      </c>
      <c r="BX802">
        <f>(BT802*BR802/BF802)</f>
        <v>0</v>
      </c>
      <c r="BY802">
        <f>(1-BX802)</f>
        <v>0</v>
      </c>
      <c r="BZ802">
        <v>2020</v>
      </c>
      <c r="CA802">
        <v>290.0000000000001</v>
      </c>
      <c r="CB802">
        <v>1590.42</v>
      </c>
      <c r="CC802">
        <v>295</v>
      </c>
      <c r="CD802">
        <v>5220.67</v>
      </c>
      <c r="CE802">
        <v>1591.29</v>
      </c>
      <c r="CF802">
        <v>-0.87</v>
      </c>
      <c r="CG802">
        <v>300.0000000000001</v>
      </c>
      <c r="CH802">
        <v>23.8</v>
      </c>
      <c r="CI802">
        <v>1650.734719841875</v>
      </c>
      <c r="CJ802">
        <v>2.032994541366527</v>
      </c>
      <c r="CK802">
        <v>-31.03478562282126</v>
      </c>
      <c r="CL802">
        <v>0.9198548094063967</v>
      </c>
      <c r="CM802">
        <v>0.9759925733019913</v>
      </c>
      <c r="CN802">
        <v>-0.00431141668520578</v>
      </c>
      <c r="CO802">
        <v>289.9999999999999</v>
      </c>
      <c r="CP802">
        <v>1590.91</v>
      </c>
      <c r="CQ802">
        <v>765</v>
      </c>
      <c r="CR802">
        <v>5219.32</v>
      </c>
      <c r="CS802">
        <v>1591.27</v>
      </c>
      <c r="CT802">
        <v>-0.36</v>
      </c>
      <c r="DH802">
        <f>$B$11*EG802+$C$11*EH802+$F$11*ES802*(1-EV802)</f>
        <v>0</v>
      </c>
      <c r="DI802">
        <f>DH802*DJ802</f>
        <v>0</v>
      </c>
      <c r="DJ802">
        <f>($B$11*$D$9+$C$11*$D$9+$F$11*((FF802+EX802)/MAX(FF802+EX802+FG802, 0.1)*$I$9+FG802/MAX(FF802+EX802+FG802, 0.1)*$J$9))/($B$11+$C$11+$F$11)</f>
        <v>0</v>
      </c>
      <c r="DK802">
        <f>($B$11*$K$9+$C$11*$K$9+$F$11*((FF802+EX802)/MAX(FF802+EX802+FG802, 0.1)*$P$9+FG802/MAX(FF802+EX802+FG802, 0.1)*$Q$9))/($B$11+$C$11+$F$11)</f>
        <v>0</v>
      </c>
      <c r="DL802">
        <v>6</v>
      </c>
      <c r="DM802">
        <v>0.5</v>
      </c>
      <c r="DN802" t="s">
        <v>438</v>
      </c>
      <c r="DO802">
        <v>2</v>
      </c>
      <c r="DP802" t="b">
        <v>1</v>
      </c>
      <c r="DQ802">
        <v>1761517650</v>
      </c>
      <c r="DR802">
        <v>178.98</v>
      </c>
      <c r="DS802">
        <v>164.6051111111111</v>
      </c>
      <c r="DT802">
        <v>16.88041111111111</v>
      </c>
      <c r="DU802">
        <v>12.56483333333333</v>
      </c>
      <c r="DV802">
        <v>180.7912222222222</v>
      </c>
      <c r="DW802">
        <v>16.80026666666667</v>
      </c>
      <c r="DX802">
        <v>500.0554444444444</v>
      </c>
      <c r="DY802">
        <v>90.24426666666665</v>
      </c>
      <c r="DZ802">
        <v>0.1000307777777778</v>
      </c>
      <c r="EA802">
        <v>24.26605555555555</v>
      </c>
      <c r="EB802">
        <v>24.0074</v>
      </c>
      <c r="EC802">
        <v>999.9000000000001</v>
      </c>
      <c r="ED802">
        <v>0</v>
      </c>
      <c r="EE802">
        <v>0</v>
      </c>
      <c r="EF802">
        <v>10014.23333333333</v>
      </c>
      <c r="EG802">
        <v>0</v>
      </c>
      <c r="EH802">
        <v>1069.212222222222</v>
      </c>
      <c r="EI802">
        <v>14.37495555555556</v>
      </c>
      <c r="EJ802">
        <v>182.0532222222222</v>
      </c>
      <c r="EK802">
        <v>166.6996666666667</v>
      </c>
      <c r="EL802">
        <v>4.315582222222222</v>
      </c>
      <c r="EM802">
        <v>164.6051111111111</v>
      </c>
      <c r="EN802">
        <v>12.56483333333333</v>
      </c>
      <c r="EO802">
        <v>1.52336</v>
      </c>
      <c r="EP802">
        <v>1.133903333333333</v>
      </c>
      <c r="EQ802">
        <v>13.20466666666666</v>
      </c>
      <c r="ER802">
        <v>8.76094111111111</v>
      </c>
      <c r="ES802">
        <v>2000.017777777778</v>
      </c>
      <c r="ET802">
        <v>0.9799950000000001</v>
      </c>
      <c r="EU802">
        <v>0.0200048</v>
      </c>
      <c r="EV802">
        <v>0</v>
      </c>
      <c r="EW802">
        <v>1379.956666666667</v>
      </c>
      <c r="EX802">
        <v>5.00097</v>
      </c>
      <c r="EY802">
        <v>27898.61111111111</v>
      </c>
      <c r="EZ802">
        <v>16707.72222222222</v>
      </c>
      <c r="FA802">
        <v>41.57599999999999</v>
      </c>
      <c r="FB802">
        <v>42.65944444444445</v>
      </c>
      <c r="FC802">
        <v>41.722</v>
      </c>
      <c r="FD802">
        <v>42</v>
      </c>
      <c r="FE802">
        <v>41.562</v>
      </c>
      <c r="FF802">
        <v>1955.107777777778</v>
      </c>
      <c r="FG802">
        <v>39.91</v>
      </c>
      <c r="FH802">
        <v>0</v>
      </c>
      <c r="FI802">
        <v>12523.40000009537</v>
      </c>
      <c r="FJ802">
        <v>0</v>
      </c>
      <c r="FK802">
        <v>1383.292307692308</v>
      </c>
      <c r="FL802">
        <v>-35.99247856875609</v>
      </c>
      <c r="FM802">
        <v>-741.976067284883</v>
      </c>
      <c r="FN802">
        <v>27966.03076923078</v>
      </c>
      <c r="FO802">
        <v>15</v>
      </c>
      <c r="FP802">
        <v>0</v>
      </c>
      <c r="FQ802" t="s">
        <v>439</v>
      </c>
      <c r="FR802">
        <v>1760210915.6</v>
      </c>
      <c r="FS802">
        <v>0</v>
      </c>
      <c r="FT802">
        <v>0</v>
      </c>
      <c r="FU802">
        <v>-0.215</v>
      </c>
      <c r="FV802">
        <v>0</v>
      </c>
      <c r="FW802">
        <v>-0.6919999999999999</v>
      </c>
      <c r="FX802">
        <v>0</v>
      </c>
      <c r="FY802">
        <v>400</v>
      </c>
      <c r="FZ802">
        <v>0</v>
      </c>
      <c r="GA802">
        <v>0.15</v>
      </c>
      <c r="GB802">
        <v>0</v>
      </c>
      <c r="GC802">
        <v>13.2324775</v>
      </c>
      <c r="GD802">
        <v>7.139625140712941</v>
      </c>
      <c r="GE802">
        <v>0.6975884053249094</v>
      </c>
      <c r="GF802">
        <v>0</v>
      </c>
      <c r="GG802">
        <v>1385.257941176471</v>
      </c>
      <c r="GH802">
        <v>-33.04705881470061</v>
      </c>
      <c r="GI802">
        <v>3.260505896701033</v>
      </c>
      <c r="GJ802">
        <v>0</v>
      </c>
      <c r="GK802">
        <v>4.30314425</v>
      </c>
      <c r="GL802">
        <v>0.0794371857410761</v>
      </c>
      <c r="GM802">
        <v>0.00771093894655504</v>
      </c>
      <c r="GN802">
        <v>1</v>
      </c>
      <c r="GO802">
        <v>1</v>
      </c>
      <c r="GP802">
        <v>3</v>
      </c>
      <c r="GQ802" t="s">
        <v>446</v>
      </c>
      <c r="GR802">
        <v>3.13324</v>
      </c>
      <c r="GS802">
        <v>2.76047</v>
      </c>
      <c r="GT802">
        <v>0.0441173</v>
      </c>
      <c r="GU802">
        <v>0.0398551</v>
      </c>
      <c r="GV802">
        <v>0.0820854</v>
      </c>
      <c r="GW802">
        <v>0.0654897</v>
      </c>
      <c r="GX802">
        <v>30303.6</v>
      </c>
      <c r="GY802">
        <v>30446</v>
      </c>
      <c r="GZ802">
        <v>29487.2</v>
      </c>
      <c r="HA802">
        <v>29315.5</v>
      </c>
      <c r="HB802">
        <v>35768.1</v>
      </c>
      <c r="HC802">
        <v>36292.3</v>
      </c>
      <c r="HD802">
        <v>41489.5</v>
      </c>
      <c r="HE802">
        <v>41645.8</v>
      </c>
      <c r="HF802">
        <v>1.91075</v>
      </c>
      <c r="HG802">
        <v>1.82197</v>
      </c>
      <c r="HH802">
        <v>-0.0129305</v>
      </c>
      <c r="HI802">
        <v>0</v>
      </c>
      <c r="HJ802">
        <v>24.2195</v>
      </c>
      <c r="HK802">
        <v>999.9</v>
      </c>
      <c r="HL802">
        <v>33</v>
      </c>
      <c r="HM802">
        <v>31.2</v>
      </c>
      <c r="HN802">
        <v>16.6869</v>
      </c>
      <c r="HO802">
        <v>62.527</v>
      </c>
      <c r="HP802">
        <v>30.9495</v>
      </c>
      <c r="HQ802">
        <v>1</v>
      </c>
      <c r="HR802">
        <v>0.31062</v>
      </c>
      <c r="HS802">
        <v>5.01675</v>
      </c>
      <c r="HT802">
        <v>20.2695</v>
      </c>
      <c r="HU802">
        <v>5.21939</v>
      </c>
      <c r="HV802">
        <v>12.0161</v>
      </c>
      <c r="HW802">
        <v>4.98865</v>
      </c>
      <c r="HX802">
        <v>3.28785</v>
      </c>
      <c r="HY802">
        <v>9999</v>
      </c>
      <c r="HZ802">
        <v>9999</v>
      </c>
      <c r="IA802">
        <v>9999</v>
      </c>
      <c r="IB802">
        <v>999.9</v>
      </c>
      <c r="IC802">
        <v>4.97283</v>
      </c>
      <c r="ID802">
        <v>1.86661</v>
      </c>
      <c r="IE802">
        <v>1.86589</v>
      </c>
      <c r="IF802">
        <v>1.86586</v>
      </c>
      <c r="IG802">
        <v>1.8677</v>
      </c>
      <c r="IH802">
        <v>1.87015</v>
      </c>
      <c r="II802">
        <v>1.86874</v>
      </c>
      <c r="IJ802">
        <v>1.87027</v>
      </c>
      <c r="IK802">
        <v>0</v>
      </c>
      <c r="IL802">
        <v>0</v>
      </c>
      <c r="IM802">
        <v>0</v>
      </c>
      <c r="IN802">
        <v>0</v>
      </c>
      <c r="IO802" t="s">
        <v>441</v>
      </c>
      <c r="IP802" t="s">
        <v>442</v>
      </c>
      <c r="IQ802" t="s">
        <v>443</v>
      </c>
      <c r="IR802" t="s">
        <v>443</v>
      </c>
      <c r="IS802" t="s">
        <v>443</v>
      </c>
      <c r="IT802" t="s">
        <v>443</v>
      </c>
      <c r="IU802">
        <v>0</v>
      </c>
      <c r="IV802">
        <v>100</v>
      </c>
      <c r="IW802">
        <v>100</v>
      </c>
      <c r="IX802">
        <v>-1.795</v>
      </c>
      <c r="IY802">
        <v>0.08019999999999999</v>
      </c>
      <c r="IZ802">
        <v>-1.414774939843471</v>
      </c>
      <c r="JA802">
        <v>-0.002262605230658699</v>
      </c>
      <c r="JB802">
        <v>4.117972070868355E-07</v>
      </c>
      <c r="JC802">
        <v>-1.535053720392113E-10</v>
      </c>
      <c r="JD802">
        <v>-0.05773197212917025</v>
      </c>
      <c r="JE802">
        <v>-0.004387372397949352</v>
      </c>
      <c r="JF802">
        <v>0.001148265067849212</v>
      </c>
      <c r="JG802">
        <v>-2.372704636287677E-05</v>
      </c>
      <c r="JH802">
        <v>4</v>
      </c>
      <c r="JI802">
        <v>2346</v>
      </c>
      <c r="JJ802">
        <v>1</v>
      </c>
      <c r="JK802">
        <v>24</v>
      </c>
      <c r="JL802">
        <v>21778.9</v>
      </c>
      <c r="JM802">
        <v>29358627.5</v>
      </c>
      <c r="JN802">
        <v>0.443115</v>
      </c>
      <c r="JO802">
        <v>2.33032</v>
      </c>
      <c r="JP802">
        <v>1.39771</v>
      </c>
      <c r="JQ802">
        <v>2.35107</v>
      </c>
      <c r="JR802">
        <v>1.49536</v>
      </c>
      <c r="JS802">
        <v>2.60986</v>
      </c>
      <c r="JT802">
        <v>36.0113</v>
      </c>
      <c r="JU802">
        <v>24.0175</v>
      </c>
      <c r="JV802">
        <v>18</v>
      </c>
      <c r="JW802">
        <v>502.445</v>
      </c>
      <c r="JX802">
        <v>435.548</v>
      </c>
      <c r="JY802">
        <v>18.5993</v>
      </c>
      <c r="JZ802">
        <v>31.3919</v>
      </c>
      <c r="KA802">
        <v>30.0002</v>
      </c>
      <c r="KB802">
        <v>31.1782</v>
      </c>
      <c r="KC802">
        <v>31.1038</v>
      </c>
      <c r="KD802">
        <v>8.79462</v>
      </c>
      <c r="KE802">
        <v>26.2932</v>
      </c>
      <c r="KF802">
        <v>25.5704</v>
      </c>
      <c r="KG802">
        <v>18.5827</v>
      </c>
      <c r="KH802">
        <v>132.654</v>
      </c>
      <c r="KI802">
        <v>12.5672</v>
      </c>
      <c r="KJ802">
        <v>100.772</v>
      </c>
      <c r="KK802">
        <v>100.147</v>
      </c>
    </row>
    <row r="803" spans="1:297">
      <c r="A803">
        <v>787</v>
      </c>
      <c r="B803">
        <v>1761517657.5</v>
      </c>
      <c r="C803">
        <v>10447</v>
      </c>
      <c r="D803" t="s">
        <v>2024</v>
      </c>
      <c r="E803" t="s">
        <v>2025</v>
      </c>
      <c r="F803">
        <v>5</v>
      </c>
      <c r="G803" t="s">
        <v>1989</v>
      </c>
      <c r="H803" t="s">
        <v>436</v>
      </c>
      <c r="I803">
        <v>1761517654.7</v>
      </c>
      <c r="J803">
        <f>(K803)/1000</f>
        <v>0</v>
      </c>
      <c r="K803">
        <f>IF(DP803, AN803, AH803)</f>
        <v>0</v>
      </c>
      <c r="L803">
        <f>IF(DP803, AI803, AG803)</f>
        <v>0</v>
      </c>
      <c r="M803">
        <f>DR803 - IF(AU803&gt;1, L803*DL803*100.0/(AW803), 0)</f>
        <v>0</v>
      </c>
      <c r="N803">
        <f>((T803-J803/2)*M803-L803)/(T803+J803/2)</f>
        <v>0</v>
      </c>
      <c r="O803">
        <f>N803*(DY803+DZ803)/1000.0</f>
        <v>0</v>
      </c>
      <c r="P803">
        <f>(DR803 - IF(AU803&gt;1, L803*DL803*100.0/(AW803), 0))*(DY803+DZ803)/1000.0</f>
        <v>0</v>
      </c>
      <c r="Q803">
        <f>2.0/((1/S803-1/R803)+SIGN(S803)*SQRT((1/S803-1/R803)*(1/S803-1/R803) + 4*DM803/((DM803+1)*(DM803+1))*(2*1/S803*1/R803-1/R803*1/R803)))</f>
        <v>0</v>
      </c>
      <c r="R803">
        <f>IF(LEFT(DN803,1)&lt;&gt;"0",IF(LEFT(DN803,1)="1",3.0,DO803),$D$5+$E$5*(EF803*DY803/($K$5*1000))+$F$5*(EF803*DY803/($K$5*1000))*MAX(MIN(DL803,$J$5),$I$5)*MAX(MIN(DL803,$J$5),$I$5)+$G$5*MAX(MIN(DL803,$J$5),$I$5)*(EF803*DY803/($K$5*1000))+$H$5*(EF803*DY803/($K$5*1000))*(EF803*DY803/($K$5*1000)))</f>
        <v>0</v>
      </c>
      <c r="S803">
        <f>J803*(1000-(1000*0.61365*exp(17.502*W803/(240.97+W803))/(DY803+DZ803)+DT803)/2)/(1000*0.61365*exp(17.502*W803/(240.97+W803))/(DY803+DZ803)-DT803)</f>
        <v>0</v>
      </c>
      <c r="T803">
        <f>1/((DM803+1)/(Q803/1.6)+1/(R803/1.37)) + DM803/((DM803+1)/(Q803/1.6) + DM803/(R803/1.37))</f>
        <v>0</v>
      </c>
      <c r="U803">
        <f>(DH803*DK803)</f>
        <v>0</v>
      </c>
      <c r="V803">
        <f>(EA803+(U803+2*0.95*5.67E-8*(((EA803+$B$7)+273)^4-(EA803+273)^4)-44100*J803)/(1.84*29.3*R803+8*0.95*5.67E-8*(EA803+273)^3))</f>
        <v>0</v>
      </c>
      <c r="W803">
        <f>($C$7*EB803+$D$7*EC803+$E$7*V803)</f>
        <v>0</v>
      </c>
      <c r="X803">
        <f>0.61365*exp(17.502*W803/(240.97+W803))</f>
        <v>0</v>
      </c>
      <c r="Y803">
        <f>(Z803/AA803*100)</f>
        <v>0</v>
      </c>
      <c r="Z803">
        <f>DT803*(DY803+DZ803)/1000</f>
        <v>0</v>
      </c>
      <c r="AA803">
        <f>0.61365*exp(17.502*EA803/(240.97+EA803))</f>
        <v>0</v>
      </c>
      <c r="AB803">
        <f>(X803-DT803*(DY803+DZ803)/1000)</f>
        <v>0</v>
      </c>
      <c r="AC803">
        <f>(-J803*44100)</f>
        <v>0</v>
      </c>
      <c r="AD803">
        <f>2*29.3*R803*0.92*(EA803-W803)</f>
        <v>0</v>
      </c>
      <c r="AE803">
        <f>2*0.95*5.67E-8*(((EA803+$B$7)+273)^4-(W803+273)^4)</f>
        <v>0</v>
      </c>
      <c r="AF803">
        <f>U803+AE803+AC803+AD803</f>
        <v>0</v>
      </c>
      <c r="AG803">
        <f>DX803*AU803*(DS803-DR803*(1000-AU803*DU803)/(1000-AU803*DT803))/(100*DL803)</f>
        <v>0</v>
      </c>
      <c r="AH803">
        <f>1000*DX803*AU803*(DT803-DU803)/(100*DL803*(1000-AU803*DT803))</f>
        <v>0</v>
      </c>
      <c r="AI803">
        <f>(AJ803 - AK803 - DY803*1E3/(8.314*(EA803+273.15)) * AM803/DX803 * AL803) * DX803/(100*DL803) * (1000 - DU803)/1000</f>
        <v>0</v>
      </c>
      <c r="AJ803">
        <v>151.6944495809593</v>
      </c>
      <c r="AK803">
        <v>159.7313575757575</v>
      </c>
      <c r="AL803">
        <v>-3.179097126992545</v>
      </c>
      <c r="AM803">
        <v>65.59915054871037</v>
      </c>
      <c r="AN803">
        <f>(AP803 - AO803 + DY803*1E3/(8.314*(EA803+273.15)) * AR803/DX803 * AQ803) * DX803/(100*DL803) * 1000/(1000 - AP803)</f>
        <v>0</v>
      </c>
      <c r="AO803">
        <v>12.56355737500544</v>
      </c>
      <c r="AP803">
        <v>16.88906</v>
      </c>
      <c r="AQ803">
        <v>1.065419295977736E-05</v>
      </c>
      <c r="AR803">
        <v>106.857020934854</v>
      </c>
      <c r="AS803">
        <v>0</v>
      </c>
      <c r="AT803">
        <v>0</v>
      </c>
      <c r="AU803">
        <f>IF(AS803*$H$13&gt;=AW803,1.0,(AW803/(AW803-AS803*$H$13)))</f>
        <v>0</v>
      </c>
      <c r="AV803">
        <f>(AU803-1)*100</f>
        <v>0</v>
      </c>
      <c r="AW803">
        <f>MAX(0,($B$13+$C$13*EF803)/(1+$D$13*EF803)*DY803/(EA803+273)*$E$13)</f>
        <v>0</v>
      </c>
      <c r="AX803" t="s">
        <v>437</v>
      </c>
      <c r="AY803" t="s">
        <v>437</v>
      </c>
      <c r="AZ803">
        <v>0</v>
      </c>
      <c r="BA803">
        <v>0</v>
      </c>
      <c r="BB803">
        <f>1-AZ803/BA803</f>
        <v>0</v>
      </c>
      <c r="BC803">
        <v>0</v>
      </c>
      <c r="BD803" t="s">
        <v>437</v>
      </c>
      <c r="BE803" t="s">
        <v>437</v>
      </c>
      <c r="BF803">
        <v>0</v>
      </c>
      <c r="BG803">
        <v>0</v>
      </c>
      <c r="BH803">
        <f>1-BF803/BG803</f>
        <v>0</v>
      </c>
      <c r="BI803">
        <v>0.5</v>
      </c>
      <c r="BJ803">
        <f>DI803</f>
        <v>0</v>
      </c>
      <c r="BK803">
        <f>L803</f>
        <v>0</v>
      </c>
      <c r="BL803">
        <f>BH803*BI803*BJ803</f>
        <v>0</v>
      </c>
      <c r="BM803">
        <f>(BK803-BC803)/BJ803</f>
        <v>0</v>
      </c>
      <c r="BN803">
        <f>(BA803-BG803)/BG803</f>
        <v>0</v>
      </c>
      <c r="BO803">
        <f>AZ803/(BB803+AZ803/BG803)</f>
        <v>0</v>
      </c>
      <c r="BP803" t="s">
        <v>437</v>
      </c>
      <c r="BQ803">
        <v>0</v>
      </c>
      <c r="BR803">
        <f>IF(BQ803&lt;&gt;0, BQ803, BO803)</f>
        <v>0</v>
      </c>
      <c r="BS803">
        <f>1-BR803/BG803</f>
        <v>0</v>
      </c>
      <c r="BT803">
        <f>(BG803-BF803)/(BG803-BR803)</f>
        <v>0</v>
      </c>
      <c r="BU803">
        <f>(BA803-BG803)/(BA803-BR803)</f>
        <v>0</v>
      </c>
      <c r="BV803">
        <f>(BG803-BF803)/(BG803-AZ803)</f>
        <v>0</v>
      </c>
      <c r="BW803">
        <f>(BA803-BG803)/(BA803-AZ803)</f>
        <v>0</v>
      </c>
      <c r="BX803">
        <f>(BT803*BR803/BF803)</f>
        <v>0</v>
      </c>
      <c r="BY803">
        <f>(1-BX803)</f>
        <v>0</v>
      </c>
      <c r="BZ803">
        <v>2020</v>
      </c>
      <c r="CA803">
        <v>290.0000000000001</v>
      </c>
      <c r="CB803">
        <v>1590.42</v>
      </c>
      <c r="CC803">
        <v>295</v>
      </c>
      <c r="CD803">
        <v>5220.67</v>
      </c>
      <c r="CE803">
        <v>1591.29</v>
      </c>
      <c r="CF803">
        <v>-0.87</v>
      </c>
      <c r="CG803">
        <v>300.0000000000001</v>
      </c>
      <c r="CH803">
        <v>23.8</v>
      </c>
      <c r="CI803">
        <v>1650.734719841875</v>
      </c>
      <c r="CJ803">
        <v>2.032994541366527</v>
      </c>
      <c r="CK803">
        <v>-31.03478562282126</v>
      </c>
      <c r="CL803">
        <v>0.9198548094063967</v>
      </c>
      <c r="CM803">
        <v>0.9759925733019913</v>
      </c>
      <c r="CN803">
        <v>-0.00431141668520578</v>
      </c>
      <c r="CO803">
        <v>289.9999999999999</v>
      </c>
      <c r="CP803">
        <v>1590.91</v>
      </c>
      <c r="CQ803">
        <v>765</v>
      </c>
      <c r="CR803">
        <v>5219.32</v>
      </c>
      <c r="CS803">
        <v>1591.27</v>
      </c>
      <c r="CT803">
        <v>-0.36</v>
      </c>
      <c r="DH803">
        <f>$B$11*EG803+$C$11*EH803+$F$11*ES803*(1-EV803)</f>
        <v>0</v>
      </c>
      <c r="DI803">
        <f>DH803*DJ803</f>
        <v>0</v>
      </c>
      <c r="DJ803">
        <f>($B$11*$D$9+$C$11*$D$9+$F$11*((FF803+EX803)/MAX(FF803+EX803+FG803, 0.1)*$I$9+FG803/MAX(FF803+EX803+FG803, 0.1)*$J$9))/($B$11+$C$11+$F$11)</f>
        <v>0</v>
      </c>
      <c r="DK803">
        <f>($B$11*$K$9+$C$11*$K$9+$F$11*((FF803+EX803)/MAX(FF803+EX803+FG803, 0.1)*$P$9+FG803/MAX(FF803+EX803+FG803, 0.1)*$Q$9))/($B$11+$C$11+$F$11)</f>
        <v>0</v>
      </c>
      <c r="DL803">
        <v>6</v>
      </c>
      <c r="DM803">
        <v>0.5</v>
      </c>
      <c r="DN803" t="s">
        <v>438</v>
      </c>
      <c r="DO803">
        <v>2</v>
      </c>
      <c r="DP803" t="b">
        <v>1</v>
      </c>
      <c r="DQ803">
        <v>1761517654.7</v>
      </c>
      <c r="DR803">
        <v>164.2184</v>
      </c>
      <c r="DS803">
        <v>149.3332</v>
      </c>
      <c r="DT803">
        <v>16.88579</v>
      </c>
      <c r="DU803">
        <v>12.56341</v>
      </c>
      <c r="DV803">
        <v>165.9978</v>
      </c>
      <c r="DW803">
        <v>16.80556</v>
      </c>
      <c r="DX803">
        <v>499.9979</v>
      </c>
      <c r="DY803">
        <v>90.24417000000001</v>
      </c>
      <c r="DZ803">
        <v>0.10004072</v>
      </c>
      <c r="EA803">
        <v>24.26829</v>
      </c>
      <c r="EB803">
        <v>24.00576</v>
      </c>
      <c r="EC803">
        <v>999.9</v>
      </c>
      <c r="ED803">
        <v>0</v>
      </c>
      <c r="EE803">
        <v>0</v>
      </c>
      <c r="EF803">
        <v>9994.558000000001</v>
      </c>
      <c r="EG803">
        <v>0</v>
      </c>
      <c r="EH803">
        <v>1069.204</v>
      </c>
      <c r="EI803">
        <v>14.88488</v>
      </c>
      <c r="EJ803">
        <v>167.0387</v>
      </c>
      <c r="EK803">
        <v>151.2333</v>
      </c>
      <c r="EL803">
        <v>4.322371</v>
      </c>
      <c r="EM803">
        <v>149.3332</v>
      </c>
      <c r="EN803">
        <v>12.56341</v>
      </c>
      <c r="EO803">
        <v>1.523843</v>
      </c>
      <c r="EP803">
        <v>1.133774</v>
      </c>
      <c r="EQ803">
        <v>13.20953</v>
      </c>
      <c r="ER803">
        <v>8.759252</v>
      </c>
      <c r="ES803">
        <v>2000.007</v>
      </c>
      <c r="ET803">
        <v>0.9799950000000001</v>
      </c>
      <c r="EU803">
        <v>0.0200048</v>
      </c>
      <c r="EV803">
        <v>0</v>
      </c>
      <c r="EW803">
        <v>1376.574</v>
      </c>
      <c r="EX803">
        <v>5.000970000000001</v>
      </c>
      <c r="EY803">
        <v>27831.37</v>
      </c>
      <c r="EZ803">
        <v>16707.61</v>
      </c>
      <c r="FA803">
        <v>41.5872</v>
      </c>
      <c r="FB803">
        <v>42.6684</v>
      </c>
      <c r="FC803">
        <v>41.6996</v>
      </c>
      <c r="FD803">
        <v>42</v>
      </c>
      <c r="FE803">
        <v>41.5809</v>
      </c>
      <c r="FF803">
        <v>1955.097</v>
      </c>
      <c r="FG803">
        <v>39.90999999999999</v>
      </c>
      <c r="FH803">
        <v>0</v>
      </c>
      <c r="FI803">
        <v>12528.80000019073</v>
      </c>
      <c r="FJ803">
        <v>0</v>
      </c>
      <c r="FK803">
        <v>1379.622</v>
      </c>
      <c r="FL803">
        <v>-41.80692299265573</v>
      </c>
      <c r="FM803">
        <v>-831.8615371658594</v>
      </c>
      <c r="FN803">
        <v>27891.424</v>
      </c>
      <c r="FO803">
        <v>15</v>
      </c>
      <c r="FP803">
        <v>0</v>
      </c>
      <c r="FQ803" t="s">
        <v>439</v>
      </c>
      <c r="FR803">
        <v>1760210915.6</v>
      </c>
      <c r="FS803">
        <v>0</v>
      </c>
      <c r="FT803">
        <v>0</v>
      </c>
      <c r="FU803">
        <v>-0.215</v>
      </c>
      <c r="FV803">
        <v>0</v>
      </c>
      <c r="FW803">
        <v>-0.6919999999999999</v>
      </c>
      <c r="FX803">
        <v>0</v>
      </c>
      <c r="FY803">
        <v>400</v>
      </c>
      <c r="FZ803">
        <v>0</v>
      </c>
      <c r="GA803">
        <v>0.15</v>
      </c>
      <c r="GB803">
        <v>0</v>
      </c>
      <c r="GC803">
        <v>13.84893170731707</v>
      </c>
      <c r="GD803">
        <v>7.962907317073173</v>
      </c>
      <c r="GE803">
        <v>0.78937671813969</v>
      </c>
      <c r="GF803">
        <v>0</v>
      </c>
      <c r="GG803">
        <v>1382.064705882353</v>
      </c>
      <c r="GH803">
        <v>-37.76745608172637</v>
      </c>
      <c r="GI803">
        <v>3.720147241942201</v>
      </c>
      <c r="GJ803">
        <v>0</v>
      </c>
      <c r="GK803">
        <v>4.310224146341463</v>
      </c>
      <c r="GL803">
        <v>0.08752243902439373</v>
      </c>
      <c r="GM803">
        <v>0.008672574089878822</v>
      </c>
      <c r="GN803">
        <v>1</v>
      </c>
      <c r="GO803">
        <v>1</v>
      </c>
      <c r="GP803">
        <v>3</v>
      </c>
      <c r="GQ803" t="s">
        <v>446</v>
      </c>
      <c r="GR803">
        <v>3.13319</v>
      </c>
      <c r="GS803">
        <v>2.76023</v>
      </c>
      <c r="GT803">
        <v>0.0404134</v>
      </c>
      <c r="GU803">
        <v>0.0360133</v>
      </c>
      <c r="GV803">
        <v>0.08210729999999999</v>
      </c>
      <c r="GW803">
        <v>0.06547840000000001</v>
      </c>
      <c r="GX803">
        <v>30421.3</v>
      </c>
      <c r="GY803">
        <v>30568.1</v>
      </c>
      <c r="GZ803">
        <v>29487.5</v>
      </c>
      <c r="HA803">
        <v>29315.8</v>
      </c>
      <c r="HB803">
        <v>35767.3</v>
      </c>
      <c r="HC803">
        <v>36292.8</v>
      </c>
      <c r="HD803">
        <v>41489.7</v>
      </c>
      <c r="HE803">
        <v>41646</v>
      </c>
      <c r="HF803">
        <v>1.91057</v>
      </c>
      <c r="HG803">
        <v>1.8219</v>
      </c>
      <c r="HH803">
        <v>-0.0127852</v>
      </c>
      <c r="HI803">
        <v>0</v>
      </c>
      <c r="HJ803">
        <v>24.2195</v>
      </c>
      <c r="HK803">
        <v>999.9</v>
      </c>
      <c r="HL803">
        <v>32.9</v>
      </c>
      <c r="HM803">
        <v>31.2</v>
      </c>
      <c r="HN803">
        <v>16.6326</v>
      </c>
      <c r="HO803">
        <v>62.267</v>
      </c>
      <c r="HP803">
        <v>30.8373</v>
      </c>
      <c r="HQ803">
        <v>1</v>
      </c>
      <c r="HR803">
        <v>0.311082</v>
      </c>
      <c r="HS803">
        <v>5.07282</v>
      </c>
      <c r="HT803">
        <v>20.2678</v>
      </c>
      <c r="HU803">
        <v>5.21789</v>
      </c>
      <c r="HV803">
        <v>12.0159</v>
      </c>
      <c r="HW803">
        <v>4.9882</v>
      </c>
      <c r="HX803">
        <v>3.28758</v>
      </c>
      <c r="HY803">
        <v>9999</v>
      </c>
      <c r="HZ803">
        <v>9999</v>
      </c>
      <c r="IA803">
        <v>9999</v>
      </c>
      <c r="IB803">
        <v>999.9</v>
      </c>
      <c r="IC803">
        <v>4.97283</v>
      </c>
      <c r="ID803">
        <v>1.86661</v>
      </c>
      <c r="IE803">
        <v>1.86586</v>
      </c>
      <c r="IF803">
        <v>1.86584</v>
      </c>
      <c r="IG803">
        <v>1.8677</v>
      </c>
      <c r="IH803">
        <v>1.87015</v>
      </c>
      <c r="II803">
        <v>1.86874</v>
      </c>
      <c r="IJ803">
        <v>1.87027</v>
      </c>
      <c r="IK803">
        <v>0</v>
      </c>
      <c r="IL803">
        <v>0</v>
      </c>
      <c r="IM803">
        <v>0</v>
      </c>
      <c r="IN803">
        <v>0</v>
      </c>
      <c r="IO803" t="s">
        <v>441</v>
      </c>
      <c r="IP803" t="s">
        <v>442</v>
      </c>
      <c r="IQ803" t="s">
        <v>443</v>
      </c>
      <c r="IR803" t="s">
        <v>443</v>
      </c>
      <c r="IS803" t="s">
        <v>443</v>
      </c>
      <c r="IT803" t="s">
        <v>443</v>
      </c>
      <c r="IU803">
        <v>0</v>
      </c>
      <c r="IV803">
        <v>100</v>
      </c>
      <c r="IW803">
        <v>100</v>
      </c>
      <c r="IX803">
        <v>-1.761</v>
      </c>
      <c r="IY803">
        <v>0.0803</v>
      </c>
      <c r="IZ803">
        <v>-1.414774939843471</v>
      </c>
      <c r="JA803">
        <v>-0.002262605230658699</v>
      </c>
      <c r="JB803">
        <v>4.117972070868355E-07</v>
      </c>
      <c r="JC803">
        <v>-1.535053720392113E-10</v>
      </c>
      <c r="JD803">
        <v>-0.05773197212917025</v>
      </c>
      <c r="JE803">
        <v>-0.004387372397949352</v>
      </c>
      <c r="JF803">
        <v>0.001148265067849212</v>
      </c>
      <c r="JG803">
        <v>-2.372704636287677E-05</v>
      </c>
      <c r="JH803">
        <v>4</v>
      </c>
      <c r="JI803">
        <v>2346</v>
      </c>
      <c r="JJ803">
        <v>1</v>
      </c>
      <c r="JK803">
        <v>24</v>
      </c>
      <c r="JL803">
        <v>21779</v>
      </c>
      <c r="JM803">
        <v>29358627.6</v>
      </c>
      <c r="JN803">
        <v>0.405273</v>
      </c>
      <c r="JO803">
        <v>2.31812</v>
      </c>
      <c r="JP803">
        <v>1.39648</v>
      </c>
      <c r="JQ803">
        <v>2.35352</v>
      </c>
      <c r="JR803">
        <v>1.49536</v>
      </c>
      <c r="JS803">
        <v>2.7002</v>
      </c>
      <c r="JT803">
        <v>36.0113</v>
      </c>
      <c r="JU803">
        <v>24.035</v>
      </c>
      <c r="JV803">
        <v>18</v>
      </c>
      <c r="JW803">
        <v>502.33</v>
      </c>
      <c r="JX803">
        <v>435.502</v>
      </c>
      <c r="JY803">
        <v>18.5891</v>
      </c>
      <c r="JZ803">
        <v>31.3919</v>
      </c>
      <c r="KA803">
        <v>30.0005</v>
      </c>
      <c r="KB803">
        <v>31.1782</v>
      </c>
      <c r="KC803">
        <v>31.1038</v>
      </c>
      <c r="KD803">
        <v>8.108040000000001</v>
      </c>
      <c r="KE803">
        <v>26.2932</v>
      </c>
      <c r="KF803">
        <v>25.198</v>
      </c>
      <c r="KG803">
        <v>18.577</v>
      </c>
      <c r="KH803">
        <v>112.618</v>
      </c>
      <c r="KI803">
        <v>12.5528</v>
      </c>
      <c r="KJ803">
        <v>100.773</v>
      </c>
      <c r="KK803">
        <v>100.148</v>
      </c>
    </row>
    <row r="804" spans="1:297">
      <c r="A804">
        <v>788</v>
      </c>
      <c r="B804">
        <v>1761517662.5</v>
      </c>
      <c r="C804">
        <v>10452</v>
      </c>
      <c r="D804" t="s">
        <v>2026</v>
      </c>
      <c r="E804" t="s">
        <v>2027</v>
      </c>
      <c r="F804">
        <v>5</v>
      </c>
      <c r="G804" t="s">
        <v>1989</v>
      </c>
      <c r="H804" t="s">
        <v>436</v>
      </c>
      <c r="I804">
        <v>1761517660</v>
      </c>
      <c r="J804">
        <f>(K804)/1000</f>
        <v>0</v>
      </c>
      <c r="K804">
        <f>IF(DP804, AN804, AH804)</f>
        <v>0</v>
      </c>
      <c r="L804">
        <f>IF(DP804, AI804, AG804)</f>
        <v>0</v>
      </c>
      <c r="M804">
        <f>DR804 - IF(AU804&gt;1, L804*DL804*100.0/(AW804), 0)</f>
        <v>0</v>
      </c>
      <c r="N804">
        <f>((T804-J804/2)*M804-L804)/(T804+J804/2)</f>
        <v>0</v>
      </c>
      <c r="O804">
        <f>N804*(DY804+DZ804)/1000.0</f>
        <v>0</v>
      </c>
      <c r="P804">
        <f>(DR804 - IF(AU804&gt;1, L804*DL804*100.0/(AW804), 0))*(DY804+DZ804)/1000.0</f>
        <v>0</v>
      </c>
      <c r="Q804">
        <f>2.0/((1/S804-1/R804)+SIGN(S804)*SQRT((1/S804-1/R804)*(1/S804-1/R804) + 4*DM804/((DM804+1)*(DM804+1))*(2*1/S804*1/R804-1/R804*1/R804)))</f>
        <v>0</v>
      </c>
      <c r="R804">
        <f>IF(LEFT(DN804,1)&lt;&gt;"0",IF(LEFT(DN804,1)="1",3.0,DO804),$D$5+$E$5*(EF804*DY804/($K$5*1000))+$F$5*(EF804*DY804/($K$5*1000))*MAX(MIN(DL804,$J$5),$I$5)*MAX(MIN(DL804,$J$5),$I$5)+$G$5*MAX(MIN(DL804,$J$5),$I$5)*(EF804*DY804/($K$5*1000))+$H$5*(EF804*DY804/($K$5*1000))*(EF804*DY804/($K$5*1000)))</f>
        <v>0</v>
      </c>
      <c r="S804">
        <f>J804*(1000-(1000*0.61365*exp(17.502*W804/(240.97+W804))/(DY804+DZ804)+DT804)/2)/(1000*0.61365*exp(17.502*W804/(240.97+W804))/(DY804+DZ804)-DT804)</f>
        <v>0</v>
      </c>
      <c r="T804">
        <f>1/((DM804+1)/(Q804/1.6)+1/(R804/1.37)) + DM804/((DM804+1)/(Q804/1.6) + DM804/(R804/1.37))</f>
        <v>0</v>
      </c>
      <c r="U804">
        <f>(DH804*DK804)</f>
        <v>0</v>
      </c>
      <c r="V804">
        <f>(EA804+(U804+2*0.95*5.67E-8*(((EA804+$B$7)+273)^4-(EA804+273)^4)-44100*J804)/(1.84*29.3*R804+8*0.95*5.67E-8*(EA804+273)^3))</f>
        <v>0</v>
      </c>
      <c r="W804">
        <f>($C$7*EB804+$D$7*EC804+$E$7*V804)</f>
        <v>0</v>
      </c>
      <c r="X804">
        <f>0.61365*exp(17.502*W804/(240.97+W804))</f>
        <v>0</v>
      </c>
      <c r="Y804">
        <f>(Z804/AA804*100)</f>
        <v>0</v>
      </c>
      <c r="Z804">
        <f>DT804*(DY804+DZ804)/1000</f>
        <v>0</v>
      </c>
      <c r="AA804">
        <f>0.61365*exp(17.502*EA804/(240.97+EA804))</f>
        <v>0</v>
      </c>
      <c r="AB804">
        <f>(X804-DT804*(DY804+DZ804)/1000)</f>
        <v>0</v>
      </c>
      <c r="AC804">
        <f>(-J804*44100)</f>
        <v>0</v>
      </c>
      <c r="AD804">
        <f>2*29.3*R804*0.92*(EA804-W804)</f>
        <v>0</v>
      </c>
      <c r="AE804">
        <f>2*0.95*5.67E-8*(((EA804+$B$7)+273)^4-(W804+273)^4)</f>
        <v>0</v>
      </c>
      <c r="AF804">
        <f>U804+AE804+AC804+AD804</f>
        <v>0</v>
      </c>
      <c r="AG804">
        <f>DX804*AU804*(DS804-DR804*(1000-AU804*DU804)/(1000-AU804*DT804))/(100*DL804)</f>
        <v>0</v>
      </c>
      <c r="AH804">
        <f>1000*DX804*AU804*(DT804-DU804)/(100*DL804*(1000-AU804*DT804))</f>
        <v>0</v>
      </c>
      <c r="AI804">
        <f>(AJ804 - AK804 - DY804*1E3/(8.314*(EA804+273.15)) * AM804/DX804 * AL804) * DX804/(100*DL804) * (1000 - DU804)/1000</f>
        <v>0</v>
      </c>
      <c r="AJ804">
        <v>135.4434158649709</v>
      </c>
      <c r="AK804">
        <v>143.913593939394</v>
      </c>
      <c r="AL804">
        <v>-3.162876341562218</v>
      </c>
      <c r="AM804">
        <v>65.59915054871037</v>
      </c>
      <c r="AN804">
        <f>(AP804 - AO804 + DY804*1E3/(8.314*(EA804+273.15)) * AR804/DX804 * AQ804) * DX804/(100*DL804) * 1000/(1000 - AP804)</f>
        <v>0</v>
      </c>
      <c r="AO804">
        <v>12.54765739086891</v>
      </c>
      <c r="AP804">
        <v>16.89020606060606</v>
      </c>
      <c r="AQ804">
        <v>2.213933295598378E-06</v>
      </c>
      <c r="AR804">
        <v>106.857020934854</v>
      </c>
      <c r="AS804">
        <v>0</v>
      </c>
      <c r="AT804">
        <v>0</v>
      </c>
      <c r="AU804">
        <f>IF(AS804*$H$13&gt;=AW804,1.0,(AW804/(AW804-AS804*$H$13)))</f>
        <v>0</v>
      </c>
      <c r="AV804">
        <f>(AU804-1)*100</f>
        <v>0</v>
      </c>
      <c r="AW804">
        <f>MAX(0,($B$13+$C$13*EF804)/(1+$D$13*EF804)*DY804/(EA804+273)*$E$13)</f>
        <v>0</v>
      </c>
      <c r="AX804" t="s">
        <v>437</v>
      </c>
      <c r="AY804" t="s">
        <v>437</v>
      </c>
      <c r="AZ804">
        <v>0</v>
      </c>
      <c r="BA804">
        <v>0</v>
      </c>
      <c r="BB804">
        <f>1-AZ804/BA804</f>
        <v>0</v>
      </c>
      <c r="BC804">
        <v>0</v>
      </c>
      <c r="BD804" t="s">
        <v>437</v>
      </c>
      <c r="BE804" t="s">
        <v>437</v>
      </c>
      <c r="BF804">
        <v>0</v>
      </c>
      <c r="BG804">
        <v>0</v>
      </c>
      <c r="BH804">
        <f>1-BF804/BG804</f>
        <v>0</v>
      </c>
      <c r="BI804">
        <v>0.5</v>
      </c>
      <c r="BJ804">
        <f>DI804</f>
        <v>0</v>
      </c>
      <c r="BK804">
        <f>L804</f>
        <v>0</v>
      </c>
      <c r="BL804">
        <f>BH804*BI804*BJ804</f>
        <v>0</v>
      </c>
      <c r="BM804">
        <f>(BK804-BC804)/BJ804</f>
        <v>0</v>
      </c>
      <c r="BN804">
        <f>(BA804-BG804)/BG804</f>
        <v>0</v>
      </c>
      <c r="BO804">
        <f>AZ804/(BB804+AZ804/BG804)</f>
        <v>0</v>
      </c>
      <c r="BP804" t="s">
        <v>437</v>
      </c>
      <c r="BQ804">
        <v>0</v>
      </c>
      <c r="BR804">
        <f>IF(BQ804&lt;&gt;0, BQ804, BO804)</f>
        <v>0</v>
      </c>
      <c r="BS804">
        <f>1-BR804/BG804</f>
        <v>0</v>
      </c>
      <c r="BT804">
        <f>(BG804-BF804)/(BG804-BR804)</f>
        <v>0</v>
      </c>
      <c r="BU804">
        <f>(BA804-BG804)/(BA804-BR804)</f>
        <v>0</v>
      </c>
      <c r="BV804">
        <f>(BG804-BF804)/(BG804-AZ804)</f>
        <v>0</v>
      </c>
      <c r="BW804">
        <f>(BA804-BG804)/(BA804-AZ804)</f>
        <v>0</v>
      </c>
      <c r="BX804">
        <f>(BT804*BR804/BF804)</f>
        <v>0</v>
      </c>
      <c r="BY804">
        <f>(1-BX804)</f>
        <v>0</v>
      </c>
      <c r="BZ804">
        <v>2020</v>
      </c>
      <c r="CA804">
        <v>290.0000000000001</v>
      </c>
      <c r="CB804">
        <v>1590.42</v>
      </c>
      <c r="CC804">
        <v>295</v>
      </c>
      <c r="CD804">
        <v>5220.67</v>
      </c>
      <c r="CE804">
        <v>1591.29</v>
      </c>
      <c r="CF804">
        <v>-0.87</v>
      </c>
      <c r="CG804">
        <v>300.0000000000001</v>
      </c>
      <c r="CH804">
        <v>23.8</v>
      </c>
      <c r="CI804">
        <v>1650.734719841875</v>
      </c>
      <c r="CJ804">
        <v>2.032994541366527</v>
      </c>
      <c r="CK804">
        <v>-31.03478562282126</v>
      </c>
      <c r="CL804">
        <v>0.9198548094063967</v>
      </c>
      <c r="CM804">
        <v>0.9759925733019913</v>
      </c>
      <c r="CN804">
        <v>-0.00431141668520578</v>
      </c>
      <c r="CO804">
        <v>289.9999999999999</v>
      </c>
      <c r="CP804">
        <v>1590.91</v>
      </c>
      <c r="CQ804">
        <v>765</v>
      </c>
      <c r="CR804">
        <v>5219.32</v>
      </c>
      <c r="CS804">
        <v>1591.27</v>
      </c>
      <c r="CT804">
        <v>-0.36</v>
      </c>
      <c r="DH804">
        <f>$B$11*EG804+$C$11*EH804+$F$11*ES804*(1-EV804)</f>
        <v>0</v>
      </c>
      <c r="DI804">
        <f>DH804*DJ804</f>
        <v>0</v>
      </c>
      <c r="DJ804">
        <f>($B$11*$D$9+$C$11*$D$9+$F$11*((FF804+EX804)/MAX(FF804+EX804+FG804, 0.1)*$I$9+FG804/MAX(FF804+EX804+FG804, 0.1)*$J$9))/($B$11+$C$11+$F$11)</f>
        <v>0</v>
      </c>
      <c r="DK804">
        <f>($B$11*$K$9+$C$11*$K$9+$F$11*((FF804+EX804)/MAX(FF804+EX804+FG804, 0.1)*$P$9+FG804/MAX(FF804+EX804+FG804, 0.1)*$Q$9))/($B$11+$C$11+$F$11)</f>
        <v>0</v>
      </c>
      <c r="DL804">
        <v>6</v>
      </c>
      <c r="DM804">
        <v>0.5</v>
      </c>
      <c r="DN804" t="s">
        <v>438</v>
      </c>
      <c r="DO804">
        <v>2</v>
      </c>
      <c r="DP804" t="b">
        <v>1</v>
      </c>
      <c r="DQ804">
        <v>1761517660</v>
      </c>
      <c r="DR804">
        <v>147.7014444444445</v>
      </c>
      <c r="DS804">
        <v>132.2432222222222</v>
      </c>
      <c r="DT804">
        <v>16.88995555555556</v>
      </c>
      <c r="DU804">
        <v>12.54372222222222</v>
      </c>
      <c r="DV804">
        <v>149.4456666666667</v>
      </c>
      <c r="DW804">
        <v>16.80966666666667</v>
      </c>
      <c r="DX804">
        <v>499.9911111111111</v>
      </c>
      <c r="DY804">
        <v>90.24675555555555</v>
      </c>
      <c r="DZ804">
        <v>0.1000420555555556</v>
      </c>
      <c r="EA804">
        <v>24.26972222222222</v>
      </c>
      <c r="EB804">
        <v>23.99997777777778</v>
      </c>
      <c r="EC804">
        <v>999.9000000000001</v>
      </c>
      <c r="ED804">
        <v>0</v>
      </c>
      <c r="EE804">
        <v>0</v>
      </c>
      <c r="EF804">
        <v>9999.514444444445</v>
      </c>
      <c r="EG804">
        <v>0</v>
      </c>
      <c r="EH804">
        <v>1069.177777777778</v>
      </c>
      <c r="EI804">
        <v>15.45844444444445</v>
      </c>
      <c r="EJ804">
        <v>150.2392222222222</v>
      </c>
      <c r="EK804">
        <v>133.9228888888889</v>
      </c>
      <c r="EL804">
        <v>4.346246666666667</v>
      </c>
      <c r="EM804">
        <v>132.2432222222222</v>
      </c>
      <c r="EN804">
        <v>12.54372222222222</v>
      </c>
      <c r="EO804">
        <v>1.524263333333333</v>
      </c>
      <c r="EP804">
        <v>1.132028888888889</v>
      </c>
      <c r="EQ804">
        <v>13.21375555555556</v>
      </c>
      <c r="ER804">
        <v>8.736470000000002</v>
      </c>
      <c r="ES804">
        <v>1999.992222222222</v>
      </c>
      <c r="ET804">
        <v>0.9799950000000001</v>
      </c>
      <c r="EU804">
        <v>0.0200048</v>
      </c>
      <c r="EV804">
        <v>0</v>
      </c>
      <c r="EW804">
        <v>1372.624444444445</v>
      </c>
      <c r="EX804">
        <v>5.00097</v>
      </c>
      <c r="EY804">
        <v>27744.84444444445</v>
      </c>
      <c r="EZ804">
        <v>16707.51111111111</v>
      </c>
      <c r="FA804">
        <v>41.611</v>
      </c>
      <c r="FB804">
        <v>42.65255555555555</v>
      </c>
      <c r="FC804">
        <v>41.687</v>
      </c>
      <c r="FD804">
        <v>42</v>
      </c>
      <c r="FE804">
        <v>41.57599999999999</v>
      </c>
      <c r="FF804">
        <v>1955.082222222222</v>
      </c>
      <c r="FG804">
        <v>39.91</v>
      </c>
      <c r="FH804">
        <v>0</v>
      </c>
      <c r="FI804">
        <v>12533.60000014305</v>
      </c>
      <c r="FJ804">
        <v>0</v>
      </c>
      <c r="FK804">
        <v>1376.1976</v>
      </c>
      <c r="FL804">
        <v>-44.5223076811197</v>
      </c>
      <c r="FM804">
        <v>-925.8384615458095</v>
      </c>
      <c r="FN804">
        <v>27821.088</v>
      </c>
      <c r="FO804">
        <v>15</v>
      </c>
      <c r="FP804">
        <v>0</v>
      </c>
      <c r="FQ804" t="s">
        <v>439</v>
      </c>
      <c r="FR804">
        <v>1760210915.6</v>
      </c>
      <c r="FS804">
        <v>0</v>
      </c>
      <c r="FT804">
        <v>0</v>
      </c>
      <c r="FU804">
        <v>-0.215</v>
      </c>
      <c r="FV804">
        <v>0</v>
      </c>
      <c r="FW804">
        <v>-0.6919999999999999</v>
      </c>
      <c r="FX804">
        <v>0</v>
      </c>
      <c r="FY804">
        <v>400</v>
      </c>
      <c r="FZ804">
        <v>0</v>
      </c>
      <c r="GA804">
        <v>0.15</v>
      </c>
      <c r="GB804">
        <v>0</v>
      </c>
      <c r="GC804">
        <v>14.47635853658536</v>
      </c>
      <c r="GD804">
        <v>7.109667595818828</v>
      </c>
      <c r="GE804">
        <v>0.7046077694494933</v>
      </c>
      <c r="GF804">
        <v>0</v>
      </c>
      <c r="GG804">
        <v>1378.488235294118</v>
      </c>
      <c r="GH804">
        <v>-41.98594347759339</v>
      </c>
      <c r="GI804">
        <v>4.129422029482796</v>
      </c>
      <c r="GJ804">
        <v>0</v>
      </c>
      <c r="GK804">
        <v>4.320161219512195</v>
      </c>
      <c r="GL804">
        <v>0.1335882229965191</v>
      </c>
      <c r="GM804">
        <v>0.01427252198732385</v>
      </c>
      <c r="GN804">
        <v>0</v>
      </c>
      <c r="GO804">
        <v>0</v>
      </c>
      <c r="GP804">
        <v>3</v>
      </c>
      <c r="GQ804" t="s">
        <v>455</v>
      </c>
      <c r="GR804">
        <v>3.13329</v>
      </c>
      <c r="GS804">
        <v>2.76016</v>
      </c>
      <c r="GT804">
        <v>0.0366575</v>
      </c>
      <c r="GU804">
        <v>0.0320132</v>
      </c>
      <c r="GV804">
        <v>0.08211110000000001</v>
      </c>
      <c r="GW804">
        <v>0.06531339999999999</v>
      </c>
      <c r="GX804">
        <v>30540</v>
      </c>
      <c r="GY804">
        <v>30694.3</v>
      </c>
      <c r="GZ804">
        <v>29487.2</v>
      </c>
      <c r="HA804">
        <v>29315.2</v>
      </c>
      <c r="HB804">
        <v>35766.5</v>
      </c>
      <c r="HC804">
        <v>36298.5</v>
      </c>
      <c r="HD804">
        <v>41489</v>
      </c>
      <c r="HE804">
        <v>41645.2</v>
      </c>
      <c r="HF804">
        <v>1.91077</v>
      </c>
      <c r="HG804">
        <v>1.8215</v>
      </c>
      <c r="HH804">
        <v>-0.0135712</v>
      </c>
      <c r="HI804">
        <v>0</v>
      </c>
      <c r="HJ804">
        <v>24.2206</v>
      </c>
      <c r="HK804">
        <v>999.9</v>
      </c>
      <c r="HL804">
        <v>32.9</v>
      </c>
      <c r="HM804">
        <v>31.2</v>
      </c>
      <c r="HN804">
        <v>16.637</v>
      </c>
      <c r="HO804">
        <v>62.517</v>
      </c>
      <c r="HP804">
        <v>30.9856</v>
      </c>
      <c r="HQ804">
        <v>1</v>
      </c>
      <c r="HR804">
        <v>0.311286</v>
      </c>
      <c r="HS804">
        <v>5.07079</v>
      </c>
      <c r="HT804">
        <v>20.2677</v>
      </c>
      <c r="HU804">
        <v>5.21759</v>
      </c>
      <c r="HV804">
        <v>12.0159</v>
      </c>
      <c r="HW804">
        <v>4.98785</v>
      </c>
      <c r="HX804">
        <v>3.28755</v>
      </c>
      <c r="HY804">
        <v>9999</v>
      </c>
      <c r="HZ804">
        <v>9999</v>
      </c>
      <c r="IA804">
        <v>9999</v>
      </c>
      <c r="IB804">
        <v>999.9</v>
      </c>
      <c r="IC804">
        <v>4.9728</v>
      </c>
      <c r="ID804">
        <v>1.86661</v>
      </c>
      <c r="IE804">
        <v>1.86585</v>
      </c>
      <c r="IF804">
        <v>1.86584</v>
      </c>
      <c r="IG804">
        <v>1.86768</v>
      </c>
      <c r="IH804">
        <v>1.87014</v>
      </c>
      <c r="II804">
        <v>1.86874</v>
      </c>
      <c r="IJ804">
        <v>1.87027</v>
      </c>
      <c r="IK804">
        <v>0</v>
      </c>
      <c r="IL804">
        <v>0</v>
      </c>
      <c r="IM804">
        <v>0</v>
      </c>
      <c r="IN804">
        <v>0</v>
      </c>
      <c r="IO804" t="s">
        <v>441</v>
      </c>
      <c r="IP804" t="s">
        <v>442</v>
      </c>
      <c r="IQ804" t="s">
        <v>443</v>
      </c>
      <c r="IR804" t="s">
        <v>443</v>
      </c>
      <c r="IS804" t="s">
        <v>443</v>
      </c>
      <c r="IT804" t="s">
        <v>443</v>
      </c>
      <c r="IU804">
        <v>0</v>
      </c>
      <c r="IV804">
        <v>100</v>
      </c>
      <c r="IW804">
        <v>100</v>
      </c>
      <c r="IX804">
        <v>-1.728</v>
      </c>
      <c r="IY804">
        <v>0.0803</v>
      </c>
      <c r="IZ804">
        <v>-1.414774939843471</v>
      </c>
      <c r="JA804">
        <v>-0.002262605230658699</v>
      </c>
      <c r="JB804">
        <v>4.117972070868355E-07</v>
      </c>
      <c r="JC804">
        <v>-1.535053720392113E-10</v>
      </c>
      <c r="JD804">
        <v>-0.05773197212917025</v>
      </c>
      <c r="JE804">
        <v>-0.004387372397949352</v>
      </c>
      <c r="JF804">
        <v>0.001148265067849212</v>
      </c>
      <c r="JG804">
        <v>-2.372704636287677E-05</v>
      </c>
      <c r="JH804">
        <v>4</v>
      </c>
      <c r="JI804">
        <v>2346</v>
      </c>
      <c r="JJ804">
        <v>1</v>
      </c>
      <c r="JK804">
        <v>24</v>
      </c>
      <c r="JL804">
        <v>21779.1</v>
      </c>
      <c r="JM804">
        <v>29358627.7</v>
      </c>
      <c r="JN804">
        <v>0.369873</v>
      </c>
      <c r="JO804">
        <v>2.33765</v>
      </c>
      <c r="JP804">
        <v>1.39648</v>
      </c>
      <c r="JQ804">
        <v>2.35474</v>
      </c>
      <c r="JR804">
        <v>1.49536</v>
      </c>
      <c r="JS804">
        <v>2.54883</v>
      </c>
      <c r="JT804">
        <v>36.0113</v>
      </c>
      <c r="JU804">
        <v>24.0262</v>
      </c>
      <c r="JV804">
        <v>18</v>
      </c>
      <c r="JW804">
        <v>502.461</v>
      </c>
      <c r="JX804">
        <v>435.255</v>
      </c>
      <c r="JY804">
        <v>18.5786</v>
      </c>
      <c r="JZ804">
        <v>31.3934</v>
      </c>
      <c r="KA804">
        <v>30.0003</v>
      </c>
      <c r="KB804">
        <v>31.1782</v>
      </c>
      <c r="KC804">
        <v>31.1038</v>
      </c>
      <c r="KD804">
        <v>7.33319</v>
      </c>
      <c r="KE804">
        <v>26.2932</v>
      </c>
      <c r="KF804">
        <v>25.198</v>
      </c>
      <c r="KG804">
        <v>18.5761</v>
      </c>
      <c r="KH804">
        <v>99.26049999999999</v>
      </c>
      <c r="KI804">
        <v>12.5434</v>
      </c>
      <c r="KJ804">
        <v>100.771</v>
      </c>
      <c r="KK804">
        <v>100.146</v>
      </c>
    </row>
    <row r="805" spans="1:297">
      <c r="A805">
        <v>789</v>
      </c>
      <c r="B805">
        <v>1761517667.5</v>
      </c>
      <c r="C805">
        <v>10457</v>
      </c>
      <c r="D805" t="s">
        <v>2028</v>
      </c>
      <c r="E805" t="s">
        <v>2029</v>
      </c>
      <c r="F805">
        <v>5</v>
      </c>
      <c r="G805" t="s">
        <v>1989</v>
      </c>
      <c r="H805" t="s">
        <v>436</v>
      </c>
      <c r="I805">
        <v>1761517664.7</v>
      </c>
      <c r="J805">
        <f>(K805)/1000</f>
        <v>0</v>
      </c>
      <c r="K805">
        <f>IF(DP805, AN805, AH805)</f>
        <v>0</v>
      </c>
      <c r="L805">
        <f>IF(DP805, AI805, AG805)</f>
        <v>0</v>
      </c>
      <c r="M805">
        <f>DR805 - IF(AU805&gt;1, L805*DL805*100.0/(AW805), 0)</f>
        <v>0</v>
      </c>
      <c r="N805">
        <f>((T805-J805/2)*M805-L805)/(T805+J805/2)</f>
        <v>0</v>
      </c>
      <c r="O805">
        <f>N805*(DY805+DZ805)/1000.0</f>
        <v>0</v>
      </c>
      <c r="P805">
        <f>(DR805 - IF(AU805&gt;1, L805*DL805*100.0/(AW805), 0))*(DY805+DZ805)/1000.0</f>
        <v>0</v>
      </c>
      <c r="Q805">
        <f>2.0/((1/S805-1/R805)+SIGN(S805)*SQRT((1/S805-1/R805)*(1/S805-1/R805) + 4*DM805/((DM805+1)*(DM805+1))*(2*1/S805*1/R805-1/R805*1/R805)))</f>
        <v>0</v>
      </c>
      <c r="R805">
        <f>IF(LEFT(DN805,1)&lt;&gt;"0",IF(LEFT(DN805,1)="1",3.0,DO805),$D$5+$E$5*(EF805*DY805/($K$5*1000))+$F$5*(EF805*DY805/($K$5*1000))*MAX(MIN(DL805,$J$5),$I$5)*MAX(MIN(DL805,$J$5),$I$5)+$G$5*MAX(MIN(DL805,$J$5),$I$5)*(EF805*DY805/($K$5*1000))+$H$5*(EF805*DY805/($K$5*1000))*(EF805*DY805/($K$5*1000)))</f>
        <v>0</v>
      </c>
      <c r="S805">
        <f>J805*(1000-(1000*0.61365*exp(17.502*W805/(240.97+W805))/(DY805+DZ805)+DT805)/2)/(1000*0.61365*exp(17.502*W805/(240.97+W805))/(DY805+DZ805)-DT805)</f>
        <v>0</v>
      </c>
      <c r="T805">
        <f>1/((DM805+1)/(Q805/1.6)+1/(R805/1.37)) + DM805/((DM805+1)/(Q805/1.6) + DM805/(R805/1.37))</f>
        <v>0</v>
      </c>
      <c r="U805">
        <f>(DH805*DK805)</f>
        <v>0</v>
      </c>
      <c r="V805">
        <f>(EA805+(U805+2*0.95*5.67E-8*(((EA805+$B$7)+273)^4-(EA805+273)^4)-44100*J805)/(1.84*29.3*R805+8*0.95*5.67E-8*(EA805+273)^3))</f>
        <v>0</v>
      </c>
      <c r="W805">
        <f>($C$7*EB805+$D$7*EC805+$E$7*V805)</f>
        <v>0</v>
      </c>
      <c r="X805">
        <f>0.61365*exp(17.502*W805/(240.97+W805))</f>
        <v>0</v>
      </c>
      <c r="Y805">
        <f>(Z805/AA805*100)</f>
        <v>0</v>
      </c>
      <c r="Z805">
        <f>DT805*(DY805+DZ805)/1000</f>
        <v>0</v>
      </c>
      <c r="AA805">
        <f>0.61365*exp(17.502*EA805/(240.97+EA805))</f>
        <v>0</v>
      </c>
      <c r="AB805">
        <f>(X805-DT805*(DY805+DZ805)/1000)</f>
        <v>0</v>
      </c>
      <c r="AC805">
        <f>(-J805*44100)</f>
        <v>0</v>
      </c>
      <c r="AD805">
        <f>2*29.3*R805*0.92*(EA805-W805)</f>
        <v>0</v>
      </c>
      <c r="AE805">
        <f>2*0.95*5.67E-8*(((EA805+$B$7)+273)^4-(W805+273)^4)</f>
        <v>0</v>
      </c>
      <c r="AF805">
        <f>U805+AE805+AC805+AD805</f>
        <v>0</v>
      </c>
      <c r="AG805">
        <f>DX805*AU805*(DS805-DR805*(1000-AU805*DU805)/(1000-AU805*DT805))/(100*DL805)</f>
        <v>0</v>
      </c>
      <c r="AH805">
        <f>1000*DX805*AU805*(DT805-DU805)/(100*DL805*(1000-AU805*DT805))</f>
        <v>0</v>
      </c>
      <c r="AI805">
        <f>(AJ805 - AK805 - DY805*1E3/(8.314*(EA805+273.15)) * AM805/DX805 * AL805) * DX805/(100*DL805) * (1000 - DU805)/1000</f>
        <v>0</v>
      </c>
      <c r="AJ805">
        <v>118.6936078403778</v>
      </c>
      <c r="AK805">
        <v>127.9923636363636</v>
      </c>
      <c r="AL805">
        <v>-3.188938266154904</v>
      </c>
      <c r="AM805">
        <v>65.59915054871037</v>
      </c>
      <c r="AN805">
        <f>(AP805 - AO805 + DY805*1E3/(8.314*(EA805+273.15)) * AR805/DX805 * AQ805) * DX805/(100*DL805) * 1000/(1000 - AP805)</f>
        <v>0</v>
      </c>
      <c r="AO805">
        <v>12.5130316833617</v>
      </c>
      <c r="AP805">
        <v>16.88233696969696</v>
      </c>
      <c r="AQ805">
        <v>-8.656964372580815E-06</v>
      </c>
      <c r="AR805">
        <v>106.857020934854</v>
      </c>
      <c r="AS805">
        <v>0</v>
      </c>
      <c r="AT805">
        <v>0</v>
      </c>
      <c r="AU805">
        <f>IF(AS805*$H$13&gt;=AW805,1.0,(AW805/(AW805-AS805*$H$13)))</f>
        <v>0</v>
      </c>
      <c r="AV805">
        <f>(AU805-1)*100</f>
        <v>0</v>
      </c>
      <c r="AW805">
        <f>MAX(0,($B$13+$C$13*EF805)/(1+$D$13*EF805)*DY805/(EA805+273)*$E$13)</f>
        <v>0</v>
      </c>
      <c r="AX805" t="s">
        <v>437</v>
      </c>
      <c r="AY805" t="s">
        <v>437</v>
      </c>
      <c r="AZ805">
        <v>0</v>
      </c>
      <c r="BA805">
        <v>0</v>
      </c>
      <c r="BB805">
        <f>1-AZ805/BA805</f>
        <v>0</v>
      </c>
      <c r="BC805">
        <v>0</v>
      </c>
      <c r="BD805" t="s">
        <v>437</v>
      </c>
      <c r="BE805" t="s">
        <v>437</v>
      </c>
      <c r="BF805">
        <v>0</v>
      </c>
      <c r="BG805">
        <v>0</v>
      </c>
      <c r="BH805">
        <f>1-BF805/BG805</f>
        <v>0</v>
      </c>
      <c r="BI805">
        <v>0.5</v>
      </c>
      <c r="BJ805">
        <f>DI805</f>
        <v>0</v>
      </c>
      <c r="BK805">
        <f>L805</f>
        <v>0</v>
      </c>
      <c r="BL805">
        <f>BH805*BI805*BJ805</f>
        <v>0</v>
      </c>
      <c r="BM805">
        <f>(BK805-BC805)/BJ805</f>
        <v>0</v>
      </c>
      <c r="BN805">
        <f>(BA805-BG805)/BG805</f>
        <v>0</v>
      </c>
      <c r="BO805">
        <f>AZ805/(BB805+AZ805/BG805)</f>
        <v>0</v>
      </c>
      <c r="BP805" t="s">
        <v>437</v>
      </c>
      <c r="BQ805">
        <v>0</v>
      </c>
      <c r="BR805">
        <f>IF(BQ805&lt;&gt;0, BQ805, BO805)</f>
        <v>0</v>
      </c>
      <c r="BS805">
        <f>1-BR805/BG805</f>
        <v>0</v>
      </c>
      <c r="BT805">
        <f>(BG805-BF805)/(BG805-BR805)</f>
        <v>0</v>
      </c>
      <c r="BU805">
        <f>(BA805-BG805)/(BA805-BR805)</f>
        <v>0</v>
      </c>
      <c r="BV805">
        <f>(BG805-BF805)/(BG805-AZ805)</f>
        <v>0</v>
      </c>
      <c r="BW805">
        <f>(BA805-BG805)/(BA805-AZ805)</f>
        <v>0</v>
      </c>
      <c r="BX805">
        <f>(BT805*BR805/BF805)</f>
        <v>0</v>
      </c>
      <c r="BY805">
        <f>(1-BX805)</f>
        <v>0</v>
      </c>
      <c r="BZ805">
        <v>2020</v>
      </c>
      <c r="CA805">
        <v>290.0000000000001</v>
      </c>
      <c r="CB805">
        <v>1590.42</v>
      </c>
      <c r="CC805">
        <v>295</v>
      </c>
      <c r="CD805">
        <v>5220.67</v>
      </c>
      <c r="CE805">
        <v>1591.29</v>
      </c>
      <c r="CF805">
        <v>-0.87</v>
      </c>
      <c r="CG805">
        <v>300.0000000000001</v>
      </c>
      <c r="CH805">
        <v>23.8</v>
      </c>
      <c r="CI805">
        <v>1650.734719841875</v>
      </c>
      <c r="CJ805">
        <v>2.032994541366527</v>
      </c>
      <c r="CK805">
        <v>-31.03478562282126</v>
      </c>
      <c r="CL805">
        <v>0.9198548094063967</v>
      </c>
      <c r="CM805">
        <v>0.9759925733019913</v>
      </c>
      <c r="CN805">
        <v>-0.00431141668520578</v>
      </c>
      <c r="CO805">
        <v>289.9999999999999</v>
      </c>
      <c r="CP805">
        <v>1590.91</v>
      </c>
      <c r="CQ805">
        <v>765</v>
      </c>
      <c r="CR805">
        <v>5219.32</v>
      </c>
      <c r="CS805">
        <v>1591.27</v>
      </c>
      <c r="CT805">
        <v>-0.36</v>
      </c>
      <c r="DH805">
        <f>$B$11*EG805+$C$11*EH805+$F$11*ES805*(1-EV805)</f>
        <v>0</v>
      </c>
      <c r="DI805">
        <f>DH805*DJ805</f>
        <v>0</v>
      </c>
      <c r="DJ805">
        <f>($B$11*$D$9+$C$11*$D$9+$F$11*((FF805+EX805)/MAX(FF805+EX805+FG805, 0.1)*$I$9+FG805/MAX(FF805+EX805+FG805, 0.1)*$J$9))/($B$11+$C$11+$F$11)</f>
        <v>0</v>
      </c>
      <c r="DK805">
        <f>($B$11*$K$9+$C$11*$K$9+$F$11*((FF805+EX805)/MAX(FF805+EX805+FG805, 0.1)*$P$9+FG805/MAX(FF805+EX805+FG805, 0.1)*$Q$9))/($B$11+$C$11+$F$11)</f>
        <v>0</v>
      </c>
      <c r="DL805">
        <v>6</v>
      </c>
      <c r="DM805">
        <v>0.5</v>
      </c>
      <c r="DN805" t="s">
        <v>438</v>
      </c>
      <c r="DO805">
        <v>2</v>
      </c>
      <c r="DP805" t="b">
        <v>1</v>
      </c>
      <c r="DQ805">
        <v>1761517664.7</v>
      </c>
      <c r="DR805">
        <v>133.0476</v>
      </c>
      <c r="DS805">
        <v>116.6905</v>
      </c>
      <c r="DT805">
        <v>16.88636</v>
      </c>
      <c r="DU805">
        <v>12.51403</v>
      </c>
      <c r="DV805">
        <v>134.7603</v>
      </c>
      <c r="DW805">
        <v>16.80611</v>
      </c>
      <c r="DX805">
        <v>500.0411999999999</v>
      </c>
      <c r="DY805">
        <v>90.24082</v>
      </c>
      <c r="DZ805">
        <v>0.10002406</v>
      </c>
      <c r="EA805">
        <v>24.26925</v>
      </c>
      <c r="EB805">
        <v>24.00592</v>
      </c>
      <c r="EC805">
        <v>999.9</v>
      </c>
      <c r="ED805">
        <v>0</v>
      </c>
      <c r="EE805">
        <v>0</v>
      </c>
      <c r="EF805">
        <v>9984.696</v>
      </c>
      <c r="EG805">
        <v>0</v>
      </c>
      <c r="EH805">
        <v>1069.192</v>
      </c>
      <c r="EI805">
        <v>16.35695</v>
      </c>
      <c r="EJ805">
        <v>135.3329</v>
      </c>
      <c r="EK805">
        <v>118.1695</v>
      </c>
      <c r="EL805">
        <v>4.372318</v>
      </c>
      <c r="EM805">
        <v>116.6905</v>
      </c>
      <c r="EN805">
        <v>12.51403</v>
      </c>
      <c r="EO805">
        <v>1.523838</v>
      </c>
      <c r="EP805">
        <v>1.129277</v>
      </c>
      <c r="EQ805">
        <v>13.20948</v>
      </c>
      <c r="ER805">
        <v>8.700492000000001</v>
      </c>
      <c r="ES805">
        <v>1999.986</v>
      </c>
      <c r="ET805">
        <v>0.9799950000000001</v>
      </c>
      <c r="EU805">
        <v>0.0200048</v>
      </c>
      <c r="EV805">
        <v>0</v>
      </c>
      <c r="EW805">
        <v>1368.307</v>
      </c>
      <c r="EX805">
        <v>5.000970000000001</v>
      </c>
      <c r="EY805">
        <v>27660.56</v>
      </c>
      <c r="EZ805">
        <v>16707.42</v>
      </c>
      <c r="FA805">
        <v>41.5872</v>
      </c>
      <c r="FB805">
        <v>42.64980000000001</v>
      </c>
      <c r="FC805">
        <v>41.7248</v>
      </c>
      <c r="FD805">
        <v>42.0124</v>
      </c>
      <c r="FE805">
        <v>41.5998</v>
      </c>
      <c r="FF805">
        <v>1955.076</v>
      </c>
      <c r="FG805">
        <v>39.90999999999999</v>
      </c>
      <c r="FH805">
        <v>0</v>
      </c>
      <c r="FI805">
        <v>12539</v>
      </c>
      <c r="FJ805">
        <v>0</v>
      </c>
      <c r="FK805">
        <v>1372.060384615385</v>
      </c>
      <c r="FL805">
        <v>-50.73401707608107</v>
      </c>
      <c r="FM805">
        <v>-1044.553846050871</v>
      </c>
      <c r="FN805">
        <v>27736.98461538461</v>
      </c>
      <c r="FO805">
        <v>15</v>
      </c>
      <c r="FP805">
        <v>0</v>
      </c>
      <c r="FQ805" t="s">
        <v>439</v>
      </c>
      <c r="FR805">
        <v>1760210915.6</v>
      </c>
      <c r="FS805">
        <v>0</v>
      </c>
      <c r="FT805">
        <v>0</v>
      </c>
      <c r="FU805">
        <v>-0.215</v>
      </c>
      <c r="FV805">
        <v>0</v>
      </c>
      <c r="FW805">
        <v>-0.6919999999999999</v>
      </c>
      <c r="FX805">
        <v>0</v>
      </c>
      <c r="FY805">
        <v>400</v>
      </c>
      <c r="FZ805">
        <v>0</v>
      </c>
      <c r="GA805">
        <v>0.15</v>
      </c>
      <c r="GB805">
        <v>0</v>
      </c>
      <c r="GC805">
        <v>15.255805</v>
      </c>
      <c r="GD805">
        <v>7.942266416510301</v>
      </c>
      <c r="GE805">
        <v>0.7749666921713475</v>
      </c>
      <c r="GF805">
        <v>0</v>
      </c>
      <c r="GG805">
        <v>1374.391470588235</v>
      </c>
      <c r="GH805">
        <v>-47.47608861032329</v>
      </c>
      <c r="GI805">
        <v>4.676866178236772</v>
      </c>
      <c r="GJ805">
        <v>0</v>
      </c>
      <c r="GK805">
        <v>4.33865625</v>
      </c>
      <c r="GL805">
        <v>0.2302634521575977</v>
      </c>
      <c r="GM805">
        <v>0.02345058983133478</v>
      </c>
      <c r="GN805">
        <v>0</v>
      </c>
      <c r="GO805">
        <v>0</v>
      </c>
      <c r="GP805">
        <v>3</v>
      </c>
      <c r="GQ805" t="s">
        <v>455</v>
      </c>
      <c r="GR805">
        <v>3.13309</v>
      </c>
      <c r="GS805">
        <v>2.7603</v>
      </c>
      <c r="GT805">
        <v>0.0327961</v>
      </c>
      <c r="GU805">
        <v>0.0278674</v>
      </c>
      <c r="GV805">
        <v>0.08208</v>
      </c>
      <c r="GW805">
        <v>0.0652747</v>
      </c>
      <c r="GX805">
        <v>30662</v>
      </c>
      <c r="GY805">
        <v>30825.8</v>
      </c>
      <c r="GZ805">
        <v>29486.9</v>
      </c>
      <c r="HA805">
        <v>29315.2</v>
      </c>
      <c r="HB805">
        <v>35767.4</v>
      </c>
      <c r="HC805">
        <v>36299.9</v>
      </c>
      <c r="HD805">
        <v>41488.7</v>
      </c>
      <c r="HE805">
        <v>41645.2</v>
      </c>
      <c r="HF805">
        <v>1.91037</v>
      </c>
      <c r="HG805">
        <v>1.82183</v>
      </c>
      <c r="HH805">
        <v>-0.0129715</v>
      </c>
      <c r="HI805">
        <v>0</v>
      </c>
      <c r="HJ805">
        <v>24.2215</v>
      </c>
      <c r="HK805">
        <v>999.9</v>
      </c>
      <c r="HL805">
        <v>32.9</v>
      </c>
      <c r="HM805">
        <v>31.2</v>
      </c>
      <c r="HN805">
        <v>16.6364</v>
      </c>
      <c r="HO805">
        <v>62.587</v>
      </c>
      <c r="HP805">
        <v>30.9535</v>
      </c>
      <c r="HQ805">
        <v>1</v>
      </c>
      <c r="HR805">
        <v>0.311286</v>
      </c>
      <c r="HS805">
        <v>5.05779</v>
      </c>
      <c r="HT805">
        <v>20.2684</v>
      </c>
      <c r="HU805">
        <v>5.21759</v>
      </c>
      <c r="HV805">
        <v>12.0159</v>
      </c>
      <c r="HW805">
        <v>4.98845</v>
      </c>
      <c r="HX805">
        <v>3.28778</v>
      </c>
      <c r="HY805">
        <v>9999</v>
      </c>
      <c r="HZ805">
        <v>9999</v>
      </c>
      <c r="IA805">
        <v>9999</v>
      </c>
      <c r="IB805">
        <v>999.9</v>
      </c>
      <c r="IC805">
        <v>4.97278</v>
      </c>
      <c r="ID805">
        <v>1.8666</v>
      </c>
      <c r="IE805">
        <v>1.86587</v>
      </c>
      <c r="IF805">
        <v>1.86584</v>
      </c>
      <c r="IG805">
        <v>1.86768</v>
      </c>
      <c r="IH805">
        <v>1.87017</v>
      </c>
      <c r="II805">
        <v>1.86874</v>
      </c>
      <c r="IJ805">
        <v>1.87027</v>
      </c>
      <c r="IK805">
        <v>0</v>
      </c>
      <c r="IL805">
        <v>0</v>
      </c>
      <c r="IM805">
        <v>0</v>
      </c>
      <c r="IN805">
        <v>0</v>
      </c>
      <c r="IO805" t="s">
        <v>441</v>
      </c>
      <c r="IP805" t="s">
        <v>442</v>
      </c>
      <c r="IQ805" t="s">
        <v>443</v>
      </c>
      <c r="IR805" t="s">
        <v>443</v>
      </c>
      <c r="IS805" t="s">
        <v>443</v>
      </c>
      <c r="IT805" t="s">
        <v>443</v>
      </c>
      <c r="IU805">
        <v>0</v>
      </c>
      <c r="IV805">
        <v>100</v>
      </c>
      <c r="IW805">
        <v>100</v>
      </c>
      <c r="IX805">
        <v>-1.694</v>
      </c>
      <c r="IY805">
        <v>0.08019999999999999</v>
      </c>
      <c r="IZ805">
        <v>-1.414774939843471</v>
      </c>
      <c r="JA805">
        <v>-0.002262605230658699</v>
      </c>
      <c r="JB805">
        <v>4.117972070868355E-07</v>
      </c>
      <c r="JC805">
        <v>-1.535053720392113E-10</v>
      </c>
      <c r="JD805">
        <v>-0.05773197212917025</v>
      </c>
      <c r="JE805">
        <v>-0.004387372397949352</v>
      </c>
      <c r="JF805">
        <v>0.001148265067849212</v>
      </c>
      <c r="JG805">
        <v>-2.372704636287677E-05</v>
      </c>
      <c r="JH805">
        <v>4</v>
      </c>
      <c r="JI805">
        <v>2346</v>
      </c>
      <c r="JJ805">
        <v>1</v>
      </c>
      <c r="JK805">
        <v>24</v>
      </c>
      <c r="JL805">
        <v>21779.2</v>
      </c>
      <c r="JM805">
        <v>29358627.8</v>
      </c>
      <c r="JN805">
        <v>0.332031</v>
      </c>
      <c r="JO805">
        <v>2.33643</v>
      </c>
      <c r="JP805">
        <v>1.39648</v>
      </c>
      <c r="JQ805">
        <v>2.35474</v>
      </c>
      <c r="JR805">
        <v>1.49536</v>
      </c>
      <c r="JS805">
        <v>2.69165</v>
      </c>
      <c r="JT805">
        <v>36.0113</v>
      </c>
      <c r="JU805">
        <v>24.035</v>
      </c>
      <c r="JV805">
        <v>18</v>
      </c>
      <c r="JW805">
        <v>502.2</v>
      </c>
      <c r="JX805">
        <v>435.465</v>
      </c>
      <c r="JY805">
        <v>18.5743</v>
      </c>
      <c r="JZ805">
        <v>31.3946</v>
      </c>
      <c r="KA805">
        <v>30.0002</v>
      </c>
      <c r="KB805">
        <v>31.1784</v>
      </c>
      <c r="KC805">
        <v>31.1052</v>
      </c>
      <c r="KD805">
        <v>6.63409</v>
      </c>
      <c r="KE805">
        <v>26.2932</v>
      </c>
      <c r="KF805">
        <v>25.198</v>
      </c>
      <c r="KG805">
        <v>18.57</v>
      </c>
      <c r="KH805">
        <v>79.2248</v>
      </c>
      <c r="KI805">
        <v>12.5386</v>
      </c>
      <c r="KJ805">
        <v>100.77</v>
      </c>
      <c r="KK805">
        <v>100.146</v>
      </c>
    </row>
    <row r="806" spans="1:297">
      <c r="A806">
        <v>790</v>
      </c>
      <c r="B806">
        <v>1761517672.5</v>
      </c>
      <c r="C806">
        <v>10462</v>
      </c>
      <c r="D806" t="s">
        <v>2030</v>
      </c>
      <c r="E806" t="s">
        <v>2031</v>
      </c>
      <c r="F806">
        <v>5</v>
      </c>
      <c r="G806" t="s">
        <v>1989</v>
      </c>
      <c r="H806" t="s">
        <v>436</v>
      </c>
      <c r="I806">
        <v>1761517670</v>
      </c>
      <c r="J806">
        <f>(K806)/1000</f>
        <v>0</v>
      </c>
      <c r="K806">
        <f>IF(DP806, AN806, AH806)</f>
        <v>0</v>
      </c>
      <c r="L806">
        <f>IF(DP806, AI806, AG806)</f>
        <v>0</v>
      </c>
      <c r="M806">
        <f>DR806 - IF(AU806&gt;1, L806*DL806*100.0/(AW806), 0)</f>
        <v>0</v>
      </c>
      <c r="N806">
        <f>((T806-J806/2)*M806-L806)/(T806+J806/2)</f>
        <v>0</v>
      </c>
      <c r="O806">
        <f>N806*(DY806+DZ806)/1000.0</f>
        <v>0</v>
      </c>
      <c r="P806">
        <f>(DR806 - IF(AU806&gt;1, L806*DL806*100.0/(AW806), 0))*(DY806+DZ806)/1000.0</f>
        <v>0</v>
      </c>
      <c r="Q806">
        <f>2.0/((1/S806-1/R806)+SIGN(S806)*SQRT((1/S806-1/R806)*(1/S806-1/R806) + 4*DM806/((DM806+1)*(DM806+1))*(2*1/S806*1/R806-1/R806*1/R806)))</f>
        <v>0</v>
      </c>
      <c r="R806">
        <f>IF(LEFT(DN806,1)&lt;&gt;"0",IF(LEFT(DN806,1)="1",3.0,DO806),$D$5+$E$5*(EF806*DY806/($K$5*1000))+$F$5*(EF806*DY806/($K$5*1000))*MAX(MIN(DL806,$J$5),$I$5)*MAX(MIN(DL806,$J$5),$I$5)+$G$5*MAX(MIN(DL806,$J$5),$I$5)*(EF806*DY806/($K$5*1000))+$H$5*(EF806*DY806/($K$5*1000))*(EF806*DY806/($K$5*1000)))</f>
        <v>0</v>
      </c>
      <c r="S806">
        <f>J806*(1000-(1000*0.61365*exp(17.502*W806/(240.97+W806))/(DY806+DZ806)+DT806)/2)/(1000*0.61365*exp(17.502*W806/(240.97+W806))/(DY806+DZ806)-DT806)</f>
        <v>0</v>
      </c>
      <c r="T806">
        <f>1/((DM806+1)/(Q806/1.6)+1/(R806/1.37)) + DM806/((DM806+1)/(Q806/1.6) + DM806/(R806/1.37))</f>
        <v>0</v>
      </c>
      <c r="U806">
        <f>(DH806*DK806)</f>
        <v>0</v>
      </c>
      <c r="V806">
        <f>(EA806+(U806+2*0.95*5.67E-8*(((EA806+$B$7)+273)^4-(EA806+273)^4)-44100*J806)/(1.84*29.3*R806+8*0.95*5.67E-8*(EA806+273)^3))</f>
        <v>0</v>
      </c>
      <c r="W806">
        <f>($C$7*EB806+$D$7*EC806+$E$7*V806)</f>
        <v>0</v>
      </c>
      <c r="X806">
        <f>0.61365*exp(17.502*W806/(240.97+W806))</f>
        <v>0</v>
      </c>
      <c r="Y806">
        <f>(Z806/AA806*100)</f>
        <v>0</v>
      </c>
      <c r="Z806">
        <f>DT806*(DY806+DZ806)/1000</f>
        <v>0</v>
      </c>
      <c r="AA806">
        <f>0.61365*exp(17.502*EA806/(240.97+EA806))</f>
        <v>0</v>
      </c>
      <c r="AB806">
        <f>(X806-DT806*(DY806+DZ806)/1000)</f>
        <v>0</v>
      </c>
      <c r="AC806">
        <f>(-J806*44100)</f>
        <v>0</v>
      </c>
      <c r="AD806">
        <f>2*29.3*R806*0.92*(EA806-W806)</f>
        <v>0</v>
      </c>
      <c r="AE806">
        <f>2*0.95*5.67E-8*(((EA806+$B$7)+273)^4-(W806+273)^4)</f>
        <v>0</v>
      </c>
      <c r="AF806">
        <f>U806+AE806+AC806+AD806</f>
        <v>0</v>
      </c>
      <c r="AG806">
        <f>DX806*AU806*(DS806-DR806*(1000-AU806*DU806)/(1000-AU806*DT806))/(100*DL806)</f>
        <v>0</v>
      </c>
      <c r="AH806">
        <f>1000*DX806*AU806*(DT806-DU806)/(100*DL806*(1000-AU806*DT806))</f>
        <v>0</v>
      </c>
      <c r="AI806">
        <f>(AJ806 - AK806 - DY806*1E3/(8.314*(EA806+273.15)) * AM806/DX806 * AL806) * DX806/(100*DL806) * (1000 - DU806)/1000</f>
        <v>0</v>
      </c>
      <c r="AJ806">
        <v>101.7573597588903</v>
      </c>
      <c r="AK806">
        <v>112.002303030303</v>
      </c>
      <c r="AL806">
        <v>-3.1989703300198</v>
      </c>
      <c r="AM806">
        <v>65.59915054871037</v>
      </c>
      <c r="AN806">
        <f>(AP806 - AO806 + DY806*1E3/(8.314*(EA806+273.15)) * AR806/DX806 * AQ806) * DX806/(100*DL806) * 1000/(1000 - AP806)</f>
        <v>0</v>
      </c>
      <c r="AO806">
        <v>12.50990121902314</v>
      </c>
      <c r="AP806">
        <v>16.88481999999999</v>
      </c>
      <c r="AQ806">
        <v>4.378656177242009E-06</v>
      </c>
      <c r="AR806">
        <v>106.857020934854</v>
      </c>
      <c r="AS806">
        <v>0</v>
      </c>
      <c r="AT806">
        <v>0</v>
      </c>
      <c r="AU806">
        <f>IF(AS806*$H$13&gt;=AW806,1.0,(AW806/(AW806-AS806*$H$13)))</f>
        <v>0</v>
      </c>
      <c r="AV806">
        <f>(AU806-1)*100</f>
        <v>0</v>
      </c>
      <c r="AW806">
        <f>MAX(0,($B$13+$C$13*EF806)/(1+$D$13*EF806)*DY806/(EA806+273)*$E$13)</f>
        <v>0</v>
      </c>
      <c r="AX806" t="s">
        <v>437</v>
      </c>
      <c r="AY806" t="s">
        <v>437</v>
      </c>
      <c r="AZ806">
        <v>0</v>
      </c>
      <c r="BA806">
        <v>0</v>
      </c>
      <c r="BB806">
        <f>1-AZ806/BA806</f>
        <v>0</v>
      </c>
      <c r="BC806">
        <v>0</v>
      </c>
      <c r="BD806" t="s">
        <v>437</v>
      </c>
      <c r="BE806" t="s">
        <v>437</v>
      </c>
      <c r="BF806">
        <v>0</v>
      </c>
      <c r="BG806">
        <v>0</v>
      </c>
      <c r="BH806">
        <f>1-BF806/BG806</f>
        <v>0</v>
      </c>
      <c r="BI806">
        <v>0.5</v>
      </c>
      <c r="BJ806">
        <f>DI806</f>
        <v>0</v>
      </c>
      <c r="BK806">
        <f>L806</f>
        <v>0</v>
      </c>
      <c r="BL806">
        <f>BH806*BI806*BJ806</f>
        <v>0</v>
      </c>
      <c r="BM806">
        <f>(BK806-BC806)/BJ806</f>
        <v>0</v>
      </c>
      <c r="BN806">
        <f>(BA806-BG806)/BG806</f>
        <v>0</v>
      </c>
      <c r="BO806">
        <f>AZ806/(BB806+AZ806/BG806)</f>
        <v>0</v>
      </c>
      <c r="BP806" t="s">
        <v>437</v>
      </c>
      <c r="BQ806">
        <v>0</v>
      </c>
      <c r="BR806">
        <f>IF(BQ806&lt;&gt;0, BQ806, BO806)</f>
        <v>0</v>
      </c>
      <c r="BS806">
        <f>1-BR806/BG806</f>
        <v>0</v>
      </c>
      <c r="BT806">
        <f>(BG806-BF806)/(BG806-BR806)</f>
        <v>0</v>
      </c>
      <c r="BU806">
        <f>(BA806-BG806)/(BA806-BR806)</f>
        <v>0</v>
      </c>
      <c r="BV806">
        <f>(BG806-BF806)/(BG806-AZ806)</f>
        <v>0</v>
      </c>
      <c r="BW806">
        <f>(BA806-BG806)/(BA806-AZ806)</f>
        <v>0</v>
      </c>
      <c r="BX806">
        <f>(BT806*BR806/BF806)</f>
        <v>0</v>
      </c>
      <c r="BY806">
        <f>(1-BX806)</f>
        <v>0</v>
      </c>
      <c r="BZ806">
        <v>2020</v>
      </c>
      <c r="CA806">
        <v>290.0000000000001</v>
      </c>
      <c r="CB806">
        <v>1590.42</v>
      </c>
      <c r="CC806">
        <v>295</v>
      </c>
      <c r="CD806">
        <v>5220.67</v>
      </c>
      <c r="CE806">
        <v>1591.29</v>
      </c>
      <c r="CF806">
        <v>-0.87</v>
      </c>
      <c r="CG806">
        <v>300.0000000000001</v>
      </c>
      <c r="CH806">
        <v>23.8</v>
      </c>
      <c r="CI806">
        <v>1650.734719841875</v>
      </c>
      <c r="CJ806">
        <v>2.032994541366527</v>
      </c>
      <c r="CK806">
        <v>-31.03478562282126</v>
      </c>
      <c r="CL806">
        <v>0.9198548094063967</v>
      </c>
      <c r="CM806">
        <v>0.9759925733019913</v>
      </c>
      <c r="CN806">
        <v>-0.00431141668520578</v>
      </c>
      <c r="CO806">
        <v>289.9999999999999</v>
      </c>
      <c r="CP806">
        <v>1590.91</v>
      </c>
      <c r="CQ806">
        <v>765</v>
      </c>
      <c r="CR806">
        <v>5219.32</v>
      </c>
      <c r="CS806">
        <v>1591.27</v>
      </c>
      <c r="CT806">
        <v>-0.36</v>
      </c>
      <c r="DH806">
        <f>$B$11*EG806+$C$11*EH806+$F$11*ES806*(1-EV806)</f>
        <v>0</v>
      </c>
      <c r="DI806">
        <f>DH806*DJ806</f>
        <v>0</v>
      </c>
      <c r="DJ806">
        <f>($B$11*$D$9+$C$11*$D$9+$F$11*((FF806+EX806)/MAX(FF806+EX806+FG806, 0.1)*$I$9+FG806/MAX(FF806+EX806+FG806, 0.1)*$J$9))/($B$11+$C$11+$F$11)</f>
        <v>0</v>
      </c>
      <c r="DK806">
        <f>($B$11*$K$9+$C$11*$K$9+$F$11*((FF806+EX806)/MAX(FF806+EX806+FG806, 0.1)*$P$9+FG806/MAX(FF806+EX806+FG806, 0.1)*$Q$9))/($B$11+$C$11+$F$11)</f>
        <v>0</v>
      </c>
      <c r="DL806">
        <v>6</v>
      </c>
      <c r="DM806">
        <v>0.5</v>
      </c>
      <c r="DN806" t="s">
        <v>438</v>
      </c>
      <c r="DO806">
        <v>2</v>
      </c>
      <c r="DP806" t="b">
        <v>1</v>
      </c>
      <c r="DQ806">
        <v>1761517670</v>
      </c>
      <c r="DR806">
        <v>116.4074444444444</v>
      </c>
      <c r="DS806">
        <v>98.97836666666667</v>
      </c>
      <c r="DT806">
        <v>16.8829</v>
      </c>
      <c r="DU806">
        <v>12.50958888888889</v>
      </c>
      <c r="DV806">
        <v>118.0838888888889</v>
      </c>
      <c r="DW806">
        <v>16.8027</v>
      </c>
      <c r="DX806">
        <v>500.0023333333333</v>
      </c>
      <c r="DY806">
        <v>90.23797777777777</v>
      </c>
      <c r="DZ806">
        <v>0.1000148111111111</v>
      </c>
      <c r="EA806">
        <v>24.26963333333333</v>
      </c>
      <c r="EB806">
        <v>24.00606666666667</v>
      </c>
      <c r="EC806">
        <v>999.9000000000001</v>
      </c>
      <c r="ED806">
        <v>0</v>
      </c>
      <c r="EE806">
        <v>0</v>
      </c>
      <c r="EF806">
        <v>9988.334444444445</v>
      </c>
      <c r="EG806">
        <v>0</v>
      </c>
      <c r="EH806">
        <v>1069.208888888889</v>
      </c>
      <c r="EI806">
        <v>17.42903333333333</v>
      </c>
      <c r="EJ806">
        <v>118.4062222222222</v>
      </c>
      <c r="EK806">
        <v>100.2322777777778</v>
      </c>
      <c r="EL806">
        <v>4.373302222222223</v>
      </c>
      <c r="EM806">
        <v>98.97836666666667</v>
      </c>
      <c r="EN806">
        <v>12.50958888888889</v>
      </c>
      <c r="EO806">
        <v>1.523477777777778</v>
      </c>
      <c r="EP806">
        <v>1.128838888888889</v>
      </c>
      <c r="EQ806">
        <v>13.20584444444444</v>
      </c>
      <c r="ER806">
        <v>8.694768888888888</v>
      </c>
      <c r="ES806">
        <v>1999.968888888889</v>
      </c>
      <c r="ET806">
        <v>0.9799950000000001</v>
      </c>
      <c r="EU806">
        <v>0.0200048</v>
      </c>
      <c r="EV806">
        <v>0</v>
      </c>
      <c r="EW806">
        <v>1362.645555555556</v>
      </c>
      <c r="EX806">
        <v>5.00097</v>
      </c>
      <c r="EY806">
        <v>27549.5</v>
      </c>
      <c r="EZ806">
        <v>16707.28888888889</v>
      </c>
      <c r="FA806">
        <v>41.611</v>
      </c>
      <c r="FB806">
        <v>42.64566666666667</v>
      </c>
      <c r="FC806">
        <v>41.736</v>
      </c>
      <c r="FD806">
        <v>42</v>
      </c>
      <c r="FE806">
        <v>41.625</v>
      </c>
      <c r="FF806">
        <v>1955.058888888889</v>
      </c>
      <c r="FG806">
        <v>39.91</v>
      </c>
      <c r="FH806">
        <v>0</v>
      </c>
      <c r="FI806">
        <v>12543.80000019073</v>
      </c>
      <c r="FJ806">
        <v>0</v>
      </c>
      <c r="FK806">
        <v>1367.663846153846</v>
      </c>
      <c r="FL806">
        <v>-59.34632478239765</v>
      </c>
      <c r="FM806">
        <v>-1185.367521509987</v>
      </c>
      <c r="FN806">
        <v>27647.51538461538</v>
      </c>
      <c r="FO806">
        <v>15</v>
      </c>
      <c r="FP806">
        <v>0</v>
      </c>
      <c r="FQ806" t="s">
        <v>439</v>
      </c>
      <c r="FR806">
        <v>1760210915.6</v>
      </c>
      <c r="FS806">
        <v>0</v>
      </c>
      <c r="FT806">
        <v>0</v>
      </c>
      <c r="FU806">
        <v>-0.215</v>
      </c>
      <c r="FV806">
        <v>0</v>
      </c>
      <c r="FW806">
        <v>-0.6919999999999999</v>
      </c>
      <c r="FX806">
        <v>0</v>
      </c>
      <c r="FY806">
        <v>400</v>
      </c>
      <c r="FZ806">
        <v>0</v>
      </c>
      <c r="GA806">
        <v>0.15</v>
      </c>
      <c r="GB806">
        <v>0</v>
      </c>
      <c r="GC806">
        <v>15.85542</v>
      </c>
      <c r="GD806">
        <v>9.636144090056295</v>
      </c>
      <c r="GE806">
        <v>0.9395625998835845</v>
      </c>
      <c r="GF806">
        <v>0</v>
      </c>
      <c r="GG806">
        <v>1371.368823529412</v>
      </c>
      <c r="GH806">
        <v>-52.48403362784827</v>
      </c>
      <c r="GI806">
        <v>5.17101979059647</v>
      </c>
      <c r="GJ806">
        <v>0</v>
      </c>
      <c r="GK806">
        <v>4.3502085</v>
      </c>
      <c r="GL806">
        <v>0.2244380487804813</v>
      </c>
      <c r="GM806">
        <v>0.02305900339888959</v>
      </c>
      <c r="GN806">
        <v>0</v>
      </c>
      <c r="GO806">
        <v>0</v>
      </c>
      <c r="GP806">
        <v>3</v>
      </c>
      <c r="GQ806" t="s">
        <v>455</v>
      </c>
      <c r="GR806">
        <v>3.13327</v>
      </c>
      <c r="GS806">
        <v>2.7602</v>
      </c>
      <c r="GT806">
        <v>0.0288453</v>
      </c>
      <c r="GU806">
        <v>0.0236443</v>
      </c>
      <c r="GV806">
        <v>0.08208849999999999</v>
      </c>
      <c r="GW806">
        <v>0.0652635</v>
      </c>
      <c r="GX806">
        <v>30787.2</v>
      </c>
      <c r="GY806">
        <v>30959.5</v>
      </c>
      <c r="GZ806">
        <v>29486.9</v>
      </c>
      <c r="HA806">
        <v>29315.1</v>
      </c>
      <c r="HB806">
        <v>35766.8</v>
      </c>
      <c r="HC806">
        <v>36300.1</v>
      </c>
      <c r="HD806">
        <v>41488.5</v>
      </c>
      <c r="HE806">
        <v>41645</v>
      </c>
      <c r="HF806">
        <v>1.91048</v>
      </c>
      <c r="HG806">
        <v>1.82173</v>
      </c>
      <c r="HH806">
        <v>-0.0130869</v>
      </c>
      <c r="HI806">
        <v>0</v>
      </c>
      <c r="HJ806">
        <v>24.2215</v>
      </c>
      <c r="HK806">
        <v>999.9</v>
      </c>
      <c r="HL806">
        <v>32.9</v>
      </c>
      <c r="HM806">
        <v>31.2</v>
      </c>
      <c r="HN806">
        <v>16.6373</v>
      </c>
      <c r="HO806">
        <v>62.717</v>
      </c>
      <c r="HP806">
        <v>30.8934</v>
      </c>
      <c r="HQ806">
        <v>1</v>
      </c>
      <c r="HR806">
        <v>0.311326</v>
      </c>
      <c r="HS806">
        <v>5.07331</v>
      </c>
      <c r="HT806">
        <v>20.2681</v>
      </c>
      <c r="HU806">
        <v>5.21849</v>
      </c>
      <c r="HV806">
        <v>12.0159</v>
      </c>
      <c r="HW806">
        <v>4.9886</v>
      </c>
      <c r="HX806">
        <v>3.28778</v>
      </c>
      <c r="HY806">
        <v>9999</v>
      </c>
      <c r="HZ806">
        <v>9999</v>
      </c>
      <c r="IA806">
        <v>9999</v>
      </c>
      <c r="IB806">
        <v>999.9</v>
      </c>
      <c r="IC806">
        <v>4.97281</v>
      </c>
      <c r="ID806">
        <v>1.86661</v>
      </c>
      <c r="IE806">
        <v>1.86586</v>
      </c>
      <c r="IF806">
        <v>1.86584</v>
      </c>
      <c r="IG806">
        <v>1.86768</v>
      </c>
      <c r="IH806">
        <v>1.87015</v>
      </c>
      <c r="II806">
        <v>1.86874</v>
      </c>
      <c r="IJ806">
        <v>1.87026</v>
      </c>
      <c r="IK806">
        <v>0</v>
      </c>
      <c r="IL806">
        <v>0</v>
      </c>
      <c r="IM806">
        <v>0</v>
      </c>
      <c r="IN806">
        <v>0</v>
      </c>
      <c r="IO806" t="s">
        <v>441</v>
      </c>
      <c r="IP806" t="s">
        <v>442</v>
      </c>
      <c r="IQ806" t="s">
        <v>443</v>
      </c>
      <c r="IR806" t="s">
        <v>443</v>
      </c>
      <c r="IS806" t="s">
        <v>443</v>
      </c>
      <c r="IT806" t="s">
        <v>443</v>
      </c>
      <c r="IU806">
        <v>0</v>
      </c>
      <c r="IV806">
        <v>100</v>
      </c>
      <c r="IW806">
        <v>100</v>
      </c>
      <c r="IX806">
        <v>-1.659</v>
      </c>
      <c r="IY806">
        <v>0.08019999999999999</v>
      </c>
      <c r="IZ806">
        <v>-1.414774939843471</v>
      </c>
      <c r="JA806">
        <v>-0.002262605230658699</v>
      </c>
      <c r="JB806">
        <v>4.117972070868355E-07</v>
      </c>
      <c r="JC806">
        <v>-1.535053720392113E-10</v>
      </c>
      <c r="JD806">
        <v>-0.05773197212917025</v>
      </c>
      <c r="JE806">
        <v>-0.004387372397949352</v>
      </c>
      <c r="JF806">
        <v>0.001148265067849212</v>
      </c>
      <c r="JG806">
        <v>-2.372704636287677E-05</v>
      </c>
      <c r="JH806">
        <v>4</v>
      </c>
      <c r="JI806">
        <v>2346</v>
      </c>
      <c r="JJ806">
        <v>1</v>
      </c>
      <c r="JK806">
        <v>24</v>
      </c>
      <c r="JL806">
        <v>21779.3</v>
      </c>
      <c r="JM806">
        <v>29358627.9</v>
      </c>
      <c r="JN806">
        <v>0.29541</v>
      </c>
      <c r="JO806">
        <v>2.34985</v>
      </c>
      <c r="JP806">
        <v>1.39771</v>
      </c>
      <c r="JQ806">
        <v>2.35352</v>
      </c>
      <c r="JR806">
        <v>1.49536</v>
      </c>
      <c r="JS806">
        <v>2.60742</v>
      </c>
      <c r="JT806">
        <v>36.0113</v>
      </c>
      <c r="JU806">
        <v>24.0262</v>
      </c>
      <c r="JV806">
        <v>18</v>
      </c>
      <c r="JW806">
        <v>502.286</v>
      </c>
      <c r="JX806">
        <v>435.413</v>
      </c>
      <c r="JY806">
        <v>18.5708</v>
      </c>
      <c r="JZ806">
        <v>31.3946</v>
      </c>
      <c r="KA806">
        <v>30.0002</v>
      </c>
      <c r="KB806">
        <v>31.1809</v>
      </c>
      <c r="KC806">
        <v>31.1065</v>
      </c>
      <c r="KD806">
        <v>5.85711</v>
      </c>
      <c r="KE806">
        <v>26.2932</v>
      </c>
      <c r="KF806">
        <v>25.198</v>
      </c>
      <c r="KG806">
        <v>18.5637</v>
      </c>
      <c r="KH806">
        <v>65.86579999999999</v>
      </c>
      <c r="KI806">
        <v>12.5252</v>
      </c>
      <c r="KJ806">
        <v>100.77</v>
      </c>
      <c r="KK806">
        <v>100.146</v>
      </c>
    </row>
    <row r="807" spans="1:297">
      <c r="A807">
        <v>791</v>
      </c>
      <c r="B807">
        <v>1761517677</v>
      </c>
      <c r="C807">
        <v>10466.5</v>
      </c>
      <c r="D807" t="s">
        <v>2032</v>
      </c>
      <c r="E807" t="s">
        <v>2033</v>
      </c>
      <c r="F807">
        <v>5</v>
      </c>
      <c r="G807" t="s">
        <v>1989</v>
      </c>
      <c r="H807" t="s">
        <v>436</v>
      </c>
      <c r="I807">
        <v>1761517674.444444</v>
      </c>
      <c r="J807">
        <f>(K807)/1000</f>
        <v>0</v>
      </c>
      <c r="K807">
        <f>IF(DP807, AN807, AH807)</f>
        <v>0</v>
      </c>
      <c r="L807">
        <f>IF(DP807, AI807, AG807)</f>
        <v>0</v>
      </c>
      <c r="M807">
        <f>DR807 - IF(AU807&gt;1, L807*DL807*100.0/(AW807), 0)</f>
        <v>0</v>
      </c>
      <c r="N807">
        <f>((T807-J807/2)*M807-L807)/(T807+J807/2)</f>
        <v>0</v>
      </c>
      <c r="O807">
        <f>N807*(DY807+DZ807)/1000.0</f>
        <v>0</v>
      </c>
      <c r="P807">
        <f>(DR807 - IF(AU807&gt;1, L807*DL807*100.0/(AW807), 0))*(DY807+DZ807)/1000.0</f>
        <v>0</v>
      </c>
      <c r="Q807">
        <f>2.0/((1/S807-1/R807)+SIGN(S807)*SQRT((1/S807-1/R807)*(1/S807-1/R807) + 4*DM807/((DM807+1)*(DM807+1))*(2*1/S807*1/R807-1/R807*1/R807)))</f>
        <v>0</v>
      </c>
      <c r="R807">
        <f>IF(LEFT(DN807,1)&lt;&gt;"0",IF(LEFT(DN807,1)="1",3.0,DO807),$D$5+$E$5*(EF807*DY807/($K$5*1000))+$F$5*(EF807*DY807/($K$5*1000))*MAX(MIN(DL807,$J$5),$I$5)*MAX(MIN(DL807,$J$5),$I$5)+$G$5*MAX(MIN(DL807,$J$5),$I$5)*(EF807*DY807/($K$5*1000))+$H$5*(EF807*DY807/($K$5*1000))*(EF807*DY807/($K$5*1000)))</f>
        <v>0</v>
      </c>
      <c r="S807">
        <f>J807*(1000-(1000*0.61365*exp(17.502*W807/(240.97+W807))/(DY807+DZ807)+DT807)/2)/(1000*0.61365*exp(17.502*W807/(240.97+W807))/(DY807+DZ807)-DT807)</f>
        <v>0</v>
      </c>
      <c r="T807">
        <f>1/((DM807+1)/(Q807/1.6)+1/(R807/1.37)) + DM807/((DM807+1)/(Q807/1.6) + DM807/(R807/1.37))</f>
        <v>0</v>
      </c>
      <c r="U807">
        <f>(DH807*DK807)</f>
        <v>0</v>
      </c>
      <c r="V807">
        <f>(EA807+(U807+2*0.95*5.67E-8*(((EA807+$B$7)+273)^4-(EA807+273)^4)-44100*J807)/(1.84*29.3*R807+8*0.95*5.67E-8*(EA807+273)^3))</f>
        <v>0</v>
      </c>
      <c r="W807">
        <f>($C$7*EB807+$D$7*EC807+$E$7*V807)</f>
        <v>0</v>
      </c>
      <c r="X807">
        <f>0.61365*exp(17.502*W807/(240.97+W807))</f>
        <v>0</v>
      </c>
      <c r="Y807">
        <f>(Z807/AA807*100)</f>
        <v>0</v>
      </c>
      <c r="Z807">
        <f>DT807*(DY807+DZ807)/1000</f>
        <v>0</v>
      </c>
      <c r="AA807">
        <f>0.61365*exp(17.502*EA807/(240.97+EA807))</f>
        <v>0</v>
      </c>
      <c r="AB807">
        <f>(X807-DT807*(DY807+DZ807)/1000)</f>
        <v>0</v>
      </c>
      <c r="AC807">
        <f>(-J807*44100)</f>
        <v>0</v>
      </c>
      <c r="AD807">
        <f>2*29.3*R807*0.92*(EA807-W807)</f>
        <v>0</v>
      </c>
      <c r="AE807">
        <f>2*0.95*5.67E-8*(((EA807+$B$7)+273)^4-(W807+273)^4)</f>
        <v>0</v>
      </c>
      <c r="AF807">
        <f>U807+AE807+AC807+AD807</f>
        <v>0</v>
      </c>
      <c r="AG807">
        <f>DX807*AU807*(DS807-DR807*(1000-AU807*DU807)/(1000-AU807*DT807))/(100*DL807)</f>
        <v>0</v>
      </c>
      <c r="AH807">
        <f>1000*DX807*AU807*(DT807-DU807)/(100*DL807*(1000-AU807*DT807))</f>
        <v>0</v>
      </c>
      <c r="AI807">
        <f>(AJ807 - AK807 - DY807*1E3/(8.314*(EA807+273.15)) * AM807/DX807 * AL807) * DX807/(100*DL807) * (1000 - DU807)/1000</f>
        <v>0</v>
      </c>
      <c r="AJ807">
        <v>86.53737988752422</v>
      </c>
      <c r="AK807">
        <v>97.53069272727269</v>
      </c>
      <c r="AL807">
        <v>-3.216939126396045</v>
      </c>
      <c r="AM807">
        <v>65.59915054871037</v>
      </c>
      <c r="AN807">
        <f>(AP807 - AO807 + DY807*1E3/(8.314*(EA807+273.15)) * AR807/DX807 * AQ807) * DX807/(100*DL807) * 1000/(1000 - AP807)</f>
        <v>0</v>
      </c>
      <c r="AO807">
        <v>12.50693260133259</v>
      </c>
      <c r="AP807">
        <v>16.88973757575758</v>
      </c>
      <c r="AQ807">
        <v>6.56849876718494E-06</v>
      </c>
      <c r="AR807">
        <v>106.857020934854</v>
      </c>
      <c r="AS807">
        <v>0</v>
      </c>
      <c r="AT807">
        <v>0</v>
      </c>
      <c r="AU807">
        <f>IF(AS807*$H$13&gt;=AW807,1.0,(AW807/(AW807-AS807*$H$13)))</f>
        <v>0</v>
      </c>
      <c r="AV807">
        <f>(AU807-1)*100</f>
        <v>0</v>
      </c>
      <c r="AW807">
        <f>MAX(0,($B$13+$C$13*EF807)/(1+$D$13*EF807)*DY807/(EA807+273)*$E$13)</f>
        <v>0</v>
      </c>
      <c r="AX807" t="s">
        <v>437</v>
      </c>
      <c r="AY807" t="s">
        <v>437</v>
      </c>
      <c r="AZ807">
        <v>0</v>
      </c>
      <c r="BA807">
        <v>0</v>
      </c>
      <c r="BB807">
        <f>1-AZ807/BA807</f>
        <v>0</v>
      </c>
      <c r="BC807">
        <v>0</v>
      </c>
      <c r="BD807" t="s">
        <v>437</v>
      </c>
      <c r="BE807" t="s">
        <v>437</v>
      </c>
      <c r="BF807">
        <v>0</v>
      </c>
      <c r="BG807">
        <v>0</v>
      </c>
      <c r="BH807">
        <f>1-BF807/BG807</f>
        <v>0</v>
      </c>
      <c r="BI807">
        <v>0.5</v>
      </c>
      <c r="BJ807">
        <f>DI807</f>
        <v>0</v>
      </c>
      <c r="BK807">
        <f>L807</f>
        <v>0</v>
      </c>
      <c r="BL807">
        <f>BH807*BI807*BJ807</f>
        <v>0</v>
      </c>
      <c r="BM807">
        <f>(BK807-BC807)/BJ807</f>
        <v>0</v>
      </c>
      <c r="BN807">
        <f>(BA807-BG807)/BG807</f>
        <v>0</v>
      </c>
      <c r="BO807">
        <f>AZ807/(BB807+AZ807/BG807)</f>
        <v>0</v>
      </c>
      <c r="BP807" t="s">
        <v>437</v>
      </c>
      <c r="BQ807">
        <v>0</v>
      </c>
      <c r="BR807">
        <f>IF(BQ807&lt;&gt;0, BQ807, BO807)</f>
        <v>0</v>
      </c>
      <c r="BS807">
        <f>1-BR807/BG807</f>
        <v>0</v>
      </c>
      <c r="BT807">
        <f>(BG807-BF807)/(BG807-BR807)</f>
        <v>0</v>
      </c>
      <c r="BU807">
        <f>(BA807-BG807)/(BA807-BR807)</f>
        <v>0</v>
      </c>
      <c r="BV807">
        <f>(BG807-BF807)/(BG807-AZ807)</f>
        <v>0</v>
      </c>
      <c r="BW807">
        <f>(BA807-BG807)/(BA807-AZ807)</f>
        <v>0</v>
      </c>
      <c r="BX807">
        <f>(BT807*BR807/BF807)</f>
        <v>0</v>
      </c>
      <c r="BY807">
        <f>(1-BX807)</f>
        <v>0</v>
      </c>
      <c r="BZ807">
        <v>2020</v>
      </c>
      <c r="CA807">
        <v>290.0000000000001</v>
      </c>
      <c r="CB807">
        <v>1590.42</v>
      </c>
      <c r="CC807">
        <v>295</v>
      </c>
      <c r="CD807">
        <v>5220.67</v>
      </c>
      <c r="CE807">
        <v>1591.29</v>
      </c>
      <c r="CF807">
        <v>-0.87</v>
      </c>
      <c r="CG807">
        <v>300.0000000000001</v>
      </c>
      <c r="CH807">
        <v>23.8</v>
      </c>
      <c r="CI807">
        <v>1650.734719841875</v>
      </c>
      <c r="CJ807">
        <v>2.032994541366527</v>
      </c>
      <c r="CK807">
        <v>-31.03478562282126</v>
      </c>
      <c r="CL807">
        <v>0.9198548094063967</v>
      </c>
      <c r="CM807">
        <v>0.9759925733019913</v>
      </c>
      <c r="CN807">
        <v>-0.00431141668520578</v>
      </c>
      <c r="CO807">
        <v>289.9999999999999</v>
      </c>
      <c r="CP807">
        <v>1590.91</v>
      </c>
      <c r="CQ807">
        <v>765</v>
      </c>
      <c r="CR807">
        <v>5219.32</v>
      </c>
      <c r="CS807">
        <v>1591.27</v>
      </c>
      <c r="CT807">
        <v>-0.36</v>
      </c>
      <c r="DH807">
        <f>$B$11*EG807+$C$11*EH807+$F$11*ES807*(1-EV807)</f>
        <v>0</v>
      </c>
      <c r="DI807">
        <f>DH807*DJ807</f>
        <v>0</v>
      </c>
      <c r="DJ807">
        <f>($B$11*$D$9+$C$11*$D$9+$F$11*((FF807+EX807)/MAX(FF807+EX807+FG807, 0.1)*$I$9+FG807/MAX(FF807+EX807+FG807, 0.1)*$J$9))/($B$11+$C$11+$F$11)</f>
        <v>0</v>
      </c>
      <c r="DK807">
        <f>($B$11*$K$9+$C$11*$K$9+$F$11*((FF807+EX807)/MAX(FF807+EX807+FG807, 0.1)*$P$9+FG807/MAX(FF807+EX807+FG807, 0.1)*$Q$9))/($B$11+$C$11+$F$11)</f>
        <v>0</v>
      </c>
      <c r="DL807">
        <v>6</v>
      </c>
      <c r="DM807">
        <v>0.5</v>
      </c>
      <c r="DN807" t="s">
        <v>438</v>
      </c>
      <c r="DO807">
        <v>2</v>
      </c>
      <c r="DP807" t="b">
        <v>1</v>
      </c>
      <c r="DQ807">
        <v>1761517674.444444</v>
      </c>
      <c r="DR807">
        <v>102.3888888888889</v>
      </c>
      <c r="DS807">
        <v>84.10188888888888</v>
      </c>
      <c r="DT807">
        <v>16.88732222222222</v>
      </c>
      <c r="DU807">
        <v>12.50691111111111</v>
      </c>
      <c r="DV807">
        <v>104.0349</v>
      </c>
      <c r="DW807">
        <v>16.80705555555556</v>
      </c>
      <c r="DX807">
        <v>499.9858888888888</v>
      </c>
      <c r="DY807">
        <v>90.23876666666666</v>
      </c>
      <c r="DZ807">
        <v>0.09999465555555556</v>
      </c>
      <c r="EA807">
        <v>24.26781111111111</v>
      </c>
      <c r="EB807">
        <v>24.00047777777778</v>
      </c>
      <c r="EC807">
        <v>999.9000000000001</v>
      </c>
      <c r="ED807">
        <v>0</v>
      </c>
      <c r="EE807">
        <v>0</v>
      </c>
      <c r="EF807">
        <v>9988.260000000002</v>
      </c>
      <c r="EG807">
        <v>0</v>
      </c>
      <c r="EH807">
        <v>1069.195555555556</v>
      </c>
      <c r="EI807">
        <v>18.28707777777778</v>
      </c>
      <c r="EJ807">
        <v>104.1476555555556</v>
      </c>
      <c r="EK807">
        <v>85.16705555555556</v>
      </c>
      <c r="EL807">
        <v>4.380402222222223</v>
      </c>
      <c r="EM807">
        <v>84.10188888888888</v>
      </c>
      <c r="EN807">
        <v>12.50691111111111</v>
      </c>
      <c r="EO807">
        <v>1.523891111111111</v>
      </c>
      <c r="EP807">
        <v>1.128607777777778</v>
      </c>
      <c r="EQ807">
        <v>13.20998888888889</v>
      </c>
      <c r="ER807">
        <v>8.691743333333333</v>
      </c>
      <c r="ES807">
        <v>1999.963333333334</v>
      </c>
      <c r="ET807">
        <v>0.9799950000000001</v>
      </c>
      <c r="EU807">
        <v>0.0200048</v>
      </c>
      <c r="EV807">
        <v>0</v>
      </c>
      <c r="EW807">
        <v>1357.495555555556</v>
      </c>
      <c r="EX807">
        <v>5.00097</v>
      </c>
      <c r="EY807">
        <v>27438.98888888889</v>
      </c>
      <c r="EZ807">
        <v>16707.24444444444</v>
      </c>
      <c r="FA807">
        <v>41.59700000000001</v>
      </c>
      <c r="FB807">
        <v>42.64566666666667</v>
      </c>
      <c r="FC807">
        <v>41.694</v>
      </c>
      <c r="FD807">
        <v>42</v>
      </c>
      <c r="FE807">
        <v>41.597</v>
      </c>
      <c r="FF807">
        <v>1955.053333333333</v>
      </c>
      <c r="FG807">
        <v>39.91</v>
      </c>
      <c r="FH807">
        <v>0</v>
      </c>
      <c r="FI807">
        <v>12548</v>
      </c>
      <c r="FJ807">
        <v>0</v>
      </c>
      <c r="FK807">
        <v>1362.9544</v>
      </c>
      <c r="FL807">
        <v>-66.71230777462654</v>
      </c>
      <c r="FM807">
        <v>-1363.807694363613</v>
      </c>
      <c r="FN807">
        <v>27551.952</v>
      </c>
      <c r="FO807">
        <v>15</v>
      </c>
      <c r="FP807">
        <v>0</v>
      </c>
      <c r="FQ807" t="s">
        <v>439</v>
      </c>
      <c r="FR807">
        <v>1760210915.6</v>
      </c>
      <c r="FS807">
        <v>0</v>
      </c>
      <c r="FT807">
        <v>0</v>
      </c>
      <c r="FU807">
        <v>-0.215</v>
      </c>
      <c r="FV807">
        <v>0</v>
      </c>
      <c r="FW807">
        <v>-0.6919999999999999</v>
      </c>
      <c r="FX807">
        <v>0</v>
      </c>
      <c r="FY807">
        <v>400</v>
      </c>
      <c r="FZ807">
        <v>0</v>
      </c>
      <c r="GA807">
        <v>0.15</v>
      </c>
      <c r="GB807">
        <v>0</v>
      </c>
      <c r="GC807">
        <v>16.74110975609756</v>
      </c>
      <c r="GD807">
        <v>11.55425017421604</v>
      </c>
      <c r="GE807">
        <v>1.140449251617351</v>
      </c>
      <c r="GF807">
        <v>0</v>
      </c>
      <c r="GG807">
        <v>1366.264705882353</v>
      </c>
      <c r="GH807">
        <v>-61.04415584461181</v>
      </c>
      <c r="GI807">
        <v>6.010515899994167</v>
      </c>
      <c r="GJ807">
        <v>0</v>
      </c>
      <c r="GK807">
        <v>4.365357073170731</v>
      </c>
      <c r="GL807">
        <v>0.1522461324041774</v>
      </c>
      <c r="GM807">
        <v>0.01754912509026229</v>
      </c>
      <c r="GN807">
        <v>0</v>
      </c>
      <c r="GO807">
        <v>0</v>
      </c>
      <c r="GP807">
        <v>3</v>
      </c>
      <c r="GQ807" t="s">
        <v>455</v>
      </c>
      <c r="GR807">
        <v>3.13318</v>
      </c>
      <c r="GS807">
        <v>2.76017</v>
      </c>
      <c r="GT807">
        <v>0.0252157</v>
      </c>
      <c r="GU807">
        <v>0.0197434</v>
      </c>
      <c r="GV807">
        <v>0.08210679999999999</v>
      </c>
      <c r="GW807">
        <v>0.0652558</v>
      </c>
      <c r="GX807">
        <v>30902.4</v>
      </c>
      <c r="GY807">
        <v>31083.1</v>
      </c>
      <c r="GZ807">
        <v>29487</v>
      </c>
      <c r="HA807">
        <v>29315</v>
      </c>
      <c r="HB807">
        <v>35766.4</v>
      </c>
      <c r="HC807">
        <v>36300.3</v>
      </c>
      <c r="HD807">
        <v>41488.9</v>
      </c>
      <c r="HE807">
        <v>41645</v>
      </c>
      <c r="HF807">
        <v>1.9104</v>
      </c>
      <c r="HG807">
        <v>1.8217</v>
      </c>
      <c r="HH807">
        <v>-0.0137165</v>
      </c>
      <c r="HI807">
        <v>0</v>
      </c>
      <c r="HJ807">
        <v>24.2215</v>
      </c>
      <c r="HK807">
        <v>999.9</v>
      </c>
      <c r="HL807">
        <v>32.9</v>
      </c>
      <c r="HM807">
        <v>31.2</v>
      </c>
      <c r="HN807">
        <v>16.6373</v>
      </c>
      <c r="HO807">
        <v>62.397</v>
      </c>
      <c r="HP807">
        <v>30.9736</v>
      </c>
      <c r="HQ807">
        <v>1</v>
      </c>
      <c r="HR807">
        <v>0.311402</v>
      </c>
      <c r="HS807">
        <v>5.07922</v>
      </c>
      <c r="HT807">
        <v>20.2679</v>
      </c>
      <c r="HU807">
        <v>5.21804</v>
      </c>
      <c r="HV807">
        <v>12.0159</v>
      </c>
      <c r="HW807">
        <v>4.9882</v>
      </c>
      <c r="HX807">
        <v>3.28768</v>
      </c>
      <c r="HY807">
        <v>9999</v>
      </c>
      <c r="HZ807">
        <v>9999</v>
      </c>
      <c r="IA807">
        <v>9999</v>
      </c>
      <c r="IB807">
        <v>999.9</v>
      </c>
      <c r="IC807">
        <v>4.97283</v>
      </c>
      <c r="ID807">
        <v>1.86661</v>
      </c>
      <c r="IE807">
        <v>1.86587</v>
      </c>
      <c r="IF807">
        <v>1.86584</v>
      </c>
      <c r="IG807">
        <v>1.8677</v>
      </c>
      <c r="IH807">
        <v>1.87014</v>
      </c>
      <c r="II807">
        <v>1.86875</v>
      </c>
      <c r="IJ807">
        <v>1.87027</v>
      </c>
      <c r="IK807">
        <v>0</v>
      </c>
      <c r="IL807">
        <v>0</v>
      </c>
      <c r="IM807">
        <v>0</v>
      </c>
      <c r="IN807">
        <v>0</v>
      </c>
      <c r="IO807" t="s">
        <v>441</v>
      </c>
      <c r="IP807" t="s">
        <v>442</v>
      </c>
      <c r="IQ807" t="s">
        <v>443</v>
      </c>
      <c r="IR807" t="s">
        <v>443</v>
      </c>
      <c r="IS807" t="s">
        <v>443</v>
      </c>
      <c r="IT807" t="s">
        <v>443</v>
      </c>
      <c r="IU807">
        <v>0</v>
      </c>
      <c r="IV807">
        <v>100</v>
      </c>
      <c r="IW807">
        <v>100</v>
      </c>
      <c r="IX807">
        <v>-1.628</v>
      </c>
      <c r="IY807">
        <v>0.0803</v>
      </c>
      <c r="IZ807">
        <v>-1.414774939843471</v>
      </c>
      <c r="JA807">
        <v>-0.002262605230658699</v>
      </c>
      <c r="JB807">
        <v>4.117972070868355E-07</v>
      </c>
      <c r="JC807">
        <v>-1.535053720392113E-10</v>
      </c>
      <c r="JD807">
        <v>-0.05773197212917025</v>
      </c>
      <c r="JE807">
        <v>-0.004387372397949352</v>
      </c>
      <c r="JF807">
        <v>0.001148265067849212</v>
      </c>
      <c r="JG807">
        <v>-2.372704636287677E-05</v>
      </c>
      <c r="JH807">
        <v>4</v>
      </c>
      <c r="JI807">
        <v>2346</v>
      </c>
      <c r="JJ807">
        <v>1</v>
      </c>
      <c r="JK807">
        <v>24</v>
      </c>
      <c r="JL807">
        <v>21779.4</v>
      </c>
      <c r="JM807">
        <v>29358627.9</v>
      </c>
      <c r="JN807">
        <v>0.263672</v>
      </c>
      <c r="JO807">
        <v>2.37427</v>
      </c>
      <c r="JP807">
        <v>1.39648</v>
      </c>
      <c r="JQ807">
        <v>2.35474</v>
      </c>
      <c r="JR807">
        <v>1.49536</v>
      </c>
      <c r="JS807">
        <v>2.52441</v>
      </c>
      <c r="JT807">
        <v>36.0113</v>
      </c>
      <c r="JU807">
        <v>24.0262</v>
      </c>
      <c r="JV807">
        <v>18</v>
      </c>
      <c r="JW807">
        <v>502.237</v>
      </c>
      <c r="JX807">
        <v>435.397</v>
      </c>
      <c r="JY807">
        <v>18.5647</v>
      </c>
      <c r="JZ807">
        <v>31.3972</v>
      </c>
      <c r="KA807">
        <v>30.0002</v>
      </c>
      <c r="KB807">
        <v>31.1809</v>
      </c>
      <c r="KC807">
        <v>31.1065</v>
      </c>
      <c r="KD807">
        <v>5.21705</v>
      </c>
      <c r="KE807">
        <v>26.2932</v>
      </c>
      <c r="KF807">
        <v>25.198</v>
      </c>
      <c r="KG807">
        <v>18.5637</v>
      </c>
      <c r="KH807">
        <v>52.5081</v>
      </c>
      <c r="KI807">
        <v>12.5148</v>
      </c>
      <c r="KJ807">
        <v>100.771</v>
      </c>
      <c r="KK807">
        <v>100.145</v>
      </c>
    </row>
    <row r="808" spans="1:297">
      <c r="A808">
        <v>792</v>
      </c>
      <c r="B808">
        <v>1761517682</v>
      </c>
      <c r="C808">
        <v>10471.5</v>
      </c>
      <c r="D808" t="s">
        <v>2034</v>
      </c>
      <c r="E808" t="s">
        <v>2035</v>
      </c>
      <c r="F808">
        <v>5</v>
      </c>
      <c r="G808" t="s">
        <v>1989</v>
      </c>
      <c r="H808" t="s">
        <v>436</v>
      </c>
      <c r="I808">
        <v>1761517679.5</v>
      </c>
      <c r="J808">
        <f>(K808)/1000</f>
        <v>0</v>
      </c>
      <c r="K808">
        <f>IF(DP808, AN808, AH808)</f>
        <v>0</v>
      </c>
      <c r="L808">
        <f>IF(DP808, AI808, AG808)</f>
        <v>0</v>
      </c>
      <c r="M808">
        <f>DR808 - IF(AU808&gt;1, L808*DL808*100.0/(AW808), 0)</f>
        <v>0</v>
      </c>
      <c r="N808">
        <f>((T808-J808/2)*M808-L808)/(T808+J808/2)</f>
        <v>0</v>
      </c>
      <c r="O808">
        <f>N808*(DY808+DZ808)/1000.0</f>
        <v>0</v>
      </c>
      <c r="P808">
        <f>(DR808 - IF(AU808&gt;1, L808*DL808*100.0/(AW808), 0))*(DY808+DZ808)/1000.0</f>
        <v>0</v>
      </c>
      <c r="Q808">
        <f>2.0/((1/S808-1/R808)+SIGN(S808)*SQRT((1/S808-1/R808)*(1/S808-1/R808) + 4*DM808/((DM808+1)*(DM808+1))*(2*1/S808*1/R808-1/R808*1/R808)))</f>
        <v>0</v>
      </c>
      <c r="R808">
        <f>IF(LEFT(DN808,1)&lt;&gt;"0",IF(LEFT(DN808,1)="1",3.0,DO808),$D$5+$E$5*(EF808*DY808/($K$5*1000))+$F$5*(EF808*DY808/($K$5*1000))*MAX(MIN(DL808,$J$5),$I$5)*MAX(MIN(DL808,$J$5),$I$5)+$G$5*MAX(MIN(DL808,$J$5),$I$5)*(EF808*DY808/($K$5*1000))+$H$5*(EF808*DY808/($K$5*1000))*(EF808*DY808/($K$5*1000)))</f>
        <v>0</v>
      </c>
      <c r="S808">
        <f>J808*(1000-(1000*0.61365*exp(17.502*W808/(240.97+W808))/(DY808+DZ808)+DT808)/2)/(1000*0.61365*exp(17.502*W808/(240.97+W808))/(DY808+DZ808)-DT808)</f>
        <v>0</v>
      </c>
      <c r="T808">
        <f>1/((DM808+1)/(Q808/1.6)+1/(R808/1.37)) + DM808/((DM808+1)/(Q808/1.6) + DM808/(R808/1.37))</f>
        <v>0</v>
      </c>
      <c r="U808">
        <f>(DH808*DK808)</f>
        <v>0</v>
      </c>
      <c r="V808">
        <f>(EA808+(U808+2*0.95*5.67E-8*(((EA808+$B$7)+273)^4-(EA808+273)^4)-44100*J808)/(1.84*29.3*R808+8*0.95*5.67E-8*(EA808+273)^3))</f>
        <v>0</v>
      </c>
      <c r="W808">
        <f>($C$7*EB808+$D$7*EC808+$E$7*V808)</f>
        <v>0</v>
      </c>
      <c r="X808">
        <f>0.61365*exp(17.502*W808/(240.97+W808))</f>
        <v>0</v>
      </c>
      <c r="Y808">
        <f>(Z808/AA808*100)</f>
        <v>0</v>
      </c>
      <c r="Z808">
        <f>DT808*(DY808+DZ808)/1000</f>
        <v>0</v>
      </c>
      <c r="AA808">
        <f>0.61365*exp(17.502*EA808/(240.97+EA808))</f>
        <v>0</v>
      </c>
      <c r="AB808">
        <f>(X808-DT808*(DY808+DZ808)/1000)</f>
        <v>0</v>
      </c>
      <c r="AC808">
        <f>(-J808*44100)</f>
        <v>0</v>
      </c>
      <c r="AD808">
        <f>2*29.3*R808*0.92*(EA808-W808)</f>
        <v>0</v>
      </c>
      <c r="AE808">
        <f>2*0.95*5.67E-8*(((EA808+$B$7)+273)^4-(W808+273)^4)</f>
        <v>0</v>
      </c>
      <c r="AF808">
        <f>U808+AE808+AC808+AD808</f>
        <v>0</v>
      </c>
      <c r="AG808">
        <f>DX808*AU808*(DS808-DR808*(1000-AU808*DU808)/(1000-AU808*DT808))/(100*DL808)</f>
        <v>0</v>
      </c>
      <c r="AH808">
        <f>1000*DX808*AU808*(DT808-DU808)/(100*DL808*(1000-AU808*DT808))</f>
        <v>0</v>
      </c>
      <c r="AI808">
        <f>(AJ808 - AK808 - DY808*1E3/(8.314*(EA808+273.15)) * AM808/DX808 * AL808) * DX808/(100*DL808) * (1000 - DU808)/1000</f>
        <v>0</v>
      </c>
      <c r="AJ808">
        <v>69.44585149971876</v>
      </c>
      <c r="AK808">
        <v>81.42757575757575</v>
      </c>
      <c r="AL808">
        <v>-3.222393509334837</v>
      </c>
      <c r="AM808">
        <v>65.59915054871037</v>
      </c>
      <c r="AN808">
        <f>(AP808 - AO808 + DY808*1E3/(8.314*(EA808+273.15)) * AR808/DX808 * AQ808) * DX808/(100*DL808) * 1000/(1000 - AP808)</f>
        <v>0</v>
      </c>
      <c r="AO808">
        <v>12.5038358551412</v>
      </c>
      <c r="AP808">
        <v>16.89600121212121</v>
      </c>
      <c r="AQ808">
        <v>3.719058083132813E-06</v>
      </c>
      <c r="AR808">
        <v>106.857020934854</v>
      </c>
      <c r="AS808">
        <v>0</v>
      </c>
      <c r="AT808">
        <v>0</v>
      </c>
      <c r="AU808">
        <f>IF(AS808*$H$13&gt;=AW808,1.0,(AW808/(AW808-AS808*$H$13)))</f>
        <v>0</v>
      </c>
      <c r="AV808">
        <f>(AU808-1)*100</f>
        <v>0</v>
      </c>
      <c r="AW808">
        <f>MAX(0,($B$13+$C$13*EF808)/(1+$D$13*EF808)*DY808/(EA808+273)*$E$13)</f>
        <v>0</v>
      </c>
      <c r="AX808" t="s">
        <v>437</v>
      </c>
      <c r="AY808" t="s">
        <v>437</v>
      </c>
      <c r="AZ808">
        <v>0</v>
      </c>
      <c r="BA808">
        <v>0</v>
      </c>
      <c r="BB808">
        <f>1-AZ808/BA808</f>
        <v>0</v>
      </c>
      <c r="BC808">
        <v>0</v>
      </c>
      <c r="BD808" t="s">
        <v>437</v>
      </c>
      <c r="BE808" t="s">
        <v>437</v>
      </c>
      <c r="BF808">
        <v>0</v>
      </c>
      <c r="BG808">
        <v>0</v>
      </c>
      <c r="BH808">
        <f>1-BF808/BG808</f>
        <v>0</v>
      </c>
      <c r="BI808">
        <v>0.5</v>
      </c>
      <c r="BJ808">
        <f>DI808</f>
        <v>0</v>
      </c>
      <c r="BK808">
        <f>L808</f>
        <v>0</v>
      </c>
      <c r="BL808">
        <f>BH808*BI808*BJ808</f>
        <v>0</v>
      </c>
      <c r="BM808">
        <f>(BK808-BC808)/BJ808</f>
        <v>0</v>
      </c>
      <c r="BN808">
        <f>(BA808-BG808)/BG808</f>
        <v>0</v>
      </c>
      <c r="BO808">
        <f>AZ808/(BB808+AZ808/BG808)</f>
        <v>0</v>
      </c>
      <c r="BP808" t="s">
        <v>437</v>
      </c>
      <c r="BQ808">
        <v>0</v>
      </c>
      <c r="BR808">
        <f>IF(BQ808&lt;&gt;0, BQ808, BO808)</f>
        <v>0</v>
      </c>
      <c r="BS808">
        <f>1-BR808/BG808</f>
        <v>0</v>
      </c>
      <c r="BT808">
        <f>(BG808-BF808)/(BG808-BR808)</f>
        <v>0</v>
      </c>
      <c r="BU808">
        <f>(BA808-BG808)/(BA808-BR808)</f>
        <v>0</v>
      </c>
      <c r="BV808">
        <f>(BG808-BF808)/(BG808-AZ808)</f>
        <v>0</v>
      </c>
      <c r="BW808">
        <f>(BA808-BG808)/(BA808-AZ808)</f>
        <v>0</v>
      </c>
      <c r="BX808">
        <f>(BT808*BR808/BF808)</f>
        <v>0</v>
      </c>
      <c r="BY808">
        <f>(1-BX808)</f>
        <v>0</v>
      </c>
      <c r="BZ808">
        <v>2020</v>
      </c>
      <c r="CA808">
        <v>290.0000000000001</v>
      </c>
      <c r="CB808">
        <v>1590.42</v>
      </c>
      <c r="CC808">
        <v>295</v>
      </c>
      <c r="CD808">
        <v>5220.67</v>
      </c>
      <c r="CE808">
        <v>1591.29</v>
      </c>
      <c r="CF808">
        <v>-0.87</v>
      </c>
      <c r="CG808">
        <v>300.0000000000001</v>
      </c>
      <c r="CH808">
        <v>23.8</v>
      </c>
      <c r="CI808">
        <v>1650.734719841875</v>
      </c>
      <c r="CJ808">
        <v>2.032994541366527</v>
      </c>
      <c r="CK808">
        <v>-31.03478562282126</v>
      </c>
      <c r="CL808">
        <v>0.9198548094063967</v>
      </c>
      <c r="CM808">
        <v>0.9759925733019913</v>
      </c>
      <c r="CN808">
        <v>-0.00431141668520578</v>
      </c>
      <c r="CO808">
        <v>289.9999999999999</v>
      </c>
      <c r="CP808">
        <v>1590.91</v>
      </c>
      <c r="CQ808">
        <v>765</v>
      </c>
      <c r="CR808">
        <v>5219.32</v>
      </c>
      <c r="CS808">
        <v>1591.27</v>
      </c>
      <c r="CT808">
        <v>-0.36</v>
      </c>
      <c r="DH808">
        <f>$B$11*EG808+$C$11*EH808+$F$11*ES808*(1-EV808)</f>
        <v>0</v>
      </c>
      <c r="DI808">
        <f>DH808*DJ808</f>
        <v>0</v>
      </c>
      <c r="DJ808">
        <f>($B$11*$D$9+$C$11*$D$9+$F$11*((FF808+EX808)/MAX(FF808+EX808+FG808, 0.1)*$I$9+FG808/MAX(FF808+EX808+FG808, 0.1)*$J$9))/($B$11+$C$11+$F$11)</f>
        <v>0</v>
      </c>
      <c r="DK808">
        <f>($B$11*$K$9+$C$11*$K$9+$F$11*((FF808+EX808)/MAX(FF808+EX808+FG808, 0.1)*$P$9+FG808/MAX(FF808+EX808+FG808, 0.1)*$Q$9))/($B$11+$C$11+$F$11)</f>
        <v>0</v>
      </c>
      <c r="DL808">
        <v>6</v>
      </c>
      <c r="DM808">
        <v>0.5</v>
      </c>
      <c r="DN808" t="s">
        <v>438</v>
      </c>
      <c r="DO808">
        <v>2</v>
      </c>
      <c r="DP808" t="b">
        <v>1</v>
      </c>
      <c r="DQ808">
        <v>1761517679.5</v>
      </c>
      <c r="DR808">
        <v>86.38921111111111</v>
      </c>
      <c r="DS808">
        <v>67.03482222222222</v>
      </c>
      <c r="DT808">
        <v>16.89197777777778</v>
      </c>
      <c r="DU808">
        <v>12.50396666666667</v>
      </c>
      <c r="DV808">
        <v>87.99998888888888</v>
      </c>
      <c r="DW808">
        <v>16.81166666666667</v>
      </c>
      <c r="DX808">
        <v>499.9902222222223</v>
      </c>
      <c r="DY808">
        <v>90.23935555555556</v>
      </c>
      <c r="DZ808">
        <v>0.09998142222222223</v>
      </c>
      <c r="EA808">
        <v>24.26955555555556</v>
      </c>
      <c r="EB808">
        <v>24.00164444444444</v>
      </c>
      <c r="EC808">
        <v>999.9000000000001</v>
      </c>
      <c r="ED808">
        <v>0</v>
      </c>
      <c r="EE808">
        <v>0</v>
      </c>
      <c r="EF808">
        <v>9993.957777777779</v>
      </c>
      <c r="EG808">
        <v>0</v>
      </c>
      <c r="EH808">
        <v>1069.18</v>
      </c>
      <c r="EI808">
        <v>19.35441111111111</v>
      </c>
      <c r="EJ808">
        <v>87.87355555555557</v>
      </c>
      <c r="EK808">
        <v>67.88361111111111</v>
      </c>
      <c r="EL808">
        <v>4.388008888888889</v>
      </c>
      <c r="EM808">
        <v>67.03482222222222</v>
      </c>
      <c r="EN808">
        <v>12.50396666666667</v>
      </c>
      <c r="EO808">
        <v>1.524323333333333</v>
      </c>
      <c r="EP808">
        <v>1.128352222222222</v>
      </c>
      <c r="EQ808">
        <v>13.21433333333333</v>
      </c>
      <c r="ER808">
        <v>8.688378888888888</v>
      </c>
      <c r="ES808">
        <v>2000.045555555556</v>
      </c>
      <c r="ET808">
        <v>0.9799959999999999</v>
      </c>
      <c r="EU808">
        <v>0.0200038</v>
      </c>
      <c r="EV808">
        <v>0</v>
      </c>
      <c r="EW808">
        <v>1349.942222222222</v>
      </c>
      <c r="EX808">
        <v>5.00097</v>
      </c>
      <c r="EY808">
        <v>27287.18888888889</v>
      </c>
      <c r="EZ808">
        <v>16707.93333333333</v>
      </c>
      <c r="FA808">
        <v>41.625</v>
      </c>
      <c r="FB808">
        <v>42.64566666666666</v>
      </c>
      <c r="FC808">
        <v>41.736</v>
      </c>
      <c r="FD808">
        <v>42</v>
      </c>
      <c r="FE808">
        <v>41.611</v>
      </c>
      <c r="FF808">
        <v>1955.135555555556</v>
      </c>
      <c r="FG808">
        <v>39.91</v>
      </c>
      <c r="FH808">
        <v>0</v>
      </c>
      <c r="FI808">
        <v>12553.40000009537</v>
      </c>
      <c r="FJ808">
        <v>0</v>
      </c>
      <c r="FK808">
        <v>1356.585769230769</v>
      </c>
      <c r="FL808">
        <v>-80.97333322270831</v>
      </c>
      <c r="FM808">
        <v>-1640.888886633998</v>
      </c>
      <c r="FN808">
        <v>27423.26923076923</v>
      </c>
      <c r="FO808">
        <v>15</v>
      </c>
      <c r="FP808">
        <v>0</v>
      </c>
      <c r="FQ808" t="s">
        <v>439</v>
      </c>
      <c r="FR808">
        <v>1760210915.6</v>
      </c>
      <c r="FS808">
        <v>0</v>
      </c>
      <c r="FT808">
        <v>0</v>
      </c>
      <c r="FU808">
        <v>-0.215</v>
      </c>
      <c r="FV808">
        <v>0</v>
      </c>
      <c r="FW808">
        <v>-0.6919999999999999</v>
      </c>
      <c r="FX808">
        <v>0</v>
      </c>
      <c r="FY808">
        <v>400</v>
      </c>
      <c r="FZ808">
        <v>0</v>
      </c>
      <c r="GA808">
        <v>0.15</v>
      </c>
      <c r="GB808">
        <v>0</v>
      </c>
      <c r="GC808">
        <v>17.72421219512195</v>
      </c>
      <c r="GD808">
        <v>12.08863484320561</v>
      </c>
      <c r="GE808">
        <v>1.19222397883323</v>
      </c>
      <c r="GF808">
        <v>0</v>
      </c>
      <c r="GG808">
        <v>1360.163235294118</v>
      </c>
      <c r="GH808">
        <v>-73.11092430432889</v>
      </c>
      <c r="GI808">
        <v>7.204649528394107</v>
      </c>
      <c r="GJ808">
        <v>0</v>
      </c>
      <c r="GK808">
        <v>4.377799024390244</v>
      </c>
      <c r="GL808">
        <v>0.06706829268293341</v>
      </c>
      <c r="GM808">
        <v>0.006999066768759367</v>
      </c>
      <c r="GN808">
        <v>1</v>
      </c>
      <c r="GO808">
        <v>1</v>
      </c>
      <c r="GP808">
        <v>3</v>
      </c>
      <c r="GQ808" t="s">
        <v>446</v>
      </c>
      <c r="GR808">
        <v>3.13322</v>
      </c>
      <c r="GS808">
        <v>2.76025</v>
      </c>
      <c r="GT808">
        <v>0.0211182</v>
      </c>
      <c r="GU808">
        <v>0.0153621</v>
      </c>
      <c r="GV808">
        <v>0.0821318</v>
      </c>
      <c r="GW808">
        <v>0.0652486</v>
      </c>
      <c r="GX808">
        <v>31032.3</v>
      </c>
      <c r="GY808">
        <v>31222.5</v>
      </c>
      <c r="GZ808">
        <v>29487.1</v>
      </c>
      <c r="HA808">
        <v>29315.5</v>
      </c>
      <c r="HB808">
        <v>35765.5</v>
      </c>
      <c r="HC808">
        <v>36300.8</v>
      </c>
      <c r="HD808">
        <v>41489</v>
      </c>
      <c r="HE808">
        <v>41645.3</v>
      </c>
      <c r="HF808">
        <v>1.9103</v>
      </c>
      <c r="HG808">
        <v>1.8214</v>
      </c>
      <c r="HH808">
        <v>-0.0135005</v>
      </c>
      <c r="HI808">
        <v>0</v>
      </c>
      <c r="HJ808">
        <v>24.2215</v>
      </c>
      <c r="HK808">
        <v>999.9</v>
      </c>
      <c r="HL808">
        <v>32.9</v>
      </c>
      <c r="HM808">
        <v>31.2</v>
      </c>
      <c r="HN808">
        <v>16.6367</v>
      </c>
      <c r="HO808">
        <v>62.707</v>
      </c>
      <c r="HP808">
        <v>30.7973</v>
      </c>
      <c r="HQ808">
        <v>1</v>
      </c>
      <c r="HR808">
        <v>0.311463</v>
      </c>
      <c r="HS808">
        <v>5.06018</v>
      </c>
      <c r="HT808">
        <v>20.2683</v>
      </c>
      <c r="HU808">
        <v>5.21789</v>
      </c>
      <c r="HV808">
        <v>12.0159</v>
      </c>
      <c r="HW808">
        <v>4.98815</v>
      </c>
      <c r="HX808">
        <v>3.28768</v>
      </c>
      <c r="HY808">
        <v>9999</v>
      </c>
      <c r="HZ808">
        <v>9999</v>
      </c>
      <c r="IA808">
        <v>9999</v>
      </c>
      <c r="IB808">
        <v>999.9</v>
      </c>
      <c r="IC808">
        <v>4.97281</v>
      </c>
      <c r="ID808">
        <v>1.8666</v>
      </c>
      <c r="IE808">
        <v>1.86586</v>
      </c>
      <c r="IF808">
        <v>1.86584</v>
      </c>
      <c r="IG808">
        <v>1.8677</v>
      </c>
      <c r="IH808">
        <v>1.87013</v>
      </c>
      <c r="II808">
        <v>1.86874</v>
      </c>
      <c r="IJ808">
        <v>1.87027</v>
      </c>
      <c r="IK808">
        <v>0</v>
      </c>
      <c r="IL808">
        <v>0</v>
      </c>
      <c r="IM808">
        <v>0</v>
      </c>
      <c r="IN808">
        <v>0</v>
      </c>
      <c r="IO808" t="s">
        <v>441</v>
      </c>
      <c r="IP808" t="s">
        <v>442</v>
      </c>
      <c r="IQ808" t="s">
        <v>443</v>
      </c>
      <c r="IR808" t="s">
        <v>443</v>
      </c>
      <c r="IS808" t="s">
        <v>443</v>
      </c>
      <c r="IT808" t="s">
        <v>443</v>
      </c>
      <c r="IU808">
        <v>0</v>
      </c>
      <c r="IV808">
        <v>100</v>
      </c>
      <c r="IW808">
        <v>100</v>
      </c>
      <c r="IX808">
        <v>-1.593</v>
      </c>
      <c r="IY808">
        <v>0.0804</v>
      </c>
      <c r="IZ808">
        <v>-1.414774939843471</v>
      </c>
      <c r="JA808">
        <v>-0.002262605230658699</v>
      </c>
      <c r="JB808">
        <v>4.117972070868355E-07</v>
      </c>
      <c r="JC808">
        <v>-1.535053720392113E-10</v>
      </c>
      <c r="JD808">
        <v>-0.05773197212917025</v>
      </c>
      <c r="JE808">
        <v>-0.004387372397949352</v>
      </c>
      <c r="JF808">
        <v>0.001148265067849212</v>
      </c>
      <c r="JG808">
        <v>-2.372704636287677E-05</v>
      </c>
      <c r="JH808">
        <v>4</v>
      </c>
      <c r="JI808">
        <v>2346</v>
      </c>
      <c r="JJ808">
        <v>1</v>
      </c>
      <c r="JK808">
        <v>24</v>
      </c>
      <c r="JL808">
        <v>21779.4</v>
      </c>
      <c r="JM808">
        <v>29358628</v>
      </c>
      <c r="JN808">
        <v>0.228271</v>
      </c>
      <c r="JO808">
        <v>2.37183</v>
      </c>
      <c r="JP808">
        <v>1.39648</v>
      </c>
      <c r="JQ808">
        <v>2.35474</v>
      </c>
      <c r="JR808">
        <v>1.49536</v>
      </c>
      <c r="JS808">
        <v>2.63672</v>
      </c>
      <c r="JT808">
        <v>36.0113</v>
      </c>
      <c r="JU808">
        <v>24.035</v>
      </c>
      <c r="JV808">
        <v>18</v>
      </c>
      <c r="JW808">
        <v>502.171</v>
      </c>
      <c r="JX808">
        <v>435.212</v>
      </c>
      <c r="JY808">
        <v>18.5616</v>
      </c>
      <c r="JZ808">
        <v>31.3974</v>
      </c>
      <c r="KA808">
        <v>30.0002</v>
      </c>
      <c r="KB808">
        <v>31.1809</v>
      </c>
      <c r="KC808">
        <v>31.1065</v>
      </c>
      <c r="KD808">
        <v>4.46492</v>
      </c>
      <c r="KE808">
        <v>26.2932</v>
      </c>
      <c r="KF808">
        <v>25.198</v>
      </c>
      <c r="KG808">
        <v>18.5623</v>
      </c>
      <c r="KH808">
        <v>32.4723</v>
      </c>
      <c r="KI808">
        <v>12.4937</v>
      </c>
      <c r="KJ808">
        <v>100.771</v>
      </c>
      <c r="KK808">
        <v>100.147</v>
      </c>
    </row>
    <row r="809" spans="1:297">
      <c r="A809">
        <v>793</v>
      </c>
      <c r="B809">
        <v>1761517779.5</v>
      </c>
      <c r="C809">
        <v>10569</v>
      </c>
      <c r="D809" t="s">
        <v>2036</v>
      </c>
      <c r="E809" t="s">
        <v>2037</v>
      </c>
      <c r="F809">
        <v>5</v>
      </c>
      <c r="G809" t="s">
        <v>1989</v>
      </c>
      <c r="H809" t="s">
        <v>436</v>
      </c>
      <c r="I809">
        <v>1761517776.75</v>
      </c>
      <c r="J809">
        <f>(K809)/1000</f>
        <v>0</v>
      </c>
      <c r="K809">
        <f>IF(DP809, AN809, AH809)</f>
        <v>0</v>
      </c>
      <c r="L809">
        <f>IF(DP809, AI809, AG809)</f>
        <v>0</v>
      </c>
      <c r="M809">
        <f>DR809 - IF(AU809&gt;1, L809*DL809*100.0/(AW809), 0)</f>
        <v>0</v>
      </c>
      <c r="N809">
        <f>((T809-J809/2)*M809-L809)/(T809+J809/2)</f>
        <v>0</v>
      </c>
      <c r="O809">
        <f>N809*(DY809+DZ809)/1000.0</f>
        <v>0</v>
      </c>
      <c r="P809">
        <f>(DR809 - IF(AU809&gt;1, L809*DL809*100.0/(AW809), 0))*(DY809+DZ809)/1000.0</f>
        <v>0</v>
      </c>
      <c r="Q809">
        <f>2.0/((1/S809-1/R809)+SIGN(S809)*SQRT((1/S809-1/R809)*(1/S809-1/R809) + 4*DM809/((DM809+1)*(DM809+1))*(2*1/S809*1/R809-1/R809*1/R809)))</f>
        <v>0</v>
      </c>
      <c r="R809">
        <f>IF(LEFT(DN809,1)&lt;&gt;"0",IF(LEFT(DN809,1)="1",3.0,DO809),$D$5+$E$5*(EF809*DY809/($K$5*1000))+$F$5*(EF809*DY809/($K$5*1000))*MAX(MIN(DL809,$J$5),$I$5)*MAX(MIN(DL809,$J$5),$I$5)+$G$5*MAX(MIN(DL809,$J$5),$I$5)*(EF809*DY809/($K$5*1000))+$H$5*(EF809*DY809/($K$5*1000))*(EF809*DY809/($K$5*1000)))</f>
        <v>0</v>
      </c>
      <c r="S809">
        <f>J809*(1000-(1000*0.61365*exp(17.502*W809/(240.97+W809))/(DY809+DZ809)+DT809)/2)/(1000*0.61365*exp(17.502*W809/(240.97+W809))/(DY809+DZ809)-DT809)</f>
        <v>0</v>
      </c>
      <c r="T809">
        <f>1/((DM809+1)/(Q809/1.6)+1/(R809/1.37)) + DM809/((DM809+1)/(Q809/1.6) + DM809/(R809/1.37))</f>
        <v>0</v>
      </c>
      <c r="U809">
        <f>(DH809*DK809)</f>
        <v>0</v>
      </c>
      <c r="V809">
        <f>(EA809+(U809+2*0.95*5.67E-8*(((EA809+$B$7)+273)^4-(EA809+273)^4)-44100*J809)/(1.84*29.3*R809+8*0.95*5.67E-8*(EA809+273)^3))</f>
        <v>0</v>
      </c>
      <c r="W809">
        <f>($C$7*EB809+$D$7*EC809+$E$7*V809)</f>
        <v>0</v>
      </c>
      <c r="X809">
        <f>0.61365*exp(17.502*W809/(240.97+W809))</f>
        <v>0</v>
      </c>
      <c r="Y809">
        <f>(Z809/AA809*100)</f>
        <v>0</v>
      </c>
      <c r="Z809">
        <f>DT809*(DY809+DZ809)/1000</f>
        <v>0</v>
      </c>
      <c r="AA809">
        <f>0.61365*exp(17.502*EA809/(240.97+EA809))</f>
        <v>0</v>
      </c>
      <c r="AB809">
        <f>(X809-DT809*(DY809+DZ809)/1000)</f>
        <v>0</v>
      </c>
      <c r="AC809">
        <f>(-J809*44100)</f>
        <v>0</v>
      </c>
      <c r="AD809">
        <f>2*29.3*R809*0.92*(EA809-W809)</f>
        <v>0</v>
      </c>
      <c r="AE809">
        <f>2*0.95*5.67E-8*(((EA809+$B$7)+273)^4-(W809+273)^4)</f>
        <v>0</v>
      </c>
      <c r="AF809">
        <f>U809+AE809+AC809+AD809</f>
        <v>0</v>
      </c>
      <c r="AG809">
        <f>DX809*AU809*(DS809-DR809*(1000-AU809*DU809)/(1000-AU809*DT809))/(100*DL809)</f>
        <v>0</v>
      </c>
      <c r="AH809">
        <f>1000*DX809*AU809*(DT809-DU809)/(100*DL809*(1000-AU809*DT809))</f>
        <v>0</v>
      </c>
      <c r="AI809">
        <f>(AJ809 - AK809 - DY809*1E3/(8.314*(EA809+273.15)) * AM809/DX809 * AL809) * DX809/(100*DL809) * (1000 - DU809)/1000</f>
        <v>0</v>
      </c>
      <c r="AJ809">
        <v>425.1547667543582</v>
      </c>
      <c r="AK809">
        <v>409.3051999999996</v>
      </c>
      <c r="AL809">
        <v>0.0001104251527145356</v>
      </c>
      <c r="AM809">
        <v>65.59915054871037</v>
      </c>
      <c r="AN809">
        <f>(AP809 - AO809 + DY809*1E3/(8.314*(EA809+273.15)) * AR809/DX809 * AQ809) * DX809/(100*DL809) * 1000/(1000 - AP809)</f>
        <v>0</v>
      </c>
      <c r="AO809">
        <v>12.10722003299412</v>
      </c>
      <c r="AP809">
        <v>16.94963393939393</v>
      </c>
      <c r="AQ809">
        <v>1.210429617549427E-05</v>
      </c>
      <c r="AR809">
        <v>106.857020934854</v>
      </c>
      <c r="AS809">
        <v>0</v>
      </c>
      <c r="AT809">
        <v>0</v>
      </c>
      <c r="AU809">
        <f>IF(AS809*$H$13&gt;=AW809,1.0,(AW809/(AW809-AS809*$H$13)))</f>
        <v>0</v>
      </c>
      <c r="AV809">
        <f>(AU809-1)*100</f>
        <v>0</v>
      </c>
      <c r="AW809">
        <f>MAX(0,($B$13+$C$13*EF809)/(1+$D$13*EF809)*DY809/(EA809+273)*$E$13)</f>
        <v>0</v>
      </c>
      <c r="AX809" t="s">
        <v>437</v>
      </c>
      <c r="AY809" t="s">
        <v>437</v>
      </c>
      <c r="AZ809">
        <v>0</v>
      </c>
      <c r="BA809">
        <v>0</v>
      </c>
      <c r="BB809">
        <f>1-AZ809/BA809</f>
        <v>0</v>
      </c>
      <c r="BC809">
        <v>0</v>
      </c>
      <c r="BD809" t="s">
        <v>437</v>
      </c>
      <c r="BE809" t="s">
        <v>437</v>
      </c>
      <c r="BF809">
        <v>0</v>
      </c>
      <c r="BG809">
        <v>0</v>
      </c>
      <c r="BH809">
        <f>1-BF809/BG809</f>
        <v>0</v>
      </c>
      <c r="BI809">
        <v>0.5</v>
      </c>
      <c r="BJ809">
        <f>DI809</f>
        <v>0</v>
      </c>
      <c r="BK809">
        <f>L809</f>
        <v>0</v>
      </c>
      <c r="BL809">
        <f>BH809*BI809*BJ809</f>
        <v>0</v>
      </c>
      <c r="BM809">
        <f>(BK809-BC809)/BJ809</f>
        <v>0</v>
      </c>
      <c r="BN809">
        <f>(BA809-BG809)/BG809</f>
        <v>0</v>
      </c>
      <c r="BO809">
        <f>AZ809/(BB809+AZ809/BG809)</f>
        <v>0</v>
      </c>
      <c r="BP809" t="s">
        <v>437</v>
      </c>
      <c r="BQ809">
        <v>0</v>
      </c>
      <c r="BR809">
        <f>IF(BQ809&lt;&gt;0, BQ809, BO809)</f>
        <v>0</v>
      </c>
      <c r="BS809">
        <f>1-BR809/BG809</f>
        <v>0</v>
      </c>
      <c r="BT809">
        <f>(BG809-BF809)/(BG809-BR809)</f>
        <v>0</v>
      </c>
      <c r="BU809">
        <f>(BA809-BG809)/(BA809-BR809)</f>
        <v>0</v>
      </c>
      <c r="BV809">
        <f>(BG809-BF809)/(BG809-AZ809)</f>
        <v>0</v>
      </c>
      <c r="BW809">
        <f>(BA809-BG809)/(BA809-AZ809)</f>
        <v>0</v>
      </c>
      <c r="BX809">
        <f>(BT809*BR809/BF809)</f>
        <v>0</v>
      </c>
      <c r="BY809">
        <f>(1-BX809)</f>
        <v>0</v>
      </c>
      <c r="BZ809">
        <v>2020</v>
      </c>
      <c r="CA809">
        <v>290.0000000000001</v>
      </c>
      <c r="CB809">
        <v>1590.42</v>
      </c>
      <c r="CC809">
        <v>295</v>
      </c>
      <c r="CD809">
        <v>5220.67</v>
      </c>
      <c r="CE809">
        <v>1591.29</v>
      </c>
      <c r="CF809">
        <v>-0.87</v>
      </c>
      <c r="CG809">
        <v>300.0000000000001</v>
      </c>
      <c r="CH809">
        <v>23.8</v>
      </c>
      <c r="CI809">
        <v>1650.734719841875</v>
      </c>
      <c r="CJ809">
        <v>2.032994541366527</v>
      </c>
      <c r="CK809">
        <v>-31.03478562282126</v>
      </c>
      <c r="CL809">
        <v>0.9198548094063967</v>
      </c>
      <c r="CM809">
        <v>0.9759925733019913</v>
      </c>
      <c r="CN809">
        <v>-0.00431141668520578</v>
      </c>
      <c r="CO809">
        <v>289.9999999999999</v>
      </c>
      <c r="CP809">
        <v>1590.91</v>
      </c>
      <c r="CQ809">
        <v>765</v>
      </c>
      <c r="CR809">
        <v>5219.32</v>
      </c>
      <c r="CS809">
        <v>1591.27</v>
      </c>
      <c r="CT809">
        <v>-0.36</v>
      </c>
      <c r="DH809">
        <f>$B$11*EG809+$C$11*EH809+$F$11*ES809*(1-EV809)</f>
        <v>0</v>
      </c>
      <c r="DI809">
        <f>DH809*DJ809</f>
        <v>0</v>
      </c>
      <c r="DJ809">
        <f>($B$11*$D$9+$C$11*$D$9+$F$11*((FF809+EX809)/MAX(FF809+EX809+FG809, 0.1)*$I$9+FG809/MAX(FF809+EX809+FG809, 0.1)*$J$9))/($B$11+$C$11+$F$11)</f>
        <v>0</v>
      </c>
      <c r="DK809">
        <f>($B$11*$K$9+$C$11*$K$9+$F$11*((FF809+EX809)/MAX(FF809+EX809+FG809, 0.1)*$P$9+FG809/MAX(FF809+EX809+FG809, 0.1)*$Q$9))/($B$11+$C$11+$F$11)</f>
        <v>0</v>
      </c>
      <c r="DL809">
        <v>6</v>
      </c>
      <c r="DM809">
        <v>0.5</v>
      </c>
      <c r="DN809" t="s">
        <v>438</v>
      </c>
      <c r="DO809">
        <v>2</v>
      </c>
      <c r="DP809" t="b">
        <v>1</v>
      </c>
      <c r="DQ809">
        <v>1761517776.75</v>
      </c>
      <c r="DR809">
        <v>402.3753</v>
      </c>
      <c r="DS809">
        <v>420.0005000000001</v>
      </c>
      <c r="DT809">
        <v>16.94353</v>
      </c>
      <c r="DU809">
        <v>12.10686</v>
      </c>
      <c r="DV809">
        <v>404.6485</v>
      </c>
      <c r="DW809">
        <v>16.86249</v>
      </c>
      <c r="DX809">
        <v>499.9512</v>
      </c>
      <c r="DY809">
        <v>90.24262</v>
      </c>
      <c r="DZ809">
        <v>0.09993703000000001</v>
      </c>
      <c r="EA809">
        <v>24.28211</v>
      </c>
      <c r="EB809">
        <v>23.98265</v>
      </c>
      <c r="EC809">
        <v>999.9</v>
      </c>
      <c r="ED809">
        <v>0</v>
      </c>
      <c r="EE809">
        <v>0</v>
      </c>
      <c r="EF809">
        <v>9990.5</v>
      </c>
      <c r="EG809">
        <v>0</v>
      </c>
      <c r="EH809">
        <v>1069.177</v>
      </c>
      <c r="EI809">
        <v>-17.62518</v>
      </c>
      <c r="EJ809">
        <v>409.3107</v>
      </c>
      <c r="EK809">
        <v>425.1477</v>
      </c>
      <c r="EL809">
        <v>4.836664</v>
      </c>
      <c r="EM809">
        <v>420.0005000000001</v>
      </c>
      <c r="EN809">
        <v>12.10686</v>
      </c>
      <c r="EO809">
        <v>1.529028</v>
      </c>
      <c r="EP809">
        <v>1.092555</v>
      </c>
      <c r="EQ809">
        <v>13.26156</v>
      </c>
      <c r="ER809">
        <v>8.212828999999999</v>
      </c>
      <c r="ES809">
        <v>1999.991</v>
      </c>
      <c r="ET809">
        <v>0.9799950000000001</v>
      </c>
      <c r="EU809">
        <v>0.0200048</v>
      </c>
      <c r="EV809">
        <v>0</v>
      </c>
      <c r="EW809">
        <v>1356.568</v>
      </c>
      <c r="EX809">
        <v>5.000970000000001</v>
      </c>
      <c r="EY809">
        <v>27452.1</v>
      </c>
      <c r="EZ809">
        <v>16707.49</v>
      </c>
      <c r="FA809">
        <v>41.625</v>
      </c>
      <c r="FB809">
        <v>42.687</v>
      </c>
      <c r="FC809">
        <v>41.75</v>
      </c>
      <c r="FD809">
        <v>42.0434</v>
      </c>
      <c r="FE809">
        <v>41.625</v>
      </c>
      <c r="FF809">
        <v>1955.081</v>
      </c>
      <c r="FG809">
        <v>39.90999999999999</v>
      </c>
      <c r="FH809">
        <v>0</v>
      </c>
      <c r="FI809">
        <v>12650.60000014305</v>
      </c>
      <c r="FJ809">
        <v>0</v>
      </c>
      <c r="FK809">
        <v>1355.986923076923</v>
      </c>
      <c r="FL809">
        <v>6.415042748014957</v>
      </c>
      <c r="FM809">
        <v>148.523076975142</v>
      </c>
      <c r="FN809">
        <v>27440.25</v>
      </c>
      <c r="FO809">
        <v>15</v>
      </c>
      <c r="FP809">
        <v>0</v>
      </c>
      <c r="FQ809" t="s">
        <v>439</v>
      </c>
      <c r="FR809">
        <v>1760210915.6</v>
      </c>
      <c r="FS809">
        <v>0</v>
      </c>
      <c r="FT809">
        <v>0</v>
      </c>
      <c r="FU809">
        <v>-0.215</v>
      </c>
      <c r="FV809">
        <v>0</v>
      </c>
      <c r="FW809">
        <v>-0.6919999999999999</v>
      </c>
      <c r="FX809">
        <v>0</v>
      </c>
      <c r="FY809">
        <v>400</v>
      </c>
      <c r="FZ809">
        <v>0</v>
      </c>
      <c r="GA809">
        <v>0.15</v>
      </c>
      <c r="GB809">
        <v>0</v>
      </c>
      <c r="GC809">
        <v>-17.668935</v>
      </c>
      <c r="GD809">
        <v>0.4345711069418713</v>
      </c>
      <c r="GE809">
        <v>0.0537066734680154</v>
      </c>
      <c r="GF809">
        <v>1</v>
      </c>
      <c r="GG809">
        <v>1355.554117647059</v>
      </c>
      <c r="GH809">
        <v>8.251489697033865</v>
      </c>
      <c r="GI809">
        <v>0.8578122571472913</v>
      </c>
      <c r="GJ809">
        <v>0</v>
      </c>
      <c r="GK809">
        <v>4.81336425</v>
      </c>
      <c r="GL809">
        <v>0.1756121200750405</v>
      </c>
      <c r="GM809">
        <v>0.0169743756715085</v>
      </c>
      <c r="GN809">
        <v>0</v>
      </c>
      <c r="GO809">
        <v>1</v>
      </c>
      <c r="GP809">
        <v>3</v>
      </c>
      <c r="GQ809" t="s">
        <v>446</v>
      </c>
      <c r="GR809">
        <v>3.13287</v>
      </c>
      <c r="GS809">
        <v>2.75988</v>
      </c>
      <c r="GT809">
        <v>0.09046659999999999</v>
      </c>
      <c r="GU809">
        <v>0.0921611</v>
      </c>
      <c r="GV809">
        <v>0.0823227</v>
      </c>
      <c r="GW809">
        <v>0.06368989999999999</v>
      </c>
      <c r="GX809">
        <v>28832.7</v>
      </c>
      <c r="GY809">
        <v>28786</v>
      </c>
      <c r="GZ809">
        <v>29486.1</v>
      </c>
      <c r="HA809">
        <v>29314.4</v>
      </c>
      <c r="HB809">
        <v>35758.6</v>
      </c>
      <c r="HC809">
        <v>36362.4</v>
      </c>
      <c r="HD809">
        <v>41488.3</v>
      </c>
      <c r="HE809">
        <v>41644.7</v>
      </c>
      <c r="HF809">
        <v>1.91035</v>
      </c>
      <c r="HG809">
        <v>1.82167</v>
      </c>
      <c r="HH809">
        <v>-0.0152849</v>
      </c>
      <c r="HI809">
        <v>0</v>
      </c>
      <c r="HJ809">
        <v>24.2236</v>
      </c>
      <c r="HK809">
        <v>999.9</v>
      </c>
      <c r="HL809">
        <v>32.6</v>
      </c>
      <c r="HM809">
        <v>31.2</v>
      </c>
      <c r="HN809">
        <v>16.4842</v>
      </c>
      <c r="HO809">
        <v>62.667</v>
      </c>
      <c r="HP809">
        <v>30.9615</v>
      </c>
      <c r="HQ809">
        <v>1</v>
      </c>
      <c r="HR809">
        <v>0.311626</v>
      </c>
      <c r="HS809">
        <v>4.85677</v>
      </c>
      <c r="HT809">
        <v>20.2744</v>
      </c>
      <c r="HU809">
        <v>5.22238</v>
      </c>
      <c r="HV809">
        <v>12.0159</v>
      </c>
      <c r="HW809">
        <v>4.98995</v>
      </c>
      <c r="HX809">
        <v>3.28825</v>
      </c>
      <c r="HY809">
        <v>9999</v>
      </c>
      <c r="HZ809">
        <v>9999</v>
      </c>
      <c r="IA809">
        <v>9999</v>
      </c>
      <c r="IB809">
        <v>999.9</v>
      </c>
      <c r="IC809">
        <v>4.97284</v>
      </c>
      <c r="ID809">
        <v>1.86661</v>
      </c>
      <c r="IE809">
        <v>1.86585</v>
      </c>
      <c r="IF809">
        <v>1.86584</v>
      </c>
      <c r="IG809">
        <v>1.86769</v>
      </c>
      <c r="IH809">
        <v>1.87014</v>
      </c>
      <c r="II809">
        <v>1.86875</v>
      </c>
      <c r="IJ809">
        <v>1.87027</v>
      </c>
      <c r="IK809">
        <v>0</v>
      </c>
      <c r="IL809">
        <v>0</v>
      </c>
      <c r="IM809">
        <v>0</v>
      </c>
      <c r="IN809">
        <v>0</v>
      </c>
      <c r="IO809" t="s">
        <v>441</v>
      </c>
      <c r="IP809" t="s">
        <v>442</v>
      </c>
      <c r="IQ809" t="s">
        <v>443</v>
      </c>
      <c r="IR809" t="s">
        <v>443</v>
      </c>
      <c r="IS809" t="s">
        <v>443</v>
      </c>
      <c r="IT809" t="s">
        <v>443</v>
      </c>
      <c r="IU809">
        <v>0</v>
      </c>
      <c r="IV809">
        <v>100</v>
      </c>
      <c r="IW809">
        <v>100</v>
      </c>
      <c r="IX809">
        <v>-2.273</v>
      </c>
      <c r="IY809">
        <v>0.08110000000000001</v>
      </c>
      <c r="IZ809">
        <v>-1.414774939843471</v>
      </c>
      <c r="JA809">
        <v>-0.002262605230658699</v>
      </c>
      <c r="JB809">
        <v>4.117972070868355E-07</v>
      </c>
      <c r="JC809">
        <v>-1.535053720392113E-10</v>
      </c>
      <c r="JD809">
        <v>-0.05773197212917025</v>
      </c>
      <c r="JE809">
        <v>-0.004387372397949352</v>
      </c>
      <c r="JF809">
        <v>0.001148265067849212</v>
      </c>
      <c r="JG809">
        <v>-2.372704636287677E-05</v>
      </c>
      <c r="JH809">
        <v>4</v>
      </c>
      <c r="JI809">
        <v>2346</v>
      </c>
      <c r="JJ809">
        <v>1</v>
      </c>
      <c r="JK809">
        <v>24</v>
      </c>
      <c r="JL809">
        <v>21781.1</v>
      </c>
      <c r="JM809">
        <v>29358629.7</v>
      </c>
      <c r="JN809">
        <v>1.02051</v>
      </c>
      <c r="JO809">
        <v>2.2998</v>
      </c>
      <c r="JP809">
        <v>1.39771</v>
      </c>
      <c r="JQ809">
        <v>2.35596</v>
      </c>
      <c r="JR809">
        <v>1.49536</v>
      </c>
      <c r="JS809">
        <v>2.57935</v>
      </c>
      <c r="JT809">
        <v>35.9879</v>
      </c>
      <c r="JU809">
        <v>24.0262</v>
      </c>
      <c r="JV809">
        <v>18</v>
      </c>
      <c r="JW809">
        <v>502.302</v>
      </c>
      <c r="JX809">
        <v>435.458</v>
      </c>
      <c r="JY809">
        <v>18.7025</v>
      </c>
      <c r="JZ809">
        <v>31.4111</v>
      </c>
      <c r="KA809">
        <v>30.0001</v>
      </c>
      <c r="KB809">
        <v>31.1933</v>
      </c>
      <c r="KC809">
        <v>31.1173</v>
      </c>
      <c r="KD809">
        <v>20.5166</v>
      </c>
      <c r="KE809">
        <v>27.69</v>
      </c>
      <c r="KF809">
        <v>24.0805</v>
      </c>
      <c r="KG809">
        <v>18.7066</v>
      </c>
      <c r="KH809">
        <v>426.705</v>
      </c>
      <c r="KI809">
        <v>11.9893</v>
      </c>
      <c r="KJ809">
        <v>100.769</v>
      </c>
      <c r="KK809">
        <v>100.144</v>
      </c>
    </row>
    <row r="810" spans="1:297">
      <c r="A810">
        <v>794</v>
      </c>
      <c r="B810">
        <v>1761517784</v>
      </c>
      <c r="C810">
        <v>10573.5</v>
      </c>
      <c r="D810" t="s">
        <v>2038</v>
      </c>
      <c r="E810" t="s">
        <v>2039</v>
      </c>
      <c r="F810">
        <v>5</v>
      </c>
      <c r="G810" t="s">
        <v>1989</v>
      </c>
      <c r="H810" t="s">
        <v>436</v>
      </c>
      <c r="I810">
        <v>1761517781.15</v>
      </c>
      <c r="J810">
        <f>(K810)/1000</f>
        <v>0</v>
      </c>
      <c r="K810">
        <f>IF(DP810, AN810, AH810)</f>
        <v>0</v>
      </c>
      <c r="L810">
        <f>IF(DP810, AI810, AG810)</f>
        <v>0</v>
      </c>
      <c r="M810">
        <f>DR810 - IF(AU810&gt;1, L810*DL810*100.0/(AW810), 0)</f>
        <v>0</v>
      </c>
      <c r="N810">
        <f>((T810-J810/2)*M810-L810)/(T810+J810/2)</f>
        <v>0</v>
      </c>
      <c r="O810">
        <f>N810*(DY810+DZ810)/1000.0</f>
        <v>0</v>
      </c>
      <c r="P810">
        <f>(DR810 - IF(AU810&gt;1, L810*DL810*100.0/(AW810), 0))*(DY810+DZ810)/1000.0</f>
        <v>0</v>
      </c>
      <c r="Q810">
        <f>2.0/((1/S810-1/R810)+SIGN(S810)*SQRT((1/S810-1/R810)*(1/S810-1/R810) + 4*DM810/((DM810+1)*(DM810+1))*(2*1/S810*1/R810-1/R810*1/R810)))</f>
        <v>0</v>
      </c>
      <c r="R810">
        <f>IF(LEFT(DN810,1)&lt;&gt;"0",IF(LEFT(DN810,1)="1",3.0,DO810),$D$5+$E$5*(EF810*DY810/($K$5*1000))+$F$5*(EF810*DY810/($K$5*1000))*MAX(MIN(DL810,$J$5),$I$5)*MAX(MIN(DL810,$J$5),$I$5)+$G$5*MAX(MIN(DL810,$J$5),$I$5)*(EF810*DY810/($K$5*1000))+$H$5*(EF810*DY810/($K$5*1000))*(EF810*DY810/($K$5*1000)))</f>
        <v>0</v>
      </c>
      <c r="S810">
        <f>J810*(1000-(1000*0.61365*exp(17.502*W810/(240.97+W810))/(DY810+DZ810)+DT810)/2)/(1000*0.61365*exp(17.502*W810/(240.97+W810))/(DY810+DZ810)-DT810)</f>
        <v>0</v>
      </c>
      <c r="T810">
        <f>1/((DM810+1)/(Q810/1.6)+1/(R810/1.37)) + DM810/((DM810+1)/(Q810/1.6) + DM810/(R810/1.37))</f>
        <v>0</v>
      </c>
      <c r="U810">
        <f>(DH810*DK810)</f>
        <v>0</v>
      </c>
      <c r="V810">
        <f>(EA810+(U810+2*0.95*5.67E-8*(((EA810+$B$7)+273)^4-(EA810+273)^4)-44100*J810)/(1.84*29.3*R810+8*0.95*5.67E-8*(EA810+273)^3))</f>
        <v>0</v>
      </c>
      <c r="W810">
        <f>($C$7*EB810+$D$7*EC810+$E$7*V810)</f>
        <v>0</v>
      </c>
      <c r="X810">
        <f>0.61365*exp(17.502*W810/(240.97+W810))</f>
        <v>0</v>
      </c>
      <c r="Y810">
        <f>(Z810/AA810*100)</f>
        <v>0</v>
      </c>
      <c r="Z810">
        <f>DT810*(DY810+DZ810)/1000</f>
        <v>0</v>
      </c>
      <c r="AA810">
        <f>0.61365*exp(17.502*EA810/(240.97+EA810))</f>
        <v>0</v>
      </c>
      <c r="AB810">
        <f>(X810-DT810*(DY810+DZ810)/1000)</f>
        <v>0</v>
      </c>
      <c r="AC810">
        <f>(-J810*44100)</f>
        <v>0</v>
      </c>
      <c r="AD810">
        <f>2*29.3*R810*0.92*(EA810-W810)</f>
        <v>0</v>
      </c>
      <c r="AE810">
        <f>2*0.95*5.67E-8*(((EA810+$B$7)+273)^4-(W810+273)^4)</f>
        <v>0</v>
      </c>
      <c r="AF810">
        <f>U810+AE810+AC810+AD810</f>
        <v>0</v>
      </c>
      <c r="AG810">
        <f>DX810*AU810*(DS810-DR810*(1000-AU810*DU810)/(1000-AU810*DT810))/(100*DL810)</f>
        <v>0</v>
      </c>
      <c r="AH810">
        <f>1000*DX810*AU810*(DT810-DU810)/(100*DL810*(1000-AU810*DT810))</f>
        <v>0</v>
      </c>
      <c r="AI810">
        <f>(AJ810 - AK810 - DY810*1E3/(8.314*(EA810+273.15)) * AM810/DX810 * AL810) * DX810/(100*DL810) * (1000 - DU810)/1000</f>
        <v>0</v>
      </c>
      <c r="AJ810">
        <v>425.0714602471219</v>
      </c>
      <c r="AK810">
        <v>409.3188545454543</v>
      </c>
      <c r="AL810">
        <v>0.004405473046485187</v>
      </c>
      <c r="AM810">
        <v>65.59915054871037</v>
      </c>
      <c r="AN810">
        <f>(AP810 - AO810 + DY810*1E3/(8.314*(EA810+273.15)) * AR810/DX810 * AQ810) * DX810/(100*DL810) * 1000/(1000 - AP810)</f>
        <v>0</v>
      </c>
      <c r="AO810">
        <v>12.09033090651284</v>
      </c>
      <c r="AP810">
        <v>16.95792545454544</v>
      </c>
      <c r="AQ810">
        <v>1.160448119159472E-05</v>
      </c>
      <c r="AR810">
        <v>106.857020934854</v>
      </c>
      <c r="AS810">
        <v>0</v>
      </c>
      <c r="AT810">
        <v>0</v>
      </c>
      <c r="AU810">
        <f>IF(AS810*$H$13&gt;=AW810,1.0,(AW810/(AW810-AS810*$H$13)))</f>
        <v>0</v>
      </c>
      <c r="AV810">
        <f>(AU810-1)*100</f>
        <v>0</v>
      </c>
      <c r="AW810">
        <f>MAX(0,($B$13+$C$13*EF810)/(1+$D$13*EF810)*DY810/(EA810+273)*$E$13)</f>
        <v>0</v>
      </c>
      <c r="AX810" t="s">
        <v>437</v>
      </c>
      <c r="AY810" t="s">
        <v>437</v>
      </c>
      <c r="AZ810">
        <v>0</v>
      </c>
      <c r="BA810">
        <v>0</v>
      </c>
      <c r="BB810">
        <f>1-AZ810/BA810</f>
        <v>0</v>
      </c>
      <c r="BC810">
        <v>0</v>
      </c>
      <c r="BD810" t="s">
        <v>437</v>
      </c>
      <c r="BE810" t="s">
        <v>437</v>
      </c>
      <c r="BF810">
        <v>0</v>
      </c>
      <c r="BG810">
        <v>0</v>
      </c>
      <c r="BH810">
        <f>1-BF810/BG810</f>
        <v>0</v>
      </c>
      <c r="BI810">
        <v>0.5</v>
      </c>
      <c r="BJ810">
        <f>DI810</f>
        <v>0</v>
      </c>
      <c r="BK810">
        <f>L810</f>
        <v>0</v>
      </c>
      <c r="BL810">
        <f>BH810*BI810*BJ810</f>
        <v>0</v>
      </c>
      <c r="BM810">
        <f>(BK810-BC810)/BJ810</f>
        <v>0</v>
      </c>
      <c r="BN810">
        <f>(BA810-BG810)/BG810</f>
        <v>0</v>
      </c>
      <c r="BO810">
        <f>AZ810/(BB810+AZ810/BG810)</f>
        <v>0</v>
      </c>
      <c r="BP810" t="s">
        <v>437</v>
      </c>
      <c r="BQ810">
        <v>0</v>
      </c>
      <c r="BR810">
        <f>IF(BQ810&lt;&gt;0, BQ810, BO810)</f>
        <v>0</v>
      </c>
      <c r="BS810">
        <f>1-BR810/BG810</f>
        <v>0</v>
      </c>
      <c r="BT810">
        <f>(BG810-BF810)/(BG810-BR810)</f>
        <v>0</v>
      </c>
      <c r="BU810">
        <f>(BA810-BG810)/(BA810-BR810)</f>
        <v>0</v>
      </c>
      <c r="BV810">
        <f>(BG810-BF810)/(BG810-AZ810)</f>
        <v>0</v>
      </c>
      <c r="BW810">
        <f>(BA810-BG810)/(BA810-AZ810)</f>
        <v>0</v>
      </c>
      <c r="BX810">
        <f>(BT810*BR810/BF810)</f>
        <v>0</v>
      </c>
      <c r="BY810">
        <f>(1-BX810)</f>
        <v>0</v>
      </c>
      <c r="BZ810">
        <v>2020</v>
      </c>
      <c r="CA810">
        <v>290.0000000000001</v>
      </c>
      <c r="CB810">
        <v>1590.42</v>
      </c>
      <c r="CC810">
        <v>295</v>
      </c>
      <c r="CD810">
        <v>5220.67</v>
      </c>
      <c r="CE810">
        <v>1591.29</v>
      </c>
      <c r="CF810">
        <v>-0.87</v>
      </c>
      <c r="CG810">
        <v>300.0000000000001</v>
      </c>
      <c r="CH810">
        <v>23.8</v>
      </c>
      <c r="CI810">
        <v>1650.734719841875</v>
      </c>
      <c r="CJ810">
        <v>2.032994541366527</v>
      </c>
      <c r="CK810">
        <v>-31.03478562282126</v>
      </c>
      <c r="CL810">
        <v>0.9198548094063967</v>
      </c>
      <c r="CM810">
        <v>0.9759925733019913</v>
      </c>
      <c r="CN810">
        <v>-0.00431141668520578</v>
      </c>
      <c r="CO810">
        <v>289.9999999999999</v>
      </c>
      <c r="CP810">
        <v>1590.91</v>
      </c>
      <c r="CQ810">
        <v>765</v>
      </c>
      <c r="CR810">
        <v>5219.32</v>
      </c>
      <c r="CS810">
        <v>1591.27</v>
      </c>
      <c r="CT810">
        <v>-0.36</v>
      </c>
      <c r="DH810">
        <f>$B$11*EG810+$C$11*EH810+$F$11*ES810*(1-EV810)</f>
        <v>0</v>
      </c>
      <c r="DI810">
        <f>DH810*DJ810</f>
        <v>0</v>
      </c>
      <c r="DJ810">
        <f>($B$11*$D$9+$C$11*$D$9+$F$11*((FF810+EX810)/MAX(FF810+EX810+FG810, 0.1)*$I$9+FG810/MAX(FF810+EX810+FG810, 0.1)*$J$9))/($B$11+$C$11+$F$11)</f>
        <v>0</v>
      </c>
      <c r="DK810">
        <f>($B$11*$K$9+$C$11*$K$9+$F$11*((FF810+EX810)/MAX(FF810+EX810+FG810, 0.1)*$P$9+FG810/MAX(FF810+EX810+FG810, 0.1)*$Q$9))/($B$11+$C$11+$F$11)</f>
        <v>0</v>
      </c>
      <c r="DL810">
        <v>6</v>
      </c>
      <c r="DM810">
        <v>0.5</v>
      </c>
      <c r="DN810" t="s">
        <v>438</v>
      </c>
      <c r="DO810">
        <v>2</v>
      </c>
      <c r="DP810" t="b">
        <v>1</v>
      </c>
      <c r="DQ810">
        <v>1761517781.15</v>
      </c>
      <c r="DR810">
        <v>402.3412</v>
      </c>
      <c r="DS810">
        <v>420.3077999999999</v>
      </c>
      <c r="DT810">
        <v>16.9548</v>
      </c>
      <c r="DU810">
        <v>12.0841</v>
      </c>
      <c r="DV810">
        <v>404.6143</v>
      </c>
      <c r="DW810">
        <v>16.87362</v>
      </c>
      <c r="DX810">
        <v>499.8576</v>
      </c>
      <c r="DY810">
        <v>90.244</v>
      </c>
      <c r="DZ810">
        <v>0.09987239000000001</v>
      </c>
      <c r="EA810">
        <v>24.28511</v>
      </c>
      <c r="EB810">
        <v>23.97574</v>
      </c>
      <c r="EC810">
        <v>999.9</v>
      </c>
      <c r="ED810">
        <v>0</v>
      </c>
      <c r="EE810">
        <v>0</v>
      </c>
      <c r="EF810">
        <v>9997.373000000001</v>
      </c>
      <c r="EG810">
        <v>0</v>
      </c>
      <c r="EH810">
        <v>1069.204</v>
      </c>
      <c r="EI810">
        <v>-17.96635</v>
      </c>
      <c r="EJ810">
        <v>409.2806</v>
      </c>
      <c r="EK810">
        <v>425.4489</v>
      </c>
      <c r="EL810">
        <v>4.870687000000001</v>
      </c>
      <c r="EM810">
        <v>420.3077999999999</v>
      </c>
      <c r="EN810">
        <v>12.0841</v>
      </c>
      <c r="EO810">
        <v>1.530067</v>
      </c>
      <c r="EP810">
        <v>1.090517</v>
      </c>
      <c r="EQ810">
        <v>13.27198</v>
      </c>
      <c r="ER810">
        <v>8.185334999999998</v>
      </c>
      <c r="ES810">
        <v>2000.073</v>
      </c>
      <c r="ET810">
        <v>0.9799959000000001</v>
      </c>
      <c r="EU810">
        <v>0.02000391</v>
      </c>
      <c r="EV810">
        <v>0</v>
      </c>
      <c r="EW810">
        <v>1356.766</v>
      </c>
      <c r="EX810">
        <v>5.000970000000001</v>
      </c>
      <c r="EY810">
        <v>27461.3</v>
      </c>
      <c r="EZ810">
        <v>16708.17</v>
      </c>
      <c r="FA810">
        <v>41.625</v>
      </c>
      <c r="FB810">
        <v>42.687</v>
      </c>
      <c r="FC810">
        <v>41.75</v>
      </c>
      <c r="FD810">
        <v>42.0372</v>
      </c>
      <c r="FE810">
        <v>41.625</v>
      </c>
      <c r="FF810">
        <v>1955.163</v>
      </c>
      <c r="FG810">
        <v>39.90999999999999</v>
      </c>
      <c r="FH810">
        <v>0</v>
      </c>
      <c r="FI810">
        <v>12655.40000009537</v>
      </c>
      <c r="FJ810">
        <v>0</v>
      </c>
      <c r="FK810">
        <v>1356.466923076923</v>
      </c>
      <c r="FL810">
        <v>6.756239302938372</v>
      </c>
      <c r="FM810">
        <v>126.3076921737615</v>
      </c>
      <c r="FN810">
        <v>27451.41153846154</v>
      </c>
      <c r="FO810">
        <v>15</v>
      </c>
      <c r="FP810">
        <v>0</v>
      </c>
      <c r="FQ810" t="s">
        <v>439</v>
      </c>
      <c r="FR810">
        <v>1760210915.6</v>
      </c>
      <c r="FS810">
        <v>0</v>
      </c>
      <c r="FT810">
        <v>0</v>
      </c>
      <c r="FU810">
        <v>-0.215</v>
      </c>
      <c r="FV810">
        <v>0</v>
      </c>
      <c r="FW810">
        <v>-0.6919999999999999</v>
      </c>
      <c r="FX810">
        <v>0</v>
      </c>
      <c r="FY810">
        <v>400</v>
      </c>
      <c r="FZ810">
        <v>0</v>
      </c>
      <c r="GA810">
        <v>0.15</v>
      </c>
      <c r="GB810">
        <v>0</v>
      </c>
      <c r="GC810">
        <v>-17.7324487804878</v>
      </c>
      <c r="GD810">
        <v>-1.091818118466938</v>
      </c>
      <c r="GE810">
        <v>0.2850850725591814</v>
      </c>
      <c r="GF810">
        <v>0</v>
      </c>
      <c r="GG810">
        <v>1356.142647058824</v>
      </c>
      <c r="GH810">
        <v>6.187776924896722</v>
      </c>
      <c r="GI810">
        <v>0.6687622844326789</v>
      </c>
      <c r="GJ810">
        <v>0</v>
      </c>
      <c r="GK810">
        <v>4.830992195121952</v>
      </c>
      <c r="GL810">
        <v>0.2652993031358839</v>
      </c>
      <c r="GM810">
        <v>0.02794941934142642</v>
      </c>
      <c r="GN810">
        <v>0</v>
      </c>
      <c r="GO810">
        <v>0</v>
      </c>
      <c r="GP810">
        <v>3</v>
      </c>
      <c r="GQ810" t="s">
        <v>455</v>
      </c>
      <c r="GR810">
        <v>3.13315</v>
      </c>
      <c r="GS810">
        <v>2.76023</v>
      </c>
      <c r="GT810">
        <v>0.09048390000000001</v>
      </c>
      <c r="GU810">
        <v>0.0925431</v>
      </c>
      <c r="GV810">
        <v>0.0823444</v>
      </c>
      <c r="GW810">
        <v>0.0634019</v>
      </c>
      <c r="GX810">
        <v>28831.6</v>
      </c>
      <c r="GY810">
        <v>28774.1</v>
      </c>
      <c r="GZ810">
        <v>29485.6</v>
      </c>
      <c r="HA810">
        <v>29314.7</v>
      </c>
      <c r="HB810">
        <v>35756.8</v>
      </c>
      <c r="HC810">
        <v>36373.9</v>
      </c>
      <c r="HD810">
        <v>41487.2</v>
      </c>
      <c r="HE810">
        <v>41645.1</v>
      </c>
      <c r="HF810">
        <v>1.91095</v>
      </c>
      <c r="HG810">
        <v>1.82095</v>
      </c>
      <c r="HH810">
        <v>-0.0146255</v>
      </c>
      <c r="HI810">
        <v>0</v>
      </c>
      <c r="HJ810">
        <v>24.2236</v>
      </c>
      <c r="HK810">
        <v>999.9</v>
      </c>
      <c r="HL810">
        <v>32.6</v>
      </c>
      <c r="HM810">
        <v>31.2</v>
      </c>
      <c r="HN810">
        <v>16.4856</v>
      </c>
      <c r="HO810">
        <v>62.647</v>
      </c>
      <c r="HP810">
        <v>30.9215</v>
      </c>
      <c r="HQ810">
        <v>1</v>
      </c>
      <c r="HR810">
        <v>0.311128</v>
      </c>
      <c r="HS810">
        <v>4.83629</v>
      </c>
      <c r="HT810">
        <v>20.2751</v>
      </c>
      <c r="HU810">
        <v>5.21939</v>
      </c>
      <c r="HV810">
        <v>12.0159</v>
      </c>
      <c r="HW810">
        <v>4.9893</v>
      </c>
      <c r="HX810">
        <v>3.28783</v>
      </c>
      <c r="HY810">
        <v>9999</v>
      </c>
      <c r="HZ810">
        <v>9999</v>
      </c>
      <c r="IA810">
        <v>9999</v>
      </c>
      <c r="IB810">
        <v>999.9</v>
      </c>
      <c r="IC810">
        <v>4.97284</v>
      </c>
      <c r="ID810">
        <v>1.86661</v>
      </c>
      <c r="IE810">
        <v>1.86589</v>
      </c>
      <c r="IF810">
        <v>1.86584</v>
      </c>
      <c r="IG810">
        <v>1.8677</v>
      </c>
      <c r="IH810">
        <v>1.87017</v>
      </c>
      <c r="II810">
        <v>1.86877</v>
      </c>
      <c r="IJ810">
        <v>1.87027</v>
      </c>
      <c r="IK810">
        <v>0</v>
      </c>
      <c r="IL810">
        <v>0</v>
      </c>
      <c r="IM810">
        <v>0</v>
      </c>
      <c r="IN810">
        <v>0</v>
      </c>
      <c r="IO810" t="s">
        <v>441</v>
      </c>
      <c r="IP810" t="s">
        <v>442</v>
      </c>
      <c r="IQ810" t="s">
        <v>443</v>
      </c>
      <c r="IR810" t="s">
        <v>443</v>
      </c>
      <c r="IS810" t="s">
        <v>443</v>
      </c>
      <c r="IT810" t="s">
        <v>443</v>
      </c>
      <c r="IU810">
        <v>0</v>
      </c>
      <c r="IV810">
        <v>100</v>
      </c>
      <c r="IW810">
        <v>100</v>
      </c>
      <c r="IX810">
        <v>-2.274</v>
      </c>
      <c r="IY810">
        <v>0.08119999999999999</v>
      </c>
      <c r="IZ810">
        <v>-1.414774939843471</v>
      </c>
      <c r="JA810">
        <v>-0.002262605230658699</v>
      </c>
      <c r="JB810">
        <v>4.117972070868355E-07</v>
      </c>
      <c r="JC810">
        <v>-1.535053720392113E-10</v>
      </c>
      <c r="JD810">
        <v>-0.05773197212917025</v>
      </c>
      <c r="JE810">
        <v>-0.004387372397949352</v>
      </c>
      <c r="JF810">
        <v>0.001148265067849212</v>
      </c>
      <c r="JG810">
        <v>-2.372704636287677E-05</v>
      </c>
      <c r="JH810">
        <v>4</v>
      </c>
      <c r="JI810">
        <v>2346</v>
      </c>
      <c r="JJ810">
        <v>1</v>
      </c>
      <c r="JK810">
        <v>24</v>
      </c>
      <c r="JL810">
        <v>21781.1</v>
      </c>
      <c r="JM810">
        <v>29358629.7</v>
      </c>
      <c r="JN810">
        <v>1.04492</v>
      </c>
      <c r="JO810">
        <v>2.29248</v>
      </c>
      <c r="JP810">
        <v>1.39771</v>
      </c>
      <c r="JQ810">
        <v>2.35352</v>
      </c>
      <c r="JR810">
        <v>1.49536</v>
      </c>
      <c r="JS810">
        <v>2.64526</v>
      </c>
      <c r="JT810">
        <v>35.9879</v>
      </c>
      <c r="JU810">
        <v>24.0262</v>
      </c>
      <c r="JV810">
        <v>18</v>
      </c>
      <c r="JW810">
        <v>502.704</v>
      </c>
      <c r="JX810">
        <v>435.012</v>
      </c>
      <c r="JY810">
        <v>18.7112</v>
      </c>
      <c r="JZ810">
        <v>31.4111</v>
      </c>
      <c r="KA810">
        <v>30</v>
      </c>
      <c r="KB810">
        <v>31.1945</v>
      </c>
      <c r="KC810">
        <v>31.1173</v>
      </c>
      <c r="KD810">
        <v>20.9666</v>
      </c>
      <c r="KE810">
        <v>27.9657</v>
      </c>
      <c r="KF810">
        <v>24.0805</v>
      </c>
      <c r="KG810">
        <v>18.724</v>
      </c>
      <c r="KH810">
        <v>440.132</v>
      </c>
      <c r="KI810">
        <v>11.959</v>
      </c>
      <c r="KJ810">
        <v>100.766</v>
      </c>
      <c r="KK810">
        <v>100.145</v>
      </c>
    </row>
    <row r="811" spans="1:297">
      <c r="A811">
        <v>795</v>
      </c>
      <c r="B811">
        <v>1761517789</v>
      </c>
      <c r="C811">
        <v>10578.5</v>
      </c>
      <c r="D811" t="s">
        <v>2040</v>
      </c>
      <c r="E811" t="s">
        <v>2041</v>
      </c>
      <c r="F811">
        <v>5</v>
      </c>
      <c r="G811" t="s">
        <v>1989</v>
      </c>
      <c r="H811" t="s">
        <v>436</v>
      </c>
      <c r="I811">
        <v>1761517786.5</v>
      </c>
      <c r="J811">
        <f>(K811)/1000</f>
        <v>0</v>
      </c>
      <c r="K811">
        <f>IF(DP811, AN811, AH811)</f>
        <v>0</v>
      </c>
      <c r="L811">
        <f>IF(DP811, AI811, AG811)</f>
        <v>0</v>
      </c>
      <c r="M811">
        <f>DR811 - IF(AU811&gt;1, L811*DL811*100.0/(AW811), 0)</f>
        <v>0</v>
      </c>
      <c r="N811">
        <f>((T811-J811/2)*M811-L811)/(T811+J811/2)</f>
        <v>0</v>
      </c>
      <c r="O811">
        <f>N811*(DY811+DZ811)/1000.0</f>
        <v>0</v>
      </c>
      <c r="P811">
        <f>(DR811 - IF(AU811&gt;1, L811*DL811*100.0/(AW811), 0))*(DY811+DZ811)/1000.0</f>
        <v>0</v>
      </c>
      <c r="Q811">
        <f>2.0/((1/S811-1/R811)+SIGN(S811)*SQRT((1/S811-1/R811)*(1/S811-1/R811) + 4*DM811/((DM811+1)*(DM811+1))*(2*1/S811*1/R811-1/R811*1/R811)))</f>
        <v>0</v>
      </c>
      <c r="R811">
        <f>IF(LEFT(DN811,1)&lt;&gt;"0",IF(LEFT(DN811,1)="1",3.0,DO811),$D$5+$E$5*(EF811*DY811/($K$5*1000))+$F$5*(EF811*DY811/($K$5*1000))*MAX(MIN(DL811,$J$5),$I$5)*MAX(MIN(DL811,$J$5),$I$5)+$G$5*MAX(MIN(DL811,$J$5),$I$5)*(EF811*DY811/($K$5*1000))+$H$5*(EF811*DY811/($K$5*1000))*(EF811*DY811/($K$5*1000)))</f>
        <v>0</v>
      </c>
      <c r="S811">
        <f>J811*(1000-(1000*0.61365*exp(17.502*W811/(240.97+W811))/(DY811+DZ811)+DT811)/2)/(1000*0.61365*exp(17.502*W811/(240.97+W811))/(DY811+DZ811)-DT811)</f>
        <v>0</v>
      </c>
      <c r="T811">
        <f>1/((DM811+1)/(Q811/1.6)+1/(R811/1.37)) + DM811/((DM811+1)/(Q811/1.6) + DM811/(R811/1.37))</f>
        <v>0</v>
      </c>
      <c r="U811">
        <f>(DH811*DK811)</f>
        <v>0</v>
      </c>
      <c r="V811">
        <f>(EA811+(U811+2*0.95*5.67E-8*(((EA811+$B$7)+273)^4-(EA811+273)^4)-44100*J811)/(1.84*29.3*R811+8*0.95*5.67E-8*(EA811+273)^3))</f>
        <v>0</v>
      </c>
      <c r="W811">
        <f>($C$7*EB811+$D$7*EC811+$E$7*V811)</f>
        <v>0</v>
      </c>
      <c r="X811">
        <f>0.61365*exp(17.502*W811/(240.97+W811))</f>
        <v>0</v>
      </c>
      <c r="Y811">
        <f>(Z811/AA811*100)</f>
        <v>0</v>
      </c>
      <c r="Z811">
        <f>DT811*(DY811+DZ811)/1000</f>
        <v>0</v>
      </c>
      <c r="AA811">
        <f>0.61365*exp(17.502*EA811/(240.97+EA811))</f>
        <v>0</v>
      </c>
      <c r="AB811">
        <f>(X811-DT811*(DY811+DZ811)/1000)</f>
        <v>0</v>
      </c>
      <c r="AC811">
        <f>(-J811*44100)</f>
        <v>0</v>
      </c>
      <c r="AD811">
        <f>2*29.3*R811*0.92*(EA811-W811)</f>
        <v>0</v>
      </c>
      <c r="AE811">
        <f>2*0.95*5.67E-8*(((EA811+$B$7)+273)^4-(W811+273)^4)</f>
        <v>0</v>
      </c>
      <c r="AF811">
        <f>U811+AE811+AC811+AD811</f>
        <v>0</v>
      </c>
      <c r="AG811">
        <f>DX811*AU811*(DS811-DR811*(1000-AU811*DU811)/(1000-AU811*DT811))/(100*DL811)</f>
        <v>0</v>
      </c>
      <c r="AH811">
        <f>1000*DX811*AU811*(DT811-DU811)/(100*DL811*(1000-AU811*DT811))</f>
        <v>0</v>
      </c>
      <c r="AI811">
        <f>(AJ811 - AK811 - DY811*1E3/(8.314*(EA811+273.15)) * AM811/DX811 * AL811) * DX811/(100*DL811) * (1000 - DU811)/1000</f>
        <v>0</v>
      </c>
      <c r="AJ811">
        <v>431.9683307674887</v>
      </c>
      <c r="AK811">
        <v>412.4219878787878</v>
      </c>
      <c r="AL811">
        <v>0.7700891071978174</v>
      </c>
      <c r="AM811">
        <v>65.59915054871037</v>
      </c>
      <c r="AN811">
        <f>(AP811 - AO811 + DY811*1E3/(8.314*(EA811+273.15)) * AR811/DX811 * AQ811) * DX811/(100*DL811) * 1000/(1000 - AP811)</f>
        <v>0</v>
      </c>
      <c r="AO811">
        <v>11.97284535501102</v>
      </c>
      <c r="AP811">
        <v>16.93851878787879</v>
      </c>
      <c r="AQ811">
        <v>-1.661076172050673E-05</v>
      </c>
      <c r="AR811">
        <v>106.857020934854</v>
      </c>
      <c r="AS811">
        <v>0</v>
      </c>
      <c r="AT811">
        <v>0</v>
      </c>
      <c r="AU811">
        <f>IF(AS811*$H$13&gt;=AW811,1.0,(AW811/(AW811-AS811*$H$13)))</f>
        <v>0</v>
      </c>
      <c r="AV811">
        <f>(AU811-1)*100</f>
        <v>0</v>
      </c>
      <c r="AW811">
        <f>MAX(0,($B$13+$C$13*EF811)/(1+$D$13*EF811)*DY811/(EA811+273)*$E$13)</f>
        <v>0</v>
      </c>
      <c r="AX811" t="s">
        <v>437</v>
      </c>
      <c r="AY811" t="s">
        <v>437</v>
      </c>
      <c r="AZ811">
        <v>0</v>
      </c>
      <c r="BA811">
        <v>0</v>
      </c>
      <c r="BB811">
        <f>1-AZ811/BA811</f>
        <v>0</v>
      </c>
      <c r="BC811">
        <v>0</v>
      </c>
      <c r="BD811" t="s">
        <v>437</v>
      </c>
      <c r="BE811" t="s">
        <v>437</v>
      </c>
      <c r="BF811">
        <v>0</v>
      </c>
      <c r="BG811">
        <v>0</v>
      </c>
      <c r="BH811">
        <f>1-BF811/BG811</f>
        <v>0</v>
      </c>
      <c r="BI811">
        <v>0.5</v>
      </c>
      <c r="BJ811">
        <f>DI811</f>
        <v>0</v>
      </c>
      <c r="BK811">
        <f>L811</f>
        <v>0</v>
      </c>
      <c r="BL811">
        <f>BH811*BI811*BJ811</f>
        <v>0</v>
      </c>
      <c r="BM811">
        <f>(BK811-BC811)/BJ811</f>
        <v>0</v>
      </c>
      <c r="BN811">
        <f>(BA811-BG811)/BG811</f>
        <v>0</v>
      </c>
      <c r="BO811">
        <f>AZ811/(BB811+AZ811/BG811)</f>
        <v>0</v>
      </c>
      <c r="BP811" t="s">
        <v>437</v>
      </c>
      <c r="BQ811">
        <v>0</v>
      </c>
      <c r="BR811">
        <f>IF(BQ811&lt;&gt;0, BQ811, BO811)</f>
        <v>0</v>
      </c>
      <c r="BS811">
        <f>1-BR811/BG811</f>
        <v>0</v>
      </c>
      <c r="BT811">
        <f>(BG811-BF811)/(BG811-BR811)</f>
        <v>0</v>
      </c>
      <c r="BU811">
        <f>(BA811-BG811)/(BA811-BR811)</f>
        <v>0</v>
      </c>
      <c r="BV811">
        <f>(BG811-BF811)/(BG811-AZ811)</f>
        <v>0</v>
      </c>
      <c r="BW811">
        <f>(BA811-BG811)/(BA811-AZ811)</f>
        <v>0</v>
      </c>
      <c r="BX811">
        <f>(BT811*BR811/BF811)</f>
        <v>0</v>
      </c>
      <c r="BY811">
        <f>(1-BX811)</f>
        <v>0</v>
      </c>
      <c r="BZ811">
        <v>2020</v>
      </c>
      <c r="CA811">
        <v>290.0000000000001</v>
      </c>
      <c r="CB811">
        <v>1590.42</v>
      </c>
      <c r="CC811">
        <v>295</v>
      </c>
      <c r="CD811">
        <v>5220.67</v>
      </c>
      <c r="CE811">
        <v>1591.29</v>
      </c>
      <c r="CF811">
        <v>-0.87</v>
      </c>
      <c r="CG811">
        <v>300.0000000000001</v>
      </c>
      <c r="CH811">
        <v>23.8</v>
      </c>
      <c r="CI811">
        <v>1650.734719841875</v>
      </c>
      <c r="CJ811">
        <v>2.032994541366527</v>
      </c>
      <c r="CK811">
        <v>-31.03478562282126</v>
      </c>
      <c r="CL811">
        <v>0.9198548094063967</v>
      </c>
      <c r="CM811">
        <v>0.9759925733019913</v>
      </c>
      <c r="CN811">
        <v>-0.00431141668520578</v>
      </c>
      <c r="CO811">
        <v>289.9999999999999</v>
      </c>
      <c r="CP811">
        <v>1590.91</v>
      </c>
      <c r="CQ811">
        <v>765</v>
      </c>
      <c r="CR811">
        <v>5219.32</v>
      </c>
      <c r="CS811">
        <v>1591.27</v>
      </c>
      <c r="CT811">
        <v>-0.36</v>
      </c>
      <c r="DH811">
        <f>$B$11*EG811+$C$11*EH811+$F$11*ES811*(1-EV811)</f>
        <v>0</v>
      </c>
      <c r="DI811">
        <f>DH811*DJ811</f>
        <v>0</v>
      </c>
      <c r="DJ811">
        <f>($B$11*$D$9+$C$11*$D$9+$F$11*((FF811+EX811)/MAX(FF811+EX811+FG811, 0.1)*$I$9+FG811/MAX(FF811+EX811+FG811, 0.1)*$J$9))/($B$11+$C$11+$F$11)</f>
        <v>0</v>
      </c>
      <c r="DK811">
        <f>($B$11*$K$9+$C$11*$K$9+$F$11*((FF811+EX811)/MAX(FF811+EX811+FG811, 0.1)*$P$9+FG811/MAX(FF811+EX811+FG811, 0.1)*$Q$9))/($B$11+$C$11+$F$11)</f>
        <v>0</v>
      </c>
      <c r="DL811">
        <v>6</v>
      </c>
      <c r="DM811">
        <v>0.5</v>
      </c>
      <c r="DN811" t="s">
        <v>438</v>
      </c>
      <c r="DO811">
        <v>2</v>
      </c>
      <c r="DP811" t="b">
        <v>1</v>
      </c>
      <c r="DQ811">
        <v>1761517786.5</v>
      </c>
      <c r="DR811">
        <v>403.6944444444445</v>
      </c>
      <c r="DS811">
        <v>428.1513333333334</v>
      </c>
      <c r="DT811">
        <v>16.94942222222222</v>
      </c>
      <c r="DU811">
        <v>11.97441111111111</v>
      </c>
      <c r="DV811">
        <v>405.9703333333334</v>
      </c>
      <c r="DW811">
        <v>16.86832222222222</v>
      </c>
      <c r="DX811">
        <v>500.0276666666666</v>
      </c>
      <c r="DY811">
        <v>90.24105555555555</v>
      </c>
      <c r="DZ811">
        <v>0.1000687777777778</v>
      </c>
      <c r="EA811">
        <v>24.28211111111111</v>
      </c>
      <c r="EB811">
        <v>23.98945555555555</v>
      </c>
      <c r="EC811">
        <v>999.9000000000001</v>
      </c>
      <c r="ED811">
        <v>0</v>
      </c>
      <c r="EE811">
        <v>0</v>
      </c>
      <c r="EF811">
        <v>9991.598888888888</v>
      </c>
      <c r="EG811">
        <v>0</v>
      </c>
      <c r="EH811">
        <v>1069.235555555555</v>
      </c>
      <c r="EI811">
        <v>-24.45676666666667</v>
      </c>
      <c r="EJ811">
        <v>410.6548888888889</v>
      </c>
      <c r="EK811">
        <v>433.3403333333333</v>
      </c>
      <c r="EL811">
        <v>4.975018888888889</v>
      </c>
      <c r="EM811">
        <v>428.1513333333334</v>
      </c>
      <c r="EN811">
        <v>11.97441111111111</v>
      </c>
      <c r="EO811">
        <v>1.529534444444445</v>
      </c>
      <c r="EP811">
        <v>1.080582222222222</v>
      </c>
      <c r="EQ811">
        <v>13.26663333333333</v>
      </c>
      <c r="ER811">
        <v>8.050694444444444</v>
      </c>
      <c r="ES811">
        <v>1999.988888888889</v>
      </c>
      <c r="ET811">
        <v>0.9799950000000001</v>
      </c>
      <c r="EU811">
        <v>0.0200048</v>
      </c>
      <c r="EV811">
        <v>0</v>
      </c>
      <c r="EW811">
        <v>1357.445555555555</v>
      </c>
      <c r="EX811">
        <v>5.00097</v>
      </c>
      <c r="EY811">
        <v>27466.48888888889</v>
      </c>
      <c r="EZ811">
        <v>16707.45555555556</v>
      </c>
      <c r="FA811">
        <v>41.625</v>
      </c>
      <c r="FB811">
        <v>42.687</v>
      </c>
      <c r="FC811">
        <v>41.75</v>
      </c>
      <c r="FD811">
        <v>42.04822222222222</v>
      </c>
      <c r="FE811">
        <v>41.625</v>
      </c>
      <c r="FF811">
        <v>1955.078888888889</v>
      </c>
      <c r="FG811">
        <v>39.91</v>
      </c>
      <c r="FH811">
        <v>0</v>
      </c>
      <c r="FI811">
        <v>12660.20000004768</v>
      </c>
      <c r="FJ811">
        <v>0</v>
      </c>
      <c r="FK811">
        <v>1356.948076923077</v>
      </c>
      <c r="FL811">
        <v>4.401025636230823</v>
      </c>
      <c r="FM811">
        <v>88.15384628220653</v>
      </c>
      <c r="FN811">
        <v>27459.79615384616</v>
      </c>
      <c r="FO811">
        <v>15</v>
      </c>
      <c r="FP811">
        <v>0</v>
      </c>
      <c r="FQ811" t="s">
        <v>439</v>
      </c>
      <c r="FR811">
        <v>1760210915.6</v>
      </c>
      <c r="FS811">
        <v>0</v>
      </c>
      <c r="FT811">
        <v>0</v>
      </c>
      <c r="FU811">
        <v>-0.215</v>
      </c>
      <c r="FV811">
        <v>0</v>
      </c>
      <c r="FW811">
        <v>-0.6919999999999999</v>
      </c>
      <c r="FX811">
        <v>0</v>
      </c>
      <c r="FY811">
        <v>400</v>
      </c>
      <c r="FZ811">
        <v>0</v>
      </c>
      <c r="GA811">
        <v>0.15</v>
      </c>
      <c r="GB811">
        <v>0</v>
      </c>
      <c r="GC811">
        <v>-19.0408125</v>
      </c>
      <c r="GD811">
        <v>-20.50299174484049</v>
      </c>
      <c r="GE811">
        <v>2.69805696420475</v>
      </c>
      <c r="GF811">
        <v>0</v>
      </c>
      <c r="GG811">
        <v>1356.60705882353</v>
      </c>
      <c r="GH811">
        <v>5.920244460786688</v>
      </c>
      <c r="GI811">
        <v>0.6526125299033573</v>
      </c>
      <c r="GJ811">
        <v>0</v>
      </c>
      <c r="GK811">
        <v>4.86900325</v>
      </c>
      <c r="GL811">
        <v>0.5637495309568356</v>
      </c>
      <c r="GM811">
        <v>0.05905194418423068</v>
      </c>
      <c r="GN811">
        <v>0</v>
      </c>
      <c r="GO811">
        <v>0</v>
      </c>
      <c r="GP811">
        <v>3</v>
      </c>
      <c r="GQ811" t="s">
        <v>455</v>
      </c>
      <c r="GR811">
        <v>3.13297</v>
      </c>
      <c r="GS811">
        <v>2.76011</v>
      </c>
      <c r="GT811">
        <v>0.0911023</v>
      </c>
      <c r="GU811">
        <v>0.0946736</v>
      </c>
      <c r="GV811">
        <v>0.0822666</v>
      </c>
      <c r="GW811">
        <v>0.0630763</v>
      </c>
      <c r="GX811">
        <v>28812.7</v>
      </c>
      <c r="GY811">
        <v>28706.8</v>
      </c>
      <c r="GZ811">
        <v>29486.2</v>
      </c>
      <c r="HA811">
        <v>29315</v>
      </c>
      <c r="HB811">
        <v>35760.8</v>
      </c>
      <c r="HC811">
        <v>36387</v>
      </c>
      <c r="HD811">
        <v>41488.3</v>
      </c>
      <c r="HE811">
        <v>41645.5</v>
      </c>
      <c r="HF811">
        <v>1.91107</v>
      </c>
      <c r="HG811">
        <v>1.82122</v>
      </c>
      <c r="HH811">
        <v>-0.0140294</v>
      </c>
      <c r="HI811">
        <v>0</v>
      </c>
      <c r="HJ811">
        <v>24.2236</v>
      </c>
      <c r="HK811">
        <v>999.9</v>
      </c>
      <c r="HL811">
        <v>32.6</v>
      </c>
      <c r="HM811">
        <v>31.2</v>
      </c>
      <c r="HN811">
        <v>16.4839</v>
      </c>
      <c r="HO811">
        <v>62.597</v>
      </c>
      <c r="HP811">
        <v>30.9816</v>
      </c>
      <c r="HQ811">
        <v>1</v>
      </c>
      <c r="HR811">
        <v>0.31112</v>
      </c>
      <c r="HS811">
        <v>4.82711</v>
      </c>
      <c r="HT811">
        <v>20.2749</v>
      </c>
      <c r="HU811">
        <v>5.21729</v>
      </c>
      <c r="HV811">
        <v>12.0161</v>
      </c>
      <c r="HW811">
        <v>4.98875</v>
      </c>
      <c r="HX811">
        <v>3.2877</v>
      </c>
      <c r="HY811">
        <v>9999</v>
      </c>
      <c r="HZ811">
        <v>9999</v>
      </c>
      <c r="IA811">
        <v>9999</v>
      </c>
      <c r="IB811">
        <v>999.9</v>
      </c>
      <c r="IC811">
        <v>4.97286</v>
      </c>
      <c r="ID811">
        <v>1.86661</v>
      </c>
      <c r="IE811">
        <v>1.86587</v>
      </c>
      <c r="IF811">
        <v>1.86584</v>
      </c>
      <c r="IG811">
        <v>1.86769</v>
      </c>
      <c r="IH811">
        <v>1.87016</v>
      </c>
      <c r="II811">
        <v>1.86877</v>
      </c>
      <c r="IJ811">
        <v>1.87027</v>
      </c>
      <c r="IK811">
        <v>0</v>
      </c>
      <c r="IL811">
        <v>0</v>
      </c>
      <c r="IM811">
        <v>0</v>
      </c>
      <c r="IN811">
        <v>0</v>
      </c>
      <c r="IO811" t="s">
        <v>441</v>
      </c>
      <c r="IP811" t="s">
        <v>442</v>
      </c>
      <c r="IQ811" t="s">
        <v>443</v>
      </c>
      <c r="IR811" t="s">
        <v>443</v>
      </c>
      <c r="IS811" t="s">
        <v>443</v>
      </c>
      <c r="IT811" t="s">
        <v>443</v>
      </c>
      <c r="IU811">
        <v>0</v>
      </c>
      <c r="IV811">
        <v>100</v>
      </c>
      <c r="IW811">
        <v>100</v>
      </c>
      <c r="IX811">
        <v>-2.281</v>
      </c>
      <c r="IY811">
        <v>0.0809</v>
      </c>
      <c r="IZ811">
        <v>-1.414774939843471</v>
      </c>
      <c r="JA811">
        <v>-0.002262605230658699</v>
      </c>
      <c r="JB811">
        <v>4.117972070868355E-07</v>
      </c>
      <c r="JC811">
        <v>-1.535053720392113E-10</v>
      </c>
      <c r="JD811">
        <v>-0.05773197212917025</v>
      </c>
      <c r="JE811">
        <v>-0.004387372397949352</v>
      </c>
      <c r="JF811">
        <v>0.001148265067849212</v>
      </c>
      <c r="JG811">
        <v>-2.372704636287677E-05</v>
      </c>
      <c r="JH811">
        <v>4</v>
      </c>
      <c r="JI811">
        <v>2346</v>
      </c>
      <c r="JJ811">
        <v>1</v>
      </c>
      <c r="JK811">
        <v>24</v>
      </c>
      <c r="JL811">
        <v>21781.2</v>
      </c>
      <c r="JM811">
        <v>29358629.8</v>
      </c>
      <c r="JN811">
        <v>1.07422</v>
      </c>
      <c r="JO811">
        <v>2.29248</v>
      </c>
      <c r="JP811">
        <v>1.39771</v>
      </c>
      <c r="JQ811">
        <v>2.35107</v>
      </c>
      <c r="JR811">
        <v>1.49536</v>
      </c>
      <c r="JS811">
        <v>2.52197</v>
      </c>
      <c r="JT811">
        <v>36.0113</v>
      </c>
      <c r="JU811">
        <v>24.0262</v>
      </c>
      <c r="JV811">
        <v>18</v>
      </c>
      <c r="JW811">
        <v>502.786</v>
      </c>
      <c r="JX811">
        <v>435.181</v>
      </c>
      <c r="JY811">
        <v>18.7272</v>
      </c>
      <c r="JZ811">
        <v>31.4111</v>
      </c>
      <c r="KA811">
        <v>30</v>
      </c>
      <c r="KB811">
        <v>31.1945</v>
      </c>
      <c r="KC811">
        <v>31.1173</v>
      </c>
      <c r="KD811">
        <v>21.5604</v>
      </c>
      <c r="KE811">
        <v>27.9657</v>
      </c>
      <c r="KF811">
        <v>24.0805</v>
      </c>
      <c r="KG811">
        <v>18.7348</v>
      </c>
      <c r="KH811">
        <v>453.84</v>
      </c>
      <c r="KI811">
        <v>11.9526</v>
      </c>
      <c r="KJ811">
        <v>100.769</v>
      </c>
      <c r="KK811">
        <v>100.146</v>
      </c>
    </row>
    <row r="812" spans="1:297">
      <c r="A812">
        <v>796</v>
      </c>
      <c r="B812">
        <v>1761517794</v>
      </c>
      <c r="C812">
        <v>10583.5</v>
      </c>
      <c r="D812" t="s">
        <v>2042</v>
      </c>
      <c r="E812" t="s">
        <v>2043</v>
      </c>
      <c r="F812">
        <v>5</v>
      </c>
      <c r="G812" t="s">
        <v>1989</v>
      </c>
      <c r="H812" t="s">
        <v>436</v>
      </c>
      <c r="I812">
        <v>1761517791.2</v>
      </c>
      <c r="J812">
        <f>(K812)/1000</f>
        <v>0</v>
      </c>
      <c r="K812">
        <f>IF(DP812, AN812, AH812)</f>
        <v>0</v>
      </c>
      <c r="L812">
        <f>IF(DP812, AI812, AG812)</f>
        <v>0</v>
      </c>
      <c r="M812">
        <f>DR812 - IF(AU812&gt;1, L812*DL812*100.0/(AW812), 0)</f>
        <v>0</v>
      </c>
      <c r="N812">
        <f>((T812-J812/2)*M812-L812)/(T812+J812/2)</f>
        <v>0</v>
      </c>
      <c r="O812">
        <f>N812*(DY812+DZ812)/1000.0</f>
        <v>0</v>
      </c>
      <c r="P812">
        <f>(DR812 - IF(AU812&gt;1, L812*DL812*100.0/(AW812), 0))*(DY812+DZ812)/1000.0</f>
        <v>0</v>
      </c>
      <c r="Q812">
        <f>2.0/((1/S812-1/R812)+SIGN(S812)*SQRT((1/S812-1/R812)*(1/S812-1/R812) + 4*DM812/((DM812+1)*(DM812+1))*(2*1/S812*1/R812-1/R812*1/R812)))</f>
        <v>0</v>
      </c>
      <c r="R812">
        <f>IF(LEFT(DN812,1)&lt;&gt;"0",IF(LEFT(DN812,1)="1",3.0,DO812),$D$5+$E$5*(EF812*DY812/($K$5*1000))+$F$5*(EF812*DY812/($K$5*1000))*MAX(MIN(DL812,$J$5),$I$5)*MAX(MIN(DL812,$J$5),$I$5)+$G$5*MAX(MIN(DL812,$J$5),$I$5)*(EF812*DY812/($K$5*1000))+$H$5*(EF812*DY812/($K$5*1000))*(EF812*DY812/($K$5*1000)))</f>
        <v>0</v>
      </c>
      <c r="S812">
        <f>J812*(1000-(1000*0.61365*exp(17.502*W812/(240.97+W812))/(DY812+DZ812)+DT812)/2)/(1000*0.61365*exp(17.502*W812/(240.97+W812))/(DY812+DZ812)-DT812)</f>
        <v>0</v>
      </c>
      <c r="T812">
        <f>1/((DM812+1)/(Q812/1.6)+1/(R812/1.37)) + DM812/((DM812+1)/(Q812/1.6) + DM812/(R812/1.37))</f>
        <v>0</v>
      </c>
      <c r="U812">
        <f>(DH812*DK812)</f>
        <v>0</v>
      </c>
      <c r="V812">
        <f>(EA812+(U812+2*0.95*5.67E-8*(((EA812+$B$7)+273)^4-(EA812+273)^4)-44100*J812)/(1.84*29.3*R812+8*0.95*5.67E-8*(EA812+273)^3))</f>
        <v>0</v>
      </c>
      <c r="W812">
        <f>($C$7*EB812+$D$7*EC812+$E$7*V812)</f>
        <v>0</v>
      </c>
      <c r="X812">
        <f>0.61365*exp(17.502*W812/(240.97+W812))</f>
        <v>0</v>
      </c>
      <c r="Y812">
        <f>(Z812/AA812*100)</f>
        <v>0</v>
      </c>
      <c r="Z812">
        <f>DT812*(DY812+DZ812)/1000</f>
        <v>0</v>
      </c>
      <c r="AA812">
        <f>0.61365*exp(17.502*EA812/(240.97+EA812))</f>
        <v>0</v>
      </c>
      <c r="AB812">
        <f>(X812-DT812*(DY812+DZ812)/1000)</f>
        <v>0</v>
      </c>
      <c r="AC812">
        <f>(-J812*44100)</f>
        <v>0</v>
      </c>
      <c r="AD812">
        <f>2*29.3*R812*0.92*(EA812-W812)</f>
        <v>0</v>
      </c>
      <c r="AE812">
        <f>2*0.95*5.67E-8*(((EA812+$B$7)+273)^4-(W812+273)^4)</f>
        <v>0</v>
      </c>
      <c r="AF812">
        <f>U812+AE812+AC812+AD812</f>
        <v>0</v>
      </c>
      <c r="AG812">
        <f>DX812*AU812*(DS812-DR812*(1000-AU812*DU812)/(1000-AU812*DT812))/(100*DL812)</f>
        <v>0</v>
      </c>
      <c r="AH812">
        <f>1000*DX812*AU812*(DT812-DU812)/(100*DL812*(1000-AU812*DT812))</f>
        <v>0</v>
      </c>
      <c r="AI812">
        <f>(AJ812 - AK812 - DY812*1E3/(8.314*(EA812+273.15)) * AM812/DX812 * AL812) * DX812/(100*DL812) * (1000 - DU812)/1000</f>
        <v>0</v>
      </c>
      <c r="AJ812">
        <v>446.9124849973619</v>
      </c>
      <c r="AK812">
        <v>421.3783515151513</v>
      </c>
      <c r="AL812">
        <v>1.927950268800268</v>
      </c>
      <c r="AM812">
        <v>65.59915054871037</v>
      </c>
      <c r="AN812">
        <f>(AP812 - AO812 + DY812*1E3/(8.314*(EA812+273.15)) * AR812/DX812 * AQ812) * DX812/(100*DL812) * 1000/(1000 - AP812)</f>
        <v>0</v>
      </c>
      <c r="AO812">
        <v>11.94193728177973</v>
      </c>
      <c r="AP812">
        <v>16.91889090909091</v>
      </c>
      <c r="AQ812">
        <v>-0.00224106491218719</v>
      </c>
      <c r="AR812">
        <v>106.857020934854</v>
      </c>
      <c r="AS812">
        <v>0</v>
      </c>
      <c r="AT812">
        <v>0</v>
      </c>
      <c r="AU812">
        <f>IF(AS812*$H$13&gt;=AW812,1.0,(AW812/(AW812-AS812*$H$13)))</f>
        <v>0</v>
      </c>
      <c r="AV812">
        <f>(AU812-1)*100</f>
        <v>0</v>
      </c>
      <c r="AW812">
        <f>MAX(0,($B$13+$C$13*EF812)/(1+$D$13*EF812)*DY812/(EA812+273)*$E$13)</f>
        <v>0</v>
      </c>
      <c r="AX812" t="s">
        <v>437</v>
      </c>
      <c r="AY812" t="s">
        <v>437</v>
      </c>
      <c r="AZ812">
        <v>0</v>
      </c>
      <c r="BA812">
        <v>0</v>
      </c>
      <c r="BB812">
        <f>1-AZ812/BA812</f>
        <v>0</v>
      </c>
      <c r="BC812">
        <v>0</v>
      </c>
      <c r="BD812" t="s">
        <v>437</v>
      </c>
      <c r="BE812" t="s">
        <v>437</v>
      </c>
      <c r="BF812">
        <v>0</v>
      </c>
      <c r="BG812">
        <v>0</v>
      </c>
      <c r="BH812">
        <f>1-BF812/BG812</f>
        <v>0</v>
      </c>
      <c r="BI812">
        <v>0.5</v>
      </c>
      <c r="BJ812">
        <f>DI812</f>
        <v>0</v>
      </c>
      <c r="BK812">
        <f>L812</f>
        <v>0</v>
      </c>
      <c r="BL812">
        <f>BH812*BI812*BJ812</f>
        <v>0</v>
      </c>
      <c r="BM812">
        <f>(BK812-BC812)/BJ812</f>
        <v>0</v>
      </c>
      <c r="BN812">
        <f>(BA812-BG812)/BG812</f>
        <v>0</v>
      </c>
      <c r="BO812">
        <f>AZ812/(BB812+AZ812/BG812)</f>
        <v>0</v>
      </c>
      <c r="BP812" t="s">
        <v>437</v>
      </c>
      <c r="BQ812">
        <v>0</v>
      </c>
      <c r="BR812">
        <f>IF(BQ812&lt;&gt;0, BQ812, BO812)</f>
        <v>0</v>
      </c>
      <c r="BS812">
        <f>1-BR812/BG812</f>
        <v>0</v>
      </c>
      <c r="BT812">
        <f>(BG812-BF812)/(BG812-BR812)</f>
        <v>0</v>
      </c>
      <c r="BU812">
        <f>(BA812-BG812)/(BA812-BR812)</f>
        <v>0</v>
      </c>
      <c r="BV812">
        <f>(BG812-BF812)/(BG812-AZ812)</f>
        <v>0</v>
      </c>
      <c r="BW812">
        <f>(BA812-BG812)/(BA812-AZ812)</f>
        <v>0</v>
      </c>
      <c r="BX812">
        <f>(BT812*BR812/BF812)</f>
        <v>0</v>
      </c>
      <c r="BY812">
        <f>(1-BX812)</f>
        <v>0</v>
      </c>
      <c r="BZ812">
        <v>2020</v>
      </c>
      <c r="CA812">
        <v>290.0000000000001</v>
      </c>
      <c r="CB812">
        <v>1590.42</v>
      </c>
      <c r="CC812">
        <v>295</v>
      </c>
      <c r="CD812">
        <v>5220.67</v>
      </c>
      <c r="CE812">
        <v>1591.29</v>
      </c>
      <c r="CF812">
        <v>-0.87</v>
      </c>
      <c r="CG812">
        <v>300.0000000000001</v>
      </c>
      <c r="CH812">
        <v>23.8</v>
      </c>
      <c r="CI812">
        <v>1650.734719841875</v>
      </c>
      <c r="CJ812">
        <v>2.032994541366527</v>
      </c>
      <c r="CK812">
        <v>-31.03478562282126</v>
      </c>
      <c r="CL812">
        <v>0.9198548094063967</v>
      </c>
      <c r="CM812">
        <v>0.9759925733019913</v>
      </c>
      <c r="CN812">
        <v>-0.00431141668520578</v>
      </c>
      <c r="CO812">
        <v>289.9999999999999</v>
      </c>
      <c r="CP812">
        <v>1590.91</v>
      </c>
      <c r="CQ812">
        <v>765</v>
      </c>
      <c r="CR812">
        <v>5219.32</v>
      </c>
      <c r="CS812">
        <v>1591.27</v>
      </c>
      <c r="CT812">
        <v>-0.36</v>
      </c>
      <c r="DH812">
        <f>$B$11*EG812+$C$11*EH812+$F$11*ES812*(1-EV812)</f>
        <v>0</v>
      </c>
      <c r="DI812">
        <f>DH812*DJ812</f>
        <v>0</v>
      </c>
      <c r="DJ812">
        <f>($B$11*$D$9+$C$11*$D$9+$F$11*((FF812+EX812)/MAX(FF812+EX812+FG812, 0.1)*$I$9+FG812/MAX(FF812+EX812+FG812, 0.1)*$J$9))/($B$11+$C$11+$F$11)</f>
        <v>0</v>
      </c>
      <c r="DK812">
        <f>($B$11*$K$9+$C$11*$K$9+$F$11*((FF812+EX812)/MAX(FF812+EX812+FG812, 0.1)*$P$9+FG812/MAX(FF812+EX812+FG812, 0.1)*$Q$9))/($B$11+$C$11+$F$11)</f>
        <v>0</v>
      </c>
      <c r="DL812">
        <v>6</v>
      </c>
      <c r="DM812">
        <v>0.5</v>
      </c>
      <c r="DN812" t="s">
        <v>438</v>
      </c>
      <c r="DO812">
        <v>2</v>
      </c>
      <c r="DP812" t="b">
        <v>1</v>
      </c>
      <c r="DQ812">
        <v>1761517791.2</v>
      </c>
      <c r="DR812">
        <v>409.8100000000001</v>
      </c>
      <c r="DS812">
        <v>442.1134</v>
      </c>
      <c r="DT812">
        <v>16.92709</v>
      </c>
      <c r="DU812">
        <v>11.94247</v>
      </c>
      <c r="DV812">
        <v>412.0982</v>
      </c>
      <c r="DW812">
        <v>16.8463</v>
      </c>
      <c r="DX812">
        <v>499.9571000000001</v>
      </c>
      <c r="DY812">
        <v>90.24105000000002</v>
      </c>
      <c r="DZ812">
        <v>0.09986170999999999</v>
      </c>
      <c r="EA812">
        <v>24.28319</v>
      </c>
      <c r="EB812">
        <v>23.98957</v>
      </c>
      <c r="EC812">
        <v>999.9</v>
      </c>
      <c r="ED812">
        <v>0</v>
      </c>
      <c r="EE812">
        <v>0</v>
      </c>
      <c r="EF812">
        <v>9998.674999999999</v>
      </c>
      <c r="EG812">
        <v>0</v>
      </c>
      <c r="EH812">
        <v>1069.215</v>
      </c>
      <c r="EI812">
        <v>-32.30329</v>
      </c>
      <c r="EJ812">
        <v>416.8664</v>
      </c>
      <c r="EK812">
        <v>447.4573</v>
      </c>
      <c r="EL812">
        <v>4.984624</v>
      </c>
      <c r="EM812">
        <v>442.1134</v>
      </c>
      <c r="EN812">
        <v>11.94247</v>
      </c>
      <c r="EO812">
        <v>1.527519</v>
      </c>
      <c r="EP812">
        <v>1.077701</v>
      </c>
      <c r="EQ812">
        <v>13.24641</v>
      </c>
      <c r="ER812">
        <v>8.011436999999999</v>
      </c>
      <c r="ES812">
        <v>1999.999</v>
      </c>
      <c r="ET812">
        <v>0.9799950000000001</v>
      </c>
      <c r="EU812">
        <v>0.0200048</v>
      </c>
      <c r="EV812">
        <v>0</v>
      </c>
      <c r="EW812">
        <v>1357.235</v>
      </c>
      <c r="EX812">
        <v>5.000970000000001</v>
      </c>
      <c r="EY812">
        <v>27467.09</v>
      </c>
      <c r="EZ812">
        <v>16707.53</v>
      </c>
      <c r="FA812">
        <v>41.625</v>
      </c>
      <c r="FB812">
        <v>42.687</v>
      </c>
      <c r="FC812">
        <v>41.75</v>
      </c>
      <c r="FD812">
        <v>42.0434</v>
      </c>
      <c r="FE812">
        <v>41.625</v>
      </c>
      <c r="FF812">
        <v>1955.089</v>
      </c>
      <c r="FG812">
        <v>39.90999999999999</v>
      </c>
      <c r="FH812">
        <v>0</v>
      </c>
      <c r="FI812">
        <v>12665</v>
      </c>
      <c r="FJ812">
        <v>0</v>
      </c>
      <c r="FK812">
        <v>1357.144230769231</v>
      </c>
      <c r="FL812">
        <v>2.065982893529874</v>
      </c>
      <c r="FM812">
        <v>33.94871805901536</v>
      </c>
      <c r="FN812">
        <v>27464.75384615385</v>
      </c>
      <c r="FO812">
        <v>15</v>
      </c>
      <c r="FP812">
        <v>0</v>
      </c>
      <c r="FQ812" t="s">
        <v>439</v>
      </c>
      <c r="FR812">
        <v>1760210915.6</v>
      </c>
      <c r="FS812">
        <v>0</v>
      </c>
      <c r="FT812">
        <v>0</v>
      </c>
      <c r="FU812">
        <v>-0.215</v>
      </c>
      <c r="FV812">
        <v>0</v>
      </c>
      <c r="FW812">
        <v>-0.6919999999999999</v>
      </c>
      <c r="FX812">
        <v>0</v>
      </c>
      <c r="FY812">
        <v>400</v>
      </c>
      <c r="FZ812">
        <v>0</v>
      </c>
      <c r="GA812">
        <v>0.15</v>
      </c>
      <c r="GB812">
        <v>0</v>
      </c>
      <c r="GC812">
        <v>-22.86542195121952</v>
      </c>
      <c r="GD812">
        <v>-57.88103623693381</v>
      </c>
      <c r="GE812">
        <v>6.201682703696071</v>
      </c>
      <c r="GF812">
        <v>0</v>
      </c>
      <c r="GG812">
        <v>1356.983235294118</v>
      </c>
      <c r="GH812">
        <v>3.346524055537645</v>
      </c>
      <c r="GI812">
        <v>0.4535073810167595</v>
      </c>
      <c r="GJ812">
        <v>0</v>
      </c>
      <c r="GK812">
        <v>4.913016097560975</v>
      </c>
      <c r="GL812">
        <v>0.637357003484334</v>
      </c>
      <c r="GM812">
        <v>0.06625654827750248</v>
      </c>
      <c r="GN812">
        <v>0</v>
      </c>
      <c r="GO812">
        <v>0</v>
      </c>
      <c r="GP812">
        <v>3</v>
      </c>
      <c r="GQ812" t="s">
        <v>455</v>
      </c>
      <c r="GR812">
        <v>3.1331</v>
      </c>
      <c r="GS812">
        <v>2.7603</v>
      </c>
      <c r="GT812">
        <v>0.0926865</v>
      </c>
      <c r="GU812">
        <v>0.0972872</v>
      </c>
      <c r="GV812">
        <v>0.08220089999999999</v>
      </c>
      <c r="GW812">
        <v>0.0630372</v>
      </c>
      <c r="GX812">
        <v>28762.5</v>
      </c>
      <c r="GY812">
        <v>28623.8</v>
      </c>
      <c r="GZ812">
        <v>29486.3</v>
      </c>
      <c r="HA812">
        <v>29314.9</v>
      </c>
      <c r="HB812">
        <v>35763.4</v>
      </c>
      <c r="HC812">
        <v>36388.4</v>
      </c>
      <c r="HD812">
        <v>41488.3</v>
      </c>
      <c r="HE812">
        <v>41645.3</v>
      </c>
      <c r="HF812">
        <v>1.9111</v>
      </c>
      <c r="HG812">
        <v>1.82113</v>
      </c>
      <c r="HH812">
        <v>-0.0145063</v>
      </c>
      <c r="HI812">
        <v>0</v>
      </c>
      <c r="HJ812">
        <v>24.2249</v>
      </c>
      <c r="HK812">
        <v>999.9</v>
      </c>
      <c r="HL812">
        <v>32.6</v>
      </c>
      <c r="HM812">
        <v>31.2</v>
      </c>
      <c r="HN812">
        <v>16.4844</v>
      </c>
      <c r="HO812">
        <v>62.427</v>
      </c>
      <c r="HP812">
        <v>30.9896</v>
      </c>
      <c r="HQ812">
        <v>1</v>
      </c>
      <c r="HR812">
        <v>0.311242</v>
      </c>
      <c r="HS812">
        <v>4.83934</v>
      </c>
      <c r="HT812">
        <v>20.2742</v>
      </c>
      <c r="HU812">
        <v>5.21654</v>
      </c>
      <c r="HV812">
        <v>12.0159</v>
      </c>
      <c r="HW812">
        <v>4.9887</v>
      </c>
      <c r="HX812">
        <v>3.28753</v>
      </c>
      <c r="HY812">
        <v>9999</v>
      </c>
      <c r="HZ812">
        <v>9999</v>
      </c>
      <c r="IA812">
        <v>9999</v>
      </c>
      <c r="IB812">
        <v>999.9</v>
      </c>
      <c r="IC812">
        <v>4.97285</v>
      </c>
      <c r="ID812">
        <v>1.86661</v>
      </c>
      <c r="IE812">
        <v>1.86586</v>
      </c>
      <c r="IF812">
        <v>1.86584</v>
      </c>
      <c r="IG812">
        <v>1.86769</v>
      </c>
      <c r="IH812">
        <v>1.87016</v>
      </c>
      <c r="II812">
        <v>1.8688</v>
      </c>
      <c r="IJ812">
        <v>1.87027</v>
      </c>
      <c r="IK812">
        <v>0</v>
      </c>
      <c r="IL812">
        <v>0</v>
      </c>
      <c r="IM812">
        <v>0</v>
      </c>
      <c r="IN812">
        <v>0</v>
      </c>
      <c r="IO812" t="s">
        <v>441</v>
      </c>
      <c r="IP812" t="s">
        <v>442</v>
      </c>
      <c r="IQ812" t="s">
        <v>443</v>
      </c>
      <c r="IR812" t="s">
        <v>443</v>
      </c>
      <c r="IS812" t="s">
        <v>443</v>
      </c>
      <c r="IT812" t="s">
        <v>443</v>
      </c>
      <c r="IU812">
        <v>0</v>
      </c>
      <c r="IV812">
        <v>100</v>
      </c>
      <c r="IW812">
        <v>100</v>
      </c>
      <c r="IX812">
        <v>-2.299</v>
      </c>
      <c r="IY812">
        <v>0.08069999999999999</v>
      </c>
      <c r="IZ812">
        <v>-1.414774939843471</v>
      </c>
      <c r="JA812">
        <v>-0.002262605230658699</v>
      </c>
      <c r="JB812">
        <v>4.117972070868355E-07</v>
      </c>
      <c r="JC812">
        <v>-1.535053720392113E-10</v>
      </c>
      <c r="JD812">
        <v>-0.05773197212917025</v>
      </c>
      <c r="JE812">
        <v>-0.004387372397949352</v>
      </c>
      <c r="JF812">
        <v>0.001148265067849212</v>
      </c>
      <c r="JG812">
        <v>-2.372704636287677E-05</v>
      </c>
      <c r="JH812">
        <v>4</v>
      </c>
      <c r="JI812">
        <v>2346</v>
      </c>
      <c r="JJ812">
        <v>1</v>
      </c>
      <c r="JK812">
        <v>24</v>
      </c>
      <c r="JL812">
        <v>21781.3</v>
      </c>
      <c r="JM812">
        <v>29358629.9</v>
      </c>
      <c r="JN812">
        <v>1.1084</v>
      </c>
      <c r="JO812">
        <v>2.29004</v>
      </c>
      <c r="JP812">
        <v>1.39648</v>
      </c>
      <c r="JQ812">
        <v>2.35474</v>
      </c>
      <c r="JR812">
        <v>1.49536</v>
      </c>
      <c r="JS812">
        <v>2.55737</v>
      </c>
      <c r="JT812">
        <v>35.9879</v>
      </c>
      <c r="JU812">
        <v>24.0262</v>
      </c>
      <c r="JV812">
        <v>18</v>
      </c>
      <c r="JW812">
        <v>502.802</v>
      </c>
      <c r="JX812">
        <v>435.131</v>
      </c>
      <c r="JY812">
        <v>18.7389</v>
      </c>
      <c r="JZ812">
        <v>31.4111</v>
      </c>
      <c r="KA812">
        <v>30.0001</v>
      </c>
      <c r="KB812">
        <v>31.1945</v>
      </c>
      <c r="KC812">
        <v>31.119</v>
      </c>
      <c r="KD812">
        <v>22.2501</v>
      </c>
      <c r="KE812">
        <v>27.9657</v>
      </c>
      <c r="KF812">
        <v>24.0805</v>
      </c>
      <c r="KG812">
        <v>18.741</v>
      </c>
      <c r="KH812">
        <v>473.899</v>
      </c>
      <c r="KI812">
        <v>11.9467</v>
      </c>
      <c r="KJ812">
        <v>100.769</v>
      </c>
      <c r="KK812">
        <v>100.146</v>
      </c>
    </row>
    <row r="813" spans="1:297">
      <c r="A813">
        <v>797</v>
      </c>
      <c r="B813">
        <v>1761517799</v>
      </c>
      <c r="C813">
        <v>10588.5</v>
      </c>
      <c r="D813" t="s">
        <v>2044</v>
      </c>
      <c r="E813" t="s">
        <v>2045</v>
      </c>
      <c r="F813">
        <v>5</v>
      </c>
      <c r="G813" t="s">
        <v>1989</v>
      </c>
      <c r="H813" t="s">
        <v>436</v>
      </c>
      <c r="I813">
        <v>1761517796.5</v>
      </c>
      <c r="J813">
        <f>(K813)/1000</f>
        <v>0</v>
      </c>
      <c r="K813">
        <f>IF(DP813, AN813, AH813)</f>
        <v>0</v>
      </c>
      <c r="L813">
        <f>IF(DP813, AI813, AG813)</f>
        <v>0</v>
      </c>
      <c r="M813">
        <f>DR813 - IF(AU813&gt;1, L813*DL813*100.0/(AW813), 0)</f>
        <v>0</v>
      </c>
      <c r="N813">
        <f>((T813-J813/2)*M813-L813)/(T813+J813/2)</f>
        <v>0</v>
      </c>
      <c r="O813">
        <f>N813*(DY813+DZ813)/1000.0</f>
        <v>0</v>
      </c>
      <c r="P813">
        <f>(DR813 - IF(AU813&gt;1, L813*DL813*100.0/(AW813), 0))*(DY813+DZ813)/1000.0</f>
        <v>0</v>
      </c>
      <c r="Q813">
        <f>2.0/((1/S813-1/R813)+SIGN(S813)*SQRT((1/S813-1/R813)*(1/S813-1/R813) + 4*DM813/((DM813+1)*(DM813+1))*(2*1/S813*1/R813-1/R813*1/R813)))</f>
        <v>0</v>
      </c>
      <c r="R813">
        <f>IF(LEFT(DN813,1)&lt;&gt;"0",IF(LEFT(DN813,1)="1",3.0,DO813),$D$5+$E$5*(EF813*DY813/($K$5*1000))+$F$5*(EF813*DY813/($K$5*1000))*MAX(MIN(DL813,$J$5),$I$5)*MAX(MIN(DL813,$J$5),$I$5)+$G$5*MAX(MIN(DL813,$J$5),$I$5)*(EF813*DY813/($K$5*1000))+$H$5*(EF813*DY813/($K$5*1000))*(EF813*DY813/($K$5*1000)))</f>
        <v>0</v>
      </c>
      <c r="S813">
        <f>J813*(1000-(1000*0.61365*exp(17.502*W813/(240.97+W813))/(DY813+DZ813)+DT813)/2)/(1000*0.61365*exp(17.502*W813/(240.97+W813))/(DY813+DZ813)-DT813)</f>
        <v>0</v>
      </c>
      <c r="T813">
        <f>1/((DM813+1)/(Q813/1.6)+1/(R813/1.37)) + DM813/((DM813+1)/(Q813/1.6) + DM813/(R813/1.37))</f>
        <v>0</v>
      </c>
      <c r="U813">
        <f>(DH813*DK813)</f>
        <v>0</v>
      </c>
      <c r="V813">
        <f>(EA813+(U813+2*0.95*5.67E-8*(((EA813+$B$7)+273)^4-(EA813+273)^4)-44100*J813)/(1.84*29.3*R813+8*0.95*5.67E-8*(EA813+273)^3))</f>
        <v>0</v>
      </c>
      <c r="W813">
        <f>($C$7*EB813+$D$7*EC813+$E$7*V813)</f>
        <v>0</v>
      </c>
      <c r="X813">
        <f>0.61365*exp(17.502*W813/(240.97+W813))</f>
        <v>0</v>
      </c>
      <c r="Y813">
        <f>(Z813/AA813*100)</f>
        <v>0</v>
      </c>
      <c r="Z813">
        <f>DT813*(DY813+DZ813)/1000</f>
        <v>0</v>
      </c>
      <c r="AA813">
        <f>0.61365*exp(17.502*EA813/(240.97+EA813))</f>
        <v>0</v>
      </c>
      <c r="AB813">
        <f>(X813-DT813*(DY813+DZ813)/1000)</f>
        <v>0</v>
      </c>
      <c r="AC813">
        <f>(-J813*44100)</f>
        <v>0</v>
      </c>
      <c r="AD813">
        <f>2*29.3*R813*0.92*(EA813-W813)</f>
        <v>0</v>
      </c>
      <c r="AE813">
        <f>2*0.95*5.67E-8*(((EA813+$B$7)+273)^4-(W813+273)^4)</f>
        <v>0</v>
      </c>
      <c r="AF813">
        <f>U813+AE813+AC813+AD813</f>
        <v>0</v>
      </c>
      <c r="AG813">
        <f>DX813*AU813*(DS813-DR813*(1000-AU813*DU813)/(1000-AU813*DT813))/(100*DL813)</f>
        <v>0</v>
      </c>
      <c r="AH813">
        <f>1000*DX813*AU813*(DT813-DU813)/(100*DL813*(1000-AU813*DT813))</f>
        <v>0</v>
      </c>
      <c r="AI813">
        <f>(AJ813 - AK813 - DY813*1E3/(8.314*(EA813+273.15)) * AM813/DX813 * AL813) * DX813/(100*DL813) * (1000 - DU813)/1000</f>
        <v>0</v>
      </c>
      <c r="AJ813">
        <v>463.8806070703941</v>
      </c>
      <c r="AK813">
        <v>434.3052</v>
      </c>
      <c r="AL813">
        <v>2.674046846397906</v>
      </c>
      <c r="AM813">
        <v>65.59915054871037</v>
      </c>
      <c r="AN813">
        <f>(AP813 - AO813 + DY813*1E3/(8.314*(EA813+273.15)) * AR813/DX813 * AQ813) * DX813/(100*DL813) * 1000/(1000 - AP813)</f>
        <v>0</v>
      </c>
      <c r="AO813">
        <v>11.93312908717261</v>
      </c>
      <c r="AP813">
        <v>16.9148</v>
      </c>
      <c r="AQ813">
        <v>-0.0002212863443961916</v>
      </c>
      <c r="AR813">
        <v>106.857020934854</v>
      </c>
      <c r="AS813">
        <v>0</v>
      </c>
      <c r="AT813">
        <v>0</v>
      </c>
      <c r="AU813">
        <f>IF(AS813*$H$13&gt;=AW813,1.0,(AW813/(AW813-AS813*$H$13)))</f>
        <v>0</v>
      </c>
      <c r="AV813">
        <f>(AU813-1)*100</f>
        <v>0</v>
      </c>
      <c r="AW813">
        <f>MAX(0,($B$13+$C$13*EF813)/(1+$D$13*EF813)*DY813/(EA813+273)*$E$13)</f>
        <v>0</v>
      </c>
      <c r="AX813" t="s">
        <v>437</v>
      </c>
      <c r="AY813" t="s">
        <v>437</v>
      </c>
      <c r="AZ813">
        <v>0</v>
      </c>
      <c r="BA813">
        <v>0</v>
      </c>
      <c r="BB813">
        <f>1-AZ813/BA813</f>
        <v>0</v>
      </c>
      <c r="BC813">
        <v>0</v>
      </c>
      <c r="BD813" t="s">
        <v>437</v>
      </c>
      <c r="BE813" t="s">
        <v>437</v>
      </c>
      <c r="BF813">
        <v>0</v>
      </c>
      <c r="BG813">
        <v>0</v>
      </c>
      <c r="BH813">
        <f>1-BF813/BG813</f>
        <v>0</v>
      </c>
      <c r="BI813">
        <v>0.5</v>
      </c>
      <c r="BJ813">
        <f>DI813</f>
        <v>0</v>
      </c>
      <c r="BK813">
        <f>L813</f>
        <v>0</v>
      </c>
      <c r="BL813">
        <f>BH813*BI813*BJ813</f>
        <v>0</v>
      </c>
      <c r="BM813">
        <f>(BK813-BC813)/BJ813</f>
        <v>0</v>
      </c>
      <c r="BN813">
        <f>(BA813-BG813)/BG813</f>
        <v>0</v>
      </c>
      <c r="BO813">
        <f>AZ813/(BB813+AZ813/BG813)</f>
        <v>0</v>
      </c>
      <c r="BP813" t="s">
        <v>437</v>
      </c>
      <c r="BQ813">
        <v>0</v>
      </c>
      <c r="BR813">
        <f>IF(BQ813&lt;&gt;0, BQ813, BO813)</f>
        <v>0</v>
      </c>
      <c r="BS813">
        <f>1-BR813/BG813</f>
        <v>0</v>
      </c>
      <c r="BT813">
        <f>(BG813-BF813)/(BG813-BR813)</f>
        <v>0</v>
      </c>
      <c r="BU813">
        <f>(BA813-BG813)/(BA813-BR813)</f>
        <v>0</v>
      </c>
      <c r="BV813">
        <f>(BG813-BF813)/(BG813-AZ813)</f>
        <v>0</v>
      </c>
      <c r="BW813">
        <f>(BA813-BG813)/(BA813-AZ813)</f>
        <v>0</v>
      </c>
      <c r="BX813">
        <f>(BT813*BR813/BF813)</f>
        <v>0</v>
      </c>
      <c r="BY813">
        <f>(1-BX813)</f>
        <v>0</v>
      </c>
      <c r="BZ813">
        <v>2020</v>
      </c>
      <c r="CA813">
        <v>290.0000000000001</v>
      </c>
      <c r="CB813">
        <v>1590.42</v>
      </c>
      <c r="CC813">
        <v>295</v>
      </c>
      <c r="CD813">
        <v>5220.67</v>
      </c>
      <c r="CE813">
        <v>1591.29</v>
      </c>
      <c r="CF813">
        <v>-0.87</v>
      </c>
      <c r="CG813">
        <v>300.0000000000001</v>
      </c>
      <c r="CH813">
        <v>23.8</v>
      </c>
      <c r="CI813">
        <v>1650.734719841875</v>
      </c>
      <c r="CJ813">
        <v>2.032994541366527</v>
      </c>
      <c r="CK813">
        <v>-31.03478562282126</v>
      </c>
      <c r="CL813">
        <v>0.9198548094063967</v>
      </c>
      <c r="CM813">
        <v>0.9759925733019913</v>
      </c>
      <c r="CN813">
        <v>-0.00431141668520578</v>
      </c>
      <c r="CO813">
        <v>289.9999999999999</v>
      </c>
      <c r="CP813">
        <v>1590.91</v>
      </c>
      <c r="CQ813">
        <v>765</v>
      </c>
      <c r="CR813">
        <v>5219.32</v>
      </c>
      <c r="CS813">
        <v>1591.27</v>
      </c>
      <c r="CT813">
        <v>-0.36</v>
      </c>
      <c r="DH813">
        <f>$B$11*EG813+$C$11*EH813+$F$11*ES813*(1-EV813)</f>
        <v>0</v>
      </c>
      <c r="DI813">
        <f>DH813*DJ813</f>
        <v>0</v>
      </c>
      <c r="DJ813">
        <f>($B$11*$D$9+$C$11*$D$9+$F$11*((FF813+EX813)/MAX(FF813+EX813+FG813, 0.1)*$I$9+FG813/MAX(FF813+EX813+FG813, 0.1)*$J$9))/($B$11+$C$11+$F$11)</f>
        <v>0</v>
      </c>
      <c r="DK813">
        <f>($B$11*$K$9+$C$11*$K$9+$F$11*((FF813+EX813)/MAX(FF813+EX813+FG813, 0.1)*$P$9+FG813/MAX(FF813+EX813+FG813, 0.1)*$Q$9))/($B$11+$C$11+$F$11)</f>
        <v>0</v>
      </c>
      <c r="DL813">
        <v>6</v>
      </c>
      <c r="DM813">
        <v>0.5</v>
      </c>
      <c r="DN813" t="s">
        <v>438</v>
      </c>
      <c r="DO813">
        <v>2</v>
      </c>
      <c r="DP813" t="b">
        <v>1</v>
      </c>
      <c r="DQ813">
        <v>1761517796.5</v>
      </c>
      <c r="DR813">
        <v>421.5984444444445</v>
      </c>
      <c r="DS813">
        <v>459.8423333333333</v>
      </c>
      <c r="DT813">
        <v>16.91482222222222</v>
      </c>
      <c r="DU813">
        <v>11.93321111111111</v>
      </c>
      <c r="DV813">
        <v>423.9098888888889</v>
      </c>
      <c r="DW813">
        <v>16.83421111111111</v>
      </c>
      <c r="DX813">
        <v>500.056888888889</v>
      </c>
      <c r="DY813">
        <v>90.24186666666667</v>
      </c>
      <c r="DZ813">
        <v>0.1000500777777778</v>
      </c>
      <c r="EA813">
        <v>24.28871111111111</v>
      </c>
      <c r="EB813">
        <v>23.98155555555555</v>
      </c>
      <c r="EC813">
        <v>999.9000000000001</v>
      </c>
      <c r="ED813">
        <v>0</v>
      </c>
      <c r="EE813">
        <v>0</v>
      </c>
      <c r="EF813">
        <v>9985.626666666667</v>
      </c>
      <c r="EG813">
        <v>0</v>
      </c>
      <c r="EH813">
        <v>1069.196666666667</v>
      </c>
      <c r="EI813">
        <v>-38.24385555555556</v>
      </c>
      <c r="EJ813">
        <v>428.8522222222223</v>
      </c>
      <c r="EK813">
        <v>465.3957777777778</v>
      </c>
      <c r="EL813">
        <v>4.981624444444446</v>
      </c>
      <c r="EM813">
        <v>459.8423333333333</v>
      </c>
      <c r="EN813">
        <v>11.93321111111111</v>
      </c>
      <c r="EO813">
        <v>1.526426666666667</v>
      </c>
      <c r="EP813">
        <v>1.076875555555556</v>
      </c>
      <c r="EQ813">
        <v>13.23546666666667</v>
      </c>
      <c r="ER813">
        <v>8.000184444444445</v>
      </c>
      <c r="ES813">
        <v>2000.003333333333</v>
      </c>
      <c r="ET813">
        <v>0.9799950000000001</v>
      </c>
      <c r="EU813">
        <v>0.0200048</v>
      </c>
      <c r="EV813">
        <v>0</v>
      </c>
      <c r="EW813">
        <v>1357.122222222222</v>
      </c>
      <c r="EX813">
        <v>5.00097</v>
      </c>
      <c r="EY813">
        <v>27462.01111111111</v>
      </c>
      <c r="EZ813">
        <v>16707.57777777778</v>
      </c>
      <c r="FA813">
        <v>41.625</v>
      </c>
      <c r="FB813">
        <v>42.687</v>
      </c>
      <c r="FC813">
        <v>41.75</v>
      </c>
      <c r="FD813">
        <v>42.04133333333333</v>
      </c>
      <c r="FE813">
        <v>41.625</v>
      </c>
      <c r="FF813">
        <v>1955.093333333333</v>
      </c>
      <c r="FG813">
        <v>39.91</v>
      </c>
      <c r="FH813">
        <v>0</v>
      </c>
      <c r="FI813">
        <v>12670.40000009537</v>
      </c>
      <c r="FJ813">
        <v>0</v>
      </c>
      <c r="FK813">
        <v>1357.2036</v>
      </c>
      <c r="FL813">
        <v>-2.07923078537863</v>
      </c>
      <c r="FM813">
        <v>-32.54615376692789</v>
      </c>
      <c r="FN813">
        <v>27464.92</v>
      </c>
      <c r="FO813">
        <v>15</v>
      </c>
      <c r="FP813">
        <v>0</v>
      </c>
      <c r="FQ813" t="s">
        <v>439</v>
      </c>
      <c r="FR813">
        <v>1760210915.6</v>
      </c>
      <c r="FS813">
        <v>0</v>
      </c>
      <c r="FT813">
        <v>0</v>
      </c>
      <c r="FU813">
        <v>-0.215</v>
      </c>
      <c r="FV813">
        <v>0</v>
      </c>
      <c r="FW813">
        <v>-0.6919999999999999</v>
      </c>
      <c r="FX813">
        <v>0</v>
      </c>
      <c r="FY813">
        <v>400</v>
      </c>
      <c r="FZ813">
        <v>0</v>
      </c>
      <c r="GA813">
        <v>0.15</v>
      </c>
      <c r="GB813">
        <v>0</v>
      </c>
      <c r="GC813">
        <v>-26.76379756097561</v>
      </c>
      <c r="GD813">
        <v>-77.65928571428569</v>
      </c>
      <c r="GE813">
        <v>7.791263504673831</v>
      </c>
      <c r="GF813">
        <v>0</v>
      </c>
      <c r="GG813">
        <v>1357.108235294118</v>
      </c>
      <c r="GH813">
        <v>1.536134444695507</v>
      </c>
      <c r="GI813">
        <v>0.3771914055242783</v>
      </c>
      <c r="GJ813">
        <v>0</v>
      </c>
      <c r="GK813">
        <v>4.942251463414634</v>
      </c>
      <c r="GL813">
        <v>0.4887888501742277</v>
      </c>
      <c r="GM813">
        <v>0.05595303128565545</v>
      </c>
      <c r="GN813">
        <v>0</v>
      </c>
      <c r="GO813">
        <v>0</v>
      </c>
      <c r="GP813">
        <v>3</v>
      </c>
      <c r="GQ813" t="s">
        <v>455</v>
      </c>
      <c r="GR813">
        <v>3.13312</v>
      </c>
      <c r="GS813">
        <v>2.76012</v>
      </c>
      <c r="GT813">
        <v>0.09487470000000001</v>
      </c>
      <c r="GU813">
        <v>0.100008</v>
      </c>
      <c r="GV813">
        <v>0.0821929</v>
      </c>
      <c r="GW813">
        <v>0.0630183</v>
      </c>
      <c r="GX813">
        <v>28693.8</v>
      </c>
      <c r="GY813">
        <v>28537.7</v>
      </c>
      <c r="GZ813">
        <v>29487</v>
      </c>
      <c r="HA813">
        <v>29315.1</v>
      </c>
      <c r="HB813">
        <v>35764.5</v>
      </c>
      <c r="HC813">
        <v>36389.5</v>
      </c>
      <c r="HD813">
        <v>41489.1</v>
      </c>
      <c r="HE813">
        <v>41645.6</v>
      </c>
      <c r="HF813">
        <v>1.91125</v>
      </c>
      <c r="HG813">
        <v>1.82115</v>
      </c>
      <c r="HH813">
        <v>-0.014849</v>
      </c>
      <c r="HI813">
        <v>0</v>
      </c>
      <c r="HJ813">
        <v>24.2256</v>
      </c>
      <c r="HK813">
        <v>999.9</v>
      </c>
      <c r="HL813">
        <v>32.5</v>
      </c>
      <c r="HM813">
        <v>31.2</v>
      </c>
      <c r="HN813">
        <v>16.4339</v>
      </c>
      <c r="HO813">
        <v>62.557</v>
      </c>
      <c r="HP813">
        <v>30.8734</v>
      </c>
      <c r="HQ813">
        <v>1</v>
      </c>
      <c r="HR813">
        <v>0.311382</v>
      </c>
      <c r="HS813">
        <v>4.83576</v>
      </c>
      <c r="HT813">
        <v>20.2742</v>
      </c>
      <c r="HU813">
        <v>5.21684</v>
      </c>
      <c r="HV813">
        <v>12.0161</v>
      </c>
      <c r="HW813">
        <v>4.9891</v>
      </c>
      <c r="HX813">
        <v>3.2877</v>
      </c>
      <c r="HY813">
        <v>9999</v>
      </c>
      <c r="HZ813">
        <v>9999</v>
      </c>
      <c r="IA813">
        <v>9999</v>
      </c>
      <c r="IB813">
        <v>999.9</v>
      </c>
      <c r="IC813">
        <v>4.97286</v>
      </c>
      <c r="ID813">
        <v>1.86661</v>
      </c>
      <c r="IE813">
        <v>1.86586</v>
      </c>
      <c r="IF813">
        <v>1.86584</v>
      </c>
      <c r="IG813">
        <v>1.8677</v>
      </c>
      <c r="IH813">
        <v>1.87017</v>
      </c>
      <c r="II813">
        <v>1.86878</v>
      </c>
      <c r="IJ813">
        <v>1.87027</v>
      </c>
      <c r="IK813">
        <v>0</v>
      </c>
      <c r="IL813">
        <v>0</v>
      </c>
      <c r="IM813">
        <v>0</v>
      </c>
      <c r="IN813">
        <v>0</v>
      </c>
      <c r="IO813" t="s">
        <v>441</v>
      </c>
      <c r="IP813" t="s">
        <v>442</v>
      </c>
      <c r="IQ813" t="s">
        <v>443</v>
      </c>
      <c r="IR813" t="s">
        <v>443</v>
      </c>
      <c r="IS813" t="s">
        <v>443</v>
      </c>
      <c r="IT813" t="s">
        <v>443</v>
      </c>
      <c r="IU813">
        <v>0</v>
      </c>
      <c r="IV813">
        <v>100</v>
      </c>
      <c r="IW813">
        <v>100</v>
      </c>
      <c r="IX813">
        <v>-2.326</v>
      </c>
      <c r="IY813">
        <v>0.0806</v>
      </c>
      <c r="IZ813">
        <v>-1.414774939843471</v>
      </c>
      <c r="JA813">
        <v>-0.002262605230658699</v>
      </c>
      <c r="JB813">
        <v>4.117972070868355E-07</v>
      </c>
      <c r="JC813">
        <v>-1.535053720392113E-10</v>
      </c>
      <c r="JD813">
        <v>-0.05773197212917025</v>
      </c>
      <c r="JE813">
        <v>-0.004387372397949352</v>
      </c>
      <c r="JF813">
        <v>0.001148265067849212</v>
      </c>
      <c r="JG813">
        <v>-2.372704636287677E-05</v>
      </c>
      <c r="JH813">
        <v>4</v>
      </c>
      <c r="JI813">
        <v>2346</v>
      </c>
      <c r="JJ813">
        <v>1</v>
      </c>
      <c r="JK813">
        <v>24</v>
      </c>
      <c r="JL813">
        <v>21781.4</v>
      </c>
      <c r="JM813">
        <v>29358630</v>
      </c>
      <c r="JN813">
        <v>1.13892</v>
      </c>
      <c r="JO813">
        <v>2.29004</v>
      </c>
      <c r="JP813">
        <v>1.39648</v>
      </c>
      <c r="JQ813">
        <v>2.35352</v>
      </c>
      <c r="JR813">
        <v>1.49536</v>
      </c>
      <c r="JS813">
        <v>2.61597</v>
      </c>
      <c r="JT813">
        <v>35.9879</v>
      </c>
      <c r="JU813">
        <v>24.0262</v>
      </c>
      <c r="JV813">
        <v>18</v>
      </c>
      <c r="JW813">
        <v>502.901</v>
      </c>
      <c r="JX813">
        <v>435.154</v>
      </c>
      <c r="JY813">
        <v>18.7454</v>
      </c>
      <c r="JZ813">
        <v>31.4111</v>
      </c>
      <c r="KA813">
        <v>30.0002</v>
      </c>
      <c r="KB813">
        <v>31.1945</v>
      </c>
      <c r="KC813">
        <v>31.1199</v>
      </c>
      <c r="KD813">
        <v>22.852</v>
      </c>
      <c r="KE813">
        <v>27.9657</v>
      </c>
      <c r="KF813">
        <v>24.0805</v>
      </c>
      <c r="KG813">
        <v>18.7515</v>
      </c>
      <c r="KH813">
        <v>487.274</v>
      </c>
      <c r="KI813">
        <v>11.9214</v>
      </c>
      <c r="KJ813">
        <v>100.771</v>
      </c>
      <c r="KK813">
        <v>100.146</v>
      </c>
    </row>
    <row r="814" spans="1:297">
      <c r="A814">
        <v>798</v>
      </c>
      <c r="B814">
        <v>1761517804</v>
      </c>
      <c r="C814">
        <v>10593.5</v>
      </c>
      <c r="D814" t="s">
        <v>2046</v>
      </c>
      <c r="E814" t="s">
        <v>2047</v>
      </c>
      <c r="F814">
        <v>5</v>
      </c>
      <c r="G814" t="s">
        <v>1989</v>
      </c>
      <c r="H814" t="s">
        <v>436</v>
      </c>
      <c r="I814">
        <v>1761517801.2</v>
      </c>
      <c r="J814">
        <f>(K814)/1000</f>
        <v>0</v>
      </c>
      <c r="K814">
        <f>IF(DP814, AN814, AH814)</f>
        <v>0</v>
      </c>
      <c r="L814">
        <f>IF(DP814, AI814, AG814)</f>
        <v>0</v>
      </c>
      <c r="M814">
        <f>DR814 - IF(AU814&gt;1, L814*DL814*100.0/(AW814), 0)</f>
        <v>0</v>
      </c>
      <c r="N814">
        <f>((T814-J814/2)*M814-L814)/(T814+J814/2)</f>
        <v>0</v>
      </c>
      <c r="O814">
        <f>N814*(DY814+DZ814)/1000.0</f>
        <v>0</v>
      </c>
      <c r="P814">
        <f>(DR814 - IF(AU814&gt;1, L814*DL814*100.0/(AW814), 0))*(DY814+DZ814)/1000.0</f>
        <v>0</v>
      </c>
      <c r="Q814">
        <f>2.0/((1/S814-1/R814)+SIGN(S814)*SQRT((1/S814-1/R814)*(1/S814-1/R814) + 4*DM814/((DM814+1)*(DM814+1))*(2*1/S814*1/R814-1/R814*1/R814)))</f>
        <v>0</v>
      </c>
      <c r="R814">
        <f>IF(LEFT(DN814,1)&lt;&gt;"0",IF(LEFT(DN814,1)="1",3.0,DO814),$D$5+$E$5*(EF814*DY814/($K$5*1000))+$F$5*(EF814*DY814/($K$5*1000))*MAX(MIN(DL814,$J$5),$I$5)*MAX(MIN(DL814,$J$5),$I$5)+$G$5*MAX(MIN(DL814,$J$5),$I$5)*(EF814*DY814/($K$5*1000))+$H$5*(EF814*DY814/($K$5*1000))*(EF814*DY814/($K$5*1000)))</f>
        <v>0</v>
      </c>
      <c r="S814">
        <f>J814*(1000-(1000*0.61365*exp(17.502*W814/(240.97+W814))/(DY814+DZ814)+DT814)/2)/(1000*0.61365*exp(17.502*W814/(240.97+W814))/(DY814+DZ814)-DT814)</f>
        <v>0</v>
      </c>
      <c r="T814">
        <f>1/((DM814+1)/(Q814/1.6)+1/(R814/1.37)) + DM814/((DM814+1)/(Q814/1.6) + DM814/(R814/1.37))</f>
        <v>0</v>
      </c>
      <c r="U814">
        <f>(DH814*DK814)</f>
        <v>0</v>
      </c>
      <c r="V814">
        <f>(EA814+(U814+2*0.95*5.67E-8*(((EA814+$B$7)+273)^4-(EA814+273)^4)-44100*J814)/(1.84*29.3*R814+8*0.95*5.67E-8*(EA814+273)^3))</f>
        <v>0</v>
      </c>
      <c r="W814">
        <f>($C$7*EB814+$D$7*EC814+$E$7*V814)</f>
        <v>0</v>
      </c>
      <c r="X814">
        <f>0.61365*exp(17.502*W814/(240.97+W814))</f>
        <v>0</v>
      </c>
      <c r="Y814">
        <f>(Z814/AA814*100)</f>
        <v>0</v>
      </c>
      <c r="Z814">
        <f>DT814*(DY814+DZ814)/1000</f>
        <v>0</v>
      </c>
      <c r="AA814">
        <f>0.61365*exp(17.502*EA814/(240.97+EA814))</f>
        <v>0</v>
      </c>
      <c r="AB814">
        <f>(X814-DT814*(DY814+DZ814)/1000)</f>
        <v>0</v>
      </c>
      <c r="AC814">
        <f>(-J814*44100)</f>
        <v>0</v>
      </c>
      <c r="AD814">
        <f>2*29.3*R814*0.92*(EA814-W814)</f>
        <v>0</v>
      </c>
      <c r="AE814">
        <f>2*0.95*5.67E-8*(((EA814+$B$7)+273)^4-(W814+273)^4)</f>
        <v>0</v>
      </c>
      <c r="AF814">
        <f>U814+AE814+AC814+AD814</f>
        <v>0</v>
      </c>
      <c r="AG814">
        <f>DX814*AU814*(DS814-DR814*(1000-AU814*DU814)/(1000-AU814*DT814))/(100*DL814)</f>
        <v>0</v>
      </c>
      <c r="AH814">
        <f>1000*DX814*AU814*(DT814-DU814)/(100*DL814*(1000-AU814*DT814))</f>
        <v>0</v>
      </c>
      <c r="AI814">
        <f>(AJ814 - AK814 - DY814*1E3/(8.314*(EA814+273.15)) * AM814/DX814 * AL814) * DX814/(100*DL814) * (1000 - DU814)/1000</f>
        <v>0</v>
      </c>
      <c r="AJ814">
        <v>480.7747093320419</v>
      </c>
      <c r="AK814">
        <v>449.2522969696968</v>
      </c>
      <c r="AL814">
        <v>3.025048500140148</v>
      </c>
      <c r="AM814">
        <v>65.59915054871037</v>
      </c>
      <c r="AN814">
        <f>(AP814 - AO814 + DY814*1E3/(8.314*(EA814+273.15)) * AR814/DX814 * AQ814) * DX814/(100*DL814) * 1000/(1000 - AP814)</f>
        <v>0</v>
      </c>
      <c r="AO814">
        <v>11.93111464231257</v>
      </c>
      <c r="AP814">
        <v>16.91741393939394</v>
      </c>
      <c r="AQ814">
        <v>9.773607283702438E-05</v>
      </c>
      <c r="AR814">
        <v>106.857020934854</v>
      </c>
      <c r="AS814">
        <v>0</v>
      </c>
      <c r="AT814">
        <v>0</v>
      </c>
      <c r="AU814">
        <f>IF(AS814*$H$13&gt;=AW814,1.0,(AW814/(AW814-AS814*$H$13)))</f>
        <v>0</v>
      </c>
      <c r="AV814">
        <f>(AU814-1)*100</f>
        <v>0</v>
      </c>
      <c r="AW814">
        <f>MAX(0,($B$13+$C$13*EF814)/(1+$D$13*EF814)*DY814/(EA814+273)*$E$13)</f>
        <v>0</v>
      </c>
      <c r="AX814" t="s">
        <v>437</v>
      </c>
      <c r="AY814" t="s">
        <v>437</v>
      </c>
      <c r="AZ814">
        <v>0</v>
      </c>
      <c r="BA814">
        <v>0</v>
      </c>
      <c r="BB814">
        <f>1-AZ814/BA814</f>
        <v>0</v>
      </c>
      <c r="BC814">
        <v>0</v>
      </c>
      <c r="BD814" t="s">
        <v>437</v>
      </c>
      <c r="BE814" t="s">
        <v>437</v>
      </c>
      <c r="BF814">
        <v>0</v>
      </c>
      <c r="BG814">
        <v>0</v>
      </c>
      <c r="BH814">
        <f>1-BF814/BG814</f>
        <v>0</v>
      </c>
      <c r="BI814">
        <v>0.5</v>
      </c>
      <c r="BJ814">
        <f>DI814</f>
        <v>0</v>
      </c>
      <c r="BK814">
        <f>L814</f>
        <v>0</v>
      </c>
      <c r="BL814">
        <f>BH814*BI814*BJ814</f>
        <v>0</v>
      </c>
      <c r="BM814">
        <f>(BK814-BC814)/BJ814</f>
        <v>0</v>
      </c>
      <c r="BN814">
        <f>(BA814-BG814)/BG814</f>
        <v>0</v>
      </c>
      <c r="BO814">
        <f>AZ814/(BB814+AZ814/BG814)</f>
        <v>0</v>
      </c>
      <c r="BP814" t="s">
        <v>437</v>
      </c>
      <c r="BQ814">
        <v>0</v>
      </c>
      <c r="BR814">
        <f>IF(BQ814&lt;&gt;0, BQ814, BO814)</f>
        <v>0</v>
      </c>
      <c r="BS814">
        <f>1-BR814/BG814</f>
        <v>0</v>
      </c>
      <c r="BT814">
        <f>(BG814-BF814)/(BG814-BR814)</f>
        <v>0</v>
      </c>
      <c r="BU814">
        <f>(BA814-BG814)/(BA814-BR814)</f>
        <v>0</v>
      </c>
      <c r="BV814">
        <f>(BG814-BF814)/(BG814-AZ814)</f>
        <v>0</v>
      </c>
      <c r="BW814">
        <f>(BA814-BG814)/(BA814-AZ814)</f>
        <v>0</v>
      </c>
      <c r="BX814">
        <f>(BT814*BR814/BF814)</f>
        <v>0</v>
      </c>
      <c r="BY814">
        <f>(1-BX814)</f>
        <v>0</v>
      </c>
      <c r="BZ814">
        <v>2020</v>
      </c>
      <c r="CA814">
        <v>290.0000000000001</v>
      </c>
      <c r="CB814">
        <v>1590.42</v>
      </c>
      <c r="CC814">
        <v>295</v>
      </c>
      <c r="CD814">
        <v>5220.67</v>
      </c>
      <c r="CE814">
        <v>1591.29</v>
      </c>
      <c r="CF814">
        <v>-0.87</v>
      </c>
      <c r="CG814">
        <v>300.0000000000001</v>
      </c>
      <c r="CH814">
        <v>23.8</v>
      </c>
      <c r="CI814">
        <v>1650.734719841875</v>
      </c>
      <c r="CJ814">
        <v>2.032994541366527</v>
      </c>
      <c r="CK814">
        <v>-31.03478562282126</v>
      </c>
      <c r="CL814">
        <v>0.9198548094063967</v>
      </c>
      <c r="CM814">
        <v>0.9759925733019913</v>
      </c>
      <c r="CN814">
        <v>-0.00431141668520578</v>
      </c>
      <c r="CO814">
        <v>289.9999999999999</v>
      </c>
      <c r="CP814">
        <v>1590.91</v>
      </c>
      <c r="CQ814">
        <v>765</v>
      </c>
      <c r="CR814">
        <v>5219.32</v>
      </c>
      <c r="CS814">
        <v>1591.27</v>
      </c>
      <c r="CT814">
        <v>-0.36</v>
      </c>
      <c r="DH814">
        <f>$B$11*EG814+$C$11*EH814+$F$11*ES814*(1-EV814)</f>
        <v>0</v>
      </c>
      <c r="DI814">
        <f>DH814*DJ814</f>
        <v>0</v>
      </c>
      <c r="DJ814">
        <f>($B$11*$D$9+$C$11*$D$9+$F$11*((FF814+EX814)/MAX(FF814+EX814+FG814, 0.1)*$I$9+FG814/MAX(FF814+EX814+FG814, 0.1)*$J$9))/($B$11+$C$11+$F$11)</f>
        <v>0</v>
      </c>
      <c r="DK814">
        <f>($B$11*$K$9+$C$11*$K$9+$F$11*((FF814+EX814)/MAX(FF814+EX814+FG814, 0.1)*$P$9+FG814/MAX(FF814+EX814+FG814, 0.1)*$Q$9))/($B$11+$C$11+$F$11)</f>
        <v>0</v>
      </c>
      <c r="DL814">
        <v>6</v>
      </c>
      <c r="DM814">
        <v>0.5</v>
      </c>
      <c r="DN814" t="s">
        <v>438</v>
      </c>
      <c r="DO814">
        <v>2</v>
      </c>
      <c r="DP814" t="b">
        <v>1</v>
      </c>
      <c r="DQ814">
        <v>1761517801.2</v>
      </c>
      <c r="DR814">
        <v>434.7947</v>
      </c>
      <c r="DS814">
        <v>475.5253000000001</v>
      </c>
      <c r="DT814">
        <v>16.91608</v>
      </c>
      <c r="DU814">
        <v>11.93068</v>
      </c>
      <c r="DV814">
        <v>437.1326</v>
      </c>
      <c r="DW814">
        <v>16.83544</v>
      </c>
      <c r="DX814">
        <v>499.9861999999999</v>
      </c>
      <c r="DY814">
        <v>90.24193</v>
      </c>
      <c r="DZ814">
        <v>0.09998444999999999</v>
      </c>
      <c r="EA814">
        <v>24.29221</v>
      </c>
      <c r="EB814">
        <v>23.98735</v>
      </c>
      <c r="EC814">
        <v>999.9</v>
      </c>
      <c r="ED814">
        <v>0</v>
      </c>
      <c r="EE814">
        <v>0</v>
      </c>
      <c r="EF814">
        <v>9987.563999999998</v>
      </c>
      <c r="EG814">
        <v>0</v>
      </c>
      <c r="EH814">
        <v>1069.18</v>
      </c>
      <c r="EI814">
        <v>-40.73061</v>
      </c>
      <c r="EJ814">
        <v>442.2763</v>
      </c>
      <c r="EK814">
        <v>481.2670999999999</v>
      </c>
      <c r="EL814">
        <v>4.985404000000001</v>
      </c>
      <c r="EM814">
        <v>475.5253000000001</v>
      </c>
      <c r="EN814">
        <v>11.93068</v>
      </c>
      <c r="EO814">
        <v>1.526541</v>
      </c>
      <c r="EP814">
        <v>1.076648</v>
      </c>
      <c r="EQ814">
        <v>13.23661</v>
      </c>
      <c r="ER814">
        <v>7.997085</v>
      </c>
      <c r="ES814">
        <v>2000.006</v>
      </c>
      <c r="ET814">
        <v>0.9799950000000001</v>
      </c>
      <c r="EU814">
        <v>0.0200048</v>
      </c>
      <c r="EV814">
        <v>0</v>
      </c>
      <c r="EW814">
        <v>1356.637</v>
      </c>
      <c r="EX814">
        <v>5.000970000000001</v>
      </c>
      <c r="EY814">
        <v>27454.19</v>
      </c>
      <c r="EZ814">
        <v>16707.65</v>
      </c>
      <c r="FA814">
        <v>41.625</v>
      </c>
      <c r="FB814">
        <v>42.687</v>
      </c>
      <c r="FC814">
        <v>41.75</v>
      </c>
      <c r="FD814">
        <v>42.062</v>
      </c>
      <c r="FE814">
        <v>41.625</v>
      </c>
      <c r="FF814">
        <v>1955.096</v>
      </c>
      <c r="FG814">
        <v>39.90999999999999</v>
      </c>
      <c r="FH814">
        <v>0</v>
      </c>
      <c r="FI814">
        <v>12675.20000004768</v>
      </c>
      <c r="FJ814">
        <v>0</v>
      </c>
      <c r="FK814">
        <v>1356.9264</v>
      </c>
      <c r="FL814">
        <v>-4.437692344424968</v>
      </c>
      <c r="FM814">
        <v>-82.53846165997105</v>
      </c>
      <c r="FN814">
        <v>27460.452</v>
      </c>
      <c r="FO814">
        <v>15</v>
      </c>
      <c r="FP814">
        <v>0</v>
      </c>
      <c r="FQ814" t="s">
        <v>439</v>
      </c>
      <c r="FR814">
        <v>1760210915.6</v>
      </c>
      <c r="FS814">
        <v>0</v>
      </c>
      <c r="FT814">
        <v>0</v>
      </c>
      <c r="FU814">
        <v>-0.215</v>
      </c>
      <c r="FV814">
        <v>0</v>
      </c>
      <c r="FW814">
        <v>-0.6919999999999999</v>
      </c>
      <c r="FX814">
        <v>0</v>
      </c>
      <c r="FY814">
        <v>400</v>
      </c>
      <c r="FZ814">
        <v>0</v>
      </c>
      <c r="GA814">
        <v>0.15</v>
      </c>
      <c r="GB814">
        <v>0</v>
      </c>
      <c r="GC814">
        <v>-33.22680749999999</v>
      </c>
      <c r="GD814">
        <v>-69.96189230769221</v>
      </c>
      <c r="GE814">
        <v>6.921763899591906</v>
      </c>
      <c r="GF814">
        <v>0</v>
      </c>
      <c r="GG814">
        <v>1357.135882352941</v>
      </c>
      <c r="GH814">
        <v>-2.638044324072419</v>
      </c>
      <c r="GI814">
        <v>0.3539534503048365</v>
      </c>
      <c r="GJ814">
        <v>0</v>
      </c>
      <c r="GK814">
        <v>4.978491</v>
      </c>
      <c r="GL814">
        <v>0.08661838649154524</v>
      </c>
      <c r="GM814">
        <v>0.01623241029545525</v>
      </c>
      <c r="GN814">
        <v>1</v>
      </c>
      <c r="GO814">
        <v>1</v>
      </c>
      <c r="GP814">
        <v>3</v>
      </c>
      <c r="GQ814" t="s">
        <v>446</v>
      </c>
      <c r="GR814">
        <v>3.13306</v>
      </c>
      <c r="GS814">
        <v>2.76009</v>
      </c>
      <c r="GT814">
        <v>0.0973292</v>
      </c>
      <c r="GU814">
        <v>0.102611</v>
      </c>
      <c r="GV814">
        <v>0.08220089999999999</v>
      </c>
      <c r="GW814">
        <v>0.06299920000000001</v>
      </c>
      <c r="GX814">
        <v>28615.4</v>
      </c>
      <c r="GY814">
        <v>28455.2</v>
      </c>
      <c r="GZ814">
        <v>29486.5</v>
      </c>
      <c r="HA814">
        <v>29315.3</v>
      </c>
      <c r="HB814">
        <v>35763.7</v>
      </c>
      <c r="HC814">
        <v>36390.5</v>
      </c>
      <c r="HD814">
        <v>41488.6</v>
      </c>
      <c r="HE814">
        <v>41645.9</v>
      </c>
      <c r="HF814">
        <v>1.91103</v>
      </c>
      <c r="HG814">
        <v>1.82132</v>
      </c>
      <c r="HH814">
        <v>-0.0144616</v>
      </c>
      <c r="HI814">
        <v>0</v>
      </c>
      <c r="HJ814">
        <v>24.2256</v>
      </c>
      <c r="HK814">
        <v>999.9</v>
      </c>
      <c r="HL814">
        <v>32.5</v>
      </c>
      <c r="HM814">
        <v>31.2</v>
      </c>
      <c r="HN814">
        <v>16.4326</v>
      </c>
      <c r="HO814">
        <v>62.387</v>
      </c>
      <c r="HP814">
        <v>30.8133</v>
      </c>
      <c r="HQ814">
        <v>1</v>
      </c>
      <c r="HR814">
        <v>0.311222</v>
      </c>
      <c r="HS814">
        <v>4.81873</v>
      </c>
      <c r="HT814">
        <v>20.2745</v>
      </c>
      <c r="HU814">
        <v>5.21549</v>
      </c>
      <c r="HV814">
        <v>12.0159</v>
      </c>
      <c r="HW814">
        <v>4.9886</v>
      </c>
      <c r="HX814">
        <v>3.28755</v>
      </c>
      <c r="HY814">
        <v>9999</v>
      </c>
      <c r="HZ814">
        <v>9999</v>
      </c>
      <c r="IA814">
        <v>9999</v>
      </c>
      <c r="IB814">
        <v>999.9</v>
      </c>
      <c r="IC814">
        <v>4.97287</v>
      </c>
      <c r="ID814">
        <v>1.86661</v>
      </c>
      <c r="IE814">
        <v>1.86587</v>
      </c>
      <c r="IF814">
        <v>1.86584</v>
      </c>
      <c r="IG814">
        <v>1.8677</v>
      </c>
      <c r="IH814">
        <v>1.8702</v>
      </c>
      <c r="II814">
        <v>1.86879</v>
      </c>
      <c r="IJ814">
        <v>1.87027</v>
      </c>
      <c r="IK814">
        <v>0</v>
      </c>
      <c r="IL814">
        <v>0</v>
      </c>
      <c r="IM814">
        <v>0</v>
      </c>
      <c r="IN814">
        <v>0</v>
      </c>
      <c r="IO814" t="s">
        <v>441</v>
      </c>
      <c r="IP814" t="s">
        <v>442</v>
      </c>
      <c r="IQ814" t="s">
        <v>443</v>
      </c>
      <c r="IR814" t="s">
        <v>443</v>
      </c>
      <c r="IS814" t="s">
        <v>443</v>
      </c>
      <c r="IT814" t="s">
        <v>443</v>
      </c>
      <c r="IU814">
        <v>0</v>
      </c>
      <c r="IV814">
        <v>100</v>
      </c>
      <c r="IW814">
        <v>100</v>
      </c>
      <c r="IX814">
        <v>-2.354</v>
      </c>
      <c r="IY814">
        <v>0.0806</v>
      </c>
      <c r="IZ814">
        <v>-1.414774939843471</v>
      </c>
      <c r="JA814">
        <v>-0.002262605230658699</v>
      </c>
      <c r="JB814">
        <v>4.117972070868355E-07</v>
      </c>
      <c r="JC814">
        <v>-1.535053720392113E-10</v>
      </c>
      <c r="JD814">
        <v>-0.05773197212917025</v>
      </c>
      <c r="JE814">
        <v>-0.004387372397949352</v>
      </c>
      <c r="JF814">
        <v>0.001148265067849212</v>
      </c>
      <c r="JG814">
        <v>-2.372704636287677E-05</v>
      </c>
      <c r="JH814">
        <v>4</v>
      </c>
      <c r="JI814">
        <v>2346</v>
      </c>
      <c r="JJ814">
        <v>1</v>
      </c>
      <c r="JK814">
        <v>24</v>
      </c>
      <c r="JL814">
        <v>21781.5</v>
      </c>
      <c r="JM814">
        <v>29358630.1</v>
      </c>
      <c r="JN814">
        <v>1.16699</v>
      </c>
      <c r="JO814">
        <v>2.2876</v>
      </c>
      <c r="JP814">
        <v>1.39771</v>
      </c>
      <c r="JQ814">
        <v>2.35352</v>
      </c>
      <c r="JR814">
        <v>1.49536</v>
      </c>
      <c r="JS814">
        <v>2.65137</v>
      </c>
      <c r="JT814">
        <v>35.9879</v>
      </c>
      <c r="JU814">
        <v>24.0262</v>
      </c>
      <c r="JV814">
        <v>18</v>
      </c>
      <c r="JW814">
        <v>502.753</v>
      </c>
      <c r="JX814">
        <v>435.261</v>
      </c>
      <c r="JY814">
        <v>18.7545</v>
      </c>
      <c r="JZ814">
        <v>31.4111</v>
      </c>
      <c r="KA814">
        <v>30.0001</v>
      </c>
      <c r="KB814">
        <v>31.1945</v>
      </c>
      <c r="KC814">
        <v>31.1199</v>
      </c>
      <c r="KD814">
        <v>23.54</v>
      </c>
      <c r="KE814">
        <v>27.9657</v>
      </c>
      <c r="KF814">
        <v>24.0805</v>
      </c>
      <c r="KG814">
        <v>18.7626</v>
      </c>
      <c r="KH814">
        <v>507.348</v>
      </c>
      <c r="KI814">
        <v>11.9021</v>
      </c>
      <c r="KJ814">
        <v>100.77</v>
      </c>
      <c r="KK814">
        <v>100.147</v>
      </c>
    </row>
    <row r="815" spans="1:297">
      <c r="A815">
        <v>799</v>
      </c>
      <c r="B815">
        <v>1761517809</v>
      </c>
      <c r="C815">
        <v>10598.5</v>
      </c>
      <c r="D815" t="s">
        <v>2048</v>
      </c>
      <c r="E815" t="s">
        <v>2049</v>
      </c>
      <c r="F815">
        <v>5</v>
      </c>
      <c r="G815" t="s">
        <v>1989</v>
      </c>
      <c r="H815" t="s">
        <v>436</v>
      </c>
      <c r="I815">
        <v>1761517806.5</v>
      </c>
      <c r="J815">
        <f>(K815)/1000</f>
        <v>0</v>
      </c>
      <c r="K815">
        <f>IF(DP815, AN815, AH815)</f>
        <v>0</v>
      </c>
      <c r="L815">
        <f>IF(DP815, AI815, AG815)</f>
        <v>0</v>
      </c>
      <c r="M815">
        <f>DR815 - IF(AU815&gt;1, L815*DL815*100.0/(AW815), 0)</f>
        <v>0</v>
      </c>
      <c r="N815">
        <f>((T815-J815/2)*M815-L815)/(T815+J815/2)</f>
        <v>0</v>
      </c>
      <c r="O815">
        <f>N815*(DY815+DZ815)/1000.0</f>
        <v>0</v>
      </c>
      <c r="P815">
        <f>(DR815 - IF(AU815&gt;1, L815*DL815*100.0/(AW815), 0))*(DY815+DZ815)/1000.0</f>
        <v>0</v>
      </c>
      <c r="Q815">
        <f>2.0/((1/S815-1/R815)+SIGN(S815)*SQRT((1/S815-1/R815)*(1/S815-1/R815) + 4*DM815/((DM815+1)*(DM815+1))*(2*1/S815*1/R815-1/R815*1/R815)))</f>
        <v>0</v>
      </c>
      <c r="R815">
        <f>IF(LEFT(DN815,1)&lt;&gt;"0",IF(LEFT(DN815,1)="1",3.0,DO815),$D$5+$E$5*(EF815*DY815/($K$5*1000))+$F$5*(EF815*DY815/($K$5*1000))*MAX(MIN(DL815,$J$5),$I$5)*MAX(MIN(DL815,$J$5),$I$5)+$G$5*MAX(MIN(DL815,$J$5),$I$5)*(EF815*DY815/($K$5*1000))+$H$5*(EF815*DY815/($K$5*1000))*(EF815*DY815/($K$5*1000)))</f>
        <v>0</v>
      </c>
      <c r="S815">
        <f>J815*(1000-(1000*0.61365*exp(17.502*W815/(240.97+W815))/(DY815+DZ815)+DT815)/2)/(1000*0.61365*exp(17.502*W815/(240.97+W815))/(DY815+DZ815)-DT815)</f>
        <v>0</v>
      </c>
      <c r="T815">
        <f>1/((DM815+1)/(Q815/1.6)+1/(R815/1.37)) + DM815/((DM815+1)/(Q815/1.6) + DM815/(R815/1.37))</f>
        <v>0</v>
      </c>
      <c r="U815">
        <f>(DH815*DK815)</f>
        <v>0</v>
      </c>
      <c r="V815">
        <f>(EA815+(U815+2*0.95*5.67E-8*(((EA815+$B$7)+273)^4-(EA815+273)^4)-44100*J815)/(1.84*29.3*R815+8*0.95*5.67E-8*(EA815+273)^3))</f>
        <v>0</v>
      </c>
      <c r="W815">
        <f>($C$7*EB815+$D$7*EC815+$E$7*V815)</f>
        <v>0</v>
      </c>
      <c r="X815">
        <f>0.61365*exp(17.502*W815/(240.97+W815))</f>
        <v>0</v>
      </c>
      <c r="Y815">
        <f>(Z815/AA815*100)</f>
        <v>0</v>
      </c>
      <c r="Z815">
        <f>DT815*(DY815+DZ815)/1000</f>
        <v>0</v>
      </c>
      <c r="AA815">
        <f>0.61365*exp(17.502*EA815/(240.97+EA815))</f>
        <v>0</v>
      </c>
      <c r="AB815">
        <f>(X815-DT815*(DY815+DZ815)/1000)</f>
        <v>0</v>
      </c>
      <c r="AC815">
        <f>(-J815*44100)</f>
        <v>0</v>
      </c>
      <c r="AD815">
        <f>2*29.3*R815*0.92*(EA815-W815)</f>
        <v>0</v>
      </c>
      <c r="AE815">
        <f>2*0.95*5.67E-8*(((EA815+$B$7)+273)^4-(W815+273)^4)</f>
        <v>0</v>
      </c>
      <c r="AF815">
        <f>U815+AE815+AC815+AD815</f>
        <v>0</v>
      </c>
      <c r="AG815">
        <f>DX815*AU815*(DS815-DR815*(1000-AU815*DU815)/(1000-AU815*DT815))/(100*DL815)</f>
        <v>0</v>
      </c>
      <c r="AH815">
        <f>1000*DX815*AU815*(DT815-DU815)/(100*DL815*(1000-AU815*DT815))</f>
        <v>0</v>
      </c>
      <c r="AI815">
        <f>(AJ815 - AK815 - DY815*1E3/(8.314*(EA815+273.15)) * AM815/DX815 * AL815) * DX815/(100*DL815) * (1000 - DU815)/1000</f>
        <v>0</v>
      </c>
      <c r="AJ815">
        <v>497.6401598746406</v>
      </c>
      <c r="AK815">
        <v>464.9535878787879</v>
      </c>
      <c r="AL815">
        <v>3.155424049627604</v>
      </c>
      <c r="AM815">
        <v>65.59915054871037</v>
      </c>
      <c r="AN815">
        <f>(AP815 - AO815 + DY815*1E3/(8.314*(EA815+273.15)) * AR815/DX815 * AQ815) * DX815/(100*DL815) * 1000/(1000 - AP815)</f>
        <v>0</v>
      </c>
      <c r="AO815">
        <v>11.92583501646679</v>
      </c>
      <c r="AP815">
        <v>16.92335939393939</v>
      </c>
      <c r="AQ815">
        <v>0.0001146618326866658</v>
      </c>
      <c r="AR815">
        <v>106.857020934854</v>
      </c>
      <c r="AS815">
        <v>0</v>
      </c>
      <c r="AT815">
        <v>0</v>
      </c>
      <c r="AU815">
        <f>IF(AS815*$H$13&gt;=AW815,1.0,(AW815/(AW815-AS815*$H$13)))</f>
        <v>0</v>
      </c>
      <c r="AV815">
        <f>(AU815-1)*100</f>
        <v>0</v>
      </c>
      <c r="AW815">
        <f>MAX(0,($B$13+$C$13*EF815)/(1+$D$13*EF815)*DY815/(EA815+273)*$E$13)</f>
        <v>0</v>
      </c>
      <c r="AX815" t="s">
        <v>437</v>
      </c>
      <c r="AY815" t="s">
        <v>437</v>
      </c>
      <c r="AZ815">
        <v>0</v>
      </c>
      <c r="BA815">
        <v>0</v>
      </c>
      <c r="BB815">
        <f>1-AZ815/BA815</f>
        <v>0</v>
      </c>
      <c r="BC815">
        <v>0</v>
      </c>
      <c r="BD815" t="s">
        <v>437</v>
      </c>
      <c r="BE815" t="s">
        <v>437</v>
      </c>
      <c r="BF815">
        <v>0</v>
      </c>
      <c r="BG815">
        <v>0</v>
      </c>
      <c r="BH815">
        <f>1-BF815/BG815</f>
        <v>0</v>
      </c>
      <c r="BI815">
        <v>0.5</v>
      </c>
      <c r="BJ815">
        <f>DI815</f>
        <v>0</v>
      </c>
      <c r="BK815">
        <f>L815</f>
        <v>0</v>
      </c>
      <c r="BL815">
        <f>BH815*BI815*BJ815</f>
        <v>0</v>
      </c>
      <c r="BM815">
        <f>(BK815-BC815)/BJ815</f>
        <v>0</v>
      </c>
      <c r="BN815">
        <f>(BA815-BG815)/BG815</f>
        <v>0</v>
      </c>
      <c r="BO815">
        <f>AZ815/(BB815+AZ815/BG815)</f>
        <v>0</v>
      </c>
      <c r="BP815" t="s">
        <v>437</v>
      </c>
      <c r="BQ815">
        <v>0</v>
      </c>
      <c r="BR815">
        <f>IF(BQ815&lt;&gt;0, BQ815, BO815)</f>
        <v>0</v>
      </c>
      <c r="BS815">
        <f>1-BR815/BG815</f>
        <v>0</v>
      </c>
      <c r="BT815">
        <f>(BG815-BF815)/(BG815-BR815)</f>
        <v>0</v>
      </c>
      <c r="BU815">
        <f>(BA815-BG815)/(BA815-BR815)</f>
        <v>0</v>
      </c>
      <c r="BV815">
        <f>(BG815-BF815)/(BG815-AZ815)</f>
        <v>0</v>
      </c>
      <c r="BW815">
        <f>(BA815-BG815)/(BA815-AZ815)</f>
        <v>0</v>
      </c>
      <c r="BX815">
        <f>(BT815*BR815/BF815)</f>
        <v>0</v>
      </c>
      <c r="BY815">
        <f>(1-BX815)</f>
        <v>0</v>
      </c>
      <c r="BZ815">
        <v>2020</v>
      </c>
      <c r="CA815">
        <v>290.0000000000001</v>
      </c>
      <c r="CB815">
        <v>1590.42</v>
      </c>
      <c r="CC815">
        <v>295</v>
      </c>
      <c r="CD815">
        <v>5220.67</v>
      </c>
      <c r="CE815">
        <v>1591.29</v>
      </c>
      <c r="CF815">
        <v>-0.87</v>
      </c>
      <c r="CG815">
        <v>300.0000000000001</v>
      </c>
      <c r="CH815">
        <v>23.8</v>
      </c>
      <c r="CI815">
        <v>1650.734719841875</v>
      </c>
      <c r="CJ815">
        <v>2.032994541366527</v>
      </c>
      <c r="CK815">
        <v>-31.03478562282126</v>
      </c>
      <c r="CL815">
        <v>0.9198548094063967</v>
      </c>
      <c r="CM815">
        <v>0.9759925733019913</v>
      </c>
      <c r="CN815">
        <v>-0.00431141668520578</v>
      </c>
      <c r="CO815">
        <v>289.9999999999999</v>
      </c>
      <c r="CP815">
        <v>1590.91</v>
      </c>
      <c r="CQ815">
        <v>765</v>
      </c>
      <c r="CR815">
        <v>5219.32</v>
      </c>
      <c r="CS815">
        <v>1591.27</v>
      </c>
      <c r="CT815">
        <v>-0.36</v>
      </c>
      <c r="DH815">
        <f>$B$11*EG815+$C$11*EH815+$F$11*ES815*(1-EV815)</f>
        <v>0</v>
      </c>
      <c r="DI815">
        <f>DH815*DJ815</f>
        <v>0</v>
      </c>
      <c r="DJ815">
        <f>($B$11*$D$9+$C$11*$D$9+$F$11*((FF815+EX815)/MAX(FF815+EX815+FG815, 0.1)*$I$9+FG815/MAX(FF815+EX815+FG815, 0.1)*$J$9))/($B$11+$C$11+$F$11)</f>
        <v>0</v>
      </c>
      <c r="DK815">
        <f>($B$11*$K$9+$C$11*$K$9+$F$11*((FF815+EX815)/MAX(FF815+EX815+FG815, 0.1)*$P$9+FG815/MAX(FF815+EX815+FG815, 0.1)*$Q$9))/($B$11+$C$11+$F$11)</f>
        <v>0</v>
      </c>
      <c r="DL815">
        <v>6</v>
      </c>
      <c r="DM815">
        <v>0.5</v>
      </c>
      <c r="DN815" t="s">
        <v>438</v>
      </c>
      <c r="DO815">
        <v>2</v>
      </c>
      <c r="DP815" t="b">
        <v>1</v>
      </c>
      <c r="DQ815">
        <v>1761517806.5</v>
      </c>
      <c r="DR815">
        <v>450.8634444444444</v>
      </c>
      <c r="DS815">
        <v>493.2517777777778</v>
      </c>
      <c r="DT815">
        <v>16.91994444444444</v>
      </c>
      <c r="DU815">
        <v>11.92562222222222</v>
      </c>
      <c r="DV815">
        <v>453.2333333333333</v>
      </c>
      <c r="DW815">
        <v>16.83924444444444</v>
      </c>
      <c r="DX815">
        <v>500.0136666666666</v>
      </c>
      <c r="DY815">
        <v>90.24573333333335</v>
      </c>
      <c r="DZ815">
        <v>0.1000495555555556</v>
      </c>
      <c r="EA815">
        <v>24.29405555555555</v>
      </c>
      <c r="EB815">
        <v>23.98956666666667</v>
      </c>
      <c r="EC815">
        <v>999.9000000000001</v>
      </c>
      <c r="ED815">
        <v>0</v>
      </c>
      <c r="EE815">
        <v>0</v>
      </c>
      <c r="EF815">
        <v>9979.721111111112</v>
      </c>
      <c r="EG815">
        <v>0</v>
      </c>
      <c r="EH815">
        <v>1069.18</v>
      </c>
      <c r="EI815">
        <v>-42.38844444444445</v>
      </c>
      <c r="EJ815">
        <v>458.6233333333334</v>
      </c>
      <c r="EK815">
        <v>499.2052222222222</v>
      </c>
      <c r="EL815">
        <v>4.994318888888889</v>
      </c>
      <c r="EM815">
        <v>493.2517777777778</v>
      </c>
      <c r="EN815">
        <v>11.92562222222222</v>
      </c>
      <c r="EO815">
        <v>1.526953333333333</v>
      </c>
      <c r="EP815">
        <v>1.076237777777778</v>
      </c>
      <c r="EQ815">
        <v>13.24076666666667</v>
      </c>
      <c r="ER815">
        <v>7.991482222222221</v>
      </c>
      <c r="ES815">
        <v>2000.004444444445</v>
      </c>
      <c r="ET815">
        <v>0.9799950000000001</v>
      </c>
      <c r="EU815">
        <v>0.0200048</v>
      </c>
      <c r="EV815">
        <v>0</v>
      </c>
      <c r="EW815">
        <v>1355.938888888889</v>
      </c>
      <c r="EX815">
        <v>5.00097</v>
      </c>
      <c r="EY815">
        <v>27442.42222222222</v>
      </c>
      <c r="EZ815">
        <v>16707.62222222222</v>
      </c>
      <c r="FA815">
        <v>41.625</v>
      </c>
      <c r="FB815">
        <v>42.687</v>
      </c>
      <c r="FC815">
        <v>41.75</v>
      </c>
      <c r="FD815">
        <v>42.062</v>
      </c>
      <c r="FE815">
        <v>41.625</v>
      </c>
      <c r="FF815">
        <v>1955.094444444444</v>
      </c>
      <c r="FG815">
        <v>39.91</v>
      </c>
      <c r="FH815">
        <v>0</v>
      </c>
      <c r="FI815">
        <v>12680</v>
      </c>
      <c r="FJ815">
        <v>0</v>
      </c>
      <c r="FK815">
        <v>1356.5128</v>
      </c>
      <c r="FL815">
        <v>-6.89153849715682</v>
      </c>
      <c r="FM815">
        <v>-117.2384617049248</v>
      </c>
      <c r="FN815">
        <v>27452.504</v>
      </c>
      <c r="FO815">
        <v>15</v>
      </c>
      <c r="FP815">
        <v>0</v>
      </c>
      <c r="FQ815" t="s">
        <v>439</v>
      </c>
      <c r="FR815">
        <v>1760210915.6</v>
      </c>
      <c r="FS815">
        <v>0</v>
      </c>
      <c r="FT815">
        <v>0</v>
      </c>
      <c r="FU815">
        <v>-0.215</v>
      </c>
      <c r="FV815">
        <v>0</v>
      </c>
      <c r="FW815">
        <v>-0.6919999999999999</v>
      </c>
      <c r="FX815">
        <v>0</v>
      </c>
      <c r="FY815">
        <v>400</v>
      </c>
      <c r="FZ815">
        <v>0</v>
      </c>
      <c r="GA815">
        <v>0.15</v>
      </c>
      <c r="GB815">
        <v>0</v>
      </c>
      <c r="GC815">
        <v>-38.11775365853659</v>
      </c>
      <c r="GD815">
        <v>-40.70546132404188</v>
      </c>
      <c r="GE815">
        <v>4.21901440392604</v>
      </c>
      <c r="GF815">
        <v>0</v>
      </c>
      <c r="GG815">
        <v>1356.743529411765</v>
      </c>
      <c r="GH815">
        <v>-4.737662350087517</v>
      </c>
      <c r="GI815">
        <v>0.5414842475191887</v>
      </c>
      <c r="GJ815">
        <v>0</v>
      </c>
      <c r="GK815">
        <v>4.986356097560976</v>
      </c>
      <c r="GL815">
        <v>0.0341287108013897</v>
      </c>
      <c r="GM815">
        <v>0.005070325855718239</v>
      </c>
      <c r="GN815">
        <v>1</v>
      </c>
      <c r="GO815">
        <v>1</v>
      </c>
      <c r="GP815">
        <v>3</v>
      </c>
      <c r="GQ815" t="s">
        <v>446</v>
      </c>
      <c r="GR815">
        <v>3.1331</v>
      </c>
      <c r="GS815">
        <v>2.76024</v>
      </c>
      <c r="GT815">
        <v>0.09985869999999999</v>
      </c>
      <c r="GU815">
        <v>0.105243</v>
      </c>
      <c r="GV815">
        <v>0.0822286</v>
      </c>
      <c r="GW815">
        <v>0.0629863</v>
      </c>
      <c r="GX815">
        <v>28534.5</v>
      </c>
      <c r="GY815">
        <v>28371.7</v>
      </c>
      <c r="GZ815">
        <v>29485.8</v>
      </c>
      <c r="HA815">
        <v>29315.2</v>
      </c>
      <c r="HB815">
        <v>35762.3</v>
      </c>
      <c r="HC815">
        <v>36390.8</v>
      </c>
      <c r="HD815">
        <v>41488.1</v>
      </c>
      <c r="HE815">
        <v>41645.6</v>
      </c>
      <c r="HF815">
        <v>1.91127</v>
      </c>
      <c r="HG815">
        <v>1.8214</v>
      </c>
      <c r="HH815">
        <v>-0.0144616</v>
      </c>
      <c r="HI815">
        <v>0</v>
      </c>
      <c r="HJ815">
        <v>24.2259</v>
      </c>
      <c r="HK815">
        <v>999.9</v>
      </c>
      <c r="HL815">
        <v>32.5</v>
      </c>
      <c r="HM815">
        <v>31.2</v>
      </c>
      <c r="HN815">
        <v>16.4345</v>
      </c>
      <c r="HO815">
        <v>62.577</v>
      </c>
      <c r="HP815">
        <v>30.7812</v>
      </c>
      <c r="HQ815">
        <v>1</v>
      </c>
      <c r="HR815">
        <v>0.311349</v>
      </c>
      <c r="HS815">
        <v>4.81937</v>
      </c>
      <c r="HT815">
        <v>20.2745</v>
      </c>
      <c r="HU815">
        <v>5.21594</v>
      </c>
      <c r="HV815">
        <v>12.0159</v>
      </c>
      <c r="HW815">
        <v>4.9889</v>
      </c>
      <c r="HX815">
        <v>3.2876</v>
      </c>
      <c r="HY815">
        <v>9999</v>
      </c>
      <c r="HZ815">
        <v>9999</v>
      </c>
      <c r="IA815">
        <v>9999</v>
      </c>
      <c r="IB815">
        <v>999.9</v>
      </c>
      <c r="IC815">
        <v>4.97283</v>
      </c>
      <c r="ID815">
        <v>1.86661</v>
      </c>
      <c r="IE815">
        <v>1.86587</v>
      </c>
      <c r="IF815">
        <v>1.86584</v>
      </c>
      <c r="IG815">
        <v>1.86768</v>
      </c>
      <c r="IH815">
        <v>1.87017</v>
      </c>
      <c r="II815">
        <v>1.86877</v>
      </c>
      <c r="IJ815">
        <v>1.87027</v>
      </c>
      <c r="IK815">
        <v>0</v>
      </c>
      <c r="IL815">
        <v>0</v>
      </c>
      <c r="IM815">
        <v>0</v>
      </c>
      <c r="IN815">
        <v>0</v>
      </c>
      <c r="IO815" t="s">
        <v>441</v>
      </c>
      <c r="IP815" t="s">
        <v>442</v>
      </c>
      <c r="IQ815" t="s">
        <v>443</v>
      </c>
      <c r="IR815" t="s">
        <v>443</v>
      </c>
      <c r="IS815" t="s">
        <v>443</v>
      </c>
      <c r="IT815" t="s">
        <v>443</v>
      </c>
      <c r="IU815">
        <v>0</v>
      </c>
      <c r="IV815">
        <v>100</v>
      </c>
      <c r="IW815">
        <v>100</v>
      </c>
      <c r="IX815">
        <v>-2.385</v>
      </c>
      <c r="IY815">
        <v>0.0808</v>
      </c>
      <c r="IZ815">
        <v>-1.414774939843471</v>
      </c>
      <c r="JA815">
        <v>-0.002262605230658699</v>
      </c>
      <c r="JB815">
        <v>4.117972070868355E-07</v>
      </c>
      <c r="JC815">
        <v>-1.535053720392113E-10</v>
      </c>
      <c r="JD815">
        <v>-0.05773197212917025</v>
      </c>
      <c r="JE815">
        <v>-0.004387372397949352</v>
      </c>
      <c r="JF815">
        <v>0.001148265067849212</v>
      </c>
      <c r="JG815">
        <v>-2.372704636287677E-05</v>
      </c>
      <c r="JH815">
        <v>4</v>
      </c>
      <c r="JI815">
        <v>2346</v>
      </c>
      <c r="JJ815">
        <v>1</v>
      </c>
      <c r="JK815">
        <v>24</v>
      </c>
      <c r="JL815">
        <v>21781.6</v>
      </c>
      <c r="JM815">
        <v>29358630.1</v>
      </c>
      <c r="JN815">
        <v>1.20361</v>
      </c>
      <c r="JO815">
        <v>2.27539</v>
      </c>
      <c r="JP815">
        <v>1.39648</v>
      </c>
      <c r="JQ815">
        <v>2.35474</v>
      </c>
      <c r="JR815">
        <v>1.49536</v>
      </c>
      <c r="JS815">
        <v>2.69531</v>
      </c>
      <c r="JT815">
        <v>35.9879</v>
      </c>
      <c r="JU815">
        <v>24.0262</v>
      </c>
      <c r="JV815">
        <v>18</v>
      </c>
      <c r="JW815">
        <v>502.917</v>
      </c>
      <c r="JX815">
        <v>435.308</v>
      </c>
      <c r="JY815">
        <v>18.7658</v>
      </c>
      <c r="JZ815">
        <v>31.4111</v>
      </c>
      <c r="KA815">
        <v>30.0001</v>
      </c>
      <c r="KB815">
        <v>31.1945</v>
      </c>
      <c r="KC815">
        <v>31.1199</v>
      </c>
      <c r="KD815">
        <v>24.1349</v>
      </c>
      <c r="KE815">
        <v>27.9657</v>
      </c>
      <c r="KF815">
        <v>24.0805</v>
      </c>
      <c r="KG815">
        <v>18.7701</v>
      </c>
      <c r="KH815">
        <v>520.722</v>
      </c>
      <c r="KI815">
        <v>11.8722</v>
      </c>
      <c r="KJ815">
        <v>100.768</v>
      </c>
      <c r="KK815">
        <v>100.146</v>
      </c>
    </row>
    <row r="816" spans="1:297">
      <c r="A816">
        <v>800</v>
      </c>
      <c r="B816">
        <v>1761517814</v>
      </c>
      <c r="C816">
        <v>10603.5</v>
      </c>
      <c r="D816" t="s">
        <v>2050</v>
      </c>
      <c r="E816" t="s">
        <v>2051</v>
      </c>
      <c r="F816">
        <v>5</v>
      </c>
      <c r="G816" t="s">
        <v>1989</v>
      </c>
      <c r="H816" t="s">
        <v>436</v>
      </c>
      <c r="I816">
        <v>1761517811.2</v>
      </c>
      <c r="J816">
        <f>(K816)/1000</f>
        <v>0</v>
      </c>
      <c r="K816">
        <f>IF(DP816, AN816, AH816)</f>
        <v>0</v>
      </c>
      <c r="L816">
        <f>IF(DP816, AI816, AG816)</f>
        <v>0</v>
      </c>
      <c r="M816">
        <f>DR816 - IF(AU816&gt;1, L816*DL816*100.0/(AW816), 0)</f>
        <v>0</v>
      </c>
      <c r="N816">
        <f>((T816-J816/2)*M816-L816)/(T816+J816/2)</f>
        <v>0</v>
      </c>
      <c r="O816">
        <f>N816*(DY816+DZ816)/1000.0</f>
        <v>0</v>
      </c>
      <c r="P816">
        <f>(DR816 - IF(AU816&gt;1, L816*DL816*100.0/(AW816), 0))*(DY816+DZ816)/1000.0</f>
        <v>0</v>
      </c>
      <c r="Q816">
        <f>2.0/((1/S816-1/R816)+SIGN(S816)*SQRT((1/S816-1/R816)*(1/S816-1/R816) + 4*DM816/((DM816+1)*(DM816+1))*(2*1/S816*1/R816-1/R816*1/R816)))</f>
        <v>0</v>
      </c>
      <c r="R816">
        <f>IF(LEFT(DN816,1)&lt;&gt;"0",IF(LEFT(DN816,1)="1",3.0,DO816),$D$5+$E$5*(EF816*DY816/($K$5*1000))+$F$5*(EF816*DY816/($K$5*1000))*MAX(MIN(DL816,$J$5),$I$5)*MAX(MIN(DL816,$J$5),$I$5)+$G$5*MAX(MIN(DL816,$J$5),$I$5)*(EF816*DY816/($K$5*1000))+$H$5*(EF816*DY816/($K$5*1000))*(EF816*DY816/($K$5*1000)))</f>
        <v>0</v>
      </c>
      <c r="S816">
        <f>J816*(1000-(1000*0.61365*exp(17.502*W816/(240.97+W816))/(DY816+DZ816)+DT816)/2)/(1000*0.61365*exp(17.502*W816/(240.97+W816))/(DY816+DZ816)-DT816)</f>
        <v>0</v>
      </c>
      <c r="T816">
        <f>1/((DM816+1)/(Q816/1.6)+1/(R816/1.37)) + DM816/((DM816+1)/(Q816/1.6) + DM816/(R816/1.37))</f>
        <v>0</v>
      </c>
      <c r="U816">
        <f>(DH816*DK816)</f>
        <v>0</v>
      </c>
      <c r="V816">
        <f>(EA816+(U816+2*0.95*5.67E-8*(((EA816+$B$7)+273)^4-(EA816+273)^4)-44100*J816)/(1.84*29.3*R816+8*0.95*5.67E-8*(EA816+273)^3))</f>
        <v>0</v>
      </c>
      <c r="W816">
        <f>($C$7*EB816+$D$7*EC816+$E$7*V816)</f>
        <v>0</v>
      </c>
      <c r="X816">
        <f>0.61365*exp(17.502*W816/(240.97+W816))</f>
        <v>0</v>
      </c>
      <c r="Y816">
        <f>(Z816/AA816*100)</f>
        <v>0</v>
      </c>
      <c r="Z816">
        <f>DT816*(DY816+DZ816)/1000</f>
        <v>0</v>
      </c>
      <c r="AA816">
        <f>0.61365*exp(17.502*EA816/(240.97+EA816))</f>
        <v>0</v>
      </c>
      <c r="AB816">
        <f>(X816-DT816*(DY816+DZ816)/1000)</f>
        <v>0</v>
      </c>
      <c r="AC816">
        <f>(-J816*44100)</f>
        <v>0</v>
      </c>
      <c r="AD816">
        <f>2*29.3*R816*0.92*(EA816-W816)</f>
        <v>0</v>
      </c>
      <c r="AE816">
        <f>2*0.95*5.67E-8*(((EA816+$B$7)+273)^4-(W816+273)^4)</f>
        <v>0</v>
      </c>
      <c r="AF816">
        <f>U816+AE816+AC816+AD816</f>
        <v>0</v>
      </c>
      <c r="AG816">
        <f>DX816*AU816*(DS816-DR816*(1000-AU816*DU816)/(1000-AU816*DT816))/(100*DL816)</f>
        <v>0</v>
      </c>
      <c r="AH816">
        <f>1000*DX816*AU816*(DT816-DU816)/(100*DL816*(1000-AU816*DT816))</f>
        <v>0</v>
      </c>
      <c r="AI816">
        <f>(AJ816 - AK816 - DY816*1E3/(8.314*(EA816+273.15)) * AM816/DX816 * AL816) * DX816/(100*DL816) * (1000 - DU816)/1000</f>
        <v>0</v>
      </c>
      <c r="AJ816">
        <v>514.9102428809409</v>
      </c>
      <c r="AK816">
        <v>481.3393636363635</v>
      </c>
      <c r="AL816">
        <v>3.286779726234946</v>
      </c>
      <c r="AM816">
        <v>65.59915054871037</v>
      </c>
      <c r="AN816">
        <f>(AP816 - AO816 + DY816*1E3/(8.314*(EA816+273.15)) * AR816/DX816 * AQ816) * DX816/(100*DL816) * 1000/(1000 - AP816)</f>
        <v>0</v>
      </c>
      <c r="AO816">
        <v>11.92198906848491</v>
      </c>
      <c r="AP816">
        <v>16.93339636363636</v>
      </c>
      <c r="AQ816">
        <v>0.000165807849826502</v>
      </c>
      <c r="AR816">
        <v>106.857020934854</v>
      </c>
      <c r="AS816">
        <v>0</v>
      </c>
      <c r="AT816">
        <v>0</v>
      </c>
      <c r="AU816">
        <f>IF(AS816*$H$13&gt;=AW816,1.0,(AW816/(AW816-AS816*$H$13)))</f>
        <v>0</v>
      </c>
      <c r="AV816">
        <f>(AU816-1)*100</f>
        <v>0</v>
      </c>
      <c r="AW816">
        <f>MAX(0,($B$13+$C$13*EF816)/(1+$D$13*EF816)*DY816/(EA816+273)*$E$13)</f>
        <v>0</v>
      </c>
      <c r="AX816" t="s">
        <v>437</v>
      </c>
      <c r="AY816" t="s">
        <v>437</v>
      </c>
      <c r="AZ816">
        <v>0</v>
      </c>
      <c r="BA816">
        <v>0</v>
      </c>
      <c r="BB816">
        <f>1-AZ816/BA816</f>
        <v>0</v>
      </c>
      <c r="BC816">
        <v>0</v>
      </c>
      <c r="BD816" t="s">
        <v>437</v>
      </c>
      <c r="BE816" t="s">
        <v>437</v>
      </c>
      <c r="BF816">
        <v>0</v>
      </c>
      <c r="BG816">
        <v>0</v>
      </c>
      <c r="BH816">
        <f>1-BF816/BG816</f>
        <v>0</v>
      </c>
      <c r="BI816">
        <v>0.5</v>
      </c>
      <c r="BJ816">
        <f>DI816</f>
        <v>0</v>
      </c>
      <c r="BK816">
        <f>L816</f>
        <v>0</v>
      </c>
      <c r="BL816">
        <f>BH816*BI816*BJ816</f>
        <v>0</v>
      </c>
      <c r="BM816">
        <f>(BK816-BC816)/BJ816</f>
        <v>0</v>
      </c>
      <c r="BN816">
        <f>(BA816-BG816)/BG816</f>
        <v>0</v>
      </c>
      <c r="BO816">
        <f>AZ816/(BB816+AZ816/BG816)</f>
        <v>0</v>
      </c>
      <c r="BP816" t="s">
        <v>437</v>
      </c>
      <c r="BQ816">
        <v>0</v>
      </c>
      <c r="BR816">
        <f>IF(BQ816&lt;&gt;0, BQ816, BO816)</f>
        <v>0</v>
      </c>
      <c r="BS816">
        <f>1-BR816/BG816</f>
        <v>0</v>
      </c>
      <c r="BT816">
        <f>(BG816-BF816)/(BG816-BR816)</f>
        <v>0</v>
      </c>
      <c r="BU816">
        <f>(BA816-BG816)/(BA816-BR816)</f>
        <v>0</v>
      </c>
      <c r="BV816">
        <f>(BG816-BF816)/(BG816-AZ816)</f>
        <v>0</v>
      </c>
      <c r="BW816">
        <f>(BA816-BG816)/(BA816-AZ816)</f>
        <v>0</v>
      </c>
      <c r="BX816">
        <f>(BT816*BR816/BF816)</f>
        <v>0</v>
      </c>
      <c r="BY816">
        <f>(1-BX816)</f>
        <v>0</v>
      </c>
      <c r="BZ816">
        <v>2020</v>
      </c>
      <c r="CA816">
        <v>290.0000000000001</v>
      </c>
      <c r="CB816">
        <v>1590.42</v>
      </c>
      <c r="CC816">
        <v>295</v>
      </c>
      <c r="CD816">
        <v>5220.67</v>
      </c>
      <c r="CE816">
        <v>1591.29</v>
      </c>
      <c r="CF816">
        <v>-0.87</v>
      </c>
      <c r="CG816">
        <v>300.0000000000001</v>
      </c>
      <c r="CH816">
        <v>23.8</v>
      </c>
      <c r="CI816">
        <v>1650.734719841875</v>
      </c>
      <c r="CJ816">
        <v>2.032994541366527</v>
      </c>
      <c r="CK816">
        <v>-31.03478562282126</v>
      </c>
      <c r="CL816">
        <v>0.9198548094063967</v>
      </c>
      <c r="CM816">
        <v>0.9759925733019913</v>
      </c>
      <c r="CN816">
        <v>-0.00431141668520578</v>
      </c>
      <c r="CO816">
        <v>289.9999999999999</v>
      </c>
      <c r="CP816">
        <v>1590.91</v>
      </c>
      <c r="CQ816">
        <v>765</v>
      </c>
      <c r="CR816">
        <v>5219.32</v>
      </c>
      <c r="CS816">
        <v>1591.27</v>
      </c>
      <c r="CT816">
        <v>-0.36</v>
      </c>
      <c r="DH816">
        <f>$B$11*EG816+$C$11*EH816+$F$11*ES816*(1-EV816)</f>
        <v>0</v>
      </c>
      <c r="DI816">
        <f>DH816*DJ816</f>
        <v>0</v>
      </c>
      <c r="DJ816">
        <f>($B$11*$D$9+$C$11*$D$9+$F$11*((FF816+EX816)/MAX(FF816+EX816+FG816, 0.1)*$I$9+FG816/MAX(FF816+EX816+FG816, 0.1)*$J$9))/($B$11+$C$11+$F$11)</f>
        <v>0</v>
      </c>
      <c r="DK816">
        <f>($B$11*$K$9+$C$11*$K$9+$F$11*((FF816+EX816)/MAX(FF816+EX816+FG816, 0.1)*$P$9+FG816/MAX(FF816+EX816+FG816, 0.1)*$Q$9))/($B$11+$C$11+$F$11)</f>
        <v>0</v>
      </c>
      <c r="DL816">
        <v>6</v>
      </c>
      <c r="DM816">
        <v>0.5</v>
      </c>
      <c r="DN816" t="s">
        <v>438</v>
      </c>
      <c r="DO816">
        <v>2</v>
      </c>
      <c r="DP816" t="b">
        <v>1</v>
      </c>
      <c r="DQ816">
        <v>1761517811.2</v>
      </c>
      <c r="DR816">
        <v>465.7639</v>
      </c>
      <c r="DS816">
        <v>509.2425999999999</v>
      </c>
      <c r="DT816">
        <v>16.92834</v>
      </c>
      <c r="DU816">
        <v>11.92207</v>
      </c>
      <c r="DV816">
        <v>468.1632</v>
      </c>
      <c r="DW816">
        <v>16.84756</v>
      </c>
      <c r="DX816">
        <v>499.9936000000001</v>
      </c>
      <c r="DY816">
        <v>90.24386</v>
      </c>
      <c r="DZ816">
        <v>0.09993540000000001</v>
      </c>
      <c r="EA816">
        <v>24.29752</v>
      </c>
      <c r="EB816">
        <v>23.98959</v>
      </c>
      <c r="EC816">
        <v>999.9</v>
      </c>
      <c r="ED816">
        <v>0</v>
      </c>
      <c r="EE816">
        <v>0</v>
      </c>
      <c r="EF816">
        <v>10013.565</v>
      </c>
      <c r="EG816">
        <v>0</v>
      </c>
      <c r="EH816">
        <v>1069.2</v>
      </c>
      <c r="EI816">
        <v>-43.47883</v>
      </c>
      <c r="EJ816">
        <v>473.7841</v>
      </c>
      <c r="EK816">
        <v>515.3869999999999</v>
      </c>
      <c r="EL816">
        <v>5.006272</v>
      </c>
      <c r="EM816">
        <v>509.2425999999999</v>
      </c>
      <c r="EN816">
        <v>11.92207</v>
      </c>
      <c r="EO816">
        <v>1.527677</v>
      </c>
      <c r="EP816">
        <v>1.075893</v>
      </c>
      <c r="EQ816">
        <v>13.24805</v>
      </c>
      <c r="ER816">
        <v>7.986798</v>
      </c>
      <c r="ES816">
        <v>2000.011999999999</v>
      </c>
      <c r="ET816">
        <v>0.9799950000000001</v>
      </c>
      <c r="EU816">
        <v>0.0200048</v>
      </c>
      <c r="EV816">
        <v>0</v>
      </c>
      <c r="EW816">
        <v>1355.331</v>
      </c>
      <c r="EX816">
        <v>5.000970000000001</v>
      </c>
      <c r="EY816">
        <v>27431.29</v>
      </c>
      <c r="EZ816">
        <v>16707.64</v>
      </c>
      <c r="FA816">
        <v>41.625</v>
      </c>
      <c r="FB816">
        <v>42.687</v>
      </c>
      <c r="FC816">
        <v>41.75</v>
      </c>
      <c r="FD816">
        <v>42.062</v>
      </c>
      <c r="FE816">
        <v>41.625</v>
      </c>
      <c r="FF816">
        <v>1955.102</v>
      </c>
      <c r="FG816">
        <v>39.90999999999999</v>
      </c>
      <c r="FH816">
        <v>0</v>
      </c>
      <c r="FI816">
        <v>12685.40000009537</v>
      </c>
      <c r="FJ816">
        <v>0</v>
      </c>
      <c r="FK816">
        <v>1355.9</v>
      </c>
      <c r="FL816">
        <v>-7.550769236276842</v>
      </c>
      <c r="FM816">
        <v>-138.6837604862041</v>
      </c>
      <c r="FN816">
        <v>27441.72692307692</v>
      </c>
      <c r="FO816">
        <v>15</v>
      </c>
      <c r="FP816">
        <v>0</v>
      </c>
      <c r="FQ816" t="s">
        <v>439</v>
      </c>
      <c r="FR816">
        <v>1760210915.6</v>
      </c>
      <c r="FS816">
        <v>0</v>
      </c>
      <c r="FT816">
        <v>0</v>
      </c>
      <c r="FU816">
        <v>-0.215</v>
      </c>
      <c r="FV816">
        <v>0</v>
      </c>
      <c r="FW816">
        <v>-0.6919999999999999</v>
      </c>
      <c r="FX816">
        <v>0</v>
      </c>
      <c r="FY816">
        <v>400</v>
      </c>
      <c r="FZ816">
        <v>0</v>
      </c>
      <c r="GA816">
        <v>0.15</v>
      </c>
      <c r="GB816">
        <v>0</v>
      </c>
      <c r="GC816">
        <v>-40.99773170731708</v>
      </c>
      <c r="GD816">
        <v>-22.70367804878049</v>
      </c>
      <c r="GE816">
        <v>2.328974839944006</v>
      </c>
      <c r="GF816">
        <v>0</v>
      </c>
      <c r="GG816">
        <v>1356.234411764706</v>
      </c>
      <c r="GH816">
        <v>-6.930634076273762</v>
      </c>
      <c r="GI816">
        <v>0.723257301772652</v>
      </c>
      <c r="GJ816">
        <v>0</v>
      </c>
      <c r="GK816">
        <v>4.991479024390244</v>
      </c>
      <c r="GL816">
        <v>0.09793923344946305</v>
      </c>
      <c r="GM816">
        <v>0.01000880217605507</v>
      </c>
      <c r="GN816">
        <v>1</v>
      </c>
      <c r="GO816">
        <v>1</v>
      </c>
      <c r="GP816">
        <v>3</v>
      </c>
      <c r="GQ816" t="s">
        <v>446</v>
      </c>
      <c r="GR816">
        <v>3.13307</v>
      </c>
      <c r="GS816">
        <v>2.76045</v>
      </c>
      <c r="GT816">
        <v>0.102446</v>
      </c>
      <c r="GU816">
        <v>0.1078</v>
      </c>
      <c r="GV816">
        <v>0.08226410000000001</v>
      </c>
      <c r="GW816">
        <v>0.06295870000000001</v>
      </c>
      <c r="GX816">
        <v>28453.4</v>
      </c>
      <c r="GY816">
        <v>28290.7</v>
      </c>
      <c r="GZ816">
        <v>29486.8</v>
      </c>
      <c r="HA816">
        <v>29315.3</v>
      </c>
      <c r="HB816">
        <v>35761.8</v>
      </c>
      <c r="HC816">
        <v>36392.1</v>
      </c>
      <c r="HD816">
        <v>41489.1</v>
      </c>
      <c r="HE816">
        <v>41645.8</v>
      </c>
      <c r="HF816">
        <v>1.91112</v>
      </c>
      <c r="HG816">
        <v>1.82162</v>
      </c>
      <c r="HH816">
        <v>-0.014618</v>
      </c>
      <c r="HI816">
        <v>0</v>
      </c>
      <c r="HJ816">
        <v>24.2277</v>
      </c>
      <c r="HK816">
        <v>999.9</v>
      </c>
      <c r="HL816">
        <v>32.5</v>
      </c>
      <c r="HM816">
        <v>31.2</v>
      </c>
      <c r="HN816">
        <v>16.4339</v>
      </c>
      <c r="HO816">
        <v>62.737</v>
      </c>
      <c r="HP816">
        <v>30.7332</v>
      </c>
      <c r="HQ816">
        <v>1</v>
      </c>
      <c r="HR816">
        <v>0.311263</v>
      </c>
      <c r="HS816">
        <v>4.82416</v>
      </c>
      <c r="HT816">
        <v>20.2746</v>
      </c>
      <c r="HU816">
        <v>5.21564</v>
      </c>
      <c r="HV816">
        <v>12.0159</v>
      </c>
      <c r="HW816">
        <v>4.9887</v>
      </c>
      <c r="HX816">
        <v>3.28748</v>
      </c>
      <c r="HY816">
        <v>9999</v>
      </c>
      <c r="HZ816">
        <v>9999</v>
      </c>
      <c r="IA816">
        <v>9999</v>
      </c>
      <c r="IB816">
        <v>999.9</v>
      </c>
      <c r="IC816">
        <v>4.97284</v>
      </c>
      <c r="ID816">
        <v>1.86661</v>
      </c>
      <c r="IE816">
        <v>1.86586</v>
      </c>
      <c r="IF816">
        <v>1.86584</v>
      </c>
      <c r="IG816">
        <v>1.86769</v>
      </c>
      <c r="IH816">
        <v>1.87015</v>
      </c>
      <c r="II816">
        <v>1.86875</v>
      </c>
      <c r="IJ816">
        <v>1.87027</v>
      </c>
      <c r="IK816">
        <v>0</v>
      </c>
      <c r="IL816">
        <v>0</v>
      </c>
      <c r="IM816">
        <v>0</v>
      </c>
      <c r="IN816">
        <v>0</v>
      </c>
      <c r="IO816" t="s">
        <v>441</v>
      </c>
      <c r="IP816" t="s">
        <v>442</v>
      </c>
      <c r="IQ816" t="s">
        <v>443</v>
      </c>
      <c r="IR816" t="s">
        <v>443</v>
      </c>
      <c r="IS816" t="s">
        <v>443</v>
      </c>
      <c r="IT816" t="s">
        <v>443</v>
      </c>
      <c r="IU816">
        <v>0</v>
      </c>
      <c r="IV816">
        <v>100</v>
      </c>
      <c r="IW816">
        <v>100</v>
      </c>
      <c r="IX816">
        <v>-2.418</v>
      </c>
      <c r="IY816">
        <v>0.0809</v>
      </c>
      <c r="IZ816">
        <v>-1.414774939843471</v>
      </c>
      <c r="JA816">
        <v>-0.002262605230658699</v>
      </c>
      <c r="JB816">
        <v>4.117972070868355E-07</v>
      </c>
      <c r="JC816">
        <v>-1.535053720392113E-10</v>
      </c>
      <c r="JD816">
        <v>-0.05773197212917025</v>
      </c>
      <c r="JE816">
        <v>-0.004387372397949352</v>
      </c>
      <c r="JF816">
        <v>0.001148265067849212</v>
      </c>
      <c r="JG816">
        <v>-2.372704636287677E-05</v>
      </c>
      <c r="JH816">
        <v>4</v>
      </c>
      <c r="JI816">
        <v>2346</v>
      </c>
      <c r="JJ816">
        <v>1</v>
      </c>
      <c r="JK816">
        <v>24</v>
      </c>
      <c r="JL816">
        <v>21781.6</v>
      </c>
      <c r="JM816">
        <v>29358630.2</v>
      </c>
      <c r="JN816">
        <v>1.23047</v>
      </c>
      <c r="JO816">
        <v>2.27539</v>
      </c>
      <c r="JP816">
        <v>1.39648</v>
      </c>
      <c r="JQ816">
        <v>2.35229</v>
      </c>
      <c r="JR816">
        <v>1.49536</v>
      </c>
      <c r="JS816">
        <v>2.69775</v>
      </c>
      <c r="JT816">
        <v>35.9879</v>
      </c>
      <c r="JU816">
        <v>24.035</v>
      </c>
      <c r="JV816">
        <v>18</v>
      </c>
      <c r="JW816">
        <v>502.819</v>
      </c>
      <c r="JX816">
        <v>435.446</v>
      </c>
      <c r="JY816">
        <v>18.7739</v>
      </c>
      <c r="JZ816">
        <v>31.4111</v>
      </c>
      <c r="KA816">
        <v>30.0001</v>
      </c>
      <c r="KB816">
        <v>31.1945</v>
      </c>
      <c r="KC816">
        <v>31.1199</v>
      </c>
      <c r="KD816">
        <v>24.8136</v>
      </c>
      <c r="KE816">
        <v>27.9657</v>
      </c>
      <c r="KF816">
        <v>23.7057</v>
      </c>
      <c r="KG816">
        <v>18.7773</v>
      </c>
      <c r="KH816">
        <v>540.848</v>
      </c>
      <c r="KI816">
        <v>11.8421</v>
      </c>
      <c r="KJ816">
        <v>100.771</v>
      </c>
      <c r="KK816">
        <v>100.147</v>
      </c>
    </row>
    <row r="817" spans="1:297">
      <c r="A817">
        <v>801</v>
      </c>
      <c r="B817">
        <v>1761517819</v>
      </c>
      <c r="C817">
        <v>10608.5</v>
      </c>
      <c r="D817" t="s">
        <v>2052</v>
      </c>
      <c r="E817" t="s">
        <v>2053</v>
      </c>
      <c r="F817">
        <v>5</v>
      </c>
      <c r="G817" t="s">
        <v>1989</v>
      </c>
      <c r="H817" t="s">
        <v>436</v>
      </c>
      <c r="I817">
        <v>1761517816.5</v>
      </c>
      <c r="J817">
        <f>(K817)/1000</f>
        <v>0</v>
      </c>
      <c r="K817">
        <f>IF(DP817, AN817, AH817)</f>
        <v>0</v>
      </c>
      <c r="L817">
        <f>IF(DP817, AI817, AG817)</f>
        <v>0</v>
      </c>
      <c r="M817">
        <f>DR817 - IF(AU817&gt;1, L817*DL817*100.0/(AW817), 0)</f>
        <v>0</v>
      </c>
      <c r="N817">
        <f>((T817-J817/2)*M817-L817)/(T817+J817/2)</f>
        <v>0</v>
      </c>
      <c r="O817">
        <f>N817*(DY817+DZ817)/1000.0</f>
        <v>0</v>
      </c>
      <c r="P817">
        <f>(DR817 - IF(AU817&gt;1, L817*DL817*100.0/(AW817), 0))*(DY817+DZ817)/1000.0</f>
        <v>0</v>
      </c>
      <c r="Q817">
        <f>2.0/((1/S817-1/R817)+SIGN(S817)*SQRT((1/S817-1/R817)*(1/S817-1/R817) + 4*DM817/((DM817+1)*(DM817+1))*(2*1/S817*1/R817-1/R817*1/R817)))</f>
        <v>0</v>
      </c>
      <c r="R817">
        <f>IF(LEFT(DN817,1)&lt;&gt;"0",IF(LEFT(DN817,1)="1",3.0,DO817),$D$5+$E$5*(EF817*DY817/($K$5*1000))+$F$5*(EF817*DY817/($K$5*1000))*MAX(MIN(DL817,$J$5),$I$5)*MAX(MIN(DL817,$J$5),$I$5)+$G$5*MAX(MIN(DL817,$J$5),$I$5)*(EF817*DY817/($K$5*1000))+$H$5*(EF817*DY817/($K$5*1000))*(EF817*DY817/($K$5*1000)))</f>
        <v>0</v>
      </c>
      <c r="S817">
        <f>J817*(1000-(1000*0.61365*exp(17.502*W817/(240.97+W817))/(DY817+DZ817)+DT817)/2)/(1000*0.61365*exp(17.502*W817/(240.97+W817))/(DY817+DZ817)-DT817)</f>
        <v>0</v>
      </c>
      <c r="T817">
        <f>1/((DM817+1)/(Q817/1.6)+1/(R817/1.37)) + DM817/((DM817+1)/(Q817/1.6) + DM817/(R817/1.37))</f>
        <v>0</v>
      </c>
      <c r="U817">
        <f>(DH817*DK817)</f>
        <v>0</v>
      </c>
      <c r="V817">
        <f>(EA817+(U817+2*0.95*5.67E-8*(((EA817+$B$7)+273)^4-(EA817+273)^4)-44100*J817)/(1.84*29.3*R817+8*0.95*5.67E-8*(EA817+273)^3))</f>
        <v>0</v>
      </c>
      <c r="W817">
        <f>($C$7*EB817+$D$7*EC817+$E$7*V817)</f>
        <v>0</v>
      </c>
      <c r="X817">
        <f>0.61365*exp(17.502*W817/(240.97+W817))</f>
        <v>0</v>
      </c>
      <c r="Y817">
        <f>(Z817/AA817*100)</f>
        <v>0</v>
      </c>
      <c r="Z817">
        <f>DT817*(DY817+DZ817)/1000</f>
        <v>0</v>
      </c>
      <c r="AA817">
        <f>0.61365*exp(17.502*EA817/(240.97+EA817))</f>
        <v>0</v>
      </c>
      <c r="AB817">
        <f>(X817-DT817*(DY817+DZ817)/1000)</f>
        <v>0</v>
      </c>
      <c r="AC817">
        <f>(-J817*44100)</f>
        <v>0</v>
      </c>
      <c r="AD817">
        <f>2*29.3*R817*0.92*(EA817-W817)</f>
        <v>0</v>
      </c>
      <c r="AE817">
        <f>2*0.95*5.67E-8*(((EA817+$B$7)+273)^4-(W817+273)^4)</f>
        <v>0</v>
      </c>
      <c r="AF817">
        <f>U817+AE817+AC817+AD817</f>
        <v>0</v>
      </c>
      <c r="AG817">
        <f>DX817*AU817*(DS817-DR817*(1000-AU817*DU817)/(1000-AU817*DT817))/(100*DL817)</f>
        <v>0</v>
      </c>
      <c r="AH817">
        <f>1000*DX817*AU817*(DT817-DU817)/(100*DL817*(1000-AU817*DT817))</f>
        <v>0</v>
      </c>
      <c r="AI817">
        <f>(AJ817 - AK817 - DY817*1E3/(8.314*(EA817+273.15)) * AM817/DX817 * AL817) * DX817/(100*DL817) * (1000 - DU817)/1000</f>
        <v>0</v>
      </c>
      <c r="AJ817">
        <v>531.8102737586705</v>
      </c>
      <c r="AK817">
        <v>497.8824121212121</v>
      </c>
      <c r="AL817">
        <v>3.31726076763379</v>
      </c>
      <c r="AM817">
        <v>65.59915054871037</v>
      </c>
      <c r="AN817">
        <f>(AP817 - AO817 + DY817*1E3/(8.314*(EA817+273.15)) * AR817/DX817 * AQ817) * DX817/(100*DL817) * 1000/(1000 - AP817)</f>
        <v>0</v>
      </c>
      <c r="AO817">
        <v>11.87802765627997</v>
      </c>
      <c r="AP817">
        <v>16.93360666666666</v>
      </c>
      <c r="AQ817">
        <v>4.396955955717298E-05</v>
      </c>
      <c r="AR817">
        <v>106.857020934854</v>
      </c>
      <c r="AS817">
        <v>0</v>
      </c>
      <c r="AT817">
        <v>0</v>
      </c>
      <c r="AU817">
        <f>IF(AS817*$H$13&gt;=AW817,1.0,(AW817/(AW817-AS817*$H$13)))</f>
        <v>0</v>
      </c>
      <c r="AV817">
        <f>(AU817-1)*100</f>
        <v>0</v>
      </c>
      <c r="AW817">
        <f>MAX(0,($B$13+$C$13*EF817)/(1+$D$13*EF817)*DY817/(EA817+273)*$E$13)</f>
        <v>0</v>
      </c>
      <c r="AX817" t="s">
        <v>437</v>
      </c>
      <c r="AY817" t="s">
        <v>437</v>
      </c>
      <c r="AZ817">
        <v>0</v>
      </c>
      <c r="BA817">
        <v>0</v>
      </c>
      <c r="BB817">
        <f>1-AZ817/BA817</f>
        <v>0</v>
      </c>
      <c r="BC817">
        <v>0</v>
      </c>
      <c r="BD817" t="s">
        <v>437</v>
      </c>
      <c r="BE817" t="s">
        <v>437</v>
      </c>
      <c r="BF817">
        <v>0</v>
      </c>
      <c r="BG817">
        <v>0</v>
      </c>
      <c r="BH817">
        <f>1-BF817/BG817</f>
        <v>0</v>
      </c>
      <c r="BI817">
        <v>0.5</v>
      </c>
      <c r="BJ817">
        <f>DI817</f>
        <v>0</v>
      </c>
      <c r="BK817">
        <f>L817</f>
        <v>0</v>
      </c>
      <c r="BL817">
        <f>BH817*BI817*BJ817</f>
        <v>0</v>
      </c>
      <c r="BM817">
        <f>(BK817-BC817)/BJ817</f>
        <v>0</v>
      </c>
      <c r="BN817">
        <f>(BA817-BG817)/BG817</f>
        <v>0</v>
      </c>
      <c r="BO817">
        <f>AZ817/(BB817+AZ817/BG817)</f>
        <v>0</v>
      </c>
      <c r="BP817" t="s">
        <v>437</v>
      </c>
      <c r="BQ817">
        <v>0</v>
      </c>
      <c r="BR817">
        <f>IF(BQ817&lt;&gt;0, BQ817, BO817)</f>
        <v>0</v>
      </c>
      <c r="BS817">
        <f>1-BR817/BG817</f>
        <v>0</v>
      </c>
      <c r="BT817">
        <f>(BG817-BF817)/(BG817-BR817)</f>
        <v>0</v>
      </c>
      <c r="BU817">
        <f>(BA817-BG817)/(BA817-BR817)</f>
        <v>0</v>
      </c>
      <c r="BV817">
        <f>(BG817-BF817)/(BG817-AZ817)</f>
        <v>0</v>
      </c>
      <c r="BW817">
        <f>(BA817-BG817)/(BA817-AZ817)</f>
        <v>0</v>
      </c>
      <c r="BX817">
        <f>(BT817*BR817/BF817)</f>
        <v>0</v>
      </c>
      <c r="BY817">
        <f>(1-BX817)</f>
        <v>0</v>
      </c>
      <c r="BZ817">
        <v>2020</v>
      </c>
      <c r="CA817">
        <v>290.0000000000001</v>
      </c>
      <c r="CB817">
        <v>1590.42</v>
      </c>
      <c r="CC817">
        <v>295</v>
      </c>
      <c r="CD817">
        <v>5220.67</v>
      </c>
      <c r="CE817">
        <v>1591.29</v>
      </c>
      <c r="CF817">
        <v>-0.87</v>
      </c>
      <c r="CG817">
        <v>300.0000000000001</v>
      </c>
      <c r="CH817">
        <v>23.8</v>
      </c>
      <c r="CI817">
        <v>1650.734719841875</v>
      </c>
      <c r="CJ817">
        <v>2.032994541366527</v>
      </c>
      <c r="CK817">
        <v>-31.03478562282126</v>
      </c>
      <c r="CL817">
        <v>0.9198548094063967</v>
      </c>
      <c r="CM817">
        <v>0.9759925733019913</v>
      </c>
      <c r="CN817">
        <v>-0.00431141668520578</v>
      </c>
      <c r="CO817">
        <v>289.9999999999999</v>
      </c>
      <c r="CP817">
        <v>1590.91</v>
      </c>
      <c r="CQ817">
        <v>765</v>
      </c>
      <c r="CR817">
        <v>5219.32</v>
      </c>
      <c r="CS817">
        <v>1591.27</v>
      </c>
      <c r="CT817">
        <v>-0.36</v>
      </c>
      <c r="DH817">
        <f>$B$11*EG817+$C$11*EH817+$F$11*ES817*(1-EV817)</f>
        <v>0</v>
      </c>
      <c r="DI817">
        <f>DH817*DJ817</f>
        <v>0</v>
      </c>
      <c r="DJ817">
        <f>($B$11*$D$9+$C$11*$D$9+$F$11*((FF817+EX817)/MAX(FF817+EX817+FG817, 0.1)*$I$9+FG817/MAX(FF817+EX817+FG817, 0.1)*$J$9))/($B$11+$C$11+$F$11)</f>
        <v>0</v>
      </c>
      <c r="DK817">
        <f>($B$11*$K$9+$C$11*$K$9+$F$11*((FF817+EX817)/MAX(FF817+EX817+FG817, 0.1)*$P$9+FG817/MAX(FF817+EX817+FG817, 0.1)*$Q$9))/($B$11+$C$11+$F$11)</f>
        <v>0</v>
      </c>
      <c r="DL817">
        <v>6</v>
      </c>
      <c r="DM817">
        <v>0.5</v>
      </c>
      <c r="DN817" t="s">
        <v>438</v>
      </c>
      <c r="DO817">
        <v>2</v>
      </c>
      <c r="DP817" t="b">
        <v>1</v>
      </c>
      <c r="DQ817">
        <v>1761517816.5</v>
      </c>
      <c r="DR817">
        <v>482.9074444444444</v>
      </c>
      <c r="DS817">
        <v>527.0337777777778</v>
      </c>
      <c r="DT817">
        <v>16.9361</v>
      </c>
      <c r="DU817">
        <v>11.8736</v>
      </c>
      <c r="DV817">
        <v>485.3410000000001</v>
      </c>
      <c r="DW817">
        <v>16.8552</v>
      </c>
      <c r="DX817">
        <v>499.979</v>
      </c>
      <c r="DY817">
        <v>90.24584444444446</v>
      </c>
      <c r="DZ817">
        <v>0.09999532222222222</v>
      </c>
      <c r="EA817">
        <v>24.30192222222222</v>
      </c>
      <c r="EB817">
        <v>23.99393333333333</v>
      </c>
      <c r="EC817">
        <v>999.9000000000001</v>
      </c>
      <c r="ED817">
        <v>0</v>
      </c>
      <c r="EE817">
        <v>0</v>
      </c>
      <c r="EF817">
        <v>10024.02222222222</v>
      </c>
      <c r="EG817">
        <v>0</v>
      </c>
      <c r="EH817">
        <v>1069.198888888889</v>
      </c>
      <c r="EI817">
        <v>-44.12625555555556</v>
      </c>
      <c r="EJ817">
        <v>491.2268888888888</v>
      </c>
      <c r="EK817">
        <v>533.3665555555556</v>
      </c>
      <c r="EL817">
        <v>5.062508888888889</v>
      </c>
      <c r="EM817">
        <v>527.0337777777778</v>
      </c>
      <c r="EN817">
        <v>11.8736</v>
      </c>
      <c r="EO817">
        <v>1.528414444444445</v>
      </c>
      <c r="EP817">
        <v>1.071544444444444</v>
      </c>
      <c r="EQ817">
        <v>13.25541111111111</v>
      </c>
      <c r="ER817">
        <v>7.927233333333334</v>
      </c>
      <c r="ES817">
        <v>2000.005555555555</v>
      </c>
      <c r="ET817">
        <v>0.9799950000000001</v>
      </c>
      <c r="EU817">
        <v>0.0200048</v>
      </c>
      <c r="EV817">
        <v>0</v>
      </c>
      <c r="EW817">
        <v>1354.697777777778</v>
      </c>
      <c r="EX817">
        <v>5.00097</v>
      </c>
      <c r="EY817">
        <v>27417.44444444445</v>
      </c>
      <c r="EZ817">
        <v>16707.58888888889</v>
      </c>
      <c r="FA817">
        <v>41.625</v>
      </c>
      <c r="FB817">
        <v>42.687</v>
      </c>
      <c r="FC817">
        <v>41.75</v>
      </c>
      <c r="FD817">
        <v>42.062</v>
      </c>
      <c r="FE817">
        <v>41.625</v>
      </c>
      <c r="FF817">
        <v>1955.095555555556</v>
      </c>
      <c r="FG817">
        <v>39.91</v>
      </c>
      <c r="FH817">
        <v>0</v>
      </c>
      <c r="FI817">
        <v>12690.20000004768</v>
      </c>
      <c r="FJ817">
        <v>0</v>
      </c>
      <c r="FK817">
        <v>1355.309615384615</v>
      </c>
      <c r="FL817">
        <v>-6.977435902300122</v>
      </c>
      <c r="FM817">
        <v>-151.429059920035</v>
      </c>
      <c r="FN817">
        <v>27430.12692307692</v>
      </c>
      <c r="FO817">
        <v>15</v>
      </c>
      <c r="FP817">
        <v>0</v>
      </c>
      <c r="FQ817" t="s">
        <v>439</v>
      </c>
      <c r="FR817">
        <v>1760210915.6</v>
      </c>
      <c r="FS817">
        <v>0</v>
      </c>
      <c r="FT817">
        <v>0</v>
      </c>
      <c r="FU817">
        <v>-0.215</v>
      </c>
      <c r="FV817">
        <v>0</v>
      </c>
      <c r="FW817">
        <v>-0.6919999999999999</v>
      </c>
      <c r="FX817">
        <v>0</v>
      </c>
      <c r="FY817">
        <v>400</v>
      </c>
      <c r="FZ817">
        <v>0</v>
      </c>
      <c r="GA817">
        <v>0.15</v>
      </c>
      <c r="GB817">
        <v>0</v>
      </c>
      <c r="GC817">
        <v>-42.34016585365854</v>
      </c>
      <c r="GD817">
        <v>-14.90375121951218</v>
      </c>
      <c r="GE817">
        <v>1.503820044470448</v>
      </c>
      <c r="GF817">
        <v>0</v>
      </c>
      <c r="GG817">
        <v>1355.754705882353</v>
      </c>
      <c r="GH817">
        <v>-7.479908338485612</v>
      </c>
      <c r="GI817">
        <v>0.7648346045507725</v>
      </c>
      <c r="GJ817">
        <v>0</v>
      </c>
      <c r="GK817">
        <v>5.004808536585366</v>
      </c>
      <c r="GL817">
        <v>0.2220110801393698</v>
      </c>
      <c r="GM817">
        <v>0.02544575038179395</v>
      </c>
      <c r="GN817">
        <v>0</v>
      </c>
      <c r="GO817">
        <v>0</v>
      </c>
      <c r="GP817">
        <v>3</v>
      </c>
      <c r="GQ817" t="s">
        <v>455</v>
      </c>
      <c r="GR817">
        <v>3.13308</v>
      </c>
      <c r="GS817">
        <v>2.7604</v>
      </c>
      <c r="GT817">
        <v>0.10502</v>
      </c>
      <c r="GU817">
        <v>0.110338</v>
      </c>
      <c r="GV817">
        <v>0.08225979999999999</v>
      </c>
      <c r="GW817">
        <v>0.06263870000000001</v>
      </c>
      <c r="GX817">
        <v>28371.7</v>
      </c>
      <c r="GY817">
        <v>28210.1</v>
      </c>
      <c r="GZ817">
        <v>29486.8</v>
      </c>
      <c r="HA817">
        <v>29315.3</v>
      </c>
      <c r="HB817">
        <v>35761.9</v>
      </c>
      <c r="HC817">
        <v>36404.9</v>
      </c>
      <c r="HD817">
        <v>41489</v>
      </c>
      <c r="HE817">
        <v>41646.1</v>
      </c>
      <c r="HF817">
        <v>1.9111</v>
      </c>
      <c r="HG817">
        <v>1.82127</v>
      </c>
      <c r="HH817">
        <v>-0.0140145</v>
      </c>
      <c r="HI817">
        <v>0</v>
      </c>
      <c r="HJ817">
        <v>24.2277</v>
      </c>
      <c r="HK817">
        <v>999.9</v>
      </c>
      <c r="HL817">
        <v>32.5</v>
      </c>
      <c r="HM817">
        <v>31.2</v>
      </c>
      <c r="HN817">
        <v>16.4328</v>
      </c>
      <c r="HO817">
        <v>62.747</v>
      </c>
      <c r="HP817">
        <v>30.8494</v>
      </c>
      <c r="HQ817">
        <v>1</v>
      </c>
      <c r="HR817">
        <v>0.311204</v>
      </c>
      <c r="HS817">
        <v>4.82527</v>
      </c>
      <c r="HT817">
        <v>20.2746</v>
      </c>
      <c r="HU817">
        <v>5.21624</v>
      </c>
      <c r="HV817">
        <v>12.0159</v>
      </c>
      <c r="HW817">
        <v>4.98925</v>
      </c>
      <c r="HX817">
        <v>3.28772</v>
      </c>
      <c r="HY817">
        <v>9999</v>
      </c>
      <c r="HZ817">
        <v>9999</v>
      </c>
      <c r="IA817">
        <v>9999</v>
      </c>
      <c r="IB817">
        <v>999.9</v>
      </c>
      <c r="IC817">
        <v>4.97284</v>
      </c>
      <c r="ID817">
        <v>1.86661</v>
      </c>
      <c r="IE817">
        <v>1.86587</v>
      </c>
      <c r="IF817">
        <v>1.86584</v>
      </c>
      <c r="IG817">
        <v>1.86768</v>
      </c>
      <c r="IH817">
        <v>1.87015</v>
      </c>
      <c r="II817">
        <v>1.86874</v>
      </c>
      <c r="IJ817">
        <v>1.87027</v>
      </c>
      <c r="IK817">
        <v>0</v>
      </c>
      <c r="IL817">
        <v>0</v>
      </c>
      <c r="IM817">
        <v>0</v>
      </c>
      <c r="IN817">
        <v>0</v>
      </c>
      <c r="IO817" t="s">
        <v>441</v>
      </c>
      <c r="IP817" t="s">
        <v>442</v>
      </c>
      <c r="IQ817" t="s">
        <v>443</v>
      </c>
      <c r="IR817" t="s">
        <v>443</v>
      </c>
      <c r="IS817" t="s">
        <v>443</v>
      </c>
      <c r="IT817" t="s">
        <v>443</v>
      </c>
      <c r="IU817">
        <v>0</v>
      </c>
      <c r="IV817">
        <v>100</v>
      </c>
      <c r="IW817">
        <v>100</v>
      </c>
      <c r="IX817">
        <v>-2.449</v>
      </c>
      <c r="IY817">
        <v>0.0808</v>
      </c>
      <c r="IZ817">
        <v>-1.414774939843471</v>
      </c>
      <c r="JA817">
        <v>-0.002262605230658699</v>
      </c>
      <c r="JB817">
        <v>4.117972070868355E-07</v>
      </c>
      <c r="JC817">
        <v>-1.535053720392113E-10</v>
      </c>
      <c r="JD817">
        <v>-0.05773197212917025</v>
      </c>
      <c r="JE817">
        <v>-0.004387372397949352</v>
      </c>
      <c r="JF817">
        <v>0.001148265067849212</v>
      </c>
      <c r="JG817">
        <v>-2.372704636287677E-05</v>
      </c>
      <c r="JH817">
        <v>4</v>
      </c>
      <c r="JI817">
        <v>2346</v>
      </c>
      <c r="JJ817">
        <v>1</v>
      </c>
      <c r="JK817">
        <v>24</v>
      </c>
      <c r="JL817">
        <v>21781.7</v>
      </c>
      <c r="JM817">
        <v>29358630.3</v>
      </c>
      <c r="JN817">
        <v>1.26709</v>
      </c>
      <c r="JO817">
        <v>2.28149</v>
      </c>
      <c r="JP817">
        <v>1.39648</v>
      </c>
      <c r="JQ817">
        <v>2.35474</v>
      </c>
      <c r="JR817">
        <v>1.49536</v>
      </c>
      <c r="JS817">
        <v>2.65869</v>
      </c>
      <c r="JT817">
        <v>35.9879</v>
      </c>
      <c r="JU817">
        <v>24.0262</v>
      </c>
      <c r="JV817">
        <v>18</v>
      </c>
      <c r="JW817">
        <v>502.824</v>
      </c>
      <c r="JX817">
        <v>435.231</v>
      </c>
      <c r="JY817">
        <v>18.7806</v>
      </c>
      <c r="JZ817">
        <v>31.4138</v>
      </c>
      <c r="KA817">
        <v>30.0001</v>
      </c>
      <c r="KB817">
        <v>31.1972</v>
      </c>
      <c r="KC817">
        <v>31.1199</v>
      </c>
      <c r="KD817">
        <v>25.3968</v>
      </c>
      <c r="KE817">
        <v>27.9657</v>
      </c>
      <c r="KF817">
        <v>23.7057</v>
      </c>
      <c r="KG817">
        <v>18.7837</v>
      </c>
      <c r="KH817">
        <v>554.205</v>
      </c>
      <c r="KI817">
        <v>11.8219</v>
      </c>
      <c r="KJ817">
        <v>100.771</v>
      </c>
      <c r="KK817">
        <v>100.147</v>
      </c>
    </row>
    <row r="818" spans="1:297">
      <c r="A818">
        <v>802</v>
      </c>
      <c r="B818">
        <v>1761517824</v>
      </c>
      <c r="C818">
        <v>10613.5</v>
      </c>
      <c r="D818" t="s">
        <v>2054</v>
      </c>
      <c r="E818" t="s">
        <v>2055</v>
      </c>
      <c r="F818">
        <v>5</v>
      </c>
      <c r="G818" t="s">
        <v>1989</v>
      </c>
      <c r="H818" t="s">
        <v>436</v>
      </c>
      <c r="I818">
        <v>1761517821.2</v>
      </c>
      <c r="J818">
        <f>(K818)/1000</f>
        <v>0</v>
      </c>
      <c r="K818">
        <f>IF(DP818, AN818, AH818)</f>
        <v>0</v>
      </c>
      <c r="L818">
        <f>IF(DP818, AI818, AG818)</f>
        <v>0</v>
      </c>
      <c r="M818">
        <f>DR818 - IF(AU818&gt;1, L818*DL818*100.0/(AW818), 0)</f>
        <v>0</v>
      </c>
      <c r="N818">
        <f>((T818-J818/2)*M818-L818)/(T818+J818/2)</f>
        <v>0</v>
      </c>
      <c r="O818">
        <f>N818*(DY818+DZ818)/1000.0</f>
        <v>0</v>
      </c>
      <c r="P818">
        <f>(DR818 - IF(AU818&gt;1, L818*DL818*100.0/(AW818), 0))*(DY818+DZ818)/1000.0</f>
        <v>0</v>
      </c>
      <c r="Q818">
        <f>2.0/((1/S818-1/R818)+SIGN(S818)*SQRT((1/S818-1/R818)*(1/S818-1/R818) + 4*DM818/((DM818+1)*(DM818+1))*(2*1/S818*1/R818-1/R818*1/R818)))</f>
        <v>0</v>
      </c>
      <c r="R818">
        <f>IF(LEFT(DN818,1)&lt;&gt;"0",IF(LEFT(DN818,1)="1",3.0,DO818),$D$5+$E$5*(EF818*DY818/($K$5*1000))+$F$5*(EF818*DY818/($K$5*1000))*MAX(MIN(DL818,$J$5),$I$5)*MAX(MIN(DL818,$J$5),$I$5)+$G$5*MAX(MIN(DL818,$J$5),$I$5)*(EF818*DY818/($K$5*1000))+$H$5*(EF818*DY818/($K$5*1000))*(EF818*DY818/($K$5*1000)))</f>
        <v>0</v>
      </c>
      <c r="S818">
        <f>J818*(1000-(1000*0.61365*exp(17.502*W818/(240.97+W818))/(DY818+DZ818)+DT818)/2)/(1000*0.61365*exp(17.502*W818/(240.97+W818))/(DY818+DZ818)-DT818)</f>
        <v>0</v>
      </c>
      <c r="T818">
        <f>1/((DM818+1)/(Q818/1.6)+1/(R818/1.37)) + DM818/((DM818+1)/(Q818/1.6) + DM818/(R818/1.37))</f>
        <v>0</v>
      </c>
      <c r="U818">
        <f>(DH818*DK818)</f>
        <v>0</v>
      </c>
      <c r="V818">
        <f>(EA818+(U818+2*0.95*5.67E-8*(((EA818+$B$7)+273)^4-(EA818+273)^4)-44100*J818)/(1.84*29.3*R818+8*0.95*5.67E-8*(EA818+273)^3))</f>
        <v>0</v>
      </c>
      <c r="W818">
        <f>($C$7*EB818+$D$7*EC818+$E$7*V818)</f>
        <v>0</v>
      </c>
      <c r="X818">
        <f>0.61365*exp(17.502*W818/(240.97+W818))</f>
        <v>0</v>
      </c>
      <c r="Y818">
        <f>(Z818/AA818*100)</f>
        <v>0</v>
      </c>
      <c r="Z818">
        <f>DT818*(DY818+DZ818)/1000</f>
        <v>0</v>
      </c>
      <c r="AA818">
        <f>0.61365*exp(17.502*EA818/(240.97+EA818))</f>
        <v>0</v>
      </c>
      <c r="AB818">
        <f>(X818-DT818*(DY818+DZ818)/1000)</f>
        <v>0</v>
      </c>
      <c r="AC818">
        <f>(-J818*44100)</f>
        <v>0</v>
      </c>
      <c r="AD818">
        <f>2*29.3*R818*0.92*(EA818-W818)</f>
        <v>0</v>
      </c>
      <c r="AE818">
        <f>2*0.95*5.67E-8*(((EA818+$B$7)+273)^4-(W818+273)^4)</f>
        <v>0</v>
      </c>
      <c r="AF818">
        <f>U818+AE818+AC818+AD818</f>
        <v>0</v>
      </c>
      <c r="AG818">
        <f>DX818*AU818*(DS818-DR818*(1000-AU818*DU818)/(1000-AU818*DT818))/(100*DL818)</f>
        <v>0</v>
      </c>
      <c r="AH818">
        <f>1000*DX818*AU818*(DT818-DU818)/(100*DL818*(1000-AU818*DT818))</f>
        <v>0</v>
      </c>
      <c r="AI818">
        <f>(AJ818 - AK818 - DY818*1E3/(8.314*(EA818+273.15)) * AM818/DX818 * AL818) * DX818/(100*DL818) * (1000 - DU818)/1000</f>
        <v>0</v>
      </c>
      <c r="AJ818">
        <v>548.9221573322442</v>
      </c>
      <c r="AK818">
        <v>514.4940545454546</v>
      </c>
      <c r="AL818">
        <v>3.323163839354586</v>
      </c>
      <c r="AM818">
        <v>65.59915054871037</v>
      </c>
      <c r="AN818">
        <f>(AP818 - AO818 + DY818*1E3/(8.314*(EA818+273.15)) * AR818/DX818 * AQ818) * DX818/(100*DL818) * 1000/(1000 - AP818)</f>
        <v>0</v>
      </c>
      <c r="AO818">
        <v>11.83182798068541</v>
      </c>
      <c r="AP818">
        <v>16.92347393939394</v>
      </c>
      <c r="AQ818">
        <v>-0.0001145819186866735</v>
      </c>
      <c r="AR818">
        <v>106.857020934854</v>
      </c>
      <c r="AS818">
        <v>0</v>
      </c>
      <c r="AT818">
        <v>0</v>
      </c>
      <c r="AU818">
        <f>IF(AS818*$H$13&gt;=AW818,1.0,(AW818/(AW818-AS818*$H$13)))</f>
        <v>0</v>
      </c>
      <c r="AV818">
        <f>(AU818-1)*100</f>
        <v>0</v>
      </c>
      <c r="AW818">
        <f>MAX(0,($B$13+$C$13*EF818)/(1+$D$13*EF818)*DY818/(EA818+273)*$E$13)</f>
        <v>0</v>
      </c>
      <c r="AX818" t="s">
        <v>437</v>
      </c>
      <c r="AY818" t="s">
        <v>437</v>
      </c>
      <c r="AZ818">
        <v>0</v>
      </c>
      <c r="BA818">
        <v>0</v>
      </c>
      <c r="BB818">
        <f>1-AZ818/BA818</f>
        <v>0</v>
      </c>
      <c r="BC818">
        <v>0</v>
      </c>
      <c r="BD818" t="s">
        <v>437</v>
      </c>
      <c r="BE818" t="s">
        <v>437</v>
      </c>
      <c r="BF818">
        <v>0</v>
      </c>
      <c r="BG818">
        <v>0</v>
      </c>
      <c r="BH818">
        <f>1-BF818/BG818</f>
        <v>0</v>
      </c>
      <c r="BI818">
        <v>0.5</v>
      </c>
      <c r="BJ818">
        <f>DI818</f>
        <v>0</v>
      </c>
      <c r="BK818">
        <f>L818</f>
        <v>0</v>
      </c>
      <c r="BL818">
        <f>BH818*BI818*BJ818</f>
        <v>0</v>
      </c>
      <c r="BM818">
        <f>(BK818-BC818)/BJ818</f>
        <v>0</v>
      </c>
      <c r="BN818">
        <f>(BA818-BG818)/BG818</f>
        <v>0</v>
      </c>
      <c r="BO818">
        <f>AZ818/(BB818+AZ818/BG818)</f>
        <v>0</v>
      </c>
      <c r="BP818" t="s">
        <v>437</v>
      </c>
      <c r="BQ818">
        <v>0</v>
      </c>
      <c r="BR818">
        <f>IF(BQ818&lt;&gt;0, BQ818, BO818)</f>
        <v>0</v>
      </c>
      <c r="BS818">
        <f>1-BR818/BG818</f>
        <v>0</v>
      </c>
      <c r="BT818">
        <f>(BG818-BF818)/(BG818-BR818)</f>
        <v>0</v>
      </c>
      <c r="BU818">
        <f>(BA818-BG818)/(BA818-BR818)</f>
        <v>0</v>
      </c>
      <c r="BV818">
        <f>(BG818-BF818)/(BG818-AZ818)</f>
        <v>0</v>
      </c>
      <c r="BW818">
        <f>(BA818-BG818)/(BA818-AZ818)</f>
        <v>0</v>
      </c>
      <c r="BX818">
        <f>(BT818*BR818/BF818)</f>
        <v>0</v>
      </c>
      <c r="BY818">
        <f>(1-BX818)</f>
        <v>0</v>
      </c>
      <c r="BZ818">
        <v>2020</v>
      </c>
      <c r="CA818">
        <v>290.0000000000001</v>
      </c>
      <c r="CB818">
        <v>1590.42</v>
      </c>
      <c r="CC818">
        <v>295</v>
      </c>
      <c r="CD818">
        <v>5220.67</v>
      </c>
      <c r="CE818">
        <v>1591.29</v>
      </c>
      <c r="CF818">
        <v>-0.87</v>
      </c>
      <c r="CG818">
        <v>300.0000000000001</v>
      </c>
      <c r="CH818">
        <v>23.8</v>
      </c>
      <c r="CI818">
        <v>1650.734719841875</v>
      </c>
      <c r="CJ818">
        <v>2.032994541366527</v>
      </c>
      <c r="CK818">
        <v>-31.03478562282126</v>
      </c>
      <c r="CL818">
        <v>0.9198548094063967</v>
      </c>
      <c r="CM818">
        <v>0.9759925733019913</v>
      </c>
      <c r="CN818">
        <v>-0.00431141668520578</v>
      </c>
      <c r="CO818">
        <v>289.9999999999999</v>
      </c>
      <c r="CP818">
        <v>1590.91</v>
      </c>
      <c r="CQ818">
        <v>765</v>
      </c>
      <c r="CR818">
        <v>5219.32</v>
      </c>
      <c r="CS818">
        <v>1591.27</v>
      </c>
      <c r="CT818">
        <v>-0.36</v>
      </c>
      <c r="DH818">
        <f>$B$11*EG818+$C$11*EH818+$F$11*ES818*(1-EV818)</f>
        <v>0</v>
      </c>
      <c r="DI818">
        <f>DH818*DJ818</f>
        <v>0</v>
      </c>
      <c r="DJ818">
        <f>($B$11*$D$9+$C$11*$D$9+$F$11*((FF818+EX818)/MAX(FF818+EX818+FG818, 0.1)*$I$9+FG818/MAX(FF818+EX818+FG818, 0.1)*$J$9))/($B$11+$C$11+$F$11)</f>
        <v>0</v>
      </c>
      <c r="DK818">
        <f>($B$11*$K$9+$C$11*$K$9+$F$11*((FF818+EX818)/MAX(FF818+EX818+FG818, 0.1)*$P$9+FG818/MAX(FF818+EX818+FG818, 0.1)*$Q$9))/($B$11+$C$11+$F$11)</f>
        <v>0</v>
      </c>
      <c r="DL818">
        <v>6</v>
      </c>
      <c r="DM818">
        <v>0.5</v>
      </c>
      <c r="DN818" t="s">
        <v>438</v>
      </c>
      <c r="DO818">
        <v>2</v>
      </c>
      <c r="DP818" t="b">
        <v>1</v>
      </c>
      <c r="DQ818">
        <v>1761517821.2</v>
      </c>
      <c r="DR818">
        <v>498.2648</v>
      </c>
      <c r="DS818">
        <v>542.8989</v>
      </c>
      <c r="DT818">
        <v>16.92811</v>
      </c>
      <c r="DU818">
        <v>11.83243</v>
      </c>
      <c r="DV818">
        <v>500.7286999999999</v>
      </c>
      <c r="DW818">
        <v>16.8473</v>
      </c>
      <c r="DX818">
        <v>500.0554999999999</v>
      </c>
      <c r="DY818">
        <v>90.24595000000001</v>
      </c>
      <c r="DZ818">
        <v>0.10004952</v>
      </c>
      <c r="EA818">
        <v>24.30301</v>
      </c>
      <c r="EB818">
        <v>23.99429</v>
      </c>
      <c r="EC818">
        <v>999.9</v>
      </c>
      <c r="ED818">
        <v>0</v>
      </c>
      <c r="EE818">
        <v>0</v>
      </c>
      <c r="EF818">
        <v>9996.732</v>
      </c>
      <c r="EG818">
        <v>0</v>
      </c>
      <c r="EH818">
        <v>1069.196</v>
      </c>
      <c r="EI818">
        <v>-44.63395</v>
      </c>
      <c r="EJ818">
        <v>506.8447</v>
      </c>
      <c r="EK818">
        <v>549.3996</v>
      </c>
      <c r="EL818">
        <v>5.095663</v>
      </c>
      <c r="EM818">
        <v>542.8989</v>
      </c>
      <c r="EN818">
        <v>11.83243</v>
      </c>
      <c r="EO818">
        <v>1.527692</v>
      </c>
      <c r="EP818">
        <v>1.067829</v>
      </c>
      <c r="EQ818">
        <v>13.24819</v>
      </c>
      <c r="ER818">
        <v>7.876274</v>
      </c>
      <c r="ES818">
        <v>2000</v>
      </c>
      <c r="ET818">
        <v>0.9799950000000001</v>
      </c>
      <c r="EU818">
        <v>0.0200048</v>
      </c>
      <c r="EV818">
        <v>0</v>
      </c>
      <c r="EW818">
        <v>1353.967</v>
      </c>
      <c r="EX818">
        <v>5.000970000000001</v>
      </c>
      <c r="EY818">
        <v>27404.52</v>
      </c>
      <c r="EZ818">
        <v>16707.57</v>
      </c>
      <c r="FA818">
        <v>41.625</v>
      </c>
      <c r="FB818">
        <v>42.687</v>
      </c>
      <c r="FC818">
        <v>41.75</v>
      </c>
      <c r="FD818">
        <v>42.062</v>
      </c>
      <c r="FE818">
        <v>41.625</v>
      </c>
      <c r="FF818">
        <v>1955.09</v>
      </c>
      <c r="FG818">
        <v>39.90999999999999</v>
      </c>
      <c r="FH818">
        <v>0</v>
      </c>
      <c r="FI818">
        <v>12695</v>
      </c>
      <c r="FJ818">
        <v>0</v>
      </c>
      <c r="FK818">
        <v>1354.664230769231</v>
      </c>
      <c r="FL818">
        <v>-8.108376071593614</v>
      </c>
      <c r="FM818">
        <v>-159.709401699792</v>
      </c>
      <c r="FN818">
        <v>27417.73461538462</v>
      </c>
      <c r="FO818">
        <v>15</v>
      </c>
      <c r="FP818">
        <v>0</v>
      </c>
      <c r="FQ818" t="s">
        <v>439</v>
      </c>
      <c r="FR818">
        <v>1760210915.6</v>
      </c>
      <c r="FS818">
        <v>0</v>
      </c>
      <c r="FT818">
        <v>0</v>
      </c>
      <c r="FU818">
        <v>-0.215</v>
      </c>
      <c r="FV818">
        <v>0</v>
      </c>
      <c r="FW818">
        <v>-0.6919999999999999</v>
      </c>
      <c r="FX818">
        <v>0</v>
      </c>
      <c r="FY818">
        <v>400</v>
      </c>
      <c r="FZ818">
        <v>0</v>
      </c>
      <c r="GA818">
        <v>0.15</v>
      </c>
      <c r="GB818">
        <v>0</v>
      </c>
      <c r="GC818">
        <v>-43.5525675</v>
      </c>
      <c r="GD818">
        <v>-9.584288555347085</v>
      </c>
      <c r="GE818">
        <v>0.9492927120723882</v>
      </c>
      <c r="GF818">
        <v>0</v>
      </c>
      <c r="GG818">
        <v>1355.036764705882</v>
      </c>
      <c r="GH818">
        <v>-7.623071047553224</v>
      </c>
      <c r="GI818">
        <v>0.771597733462021</v>
      </c>
      <c r="GJ818">
        <v>0</v>
      </c>
      <c r="GK818">
        <v>5.035895999999999</v>
      </c>
      <c r="GL818">
        <v>0.41984735459662</v>
      </c>
      <c r="GM818">
        <v>0.04285792871803309</v>
      </c>
      <c r="GN818">
        <v>0</v>
      </c>
      <c r="GO818">
        <v>0</v>
      </c>
      <c r="GP818">
        <v>3</v>
      </c>
      <c r="GQ818" t="s">
        <v>455</v>
      </c>
      <c r="GR818">
        <v>3.13299</v>
      </c>
      <c r="GS818">
        <v>2.76022</v>
      </c>
      <c r="GT818">
        <v>0.107555</v>
      </c>
      <c r="GU818">
        <v>0.112795</v>
      </c>
      <c r="GV818">
        <v>0.0822253</v>
      </c>
      <c r="GW818">
        <v>0.06261369999999999</v>
      </c>
      <c r="GX818">
        <v>28291.2</v>
      </c>
      <c r="GY818">
        <v>28132.2</v>
      </c>
      <c r="GZ818">
        <v>29486.7</v>
      </c>
      <c r="HA818">
        <v>29315.4</v>
      </c>
      <c r="HB818">
        <v>35763.2</v>
      </c>
      <c r="HC818">
        <v>36405.8</v>
      </c>
      <c r="HD818">
        <v>41488.9</v>
      </c>
      <c r="HE818">
        <v>41646</v>
      </c>
      <c r="HF818">
        <v>1.9111</v>
      </c>
      <c r="HG818">
        <v>1.82162</v>
      </c>
      <c r="HH818">
        <v>-0.0141412</v>
      </c>
      <c r="HI818">
        <v>0</v>
      </c>
      <c r="HJ818">
        <v>24.2297</v>
      </c>
      <c r="HK818">
        <v>999.9</v>
      </c>
      <c r="HL818">
        <v>32.4</v>
      </c>
      <c r="HM818">
        <v>31.2</v>
      </c>
      <c r="HN818">
        <v>16.3824</v>
      </c>
      <c r="HO818">
        <v>62.397</v>
      </c>
      <c r="HP818">
        <v>30.9575</v>
      </c>
      <c r="HQ818">
        <v>1</v>
      </c>
      <c r="HR818">
        <v>0.311491</v>
      </c>
      <c r="HS818">
        <v>4.8307</v>
      </c>
      <c r="HT818">
        <v>20.2745</v>
      </c>
      <c r="HU818">
        <v>5.21639</v>
      </c>
      <c r="HV818">
        <v>12.0159</v>
      </c>
      <c r="HW818">
        <v>4.98905</v>
      </c>
      <c r="HX818">
        <v>3.28768</v>
      </c>
      <c r="HY818">
        <v>9999</v>
      </c>
      <c r="HZ818">
        <v>9999</v>
      </c>
      <c r="IA818">
        <v>9999</v>
      </c>
      <c r="IB818">
        <v>999.9</v>
      </c>
      <c r="IC818">
        <v>4.97283</v>
      </c>
      <c r="ID818">
        <v>1.86661</v>
      </c>
      <c r="IE818">
        <v>1.86584</v>
      </c>
      <c r="IF818">
        <v>1.86584</v>
      </c>
      <c r="IG818">
        <v>1.86768</v>
      </c>
      <c r="IH818">
        <v>1.87014</v>
      </c>
      <c r="II818">
        <v>1.86874</v>
      </c>
      <c r="IJ818">
        <v>1.87025</v>
      </c>
      <c r="IK818">
        <v>0</v>
      </c>
      <c r="IL818">
        <v>0</v>
      </c>
      <c r="IM818">
        <v>0</v>
      </c>
      <c r="IN818">
        <v>0</v>
      </c>
      <c r="IO818" t="s">
        <v>441</v>
      </c>
      <c r="IP818" t="s">
        <v>442</v>
      </c>
      <c r="IQ818" t="s">
        <v>443</v>
      </c>
      <c r="IR818" t="s">
        <v>443</v>
      </c>
      <c r="IS818" t="s">
        <v>443</v>
      </c>
      <c r="IT818" t="s">
        <v>443</v>
      </c>
      <c r="IU818">
        <v>0</v>
      </c>
      <c r="IV818">
        <v>100</v>
      </c>
      <c r="IW818">
        <v>100</v>
      </c>
      <c r="IX818">
        <v>-2.482</v>
      </c>
      <c r="IY818">
        <v>0.0808</v>
      </c>
      <c r="IZ818">
        <v>-1.414774939843471</v>
      </c>
      <c r="JA818">
        <v>-0.002262605230658699</v>
      </c>
      <c r="JB818">
        <v>4.117972070868355E-07</v>
      </c>
      <c r="JC818">
        <v>-1.535053720392113E-10</v>
      </c>
      <c r="JD818">
        <v>-0.05773197212917025</v>
      </c>
      <c r="JE818">
        <v>-0.004387372397949352</v>
      </c>
      <c r="JF818">
        <v>0.001148265067849212</v>
      </c>
      <c r="JG818">
        <v>-2.372704636287677E-05</v>
      </c>
      <c r="JH818">
        <v>4</v>
      </c>
      <c r="JI818">
        <v>2346</v>
      </c>
      <c r="JJ818">
        <v>1</v>
      </c>
      <c r="JK818">
        <v>24</v>
      </c>
      <c r="JL818">
        <v>21781.8</v>
      </c>
      <c r="JM818">
        <v>29358630.4</v>
      </c>
      <c r="JN818">
        <v>1.29395</v>
      </c>
      <c r="JO818">
        <v>2.28394</v>
      </c>
      <c r="JP818">
        <v>1.39771</v>
      </c>
      <c r="JQ818">
        <v>2.35474</v>
      </c>
      <c r="JR818">
        <v>1.49536</v>
      </c>
      <c r="JS818">
        <v>2.5769</v>
      </c>
      <c r="JT818">
        <v>35.9879</v>
      </c>
      <c r="JU818">
        <v>24.035</v>
      </c>
      <c r="JV818">
        <v>18</v>
      </c>
      <c r="JW818">
        <v>502.824</v>
      </c>
      <c r="JX818">
        <v>435.463</v>
      </c>
      <c r="JY818">
        <v>18.7863</v>
      </c>
      <c r="JZ818">
        <v>31.4138</v>
      </c>
      <c r="KA818">
        <v>30.0001</v>
      </c>
      <c r="KB818">
        <v>31.1972</v>
      </c>
      <c r="KC818">
        <v>31.1224</v>
      </c>
      <c r="KD818">
        <v>26.0644</v>
      </c>
      <c r="KE818">
        <v>27.9657</v>
      </c>
      <c r="KF818">
        <v>23.7057</v>
      </c>
      <c r="KG818">
        <v>18.7872</v>
      </c>
      <c r="KH818">
        <v>574.255</v>
      </c>
      <c r="KI818">
        <v>11.8026</v>
      </c>
      <c r="KJ818">
        <v>100.77</v>
      </c>
      <c r="KK818">
        <v>100.147</v>
      </c>
    </row>
    <row r="819" spans="1:297">
      <c r="A819">
        <v>803</v>
      </c>
      <c r="B819">
        <v>1761517829</v>
      </c>
      <c r="C819">
        <v>10618.5</v>
      </c>
      <c r="D819" t="s">
        <v>2056</v>
      </c>
      <c r="E819" t="s">
        <v>2057</v>
      </c>
      <c r="F819">
        <v>5</v>
      </c>
      <c r="G819" t="s">
        <v>1989</v>
      </c>
      <c r="H819" t="s">
        <v>436</v>
      </c>
      <c r="I819">
        <v>1761517826.5</v>
      </c>
      <c r="J819">
        <f>(K819)/1000</f>
        <v>0</v>
      </c>
      <c r="K819">
        <f>IF(DP819, AN819, AH819)</f>
        <v>0</v>
      </c>
      <c r="L819">
        <f>IF(DP819, AI819, AG819)</f>
        <v>0</v>
      </c>
      <c r="M819">
        <f>DR819 - IF(AU819&gt;1, L819*DL819*100.0/(AW819), 0)</f>
        <v>0</v>
      </c>
      <c r="N819">
        <f>((T819-J819/2)*M819-L819)/(T819+J819/2)</f>
        <v>0</v>
      </c>
      <c r="O819">
        <f>N819*(DY819+DZ819)/1000.0</f>
        <v>0</v>
      </c>
      <c r="P819">
        <f>(DR819 - IF(AU819&gt;1, L819*DL819*100.0/(AW819), 0))*(DY819+DZ819)/1000.0</f>
        <v>0</v>
      </c>
      <c r="Q819">
        <f>2.0/((1/S819-1/R819)+SIGN(S819)*SQRT((1/S819-1/R819)*(1/S819-1/R819) + 4*DM819/((DM819+1)*(DM819+1))*(2*1/S819*1/R819-1/R819*1/R819)))</f>
        <v>0</v>
      </c>
      <c r="R819">
        <f>IF(LEFT(DN819,1)&lt;&gt;"0",IF(LEFT(DN819,1)="1",3.0,DO819),$D$5+$E$5*(EF819*DY819/($K$5*1000))+$F$5*(EF819*DY819/($K$5*1000))*MAX(MIN(DL819,$J$5),$I$5)*MAX(MIN(DL819,$J$5),$I$5)+$G$5*MAX(MIN(DL819,$J$5),$I$5)*(EF819*DY819/($K$5*1000))+$H$5*(EF819*DY819/($K$5*1000))*(EF819*DY819/($K$5*1000)))</f>
        <v>0</v>
      </c>
      <c r="S819">
        <f>J819*(1000-(1000*0.61365*exp(17.502*W819/(240.97+W819))/(DY819+DZ819)+DT819)/2)/(1000*0.61365*exp(17.502*W819/(240.97+W819))/(DY819+DZ819)-DT819)</f>
        <v>0</v>
      </c>
      <c r="T819">
        <f>1/((DM819+1)/(Q819/1.6)+1/(R819/1.37)) + DM819/((DM819+1)/(Q819/1.6) + DM819/(R819/1.37))</f>
        <v>0</v>
      </c>
      <c r="U819">
        <f>(DH819*DK819)</f>
        <v>0</v>
      </c>
      <c r="V819">
        <f>(EA819+(U819+2*0.95*5.67E-8*(((EA819+$B$7)+273)^4-(EA819+273)^4)-44100*J819)/(1.84*29.3*R819+8*0.95*5.67E-8*(EA819+273)^3))</f>
        <v>0</v>
      </c>
      <c r="W819">
        <f>($C$7*EB819+$D$7*EC819+$E$7*V819)</f>
        <v>0</v>
      </c>
      <c r="X819">
        <f>0.61365*exp(17.502*W819/(240.97+W819))</f>
        <v>0</v>
      </c>
      <c r="Y819">
        <f>(Z819/AA819*100)</f>
        <v>0</v>
      </c>
      <c r="Z819">
        <f>DT819*(DY819+DZ819)/1000</f>
        <v>0</v>
      </c>
      <c r="AA819">
        <f>0.61365*exp(17.502*EA819/(240.97+EA819))</f>
        <v>0</v>
      </c>
      <c r="AB819">
        <f>(X819-DT819*(DY819+DZ819)/1000)</f>
        <v>0</v>
      </c>
      <c r="AC819">
        <f>(-J819*44100)</f>
        <v>0</v>
      </c>
      <c r="AD819">
        <f>2*29.3*R819*0.92*(EA819-W819)</f>
        <v>0</v>
      </c>
      <c r="AE819">
        <f>2*0.95*5.67E-8*(((EA819+$B$7)+273)^4-(W819+273)^4)</f>
        <v>0</v>
      </c>
      <c r="AF819">
        <f>U819+AE819+AC819+AD819</f>
        <v>0</v>
      </c>
      <c r="AG819">
        <f>DX819*AU819*(DS819-DR819*(1000-AU819*DU819)/(1000-AU819*DT819))/(100*DL819)</f>
        <v>0</v>
      </c>
      <c r="AH819">
        <f>1000*DX819*AU819*(DT819-DU819)/(100*DL819*(1000-AU819*DT819))</f>
        <v>0</v>
      </c>
      <c r="AI819">
        <f>(AJ819 - AK819 - DY819*1E3/(8.314*(EA819+273.15)) * AM819/DX819 * AL819) * DX819/(100*DL819) * (1000 - DU819)/1000</f>
        <v>0</v>
      </c>
      <c r="AJ819">
        <v>565.8793901019473</v>
      </c>
      <c r="AK819">
        <v>531.1571030303031</v>
      </c>
      <c r="AL819">
        <v>3.33317354852176</v>
      </c>
      <c r="AM819">
        <v>65.59915054871037</v>
      </c>
      <c r="AN819">
        <f>(AP819 - AO819 + DY819*1E3/(8.314*(EA819+273.15)) * AR819/DX819 * AQ819) * DX819/(100*DL819) * 1000/(1000 - AP819)</f>
        <v>0</v>
      </c>
      <c r="AO819">
        <v>11.82845412062396</v>
      </c>
      <c r="AP819">
        <v>16.92126545454545</v>
      </c>
      <c r="AQ819">
        <v>-2.721669755365801E-05</v>
      </c>
      <c r="AR819">
        <v>106.857020934854</v>
      </c>
      <c r="AS819">
        <v>0</v>
      </c>
      <c r="AT819">
        <v>0</v>
      </c>
      <c r="AU819">
        <f>IF(AS819*$H$13&gt;=AW819,1.0,(AW819/(AW819-AS819*$H$13)))</f>
        <v>0</v>
      </c>
      <c r="AV819">
        <f>(AU819-1)*100</f>
        <v>0</v>
      </c>
      <c r="AW819">
        <f>MAX(0,($B$13+$C$13*EF819)/(1+$D$13*EF819)*DY819/(EA819+273)*$E$13)</f>
        <v>0</v>
      </c>
      <c r="AX819" t="s">
        <v>437</v>
      </c>
      <c r="AY819" t="s">
        <v>437</v>
      </c>
      <c r="AZ819">
        <v>0</v>
      </c>
      <c r="BA819">
        <v>0</v>
      </c>
      <c r="BB819">
        <f>1-AZ819/BA819</f>
        <v>0</v>
      </c>
      <c r="BC819">
        <v>0</v>
      </c>
      <c r="BD819" t="s">
        <v>437</v>
      </c>
      <c r="BE819" t="s">
        <v>437</v>
      </c>
      <c r="BF819">
        <v>0</v>
      </c>
      <c r="BG819">
        <v>0</v>
      </c>
      <c r="BH819">
        <f>1-BF819/BG819</f>
        <v>0</v>
      </c>
      <c r="BI819">
        <v>0.5</v>
      </c>
      <c r="BJ819">
        <f>DI819</f>
        <v>0</v>
      </c>
      <c r="BK819">
        <f>L819</f>
        <v>0</v>
      </c>
      <c r="BL819">
        <f>BH819*BI819*BJ819</f>
        <v>0</v>
      </c>
      <c r="BM819">
        <f>(BK819-BC819)/BJ819</f>
        <v>0</v>
      </c>
      <c r="BN819">
        <f>(BA819-BG819)/BG819</f>
        <v>0</v>
      </c>
      <c r="BO819">
        <f>AZ819/(BB819+AZ819/BG819)</f>
        <v>0</v>
      </c>
      <c r="BP819" t="s">
        <v>437</v>
      </c>
      <c r="BQ819">
        <v>0</v>
      </c>
      <c r="BR819">
        <f>IF(BQ819&lt;&gt;0, BQ819, BO819)</f>
        <v>0</v>
      </c>
      <c r="BS819">
        <f>1-BR819/BG819</f>
        <v>0</v>
      </c>
      <c r="BT819">
        <f>(BG819-BF819)/(BG819-BR819)</f>
        <v>0</v>
      </c>
      <c r="BU819">
        <f>(BA819-BG819)/(BA819-BR819)</f>
        <v>0</v>
      </c>
      <c r="BV819">
        <f>(BG819-BF819)/(BG819-AZ819)</f>
        <v>0</v>
      </c>
      <c r="BW819">
        <f>(BA819-BG819)/(BA819-AZ819)</f>
        <v>0</v>
      </c>
      <c r="BX819">
        <f>(BT819*BR819/BF819)</f>
        <v>0</v>
      </c>
      <c r="BY819">
        <f>(1-BX819)</f>
        <v>0</v>
      </c>
      <c r="BZ819">
        <v>2020</v>
      </c>
      <c r="CA819">
        <v>290.0000000000001</v>
      </c>
      <c r="CB819">
        <v>1590.42</v>
      </c>
      <c r="CC819">
        <v>295</v>
      </c>
      <c r="CD819">
        <v>5220.67</v>
      </c>
      <c r="CE819">
        <v>1591.29</v>
      </c>
      <c r="CF819">
        <v>-0.87</v>
      </c>
      <c r="CG819">
        <v>300.0000000000001</v>
      </c>
      <c r="CH819">
        <v>23.8</v>
      </c>
      <c r="CI819">
        <v>1650.734719841875</v>
      </c>
      <c r="CJ819">
        <v>2.032994541366527</v>
      </c>
      <c r="CK819">
        <v>-31.03478562282126</v>
      </c>
      <c r="CL819">
        <v>0.9198548094063967</v>
      </c>
      <c r="CM819">
        <v>0.9759925733019913</v>
      </c>
      <c r="CN819">
        <v>-0.00431141668520578</v>
      </c>
      <c r="CO819">
        <v>289.9999999999999</v>
      </c>
      <c r="CP819">
        <v>1590.91</v>
      </c>
      <c r="CQ819">
        <v>765</v>
      </c>
      <c r="CR819">
        <v>5219.32</v>
      </c>
      <c r="CS819">
        <v>1591.27</v>
      </c>
      <c r="CT819">
        <v>-0.36</v>
      </c>
      <c r="DH819">
        <f>$B$11*EG819+$C$11*EH819+$F$11*ES819*(1-EV819)</f>
        <v>0</v>
      </c>
      <c r="DI819">
        <f>DH819*DJ819</f>
        <v>0</v>
      </c>
      <c r="DJ819">
        <f>($B$11*$D$9+$C$11*$D$9+$F$11*((FF819+EX819)/MAX(FF819+EX819+FG819, 0.1)*$I$9+FG819/MAX(FF819+EX819+FG819, 0.1)*$J$9))/($B$11+$C$11+$F$11)</f>
        <v>0</v>
      </c>
      <c r="DK819">
        <f>($B$11*$K$9+$C$11*$K$9+$F$11*((FF819+EX819)/MAX(FF819+EX819+FG819, 0.1)*$P$9+FG819/MAX(FF819+EX819+FG819, 0.1)*$Q$9))/($B$11+$C$11+$F$11)</f>
        <v>0</v>
      </c>
      <c r="DL819">
        <v>6</v>
      </c>
      <c r="DM819">
        <v>0.5</v>
      </c>
      <c r="DN819" t="s">
        <v>438</v>
      </c>
      <c r="DO819">
        <v>2</v>
      </c>
      <c r="DP819" t="b">
        <v>1</v>
      </c>
      <c r="DQ819">
        <v>1761517826.5</v>
      </c>
      <c r="DR819">
        <v>515.5976666666667</v>
      </c>
      <c r="DS819">
        <v>560.7153333333332</v>
      </c>
      <c r="DT819">
        <v>16.92155555555556</v>
      </c>
      <c r="DU819">
        <v>11.82815555555556</v>
      </c>
      <c r="DV819">
        <v>518.0955555555554</v>
      </c>
      <c r="DW819">
        <v>16.84083333333333</v>
      </c>
      <c r="DX819">
        <v>499.9743333333333</v>
      </c>
      <c r="DY819">
        <v>90.24461111111111</v>
      </c>
      <c r="DZ819">
        <v>0.09993691111111112</v>
      </c>
      <c r="EA819">
        <v>24.30684444444445</v>
      </c>
      <c r="EB819">
        <v>24.00057777777778</v>
      </c>
      <c r="EC819">
        <v>999.9000000000001</v>
      </c>
      <c r="ED819">
        <v>0</v>
      </c>
      <c r="EE819">
        <v>0</v>
      </c>
      <c r="EF819">
        <v>10005.9</v>
      </c>
      <c r="EG819">
        <v>0</v>
      </c>
      <c r="EH819">
        <v>1069.232222222222</v>
      </c>
      <c r="EI819">
        <v>-45.11766666666666</v>
      </c>
      <c r="EJ819">
        <v>524.4726666666668</v>
      </c>
      <c r="EK819">
        <v>567.4271111111111</v>
      </c>
      <c r="EL819">
        <v>5.093395555555556</v>
      </c>
      <c r="EM819">
        <v>560.7153333333332</v>
      </c>
      <c r="EN819">
        <v>11.82815555555556</v>
      </c>
      <c r="EO819">
        <v>1.52708</v>
      </c>
      <c r="EP819">
        <v>1.067428888888889</v>
      </c>
      <c r="EQ819">
        <v>13.24202222222222</v>
      </c>
      <c r="ER819">
        <v>7.870756666666667</v>
      </c>
      <c r="ES819">
        <v>2000.002222222222</v>
      </c>
      <c r="ET819">
        <v>0.9799950000000001</v>
      </c>
      <c r="EU819">
        <v>0.0200048</v>
      </c>
      <c r="EV819">
        <v>0</v>
      </c>
      <c r="EW819">
        <v>1353.45</v>
      </c>
      <c r="EX819">
        <v>5.00097</v>
      </c>
      <c r="EY819">
        <v>27390.6</v>
      </c>
      <c r="EZ819">
        <v>16707.54444444444</v>
      </c>
      <c r="FA819">
        <v>41.625</v>
      </c>
      <c r="FB819">
        <v>42.687</v>
      </c>
      <c r="FC819">
        <v>41.75</v>
      </c>
      <c r="FD819">
        <v>42.062</v>
      </c>
      <c r="FE819">
        <v>41.625</v>
      </c>
      <c r="FF819">
        <v>1955.092222222222</v>
      </c>
      <c r="FG819">
        <v>39.91</v>
      </c>
      <c r="FH819">
        <v>0</v>
      </c>
      <c r="FI819">
        <v>12700.40000009537</v>
      </c>
      <c r="FJ819">
        <v>0</v>
      </c>
      <c r="FK819">
        <v>1353.9464</v>
      </c>
      <c r="FL819">
        <v>-8.050769210997151</v>
      </c>
      <c r="FM819">
        <v>-161.2076920804572</v>
      </c>
      <c r="FN819">
        <v>27402.532</v>
      </c>
      <c r="FO819">
        <v>15</v>
      </c>
      <c r="FP819">
        <v>0</v>
      </c>
      <c r="FQ819" t="s">
        <v>439</v>
      </c>
      <c r="FR819">
        <v>1760210915.6</v>
      </c>
      <c r="FS819">
        <v>0</v>
      </c>
      <c r="FT819">
        <v>0</v>
      </c>
      <c r="FU819">
        <v>-0.215</v>
      </c>
      <c r="FV819">
        <v>0</v>
      </c>
      <c r="FW819">
        <v>-0.6919999999999999</v>
      </c>
      <c r="FX819">
        <v>0</v>
      </c>
      <c r="FY819">
        <v>400</v>
      </c>
      <c r="FZ819">
        <v>0</v>
      </c>
      <c r="GA819">
        <v>0.15</v>
      </c>
      <c r="GB819">
        <v>0</v>
      </c>
      <c r="GC819">
        <v>-44.2946512195122</v>
      </c>
      <c r="GD819">
        <v>-6.541726829268167</v>
      </c>
      <c r="GE819">
        <v>0.6504719116644212</v>
      </c>
      <c r="GF819">
        <v>0</v>
      </c>
      <c r="GG819">
        <v>1354.372941176471</v>
      </c>
      <c r="GH819">
        <v>-7.649197853689249</v>
      </c>
      <c r="GI819">
        <v>0.771398765466551</v>
      </c>
      <c r="GJ819">
        <v>0</v>
      </c>
      <c r="GK819">
        <v>5.061833170731707</v>
      </c>
      <c r="GL819">
        <v>0.3575040418118506</v>
      </c>
      <c r="GM819">
        <v>0.03940949170298861</v>
      </c>
      <c r="GN819">
        <v>0</v>
      </c>
      <c r="GO819">
        <v>0</v>
      </c>
      <c r="GP819">
        <v>3</v>
      </c>
      <c r="GQ819" t="s">
        <v>455</v>
      </c>
      <c r="GR819">
        <v>3.13293</v>
      </c>
      <c r="GS819">
        <v>2.76029</v>
      </c>
      <c r="GT819">
        <v>0.11006</v>
      </c>
      <c r="GU819">
        <v>0.115261</v>
      </c>
      <c r="GV819">
        <v>0.08221870000000001</v>
      </c>
      <c r="GW819">
        <v>0.06259629999999999</v>
      </c>
      <c r="GX819">
        <v>28211.9</v>
      </c>
      <c r="GY819">
        <v>28053.7</v>
      </c>
      <c r="GZ819">
        <v>29486.8</v>
      </c>
      <c r="HA819">
        <v>29315.1</v>
      </c>
      <c r="HB819">
        <v>35763.5</v>
      </c>
      <c r="HC819">
        <v>36406.3</v>
      </c>
      <c r="HD819">
        <v>41488.8</v>
      </c>
      <c r="HE819">
        <v>41645.8</v>
      </c>
      <c r="HF819">
        <v>1.9112</v>
      </c>
      <c r="HG819">
        <v>1.8216</v>
      </c>
      <c r="HH819">
        <v>-0.0140816</v>
      </c>
      <c r="HI819">
        <v>0</v>
      </c>
      <c r="HJ819">
        <v>24.2297</v>
      </c>
      <c r="HK819">
        <v>999.9</v>
      </c>
      <c r="HL819">
        <v>32.4</v>
      </c>
      <c r="HM819">
        <v>31.2</v>
      </c>
      <c r="HN819">
        <v>16.3838</v>
      </c>
      <c r="HO819">
        <v>62.587</v>
      </c>
      <c r="HP819">
        <v>30.9936</v>
      </c>
      <c r="HQ819">
        <v>1</v>
      </c>
      <c r="HR819">
        <v>0.311476</v>
      </c>
      <c r="HS819">
        <v>4.84215</v>
      </c>
      <c r="HT819">
        <v>20.2743</v>
      </c>
      <c r="HU819">
        <v>5.21684</v>
      </c>
      <c r="HV819">
        <v>12.0159</v>
      </c>
      <c r="HW819">
        <v>4.9891</v>
      </c>
      <c r="HX819">
        <v>3.28778</v>
      </c>
      <c r="HY819">
        <v>9999</v>
      </c>
      <c r="HZ819">
        <v>9999</v>
      </c>
      <c r="IA819">
        <v>9999</v>
      </c>
      <c r="IB819">
        <v>999.9</v>
      </c>
      <c r="IC819">
        <v>4.97283</v>
      </c>
      <c r="ID819">
        <v>1.86661</v>
      </c>
      <c r="IE819">
        <v>1.86585</v>
      </c>
      <c r="IF819">
        <v>1.86584</v>
      </c>
      <c r="IG819">
        <v>1.8677</v>
      </c>
      <c r="IH819">
        <v>1.87015</v>
      </c>
      <c r="II819">
        <v>1.86876</v>
      </c>
      <c r="IJ819">
        <v>1.87026</v>
      </c>
      <c r="IK819">
        <v>0</v>
      </c>
      <c r="IL819">
        <v>0</v>
      </c>
      <c r="IM819">
        <v>0</v>
      </c>
      <c r="IN819">
        <v>0</v>
      </c>
      <c r="IO819" t="s">
        <v>441</v>
      </c>
      <c r="IP819" t="s">
        <v>442</v>
      </c>
      <c r="IQ819" t="s">
        <v>443</v>
      </c>
      <c r="IR819" t="s">
        <v>443</v>
      </c>
      <c r="IS819" t="s">
        <v>443</v>
      </c>
      <c r="IT819" t="s">
        <v>443</v>
      </c>
      <c r="IU819">
        <v>0</v>
      </c>
      <c r="IV819">
        <v>100</v>
      </c>
      <c r="IW819">
        <v>100</v>
      </c>
      <c r="IX819">
        <v>-2.514</v>
      </c>
      <c r="IY819">
        <v>0.08069999999999999</v>
      </c>
      <c r="IZ819">
        <v>-1.414774939843471</v>
      </c>
      <c r="JA819">
        <v>-0.002262605230658699</v>
      </c>
      <c r="JB819">
        <v>4.117972070868355E-07</v>
      </c>
      <c r="JC819">
        <v>-1.535053720392113E-10</v>
      </c>
      <c r="JD819">
        <v>-0.05773197212917025</v>
      </c>
      <c r="JE819">
        <v>-0.004387372397949352</v>
      </c>
      <c r="JF819">
        <v>0.001148265067849212</v>
      </c>
      <c r="JG819">
        <v>-2.372704636287677E-05</v>
      </c>
      <c r="JH819">
        <v>4</v>
      </c>
      <c r="JI819">
        <v>2346</v>
      </c>
      <c r="JJ819">
        <v>1</v>
      </c>
      <c r="JK819">
        <v>24</v>
      </c>
      <c r="JL819">
        <v>21781.9</v>
      </c>
      <c r="JM819">
        <v>29358630.5</v>
      </c>
      <c r="JN819">
        <v>1.32812</v>
      </c>
      <c r="JO819">
        <v>2.27539</v>
      </c>
      <c r="JP819">
        <v>1.39648</v>
      </c>
      <c r="JQ819">
        <v>2.35352</v>
      </c>
      <c r="JR819">
        <v>1.49536</v>
      </c>
      <c r="JS819">
        <v>2.53662</v>
      </c>
      <c r="JT819">
        <v>35.9879</v>
      </c>
      <c r="JU819">
        <v>24.0262</v>
      </c>
      <c r="JV819">
        <v>18</v>
      </c>
      <c r="JW819">
        <v>502.889</v>
      </c>
      <c r="JX819">
        <v>435.45</v>
      </c>
      <c r="JY819">
        <v>18.7897</v>
      </c>
      <c r="JZ819">
        <v>31.4138</v>
      </c>
      <c r="KA819">
        <v>30.0001</v>
      </c>
      <c r="KB819">
        <v>31.1972</v>
      </c>
      <c r="KC819">
        <v>31.1226</v>
      </c>
      <c r="KD819">
        <v>26.6398</v>
      </c>
      <c r="KE819">
        <v>27.9657</v>
      </c>
      <c r="KF819">
        <v>23.7057</v>
      </c>
      <c r="KG819">
        <v>18.788</v>
      </c>
      <c r="KH819">
        <v>587.612</v>
      </c>
      <c r="KI819">
        <v>11.7814</v>
      </c>
      <c r="KJ819">
        <v>100.77</v>
      </c>
      <c r="KK819">
        <v>100.147</v>
      </c>
    </row>
    <row r="820" spans="1:297">
      <c r="A820">
        <v>804</v>
      </c>
      <c r="B820">
        <v>1761517834</v>
      </c>
      <c r="C820">
        <v>10623.5</v>
      </c>
      <c r="D820" t="s">
        <v>2058</v>
      </c>
      <c r="E820" t="s">
        <v>2059</v>
      </c>
      <c r="F820">
        <v>5</v>
      </c>
      <c r="G820" t="s">
        <v>1989</v>
      </c>
      <c r="H820" t="s">
        <v>436</v>
      </c>
      <c r="I820">
        <v>1761517831.2</v>
      </c>
      <c r="J820">
        <f>(K820)/1000</f>
        <v>0</v>
      </c>
      <c r="K820">
        <f>IF(DP820, AN820, AH820)</f>
        <v>0</v>
      </c>
      <c r="L820">
        <f>IF(DP820, AI820, AG820)</f>
        <v>0</v>
      </c>
      <c r="M820">
        <f>DR820 - IF(AU820&gt;1, L820*DL820*100.0/(AW820), 0)</f>
        <v>0</v>
      </c>
      <c r="N820">
        <f>((T820-J820/2)*M820-L820)/(T820+J820/2)</f>
        <v>0</v>
      </c>
      <c r="O820">
        <f>N820*(DY820+DZ820)/1000.0</f>
        <v>0</v>
      </c>
      <c r="P820">
        <f>(DR820 - IF(AU820&gt;1, L820*DL820*100.0/(AW820), 0))*(DY820+DZ820)/1000.0</f>
        <v>0</v>
      </c>
      <c r="Q820">
        <f>2.0/((1/S820-1/R820)+SIGN(S820)*SQRT((1/S820-1/R820)*(1/S820-1/R820) + 4*DM820/((DM820+1)*(DM820+1))*(2*1/S820*1/R820-1/R820*1/R820)))</f>
        <v>0</v>
      </c>
      <c r="R820">
        <f>IF(LEFT(DN820,1)&lt;&gt;"0",IF(LEFT(DN820,1)="1",3.0,DO820),$D$5+$E$5*(EF820*DY820/($K$5*1000))+$F$5*(EF820*DY820/($K$5*1000))*MAX(MIN(DL820,$J$5),$I$5)*MAX(MIN(DL820,$J$5),$I$5)+$G$5*MAX(MIN(DL820,$J$5),$I$5)*(EF820*DY820/($K$5*1000))+$H$5*(EF820*DY820/($K$5*1000))*(EF820*DY820/($K$5*1000)))</f>
        <v>0</v>
      </c>
      <c r="S820">
        <f>J820*(1000-(1000*0.61365*exp(17.502*W820/(240.97+W820))/(DY820+DZ820)+DT820)/2)/(1000*0.61365*exp(17.502*W820/(240.97+W820))/(DY820+DZ820)-DT820)</f>
        <v>0</v>
      </c>
      <c r="T820">
        <f>1/((DM820+1)/(Q820/1.6)+1/(R820/1.37)) + DM820/((DM820+1)/(Q820/1.6) + DM820/(R820/1.37))</f>
        <v>0</v>
      </c>
      <c r="U820">
        <f>(DH820*DK820)</f>
        <v>0</v>
      </c>
      <c r="V820">
        <f>(EA820+(U820+2*0.95*5.67E-8*(((EA820+$B$7)+273)^4-(EA820+273)^4)-44100*J820)/(1.84*29.3*R820+8*0.95*5.67E-8*(EA820+273)^3))</f>
        <v>0</v>
      </c>
      <c r="W820">
        <f>($C$7*EB820+$D$7*EC820+$E$7*V820)</f>
        <v>0</v>
      </c>
      <c r="X820">
        <f>0.61365*exp(17.502*W820/(240.97+W820))</f>
        <v>0</v>
      </c>
      <c r="Y820">
        <f>(Z820/AA820*100)</f>
        <v>0</v>
      </c>
      <c r="Z820">
        <f>DT820*(DY820+DZ820)/1000</f>
        <v>0</v>
      </c>
      <c r="AA820">
        <f>0.61365*exp(17.502*EA820/(240.97+EA820))</f>
        <v>0</v>
      </c>
      <c r="AB820">
        <f>(X820-DT820*(DY820+DZ820)/1000)</f>
        <v>0</v>
      </c>
      <c r="AC820">
        <f>(-J820*44100)</f>
        <v>0</v>
      </c>
      <c r="AD820">
        <f>2*29.3*R820*0.92*(EA820-W820)</f>
        <v>0</v>
      </c>
      <c r="AE820">
        <f>2*0.95*5.67E-8*(((EA820+$B$7)+273)^4-(W820+273)^4)</f>
        <v>0</v>
      </c>
      <c r="AF820">
        <f>U820+AE820+AC820+AD820</f>
        <v>0</v>
      </c>
      <c r="AG820">
        <f>DX820*AU820*(DS820-DR820*(1000-AU820*DU820)/(1000-AU820*DT820))/(100*DL820)</f>
        <v>0</v>
      </c>
      <c r="AH820">
        <f>1000*DX820*AU820*(DT820-DU820)/(100*DL820*(1000-AU820*DT820))</f>
        <v>0</v>
      </c>
      <c r="AI820">
        <f>(AJ820 - AK820 - DY820*1E3/(8.314*(EA820+273.15)) * AM820/DX820 * AL820) * DX820/(100*DL820) * (1000 - DU820)/1000</f>
        <v>0</v>
      </c>
      <c r="AJ820">
        <v>582.9143856368481</v>
      </c>
      <c r="AK820">
        <v>547.8534909090907</v>
      </c>
      <c r="AL820">
        <v>3.332855254603893</v>
      </c>
      <c r="AM820">
        <v>65.59915054871037</v>
      </c>
      <c r="AN820">
        <f>(AP820 - AO820 + DY820*1E3/(8.314*(EA820+273.15)) * AR820/DX820 * AQ820) * DX820/(100*DL820) * 1000/(1000 - AP820)</f>
        <v>0</v>
      </c>
      <c r="AO820">
        <v>11.82580843631119</v>
      </c>
      <c r="AP820">
        <v>16.92627272727273</v>
      </c>
      <c r="AQ820">
        <v>5.222607191953603E-05</v>
      </c>
      <c r="AR820">
        <v>106.857020934854</v>
      </c>
      <c r="AS820">
        <v>0</v>
      </c>
      <c r="AT820">
        <v>0</v>
      </c>
      <c r="AU820">
        <f>IF(AS820*$H$13&gt;=AW820,1.0,(AW820/(AW820-AS820*$H$13)))</f>
        <v>0</v>
      </c>
      <c r="AV820">
        <f>(AU820-1)*100</f>
        <v>0</v>
      </c>
      <c r="AW820">
        <f>MAX(0,($B$13+$C$13*EF820)/(1+$D$13*EF820)*DY820/(EA820+273)*$E$13)</f>
        <v>0</v>
      </c>
      <c r="AX820" t="s">
        <v>437</v>
      </c>
      <c r="AY820" t="s">
        <v>437</v>
      </c>
      <c r="AZ820">
        <v>0</v>
      </c>
      <c r="BA820">
        <v>0</v>
      </c>
      <c r="BB820">
        <f>1-AZ820/BA820</f>
        <v>0</v>
      </c>
      <c r="BC820">
        <v>0</v>
      </c>
      <c r="BD820" t="s">
        <v>437</v>
      </c>
      <c r="BE820" t="s">
        <v>437</v>
      </c>
      <c r="BF820">
        <v>0</v>
      </c>
      <c r="BG820">
        <v>0</v>
      </c>
      <c r="BH820">
        <f>1-BF820/BG820</f>
        <v>0</v>
      </c>
      <c r="BI820">
        <v>0.5</v>
      </c>
      <c r="BJ820">
        <f>DI820</f>
        <v>0</v>
      </c>
      <c r="BK820">
        <f>L820</f>
        <v>0</v>
      </c>
      <c r="BL820">
        <f>BH820*BI820*BJ820</f>
        <v>0</v>
      </c>
      <c r="BM820">
        <f>(BK820-BC820)/BJ820</f>
        <v>0</v>
      </c>
      <c r="BN820">
        <f>(BA820-BG820)/BG820</f>
        <v>0</v>
      </c>
      <c r="BO820">
        <f>AZ820/(BB820+AZ820/BG820)</f>
        <v>0</v>
      </c>
      <c r="BP820" t="s">
        <v>437</v>
      </c>
      <c r="BQ820">
        <v>0</v>
      </c>
      <c r="BR820">
        <f>IF(BQ820&lt;&gt;0, BQ820, BO820)</f>
        <v>0</v>
      </c>
      <c r="BS820">
        <f>1-BR820/BG820</f>
        <v>0</v>
      </c>
      <c r="BT820">
        <f>(BG820-BF820)/(BG820-BR820)</f>
        <v>0</v>
      </c>
      <c r="BU820">
        <f>(BA820-BG820)/(BA820-BR820)</f>
        <v>0</v>
      </c>
      <c r="BV820">
        <f>(BG820-BF820)/(BG820-AZ820)</f>
        <v>0</v>
      </c>
      <c r="BW820">
        <f>(BA820-BG820)/(BA820-AZ820)</f>
        <v>0</v>
      </c>
      <c r="BX820">
        <f>(BT820*BR820/BF820)</f>
        <v>0</v>
      </c>
      <c r="BY820">
        <f>(1-BX820)</f>
        <v>0</v>
      </c>
      <c r="BZ820">
        <v>2020</v>
      </c>
      <c r="CA820">
        <v>290.0000000000001</v>
      </c>
      <c r="CB820">
        <v>1590.42</v>
      </c>
      <c r="CC820">
        <v>295</v>
      </c>
      <c r="CD820">
        <v>5220.67</v>
      </c>
      <c r="CE820">
        <v>1591.29</v>
      </c>
      <c r="CF820">
        <v>-0.87</v>
      </c>
      <c r="CG820">
        <v>300.0000000000001</v>
      </c>
      <c r="CH820">
        <v>23.8</v>
      </c>
      <c r="CI820">
        <v>1650.734719841875</v>
      </c>
      <c r="CJ820">
        <v>2.032994541366527</v>
      </c>
      <c r="CK820">
        <v>-31.03478562282126</v>
      </c>
      <c r="CL820">
        <v>0.9198548094063967</v>
      </c>
      <c r="CM820">
        <v>0.9759925733019913</v>
      </c>
      <c r="CN820">
        <v>-0.00431141668520578</v>
      </c>
      <c r="CO820">
        <v>289.9999999999999</v>
      </c>
      <c r="CP820">
        <v>1590.91</v>
      </c>
      <c r="CQ820">
        <v>765</v>
      </c>
      <c r="CR820">
        <v>5219.32</v>
      </c>
      <c r="CS820">
        <v>1591.27</v>
      </c>
      <c r="CT820">
        <v>-0.36</v>
      </c>
      <c r="DH820">
        <f>$B$11*EG820+$C$11*EH820+$F$11*ES820*(1-EV820)</f>
        <v>0</v>
      </c>
      <c r="DI820">
        <f>DH820*DJ820</f>
        <v>0</v>
      </c>
      <c r="DJ820">
        <f>($B$11*$D$9+$C$11*$D$9+$F$11*((FF820+EX820)/MAX(FF820+EX820+FG820, 0.1)*$I$9+FG820/MAX(FF820+EX820+FG820, 0.1)*$J$9))/($B$11+$C$11+$F$11)</f>
        <v>0</v>
      </c>
      <c r="DK820">
        <f>($B$11*$K$9+$C$11*$K$9+$F$11*((FF820+EX820)/MAX(FF820+EX820+FG820, 0.1)*$P$9+FG820/MAX(FF820+EX820+FG820, 0.1)*$Q$9))/($B$11+$C$11+$F$11)</f>
        <v>0</v>
      </c>
      <c r="DL820">
        <v>6</v>
      </c>
      <c r="DM820">
        <v>0.5</v>
      </c>
      <c r="DN820" t="s">
        <v>438</v>
      </c>
      <c r="DO820">
        <v>2</v>
      </c>
      <c r="DP820" t="b">
        <v>1</v>
      </c>
      <c r="DQ820">
        <v>1761517831.2</v>
      </c>
      <c r="DR820">
        <v>531.0470000000001</v>
      </c>
      <c r="DS820">
        <v>576.5261</v>
      </c>
      <c r="DT820">
        <v>16.92438</v>
      </c>
      <c r="DU820">
        <v>11.82545</v>
      </c>
      <c r="DV820">
        <v>533.5749999999999</v>
      </c>
      <c r="DW820">
        <v>16.84363</v>
      </c>
      <c r="DX820">
        <v>499.9987</v>
      </c>
      <c r="DY820">
        <v>90.24142000000001</v>
      </c>
      <c r="DZ820">
        <v>0.10000931</v>
      </c>
      <c r="EA820">
        <v>24.30617</v>
      </c>
      <c r="EB820">
        <v>23.99658</v>
      </c>
      <c r="EC820">
        <v>999.9</v>
      </c>
      <c r="ED820">
        <v>0</v>
      </c>
      <c r="EE820">
        <v>0</v>
      </c>
      <c r="EF820">
        <v>10010.612</v>
      </c>
      <c r="EG820">
        <v>0</v>
      </c>
      <c r="EH820">
        <v>1069.228</v>
      </c>
      <c r="EI820">
        <v>-45.47924999999999</v>
      </c>
      <c r="EJ820">
        <v>540.1892</v>
      </c>
      <c r="EK820">
        <v>583.4254000000001</v>
      </c>
      <c r="EL820">
        <v>5.098946</v>
      </c>
      <c r="EM820">
        <v>576.5261</v>
      </c>
      <c r="EN820">
        <v>11.82545</v>
      </c>
      <c r="EO820">
        <v>1.527281</v>
      </c>
      <c r="EP820">
        <v>1.067146</v>
      </c>
      <c r="EQ820">
        <v>13.24404</v>
      </c>
      <c r="ER820">
        <v>7.86686</v>
      </c>
      <c r="ES820">
        <v>2000.014</v>
      </c>
      <c r="ET820">
        <v>0.9799950000000001</v>
      </c>
      <c r="EU820">
        <v>0.0200048</v>
      </c>
      <c r="EV820">
        <v>0</v>
      </c>
      <c r="EW820">
        <v>1352.634</v>
      </c>
      <c r="EX820">
        <v>5.000970000000001</v>
      </c>
      <c r="EY820">
        <v>27377.54</v>
      </c>
      <c r="EZ820">
        <v>16707.69</v>
      </c>
      <c r="FA820">
        <v>41.625</v>
      </c>
      <c r="FB820">
        <v>42.687</v>
      </c>
      <c r="FC820">
        <v>41.75</v>
      </c>
      <c r="FD820">
        <v>42.062</v>
      </c>
      <c r="FE820">
        <v>41.625</v>
      </c>
      <c r="FF820">
        <v>1955.104</v>
      </c>
      <c r="FG820">
        <v>39.90999999999999</v>
      </c>
      <c r="FH820">
        <v>0</v>
      </c>
      <c r="FI820">
        <v>12705.20000004768</v>
      </c>
      <c r="FJ820">
        <v>0</v>
      </c>
      <c r="FK820">
        <v>1353.2416</v>
      </c>
      <c r="FL820">
        <v>-8.313846153705311</v>
      </c>
      <c r="FM820">
        <v>-162.8076925815992</v>
      </c>
      <c r="FN820">
        <v>27389.508</v>
      </c>
      <c r="FO820">
        <v>15</v>
      </c>
      <c r="FP820">
        <v>0</v>
      </c>
      <c r="FQ820" t="s">
        <v>439</v>
      </c>
      <c r="FR820">
        <v>1760210915.6</v>
      </c>
      <c r="FS820">
        <v>0</v>
      </c>
      <c r="FT820">
        <v>0</v>
      </c>
      <c r="FU820">
        <v>-0.215</v>
      </c>
      <c r="FV820">
        <v>0</v>
      </c>
      <c r="FW820">
        <v>-0.6919999999999999</v>
      </c>
      <c r="FX820">
        <v>0</v>
      </c>
      <c r="FY820">
        <v>400</v>
      </c>
      <c r="FZ820">
        <v>0</v>
      </c>
      <c r="GA820">
        <v>0.15</v>
      </c>
      <c r="GB820">
        <v>0</v>
      </c>
      <c r="GC820">
        <v>-44.79852682926829</v>
      </c>
      <c r="GD820">
        <v>-5.617797909407811</v>
      </c>
      <c r="GE820">
        <v>0.5599040806460449</v>
      </c>
      <c r="GF820">
        <v>0</v>
      </c>
      <c r="GG820">
        <v>1353.715294117647</v>
      </c>
      <c r="GH820">
        <v>-8.433002290725163</v>
      </c>
      <c r="GI820">
        <v>0.8539501132078837</v>
      </c>
      <c r="GJ820">
        <v>0</v>
      </c>
      <c r="GK820">
        <v>5.08479268292683</v>
      </c>
      <c r="GL820">
        <v>0.1736560975609918</v>
      </c>
      <c r="GM820">
        <v>0.02391214529902958</v>
      </c>
      <c r="GN820">
        <v>0</v>
      </c>
      <c r="GO820">
        <v>0</v>
      </c>
      <c r="GP820">
        <v>3</v>
      </c>
      <c r="GQ820" t="s">
        <v>455</v>
      </c>
      <c r="GR820">
        <v>3.13312</v>
      </c>
      <c r="GS820">
        <v>2.76039</v>
      </c>
      <c r="GT820">
        <v>0.112526</v>
      </c>
      <c r="GU820">
        <v>0.117638</v>
      </c>
      <c r="GV820">
        <v>0.0822306</v>
      </c>
      <c r="GW820">
        <v>0.062585</v>
      </c>
      <c r="GX820">
        <v>28132.9</v>
      </c>
      <c r="GY820">
        <v>27978.4</v>
      </c>
      <c r="GZ820">
        <v>29486.1</v>
      </c>
      <c r="HA820">
        <v>29315.3</v>
      </c>
      <c r="HB820">
        <v>35762.1</v>
      </c>
      <c r="HC820">
        <v>36406.9</v>
      </c>
      <c r="HD820">
        <v>41487.7</v>
      </c>
      <c r="HE820">
        <v>41645.8</v>
      </c>
      <c r="HF820">
        <v>1.91125</v>
      </c>
      <c r="HG820">
        <v>1.82173</v>
      </c>
      <c r="HH820">
        <v>-0.0139922</v>
      </c>
      <c r="HI820">
        <v>0</v>
      </c>
      <c r="HJ820">
        <v>24.231</v>
      </c>
      <c r="HK820">
        <v>999.9</v>
      </c>
      <c r="HL820">
        <v>32.4</v>
      </c>
      <c r="HM820">
        <v>31.2</v>
      </c>
      <c r="HN820">
        <v>16.3841</v>
      </c>
      <c r="HO820">
        <v>62.537</v>
      </c>
      <c r="HP820">
        <v>31.0056</v>
      </c>
      <c r="HQ820">
        <v>1</v>
      </c>
      <c r="HR820">
        <v>0.311717</v>
      </c>
      <c r="HS820">
        <v>4.84776</v>
      </c>
      <c r="HT820">
        <v>20.2739</v>
      </c>
      <c r="HU820">
        <v>5.21654</v>
      </c>
      <c r="HV820">
        <v>12.0161</v>
      </c>
      <c r="HW820">
        <v>4.9887</v>
      </c>
      <c r="HX820">
        <v>3.2876</v>
      </c>
      <c r="HY820">
        <v>9999</v>
      </c>
      <c r="HZ820">
        <v>9999</v>
      </c>
      <c r="IA820">
        <v>9999</v>
      </c>
      <c r="IB820">
        <v>999.9</v>
      </c>
      <c r="IC820">
        <v>4.97284</v>
      </c>
      <c r="ID820">
        <v>1.86661</v>
      </c>
      <c r="IE820">
        <v>1.86585</v>
      </c>
      <c r="IF820">
        <v>1.86584</v>
      </c>
      <c r="IG820">
        <v>1.86774</v>
      </c>
      <c r="IH820">
        <v>1.8702</v>
      </c>
      <c r="II820">
        <v>1.86879</v>
      </c>
      <c r="IJ820">
        <v>1.87027</v>
      </c>
      <c r="IK820">
        <v>0</v>
      </c>
      <c r="IL820">
        <v>0</v>
      </c>
      <c r="IM820">
        <v>0</v>
      </c>
      <c r="IN820">
        <v>0</v>
      </c>
      <c r="IO820" t="s">
        <v>441</v>
      </c>
      <c r="IP820" t="s">
        <v>442</v>
      </c>
      <c r="IQ820" t="s">
        <v>443</v>
      </c>
      <c r="IR820" t="s">
        <v>443</v>
      </c>
      <c r="IS820" t="s">
        <v>443</v>
      </c>
      <c r="IT820" t="s">
        <v>443</v>
      </c>
      <c r="IU820">
        <v>0</v>
      </c>
      <c r="IV820">
        <v>100</v>
      </c>
      <c r="IW820">
        <v>100</v>
      </c>
      <c r="IX820">
        <v>-2.546</v>
      </c>
      <c r="IY820">
        <v>0.0808</v>
      </c>
      <c r="IZ820">
        <v>-1.414774939843471</v>
      </c>
      <c r="JA820">
        <v>-0.002262605230658699</v>
      </c>
      <c r="JB820">
        <v>4.117972070868355E-07</v>
      </c>
      <c r="JC820">
        <v>-1.535053720392113E-10</v>
      </c>
      <c r="JD820">
        <v>-0.05773197212917025</v>
      </c>
      <c r="JE820">
        <v>-0.004387372397949352</v>
      </c>
      <c r="JF820">
        <v>0.001148265067849212</v>
      </c>
      <c r="JG820">
        <v>-2.372704636287677E-05</v>
      </c>
      <c r="JH820">
        <v>4</v>
      </c>
      <c r="JI820">
        <v>2346</v>
      </c>
      <c r="JJ820">
        <v>1</v>
      </c>
      <c r="JK820">
        <v>24</v>
      </c>
      <c r="JL820">
        <v>21782</v>
      </c>
      <c r="JM820">
        <v>29358630.6</v>
      </c>
      <c r="JN820">
        <v>1.35498</v>
      </c>
      <c r="JO820">
        <v>2.27295</v>
      </c>
      <c r="JP820">
        <v>1.39648</v>
      </c>
      <c r="JQ820">
        <v>2.35229</v>
      </c>
      <c r="JR820">
        <v>1.49536</v>
      </c>
      <c r="JS820">
        <v>2.55493</v>
      </c>
      <c r="JT820">
        <v>35.9879</v>
      </c>
      <c r="JU820">
        <v>24.035</v>
      </c>
      <c r="JV820">
        <v>18</v>
      </c>
      <c r="JW820">
        <v>502.922</v>
      </c>
      <c r="JX820">
        <v>435.527</v>
      </c>
      <c r="JY820">
        <v>18.7902</v>
      </c>
      <c r="JZ820">
        <v>31.4138</v>
      </c>
      <c r="KA820">
        <v>30.0001</v>
      </c>
      <c r="KB820">
        <v>31.1972</v>
      </c>
      <c r="KC820">
        <v>31.1226</v>
      </c>
      <c r="KD820">
        <v>27.3011</v>
      </c>
      <c r="KE820">
        <v>27.9657</v>
      </c>
      <c r="KF820">
        <v>23.7057</v>
      </c>
      <c r="KG820">
        <v>18.7899</v>
      </c>
      <c r="KH820">
        <v>607.649</v>
      </c>
      <c r="KI820">
        <v>11.7555</v>
      </c>
      <c r="KJ820">
        <v>100.768</v>
      </c>
      <c r="KK820">
        <v>100.147</v>
      </c>
    </row>
    <row r="821" spans="1:297">
      <c r="A821">
        <v>805</v>
      </c>
      <c r="B821">
        <v>1761517839</v>
      </c>
      <c r="C821">
        <v>10628.5</v>
      </c>
      <c r="D821" t="s">
        <v>2060</v>
      </c>
      <c r="E821" t="s">
        <v>2061</v>
      </c>
      <c r="F821">
        <v>5</v>
      </c>
      <c r="G821" t="s">
        <v>1989</v>
      </c>
      <c r="H821" t="s">
        <v>436</v>
      </c>
      <c r="I821">
        <v>1761517836.5</v>
      </c>
      <c r="J821">
        <f>(K821)/1000</f>
        <v>0</v>
      </c>
      <c r="K821">
        <f>IF(DP821, AN821, AH821)</f>
        <v>0</v>
      </c>
      <c r="L821">
        <f>IF(DP821, AI821, AG821)</f>
        <v>0</v>
      </c>
      <c r="M821">
        <f>DR821 - IF(AU821&gt;1, L821*DL821*100.0/(AW821), 0)</f>
        <v>0</v>
      </c>
      <c r="N821">
        <f>((T821-J821/2)*M821-L821)/(T821+J821/2)</f>
        <v>0</v>
      </c>
      <c r="O821">
        <f>N821*(DY821+DZ821)/1000.0</f>
        <v>0</v>
      </c>
      <c r="P821">
        <f>(DR821 - IF(AU821&gt;1, L821*DL821*100.0/(AW821), 0))*(DY821+DZ821)/1000.0</f>
        <v>0</v>
      </c>
      <c r="Q821">
        <f>2.0/((1/S821-1/R821)+SIGN(S821)*SQRT((1/S821-1/R821)*(1/S821-1/R821) + 4*DM821/((DM821+1)*(DM821+1))*(2*1/S821*1/R821-1/R821*1/R821)))</f>
        <v>0</v>
      </c>
      <c r="R821">
        <f>IF(LEFT(DN821,1)&lt;&gt;"0",IF(LEFT(DN821,1)="1",3.0,DO821),$D$5+$E$5*(EF821*DY821/($K$5*1000))+$F$5*(EF821*DY821/($K$5*1000))*MAX(MIN(DL821,$J$5),$I$5)*MAX(MIN(DL821,$J$5),$I$5)+$G$5*MAX(MIN(DL821,$J$5),$I$5)*(EF821*DY821/($K$5*1000))+$H$5*(EF821*DY821/($K$5*1000))*(EF821*DY821/($K$5*1000)))</f>
        <v>0</v>
      </c>
      <c r="S821">
        <f>J821*(1000-(1000*0.61365*exp(17.502*W821/(240.97+W821))/(DY821+DZ821)+DT821)/2)/(1000*0.61365*exp(17.502*W821/(240.97+W821))/(DY821+DZ821)-DT821)</f>
        <v>0</v>
      </c>
      <c r="T821">
        <f>1/((DM821+1)/(Q821/1.6)+1/(R821/1.37)) + DM821/((DM821+1)/(Q821/1.6) + DM821/(R821/1.37))</f>
        <v>0</v>
      </c>
      <c r="U821">
        <f>(DH821*DK821)</f>
        <v>0</v>
      </c>
      <c r="V821">
        <f>(EA821+(U821+2*0.95*5.67E-8*(((EA821+$B$7)+273)^4-(EA821+273)^4)-44100*J821)/(1.84*29.3*R821+8*0.95*5.67E-8*(EA821+273)^3))</f>
        <v>0</v>
      </c>
      <c r="W821">
        <f>($C$7*EB821+$D$7*EC821+$E$7*V821)</f>
        <v>0</v>
      </c>
      <c r="X821">
        <f>0.61365*exp(17.502*W821/(240.97+W821))</f>
        <v>0</v>
      </c>
      <c r="Y821">
        <f>(Z821/AA821*100)</f>
        <v>0</v>
      </c>
      <c r="Z821">
        <f>DT821*(DY821+DZ821)/1000</f>
        <v>0</v>
      </c>
      <c r="AA821">
        <f>0.61365*exp(17.502*EA821/(240.97+EA821))</f>
        <v>0</v>
      </c>
      <c r="AB821">
        <f>(X821-DT821*(DY821+DZ821)/1000)</f>
        <v>0</v>
      </c>
      <c r="AC821">
        <f>(-J821*44100)</f>
        <v>0</v>
      </c>
      <c r="AD821">
        <f>2*29.3*R821*0.92*(EA821-W821)</f>
        <v>0</v>
      </c>
      <c r="AE821">
        <f>2*0.95*5.67E-8*(((EA821+$B$7)+273)^4-(W821+273)^4)</f>
        <v>0</v>
      </c>
      <c r="AF821">
        <f>U821+AE821+AC821+AD821</f>
        <v>0</v>
      </c>
      <c r="AG821">
        <f>DX821*AU821*(DS821-DR821*(1000-AU821*DU821)/(1000-AU821*DT821))/(100*DL821)</f>
        <v>0</v>
      </c>
      <c r="AH821">
        <f>1000*DX821*AU821*(DT821-DU821)/(100*DL821*(1000-AU821*DT821))</f>
        <v>0</v>
      </c>
      <c r="AI821">
        <f>(AJ821 - AK821 - DY821*1E3/(8.314*(EA821+273.15)) * AM821/DX821 * AL821) * DX821/(100*DL821) * (1000 - DU821)/1000</f>
        <v>0</v>
      </c>
      <c r="AJ821">
        <v>599.8113797815707</v>
      </c>
      <c r="AK821">
        <v>564.5415515151511</v>
      </c>
      <c r="AL821">
        <v>3.334500101085634</v>
      </c>
      <c r="AM821">
        <v>65.59915054871037</v>
      </c>
      <c r="AN821">
        <f>(AP821 - AO821 + DY821*1E3/(8.314*(EA821+273.15)) * AR821/DX821 * AQ821) * DX821/(100*DL821) * 1000/(1000 - AP821)</f>
        <v>0</v>
      </c>
      <c r="AO821">
        <v>11.82216054775389</v>
      </c>
      <c r="AP821">
        <v>16.93462545454545</v>
      </c>
      <c r="AQ821">
        <v>7.33636371890568E-05</v>
      </c>
      <c r="AR821">
        <v>106.857020934854</v>
      </c>
      <c r="AS821">
        <v>0</v>
      </c>
      <c r="AT821">
        <v>0</v>
      </c>
      <c r="AU821">
        <f>IF(AS821*$H$13&gt;=AW821,1.0,(AW821/(AW821-AS821*$H$13)))</f>
        <v>0</v>
      </c>
      <c r="AV821">
        <f>(AU821-1)*100</f>
        <v>0</v>
      </c>
      <c r="AW821">
        <f>MAX(0,($B$13+$C$13*EF821)/(1+$D$13*EF821)*DY821/(EA821+273)*$E$13)</f>
        <v>0</v>
      </c>
      <c r="AX821" t="s">
        <v>437</v>
      </c>
      <c r="AY821" t="s">
        <v>437</v>
      </c>
      <c r="AZ821">
        <v>0</v>
      </c>
      <c r="BA821">
        <v>0</v>
      </c>
      <c r="BB821">
        <f>1-AZ821/BA821</f>
        <v>0</v>
      </c>
      <c r="BC821">
        <v>0</v>
      </c>
      <c r="BD821" t="s">
        <v>437</v>
      </c>
      <c r="BE821" t="s">
        <v>437</v>
      </c>
      <c r="BF821">
        <v>0</v>
      </c>
      <c r="BG821">
        <v>0</v>
      </c>
      <c r="BH821">
        <f>1-BF821/BG821</f>
        <v>0</v>
      </c>
      <c r="BI821">
        <v>0.5</v>
      </c>
      <c r="BJ821">
        <f>DI821</f>
        <v>0</v>
      </c>
      <c r="BK821">
        <f>L821</f>
        <v>0</v>
      </c>
      <c r="BL821">
        <f>BH821*BI821*BJ821</f>
        <v>0</v>
      </c>
      <c r="BM821">
        <f>(BK821-BC821)/BJ821</f>
        <v>0</v>
      </c>
      <c r="BN821">
        <f>(BA821-BG821)/BG821</f>
        <v>0</v>
      </c>
      <c r="BO821">
        <f>AZ821/(BB821+AZ821/BG821)</f>
        <v>0</v>
      </c>
      <c r="BP821" t="s">
        <v>437</v>
      </c>
      <c r="BQ821">
        <v>0</v>
      </c>
      <c r="BR821">
        <f>IF(BQ821&lt;&gt;0, BQ821, BO821)</f>
        <v>0</v>
      </c>
      <c r="BS821">
        <f>1-BR821/BG821</f>
        <v>0</v>
      </c>
      <c r="BT821">
        <f>(BG821-BF821)/(BG821-BR821)</f>
        <v>0</v>
      </c>
      <c r="BU821">
        <f>(BA821-BG821)/(BA821-BR821)</f>
        <v>0</v>
      </c>
      <c r="BV821">
        <f>(BG821-BF821)/(BG821-AZ821)</f>
        <v>0</v>
      </c>
      <c r="BW821">
        <f>(BA821-BG821)/(BA821-AZ821)</f>
        <v>0</v>
      </c>
      <c r="BX821">
        <f>(BT821*BR821/BF821)</f>
        <v>0</v>
      </c>
      <c r="BY821">
        <f>(1-BX821)</f>
        <v>0</v>
      </c>
      <c r="BZ821">
        <v>2020</v>
      </c>
      <c r="CA821">
        <v>290.0000000000001</v>
      </c>
      <c r="CB821">
        <v>1590.42</v>
      </c>
      <c r="CC821">
        <v>295</v>
      </c>
      <c r="CD821">
        <v>5220.67</v>
      </c>
      <c r="CE821">
        <v>1591.29</v>
      </c>
      <c r="CF821">
        <v>-0.87</v>
      </c>
      <c r="CG821">
        <v>300.0000000000001</v>
      </c>
      <c r="CH821">
        <v>23.8</v>
      </c>
      <c r="CI821">
        <v>1650.734719841875</v>
      </c>
      <c r="CJ821">
        <v>2.032994541366527</v>
      </c>
      <c r="CK821">
        <v>-31.03478562282126</v>
      </c>
      <c r="CL821">
        <v>0.9198548094063967</v>
      </c>
      <c r="CM821">
        <v>0.9759925733019913</v>
      </c>
      <c r="CN821">
        <v>-0.00431141668520578</v>
      </c>
      <c r="CO821">
        <v>289.9999999999999</v>
      </c>
      <c r="CP821">
        <v>1590.91</v>
      </c>
      <c r="CQ821">
        <v>765</v>
      </c>
      <c r="CR821">
        <v>5219.32</v>
      </c>
      <c r="CS821">
        <v>1591.27</v>
      </c>
      <c r="CT821">
        <v>-0.36</v>
      </c>
      <c r="DH821">
        <f>$B$11*EG821+$C$11*EH821+$F$11*ES821*(1-EV821)</f>
        <v>0</v>
      </c>
      <c r="DI821">
        <f>DH821*DJ821</f>
        <v>0</v>
      </c>
      <c r="DJ821">
        <f>($B$11*$D$9+$C$11*$D$9+$F$11*((FF821+EX821)/MAX(FF821+EX821+FG821, 0.1)*$I$9+FG821/MAX(FF821+EX821+FG821, 0.1)*$J$9))/($B$11+$C$11+$F$11)</f>
        <v>0</v>
      </c>
      <c r="DK821">
        <f>($B$11*$K$9+$C$11*$K$9+$F$11*((FF821+EX821)/MAX(FF821+EX821+FG821, 0.1)*$P$9+FG821/MAX(FF821+EX821+FG821, 0.1)*$Q$9))/($B$11+$C$11+$F$11)</f>
        <v>0</v>
      </c>
      <c r="DL821">
        <v>6</v>
      </c>
      <c r="DM821">
        <v>0.5</v>
      </c>
      <c r="DN821" t="s">
        <v>438</v>
      </c>
      <c r="DO821">
        <v>2</v>
      </c>
      <c r="DP821" t="b">
        <v>1</v>
      </c>
      <c r="DQ821">
        <v>1761517836.5</v>
      </c>
      <c r="DR821">
        <v>548.4166666666666</v>
      </c>
      <c r="DS821">
        <v>594.2803333333334</v>
      </c>
      <c r="DT821">
        <v>16.9306</v>
      </c>
      <c r="DU821">
        <v>11.82224444444444</v>
      </c>
      <c r="DV821">
        <v>550.9786666666668</v>
      </c>
      <c r="DW821">
        <v>16.84974444444444</v>
      </c>
      <c r="DX821">
        <v>500.0235555555555</v>
      </c>
      <c r="DY821">
        <v>90.23777777777778</v>
      </c>
      <c r="DZ821">
        <v>0.1000427888888889</v>
      </c>
      <c r="EA821">
        <v>24.31107777777778</v>
      </c>
      <c r="EB821">
        <v>23.99798888888889</v>
      </c>
      <c r="EC821">
        <v>999.9000000000001</v>
      </c>
      <c r="ED821">
        <v>0</v>
      </c>
      <c r="EE821">
        <v>0</v>
      </c>
      <c r="EF821">
        <v>10004.93111111111</v>
      </c>
      <c r="EG821">
        <v>0</v>
      </c>
      <c r="EH821">
        <v>1069.17</v>
      </c>
      <c r="EI821">
        <v>-45.8638</v>
      </c>
      <c r="EJ821">
        <v>557.8613333333335</v>
      </c>
      <c r="EK821">
        <v>601.3901111111111</v>
      </c>
      <c r="EL821">
        <v>5.108347777777777</v>
      </c>
      <c r="EM821">
        <v>594.2803333333334</v>
      </c>
      <c r="EN821">
        <v>11.82224444444444</v>
      </c>
      <c r="EO821">
        <v>1.527778888888889</v>
      </c>
      <c r="EP821">
        <v>1.066813333333333</v>
      </c>
      <c r="EQ821">
        <v>13.24904444444444</v>
      </c>
      <c r="ER821">
        <v>7.862292222222223</v>
      </c>
      <c r="ES821">
        <v>1999.99</v>
      </c>
      <c r="ET821">
        <v>0.9799946666666668</v>
      </c>
      <c r="EU821">
        <v>0.02000515555555556</v>
      </c>
      <c r="EV821">
        <v>0</v>
      </c>
      <c r="EW821">
        <v>1351.778888888889</v>
      </c>
      <c r="EX821">
        <v>5.00097</v>
      </c>
      <c r="EY821">
        <v>27362.34444444445</v>
      </c>
      <c r="EZ821">
        <v>16707.46666666667</v>
      </c>
      <c r="FA821">
        <v>41.625</v>
      </c>
      <c r="FB821">
        <v>42.687</v>
      </c>
      <c r="FC821">
        <v>41.75</v>
      </c>
      <c r="FD821">
        <v>42.05511111111111</v>
      </c>
      <c r="FE821">
        <v>41.625</v>
      </c>
      <c r="FF821">
        <v>1955.08</v>
      </c>
      <c r="FG821">
        <v>39.91</v>
      </c>
      <c r="FH821">
        <v>0</v>
      </c>
      <c r="FI821">
        <v>12710</v>
      </c>
      <c r="FJ821">
        <v>0</v>
      </c>
      <c r="FK821">
        <v>1352.5652</v>
      </c>
      <c r="FL821">
        <v>-9.848461548274845</v>
      </c>
      <c r="FM821">
        <v>-168.5615388036611</v>
      </c>
      <c r="FN821">
        <v>27376.264</v>
      </c>
      <c r="FO821">
        <v>15</v>
      </c>
      <c r="FP821">
        <v>0</v>
      </c>
      <c r="FQ821" t="s">
        <v>439</v>
      </c>
      <c r="FR821">
        <v>1760210915.6</v>
      </c>
      <c r="FS821">
        <v>0</v>
      </c>
      <c r="FT821">
        <v>0</v>
      </c>
      <c r="FU821">
        <v>-0.215</v>
      </c>
      <c r="FV821">
        <v>0</v>
      </c>
      <c r="FW821">
        <v>-0.6919999999999999</v>
      </c>
      <c r="FX821">
        <v>0</v>
      </c>
      <c r="FY821">
        <v>400</v>
      </c>
      <c r="FZ821">
        <v>0</v>
      </c>
      <c r="GA821">
        <v>0.15</v>
      </c>
      <c r="GB821">
        <v>0</v>
      </c>
      <c r="GC821">
        <v>-45.15235365853658</v>
      </c>
      <c r="GD821">
        <v>-4.859525435540207</v>
      </c>
      <c r="GE821">
        <v>0.4844896410066088</v>
      </c>
      <c r="GF821">
        <v>0</v>
      </c>
      <c r="GG821">
        <v>1353.097352941176</v>
      </c>
      <c r="GH821">
        <v>-8.663559957069193</v>
      </c>
      <c r="GI821">
        <v>0.8787903076640936</v>
      </c>
      <c r="GJ821">
        <v>0</v>
      </c>
      <c r="GK821">
        <v>5.097715853658537</v>
      </c>
      <c r="GL821">
        <v>0.04508111498258342</v>
      </c>
      <c r="GM821">
        <v>0.005504688456486338</v>
      </c>
      <c r="GN821">
        <v>1</v>
      </c>
      <c r="GO821">
        <v>1</v>
      </c>
      <c r="GP821">
        <v>3</v>
      </c>
      <c r="GQ821" t="s">
        <v>446</v>
      </c>
      <c r="GR821">
        <v>3.13308</v>
      </c>
      <c r="GS821">
        <v>2.76045</v>
      </c>
      <c r="GT821">
        <v>0.114958</v>
      </c>
      <c r="GU821">
        <v>0.120032</v>
      </c>
      <c r="GV821">
        <v>0.0822613</v>
      </c>
      <c r="GW821">
        <v>0.0625768</v>
      </c>
      <c r="GX821">
        <v>28056.2</v>
      </c>
      <c r="GY821">
        <v>27902</v>
      </c>
      <c r="GZ821">
        <v>29486.6</v>
      </c>
      <c r="HA821">
        <v>29314.8</v>
      </c>
      <c r="HB821">
        <v>35761.7</v>
      </c>
      <c r="HC821">
        <v>36406.6</v>
      </c>
      <c r="HD821">
        <v>41488.6</v>
      </c>
      <c r="HE821">
        <v>41645.1</v>
      </c>
      <c r="HF821">
        <v>1.91105</v>
      </c>
      <c r="HG821">
        <v>1.82143</v>
      </c>
      <c r="HH821">
        <v>-0.0143796</v>
      </c>
      <c r="HI821">
        <v>0</v>
      </c>
      <c r="HJ821">
        <v>24.2317</v>
      </c>
      <c r="HK821">
        <v>999.9</v>
      </c>
      <c r="HL821">
        <v>32.4</v>
      </c>
      <c r="HM821">
        <v>31.2</v>
      </c>
      <c r="HN821">
        <v>16.383</v>
      </c>
      <c r="HO821">
        <v>62.547</v>
      </c>
      <c r="HP821">
        <v>30.8814</v>
      </c>
      <c r="HQ821">
        <v>1</v>
      </c>
      <c r="HR821">
        <v>0.311326</v>
      </c>
      <c r="HS821">
        <v>4.8459</v>
      </c>
      <c r="HT821">
        <v>20.2738</v>
      </c>
      <c r="HU821">
        <v>5.21654</v>
      </c>
      <c r="HV821">
        <v>12.0159</v>
      </c>
      <c r="HW821">
        <v>4.9886</v>
      </c>
      <c r="HX821">
        <v>3.2876</v>
      </c>
      <c r="HY821">
        <v>9999</v>
      </c>
      <c r="HZ821">
        <v>9999</v>
      </c>
      <c r="IA821">
        <v>9999</v>
      </c>
      <c r="IB821">
        <v>999.9</v>
      </c>
      <c r="IC821">
        <v>4.97284</v>
      </c>
      <c r="ID821">
        <v>1.86661</v>
      </c>
      <c r="IE821">
        <v>1.86585</v>
      </c>
      <c r="IF821">
        <v>1.86584</v>
      </c>
      <c r="IG821">
        <v>1.8677</v>
      </c>
      <c r="IH821">
        <v>1.87018</v>
      </c>
      <c r="II821">
        <v>1.86878</v>
      </c>
      <c r="IJ821">
        <v>1.87027</v>
      </c>
      <c r="IK821">
        <v>0</v>
      </c>
      <c r="IL821">
        <v>0</v>
      </c>
      <c r="IM821">
        <v>0</v>
      </c>
      <c r="IN821">
        <v>0</v>
      </c>
      <c r="IO821" t="s">
        <v>441</v>
      </c>
      <c r="IP821" t="s">
        <v>442</v>
      </c>
      <c r="IQ821" t="s">
        <v>443</v>
      </c>
      <c r="IR821" t="s">
        <v>443</v>
      </c>
      <c r="IS821" t="s">
        <v>443</v>
      </c>
      <c r="IT821" t="s">
        <v>443</v>
      </c>
      <c r="IU821">
        <v>0</v>
      </c>
      <c r="IV821">
        <v>100</v>
      </c>
      <c r="IW821">
        <v>100</v>
      </c>
      <c r="IX821">
        <v>-2.578</v>
      </c>
      <c r="IY821">
        <v>0.0809</v>
      </c>
      <c r="IZ821">
        <v>-1.414774939843471</v>
      </c>
      <c r="JA821">
        <v>-0.002262605230658699</v>
      </c>
      <c r="JB821">
        <v>4.117972070868355E-07</v>
      </c>
      <c r="JC821">
        <v>-1.535053720392113E-10</v>
      </c>
      <c r="JD821">
        <v>-0.05773197212917025</v>
      </c>
      <c r="JE821">
        <v>-0.004387372397949352</v>
      </c>
      <c r="JF821">
        <v>0.001148265067849212</v>
      </c>
      <c r="JG821">
        <v>-2.372704636287677E-05</v>
      </c>
      <c r="JH821">
        <v>4</v>
      </c>
      <c r="JI821">
        <v>2346</v>
      </c>
      <c r="JJ821">
        <v>1</v>
      </c>
      <c r="JK821">
        <v>24</v>
      </c>
      <c r="JL821">
        <v>21782.1</v>
      </c>
      <c r="JM821">
        <v>29358630.6</v>
      </c>
      <c r="JN821">
        <v>1.39038</v>
      </c>
      <c r="JO821">
        <v>2.26318</v>
      </c>
      <c r="JP821">
        <v>1.39648</v>
      </c>
      <c r="JQ821">
        <v>2.35596</v>
      </c>
      <c r="JR821">
        <v>1.49536</v>
      </c>
      <c r="JS821">
        <v>2.60498</v>
      </c>
      <c r="JT821">
        <v>35.9879</v>
      </c>
      <c r="JU821">
        <v>24.0262</v>
      </c>
      <c r="JV821">
        <v>18</v>
      </c>
      <c r="JW821">
        <v>502.791</v>
      </c>
      <c r="JX821">
        <v>435.342</v>
      </c>
      <c r="JY821">
        <v>18.7907</v>
      </c>
      <c r="JZ821">
        <v>31.4138</v>
      </c>
      <c r="KA821">
        <v>30.0001</v>
      </c>
      <c r="KB821">
        <v>31.1972</v>
      </c>
      <c r="KC821">
        <v>31.1226</v>
      </c>
      <c r="KD821">
        <v>27.8657</v>
      </c>
      <c r="KE821">
        <v>28.2711</v>
      </c>
      <c r="KF821">
        <v>23.7057</v>
      </c>
      <c r="KG821">
        <v>18.7913</v>
      </c>
      <c r="KH821">
        <v>621.006</v>
      </c>
      <c r="KI821">
        <v>11.7241</v>
      </c>
      <c r="KJ821">
        <v>100.77</v>
      </c>
      <c r="KK821">
        <v>100.145</v>
      </c>
    </row>
    <row r="822" spans="1:297">
      <c r="A822">
        <v>806</v>
      </c>
      <c r="B822">
        <v>1761517844</v>
      </c>
      <c r="C822">
        <v>10633.5</v>
      </c>
      <c r="D822" t="s">
        <v>2062</v>
      </c>
      <c r="E822" t="s">
        <v>2063</v>
      </c>
      <c r="F822">
        <v>5</v>
      </c>
      <c r="G822" t="s">
        <v>1989</v>
      </c>
      <c r="H822" t="s">
        <v>436</v>
      </c>
      <c r="I822">
        <v>1761517841.2</v>
      </c>
      <c r="J822">
        <f>(K822)/1000</f>
        <v>0</v>
      </c>
      <c r="K822">
        <f>IF(DP822, AN822, AH822)</f>
        <v>0</v>
      </c>
      <c r="L822">
        <f>IF(DP822, AI822, AG822)</f>
        <v>0</v>
      </c>
      <c r="M822">
        <f>DR822 - IF(AU822&gt;1, L822*DL822*100.0/(AW822), 0)</f>
        <v>0</v>
      </c>
      <c r="N822">
        <f>((T822-J822/2)*M822-L822)/(T822+J822/2)</f>
        <v>0</v>
      </c>
      <c r="O822">
        <f>N822*(DY822+DZ822)/1000.0</f>
        <v>0</v>
      </c>
      <c r="P822">
        <f>(DR822 - IF(AU822&gt;1, L822*DL822*100.0/(AW822), 0))*(DY822+DZ822)/1000.0</f>
        <v>0</v>
      </c>
      <c r="Q822">
        <f>2.0/((1/S822-1/R822)+SIGN(S822)*SQRT((1/S822-1/R822)*(1/S822-1/R822) + 4*DM822/((DM822+1)*(DM822+1))*(2*1/S822*1/R822-1/R822*1/R822)))</f>
        <v>0</v>
      </c>
      <c r="R822">
        <f>IF(LEFT(DN822,1)&lt;&gt;"0",IF(LEFT(DN822,1)="1",3.0,DO822),$D$5+$E$5*(EF822*DY822/($K$5*1000))+$F$5*(EF822*DY822/($K$5*1000))*MAX(MIN(DL822,$J$5),$I$5)*MAX(MIN(DL822,$J$5),$I$5)+$G$5*MAX(MIN(DL822,$J$5),$I$5)*(EF822*DY822/($K$5*1000))+$H$5*(EF822*DY822/($K$5*1000))*(EF822*DY822/($K$5*1000)))</f>
        <v>0</v>
      </c>
      <c r="S822">
        <f>J822*(1000-(1000*0.61365*exp(17.502*W822/(240.97+W822))/(DY822+DZ822)+DT822)/2)/(1000*0.61365*exp(17.502*W822/(240.97+W822))/(DY822+DZ822)-DT822)</f>
        <v>0</v>
      </c>
      <c r="T822">
        <f>1/((DM822+1)/(Q822/1.6)+1/(R822/1.37)) + DM822/((DM822+1)/(Q822/1.6) + DM822/(R822/1.37))</f>
        <v>0</v>
      </c>
      <c r="U822">
        <f>(DH822*DK822)</f>
        <v>0</v>
      </c>
      <c r="V822">
        <f>(EA822+(U822+2*0.95*5.67E-8*(((EA822+$B$7)+273)^4-(EA822+273)^4)-44100*J822)/(1.84*29.3*R822+8*0.95*5.67E-8*(EA822+273)^3))</f>
        <v>0</v>
      </c>
      <c r="W822">
        <f>($C$7*EB822+$D$7*EC822+$E$7*V822)</f>
        <v>0</v>
      </c>
      <c r="X822">
        <f>0.61365*exp(17.502*W822/(240.97+W822))</f>
        <v>0</v>
      </c>
      <c r="Y822">
        <f>(Z822/AA822*100)</f>
        <v>0</v>
      </c>
      <c r="Z822">
        <f>DT822*(DY822+DZ822)/1000</f>
        <v>0</v>
      </c>
      <c r="AA822">
        <f>0.61365*exp(17.502*EA822/(240.97+EA822))</f>
        <v>0</v>
      </c>
      <c r="AB822">
        <f>(X822-DT822*(DY822+DZ822)/1000)</f>
        <v>0</v>
      </c>
      <c r="AC822">
        <f>(-J822*44100)</f>
        <v>0</v>
      </c>
      <c r="AD822">
        <f>2*29.3*R822*0.92*(EA822-W822)</f>
        <v>0</v>
      </c>
      <c r="AE822">
        <f>2*0.95*5.67E-8*(((EA822+$B$7)+273)^4-(W822+273)^4)</f>
        <v>0</v>
      </c>
      <c r="AF822">
        <f>U822+AE822+AC822+AD822</f>
        <v>0</v>
      </c>
      <c r="AG822">
        <f>DX822*AU822*(DS822-DR822*(1000-AU822*DU822)/(1000-AU822*DT822))/(100*DL822)</f>
        <v>0</v>
      </c>
      <c r="AH822">
        <f>1000*DX822*AU822*(DT822-DU822)/(100*DL822*(1000-AU822*DT822))</f>
        <v>0</v>
      </c>
      <c r="AI822">
        <f>(AJ822 - AK822 - DY822*1E3/(8.314*(EA822+273.15)) * AM822/DX822 * AL822) * DX822/(100*DL822) * (1000 - DU822)/1000</f>
        <v>0</v>
      </c>
      <c r="AJ822">
        <v>616.9722793073928</v>
      </c>
      <c r="AK822">
        <v>581.3632363636362</v>
      </c>
      <c r="AL822">
        <v>3.367982753989378</v>
      </c>
      <c r="AM822">
        <v>65.59915054871037</v>
      </c>
      <c r="AN822">
        <f>(AP822 - AO822 + DY822*1E3/(8.314*(EA822+273.15)) * AR822/DX822 * AQ822) * DX822/(100*DL822) * 1000/(1000 - AP822)</f>
        <v>0</v>
      </c>
      <c r="AO822">
        <v>11.8170192570291</v>
      </c>
      <c r="AP822">
        <v>16.94195878787879</v>
      </c>
      <c r="AQ822">
        <v>5.633655030689499E-05</v>
      </c>
      <c r="AR822">
        <v>106.857020934854</v>
      </c>
      <c r="AS822">
        <v>0</v>
      </c>
      <c r="AT822">
        <v>0</v>
      </c>
      <c r="AU822">
        <f>IF(AS822*$H$13&gt;=AW822,1.0,(AW822/(AW822-AS822*$H$13)))</f>
        <v>0</v>
      </c>
      <c r="AV822">
        <f>(AU822-1)*100</f>
        <v>0</v>
      </c>
      <c r="AW822">
        <f>MAX(0,($B$13+$C$13*EF822)/(1+$D$13*EF822)*DY822/(EA822+273)*$E$13)</f>
        <v>0</v>
      </c>
      <c r="AX822" t="s">
        <v>437</v>
      </c>
      <c r="AY822" t="s">
        <v>437</v>
      </c>
      <c r="AZ822">
        <v>0</v>
      </c>
      <c r="BA822">
        <v>0</v>
      </c>
      <c r="BB822">
        <f>1-AZ822/BA822</f>
        <v>0</v>
      </c>
      <c r="BC822">
        <v>0</v>
      </c>
      <c r="BD822" t="s">
        <v>437</v>
      </c>
      <c r="BE822" t="s">
        <v>437</v>
      </c>
      <c r="BF822">
        <v>0</v>
      </c>
      <c r="BG822">
        <v>0</v>
      </c>
      <c r="BH822">
        <f>1-BF822/BG822</f>
        <v>0</v>
      </c>
      <c r="BI822">
        <v>0.5</v>
      </c>
      <c r="BJ822">
        <f>DI822</f>
        <v>0</v>
      </c>
      <c r="BK822">
        <f>L822</f>
        <v>0</v>
      </c>
      <c r="BL822">
        <f>BH822*BI822*BJ822</f>
        <v>0</v>
      </c>
      <c r="BM822">
        <f>(BK822-BC822)/BJ822</f>
        <v>0</v>
      </c>
      <c r="BN822">
        <f>(BA822-BG822)/BG822</f>
        <v>0</v>
      </c>
      <c r="BO822">
        <f>AZ822/(BB822+AZ822/BG822)</f>
        <v>0</v>
      </c>
      <c r="BP822" t="s">
        <v>437</v>
      </c>
      <c r="BQ822">
        <v>0</v>
      </c>
      <c r="BR822">
        <f>IF(BQ822&lt;&gt;0, BQ822, BO822)</f>
        <v>0</v>
      </c>
      <c r="BS822">
        <f>1-BR822/BG822</f>
        <v>0</v>
      </c>
      <c r="BT822">
        <f>(BG822-BF822)/(BG822-BR822)</f>
        <v>0</v>
      </c>
      <c r="BU822">
        <f>(BA822-BG822)/(BA822-BR822)</f>
        <v>0</v>
      </c>
      <c r="BV822">
        <f>(BG822-BF822)/(BG822-AZ822)</f>
        <v>0</v>
      </c>
      <c r="BW822">
        <f>(BA822-BG822)/(BA822-AZ822)</f>
        <v>0</v>
      </c>
      <c r="BX822">
        <f>(BT822*BR822/BF822)</f>
        <v>0</v>
      </c>
      <c r="BY822">
        <f>(1-BX822)</f>
        <v>0</v>
      </c>
      <c r="BZ822">
        <v>2020</v>
      </c>
      <c r="CA822">
        <v>290.0000000000001</v>
      </c>
      <c r="CB822">
        <v>1590.42</v>
      </c>
      <c r="CC822">
        <v>295</v>
      </c>
      <c r="CD822">
        <v>5220.67</v>
      </c>
      <c r="CE822">
        <v>1591.29</v>
      </c>
      <c r="CF822">
        <v>-0.87</v>
      </c>
      <c r="CG822">
        <v>300.0000000000001</v>
      </c>
      <c r="CH822">
        <v>23.8</v>
      </c>
      <c r="CI822">
        <v>1650.734719841875</v>
      </c>
      <c r="CJ822">
        <v>2.032994541366527</v>
      </c>
      <c r="CK822">
        <v>-31.03478562282126</v>
      </c>
      <c r="CL822">
        <v>0.9198548094063967</v>
      </c>
      <c r="CM822">
        <v>0.9759925733019913</v>
      </c>
      <c r="CN822">
        <v>-0.00431141668520578</v>
      </c>
      <c r="CO822">
        <v>289.9999999999999</v>
      </c>
      <c r="CP822">
        <v>1590.91</v>
      </c>
      <c r="CQ822">
        <v>765</v>
      </c>
      <c r="CR822">
        <v>5219.32</v>
      </c>
      <c r="CS822">
        <v>1591.27</v>
      </c>
      <c r="CT822">
        <v>-0.36</v>
      </c>
      <c r="DH822">
        <f>$B$11*EG822+$C$11*EH822+$F$11*ES822*(1-EV822)</f>
        <v>0</v>
      </c>
      <c r="DI822">
        <f>DH822*DJ822</f>
        <v>0</v>
      </c>
      <c r="DJ822">
        <f>($B$11*$D$9+$C$11*$D$9+$F$11*((FF822+EX822)/MAX(FF822+EX822+FG822, 0.1)*$I$9+FG822/MAX(FF822+EX822+FG822, 0.1)*$J$9))/($B$11+$C$11+$F$11)</f>
        <v>0</v>
      </c>
      <c r="DK822">
        <f>($B$11*$K$9+$C$11*$K$9+$F$11*((FF822+EX822)/MAX(FF822+EX822+FG822, 0.1)*$P$9+FG822/MAX(FF822+EX822+FG822, 0.1)*$Q$9))/($B$11+$C$11+$F$11)</f>
        <v>0</v>
      </c>
      <c r="DL822">
        <v>6</v>
      </c>
      <c r="DM822">
        <v>0.5</v>
      </c>
      <c r="DN822" t="s">
        <v>438</v>
      </c>
      <c r="DO822">
        <v>2</v>
      </c>
      <c r="DP822" t="b">
        <v>1</v>
      </c>
      <c r="DQ822">
        <v>1761517841.2</v>
      </c>
      <c r="DR822">
        <v>563.9078999999999</v>
      </c>
      <c r="DS822">
        <v>610.1692999999999</v>
      </c>
      <c r="DT822">
        <v>16.93889</v>
      </c>
      <c r="DU822">
        <v>11.81645</v>
      </c>
      <c r="DV822">
        <v>566.5</v>
      </c>
      <c r="DW822">
        <v>16.85792</v>
      </c>
      <c r="DX822">
        <v>500.0180999999999</v>
      </c>
      <c r="DY822">
        <v>90.23863000000001</v>
      </c>
      <c r="DZ822">
        <v>0.10003168</v>
      </c>
      <c r="EA822">
        <v>24.30907</v>
      </c>
      <c r="EB822">
        <v>23.99062</v>
      </c>
      <c r="EC822">
        <v>999.9</v>
      </c>
      <c r="ED822">
        <v>0</v>
      </c>
      <c r="EE822">
        <v>0</v>
      </c>
      <c r="EF822">
        <v>9990.254000000001</v>
      </c>
      <c r="EG822">
        <v>0</v>
      </c>
      <c r="EH822">
        <v>1069.226</v>
      </c>
      <c r="EI822">
        <v>-46.26148</v>
      </c>
      <c r="EJ822">
        <v>573.6242999999999</v>
      </c>
      <c r="EK822">
        <v>617.4653999999999</v>
      </c>
      <c r="EL822">
        <v>5.122426</v>
      </c>
      <c r="EM822">
        <v>610.1692999999999</v>
      </c>
      <c r="EN822">
        <v>11.81645</v>
      </c>
      <c r="EO822">
        <v>1.52854</v>
      </c>
      <c r="EP822">
        <v>1.066301</v>
      </c>
      <c r="EQ822">
        <v>13.25669</v>
      </c>
      <c r="ER822">
        <v>7.855232000000001</v>
      </c>
      <c r="ES822">
        <v>2000.021</v>
      </c>
      <c r="ET822">
        <v>0.9799950000000001</v>
      </c>
      <c r="EU822">
        <v>0.02000480999999999</v>
      </c>
      <c r="EV822">
        <v>0</v>
      </c>
      <c r="EW822">
        <v>1351.068</v>
      </c>
      <c r="EX822">
        <v>5.000970000000001</v>
      </c>
      <c r="EY822">
        <v>27350.06</v>
      </c>
      <c r="EZ822">
        <v>16707.72</v>
      </c>
      <c r="FA822">
        <v>41.625</v>
      </c>
      <c r="FB822">
        <v>42.687</v>
      </c>
      <c r="FC822">
        <v>41.75</v>
      </c>
      <c r="FD822">
        <v>42.062</v>
      </c>
      <c r="FE822">
        <v>41.625</v>
      </c>
      <c r="FF822">
        <v>1955.111</v>
      </c>
      <c r="FG822">
        <v>39.90999999999999</v>
      </c>
      <c r="FH822">
        <v>0</v>
      </c>
      <c r="FI822">
        <v>12715.40000009537</v>
      </c>
      <c r="FJ822">
        <v>0</v>
      </c>
      <c r="FK822">
        <v>1351.78</v>
      </c>
      <c r="FL822">
        <v>-8.827350411515411</v>
      </c>
      <c r="FM822">
        <v>-165.3504271809839</v>
      </c>
      <c r="FN822">
        <v>27362.22692307692</v>
      </c>
      <c r="FO822">
        <v>15</v>
      </c>
      <c r="FP822">
        <v>0</v>
      </c>
      <c r="FQ822" t="s">
        <v>439</v>
      </c>
      <c r="FR822">
        <v>1760210915.6</v>
      </c>
      <c r="FS822">
        <v>0</v>
      </c>
      <c r="FT822">
        <v>0</v>
      </c>
      <c r="FU822">
        <v>-0.215</v>
      </c>
      <c r="FV822">
        <v>0</v>
      </c>
      <c r="FW822">
        <v>-0.6919999999999999</v>
      </c>
      <c r="FX822">
        <v>0</v>
      </c>
      <c r="FY822">
        <v>400</v>
      </c>
      <c r="FZ822">
        <v>0</v>
      </c>
      <c r="GA822">
        <v>0.15</v>
      </c>
      <c r="GB822">
        <v>0</v>
      </c>
      <c r="GC822">
        <v>-45.62927</v>
      </c>
      <c r="GD822">
        <v>-4.83845403377111</v>
      </c>
      <c r="GE822">
        <v>0.4720441442280584</v>
      </c>
      <c r="GF822">
        <v>0</v>
      </c>
      <c r="GG822">
        <v>1352.345</v>
      </c>
      <c r="GH822">
        <v>-9.306493500887134</v>
      </c>
      <c r="GI822">
        <v>0.9360029223182291</v>
      </c>
      <c r="GJ822">
        <v>0</v>
      </c>
      <c r="GK822">
        <v>5.1047155</v>
      </c>
      <c r="GL822">
        <v>0.1088472045027981</v>
      </c>
      <c r="GM822">
        <v>0.01089341979132354</v>
      </c>
      <c r="GN822">
        <v>0</v>
      </c>
      <c r="GO822">
        <v>0</v>
      </c>
      <c r="GP822">
        <v>3</v>
      </c>
      <c r="GQ822" t="s">
        <v>455</v>
      </c>
      <c r="GR822">
        <v>3.133</v>
      </c>
      <c r="GS822">
        <v>2.76004</v>
      </c>
      <c r="GT822">
        <v>0.117374</v>
      </c>
      <c r="GU822">
        <v>0.122349</v>
      </c>
      <c r="GV822">
        <v>0.0822884</v>
      </c>
      <c r="GW822">
        <v>0.0625183</v>
      </c>
      <c r="GX822">
        <v>27979.7</v>
      </c>
      <c r="GY822">
        <v>27828.6</v>
      </c>
      <c r="GZ822">
        <v>29486.7</v>
      </c>
      <c r="HA822">
        <v>29315</v>
      </c>
      <c r="HB822">
        <v>35760.6</v>
      </c>
      <c r="HC822">
        <v>36409.2</v>
      </c>
      <c r="HD822">
        <v>41488.5</v>
      </c>
      <c r="HE822">
        <v>41645.5</v>
      </c>
      <c r="HF822">
        <v>1.911</v>
      </c>
      <c r="HG822">
        <v>1.82152</v>
      </c>
      <c r="HH822">
        <v>-0.0147969</v>
      </c>
      <c r="HI822">
        <v>0</v>
      </c>
      <c r="HJ822">
        <v>24.2317</v>
      </c>
      <c r="HK822">
        <v>999.9</v>
      </c>
      <c r="HL822">
        <v>32.3</v>
      </c>
      <c r="HM822">
        <v>31.2</v>
      </c>
      <c r="HN822">
        <v>16.3331</v>
      </c>
      <c r="HO822">
        <v>62.737</v>
      </c>
      <c r="HP822">
        <v>30.9736</v>
      </c>
      <c r="HQ822">
        <v>1</v>
      </c>
      <c r="HR822">
        <v>0.311702</v>
      </c>
      <c r="HS822">
        <v>4.83647</v>
      </c>
      <c r="HT822">
        <v>20.2743</v>
      </c>
      <c r="HU822">
        <v>5.21684</v>
      </c>
      <c r="HV822">
        <v>12.0159</v>
      </c>
      <c r="HW822">
        <v>4.98825</v>
      </c>
      <c r="HX822">
        <v>3.28755</v>
      </c>
      <c r="HY822">
        <v>9999</v>
      </c>
      <c r="HZ822">
        <v>9999</v>
      </c>
      <c r="IA822">
        <v>9999</v>
      </c>
      <c r="IB822">
        <v>999.9</v>
      </c>
      <c r="IC822">
        <v>4.97287</v>
      </c>
      <c r="ID822">
        <v>1.8666</v>
      </c>
      <c r="IE822">
        <v>1.86586</v>
      </c>
      <c r="IF822">
        <v>1.86584</v>
      </c>
      <c r="IG822">
        <v>1.86769</v>
      </c>
      <c r="IH822">
        <v>1.87014</v>
      </c>
      <c r="II822">
        <v>1.86876</v>
      </c>
      <c r="IJ822">
        <v>1.87027</v>
      </c>
      <c r="IK822">
        <v>0</v>
      </c>
      <c r="IL822">
        <v>0</v>
      </c>
      <c r="IM822">
        <v>0</v>
      </c>
      <c r="IN822">
        <v>0</v>
      </c>
      <c r="IO822" t="s">
        <v>441</v>
      </c>
      <c r="IP822" t="s">
        <v>442</v>
      </c>
      <c r="IQ822" t="s">
        <v>443</v>
      </c>
      <c r="IR822" t="s">
        <v>443</v>
      </c>
      <c r="IS822" t="s">
        <v>443</v>
      </c>
      <c r="IT822" t="s">
        <v>443</v>
      </c>
      <c r="IU822">
        <v>0</v>
      </c>
      <c r="IV822">
        <v>100</v>
      </c>
      <c r="IW822">
        <v>100</v>
      </c>
      <c r="IX822">
        <v>-2.611</v>
      </c>
      <c r="IY822">
        <v>0.081</v>
      </c>
      <c r="IZ822">
        <v>-1.414774939843471</v>
      </c>
      <c r="JA822">
        <v>-0.002262605230658699</v>
      </c>
      <c r="JB822">
        <v>4.117972070868355E-07</v>
      </c>
      <c r="JC822">
        <v>-1.535053720392113E-10</v>
      </c>
      <c r="JD822">
        <v>-0.05773197212917025</v>
      </c>
      <c r="JE822">
        <v>-0.004387372397949352</v>
      </c>
      <c r="JF822">
        <v>0.001148265067849212</v>
      </c>
      <c r="JG822">
        <v>-2.372704636287677E-05</v>
      </c>
      <c r="JH822">
        <v>4</v>
      </c>
      <c r="JI822">
        <v>2346</v>
      </c>
      <c r="JJ822">
        <v>1</v>
      </c>
      <c r="JK822">
        <v>24</v>
      </c>
      <c r="JL822">
        <v>21782.1</v>
      </c>
      <c r="JM822">
        <v>29358630.7</v>
      </c>
      <c r="JN822">
        <v>1.41602</v>
      </c>
      <c r="JO822">
        <v>2.27173</v>
      </c>
      <c r="JP822">
        <v>1.39648</v>
      </c>
      <c r="JQ822">
        <v>2.35107</v>
      </c>
      <c r="JR822">
        <v>1.49536</v>
      </c>
      <c r="JS822">
        <v>2.53784</v>
      </c>
      <c r="JT822">
        <v>35.9645</v>
      </c>
      <c r="JU822">
        <v>24.0262</v>
      </c>
      <c r="JV822">
        <v>18</v>
      </c>
      <c r="JW822">
        <v>502.78</v>
      </c>
      <c r="JX822">
        <v>435.404</v>
      </c>
      <c r="JY822">
        <v>18.7919</v>
      </c>
      <c r="JZ822">
        <v>31.4138</v>
      </c>
      <c r="KA822">
        <v>30</v>
      </c>
      <c r="KB822">
        <v>31.1999</v>
      </c>
      <c r="KC822">
        <v>31.1226</v>
      </c>
      <c r="KD822">
        <v>28.518</v>
      </c>
      <c r="KE822">
        <v>28.5807</v>
      </c>
      <c r="KF822">
        <v>23.3314</v>
      </c>
      <c r="KG822">
        <v>18.7955</v>
      </c>
      <c r="KH822">
        <v>641.044</v>
      </c>
      <c r="KI822">
        <v>11.6862</v>
      </c>
      <c r="KJ822">
        <v>100.77</v>
      </c>
      <c r="KK822">
        <v>100.146</v>
      </c>
    </row>
    <row r="823" spans="1:297">
      <c r="A823">
        <v>807</v>
      </c>
      <c r="B823">
        <v>1761517849</v>
      </c>
      <c r="C823">
        <v>10638.5</v>
      </c>
      <c r="D823" t="s">
        <v>2064</v>
      </c>
      <c r="E823" t="s">
        <v>2065</v>
      </c>
      <c r="F823">
        <v>5</v>
      </c>
      <c r="G823" t="s">
        <v>1989</v>
      </c>
      <c r="H823" t="s">
        <v>436</v>
      </c>
      <c r="I823">
        <v>1761517846.5</v>
      </c>
      <c r="J823">
        <f>(K823)/1000</f>
        <v>0</v>
      </c>
      <c r="K823">
        <f>IF(DP823, AN823, AH823)</f>
        <v>0</v>
      </c>
      <c r="L823">
        <f>IF(DP823, AI823, AG823)</f>
        <v>0</v>
      </c>
      <c r="M823">
        <f>DR823 - IF(AU823&gt;1, L823*DL823*100.0/(AW823), 0)</f>
        <v>0</v>
      </c>
      <c r="N823">
        <f>((T823-J823/2)*M823-L823)/(T823+J823/2)</f>
        <v>0</v>
      </c>
      <c r="O823">
        <f>N823*(DY823+DZ823)/1000.0</f>
        <v>0</v>
      </c>
      <c r="P823">
        <f>(DR823 - IF(AU823&gt;1, L823*DL823*100.0/(AW823), 0))*(DY823+DZ823)/1000.0</f>
        <v>0</v>
      </c>
      <c r="Q823">
        <f>2.0/((1/S823-1/R823)+SIGN(S823)*SQRT((1/S823-1/R823)*(1/S823-1/R823) + 4*DM823/((DM823+1)*(DM823+1))*(2*1/S823*1/R823-1/R823*1/R823)))</f>
        <v>0</v>
      </c>
      <c r="R823">
        <f>IF(LEFT(DN823,1)&lt;&gt;"0",IF(LEFT(DN823,1)="1",3.0,DO823),$D$5+$E$5*(EF823*DY823/($K$5*1000))+$F$5*(EF823*DY823/($K$5*1000))*MAX(MIN(DL823,$J$5),$I$5)*MAX(MIN(DL823,$J$5),$I$5)+$G$5*MAX(MIN(DL823,$J$5),$I$5)*(EF823*DY823/($K$5*1000))+$H$5*(EF823*DY823/($K$5*1000))*(EF823*DY823/($K$5*1000)))</f>
        <v>0</v>
      </c>
      <c r="S823">
        <f>J823*(1000-(1000*0.61365*exp(17.502*W823/(240.97+W823))/(DY823+DZ823)+DT823)/2)/(1000*0.61365*exp(17.502*W823/(240.97+W823))/(DY823+DZ823)-DT823)</f>
        <v>0</v>
      </c>
      <c r="T823">
        <f>1/((DM823+1)/(Q823/1.6)+1/(R823/1.37)) + DM823/((DM823+1)/(Q823/1.6) + DM823/(R823/1.37))</f>
        <v>0</v>
      </c>
      <c r="U823">
        <f>(DH823*DK823)</f>
        <v>0</v>
      </c>
      <c r="V823">
        <f>(EA823+(U823+2*0.95*5.67E-8*(((EA823+$B$7)+273)^4-(EA823+273)^4)-44100*J823)/(1.84*29.3*R823+8*0.95*5.67E-8*(EA823+273)^3))</f>
        <v>0</v>
      </c>
      <c r="W823">
        <f>($C$7*EB823+$D$7*EC823+$E$7*V823)</f>
        <v>0</v>
      </c>
      <c r="X823">
        <f>0.61365*exp(17.502*W823/(240.97+W823))</f>
        <v>0</v>
      </c>
      <c r="Y823">
        <f>(Z823/AA823*100)</f>
        <v>0</v>
      </c>
      <c r="Z823">
        <f>DT823*(DY823+DZ823)/1000</f>
        <v>0</v>
      </c>
      <c r="AA823">
        <f>0.61365*exp(17.502*EA823/(240.97+EA823))</f>
        <v>0</v>
      </c>
      <c r="AB823">
        <f>(X823-DT823*(DY823+DZ823)/1000)</f>
        <v>0</v>
      </c>
      <c r="AC823">
        <f>(-J823*44100)</f>
        <v>0</v>
      </c>
      <c r="AD823">
        <f>2*29.3*R823*0.92*(EA823-W823)</f>
        <v>0</v>
      </c>
      <c r="AE823">
        <f>2*0.95*5.67E-8*(((EA823+$B$7)+273)^4-(W823+273)^4)</f>
        <v>0</v>
      </c>
      <c r="AF823">
        <f>U823+AE823+AC823+AD823</f>
        <v>0</v>
      </c>
      <c r="AG823">
        <f>DX823*AU823*(DS823-DR823*(1000-AU823*DU823)/(1000-AU823*DT823))/(100*DL823)</f>
        <v>0</v>
      </c>
      <c r="AH823">
        <f>1000*DX823*AU823*(DT823-DU823)/(100*DL823*(1000-AU823*DT823))</f>
        <v>0</v>
      </c>
      <c r="AI823">
        <f>(AJ823 - AK823 - DY823*1E3/(8.314*(EA823+273.15)) * AM823/DX823 * AL823) * DX823/(100*DL823) * (1000 - DU823)/1000</f>
        <v>0</v>
      </c>
      <c r="AJ823">
        <v>633.7752447627466</v>
      </c>
      <c r="AK823">
        <v>598.0847515151511</v>
      </c>
      <c r="AL823">
        <v>3.337130717887471</v>
      </c>
      <c r="AM823">
        <v>65.59915054871037</v>
      </c>
      <c r="AN823">
        <f>(AP823 - AO823 + DY823*1E3/(8.314*(EA823+273.15)) * AR823/DX823 * AQ823) * DX823/(100*DL823) * 1000/(1000 - AP823)</f>
        <v>0</v>
      </c>
      <c r="AO823">
        <v>11.76920135642687</v>
      </c>
      <c r="AP823">
        <v>16.94110848484848</v>
      </c>
      <c r="AQ823">
        <v>1.634646642540963E-05</v>
      </c>
      <c r="AR823">
        <v>106.857020934854</v>
      </c>
      <c r="AS823">
        <v>0</v>
      </c>
      <c r="AT823">
        <v>0</v>
      </c>
      <c r="AU823">
        <f>IF(AS823*$H$13&gt;=AW823,1.0,(AW823/(AW823-AS823*$H$13)))</f>
        <v>0</v>
      </c>
      <c r="AV823">
        <f>(AU823-1)*100</f>
        <v>0</v>
      </c>
      <c r="AW823">
        <f>MAX(0,($B$13+$C$13*EF823)/(1+$D$13*EF823)*DY823/(EA823+273)*$E$13)</f>
        <v>0</v>
      </c>
      <c r="AX823" t="s">
        <v>437</v>
      </c>
      <c r="AY823" t="s">
        <v>437</v>
      </c>
      <c r="AZ823">
        <v>0</v>
      </c>
      <c r="BA823">
        <v>0</v>
      </c>
      <c r="BB823">
        <f>1-AZ823/BA823</f>
        <v>0</v>
      </c>
      <c r="BC823">
        <v>0</v>
      </c>
      <c r="BD823" t="s">
        <v>437</v>
      </c>
      <c r="BE823" t="s">
        <v>437</v>
      </c>
      <c r="BF823">
        <v>0</v>
      </c>
      <c r="BG823">
        <v>0</v>
      </c>
      <c r="BH823">
        <f>1-BF823/BG823</f>
        <v>0</v>
      </c>
      <c r="BI823">
        <v>0.5</v>
      </c>
      <c r="BJ823">
        <f>DI823</f>
        <v>0</v>
      </c>
      <c r="BK823">
        <f>L823</f>
        <v>0</v>
      </c>
      <c r="BL823">
        <f>BH823*BI823*BJ823</f>
        <v>0</v>
      </c>
      <c r="BM823">
        <f>(BK823-BC823)/BJ823</f>
        <v>0</v>
      </c>
      <c r="BN823">
        <f>(BA823-BG823)/BG823</f>
        <v>0</v>
      </c>
      <c r="BO823">
        <f>AZ823/(BB823+AZ823/BG823)</f>
        <v>0</v>
      </c>
      <c r="BP823" t="s">
        <v>437</v>
      </c>
      <c r="BQ823">
        <v>0</v>
      </c>
      <c r="BR823">
        <f>IF(BQ823&lt;&gt;0, BQ823, BO823)</f>
        <v>0</v>
      </c>
      <c r="BS823">
        <f>1-BR823/BG823</f>
        <v>0</v>
      </c>
      <c r="BT823">
        <f>(BG823-BF823)/(BG823-BR823)</f>
        <v>0</v>
      </c>
      <c r="BU823">
        <f>(BA823-BG823)/(BA823-BR823)</f>
        <v>0</v>
      </c>
      <c r="BV823">
        <f>(BG823-BF823)/(BG823-AZ823)</f>
        <v>0</v>
      </c>
      <c r="BW823">
        <f>(BA823-BG823)/(BA823-AZ823)</f>
        <v>0</v>
      </c>
      <c r="BX823">
        <f>(BT823*BR823/BF823)</f>
        <v>0</v>
      </c>
      <c r="BY823">
        <f>(1-BX823)</f>
        <v>0</v>
      </c>
      <c r="BZ823">
        <v>2020</v>
      </c>
      <c r="CA823">
        <v>290.0000000000001</v>
      </c>
      <c r="CB823">
        <v>1590.42</v>
      </c>
      <c r="CC823">
        <v>295</v>
      </c>
      <c r="CD823">
        <v>5220.67</v>
      </c>
      <c r="CE823">
        <v>1591.29</v>
      </c>
      <c r="CF823">
        <v>-0.87</v>
      </c>
      <c r="CG823">
        <v>300.0000000000001</v>
      </c>
      <c r="CH823">
        <v>23.8</v>
      </c>
      <c r="CI823">
        <v>1650.734719841875</v>
      </c>
      <c r="CJ823">
        <v>2.032994541366527</v>
      </c>
      <c r="CK823">
        <v>-31.03478562282126</v>
      </c>
      <c r="CL823">
        <v>0.9198548094063967</v>
      </c>
      <c r="CM823">
        <v>0.9759925733019913</v>
      </c>
      <c r="CN823">
        <v>-0.00431141668520578</v>
      </c>
      <c r="CO823">
        <v>289.9999999999999</v>
      </c>
      <c r="CP823">
        <v>1590.91</v>
      </c>
      <c r="CQ823">
        <v>765</v>
      </c>
      <c r="CR823">
        <v>5219.32</v>
      </c>
      <c r="CS823">
        <v>1591.27</v>
      </c>
      <c r="CT823">
        <v>-0.36</v>
      </c>
      <c r="DH823">
        <f>$B$11*EG823+$C$11*EH823+$F$11*ES823*(1-EV823)</f>
        <v>0</v>
      </c>
      <c r="DI823">
        <f>DH823*DJ823</f>
        <v>0</v>
      </c>
      <c r="DJ823">
        <f>($B$11*$D$9+$C$11*$D$9+$F$11*((FF823+EX823)/MAX(FF823+EX823+FG823, 0.1)*$I$9+FG823/MAX(FF823+EX823+FG823, 0.1)*$J$9))/($B$11+$C$11+$F$11)</f>
        <v>0</v>
      </c>
      <c r="DK823">
        <f>($B$11*$K$9+$C$11*$K$9+$F$11*((FF823+EX823)/MAX(FF823+EX823+FG823, 0.1)*$P$9+FG823/MAX(FF823+EX823+FG823, 0.1)*$Q$9))/($B$11+$C$11+$F$11)</f>
        <v>0</v>
      </c>
      <c r="DL823">
        <v>6</v>
      </c>
      <c r="DM823">
        <v>0.5</v>
      </c>
      <c r="DN823" t="s">
        <v>438</v>
      </c>
      <c r="DO823">
        <v>2</v>
      </c>
      <c r="DP823" t="b">
        <v>1</v>
      </c>
      <c r="DQ823">
        <v>1761517846.5</v>
      </c>
      <c r="DR823">
        <v>581.3785555555555</v>
      </c>
      <c r="DS823">
        <v>627.8553333333333</v>
      </c>
      <c r="DT823">
        <v>16.94403333333333</v>
      </c>
      <c r="DU823">
        <v>11.75902222222222</v>
      </c>
      <c r="DV823">
        <v>584.0048888888889</v>
      </c>
      <c r="DW823">
        <v>16.863</v>
      </c>
      <c r="DX823">
        <v>499.9792222222222</v>
      </c>
      <c r="DY823">
        <v>90.23942222222223</v>
      </c>
      <c r="DZ823">
        <v>0.09992953333333333</v>
      </c>
      <c r="EA823">
        <v>24.31508888888889</v>
      </c>
      <c r="EB823">
        <v>23.99413333333333</v>
      </c>
      <c r="EC823">
        <v>999.9000000000001</v>
      </c>
      <c r="ED823">
        <v>0</v>
      </c>
      <c r="EE823">
        <v>0</v>
      </c>
      <c r="EF823">
        <v>9986.040000000001</v>
      </c>
      <c r="EG823">
        <v>0</v>
      </c>
      <c r="EH823">
        <v>1069.223333333334</v>
      </c>
      <c r="EI823">
        <v>-46.47677777777777</v>
      </c>
      <c r="EJ823">
        <v>591.3991111111111</v>
      </c>
      <c r="EK823">
        <v>635.3257777777776</v>
      </c>
      <c r="EL823">
        <v>5.185016666666666</v>
      </c>
      <c r="EM823">
        <v>627.8553333333333</v>
      </c>
      <c r="EN823">
        <v>11.75902222222222</v>
      </c>
      <c r="EO823">
        <v>1.52902</v>
      </c>
      <c r="EP823">
        <v>1.061125555555555</v>
      </c>
      <c r="EQ823">
        <v>13.26148888888889</v>
      </c>
      <c r="ER823">
        <v>7.783797777777778</v>
      </c>
      <c r="ES823">
        <v>2000.015555555555</v>
      </c>
      <c r="ET823">
        <v>0.9799950000000001</v>
      </c>
      <c r="EU823">
        <v>0.0200048</v>
      </c>
      <c r="EV823">
        <v>0</v>
      </c>
      <c r="EW823">
        <v>1350.141111111111</v>
      </c>
      <c r="EX823">
        <v>5.00097</v>
      </c>
      <c r="EY823">
        <v>27335.27777777777</v>
      </c>
      <c r="EZ823">
        <v>16707.72222222222</v>
      </c>
      <c r="FA823">
        <v>41.625</v>
      </c>
      <c r="FB823">
        <v>42.687</v>
      </c>
      <c r="FC823">
        <v>41.75</v>
      </c>
      <c r="FD823">
        <v>42.062</v>
      </c>
      <c r="FE823">
        <v>41.625</v>
      </c>
      <c r="FF823">
        <v>1955.105555555555</v>
      </c>
      <c r="FG823">
        <v>39.91</v>
      </c>
      <c r="FH823">
        <v>0</v>
      </c>
      <c r="FI823">
        <v>12720.20000004768</v>
      </c>
      <c r="FJ823">
        <v>0</v>
      </c>
      <c r="FK823">
        <v>1350.986153846154</v>
      </c>
      <c r="FL823">
        <v>-10.30632479540645</v>
      </c>
      <c r="FM823">
        <v>-164.5025642655951</v>
      </c>
      <c r="FN823">
        <v>27348.94230769232</v>
      </c>
      <c r="FO823">
        <v>15</v>
      </c>
      <c r="FP823">
        <v>0</v>
      </c>
      <c r="FQ823" t="s">
        <v>439</v>
      </c>
      <c r="FR823">
        <v>1760210915.6</v>
      </c>
      <c r="FS823">
        <v>0</v>
      </c>
      <c r="FT823">
        <v>0</v>
      </c>
      <c r="FU823">
        <v>-0.215</v>
      </c>
      <c r="FV823">
        <v>0</v>
      </c>
      <c r="FW823">
        <v>-0.6919999999999999</v>
      </c>
      <c r="FX823">
        <v>0</v>
      </c>
      <c r="FY823">
        <v>400</v>
      </c>
      <c r="FZ823">
        <v>0</v>
      </c>
      <c r="GA823">
        <v>0.15</v>
      </c>
      <c r="GB823">
        <v>0</v>
      </c>
      <c r="GC823">
        <v>-45.99552926829268</v>
      </c>
      <c r="GD823">
        <v>-4.037682229965124</v>
      </c>
      <c r="GE823">
        <v>0.4060466867569462</v>
      </c>
      <c r="GF823">
        <v>0</v>
      </c>
      <c r="GG823">
        <v>1351.471176470588</v>
      </c>
      <c r="GH823">
        <v>-9.870435448181633</v>
      </c>
      <c r="GI823">
        <v>0.9944249438032772</v>
      </c>
      <c r="GJ823">
        <v>0</v>
      </c>
      <c r="GK823">
        <v>5.126590975609756</v>
      </c>
      <c r="GL823">
        <v>0.3096714982578371</v>
      </c>
      <c r="GM823">
        <v>0.03572485824477351</v>
      </c>
      <c r="GN823">
        <v>0</v>
      </c>
      <c r="GO823">
        <v>0</v>
      </c>
      <c r="GP823">
        <v>3</v>
      </c>
      <c r="GQ823" t="s">
        <v>455</v>
      </c>
      <c r="GR823">
        <v>3.13298</v>
      </c>
      <c r="GS823">
        <v>2.76019</v>
      </c>
      <c r="GT823">
        <v>0.119742</v>
      </c>
      <c r="GU823">
        <v>0.124664</v>
      </c>
      <c r="GV823">
        <v>0.0822715</v>
      </c>
      <c r="GW823">
        <v>0.0620815</v>
      </c>
      <c r="GX823">
        <v>27904.2</v>
      </c>
      <c r="GY823">
        <v>27755.5</v>
      </c>
      <c r="GZ823">
        <v>29486.3</v>
      </c>
      <c r="HA823">
        <v>29315.4</v>
      </c>
      <c r="HB823">
        <v>35761.2</v>
      </c>
      <c r="HC823">
        <v>36426.7</v>
      </c>
      <c r="HD823">
        <v>41488.3</v>
      </c>
      <c r="HE823">
        <v>41646</v>
      </c>
      <c r="HF823">
        <v>1.91135</v>
      </c>
      <c r="HG823">
        <v>1.8214</v>
      </c>
      <c r="HH823">
        <v>-0.0146478</v>
      </c>
      <c r="HI823">
        <v>0</v>
      </c>
      <c r="HJ823">
        <v>24.2338</v>
      </c>
      <c r="HK823">
        <v>999.9</v>
      </c>
      <c r="HL823">
        <v>32.3</v>
      </c>
      <c r="HM823">
        <v>31.2</v>
      </c>
      <c r="HN823">
        <v>16.3333</v>
      </c>
      <c r="HO823">
        <v>62.567</v>
      </c>
      <c r="HP823">
        <v>30.9615</v>
      </c>
      <c r="HQ823">
        <v>1</v>
      </c>
      <c r="HR823">
        <v>0.311438</v>
      </c>
      <c r="HS823">
        <v>4.82432</v>
      </c>
      <c r="HT823">
        <v>20.2742</v>
      </c>
      <c r="HU823">
        <v>5.21729</v>
      </c>
      <c r="HV823">
        <v>12.0159</v>
      </c>
      <c r="HW823">
        <v>4.9882</v>
      </c>
      <c r="HX823">
        <v>3.28765</v>
      </c>
      <c r="HY823">
        <v>9999</v>
      </c>
      <c r="HZ823">
        <v>9999</v>
      </c>
      <c r="IA823">
        <v>9999</v>
      </c>
      <c r="IB823">
        <v>999.9</v>
      </c>
      <c r="IC823">
        <v>4.97285</v>
      </c>
      <c r="ID823">
        <v>1.8666</v>
      </c>
      <c r="IE823">
        <v>1.86586</v>
      </c>
      <c r="IF823">
        <v>1.86584</v>
      </c>
      <c r="IG823">
        <v>1.86769</v>
      </c>
      <c r="IH823">
        <v>1.87015</v>
      </c>
      <c r="II823">
        <v>1.86876</v>
      </c>
      <c r="IJ823">
        <v>1.87027</v>
      </c>
      <c r="IK823">
        <v>0</v>
      </c>
      <c r="IL823">
        <v>0</v>
      </c>
      <c r="IM823">
        <v>0</v>
      </c>
      <c r="IN823">
        <v>0</v>
      </c>
      <c r="IO823" t="s">
        <v>441</v>
      </c>
      <c r="IP823" t="s">
        <v>442</v>
      </c>
      <c r="IQ823" t="s">
        <v>443</v>
      </c>
      <c r="IR823" t="s">
        <v>443</v>
      </c>
      <c r="IS823" t="s">
        <v>443</v>
      </c>
      <c r="IT823" t="s">
        <v>443</v>
      </c>
      <c r="IU823">
        <v>0</v>
      </c>
      <c r="IV823">
        <v>100</v>
      </c>
      <c r="IW823">
        <v>100</v>
      </c>
      <c r="IX823">
        <v>-2.643</v>
      </c>
      <c r="IY823">
        <v>0.081</v>
      </c>
      <c r="IZ823">
        <v>-1.414774939843471</v>
      </c>
      <c r="JA823">
        <v>-0.002262605230658699</v>
      </c>
      <c r="JB823">
        <v>4.117972070868355E-07</v>
      </c>
      <c r="JC823">
        <v>-1.535053720392113E-10</v>
      </c>
      <c r="JD823">
        <v>-0.05773197212917025</v>
      </c>
      <c r="JE823">
        <v>-0.004387372397949352</v>
      </c>
      <c r="JF823">
        <v>0.001148265067849212</v>
      </c>
      <c r="JG823">
        <v>-2.372704636287677E-05</v>
      </c>
      <c r="JH823">
        <v>4</v>
      </c>
      <c r="JI823">
        <v>2346</v>
      </c>
      <c r="JJ823">
        <v>1</v>
      </c>
      <c r="JK823">
        <v>24</v>
      </c>
      <c r="JL823">
        <v>21782.2</v>
      </c>
      <c r="JM823">
        <v>29358630.8</v>
      </c>
      <c r="JN823">
        <v>1.4502</v>
      </c>
      <c r="JO823">
        <v>2.2644</v>
      </c>
      <c r="JP823">
        <v>1.39771</v>
      </c>
      <c r="JQ823">
        <v>2.34741</v>
      </c>
      <c r="JR823">
        <v>1.49536</v>
      </c>
      <c r="JS823">
        <v>2.57202</v>
      </c>
      <c r="JT823">
        <v>35.9645</v>
      </c>
      <c r="JU823">
        <v>24.0262</v>
      </c>
      <c r="JV823">
        <v>18</v>
      </c>
      <c r="JW823">
        <v>503.009</v>
      </c>
      <c r="JX823">
        <v>435.326</v>
      </c>
      <c r="JY823">
        <v>18.7963</v>
      </c>
      <c r="JZ823">
        <v>31.4165</v>
      </c>
      <c r="KA823">
        <v>30.0002</v>
      </c>
      <c r="KB823">
        <v>31.1999</v>
      </c>
      <c r="KC823">
        <v>31.1226</v>
      </c>
      <c r="KD823">
        <v>29.0779</v>
      </c>
      <c r="KE823">
        <v>28.5807</v>
      </c>
      <c r="KF823">
        <v>23.3314</v>
      </c>
      <c r="KG823">
        <v>18.802</v>
      </c>
      <c r="KH823">
        <v>654.403</v>
      </c>
      <c r="KI823">
        <v>11.6745</v>
      </c>
      <c r="KJ823">
        <v>100.769</v>
      </c>
      <c r="KK823">
        <v>100.147</v>
      </c>
    </row>
    <row r="824" spans="1:297">
      <c r="A824">
        <v>808</v>
      </c>
      <c r="B824">
        <v>1761517854</v>
      </c>
      <c r="C824">
        <v>10643.5</v>
      </c>
      <c r="D824" t="s">
        <v>2066</v>
      </c>
      <c r="E824" t="s">
        <v>2067</v>
      </c>
      <c r="F824">
        <v>5</v>
      </c>
      <c r="G824" t="s">
        <v>1989</v>
      </c>
      <c r="H824" t="s">
        <v>436</v>
      </c>
      <c r="I824">
        <v>1761517851.2</v>
      </c>
      <c r="J824">
        <f>(K824)/1000</f>
        <v>0</v>
      </c>
      <c r="K824">
        <f>IF(DP824, AN824, AH824)</f>
        <v>0</v>
      </c>
      <c r="L824">
        <f>IF(DP824, AI824, AG824)</f>
        <v>0</v>
      </c>
      <c r="M824">
        <f>DR824 - IF(AU824&gt;1, L824*DL824*100.0/(AW824), 0)</f>
        <v>0</v>
      </c>
      <c r="N824">
        <f>((T824-J824/2)*M824-L824)/(T824+J824/2)</f>
        <v>0</v>
      </c>
      <c r="O824">
        <f>N824*(DY824+DZ824)/1000.0</f>
        <v>0</v>
      </c>
      <c r="P824">
        <f>(DR824 - IF(AU824&gt;1, L824*DL824*100.0/(AW824), 0))*(DY824+DZ824)/1000.0</f>
        <v>0</v>
      </c>
      <c r="Q824">
        <f>2.0/((1/S824-1/R824)+SIGN(S824)*SQRT((1/S824-1/R824)*(1/S824-1/R824) + 4*DM824/((DM824+1)*(DM824+1))*(2*1/S824*1/R824-1/R824*1/R824)))</f>
        <v>0</v>
      </c>
      <c r="R824">
        <f>IF(LEFT(DN824,1)&lt;&gt;"0",IF(LEFT(DN824,1)="1",3.0,DO824),$D$5+$E$5*(EF824*DY824/($K$5*1000))+$F$5*(EF824*DY824/($K$5*1000))*MAX(MIN(DL824,$J$5),$I$5)*MAX(MIN(DL824,$J$5),$I$5)+$G$5*MAX(MIN(DL824,$J$5),$I$5)*(EF824*DY824/($K$5*1000))+$H$5*(EF824*DY824/($K$5*1000))*(EF824*DY824/($K$5*1000)))</f>
        <v>0</v>
      </c>
      <c r="S824">
        <f>J824*(1000-(1000*0.61365*exp(17.502*W824/(240.97+W824))/(DY824+DZ824)+DT824)/2)/(1000*0.61365*exp(17.502*W824/(240.97+W824))/(DY824+DZ824)-DT824)</f>
        <v>0</v>
      </c>
      <c r="T824">
        <f>1/((DM824+1)/(Q824/1.6)+1/(R824/1.37)) + DM824/((DM824+1)/(Q824/1.6) + DM824/(R824/1.37))</f>
        <v>0</v>
      </c>
      <c r="U824">
        <f>(DH824*DK824)</f>
        <v>0</v>
      </c>
      <c r="V824">
        <f>(EA824+(U824+2*0.95*5.67E-8*(((EA824+$B$7)+273)^4-(EA824+273)^4)-44100*J824)/(1.84*29.3*R824+8*0.95*5.67E-8*(EA824+273)^3))</f>
        <v>0</v>
      </c>
      <c r="W824">
        <f>($C$7*EB824+$D$7*EC824+$E$7*V824)</f>
        <v>0</v>
      </c>
      <c r="X824">
        <f>0.61365*exp(17.502*W824/(240.97+W824))</f>
        <v>0</v>
      </c>
      <c r="Y824">
        <f>(Z824/AA824*100)</f>
        <v>0</v>
      </c>
      <c r="Z824">
        <f>DT824*(DY824+DZ824)/1000</f>
        <v>0</v>
      </c>
      <c r="AA824">
        <f>0.61365*exp(17.502*EA824/(240.97+EA824))</f>
        <v>0</v>
      </c>
      <c r="AB824">
        <f>(X824-DT824*(DY824+DZ824)/1000)</f>
        <v>0</v>
      </c>
      <c r="AC824">
        <f>(-J824*44100)</f>
        <v>0</v>
      </c>
      <c r="AD824">
        <f>2*29.3*R824*0.92*(EA824-W824)</f>
        <v>0</v>
      </c>
      <c r="AE824">
        <f>2*0.95*5.67E-8*(((EA824+$B$7)+273)^4-(W824+273)^4)</f>
        <v>0</v>
      </c>
      <c r="AF824">
        <f>U824+AE824+AC824+AD824</f>
        <v>0</v>
      </c>
      <c r="AG824">
        <f>DX824*AU824*(DS824-DR824*(1000-AU824*DU824)/(1000-AU824*DT824))/(100*DL824)</f>
        <v>0</v>
      </c>
      <c r="AH824">
        <f>1000*DX824*AU824*(DT824-DU824)/(100*DL824*(1000-AU824*DT824))</f>
        <v>0</v>
      </c>
      <c r="AI824">
        <f>(AJ824 - AK824 - DY824*1E3/(8.314*(EA824+273.15)) * AM824/DX824 * AL824) * DX824/(100*DL824) * (1000 - DU824)/1000</f>
        <v>0</v>
      </c>
      <c r="AJ824">
        <v>650.6454356529475</v>
      </c>
      <c r="AK824">
        <v>614.7936787878787</v>
      </c>
      <c r="AL824">
        <v>3.343636416478102</v>
      </c>
      <c r="AM824">
        <v>65.59915054871037</v>
      </c>
      <c r="AN824">
        <f>(AP824 - AO824 + DY824*1E3/(8.314*(EA824+273.15)) * AR824/DX824 * AQ824) * DX824/(100*DL824) * 1000/(1000 - AP824)</f>
        <v>0</v>
      </c>
      <c r="AO824">
        <v>11.66985456532631</v>
      </c>
      <c r="AP824">
        <v>16.91328424242424</v>
      </c>
      <c r="AQ824">
        <v>-0.006131406411405546</v>
      </c>
      <c r="AR824">
        <v>106.857020934854</v>
      </c>
      <c r="AS824">
        <v>0</v>
      </c>
      <c r="AT824">
        <v>0</v>
      </c>
      <c r="AU824">
        <f>IF(AS824*$H$13&gt;=AW824,1.0,(AW824/(AW824-AS824*$H$13)))</f>
        <v>0</v>
      </c>
      <c r="AV824">
        <f>(AU824-1)*100</f>
        <v>0</v>
      </c>
      <c r="AW824">
        <f>MAX(0,($B$13+$C$13*EF824)/(1+$D$13*EF824)*DY824/(EA824+273)*$E$13)</f>
        <v>0</v>
      </c>
      <c r="AX824" t="s">
        <v>437</v>
      </c>
      <c r="AY824" t="s">
        <v>437</v>
      </c>
      <c r="AZ824">
        <v>0</v>
      </c>
      <c r="BA824">
        <v>0</v>
      </c>
      <c r="BB824">
        <f>1-AZ824/BA824</f>
        <v>0</v>
      </c>
      <c r="BC824">
        <v>0</v>
      </c>
      <c r="BD824" t="s">
        <v>437</v>
      </c>
      <c r="BE824" t="s">
        <v>437</v>
      </c>
      <c r="BF824">
        <v>0</v>
      </c>
      <c r="BG824">
        <v>0</v>
      </c>
      <c r="BH824">
        <f>1-BF824/BG824</f>
        <v>0</v>
      </c>
      <c r="BI824">
        <v>0.5</v>
      </c>
      <c r="BJ824">
        <f>DI824</f>
        <v>0</v>
      </c>
      <c r="BK824">
        <f>L824</f>
        <v>0</v>
      </c>
      <c r="BL824">
        <f>BH824*BI824*BJ824</f>
        <v>0</v>
      </c>
      <c r="BM824">
        <f>(BK824-BC824)/BJ824</f>
        <v>0</v>
      </c>
      <c r="BN824">
        <f>(BA824-BG824)/BG824</f>
        <v>0</v>
      </c>
      <c r="BO824">
        <f>AZ824/(BB824+AZ824/BG824)</f>
        <v>0</v>
      </c>
      <c r="BP824" t="s">
        <v>437</v>
      </c>
      <c r="BQ824">
        <v>0</v>
      </c>
      <c r="BR824">
        <f>IF(BQ824&lt;&gt;0, BQ824, BO824)</f>
        <v>0</v>
      </c>
      <c r="BS824">
        <f>1-BR824/BG824</f>
        <v>0</v>
      </c>
      <c r="BT824">
        <f>(BG824-BF824)/(BG824-BR824)</f>
        <v>0</v>
      </c>
      <c r="BU824">
        <f>(BA824-BG824)/(BA824-BR824)</f>
        <v>0</v>
      </c>
      <c r="BV824">
        <f>(BG824-BF824)/(BG824-AZ824)</f>
        <v>0</v>
      </c>
      <c r="BW824">
        <f>(BA824-BG824)/(BA824-AZ824)</f>
        <v>0</v>
      </c>
      <c r="BX824">
        <f>(BT824*BR824/BF824)</f>
        <v>0</v>
      </c>
      <c r="BY824">
        <f>(1-BX824)</f>
        <v>0</v>
      </c>
      <c r="BZ824">
        <v>2020</v>
      </c>
      <c r="CA824">
        <v>290.0000000000001</v>
      </c>
      <c r="CB824">
        <v>1590.42</v>
      </c>
      <c r="CC824">
        <v>295</v>
      </c>
      <c r="CD824">
        <v>5220.67</v>
      </c>
      <c r="CE824">
        <v>1591.29</v>
      </c>
      <c r="CF824">
        <v>-0.87</v>
      </c>
      <c r="CG824">
        <v>300.0000000000001</v>
      </c>
      <c r="CH824">
        <v>23.8</v>
      </c>
      <c r="CI824">
        <v>1650.734719841875</v>
      </c>
      <c r="CJ824">
        <v>2.032994541366527</v>
      </c>
      <c r="CK824">
        <v>-31.03478562282126</v>
      </c>
      <c r="CL824">
        <v>0.9198548094063967</v>
      </c>
      <c r="CM824">
        <v>0.9759925733019913</v>
      </c>
      <c r="CN824">
        <v>-0.00431141668520578</v>
      </c>
      <c r="CO824">
        <v>289.9999999999999</v>
      </c>
      <c r="CP824">
        <v>1590.91</v>
      </c>
      <c r="CQ824">
        <v>765</v>
      </c>
      <c r="CR824">
        <v>5219.32</v>
      </c>
      <c r="CS824">
        <v>1591.27</v>
      </c>
      <c r="CT824">
        <v>-0.36</v>
      </c>
      <c r="DH824">
        <f>$B$11*EG824+$C$11*EH824+$F$11*ES824*(1-EV824)</f>
        <v>0</v>
      </c>
      <c r="DI824">
        <f>DH824*DJ824</f>
        <v>0</v>
      </c>
      <c r="DJ824">
        <f>($B$11*$D$9+$C$11*$D$9+$F$11*((FF824+EX824)/MAX(FF824+EX824+FG824, 0.1)*$I$9+FG824/MAX(FF824+EX824+FG824, 0.1)*$J$9))/($B$11+$C$11+$F$11)</f>
        <v>0</v>
      </c>
      <c r="DK824">
        <f>($B$11*$K$9+$C$11*$K$9+$F$11*((FF824+EX824)/MAX(FF824+EX824+FG824, 0.1)*$P$9+FG824/MAX(FF824+EX824+FG824, 0.1)*$Q$9))/($B$11+$C$11+$F$11)</f>
        <v>0</v>
      </c>
      <c r="DL824">
        <v>6</v>
      </c>
      <c r="DM824">
        <v>0.5</v>
      </c>
      <c r="DN824" t="s">
        <v>438</v>
      </c>
      <c r="DO824">
        <v>2</v>
      </c>
      <c r="DP824" t="b">
        <v>1</v>
      </c>
      <c r="DQ824">
        <v>1761517851.2</v>
      </c>
      <c r="DR824">
        <v>596.8375</v>
      </c>
      <c r="DS824">
        <v>643.5838</v>
      </c>
      <c r="DT824">
        <v>16.92564</v>
      </c>
      <c r="DU824">
        <v>11.67424</v>
      </c>
      <c r="DV824">
        <v>599.4936</v>
      </c>
      <c r="DW824">
        <v>16.84487</v>
      </c>
      <c r="DX824">
        <v>500.0057</v>
      </c>
      <c r="DY824">
        <v>90.23846</v>
      </c>
      <c r="DZ824">
        <v>0.1000336</v>
      </c>
      <c r="EA824">
        <v>24.31837</v>
      </c>
      <c r="EB824">
        <v>23.99142</v>
      </c>
      <c r="EC824">
        <v>999.9</v>
      </c>
      <c r="ED824">
        <v>0</v>
      </c>
      <c r="EE824">
        <v>0</v>
      </c>
      <c r="EF824">
        <v>9986.062000000002</v>
      </c>
      <c r="EG824">
        <v>0</v>
      </c>
      <c r="EH824">
        <v>1069.229</v>
      </c>
      <c r="EI824">
        <v>-46.74629</v>
      </c>
      <c r="EJ824">
        <v>607.1133</v>
      </c>
      <c r="EK824">
        <v>651.1858</v>
      </c>
      <c r="EL824">
        <v>5.251399</v>
      </c>
      <c r="EM824">
        <v>643.5838</v>
      </c>
      <c r="EN824">
        <v>11.67424</v>
      </c>
      <c r="EO824">
        <v>1.527342</v>
      </c>
      <c r="EP824">
        <v>1.053464</v>
      </c>
      <c r="EQ824">
        <v>13.24466</v>
      </c>
      <c r="ER824">
        <v>7.677566000000001</v>
      </c>
      <c r="ES824">
        <v>1999.986</v>
      </c>
      <c r="ET824">
        <v>0.9799947000000001</v>
      </c>
      <c r="EU824">
        <v>0.02000512</v>
      </c>
      <c r="EV824">
        <v>0</v>
      </c>
      <c r="EW824">
        <v>1349.733</v>
      </c>
      <c r="EX824">
        <v>5.000970000000001</v>
      </c>
      <c r="EY824">
        <v>27321.24</v>
      </c>
      <c r="EZ824">
        <v>16707.46</v>
      </c>
      <c r="FA824">
        <v>41.625</v>
      </c>
      <c r="FB824">
        <v>42.687</v>
      </c>
      <c r="FC824">
        <v>41.75</v>
      </c>
      <c r="FD824">
        <v>42.062</v>
      </c>
      <c r="FE824">
        <v>41.625</v>
      </c>
      <c r="FF824">
        <v>1955.076</v>
      </c>
      <c r="FG824">
        <v>39.90999999999999</v>
      </c>
      <c r="FH824">
        <v>0</v>
      </c>
      <c r="FI824">
        <v>12725</v>
      </c>
      <c r="FJ824">
        <v>0</v>
      </c>
      <c r="FK824">
        <v>1350.325769230769</v>
      </c>
      <c r="FL824">
        <v>-8.933675220625339</v>
      </c>
      <c r="FM824">
        <v>-170.7965812514976</v>
      </c>
      <c r="FN824">
        <v>27335.5076923077</v>
      </c>
      <c r="FO824">
        <v>15</v>
      </c>
      <c r="FP824">
        <v>0</v>
      </c>
      <c r="FQ824" t="s">
        <v>439</v>
      </c>
      <c r="FR824">
        <v>1760210915.6</v>
      </c>
      <c r="FS824">
        <v>0</v>
      </c>
      <c r="FT824">
        <v>0</v>
      </c>
      <c r="FU824">
        <v>-0.215</v>
      </c>
      <c r="FV824">
        <v>0</v>
      </c>
      <c r="FW824">
        <v>-0.6919999999999999</v>
      </c>
      <c r="FX824">
        <v>0</v>
      </c>
      <c r="FY824">
        <v>400</v>
      </c>
      <c r="FZ824">
        <v>0</v>
      </c>
      <c r="GA824">
        <v>0.15</v>
      </c>
      <c r="GB824">
        <v>0</v>
      </c>
      <c r="GC824">
        <v>-46.31140731707318</v>
      </c>
      <c r="GD824">
        <v>-3.600533101045391</v>
      </c>
      <c r="GE824">
        <v>0.3654481828340432</v>
      </c>
      <c r="GF824">
        <v>0</v>
      </c>
      <c r="GG824">
        <v>1350.678823529412</v>
      </c>
      <c r="GH824">
        <v>-8.901757075052675</v>
      </c>
      <c r="GI824">
        <v>0.9091649843994879</v>
      </c>
      <c r="GJ824">
        <v>0</v>
      </c>
      <c r="GK824">
        <v>5.164102195121951</v>
      </c>
      <c r="GL824">
        <v>0.5661309407665499</v>
      </c>
      <c r="GM824">
        <v>0.05935643530616211</v>
      </c>
      <c r="GN824">
        <v>0</v>
      </c>
      <c r="GO824">
        <v>0</v>
      </c>
      <c r="GP824">
        <v>3</v>
      </c>
      <c r="GQ824" t="s">
        <v>455</v>
      </c>
      <c r="GR824">
        <v>3.13311</v>
      </c>
      <c r="GS824">
        <v>2.76023</v>
      </c>
      <c r="GT824">
        <v>0.12208</v>
      </c>
      <c r="GU824">
        <v>0.12692</v>
      </c>
      <c r="GV824">
        <v>0.08217480000000001</v>
      </c>
      <c r="GW824">
        <v>0.0619375</v>
      </c>
      <c r="GX824">
        <v>27830.1</v>
      </c>
      <c r="GY824">
        <v>27684.4</v>
      </c>
      <c r="GZ824">
        <v>29486.5</v>
      </c>
      <c r="HA824">
        <v>29315.9</v>
      </c>
      <c r="HB824">
        <v>35764.8</v>
      </c>
      <c r="HC824">
        <v>36432.7</v>
      </c>
      <c r="HD824">
        <v>41488.2</v>
      </c>
      <c r="HE824">
        <v>41646.4</v>
      </c>
      <c r="HF824">
        <v>1.91133</v>
      </c>
      <c r="HG824">
        <v>1.8212</v>
      </c>
      <c r="HH824">
        <v>-0.0147223</v>
      </c>
      <c r="HI824">
        <v>0</v>
      </c>
      <c r="HJ824">
        <v>24.2341</v>
      </c>
      <c r="HK824">
        <v>999.9</v>
      </c>
      <c r="HL824">
        <v>32.3</v>
      </c>
      <c r="HM824">
        <v>31.2</v>
      </c>
      <c r="HN824">
        <v>16.3332</v>
      </c>
      <c r="HO824">
        <v>62.757</v>
      </c>
      <c r="HP824">
        <v>30.7732</v>
      </c>
      <c r="HQ824">
        <v>1</v>
      </c>
      <c r="HR824">
        <v>0.311402</v>
      </c>
      <c r="HS824">
        <v>4.81732</v>
      </c>
      <c r="HT824">
        <v>20.2743</v>
      </c>
      <c r="HU824">
        <v>5.21714</v>
      </c>
      <c r="HV824">
        <v>12.0159</v>
      </c>
      <c r="HW824">
        <v>4.98815</v>
      </c>
      <c r="HX824">
        <v>3.28763</v>
      </c>
      <c r="HY824">
        <v>9999</v>
      </c>
      <c r="HZ824">
        <v>9999</v>
      </c>
      <c r="IA824">
        <v>9999</v>
      </c>
      <c r="IB824">
        <v>999.9</v>
      </c>
      <c r="IC824">
        <v>4.97286</v>
      </c>
      <c r="ID824">
        <v>1.86661</v>
      </c>
      <c r="IE824">
        <v>1.86586</v>
      </c>
      <c r="IF824">
        <v>1.86584</v>
      </c>
      <c r="IG824">
        <v>1.8677</v>
      </c>
      <c r="IH824">
        <v>1.87013</v>
      </c>
      <c r="II824">
        <v>1.86877</v>
      </c>
      <c r="IJ824">
        <v>1.87027</v>
      </c>
      <c r="IK824">
        <v>0</v>
      </c>
      <c r="IL824">
        <v>0</v>
      </c>
      <c r="IM824">
        <v>0</v>
      </c>
      <c r="IN824">
        <v>0</v>
      </c>
      <c r="IO824" t="s">
        <v>441</v>
      </c>
      <c r="IP824" t="s">
        <v>442</v>
      </c>
      <c r="IQ824" t="s">
        <v>443</v>
      </c>
      <c r="IR824" t="s">
        <v>443</v>
      </c>
      <c r="IS824" t="s">
        <v>443</v>
      </c>
      <c r="IT824" t="s">
        <v>443</v>
      </c>
      <c r="IU824">
        <v>0</v>
      </c>
      <c r="IV824">
        <v>100</v>
      </c>
      <c r="IW824">
        <v>100</v>
      </c>
      <c r="IX824">
        <v>-2.674</v>
      </c>
      <c r="IY824">
        <v>0.0805</v>
      </c>
      <c r="IZ824">
        <v>-1.414774939843471</v>
      </c>
      <c r="JA824">
        <v>-0.002262605230658699</v>
      </c>
      <c r="JB824">
        <v>4.117972070868355E-07</v>
      </c>
      <c r="JC824">
        <v>-1.535053720392113E-10</v>
      </c>
      <c r="JD824">
        <v>-0.05773197212917025</v>
      </c>
      <c r="JE824">
        <v>-0.004387372397949352</v>
      </c>
      <c r="JF824">
        <v>0.001148265067849212</v>
      </c>
      <c r="JG824">
        <v>-2.372704636287677E-05</v>
      </c>
      <c r="JH824">
        <v>4</v>
      </c>
      <c r="JI824">
        <v>2346</v>
      </c>
      <c r="JJ824">
        <v>1</v>
      </c>
      <c r="JK824">
        <v>24</v>
      </c>
      <c r="JL824">
        <v>21782.3</v>
      </c>
      <c r="JM824">
        <v>29358630.9</v>
      </c>
      <c r="JN824">
        <v>1.47705</v>
      </c>
      <c r="JO824">
        <v>2.25952</v>
      </c>
      <c r="JP824">
        <v>1.39648</v>
      </c>
      <c r="JQ824">
        <v>2.35474</v>
      </c>
      <c r="JR824">
        <v>1.49536</v>
      </c>
      <c r="JS824">
        <v>2.67334</v>
      </c>
      <c r="JT824">
        <v>35.9879</v>
      </c>
      <c r="JU824">
        <v>24.035</v>
      </c>
      <c r="JV824">
        <v>18</v>
      </c>
      <c r="JW824">
        <v>502.993</v>
      </c>
      <c r="JX824">
        <v>435.218</v>
      </c>
      <c r="JY824">
        <v>18.8029</v>
      </c>
      <c r="JZ824">
        <v>31.4166</v>
      </c>
      <c r="KA824">
        <v>30.0001</v>
      </c>
      <c r="KB824">
        <v>31.1999</v>
      </c>
      <c r="KC824">
        <v>31.1246</v>
      </c>
      <c r="KD824">
        <v>29.7271</v>
      </c>
      <c r="KE824">
        <v>28.5807</v>
      </c>
      <c r="KF824">
        <v>23.3314</v>
      </c>
      <c r="KG824">
        <v>18.8074</v>
      </c>
      <c r="KH824">
        <v>674.441</v>
      </c>
      <c r="KI824">
        <v>11.6753</v>
      </c>
      <c r="KJ824">
        <v>100.769</v>
      </c>
      <c r="KK824">
        <v>100.149</v>
      </c>
    </row>
    <row r="825" spans="1:297">
      <c r="A825">
        <v>809</v>
      </c>
      <c r="B825">
        <v>1761517859</v>
      </c>
      <c r="C825">
        <v>10648.5</v>
      </c>
      <c r="D825" t="s">
        <v>2068</v>
      </c>
      <c r="E825" t="s">
        <v>2069</v>
      </c>
      <c r="F825">
        <v>5</v>
      </c>
      <c r="G825" t="s">
        <v>1989</v>
      </c>
      <c r="H825" t="s">
        <v>436</v>
      </c>
      <c r="I825">
        <v>1761517856.5</v>
      </c>
      <c r="J825">
        <f>(K825)/1000</f>
        <v>0</v>
      </c>
      <c r="K825">
        <f>IF(DP825, AN825, AH825)</f>
        <v>0</v>
      </c>
      <c r="L825">
        <f>IF(DP825, AI825, AG825)</f>
        <v>0</v>
      </c>
      <c r="M825">
        <f>DR825 - IF(AU825&gt;1, L825*DL825*100.0/(AW825), 0)</f>
        <v>0</v>
      </c>
      <c r="N825">
        <f>((T825-J825/2)*M825-L825)/(T825+J825/2)</f>
        <v>0</v>
      </c>
      <c r="O825">
        <f>N825*(DY825+DZ825)/1000.0</f>
        <v>0</v>
      </c>
      <c r="P825">
        <f>(DR825 - IF(AU825&gt;1, L825*DL825*100.0/(AW825), 0))*(DY825+DZ825)/1000.0</f>
        <v>0</v>
      </c>
      <c r="Q825">
        <f>2.0/((1/S825-1/R825)+SIGN(S825)*SQRT((1/S825-1/R825)*(1/S825-1/R825) + 4*DM825/((DM825+1)*(DM825+1))*(2*1/S825*1/R825-1/R825*1/R825)))</f>
        <v>0</v>
      </c>
      <c r="R825">
        <f>IF(LEFT(DN825,1)&lt;&gt;"0",IF(LEFT(DN825,1)="1",3.0,DO825),$D$5+$E$5*(EF825*DY825/($K$5*1000))+$F$5*(EF825*DY825/($K$5*1000))*MAX(MIN(DL825,$J$5),$I$5)*MAX(MIN(DL825,$J$5),$I$5)+$G$5*MAX(MIN(DL825,$J$5),$I$5)*(EF825*DY825/($K$5*1000))+$H$5*(EF825*DY825/($K$5*1000))*(EF825*DY825/($K$5*1000)))</f>
        <v>0</v>
      </c>
      <c r="S825">
        <f>J825*(1000-(1000*0.61365*exp(17.502*W825/(240.97+W825))/(DY825+DZ825)+DT825)/2)/(1000*0.61365*exp(17.502*W825/(240.97+W825))/(DY825+DZ825)-DT825)</f>
        <v>0</v>
      </c>
      <c r="T825">
        <f>1/((DM825+1)/(Q825/1.6)+1/(R825/1.37)) + DM825/((DM825+1)/(Q825/1.6) + DM825/(R825/1.37))</f>
        <v>0</v>
      </c>
      <c r="U825">
        <f>(DH825*DK825)</f>
        <v>0</v>
      </c>
      <c r="V825">
        <f>(EA825+(U825+2*0.95*5.67E-8*(((EA825+$B$7)+273)^4-(EA825+273)^4)-44100*J825)/(1.84*29.3*R825+8*0.95*5.67E-8*(EA825+273)^3))</f>
        <v>0</v>
      </c>
      <c r="W825">
        <f>($C$7*EB825+$D$7*EC825+$E$7*V825)</f>
        <v>0</v>
      </c>
      <c r="X825">
        <f>0.61365*exp(17.502*W825/(240.97+W825))</f>
        <v>0</v>
      </c>
      <c r="Y825">
        <f>(Z825/AA825*100)</f>
        <v>0</v>
      </c>
      <c r="Z825">
        <f>DT825*(DY825+DZ825)/1000</f>
        <v>0</v>
      </c>
      <c r="AA825">
        <f>0.61365*exp(17.502*EA825/(240.97+EA825))</f>
        <v>0</v>
      </c>
      <c r="AB825">
        <f>(X825-DT825*(DY825+DZ825)/1000)</f>
        <v>0</v>
      </c>
      <c r="AC825">
        <f>(-J825*44100)</f>
        <v>0</v>
      </c>
      <c r="AD825">
        <f>2*29.3*R825*0.92*(EA825-W825)</f>
        <v>0</v>
      </c>
      <c r="AE825">
        <f>2*0.95*5.67E-8*(((EA825+$B$7)+273)^4-(W825+273)^4)</f>
        <v>0</v>
      </c>
      <c r="AF825">
        <f>U825+AE825+AC825+AD825</f>
        <v>0</v>
      </c>
      <c r="AG825">
        <f>DX825*AU825*(DS825-DR825*(1000-AU825*DU825)/(1000-AU825*DT825))/(100*DL825)</f>
        <v>0</v>
      </c>
      <c r="AH825">
        <f>1000*DX825*AU825*(DT825-DU825)/(100*DL825*(1000-AU825*DT825))</f>
        <v>0</v>
      </c>
      <c r="AI825">
        <f>(AJ825 - AK825 - DY825*1E3/(8.314*(EA825+273.15)) * AM825/DX825 * AL825) * DX825/(100*DL825) * (1000 - DU825)/1000</f>
        <v>0</v>
      </c>
      <c r="AJ825">
        <v>667.6666893691137</v>
      </c>
      <c r="AK825">
        <v>631.4979757575757</v>
      </c>
      <c r="AL825">
        <v>3.342530939448505</v>
      </c>
      <c r="AM825">
        <v>65.59915054871037</v>
      </c>
      <c r="AN825">
        <f>(AP825 - AO825 + DY825*1E3/(8.314*(EA825+273.15)) * AR825/DX825 * AQ825) * DX825/(100*DL825) * 1000/(1000 - AP825)</f>
        <v>0</v>
      </c>
      <c r="AO825">
        <v>11.65724817616475</v>
      </c>
      <c r="AP825">
        <v>16.89600545454545</v>
      </c>
      <c r="AQ825">
        <v>-0.001412922270286412</v>
      </c>
      <c r="AR825">
        <v>106.857020934854</v>
      </c>
      <c r="AS825">
        <v>0</v>
      </c>
      <c r="AT825">
        <v>0</v>
      </c>
      <c r="AU825">
        <f>IF(AS825*$H$13&gt;=AW825,1.0,(AW825/(AW825-AS825*$H$13)))</f>
        <v>0</v>
      </c>
      <c r="AV825">
        <f>(AU825-1)*100</f>
        <v>0</v>
      </c>
      <c r="AW825">
        <f>MAX(0,($B$13+$C$13*EF825)/(1+$D$13*EF825)*DY825/(EA825+273)*$E$13)</f>
        <v>0</v>
      </c>
      <c r="AX825" t="s">
        <v>437</v>
      </c>
      <c r="AY825" t="s">
        <v>437</v>
      </c>
      <c r="AZ825">
        <v>0</v>
      </c>
      <c r="BA825">
        <v>0</v>
      </c>
      <c r="BB825">
        <f>1-AZ825/BA825</f>
        <v>0</v>
      </c>
      <c r="BC825">
        <v>0</v>
      </c>
      <c r="BD825" t="s">
        <v>437</v>
      </c>
      <c r="BE825" t="s">
        <v>437</v>
      </c>
      <c r="BF825">
        <v>0</v>
      </c>
      <c r="BG825">
        <v>0</v>
      </c>
      <c r="BH825">
        <f>1-BF825/BG825</f>
        <v>0</v>
      </c>
      <c r="BI825">
        <v>0.5</v>
      </c>
      <c r="BJ825">
        <f>DI825</f>
        <v>0</v>
      </c>
      <c r="BK825">
        <f>L825</f>
        <v>0</v>
      </c>
      <c r="BL825">
        <f>BH825*BI825*BJ825</f>
        <v>0</v>
      </c>
      <c r="BM825">
        <f>(BK825-BC825)/BJ825</f>
        <v>0</v>
      </c>
      <c r="BN825">
        <f>(BA825-BG825)/BG825</f>
        <v>0</v>
      </c>
      <c r="BO825">
        <f>AZ825/(BB825+AZ825/BG825)</f>
        <v>0</v>
      </c>
      <c r="BP825" t="s">
        <v>437</v>
      </c>
      <c r="BQ825">
        <v>0</v>
      </c>
      <c r="BR825">
        <f>IF(BQ825&lt;&gt;0, BQ825, BO825)</f>
        <v>0</v>
      </c>
      <c r="BS825">
        <f>1-BR825/BG825</f>
        <v>0</v>
      </c>
      <c r="BT825">
        <f>(BG825-BF825)/(BG825-BR825)</f>
        <v>0</v>
      </c>
      <c r="BU825">
        <f>(BA825-BG825)/(BA825-BR825)</f>
        <v>0</v>
      </c>
      <c r="BV825">
        <f>(BG825-BF825)/(BG825-AZ825)</f>
        <v>0</v>
      </c>
      <c r="BW825">
        <f>(BA825-BG825)/(BA825-AZ825)</f>
        <v>0</v>
      </c>
      <c r="BX825">
        <f>(BT825*BR825/BF825)</f>
        <v>0</v>
      </c>
      <c r="BY825">
        <f>(1-BX825)</f>
        <v>0</v>
      </c>
      <c r="BZ825">
        <v>2020</v>
      </c>
      <c r="CA825">
        <v>290.0000000000001</v>
      </c>
      <c r="CB825">
        <v>1590.42</v>
      </c>
      <c r="CC825">
        <v>295</v>
      </c>
      <c r="CD825">
        <v>5220.67</v>
      </c>
      <c r="CE825">
        <v>1591.29</v>
      </c>
      <c r="CF825">
        <v>-0.87</v>
      </c>
      <c r="CG825">
        <v>300.0000000000001</v>
      </c>
      <c r="CH825">
        <v>23.8</v>
      </c>
      <c r="CI825">
        <v>1650.734719841875</v>
      </c>
      <c r="CJ825">
        <v>2.032994541366527</v>
      </c>
      <c r="CK825">
        <v>-31.03478562282126</v>
      </c>
      <c r="CL825">
        <v>0.9198548094063967</v>
      </c>
      <c r="CM825">
        <v>0.9759925733019913</v>
      </c>
      <c r="CN825">
        <v>-0.00431141668520578</v>
      </c>
      <c r="CO825">
        <v>289.9999999999999</v>
      </c>
      <c r="CP825">
        <v>1590.91</v>
      </c>
      <c r="CQ825">
        <v>765</v>
      </c>
      <c r="CR825">
        <v>5219.32</v>
      </c>
      <c r="CS825">
        <v>1591.27</v>
      </c>
      <c r="CT825">
        <v>-0.36</v>
      </c>
      <c r="DH825">
        <f>$B$11*EG825+$C$11*EH825+$F$11*ES825*(1-EV825)</f>
        <v>0</v>
      </c>
      <c r="DI825">
        <f>DH825*DJ825</f>
        <v>0</v>
      </c>
      <c r="DJ825">
        <f>($B$11*$D$9+$C$11*$D$9+$F$11*((FF825+EX825)/MAX(FF825+EX825+FG825, 0.1)*$I$9+FG825/MAX(FF825+EX825+FG825, 0.1)*$J$9))/($B$11+$C$11+$F$11)</f>
        <v>0</v>
      </c>
      <c r="DK825">
        <f>($B$11*$K$9+$C$11*$K$9+$F$11*((FF825+EX825)/MAX(FF825+EX825+FG825, 0.1)*$P$9+FG825/MAX(FF825+EX825+FG825, 0.1)*$Q$9))/($B$11+$C$11+$F$11)</f>
        <v>0</v>
      </c>
      <c r="DL825">
        <v>6</v>
      </c>
      <c r="DM825">
        <v>0.5</v>
      </c>
      <c r="DN825" t="s">
        <v>438</v>
      </c>
      <c r="DO825">
        <v>2</v>
      </c>
      <c r="DP825" t="b">
        <v>1</v>
      </c>
      <c r="DQ825">
        <v>1761517856.5</v>
      </c>
      <c r="DR825">
        <v>614.2552222222223</v>
      </c>
      <c r="DS825">
        <v>661.3866666666667</v>
      </c>
      <c r="DT825">
        <v>16.90156666666667</v>
      </c>
      <c r="DU825">
        <v>11.65717777777778</v>
      </c>
      <c r="DV825">
        <v>616.9452222222222</v>
      </c>
      <c r="DW825">
        <v>16.82113333333333</v>
      </c>
      <c r="DX825">
        <v>500.0154444444445</v>
      </c>
      <c r="DY825">
        <v>90.23695555555554</v>
      </c>
      <c r="DZ825">
        <v>0.0999584</v>
      </c>
      <c r="EA825">
        <v>24.32412222222222</v>
      </c>
      <c r="EB825">
        <v>23.99735555555556</v>
      </c>
      <c r="EC825">
        <v>999.9000000000001</v>
      </c>
      <c r="ED825">
        <v>0</v>
      </c>
      <c r="EE825">
        <v>0</v>
      </c>
      <c r="EF825">
        <v>10001.12777777778</v>
      </c>
      <c r="EG825">
        <v>0</v>
      </c>
      <c r="EH825">
        <v>1069.213333333333</v>
      </c>
      <c r="EI825">
        <v>-47.13134444444444</v>
      </c>
      <c r="EJ825">
        <v>624.8155555555555</v>
      </c>
      <c r="EK825">
        <v>669.1873333333333</v>
      </c>
      <c r="EL825">
        <v>5.244377777777778</v>
      </c>
      <c r="EM825">
        <v>661.3866666666667</v>
      </c>
      <c r="EN825">
        <v>11.65717777777778</v>
      </c>
      <c r="EO825">
        <v>1.525146666666667</v>
      </c>
      <c r="EP825">
        <v>1.05191</v>
      </c>
      <c r="EQ825">
        <v>13.22261111111111</v>
      </c>
      <c r="ER825">
        <v>7.655906666666668</v>
      </c>
      <c r="ES825">
        <v>2000.028888888889</v>
      </c>
      <c r="ET825">
        <v>0.9799950000000001</v>
      </c>
      <c r="EU825">
        <v>0.0200048</v>
      </c>
      <c r="EV825">
        <v>0</v>
      </c>
      <c r="EW825">
        <v>1349.036666666667</v>
      </c>
      <c r="EX825">
        <v>5.00097</v>
      </c>
      <c r="EY825">
        <v>27307.4</v>
      </c>
      <c r="EZ825">
        <v>16707.8</v>
      </c>
      <c r="FA825">
        <v>41.625</v>
      </c>
      <c r="FB825">
        <v>42.687</v>
      </c>
      <c r="FC825">
        <v>41.75</v>
      </c>
      <c r="FD825">
        <v>42.062</v>
      </c>
      <c r="FE825">
        <v>41.625</v>
      </c>
      <c r="FF825">
        <v>1955.118888888889</v>
      </c>
      <c r="FG825">
        <v>39.91</v>
      </c>
      <c r="FH825">
        <v>0</v>
      </c>
      <c r="FI825">
        <v>12730.40000009537</v>
      </c>
      <c r="FJ825">
        <v>0</v>
      </c>
      <c r="FK825">
        <v>1349.52</v>
      </c>
      <c r="FL825">
        <v>-6.793076922980307</v>
      </c>
      <c r="FM825">
        <v>-165.7461536538908</v>
      </c>
      <c r="FN825">
        <v>27319.552</v>
      </c>
      <c r="FO825">
        <v>15</v>
      </c>
      <c r="FP825">
        <v>0</v>
      </c>
      <c r="FQ825" t="s">
        <v>439</v>
      </c>
      <c r="FR825">
        <v>1760210915.6</v>
      </c>
      <c r="FS825">
        <v>0</v>
      </c>
      <c r="FT825">
        <v>0</v>
      </c>
      <c r="FU825">
        <v>-0.215</v>
      </c>
      <c r="FV825">
        <v>0</v>
      </c>
      <c r="FW825">
        <v>-0.6919999999999999</v>
      </c>
      <c r="FX825">
        <v>0</v>
      </c>
      <c r="FY825">
        <v>400</v>
      </c>
      <c r="FZ825">
        <v>0</v>
      </c>
      <c r="GA825">
        <v>0.15</v>
      </c>
      <c r="GB825">
        <v>0</v>
      </c>
      <c r="GC825">
        <v>-46.5775975609756</v>
      </c>
      <c r="GD825">
        <v>-3.301204181184721</v>
      </c>
      <c r="GE825">
        <v>0.3317233445374693</v>
      </c>
      <c r="GF825">
        <v>0</v>
      </c>
      <c r="GG825">
        <v>1350.180588235294</v>
      </c>
      <c r="GH825">
        <v>-8.347135224213568</v>
      </c>
      <c r="GI825">
        <v>0.8574927239494641</v>
      </c>
      <c r="GJ825">
        <v>0</v>
      </c>
      <c r="GK825">
        <v>5.191516585365854</v>
      </c>
      <c r="GL825">
        <v>0.5499648083623717</v>
      </c>
      <c r="GM825">
        <v>0.05840582253006496</v>
      </c>
      <c r="GN825">
        <v>0</v>
      </c>
      <c r="GO825">
        <v>0</v>
      </c>
      <c r="GP825">
        <v>3</v>
      </c>
      <c r="GQ825" t="s">
        <v>455</v>
      </c>
      <c r="GR825">
        <v>3.13297</v>
      </c>
      <c r="GS825">
        <v>2.76026</v>
      </c>
      <c r="GT825">
        <v>0.124383</v>
      </c>
      <c r="GU825">
        <v>0.129165</v>
      </c>
      <c r="GV825">
        <v>0.08211739999999999</v>
      </c>
      <c r="GW825">
        <v>0.0619151</v>
      </c>
      <c r="GX825">
        <v>27756.3</v>
      </c>
      <c r="GY825">
        <v>27612.9</v>
      </c>
      <c r="GZ825">
        <v>29485.7</v>
      </c>
      <c r="HA825">
        <v>29315.7</v>
      </c>
      <c r="HB825">
        <v>35766.4</v>
      </c>
      <c r="HC825">
        <v>36433.4</v>
      </c>
      <c r="HD825">
        <v>41487.4</v>
      </c>
      <c r="HE825">
        <v>41646.1</v>
      </c>
      <c r="HF825">
        <v>1.911</v>
      </c>
      <c r="HG825">
        <v>1.82152</v>
      </c>
      <c r="HH825">
        <v>-0.0144169</v>
      </c>
      <c r="HI825">
        <v>0</v>
      </c>
      <c r="HJ825">
        <v>24.2358</v>
      </c>
      <c r="HK825">
        <v>999.9</v>
      </c>
      <c r="HL825">
        <v>32.3</v>
      </c>
      <c r="HM825">
        <v>31.2</v>
      </c>
      <c r="HN825">
        <v>16.3327</v>
      </c>
      <c r="HO825">
        <v>62.497</v>
      </c>
      <c r="HP825">
        <v>30.7893</v>
      </c>
      <c r="HQ825">
        <v>1</v>
      </c>
      <c r="HR825">
        <v>0.311415</v>
      </c>
      <c r="HS825">
        <v>4.81786</v>
      </c>
      <c r="HT825">
        <v>20.2747</v>
      </c>
      <c r="HU825">
        <v>5.21819</v>
      </c>
      <c r="HV825">
        <v>12.0159</v>
      </c>
      <c r="HW825">
        <v>4.98775</v>
      </c>
      <c r="HX825">
        <v>3.28753</v>
      </c>
      <c r="HY825">
        <v>9999</v>
      </c>
      <c r="HZ825">
        <v>9999</v>
      </c>
      <c r="IA825">
        <v>9999</v>
      </c>
      <c r="IB825">
        <v>999.9</v>
      </c>
      <c r="IC825">
        <v>4.97286</v>
      </c>
      <c r="ID825">
        <v>1.86661</v>
      </c>
      <c r="IE825">
        <v>1.86586</v>
      </c>
      <c r="IF825">
        <v>1.86585</v>
      </c>
      <c r="IG825">
        <v>1.86769</v>
      </c>
      <c r="IH825">
        <v>1.87014</v>
      </c>
      <c r="II825">
        <v>1.86874</v>
      </c>
      <c r="IJ825">
        <v>1.87027</v>
      </c>
      <c r="IK825">
        <v>0</v>
      </c>
      <c r="IL825">
        <v>0</v>
      </c>
      <c r="IM825">
        <v>0</v>
      </c>
      <c r="IN825">
        <v>0</v>
      </c>
      <c r="IO825" t="s">
        <v>441</v>
      </c>
      <c r="IP825" t="s">
        <v>442</v>
      </c>
      <c r="IQ825" t="s">
        <v>443</v>
      </c>
      <c r="IR825" t="s">
        <v>443</v>
      </c>
      <c r="IS825" t="s">
        <v>443</v>
      </c>
      <c r="IT825" t="s">
        <v>443</v>
      </c>
      <c r="IU825">
        <v>0</v>
      </c>
      <c r="IV825">
        <v>100</v>
      </c>
      <c r="IW825">
        <v>100</v>
      </c>
      <c r="IX825">
        <v>-2.706</v>
      </c>
      <c r="IY825">
        <v>0.0803</v>
      </c>
      <c r="IZ825">
        <v>-1.414774939843471</v>
      </c>
      <c r="JA825">
        <v>-0.002262605230658699</v>
      </c>
      <c r="JB825">
        <v>4.117972070868355E-07</v>
      </c>
      <c r="JC825">
        <v>-1.535053720392113E-10</v>
      </c>
      <c r="JD825">
        <v>-0.05773197212917025</v>
      </c>
      <c r="JE825">
        <v>-0.004387372397949352</v>
      </c>
      <c r="JF825">
        <v>0.001148265067849212</v>
      </c>
      <c r="JG825">
        <v>-2.372704636287677E-05</v>
      </c>
      <c r="JH825">
        <v>4</v>
      </c>
      <c r="JI825">
        <v>2346</v>
      </c>
      <c r="JJ825">
        <v>1</v>
      </c>
      <c r="JK825">
        <v>24</v>
      </c>
      <c r="JL825">
        <v>21782.4</v>
      </c>
      <c r="JM825">
        <v>29358631</v>
      </c>
      <c r="JN825">
        <v>1.51123</v>
      </c>
      <c r="JO825">
        <v>2.26562</v>
      </c>
      <c r="JP825">
        <v>1.39771</v>
      </c>
      <c r="JQ825">
        <v>2.35352</v>
      </c>
      <c r="JR825">
        <v>1.49536</v>
      </c>
      <c r="JS825">
        <v>2.7002</v>
      </c>
      <c r="JT825">
        <v>35.9879</v>
      </c>
      <c r="JU825">
        <v>24.035</v>
      </c>
      <c r="JV825">
        <v>18</v>
      </c>
      <c r="JW825">
        <v>502.78</v>
      </c>
      <c r="JX825">
        <v>435.422</v>
      </c>
      <c r="JY825">
        <v>18.8088</v>
      </c>
      <c r="JZ825">
        <v>31.4166</v>
      </c>
      <c r="KA825">
        <v>30.0001</v>
      </c>
      <c r="KB825">
        <v>31.1999</v>
      </c>
      <c r="KC825">
        <v>31.1253</v>
      </c>
      <c r="KD825">
        <v>30.2852</v>
      </c>
      <c r="KE825">
        <v>28.5807</v>
      </c>
      <c r="KF825">
        <v>23.3314</v>
      </c>
      <c r="KG825">
        <v>18.8112</v>
      </c>
      <c r="KH825">
        <v>687.811</v>
      </c>
      <c r="KI825">
        <v>11.6675</v>
      </c>
      <c r="KJ825">
        <v>100.767</v>
      </c>
      <c r="KK825">
        <v>100.148</v>
      </c>
    </row>
    <row r="826" spans="1:297">
      <c r="A826">
        <v>810</v>
      </c>
      <c r="B826">
        <v>1761517864</v>
      </c>
      <c r="C826">
        <v>10653.5</v>
      </c>
      <c r="D826" t="s">
        <v>2070</v>
      </c>
      <c r="E826" t="s">
        <v>2071</v>
      </c>
      <c r="F826">
        <v>5</v>
      </c>
      <c r="G826" t="s">
        <v>1989</v>
      </c>
      <c r="H826" t="s">
        <v>436</v>
      </c>
      <c r="I826">
        <v>1761517861.2</v>
      </c>
      <c r="J826">
        <f>(K826)/1000</f>
        <v>0</v>
      </c>
      <c r="K826">
        <f>IF(DP826, AN826, AH826)</f>
        <v>0</v>
      </c>
      <c r="L826">
        <f>IF(DP826, AI826, AG826)</f>
        <v>0</v>
      </c>
      <c r="M826">
        <f>DR826 - IF(AU826&gt;1, L826*DL826*100.0/(AW826), 0)</f>
        <v>0</v>
      </c>
      <c r="N826">
        <f>((T826-J826/2)*M826-L826)/(T826+J826/2)</f>
        <v>0</v>
      </c>
      <c r="O826">
        <f>N826*(DY826+DZ826)/1000.0</f>
        <v>0</v>
      </c>
      <c r="P826">
        <f>(DR826 - IF(AU826&gt;1, L826*DL826*100.0/(AW826), 0))*(DY826+DZ826)/1000.0</f>
        <v>0</v>
      </c>
      <c r="Q826">
        <f>2.0/((1/S826-1/R826)+SIGN(S826)*SQRT((1/S826-1/R826)*(1/S826-1/R826) + 4*DM826/((DM826+1)*(DM826+1))*(2*1/S826*1/R826-1/R826*1/R826)))</f>
        <v>0</v>
      </c>
      <c r="R826">
        <f>IF(LEFT(DN826,1)&lt;&gt;"0",IF(LEFT(DN826,1)="1",3.0,DO826),$D$5+$E$5*(EF826*DY826/($K$5*1000))+$F$5*(EF826*DY826/($K$5*1000))*MAX(MIN(DL826,$J$5),$I$5)*MAX(MIN(DL826,$J$5),$I$5)+$G$5*MAX(MIN(DL826,$J$5),$I$5)*(EF826*DY826/($K$5*1000))+$H$5*(EF826*DY826/($K$5*1000))*(EF826*DY826/($K$5*1000)))</f>
        <v>0</v>
      </c>
      <c r="S826">
        <f>J826*(1000-(1000*0.61365*exp(17.502*W826/(240.97+W826))/(DY826+DZ826)+DT826)/2)/(1000*0.61365*exp(17.502*W826/(240.97+W826))/(DY826+DZ826)-DT826)</f>
        <v>0</v>
      </c>
      <c r="T826">
        <f>1/((DM826+1)/(Q826/1.6)+1/(R826/1.37)) + DM826/((DM826+1)/(Q826/1.6) + DM826/(R826/1.37))</f>
        <v>0</v>
      </c>
      <c r="U826">
        <f>(DH826*DK826)</f>
        <v>0</v>
      </c>
      <c r="V826">
        <f>(EA826+(U826+2*0.95*5.67E-8*(((EA826+$B$7)+273)^4-(EA826+273)^4)-44100*J826)/(1.84*29.3*R826+8*0.95*5.67E-8*(EA826+273)^3))</f>
        <v>0</v>
      </c>
      <c r="W826">
        <f>($C$7*EB826+$D$7*EC826+$E$7*V826)</f>
        <v>0</v>
      </c>
      <c r="X826">
        <f>0.61365*exp(17.502*W826/(240.97+W826))</f>
        <v>0</v>
      </c>
      <c r="Y826">
        <f>(Z826/AA826*100)</f>
        <v>0</v>
      </c>
      <c r="Z826">
        <f>DT826*(DY826+DZ826)/1000</f>
        <v>0</v>
      </c>
      <c r="AA826">
        <f>0.61365*exp(17.502*EA826/(240.97+EA826))</f>
        <v>0</v>
      </c>
      <c r="AB826">
        <f>(X826-DT826*(DY826+DZ826)/1000)</f>
        <v>0</v>
      </c>
      <c r="AC826">
        <f>(-J826*44100)</f>
        <v>0</v>
      </c>
      <c r="AD826">
        <f>2*29.3*R826*0.92*(EA826-W826)</f>
        <v>0</v>
      </c>
      <c r="AE826">
        <f>2*0.95*5.67E-8*(((EA826+$B$7)+273)^4-(W826+273)^4)</f>
        <v>0</v>
      </c>
      <c r="AF826">
        <f>U826+AE826+AC826+AD826</f>
        <v>0</v>
      </c>
      <c r="AG826">
        <f>DX826*AU826*(DS826-DR826*(1000-AU826*DU826)/(1000-AU826*DT826))/(100*DL826)</f>
        <v>0</v>
      </c>
      <c r="AH826">
        <f>1000*DX826*AU826*(DT826-DU826)/(100*DL826*(1000-AU826*DT826))</f>
        <v>0</v>
      </c>
      <c r="AI826">
        <f>(AJ826 - AK826 - DY826*1E3/(8.314*(EA826+273.15)) * AM826/DX826 * AL826) * DX826/(100*DL826) * (1000 - DU826)/1000</f>
        <v>0</v>
      </c>
      <c r="AJ826">
        <v>684.6373543550997</v>
      </c>
      <c r="AK826">
        <v>648.2648848484846</v>
      </c>
      <c r="AL826">
        <v>3.350064116305839</v>
      </c>
      <c r="AM826">
        <v>65.59915054871037</v>
      </c>
      <c r="AN826">
        <f>(AP826 - AO826 + DY826*1E3/(8.314*(EA826+273.15)) * AR826/DX826 * AQ826) * DX826/(100*DL826) * 1000/(1000 - AP826)</f>
        <v>0</v>
      </c>
      <c r="AO826">
        <v>11.65261948868376</v>
      </c>
      <c r="AP826">
        <v>16.88960242424241</v>
      </c>
      <c r="AQ826">
        <v>-0.0002486444791174432</v>
      </c>
      <c r="AR826">
        <v>106.857020934854</v>
      </c>
      <c r="AS826">
        <v>0</v>
      </c>
      <c r="AT826">
        <v>0</v>
      </c>
      <c r="AU826">
        <f>IF(AS826*$H$13&gt;=AW826,1.0,(AW826/(AW826-AS826*$H$13)))</f>
        <v>0</v>
      </c>
      <c r="AV826">
        <f>(AU826-1)*100</f>
        <v>0</v>
      </c>
      <c r="AW826">
        <f>MAX(0,($B$13+$C$13*EF826)/(1+$D$13*EF826)*DY826/(EA826+273)*$E$13)</f>
        <v>0</v>
      </c>
      <c r="AX826" t="s">
        <v>437</v>
      </c>
      <c r="AY826" t="s">
        <v>437</v>
      </c>
      <c r="AZ826">
        <v>0</v>
      </c>
      <c r="BA826">
        <v>0</v>
      </c>
      <c r="BB826">
        <f>1-AZ826/BA826</f>
        <v>0</v>
      </c>
      <c r="BC826">
        <v>0</v>
      </c>
      <c r="BD826" t="s">
        <v>437</v>
      </c>
      <c r="BE826" t="s">
        <v>437</v>
      </c>
      <c r="BF826">
        <v>0</v>
      </c>
      <c r="BG826">
        <v>0</v>
      </c>
      <c r="BH826">
        <f>1-BF826/BG826</f>
        <v>0</v>
      </c>
      <c r="BI826">
        <v>0.5</v>
      </c>
      <c r="BJ826">
        <f>DI826</f>
        <v>0</v>
      </c>
      <c r="BK826">
        <f>L826</f>
        <v>0</v>
      </c>
      <c r="BL826">
        <f>BH826*BI826*BJ826</f>
        <v>0</v>
      </c>
      <c r="BM826">
        <f>(BK826-BC826)/BJ826</f>
        <v>0</v>
      </c>
      <c r="BN826">
        <f>(BA826-BG826)/BG826</f>
        <v>0</v>
      </c>
      <c r="BO826">
        <f>AZ826/(BB826+AZ826/BG826)</f>
        <v>0</v>
      </c>
      <c r="BP826" t="s">
        <v>437</v>
      </c>
      <c r="BQ826">
        <v>0</v>
      </c>
      <c r="BR826">
        <f>IF(BQ826&lt;&gt;0, BQ826, BO826)</f>
        <v>0</v>
      </c>
      <c r="BS826">
        <f>1-BR826/BG826</f>
        <v>0</v>
      </c>
      <c r="BT826">
        <f>(BG826-BF826)/(BG826-BR826)</f>
        <v>0</v>
      </c>
      <c r="BU826">
        <f>(BA826-BG826)/(BA826-BR826)</f>
        <v>0</v>
      </c>
      <c r="BV826">
        <f>(BG826-BF826)/(BG826-AZ826)</f>
        <v>0</v>
      </c>
      <c r="BW826">
        <f>(BA826-BG826)/(BA826-AZ826)</f>
        <v>0</v>
      </c>
      <c r="BX826">
        <f>(BT826*BR826/BF826)</f>
        <v>0</v>
      </c>
      <c r="BY826">
        <f>(1-BX826)</f>
        <v>0</v>
      </c>
      <c r="BZ826">
        <v>2020</v>
      </c>
      <c r="CA826">
        <v>290.0000000000001</v>
      </c>
      <c r="CB826">
        <v>1590.42</v>
      </c>
      <c r="CC826">
        <v>295</v>
      </c>
      <c r="CD826">
        <v>5220.67</v>
      </c>
      <c r="CE826">
        <v>1591.29</v>
      </c>
      <c r="CF826">
        <v>-0.87</v>
      </c>
      <c r="CG826">
        <v>300.0000000000001</v>
      </c>
      <c r="CH826">
        <v>23.8</v>
      </c>
      <c r="CI826">
        <v>1650.734719841875</v>
      </c>
      <c r="CJ826">
        <v>2.032994541366527</v>
      </c>
      <c r="CK826">
        <v>-31.03478562282126</v>
      </c>
      <c r="CL826">
        <v>0.9198548094063967</v>
      </c>
      <c r="CM826">
        <v>0.9759925733019913</v>
      </c>
      <c r="CN826">
        <v>-0.00431141668520578</v>
      </c>
      <c r="CO826">
        <v>289.9999999999999</v>
      </c>
      <c r="CP826">
        <v>1590.91</v>
      </c>
      <c r="CQ826">
        <v>765</v>
      </c>
      <c r="CR826">
        <v>5219.32</v>
      </c>
      <c r="CS826">
        <v>1591.27</v>
      </c>
      <c r="CT826">
        <v>-0.36</v>
      </c>
      <c r="DH826">
        <f>$B$11*EG826+$C$11*EH826+$F$11*ES826*(1-EV826)</f>
        <v>0</v>
      </c>
      <c r="DI826">
        <f>DH826*DJ826</f>
        <v>0</v>
      </c>
      <c r="DJ826">
        <f>($B$11*$D$9+$C$11*$D$9+$F$11*((FF826+EX826)/MAX(FF826+EX826+FG826, 0.1)*$I$9+FG826/MAX(FF826+EX826+FG826, 0.1)*$J$9))/($B$11+$C$11+$F$11)</f>
        <v>0</v>
      </c>
      <c r="DK826">
        <f>($B$11*$K$9+$C$11*$K$9+$F$11*((FF826+EX826)/MAX(FF826+EX826+FG826, 0.1)*$P$9+FG826/MAX(FF826+EX826+FG826, 0.1)*$Q$9))/($B$11+$C$11+$F$11)</f>
        <v>0</v>
      </c>
      <c r="DL826">
        <v>6</v>
      </c>
      <c r="DM826">
        <v>0.5</v>
      </c>
      <c r="DN826" t="s">
        <v>438</v>
      </c>
      <c r="DO826">
        <v>2</v>
      </c>
      <c r="DP826" t="b">
        <v>1</v>
      </c>
      <c r="DQ826">
        <v>1761517861.2</v>
      </c>
      <c r="DR826">
        <v>629.7468999999999</v>
      </c>
      <c r="DS826">
        <v>677.134</v>
      </c>
      <c r="DT826">
        <v>16.89211</v>
      </c>
      <c r="DU826">
        <v>11.65278</v>
      </c>
      <c r="DV826">
        <v>632.467</v>
      </c>
      <c r="DW826">
        <v>16.81181</v>
      </c>
      <c r="DX826">
        <v>500.0092000000001</v>
      </c>
      <c r="DY826">
        <v>90.23826</v>
      </c>
      <c r="DZ826">
        <v>0.10000643</v>
      </c>
      <c r="EA826">
        <v>24.3225</v>
      </c>
      <c r="EB826">
        <v>23.99577</v>
      </c>
      <c r="EC826">
        <v>999.9</v>
      </c>
      <c r="ED826">
        <v>0</v>
      </c>
      <c r="EE826">
        <v>0</v>
      </c>
      <c r="EF826">
        <v>9991.937999999998</v>
      </c>
      <c r="EG826">
        <v>0</v>
      </c>
      <c r="EH826">
        <v>1069.205</v>
      </c>
      <c r="EI826">
        <v>-47.38697000000001</v>
      </c>
      <c r="EJ826">
        <v>640.5676000000001</v>
      </c>
      <c r="EK826">
        <v>685.1175000000001</v>
      </c>
      <c r="EL826">
        <v>5.239349</v>
      </c>
      <c r="EM826">
        <v>677.134</v>
      </c>
      <c r="EN826">
        <v>11.65278</v>
      </c>
      <c r="EO826">
        <v>1.524315</v>
      </c>
      <c r="EP826">
        <v>1.051526</v>
      </c>
      <c r="EQ826">
        <v>13.21427</v>
      </c>
      <c r="ER826">
        <v>7.650562000000001</v>
      </c>
      <c r="ES826">
        <v>1999.999</v>
      </c>
      <c r="ET826">
        <v>0.9799947000000001</v>
      </c>
      <c r="EU826">
        <v>0.0200051</v>
      </c>
      <c r="EV826">
        <v>0</v>
      </c>
      <c r="EW826">
        <v>1348.342</v>
      </c>
      <c r="EX826">
        <v>5.000970000000001</v>
      </c>
      <c r="EY826">
        <v>27293.31</v>
      </c>
      <c r="EZ826">
        <v>16707.54</v>
      </c>
      <c r="FA826">
        <v>41.625</v>
      </c>
      <c r="FB826">
        <v>42.687</v>
      </c>
      <c r="FC826">
        <v>41.75</v>
      </c>
      <c r="FD826">
        <v>42.062</v>
      </c>
      <c r="FE826">
        <v>41.625</v>
      </c>
      <c r="FF826">
        <v>1955.088999999999</v>
      </c>
      <c r="FG826">
        <v>39.90999999999999</v>
      </c>
      <c r="FH826">
        <v>0</v>
      </c>
      <c r="FI826">
        <v>12735.20000004768</v>
      </c>
      <c r="FJ826">
        <v>0</v>
      </c>
      <c r="FK826">
        <v>1348.9572</v>
      </c>
      <c r="FL826">
        <v>-8.768461560559187</v>
      </c>
      <c r="FM826">
        <v>-166.4307695065469</v>
      </c>
      <c r="FN826">
        <v>27305.832</v>
      </c>
      <c r="FO826">
        <v>15</v>
      </c>
      <c r="FP826">
        <v>0</v>
      </c>
      <c r="FQ826" t="s">
        <v>439</v>
      </c>
      <c r="FR826">
        <v>1760210915.6</v>
      </c>
      <c r="FS826">
        <v>0</v>
      </c>
      <c r="FT826">
        <v>0</v>
      </c>
      <c r="FU826">
        <v>-0.215</v>
      </c>
      <c r="FV826">
        <v>0</v>
      </c>
      <c r="FW826">
        <v>-0.6919999999999999</v>
      </c>
      <c r="FX826">
        <v>0</v>
      </c>
      <c r="FY826">
        <v>400</v>
      </c>
      <c r="FZ826">
        <v>0</v>
      </c>
      <c r="GA826">
        <v>0.15</v>
      </c>
      <c r="GB826">
        <v>0</v>
      </c>
      <c r="GC826">
        <v>-46.9000975</v>
      </c>
      <c r="GD826">
        <v>-3.79983151969974</v>
      </c>
      <c r="GE826">
        <v>0.3685874268660696</v>
      </c>
      <c r="GF826">
        <v>0</v>
      </c>
      <c r="GG826">
        <v>1349.411176470588</v>
      </c>
      <c r="GH826">
        <v>-7.741787632564032</v>
      </c>
      <c r="GI826">
        <v>0.7971890494875274</v>
      </c>
      <c r="GJ826">
        <v>0</v>
      </c>
      <c r="GK826">
        <v>5.226495</v>
      </c>
      <c r="GL826">
        <v>0.2497391369605983</v>
      </c>
      <c r="GM826">
        <v>0.0363603794672168</v>
      </c>
      <c r="GN826">
        <v>0</v>
      </c>
      <c r="GO826">
        <v>0</v>
      </c>
      <c r="GP826">
        <v>3</v>
      </c>
      <c r="GQ826" t="s">
        <v>455</v>
      </c>
      <c r="GR826">
        <v>3.13288</v>
      </c>
      <c r="GS826">
        <v>2.7602</v>
      </c>
      <c r="GT826">
        <v>0.126665</v>
      </c>
      <c r="GU826">
        <v>0.131371</v>
      </c>
      <c r="GV826">
        <v>0.0821012</v>
      </c>
      <c r="GW826">
        <v>0.0618985</v>
      </c>
      <c r="GX826">
        <v>27684</v>
      </c>
      <c r="GY826">
        <v>27542.8</v>
      </c>
      <c r="GZ826">
        <v>29485.8</v>
      </c>
      <c r="HA826">
        <v>29315.7</v>
      </c>
      <c r="HB826">
        <v>35767.1</v>
      </c>
      <c r="HC826">
        <v>36434.4</v>
      </c>
      <c r="HD826">
        <v>41487.4</v>
      </c>
      <c r="HE826">
        <v>41646.5</v>
      </c>
      <c r="HF826">
        <v>1.91122</v>
      </c>
      <c r="HG826">
        <v>1.82155</v>
      </c>
      <c r="HH826">
        <v>-0.0147074</v>
      </c>
      <c r="HI826">
        <v>0</v>
      </c>
      <c r="HJ826">
        <v>24.2361</v>
      </c>
      <c r="HK826">
        <v>999.9</v>
      </c>
      <c r="HL826">
        <v>32.2</v>
      </c>
      <c r="HM826">
        <v>31.2</v>
      </c>
      <c r="HN826">
        <v>16.282</v>
      </c>
      <c r="HO826">
        <v>62.627</v>
      </c>
      <c r="HP826">
        <v>31.0056</v>
      </c>
      <c r="HQ826">
        <v>1</v>
      </c>
      <c r="HR826">
        <v>0.311646</v>
      </c>
      <c r="HS826">
        <v>4.82376</v>
      </c>
      <c r="HT826">
        <v>20.2743</v>
      </c>
      <c r="HU826">
        <v>5.21804</v>
      </c>
      <c r="HV826">
        <v>12.0159</v>
      </c>
      <c r="HW826">
        <v>4.9875</v>
      </c>
      <c r="HX826">
        <v>3.28765</v>
      </c>
      <c r="HY826">
        <v>9999</v>
      </c>
      <c r="HZ826">
        <v>9999</v>
      </c>
      <c r="IA826">
        <v>9999</v>
      </c>
      <c r="IB826">
        <v>999.9</v>
      </c>
      <c r="IC826">
        <v>4.97285</v>
      </c>
      <c r="ID826">
        <v>1.8666</v>
      </c>
      <c r="IE826">
        <v>1.86587</v>
      </c>
      <c r="IF826">
        <v>1.86584</v>
      </c>
      <c r="IG826">
        <v>1.86768</v>
      </c>
      <c r="IH826">
        <v>1.87014</v>
      </c>
      <c r="II826">
        <v>1.86876</v>
      </c>
      <c r="IJ826">
        <v>1.87027</v>
      </c>
      <c r="IK826">
        <v>0</v>
      </c>
      <c r="IL826">
        <v>0</v>
      </c>
      <c r="IM826">
        <v>0</v>
      </c>
      <c r="IN826">
        <v>0</v>
      </c>
      <c r="IO826" t="s">
        <v>441</v>
      </c>
      <c r="IP826" t="s">
        <v>442</v>
      </c>
      <c r="IQ826" t="s">
        <v>443</v>
      </c>
      <c r="IR826" t="s">
        <v>443</v>
      </c>
      <c r="IS826" t="s">
        <v>443</v>
      </c>
      <c r="IT826" t="s">
        <v>443</v>
      </c>
      <c r="IU826">
        <v>0</v>
      </c>
      <c r="IV826">
        <v>100</v>
      </c>
      <c r="IW826">
        <v>100</v>
      </c>
      <c r="IX826">
        <v>-2.738</v>
      </c>
      <c r="IY826">
        <v>0.08019999999999999</v>
      </c>
      <c r="IZ826">
        <v>-1.414774939843471</v>
      </c>
      <c r="JA826">
        <v>-0.002262605230658699</v>
      </c>
      <c r="JB826">
        <v>4.117972070868355E-07</v>
      </c>
      <c r="JC826">
        <v>-1.535053720392113E-10</v>
      </c>
      <c r="JD826">
        <v>-0.05773197212917025</v>
      </c>
      <c r="JE826">
        <v>-0.004387372397949352</v>
      </c>
      <c r="JF826">
        <v>0.001148265067849212</v>
      </c>
      <c r="JG826">
        <v>-2.372704636287677E-05</v>
      </c>
      <c r="JH826">
        <v>4</v>
      </c>
      <c r="JI826">
        <v>2346</v>
      </c>
      <c r="JJ826">
        <v>1</v>
      </c>
      <c r="JK826">
        <v>24</v>
      </c>
      <c r="JL826">
        <v>21782.5</v>
      </c>
      <c r="JM826">
        <v>29358631.1</v>
      </c>
      <c r="JN826">
        <v>1.53687</v>
      </c>
      <c r="JO826">
        <v>2.27783</v>
      </c>
      <c r="JP826">
        <v>1.39771</v>
      </c>
      <c r="JQ826">
        <v>2.34985</v>
      </c>
      <c r="JR826">
        <v>1.49536</v>
      </c>
      <c r="JS826">
        <v>2.5354</v>
      </c>
      <c r="JT826">
        <v>35.9879</v>
      </c>
      <c r="JU826">
        <v>24.035</v>
      </c>
      <c r="JV826">
        <v>18</v>
      </c>
      <c r="JW826">
        <v>502.928</v>
      </c>
      <c r="JX826">
        <v>435.437</v>
      </c>
      <c r="JY826">
        <v>18.8129</v>
      </c>
      <c r="JZ826">
        <v>31.4166</v>
      </c>
      <c r="KA826">
        <v>30</v>
      </c>
      <c r="KB826">
        <v>31.1999</v>
      </c>
      <c r="KC826">
        <v>31.1253</v>
      </c>
      <c r="KD826">
        <v>30.931</v>
      </c>
      <c r="KE826">
        <v>28.5807</v>
      </c>
      <c r="KF826">
        <v>23.3314</v>
      </c>
      <c r="KG826">
        <v>18.8131</v>
      </c>
      <c r="KH826">
        <v>707.847</v>
      </c>
      <c r="KI826">
        <v>11.6587</v>
      </c>
      <c r="KJ826">
        <v>100.767</v>
      </c>
      <c r="KK826">
        <v>100.148</v>
      </c>
    </row>
    <row r="827" spans="1:297">
      <c r="A827">
        <v>811</v>
      </c>
      <c r="B827">
        <v>1761517869</v>
      </c>
      <c r="C827">
        <v>10658.5</v>
      </c>
      <c r="D827" t="s">
        <v>2072</v>
      </c>
      <c r="E827" t="s">
        <v>2073</v>
      </c>
      <c r="F827">
        <v>5</v>
      </c>
      <c r="G827" t="s">
        <v>1989</v>
      </c>
      <c r="H827" t="s">
        <v>436</v>
      </c>
      <c r="I827">
        <v>1761517866.5</v>
      </c>
      <c r="J827">
        <f>(K827)/1000</f>
        <v>0</v>
      </c>
      <c r="K827">
        <f>IF(DP827, AN827, AH827)</f>
        <v>0</v>
      </c>
      <c r="L827">
        <f>IF(DP827, AI827, AG827)</f>
        <v>0</v>
      </c>
      <c r="M827">
        <f>DR827 - IF(AU827&gt;1, L827*DL827*100.0/(AW827), 0)</f>
        <v>0</v>
      </c>
      <c r="N827">
        <f>((T827-J827/2)*M827-L827)/(T827+J827/2)</f>
        <v>0</v>
      </c>
      <c r="O827">
        <f>N827*(DY827+DZ827)/1000.0</f>
        <v>0</v>
      </c>
      <c r="P827">
        <f>(DR827 - IF(AU827&gt;1, L827*DL827*100.0/(AW827), 0))*(DY827+DZ827)/1000.0</f>
        <v>0</v>
      </c>
      <c r="Q827">
        <f>2.0/((1/S827-1/R827)+SIGN(S827)*SQRT((1/S827-1/R827)*(1/S827-1/R827) + 4*DM827/((DM827+1)*(DM827+1))*(2*1/S827*1/R827-1/R827*1/R827)))</f>
        <v>0</v>
      </c>
      <c r="R827">
        <f>IF(LEFT(DN827,1)&lt;&gt;"0",IF(LEFT(DN827,1)="1",3.0,DO827),$D$5+$E$5*(EF827*DY827/($K$5*1000))+$F$5*(EF827*DY827/($K$5*1000))*MAX(MIN(DL827,$J$5),$I$5)*MAX(MIN(DL827,$J$5),$I$5)+$G$5*MAX(MIN(DL827,$J$5),$I$5)*(EF827*DY827/($K$5*1000))+$H$5*(EF827*DY827/($K$5*1000))*(EF827*DY827/($K$5*1000)))</f>
        <v>0</v>
      </c>
      <c r="S827">
        <f>J827*(1000-(1000*0.61365*exp(17.502*W827/(240.97+W827))/(DY827+DZ827)+DT827)/2)/(1000*0.61365*exp(17.502*W827/(240.97+W827))/(DY827+DZ827)-DT827)</f>
        <v>0</v>
      </c>
      <c r="T827">
        <f>1/((DM827+1)/(Q827/1.6)+1/(R827/1.37)) + DM827/((DM827+1)/(Q827/1.6) + DM827/(R827/1.37))</f>
        <v>0</v>
      </c>
      <c r="U827">
        <f>(DH827*DK827)</f>
        <v>0</v>
      </c>
      <c r="V827">
        <f>(EA827+(U827+2*0.95*5.67E-8*(((EA827+$B$7)+273)^4-(EA827+273)^4)-44100*J827)/(1.84*29.3*R827+8*0.95*5.67E-8*(EA827+273)^3))</f>
        <v>0</v>
      </c>
      <c r="W827">
        <f>($C$7*EB827+$D$7*EC827+$E$7*V827)</f>
        <v>0</v>
      </c>
      <c r="X827">
        <f>0.61365*exp(17.502*W827/(240.97+W827))</f>
        <v>0</v>
      </c>
      <c r="Y827">
        <f>(Z827/AA827*100)</f>
        <v>0</v>
      </c>
      <c r="Z827">
        <f>DT827*(DY827+DZ827)/1000</f>
        <v>0</v>
      </c>
      <c r="AA827">
        <f>0.61365*exp(17.502*EA827/(240.97+EA827))</f>
        <v>0</v>
      </c>
      <c r="AB827">
        <f>(X827-DT827*(DY827+DZ827)/1000)</f>
        <v>0</v>
      </c>
      <c r="AC827">
        <f>(-J827*44100)</f>
        <v>0</v>
      </c>
      <c r="AD827">
        <f>2*29.3*R827*0.92*(EA827-W827)</f>
        <v>0</v>
      </c>
      <c r="AE827">
        <f>2*0.95*5.67E-8*(((EA827+$B$7)+273)^4-(W827+273)^4)</f>
        <v>0</v>
      </c>
      <c r="AF827">
        <f>U827+AE827+AC827+AD827</f>
        <v>0</v>
      </c>
      <c r="AG827">
        <f>DX827*AU827*(DS827-DR827*(1000-AU827*DU827)/(1000-AU827*DT827))/(100*DL827)</f>
        <v>0</v>
      </c>
      <c r="AH827">
        <f>1000*DX827*AU827*(DT827-DU827)/(100*DL827*(1000-AU827*DT827))</f>
        <v>0</v>
      </c>
      <c r="AI827">
        <f>(AJ827 - AK827 - DY827*1E3/(8.314*(EA827+273.15)) * AM827/DX827 * AL827) * DX827/(100*DL827) * (1000 - DU827)/1000</f>
        <v>0</v>
      </c>
      <c r="AJ827">
        <v>701.5387454708391</v>
      </c>
      <c r="AK827">
        <v>664.9961151515153</v>
      </c>
      <c r="AL827">
        <v>3.344829780760739</v>
      </c>
      <c r="AM827">
        <v>65.59915054871037</v>
      </c>
      <c r="AN827">
        <f>(AP827 - AO827 + DY827*1E3/(8.314*(EA827+273.15)) * AR827/DX827 * AQ827) * DX827/(100*DL827) * 1000/(1000 - AP827)</f>
        <v>0</v>
      </c>
      <c r="AO827">
        <v>11.64975884663289</v>
      </c>
      <c r="AP827">
        <v>16.89164181818181</v>
      </c>
      <c r="AQ827">
        <v>8.797395374203097E-05</v>
      </c>
      <c r="AR827">
        <v>106.857020934854</v>
      </c>
      <c r="AS827">
        <v>0</v>
      </c>
      <c r="AT827">
        <v>0</v>
      </c>
      <c r="AU827">
        <f>IF(AS827*$H$13&gt;=AW827,1.0,(AW827/(AW827-AS827*$H$13)))</f>
        <v>0</v>
      </c>
      <c r="AV827">
        <f>(AU827-1)*100</f>
        <v>0</v>
      </c>
      <c r="AW827">
        <f>MAX(0,($B$13+$C$13*EF827)/(1+$D$13*EF827)*DY827/(EA827+273)*$E$13)</f>
        <v>0</v>
      </c>
      <c r="AX827" t="s">
        <v>437</v>
      </c>
      <c r="AY827" t="s">
        <v>437</v>
      </c>
      <c r="AZ827">
        <v>0</v>
      </c>
      <c r="BA827">
        <v>0</v>
      </c>
      <c r="BB827">
        <f>1-AZ827/BA827</f>
        <v>0</v>
      </c>
      <c r="BC827">
        <v>0</v>
      </c>
      <c r="BD827" t="s">
        <v>437</v>
      </c>
      <c r="BE827" t="s">
        <v>437</v>
      </c>
      <c r="BF827">
        <v>0</v>
      </c>
      <c r="BG827">
        <v>0</v>
      </c>
      <c r="BH827">
        <f>1-BF827/BG827</f>
        <v>0</v>
      </c>
      <c r="BI827">
        <v>0.5</v>
      </c>
      <c r="BJ827">
        <f>DI827</f>
        <v>0</v>
      </c>
      <c r="BK827">
        <f>L827</f>
        <v>0</v>
      </c>
      <c r="BL827">
        <f>BH827*BI827*BJ827</f>
        <v>0</v>
      </c>
      <c r="BM827">
        <f>(BK827-BC827)/BJ827</f>
        <v>0</v>
      </c>
      <c r="BN827">
        <f>(BA827-BG827)/BG827</f>
        <v>0</v>
      </c>
      <c r="BO827">
        <f>AZ827/(BB827+AZ827/BG827)</f>
        <v>0</v>
      </c>
      <c r="BP827" t="s">
        <v>437</v>
      </c>
      <c r="BQ827">
        <v>0</v>
      </c>
      <c r="BR827">
        <f>IF(BQ827&lt;&gt;0, BQ827, BO827)</f>
        <v>0</v>
      </c>
      <c r="BS827">
        <f>1-BR827/BG827</f>
        <v>0</v>
      </c>
      <c r="BT827">
        <f>(BG827-BF827)/(BG827-BR827)</f>
        <v>0</v>
      </c>
      <c r="BU827">
        <f>(BA827-BG827)/(BA827-BR827)</f>
        <v>0</v>
      </c>
      <c r="BV827">
        <f>(BG827-BF827)/(BG827-AZ827)</f>
        <v>0</v>
      </c>
      <c r="BW827">
        <f>(BA827-BG827)/(BA827-AZ827)</f>
        <v>0</v>
      </c>
      <c r="BX827">
        <f>(BT827*BR827/BF827)</f>
        <v>0</v>
      </c>
      <c r="BY827">
        <f>(1-BX827)</f>
        <v>0</v>
      </c>
      <c r="BZ827">
        <v>2020</v>
      </c>
      <c r="CA827">
        <v>290.0000000000001</v>
      </c>
      <c r="CB827">
        <v>1590.42</v>
      </c>
      <c r="CC827">
        <v>295</v>
      </c>
      <c r="CD827">
        <v>5220.67</v>
      </c>
      <c r="CE827">
        <v>1591.29</v>
      </c>
      <c r="CF827">
        <v>-0.87</v>
      </c>
      <c r="CG827">
        <v>300.0000000000001</v>
      </c>
      <c r="CH827">
        <v>23.8</v>
      </c>
      <c r="CI827">
        <v>1650.734719841875</v>
      </c>
      <c r="CJ827">
        <v>2.032994541366527</v>
      </c>
      <c r="CK827">
        <v>-31.03478562282126</v>
      </c>
      <c r="CL827">
        <v>0.9198548094063967</v>
      </c>
      <c r="CM827">
        <v>0.9759925733019913</v>
      </c>
      <c r="CN827">
        <v>-0.00431141668520578</v>
      </c>
      <c r="CO827">
        <v>289.9999999999999</v>
      </c>
      <c r="CP827">
        <v>1590.91</v>
      </c>
      <c r="CQ827">
        <v>765</v>
      </c>
      <c r="CR827">
        <v>5219.32</v>
      </c>
      <c r="CS827">
        <v>1591.27</v>
      </c>
      <c r="CT827">
        <v>-0.36</v>
      </c>
      <c r="DH827">
        <f>$B$11*EG827+$C$11*EH827+$F$11*ES827*(1-EV827)</f>
        <v>0</v>
      </c>
      <c r="DI827">
        <f>DH827*DJ827</f>
        <v>0</v>
      </c>
      <c r="DJ827">
        <f>($B$11*$D$9+$C$11*$D$9+$F$11*((FF827+EX827)/MAX(FF827+EX827+FG827, 0.1)*$I$9+FG827/MAX(FF827+EX827+FG827, 0.1)*$J$9))/($B$11+$C$11+$F$11)</f>
        <v>0</v>
      </c>
      <c r="DK827">
        <f>($B$11*$K$9+$C$11*$K$9+$F$11*((FF827+EX827)/MAX(FF827+EX827+FG827, 0.1)*$P$9+FG827/MAX(FF827+EX827+FG827, 0.1)*$Q$9))/($B$11+$C$11+$F$11)</f>
        <v>0</v>
      </c>
      <c r="DL827">
        <v>6</v>
      </c>
      <c r="DM827">
        <v>0.5</v>
      </c>
      <c r="DN827" t="s">
        <v>438</v>
      </c>
      <c r="DO827">
        <v>2</v>
      </c>
      <c r="DP827" t="b">
        <v>1</v>
      </c>
      <c r="DQ827">
        <v>1761517866.5</v>
      </c>
      <c r="DR827">
        <v>647.2003333333333</v>
      </c>
      <c r="DS827">
        <v>694.8807777777779</v>
      </c>
      <c r="DT827">
        <v>16.8905</v>
      </c>
      <c r="DU827">
        <v>11.64931111111111</v>
      </c>
      <c r="DV827">
        <v>649.9537777777778</v>
      </c>
      <c r="DW827">
        <v>16.8102</v>
      </c>
      <c r="DX827">
        <v>500.0204444444444</v>
      </c>
      <c r="DY827">
        <v>90.23988888888888</v>
      </c>
      <c r="DZ827">
        <v>0.09993703333333333</v>
      </c>
      <c r="EA827">
        <v>24.32222222222222</v>
      </c>
      <c r="EB827">
        <v>23.9906</v>
      </c>
      <c r="EC827">
        <v>999.9000000000001</v>
      </c>
      <c r="ED827">
        <v>0</v>
      </c>
      <c r="EE827">
        <v>0</v>
      </c>
      <c r="EF827">
        <v>9999.103333333334</v>
      </c>
      <c r="EG827">
        <v>0</v>
      </c>
      <c r="EH827">
        <v>1069.224444444444</v>
      </c>
      <c r="EI827">
        <v>-47.6804</v>
      </c>
      <c r="EJ827">
        <v>658.3194444444445</v>
      </c>
      <c r="EK827">
        <v>703.0708888888889</v>
      </c>
      <c r="EL827">
        <v>5.241186666666668</v>
      </c>
      <c r="EM827">
        <v>694.8807777777779</v>
      </c>
      <c r="EN827">
        <v>11.64931111111111</v>
      </c>
      <c r="EO827">
        <v>1.524195555555556</v>
      </c>
      <c r="EP827">
        <v>1.051232222222222</v>
      </c>
      <c r="EQ827">
        <v>13.21305555555556</v>
      </c>
      <c r="ER827">
        <v>7.646475555555556</v>
      </c>
      <c r="ES827">
        <v>2000.026666666666</v>
      </c>
      <c r="ET827">
        <v>0.9799950000000001</v>
      </c>
      <c r="EU827">
        <v>0.0200048</v>
      </c>
      <c r="EV827">
        <v>0</v>
      </c>
      <c r="EW827">
        <v>1347.403333333333</v>
      </c>
      <c r="EX827">
        <v>5.00097</v>
      </c>
      <c r="EY827">
        <v>27278.23333333334</v>
      </c>
      <c r="EZ827">
        <v>16707.77777777778</v>
      </c>
      <c r="FA827">
        <v>41.625</v>
      </c>
      <c r="FB827">
        <v>42.687</v>
      </c>
      <c r="FC827">
        <v>41.75</v>
      </c>
      <c r="FD827">
        <v>42.062</v>
      </c>
      <c r="FE827">
        <v>41.625</v>
      </c>
      <c r="FF827">
        <v>1955.116666666667</v>
      </c>
      <c r="FG827">
        <v>39.91</v>
      </c>
      <c r="FH827">
        <v>0</v>
      </c>
      <c r="FI827">
        <v>12740</v>
      </c>
      <c r="FJ827">
        <v>0</v>
      </c>
      <c r="FK827">
        <v>1348.2464</v>
      </c>
      <c r="FL827">
        <v>-9.011538474591912</v>
      </c>
      <c r="FM827">
        <v>-173.6461540872042</v>
      </c>
      <c r="FN827">
        <v>27292.352</v>
      </c>
      <c r="FO827">
        <v>15</v>
      </c>
      <c r="FP827">
        <v>0</v>
      </c>
      <c r="FQ827" t="s">
        <v>439</v>
      </c>
      <c r="FR827">
        <v>1760210915.6</v>
      </c>
      <c r="FS827">
        <v>0</v>
      </c>
      <c r="FT827">
        <v>0</v>
      </c>
      <c r="FU827">
        <v>-0.215</v>
      </c>
      <c r="FV827">
        <v>0</v>
      </c>
      <c r="FW827">
        <v>-0.6919999999999999</v>
      </c>
      <c r="FX827">
        <v>0</v>
      </c>
      <c r="FY827">
        <v>400</v>
      </c>
      <c r="FZ827">
        <v>0</v>
      </c>
      <c r="GA827">
        <v>0.15</v>
      </c>
      <c r="GB827">
        <v>0</v>
      </c>
      <c r="GC827">
        <v>-47.20026</v>
      </c>
      <c r="GD827">
        <v>-3.531149718574059</v>
      </c>
      <c r="GE827">
        <v>0.3431664266795341</v>
      </c>
      <c r="GF827">
        <v>0</v>
      </c>
      <c r="GG827">
        <v>1348.685882352941</v>
      </c>
      <c r="GH827">
        <v>-8.650878534470641</v>
      </c>
      <c r="GI827">
        <v>0.8790372997742858</v>
      </c>
      <c r="GJ827">
        <v>0</v>
      </c>
      <c r="GK827">
        <v>5.2441145</v>
      </c>
      <c r="GL827">
        <v>-0.03937193245779291</v>
      </c>
      <c r="GM827">
        <v>0.005886711284749732</v>
      </c>
      <c r="GN827">
        <v>1</v>
      </c>
      <c r="GO827">
        <v>1</v>
      </c>
      <c r="GP827">
        <v>3</v>
      </c>
      <c r="GQ827" t="s">
        <v>446</v>
      </c>
      <c r="GR827">
        <v>3.13298</v>
      </c>
      <c r="GS827">
        <v>2.7603</v>
      </c>
      <c r="GT827">
        <v>0.128911</v>
      </c>
      <c r="GU827">
        <v>0.133571</v>
      </c>
      <c r="GV827">
        <v>0.08210679999999999</v>
      </c>
      <c r="GW827">
        <v>0.0618878</v>
      </c>
      <c r="GX827">
        <v>27612.9</v>
      </c>
      <c r="GY827">
        <v>27473</v>
      </c>
      <c r="GZ827">
        <v>29485.9</v>
      </c>
      <c r="HA827">
        <v>29315.6</v>
      </c>
      <c r="HB827">
        <v>35767.4</v>
      </c>
      <c r="HC827">
        <v>36434.8</v>
      </c>
      <c r="HD827">
        <v>41487.9</v>
      </c>
      <c r="HE827">
        <v>41646.4</v>
      </c>
      <c r="HF827">
        <v>1.91105</v>
      </c>
      <c r="HG827">
        <v>1.82148</v>
      </c>
      <c r="HH827">
        <v>-0.0152439</v>
      </c>
      <c r="HI827">
        <v>0</v>
      </c>
      <c r="HJ827">
        <v>24.2379</v>
      </c>
      <c r="HK827">
        <v>999.9</v>
      </c>
      <c r="HL827">
        <v>32.2</v>
      </c>
      <c r="HM827">
        <v>31.2</v>
      </c>
      <c r="HN827">
        <v>16.2826</v>
      </c>
      <c r="HO827">
        <v>62.607</v>
      </c>
      <c r="HP827">
        <v>30.8093</v>
      </c>
      <c r="HQ827">
        <v>1</v>
      </c>
      <c r="HR827">
        <v>0.31173</v>
      </c>
      <c r="HS827">
        <v>4.82352</v>
      </c>
      <c r="HT827">
        <v>20.2743</v>
      </c>
      <c r="HU827">
        <v>5.21909</v>
      </c>
      <c r="HV827">
        <v>12.0159</v>
      </c>
      <c r="HW827">
        <v>4.98765</v>
      </c>
      <c r="HX827">
        <v>3.28772</v>
      </c>
      <c r="HY827">
        <v>9999</v>
      </c>
      <c r="HZ827">
        <v>9999</v>
      </c>
      <c r="IA827">
        <v>9999</v>
      </c>
      <c r="IB827">
        <v>999.9</v>
      </c>
      <c r="IC827">
        <v>4.97285</v>
      </c>
      <c r="ID827">
        <v>1.86661</v>
      </c>
      <c r="IE827">
        <v>1.86586</v>
      </c>
      <c r="IF827">
        <v>1.86584</v>
      </c>
      <c r="IG827">
        <v>1.8677</v>
      </c>
      <c r="IH827">
        <v>1.87014</v>
      </c>
      <c r="II827">
        <v>1.86875</v>
      </c>
      <c r="IJ827">
        <v>1.87027</v>
      </c>
      <c r="IK827">
        <v>0</v>
      </c>
      <c r="IL827">
        <v>0</v>
      </c>
      <c r="IM827">
        <v>0</v>
      </c>
      <c r="IN827">
        <v>0</v>
      </c>
      <c r="IO827" t="s">
        <v>441</v>
      </c>
      <c r="IP827" t="s">
        <v>442</v>
      </c>
      <c r="IQ827" t="s">
        <v>443</v>
      </c>
      <c r="IR827" t="s">
        <v>443</v>
      </c>
      <c r="IS827" t="s">
        <v>443</v>
      </c>
      <c r="IT827" t="s">
        <v>443</v>
      </c>
      <c r="IU827">
        <v>0</v>
      </c>
      <c r="IV827">
        <v>100</v>
      </c>
      <c r="IW827">
        <v>100</v>
      </c>
      <c r="IX827">
        <v>-2.769</v>
      </c>
      <c r="IY827">
        <v>0.0803</v>
      </c>
      <c r="IZ827">
        <v>-1.414774939843471</v>
      </c>
      <c r="JA827">
        <v>-0.002262605230658699</v>
      </c>
      <c r="JB827">
        <v>4.117972070868355E-07</v>
      </c>
      <c r="JC827">
        <v>-1.535053720392113E-10</v>
      </c>
      <c r="JD827">
        <v>-0.05773197212917025</v>
      </c>
      <c r="JE827">
        <v>-0.004387372397949352</v>
      </c>
      <c r="JF827">
        <v>0.001148265067849212</v>
      </c>
      <c r="JG827">
        <v>-2.372704636287677E-05</v>
      </c>
      <c r="JH827">
        <v>4</v>
      </c>
      <c r="JI827">
        <v>2346</v>
      </c>
      <c r="JJ827">
        <v>1</v>
      </c>
      <c r="JK827">
        <v>24</v>
      </c>
      <c r="JL827">
        <v>21782.6</v>
      </c>
      <c r="JM827">
        <v>29358631.1</v>
      </c>
      <c r="JN827">
        <v>1.57104</v>
      </c>
      <c r="JO827">
        <v>2.26562</v>
      </c>
      <c r="JP827">
        <v>1.39648</v>
      </c>
      <c r="JQ827">
        <v>2.35596</v>
      </c>
      <c r="JR827">
        <v>1.49536</v>
      </c>
      <c r="JS827">
        <v>2.69165</v>
      </c>
      <c r="JT827">
        <v>35.9879</v>
      </c>
      <c r="JU827">
        <v>24.0262</v>
      </c>
      <c r="JV827">
        <v>18</v>
      </c>
      <c r="JW827">
        <v>502.816</v>
      </c>
      <c r="JX827">
        <v>435.392</v>
      </c>
      <c r="JY827">
        <v>18.8154</v>
      </c>
      <c r="JZ827">
        <v>31.4166</v>
      </c>
      <c r="KA827">
        <v>30.0002</v>
      </c>
      <c r="KB827">
        <v>31.2004</v>
      </c>
      <c r="KC827">
        <v>31.1253</v>
      </c>
      <c r="KD827">
        <v>31.4804</v>
      </c>
      <c r="KE827">
        <v>28.5807</v>
      </c>
      <c r="KF827">
        <v>23.3314</v>
      </c>
      <c r="KG827">
        <v>18.818</v>
      </c>
      <c r="KH827">
        <v>721.205</v>
      </c>
      <c r="KI827">
        <v>11.646</v>
      </c>
      <c r="KJ827">
        <v>100.768</v>
      </c>
      <c r="KK827">
        <v>100.148</v>
      </c>
    </row>
    <row r="828" spans="1:297">
      <c r="A828">
        <v>812</v>
      </c>
      <c r="B828">
        <v>1761517874</v>
      </c>
      <c r="C828">
        <v>10663.5</v>
      </c>
      <c r="D828" t="s">
        <v>2074</v>
      </c>
      <c r="E828" t="s">
        <v>2075</v>
      </c>
      <c r="F828">
        <v>5</v>
      </c>
      <c r="G828" t="s">
        <v>1989</v>
      </c>
      <c r="H828" t="s">
        <v>436</v>
      </c>
      <c r="I828">
        <v>1761517871.2</v>
      </c>
      <c r="J828">
        <f>(K828)/1000</f>
        <v>0</v>
      </c>
      <c r="K828">
        <f>IF(DP828, AN828, AH828)</f>
        <v>0</v>
      </c>
      <c r="L828">
        <f>IF(DP828, AI828, AG828)</f>
        <v>0</v>
      </c>
      <c r="M828">
        <f>DR828 - IF(AU828&gt;1, L828*DL828*100.0/(AW828), 0)</f>
        <v>0</v>
      </c>
      <c r="N828">
        <f>((T828-J828/2)*M828-L828)/(T828+J828/2)</f>
        <v>0</v>
      </c>
      <c r="O828">
        <f>N828*(DY828+DZ828)/1000.0</f>
        <v>0</v>
      </c>
      <c r="P828">
        <f>(DR828 - IF(AU828&gt;1, L828*DL828*100.0/(AW828), 0))*(DY828+DZ828)/1000.0</f>
        <v>0</v>
      </c>
      <c r="Q828">
        <f>2.0/((1/S828-1/R828)+SIGN(S828)*SQRT((1/S828-1/R828)*(1/S828-1/R828) + 4*DM828/((DM828+1)*(DM828+1))*(2*1/S828*1/R828-1/R828*1/R828)))</f>
        <v>0</v>
      </c>
      <c r="R828">
        <f>IF(LEFT(DN828,1)&lt;&gt;"0",IF(LEFT(DN828,1)="1",3.0,DO828),$D$5+$E$5*(EF828*DY828/($K$5*1000))+$F$5*(EF828*DY828/($K$5*1000))*MAX(MIN(DL828,$J$5),$I$5)*MAX(MIN(DL828,$J$5),$I$5)+$G$5*MAX(MIN(DL828,$J$5),$I$5)*(EF828*DY828/($K$5*1000))+$H$5*(EF828*DY828/($K$5*1000))*(EF828*DY828/($K$5*1000)))</f>
        <v>0</v>
      </c>
      <c r="S828">
        <f>J828*(1000-(1000*0.61365*exp(17.502*W828/(240.97+W828))/(DY828+DZ828)+DT828)/2)/(1000*0.61365*exp(17.502*W828/(240.97+W828))/(DY828+DZ828)-DT828)</f>
        <v>0</v>
      </c>
      <c r="T828">
        <f>1/((DM828+1)/(Q828/1.6)+1/(R828/1.37)) + DM828/((DM828+1)/(Q828/1.6) + DM828/(R828/1.37))</f>
        <v>0</v>
      </c>
      <c r="U828">
        <f>(DH828*DK828)</f>
        <v>0</v>
      </c>
      <c r="V828">
        <f>(EA828+(U828+2*0.95*5.67E-8*(((EA828+$B$7)+273)^4-(EA828+273)^4)-44100*J828)/(1.84*29.3*R828+8*0.95*5.67E-8*(EA828+273)^3))</f>
        <v>0</v>
      </c>
      <c r="W828">
        <f>($C$7*EB828+$D$7*EC828+$E$7*V828)</f>
        <v>0</v>
      </c>
      <c r="X828">
        <f>0.61365*exp(17.502*W828/(240.97+W828))</f>
        <v>0</v>
      </c>
      <c r="Y828">
        <f>(Z828/AA828*100)</f>
        <v>0</v>
      </c>
      <c r="Z828">
        <f>DT828*(DY828+DZ828)/1000</f>
        <v>0</v>
      </c>
      <c r="AA828">
        <f>0.61365*exp(17.502*EA828/(240.97+EA828))</f>
        <v>0</v>
      </c>
      <c r="AB828">
        <f>(X828-DT828*(DY828+DZ828)/1000)</f>
        <v>0</v>
      </c>
      <c r="AC828">
        <f>(-J828*44100)</f>
        <v>0</v>
      </c>
      <c r="AD828">
        <f>2*29.3*R828*0.92*(EA828-W828)</f>
        <v>0</v>
      </c>
      <c r="AE828">
        <f>2*0.95*5.67E-8*(((EA828+$B$7)+273)^4-(W828+273)^4)</f>
        <v>0</v>
      </c>
      <c r="AF828">
        <f>U828+AE828+AC828+AD828</f>
        <v>0</v>
      </c>
      <c r="AG828">
        <f>DX828*AU828*(DS828-DR828*(1000-AU828*DU828)/(1000-AU828*DT828))/(100*DL828)</f>
        <v>0</v>
      </c>
      <c r="AH828">
        <f>1000*DX828*AU828*(DT828-DU828)/(100*DL828*(1000-AU828*DT828))</f>
        <v>0</v>
      </c>
      <c r="AI828">
        <f>(AJ828 - AK828 - DY828*1E3/(8.314*(EA828+273.15)) * AM828/DX828 * AL828) * DX828/(100*DL828) * (1000 - DU828)/1000</f>
        <v>0</v>
      </c>
      <c r="AJ828">
        <v>718.5650108769412</v>
      </c>
      <c r="AK828">
        <v>681.7325999999997</v>
      </c>
      <c r="AL828">
        <v>3.357002237408716</v>
      </c>
      <c r="AM828">
        <v>65.59915054871037</v>
      </c>
      <c r="AN828">
        <f>(AP828 - AO828 + DY828*1E3/(8.314*(EA828+273.15)) * AR828/DX828 * AQ828) * DX828/(100*DL828) * 1000/(1000 - AP828)</f>
        <v>0</v>
      </c>
      <c r="AO828">
        <v>11.64420042112724</v>
      </c>
      <c r="AP828">
        <v>16.89174424242423</v>
      </c>
      <c r="AQ828">
        <v>-4.428639967148193E-05</v>
      </c>
      <c r="AR828">
        <v>106.857020934854</v>
      </c>
      <c r="AS828">
        <v>0</v>
      </c>
      <c r="AT828">
        <v>0</v>
      </c>
      <c r="AU828">
        <f>IF(AS828*$H$13&gt;=AW828,1.0,(AW828/(AW828-AS828*$H$13)))</f>
        <v>0</v>
      </c>
      <c r="AV828">
        <f>(AU828-1)*100</f>
        <v>0</v>
      </c>
      <c r="AW828">
        <f>MAX(0,($B$13+$C$13*EF828)/(1+$D$13*EF828)*DY828/(EA828+273)*$E$13)</f>
        <v>0</v>
      </c>
      <c r="AX828" t="s">
        <v>437</v>
      </c>
      <c r="AY828" t="s">
        <v>437</v>
      </c>
      <c r="AZ828">
        <v>0</v>
      </c>
      <c r="BA828">
        <v>0</v>
      </c>
      <c r="BB828">
        <f>1-AZ828/BA828</f>
        <v>0</v>
      </c>
      <c r="BC828">
        <v>0</v>
      </c>
      <c r="BD828" t="s">
        <v>437</v>
      </c>
      <c r="BE828" t="s">
        <v>437</v>
      </c>
      <c r="BF828">
        <v>0</v>
      </c>
      <c r="BG828">
        <v>0</v>
      </c>
      <c r="BH828">
        <f>1-BF828/BG828</f>
        <v>0</v>
      </c>
      <c r="BI828">
        <v>0.5</v>
      </c>
      <c r="BJ828">
        <f>DI828</f>
        <v>0</v>
      </c>
      <c r="BK828">
        <f>L828</f>
        <v>0</v>
      </c>
      <c r="BL828">
        <f>BH828*BI828*BJ828</f>
        <v>0</v>
      </c>
      <c r="BM828">
        <f>(BK828-BC828)/BJ828</f>
        <v>0</v>
      </c>
      <c r="BN828">
        <f>(BA828-BG828)/BG828</f>
        <v>0</v>
      </c>
      <c r="BO828">
        <f>AZ828/(BB828+AZ828/BG828)</f>
        <v>0</v>
      </c>
      <c r="BP828" t="s">
        <v>437</v>
      </c>
      <c r="BQ828">
        <v>0</v>
      </c>
      <c r="BR828">
        <f>IF(BQ828&lt;&gt;0, BQ828, BO828)</f>
        <v>0</v>
      </c>
      <c r="BS828">
        <f>1-BR828/BG828</f>
        <v>0</v>
      </c>
      <c r="BT828">
        <f>(BG828-BF828)/(BG828-BR828)</f>
        <v>0</v>
      </c>
      <c r="BU828">
        <f>(BA828-BG828)/(BA828-BR828)</f>
        <v>0</v>
      </c>
      <c r="BV828">
        <f>(BG828-BF828)/(BG828-AZ828)</f>
        <v>0</v>
      </c>
      <c r="BW828">
        <f>(BA828-BG828)/(BA828-AZ828)</f>
        <v>0</v>
      </c>
      <c r="BX828">
        <f>(BT828*BR828/BF828)</f>
        <v>0</v>
      </c>
      <c r="BY828">
        <f>(1-BX828)</f>
        <v>0</v>
      </c>
      <c r="BZ828">
        <v>2020</v>
      </c>
      <c r="CA828">
        <v>290.0000000000001</v>
      </c>
      <c r="CB828">
        <v>1590.42</v>
      </c>
      <c r="CC828">
        <v>295</v>
      </c>
      <c r="CD828">
        <v>5220.67</v>
      </c>
      <c r="CE828">
        <v>1591.29</v>
      </c>
      <c r="CF828">
        <v>-0.87</v>
      </c>
      <c r="CG828">
        <v>300.0000000000001</v>
      </c>
      <c r="CH828">
        <v>23.8</v>
      </c>
      <c r="CI828">
        <v>1650.734719841875</v>
      </c>
      <c r="CJ828">
        <v>2.032994541366527</v>
      </c>
      <c r="CK828">
        <v>-31.03478562282126</v>
      </c>
      <c r="CL828">
        <v>0.9198548094063967</v>
      </c>
      <c r="CM828">
        <v>0.9759925733019913</v>
      </c>
      <c r="CN828">
        <v>-0.00431141668520578</v>
      </c>
      <c r="CO828">
        <v>289.9999999999999</v>
      </c>
      <c r="CP828">
        <v>1590.91</v>
      </c>
      <c r="CQ828">
        <v>765</v>
      </c>
      <c r="CR828">
        <v>5219.32</v>
      </c>
      <c r="CS828">
        <v>1591.27</v>
      </c>
      <c r="CT828">
        <v>-0.36</v>
      </c>
      <c r="DH828">
        <f>$B$11*EG828+$C$11*EH828+$F$11*ES828*(1-EV828)</f>
        <v>0</v>
      </c>
      <c r="DI828">
        <f>DH828*DJ828</f>
        <v>0</v>
      </c>
      <c r="DJ828">
        <f>($B$11*$D$9+$C$11*$D$9+$F$11*((FF828+EX828)/MAX(FF828+EX828+FG828, 0.1)*$I$9+FG828/MAX(FF828+EX828+FG828, 0.1)*$J$9))/($B$11+$C$11+$F$11)</f>
        <v>0</v>
      </c>
      <c r="DK828">
        <f>($B$11*$K$9+$C$11*$K$9+$F$11*((FF828+EX828)/MAX(FF828+EX828+FG828, 0.1)*$P$9+FG828/MAX(FF828+EX828+FG828, 0.1)*$Q$9))/($B$11+$C$11+$F$11)</f>
        <v>0</v>
      </c>
      <c r="DL828">
        <v>6</v>
      </c>
      <c r="DM828">
        <v>0.5</v>
      </c>
      <c r="DN828" t="s">
        <v>438</v>
      </c>
      <c r="DO828">
        <v>2</v>
      </c>
      <c r="DP828" t="b">
        <v>1</v>
      </c>
      <c r="DQ828">
        <v>1761517871.2</v>
      </c>
      <c r="DR828">
        <v>662.6356</v>
      </c>
      <c r="DS828">
        <v>710.6371</v>
      </c>
      <c r="DT828">
        <v>16.89098</v>
      </c>
      <c r="DU828">
        <v>11.6444</v>
      </c>
      <c r="DV828">
        <v>665.4188</v>
      </c>
      <c r="DW828">
        <v>16.81069</v>
      </c>
      <c r="DX828">
        <v>499.9799</v>
      </c>
      <c r="DY828">
        <v>90.23985999999999</v>
      </c>
      <c r="DZ828">
        <v>0.10008491</v>
      </c>
      <c r="EA828">
        <v>24.32741</v>
      </c>
      <c r="EB828">
        <v>23.99418</v>
      </c>
      <c r="EC828">
        <v>999.9</v>
      </c>
      <c r="ED828">
        <v>0</v>
      </c>
      <c r="EE828">
        <v>0</v>
      </c>
      <c r="EF828">
        <v>9994.939999999999</v>
      </c>
      <c r="EG828">
        <v>0</v>
      </c>
      <c r="EH828">
        <v>1069.228</v>
      </c>
      <c r="EI828">
        <v>-48.00167999999999</v>
      </c>
      <c r="EJ828">
        <v>674.0202999999999</v>
      </c>
      <c r="EK828">
        <v>719.0096000000001</v>
      </c>
      <c r="EL828">
        <v>5.246589999999999</v>
      </c>
      <c r="EM828">
        <v>710.6371</v>
      </c>
      <c r="EN828">
        <v>11.6444</v>
      </c>
      <c r="EO828">
        <v>1.524239</v>
      </c>
      <c r="EP828">
        <v>1.050789</v>
      </c>
      <c r="EQ828">
        <v>13.21351</v>
      </c>
      <c r="ER828">
        <v>7.640296999999999</v>
      </c>
      <c r="ES828">
        <v>1999.996</v>
      </c>
      <c r="ET828">
        <v>0.9799947000000001</v>
      </c>
      <c r="EU828">
        <v>0.0200051</v>
      </c>
      <c r="EV828">
        <v>0</v>
      </c>
      <c r="EW828">
        <v>1346.806</v>
      </c>
      <c r="EX828">
        <v>5.000970000000001</v>
      </c>
      <c r="EY828">
        <v>27263.55</v>
      </c>
      <c r="EZ828">
        <v>16707.51</v>
      </c>
      <c r="FA828">
        <v>41.625</v>
      </c>
      <c r="FB828">
        <v>42.687</v>
      </c>
      <c r="FC828">
        <v>41.75</v>
      </c>
      <c r="FD828">
        <v>42.062</v>
      </c>
      <c r="FE828">
        <v>41.625</v>
      </c>
      <c r="FF828">
        <v>1955.086</v>
      </c>
      <c r="FG828">
        <v>39.90999999999999</v>
      </c>
      <c r="FH828">
        <v>0</v>
      </c>
      <c r="FI828">
        <v>12745.40000009537</v>
      </c>
      <c r="FJ828">
        <v>0</v>
      </c>
      <c r="FK828">
        <v>1347.476923076923</v>
      </c>
      <c r="FL828">
        <v>-8.993504273464071</v>
      </c>
      <c r="FM828">
        <v>-177.3094014921699</v>
      </c>
      <c r="FN828">
        <v>27277.15769230769</v>
      </c>
      <c r="FO828">
        <v>15</v>
      </c>
      <c r="FP828">
        <v>0</v>
      </c>
      <c r="FQ828" t="s">
        <v>439</v>
      </c>
      <c r="FR828">
        <v>1760210915.6</v>
      </c>
      <c r="FS828">
        <v>0</v>
      </c>
      <c r="FT828">
        <v>0</v>
      </c>
      <c r="FU828">
        <v>-0.215</v>
      </c>
      <c r="FV828">
        <v>0</v>
      </c>
      <c r="FW828">
        <v>-0.6919999999999999</v>
      </c>
      <c r="FX828">
        <v>0</v>
      </c>
      <c r="FY828">
        <v>400</v>
      </c>
      <c r="FZ828">
        <v>0</v>
      </c>
      <c r="GA828">
        <v>0.15</v>
      </c>
      <c r="GB828">
        <v>0</v>
      </c>
      <c r="GC828">
        <v>-47.5164125</v>
      </c>
      <c r="GD828">
        <v>-3.614527204502843</v>
      </c>
      <c r="GE828">
        <v>0.3514019103444798</v>
      </c>
      <c r="GF828">
        <v>0</v>
      </c>
      <c r="GG828">
        <v>1348.026176470588</v>
      </c>
      <c r="GH828">
        <v>-8.872880064487655</v>
      </c>
      <c r="GI828">
        <v>0.8925344439090573</v>
      </c>
      <c r="GJ828">
        <v>0</v>
      </c>
      <c r="GK828">
        <v>5.2429785</v>
      </c>
      <c r="GL828">
        <v>-0.0001380112570456901</v>
      </c>
      <c r="GM828">
        <v>0.00372078321728106</v>
      </c>
      <c r="GN828">
        <v>1</v>
      </c>
      <c r="GO828">
        <v>1</v>
      </c>
      <c r="GP828">
        <v>3</v>
      </c>
      <c r="GQ828" t="s">
        <v>446</v>
      </c>
      <c r="GR828">
        <v>3.13308</v>
      </c>
      <c r="GS828">
        <v>2.76019</v>
      </c>
      <c r="GT828">
        <v>0.131139</v>
      </c>
      <c r="GU828">
        <v>0.135693</v>
      </c>
      <c r="GV828">
        <v>0.0821114</v>
      </c>
      <c r="GW828">
        <v>0.0618604</v>
      </c>
      <c r="GX828">
        <v>27541.8</v>
      </c>
      <c r="GY828">
        <v>27405.5</v>
      </c>
      <c r="GZ828">
        <v>29485.5</v>
      </c>
      <c r="HA828">
        <v>29315.5</v>
      </c>
      <c r="HB828">
        <v>35766.5</v>
      </c>
      <c r="HC828">
        <v>36435.5</v>
      </c>
      <c r="HD828">
        <v>41487</v>
      </c>
      <c r="HE828">
        <v>41645.9</v>
      </c>
      <c r="HF828">
        <v>1.91138</v>
      </c>
      <c r="HG828">
        <v>1.82122</v>
      </c>
      <c r="HH828">
        <v>-0.0148565</v>
      </c>
      <c r="HI828">
        <v>0</v>
      </c>
      <c r="HJ828">
        <v>24.2382</v>
      </c>
      <c r="HK828">
        <v>999.9</v>
      </c>
      <c r="HL828">
        <v>32.2</v>
      </c>
      <c r="HM828">
        <v>31.2</v>
      </c>
      <c r="HN828">
        <v>16.2828</v>
      </c>
      <c r="HO828">
        <v>62.617</v>
      </c>
      <c r="HP828">
        <v>30.8373</v>
      </c>
      <c r="HQ828">
        <v>1</v>
      </c>
      <c r="HR828">
        <v>0.311692</v>
      </c>
      <c r="HS828">
        <v>4.81597</v>
      </c>
      <c r="HT828">
        <v>20.2745</v>
      </c>
      <c r="HU828">
        <v>5.21984</v>
      </c>
      <c r="HV828">
        <v>12.0159</v>
      </c>
      <c r="HW828">
        <v>4.98785</v>
      </c>
      <c r="HX828">
        <v>3.28778</v>
      </c>
      <c r="HY828">
        <v>9999</v>
      </c>
      <c r="HZ828">
        <v>9999</v>
      </c>
      <c r="IA828">
        <v>9999</v>
      </c>
      <c r="IB828">
        <v>999.9</v>
      </c>
      <c r="IC828">
        <v>4.97287</v>
      </c>
      <c r="ID828">
        <v>1.86661</v>
      </c>
      <c r="IE828">
        <v>1.86586</v>
      </c>
      <c r="IF828">
        <v>1.86584</v>
      </c>
      <c r="IG828">
        <v>1.8677</v>
      </c>
      <c r="IH828">
        <v>1.87014</v>
      </c>
      <c r="II828">
        <v>1.86875</v>
      </c>
      <c r="IJ828">
        <v>1.87027</v>
      </c>
      <c r="IK828">
        <v>0</v>
      </c>
      <c r="IL828">
        <v>0</v>
      </c>
      <c r="IM828">
        <v>0</v>
      </c>
      <c r="IN828">
        <v>0</v>
      </c>
      <c r="IO828" t="s">
        <v>441</v>
      </c>
      <c r="IP828" t="s">
        <v>442</v>
      </c>
      <c r="IQ828" t="s">
        <v>443</v>
      </c>
      <c r="IR828" t="s">
        <v>443</v>
      </c>
      <c r="IS828" t="s">
        <v>443</v>
      </c>
      <c r="IT828" t="s">
        <v>443</v>
      </c>
      <c r="IU828">
        <v>0</v>
      </c>
      <c r="IV828">
        <v>100</v>
      </c>
      <c r="IW828">
        <v>100</v>
      </c>
      <c r="IX828">
        <v>-2.801</v>
      </c>
      <c r="IY828">
        <v>0.0803</v>
      </c>
      <c r="IZ828">
        <v>-1.414774939843471</v>
      </c>
      <c r="JA828">
        <v>-0.002262605230658699</v>
      </c>
      <c r="JB828">
        <v>4.117972070868355E-07</v>
      </c>
      <c r="JC828">
        <v>-1.535053720392113E-10</v>
      </c>
      <c r="JD828">
        <v>-0.05773197212917025</v>
      </c>
      <c r="JE828">
        <v>-0.004387372397949352</v>
      </c>
      <c r="JF828">
        <v>0.001148265067849212</v>
      </c>
      <c r="JG828">
        <v>-2.372704636287677E-05</v>
      </c>
      <c r="JH828">
        <v>4</v>
      </c>
      <c r="JI828">
        <v>2346</v>
      </c>
      <c r="JJ828">
        <v>1</v>
      </c>
      <c r="JK828">
        <v>24</v>
      </c>
      <c r="JL828">
        <v>21782.6</v>
      </c>
      <c r="JM828">
        <v>29358631.2</v>
      </c>
      <c r="JN828">
        <v>1.59668</v>
      </c>
      <c r="JO828">
        <v>2.2644</v>
      </c>
      <c r="JP828">
        <v>1.39648</v>
      </c>
      <c r="JQ828">
        <v>2.35474</v>
      </c>
      <c r="JR828">
        <v>1.49536</v>
      </c>
      <c r="JS828">
        <v>2.69775</v>
      </c>
      <c r="JT828">
        <v>35.9645</v>
      </c>
      <c r="JU828">
        <v>24.035</v>
      </c>
      <c r="JV828">
        <v>18</v>
      </c>
      <c r="JW828">
        <v>503.047</v>
      </c>
      <c r="JX828">
        <v>435.24</v>
      </c>
      <c r="JY828">
        <v>18.8196</v>
      </c>
      <c r="JZ828">
        <v>31.4178</v>
      </c>
      <c r="KA828">
        <v>30</v>
      </c>
      <c r="KB828">
        <v>31.2026</v>
      </c>
      <c r="KC828">
        <v>31.1257</v>
      </c>
      <c r="KD828">
        <v>32.0562</v>
      </c>
      <c r="KE828">
        <v>28.5807</v>
      </c>
      <c r="KF828">
        <v>23.3314</v>
      </c>
      <c r="KG828">
        <v>18.8235</v>
      </c>
      <c r="KH828">
        <v>741.242</v>
      </c>
      <c r="KI828">
        <v>11.6366</v>
      </c>
      <c r="KJ828">
        <v>100.766</v>
      </c>
      <c r="KK828">
        <v>100.147</v>
      </c>
    </row>
    <row r="829" spans="1:297">
      <c r="A829">
        <v>813</v>
      </c>
      <c r="B829">
        <v>1761517879</v>
      </c>
      <c r="C829">
        <v>10668.5</v>
      </c>
      <c r="D829" t="s">
        <v>2076</v>
      </c>
      <c r="E829" t="s">
        <v>2077</v>
      </c>
      <c r="F829">
        <v>5</v>
      </c>
      <c r="G829" t="s">
        <v>1989</v>
      </c>
      <c r="H829" t="s">
        <v>436</v>
      </c>
      <c r="I829">
        <v>1761517876.5</v>
      </c>
      <c r="J829">
        <f>(K829)/1000</f>
        <v>0</v>
      </c>
      <c r="K829">
        <f>IF(DP829, AN829, AH829)</f>
        <v>0</v>
      </c>
      <c r="L829">
        <f>IF(DP829, AI829, AG829)</f>
        <v>0</v>
      </c>
      <c r="M829">
        <f>DR829 - IF(AU829&gt;1, L829*DL829*100.0/(AW829), 0)</f>
        <v>0</v>
      </c>
      <c r="N829">
        <f>((T829-J829/2)*M829-L829)/(T829+J829/2)</f>
        <v>0</v>
      </c>
      <c r="O829">
        <f>N829*(DY829+DZ829)/1000.0</f>
        <v>0</v>
      </c>
      <c r="P829">
        <f>(DR829 - IF(AU829&gt;1, L829*DL829*100.0/(AW829), 0))*(DY829+DZ829)/1000.0</f>
        <v>0</v>
      </c>
      <c r="Q829">
        <f>2.0/((1/S829-1/R829)+SIGN(S829)*SQRT((1/S829-1/R829)*(1/S829-1/R829) + 4*DM829/((DM829+1)*(DM829+1))*(2*1/S829*1/R829-1/R829*1/R829)))</f>
        <v>0</v>
      </c>
      <c r="R829">
        <f>IF(LEFT(DN829,1)&lt;&gt;"0",IF(LEFT(DN829,1)="1",3.0,DO829),$D$5+$E$5*(EF829*DY829/($K$5*1000))+$F$5*(EF829*DY829/($K$5*1000))*MAX(MIN(DL829,$J$5),$I$5)*MAX(MIN(DL829,$J$5),$I$5)+$G$5*MAX(MIN(DL829,$J$5),$I$5)*(EF829*DY829/($K$5*1000))+$H$5*(EF829*DY829/($K$5*1000))*(EF829*DY829/($K$5*1000)))</f>
        <v>0</v>
      </c>
      <c r="S829">
        <f>J829*(1000-(1000*0.61365*exp(17.502*W829/(240.97+W829))/(DY829+DZ829)+DT829)/2)/(1000*0.61365*exp(17.502*W829/(240.97+W829))/(DY829+DZ829)-DT829)</f>
        <v>0</v>
      </c>
      <c r="T829">
        <f>1/((DM829+1)/(Q829/1.6)+1/(R829/1.37)) + DM829/((DM829+1)/(Q829/1.6) + DM829/(R829/1.37))</f>
        <v>0</v>
      </c>
      <c r="U829">
        <f>(DH829*DK829)</f>
        <v>0</v>
      </c>
      <c r="V829">
        <f>(EA829+(U829+2*0.95*5.67E-8*(((EA829+$B$7)+273)^4-(EA829+273)^4)-44100*J829)/(1.84*29.3*R829+8*0.95*5.67E-8*(EA829+273)^3))</f>
        <v>0</v>
      </c>
      <c r="W829">
        <f>($C$7*EB829+$D$7*EC829+$E$7*V829)</f>
        <v>0</v>
      </c>
      <c r="X829">
        <f>0.61365*exp(17.502*W829/(240.97+W829))</f>
        <v>0</v>
      </c>
      <c r="Y829">
        <f>(Z829/AA829*100)</f>
        <v>0</v>
      </c>
      <c r="Z829">
        <f>DT829*(DY829+DZ829)/1000</f>
        <v>0</v>
      </c>
      <c r="AA829">
        <f>0.61365*exp(17.502*EA829/(240.97+EA829))</f>
        <v>0</v>
      </c>
      <c r="AB829">
        <f>(X829-DT829*(DY829+DZ829)/1000)</f>
        <v>0</v>
      </c>
      <c r="AC829">
        <f>(-J829*44100)</f>
        <v>0</v>
      </c>
      <c r="AD829">
        <f>2*29.3*R829*0.92*(EA829-W829)</f>
        <v>0</v>
      </c>
      <c r="AE829">
        <f>2*0.95*5.67E-8*(((EA829+$B$7)+273)^4-(W829+273)^4)</f>
        <v>0</v>
      </c>
      <c r="AF829">
        <f>U829+AE829+AC829+AD829</f>
        <v>0</v>
      </c>
      <c r="AG829">
        <f>DX829*AU829*(DS829-DR829*(1000-AU829*DU829)/(1000-AU829*DT829))/(100*DL829)</f>
        <v>0</v>
      </c>
      <c r="AH829">
        <f>1000*DX829*AU829*(DT829-DU829)/(100*DL829*(1000-AU829*DT829))</f>
        <v>0</v>
      </c>
      <c r="AI829">
        <f>(AJ829 - AK829 - DY829*1E3/(8.314*(EA829+273.15)) * AM829/DX829 * AL829) * DX829/(100*DL829) * (1000 - DU829)/1000</f>
        <v>0</v>
      </c>
      <c r="AJ829">
        <v>734.460289028373</v>
      </c>
      <c r="AK829">
        <v>698.0291636363636</v>
      </c>
      <c r="AL829">
        <v>3.242570395104901</v>
      </c>
      <c r="AM829">
        <v>65.59915054871037</v>
      </c>
      <c r="AN829">
        <f>(AP829 - AO829 + DY829*1E3/(8.314*(EA829+273.15)) * AR829/DX829 * AQ829) * DX829/(100*DL829) * 1000/(1000 - AP829)</f>
        <v>0</v>
      </c>
      <c r="AO829">
        <v>11.64046316545625</v>
      </c>
      <c r="AP829">
        <v>16.89531636363636</v>
      </c>
      <c r="AQ829">
        <v>6.577195750795448E-05</v>
      </c>
      <c r="AR829">
        <v>106.857020934854</v>
      </c>
      <c r="AS829">
        <v>0</v>
      </c>
      <c r="AT829">
        <v>0</v>
      </c>
      <c r="AU829">
        <f>IF(AS829*$H$13&gt;=AW829,1.0,(AW829/(AW829-AS829*$H$13)))</f>
        <v>0</v>
      </c>
      <c r="AV829">
        <f>(AU829-1)*100</f>
        <v>0</v>
      </c>
      <c r="AW829">
        <f>MAX(0,($B$13+$C$13*EF829)/(1+$D$13*EF829)*DY829/(EA829+273)*$E$13)</f>
        <v>0</v>
      </c>
      <c r="AX829" t="s">
        <v>437</v>
      </c>
      <c r="AY829" t="s">
        <v>437</v>
      </c>
      <c r="AZ829">
        <v>0</v>
      </c>
      <c r="BA829">
        <v>0</v>
      </c>
      <c r="BB829">
        <f>1-AZ829/BA829</f>
        <v>0</v>
      </c>
      <c r="BC829">
        <v>0</v>
      </c>
      <c r="BD829" t="s">
        <v>437</v>
      </c>
      <c r="BE829" t="s">
        <v>437</v>
      </c>
      <c r="BF829">
        <v>0</v>
      </c>
      <c r="BG829">
        <v>0</v>
      </c>
      <c r="BH829">
        <f>1-BF829/BG829</f>
        <v>0</v>
      </c>
      <c r="BI829">
        <v>0.5</v>
      </c>
      <c r="BJ829">
        <f>DI829</f>
        <v>0</v>
      </c>
      <c r="BK829">
        <f>L829</f>
        <v>0</v>
      </c>
      <c r="BL829">
        <f>BH829*BI829*BJ829</f>
        <v>0</v>
      </c>
      <c r="BM829">
        <f>(BK829-BC829)/BJ829</f>
        <v>0</v>
      </c>
      <c r="BN829">
        <f>(BA829-BG829)/BG829</f>
        <v>0</v>
      </c>
      <c r="BO829">
        <f>AZ829/(BB829+AZ829/BG829)</f>
        <v>0</v>
      </c>
      <c r="BP829" t="s">
        <v>437</v>
      </c>
      <c r="BQ829">
        <v>0</v>
      </c>
      <c r="BR829">
        <f>IF(BQ829&lt;&gt;0, BQ829, BO829)</f>
        <v>0</v>
      </c>
      <c r="BS829">
        <f>1-BR829/BG829</f>
        <v>0</v>
      </c>
      <c r="BT829">
        <f>(BG829-BF829)/(BG829-BR829)</f>
        <v>0</v>
      </c>
      <c r="BU829">
        <f>(BA829-BG829)/(BA829-BR829)</f>
        <v>0</v>
      </c>
      <c r="BV829">
        <f>(BG829-BF829)/(BG829-AZ829)</f>
        <v>0</v>
      </c>
      <c r="BW829">
        <f>(BA829-BG829)/(BA829-AZ829)</f>
        <v>0</v>
      </c>
      <c r="BX829">
        <f>(BT829*BR829/BF829)</f>
        <v>0</v>
      </c>
      <c r="BY829">
        <f>(1-BX829)</f>
        <v>0</v>
      </c>
      <c r="BZ829">
        <v>2020</v>
      </c>
      <c r="CA829">
        <v>290.0000000000001</v>
      </c>
      <c r="CB829">
        <v>1590.42</v>
      </c>
      <c r="CC829">
        <v>295</v>
      </c>
      <c r="CD829">
        <v>5220.67</v>
      </c>
      <c r="CE829">
        <v>1591.29</v>
      </c>
      <c r="CF829">
        <v>-0.87</v>
      </c>
      <c r="CG829">
        <v>300.0000000000001</v>
      </c>
      <c r="CH829">
        <v>23.8</v>
      </c>
      <c r="CI829">
        <v>1650.734719841875</v>
      </c>
      <c r="CJ829">
        <v>2.032994541366527</v>
      </c>
      <c r="CK829">
        <v>-31.03478562282126</v>
      </c>
      <c r="CL829">
        <v>0.9198548094063967</v>
      </c>
      <c r="CM829">
        <v>0.9759925733019913</v>
      </c>
      <c r="CN829">
        <v>-0.00431141668520578</v>
      </c>
      <c r="CO829">
        <v>289.9999999999999</v>
      </c>
      <c r="CP829">
        <v>1590.91</v>
      </c>
      <c r="CQ829">
        <v>765</v>
      </c>
      <c r="CR829">
        <v>5219.32</v>
      </c>
      <c r="CS829">
        <v>1591.27</v>
      </c>
      <c r="CT829">
        <v>-0.36</v>
      </c>
      <c r="DH829">
        <f>$B$11*EG829+$C$11*EH829+$F$11*ES829*(1-EV829)</f>
        <v>0</v>
      </c>
      <c r="DI829">
        <f>DH829*DJ829</f>
        <v>0</v>
      </c>
      <c r="DJ829">
        <f>($B$11*$D$9+$C$11*$D$9+$F$11*((FF829+EX829)/MAX(FF829+EX829+FG829, 0.1)*$I$9+FG829/MAX(FF829+EX829+FG829, 0.1)*$J$9))/($B$11+$C$11+$F$11)</f>
        <v>0</v>
      </c>
      <c r="DK829">
        <f>($B$11*$K$9+$C$11*$K$9+$F$11*((FF829+EX829)/MAX(FF829+EX829+FG829, 0.1)*$P$9+FG829/MAX(FF829+EX829+FG829, 0.1)*$Q$9))/($B$11+$C$11+$F$11)</f>
        <v>0</v>
      </c>
      <c r="DL829">
        <v>6</v>
      </c>
      <c r="DM829">
        <v>0.5</v>
      </c>
      <c r="DN829" t="s">
        <v>438</v>
      </c>
      <c r="DO829">
        <v>2</v>
      </c>
      <c r="DP829" t="b">
        <v>1</v>
      </c>
      <c r="DQ829">
        <v>1761517876.5</v>
      </c>
      <c r="DR829">
        <v>679.8762222222223</v>
      </c>
      <c r="DS829">
        <v>727.341</v>
      </c>
      <c r="DT829">
        <v>16.89444444444445</v>
      </c>
      <c r="DU829">
        <v>11.64042222222222</v>
      </c>
      <c r="DV829">
        <v>682.6923333333333</v>
      </c>
      <c r="DW829">
        <v>16.81411111111111</v>
      </c>
      <c r="DX829">
        <v>500.0483333333334</v>
      </c>
      <c r="DY829">
        <v>90.24286666666666</v>
      </c>
      <c r="DZ829">
        <v>0.09996039999999999</v>
      </c>
      <c r="EA829">
        <v>24.33075555555556</v>
      </c>
      <c r="EB829">
        <v>23.99961111111111</v>
      </c>
      <c r="EC829">
        <v>999.9000000000001</v>
      </c>
      <c r="ED829">
        <v>0</v>
      </c>
      <c r="EE829">
        <v>0</v>
      </c>
      <c r="EF829">
        <v>9992.78222222222</v>
      </c>
      <c r="EG829">
        <v>0</v>
      </c>
      <c r="EH829">
        <v>1069.232222222222</v>
      </c>
      <c r="EI829">
        <v>-47.46484444444445</v>
      </c>
      <c r="EJ829">
        <v>691.5597777777779</v>
      </c>
      <c r="EK829">
        <v>735.9074444444444</v>
      </c>
      <c r="EL829">
        <v>5.254015555555555</v>
      </c>
      <c r="EM829">
        <v>727.341</v>
      </c>
      <c r="EN829">
        <v>11.64042222222222</v>
      </c>
      <c r="EO829">
        <v>1.524603333333334</v>
      </c>
      <c r="EP829">
        <v>1.050467777777778</v>
      </c>
      <c r="EQ829">
        <v>13.21716666666667</v>
      </c>
      <c r="ER829">
        <v>7.635788888888889</v>
      </c>
      <c r="ES829">
        <v>1999.998888888889</v>
      </c>
      <c r="ET829">
        <v>0.9799946666666666</v>
      </c>
      <c r="EU829">
        <v>0.02000513333333333</v>
      </c>
      <c r="EV829">
        <v>0</v>
      </c>
      <c r="EW829">
        <v>1345.717777777778</v>
      </c>
      <c r="EX829">
        <v>5.00097</v>
      </c>
      <c r="EY829">
        <v>27248.17777777778</v>
      </c>
      <c r="EZ829">
        <v>16707.53333333333</v>
      </c>
      <c r="FA829">
        <v>41.625</v>
      </c>
      <c r="FB829">
        <v>42.687</v>
      </c>
      <c r="FC829">
        <v>41.75</v>
      </c>
      <c r="FD829">
        <v>42.062</v>
      </c>
      <c r="FE829">
        <v>41.625</v>
      </c>
      <c r="FF829">
        <v>1955.088888888889</v>
      </c>
      <c r="FG829">
        <v>39.91</v>
      </c>
      <c r="FH829">
        <v>0</v>
      </c>
      <c r="FI829">
        <v>12750.20000004768</v>
      </c>
      <c r="FJ829">
        <v>0</v>
      </c>
      <c r="FK829">
        <v>1346.673461538462</v>
      </c>
      <c r="FL829">
        <v>-9.744615389741984</v>
      </c>
      <c r="FM829">
        <v>-182.3350429362226</v>
      </c>
      <c r="FN829">
        <v>27262.98846153846</v>
      </c>
      <c r="FO829">
        <v>15</v>
      </c>
      <c r="FP829">
        <v>0</v>
      </c>
      <c r="FQ829" t="s">
        <v>439</v>
      </c>
      <c r="FR829">
        <v>1760210915.6</v>
      </c>
      <c r="FS829">
        <v>0</v>
      </c>
      <c r="FT829">
        <v>0</v>
      </c>
      <c r="FU829">
        <v>-0.215</v>
      </c>
      <c r="FV829">
        <v>0</v>
      </c>
      <c r="FW829">
        <v>-0.6919999999999999</v>
      </c>
      <c r="FX829">
        <v>0</v>
      </c>
      <c r="FY829">
        <v>400</v>
      </c>
      <c r="FZ829">
        <v>0</v>
      </c>
      <c r="GA829">
        <v>0.15</v>
      </c>
      <c r="GB829">
        <v>0</v>
      </c>
      <c r="GC829">
        <v>-47.63071951219511</v>
      </c>
      <c r="GD829">
        <v>-0.8775721254355084</v>
      </c>
      <c r="GE829">
        <v>0.2638773063186861</v>
      </c>
      <c r="GF829">
        <v>0</v>
      </c>
      <c r="GG829">
        <v>1347.152647058824</v>
      </c>
      <c r="GH829">
        <v>-9.846753249348593</v>
      </c>
      <c r="GI829">
        <v>0.9975773855387757</v>
      </c>
      <c r="GJ829">
        <v>0</v>
      </c>
      <c r="GK829">
        <v>5.24504243902439</v>
      </c>
      <c r="GL829">
        <v>0.0560042508710756</v>
      </c>
      <c r="GM829">
        <v>0.005842225929152151</v>
      </c>
      <c r="GN829">
        <v>1</v>
      </c>
      <c r="GO829">
        <v>1</v>
      </c>
      <c r="GP829">
        <v>3</v>
      </c>
      <c r="GQ829" t="s">
        <v>446</v>
      </c>
      <c r="GR829">
        <v>3.13294</v>
      </c>
      <c r="GS829">
        <v>2.76026</v>
      </c>
      <c r="GT829">
        <v>0.133265</v>
      </c>
      <c r="GU829">
        <v>0.137678</v>
      </c>
      <c r="GV829">
        <v>0.082125</v>
      </c>
      <c r="GW829">
        <v>0.0618631</v>
      </c>
      <c r="GX829">
        <v>27473.9</v>
      </c>
      <c r="GY829">
        <v>27342.6</v>
      </c>
      <c r="GZ829">
        <v>29485.1</v>
      </c>
      <c r="HA829">
        <v>29315.7</v>
      </c>
      <c r="HB829">
        <v>35765.4</v>
      </c>
      <c r="HC829">
        <v>36435.8</v>
      </c>
      <c r="HD829">
        <v>41486.3</v>
      </c>
      <c r="HE829">
        <v>41646.4</v>
      </c>
      <c r="HF829">
        <v>1.91112</v>
      </c>
      <c r="HG829">
        <v>1.82148</v>
      </c>
      <c r="HH829">
        <v>-0.0147894</v>
      </c>
      <c r="HI829">
        <v>0</v>
      </c>
      <c r="HJ829">
        <v>24.2399</v>
      </c>
      <c r="HK829">
        <v>999.9</v>
      </c>
      <c r="HL829">
        <v>32.2</v>
      </c>
      <c r="HM829">
        <v>31.2</v>
      </c>
      <c r="HN829">
        <v>16.281</v>
      </c>
      <c r="HO829">
        <v>62.627</v>
      </c>
      <c r="HP829">
        <v>30.8854</v>
      </c>
      <c r="HQ829">
        <v>1</v>
      </c>
      <c r="HR829">
        <v>0.311631</v>
      </c>
      <c r="HS829">
        <v>4.81708</v>
      </c>
      <c r="HT829">
        <v>20.2744</v>
      </c>
      <c r="HU829">
        <v>5.21999</v>
      </c>
      <c r="HV829">
        <v>12.0159</v>
      </c>
      <c r="HW829">
        <v>4.9881</v>
      </c>
      <c r="HX829">
        <v>3.2878</v>
      </c>
      <c r="HY829">
        <v>9999</v>
      </c>
      <c r="HZ829">
        <v>9999</v>
      </c>
      <c r="IA829">
        <v>9999</v>
      </c>
      <c r="IB829">
        <v>999.9</v>
      </c>
      <c r="IC829">
        <v>4.97286</v>
      </c>
      <c r="ID829">
        <v>1.86661</v>
      </c>
      <c r="IE829">
        <v>1.86587</v>
      </c>
      <c r="IF829">
        <v>1.86585</v>
      </c>
      <c r="IG829">
        <v>1.86771</v>
      </c>
      <c r="IH829">
        <v>1.87016</v>
      </c>
      <c r="II829">
        <v>1.86878</v>
      </c>
      <c r="IJ829">
        <v>1.87027</v>
      </c>
      <c r="IK829">
        <v>0</v>
      </c>
      <c r="IL829">
        <v>0</v>
      </c>
      <c r="IM829">
        <v>0</v>
      </c>
      <c r="IN829">
        <v>0</v>
      </c>
      <c r="IO829" t="s">
        <v>441</v>
      </c>
      <c r="IP829" t="s">
        <v>442</v>
      </c>
      <c r="IQ829" t="s">
        <v>443</v>
      </c>
      <c r="IR829" t="s">
        <v>443</v>
      </c>
      <c r="IS829" t="s">
        <v>443</v>
      </c>
      <c r="IT829" t="s">
        <v>443</v>
      </c>
      <c r="IU829">
        <v>0</v>
      </c>
      <c r="IV829">
        <v>100</v>
      </c>
      <c r="IW829">
        <v>100</v>
      </c>
      <c r="IX829">
        <v>-2.832</v>
      </c>
      <c r="IY829">
        <v>0.0803</v>
      </c>
      <c r="IZ829">
        <v>-1.414774939843471</v>
      </c>
      <c r="JA829">
        <v>-0.002262605230658699</v>
      </c>
      <c r="JB829">
        <v>4.117972070868355E-07</v>
      </c>
      <c r="JC829">
        <v>-1.535053720392113E-10</v>
      </c>
      <c r="JD829">
        <v>-0.05773197212917025</v>
      </c>
      <c r="JE829">
        <v>-0.004387372397949352</v>
      </c>
      <c r="JF829">
        <v>0.001148265067849212</v>
      </c>
      <c r="JG829">
        <v>-2.372704636287677E-05</v>
      </c>
      <c r="JH829">
        <v>4</v>
      </c>
      <c r="JI829">
        <v>2346</v>
      </c>
      <c r="JJ829">
        <v>1</v>
      </c>
      <c r="JK829">
        <v>24</v>
      </c>
      <c r="JL829">
        <v>21782.7</v>
      </c>
      <c r="JM829">
        <v>29358631.3</v>
      </c>
      <c r="JN829">
        <v>1.6272</v>
      </c>
      <c r="JO829">
        <v>2.25464</v>
      </c>
      <c r="JP829">
        <v>1.39648</v>
      </c>
      <c r="JQ829">
        <v>2.35229</v>
      </c>
      <c r="JR829">
        <v>1.49536</v>
      </c>
      <c r="JS829">
        <v>2.60864</v>
      </c>
      <c r="JT829">
        <v>35.9645</v>
      </c>
      <c r="JU829">
        <v>24.035</v>
      </c>
      <c r="JV829">
        <v>18</v>
      </c>
      <c r="JW829">
        <v>502.883</v>
      </c>
      <c r="JX829">
        <v>435.411</v>
      </c>
      <c r="JY829">
        <v>18.8244</v>
      </c>
      <c r="JZ829">
        <v>31.4194</v>
      </c>
      <c r="KA829">
        <v>30.0002</v>
      </c>
      <c r="KB829">
        <v>31.2026</v>
      </c>
      <c r="KC829">
        <v>31.128</v>
      </c>
      <c r="KD829">
        <v>32.6137</v>
      </c>
      <c r="KE829">
        <v>28.5807</v>
      </c>
      <c r="KF829">
        <v>22.9583</v>
      </c>
      <c r="KG829">
        <v>18.8253</v>
      </c>
      <c r="KH829">
        <v>754.6</v>
      </c>
      <c r="KI829">
        <v>11.6173</v>
      </c>
      <c r="KJ829">
        <v>100.764</v>
      </c>
      <c r="KK829">
        <v>100.148</v>
      </c>
    </row>
    <row r="830" spans="1:297">
      <c r="A830">
        <v>814</v>
      </c>
      <c r="B830">
        <v>1761517884</v>
      </c>
      <c r="C830">
        <v>10673.5</v>
      </c>
      <c r="D830" t="s">
        <v>2078</v>
      </c>
      <c r="E830" t="s">
        <v>2079</v>
      </c>
      <c r="F830">
        <v>5</v>
      </c>
      <c r="G830" t="s">
        <v>1989</v>
      </c>
      <c r="H830" t="s">
        <v>436</v>
      </c>
      <c r="I830">
        <v>1761517881.2</v>
      </c>
      <c r="J830">
        <f>(K830)/1000</f>
        <v>0</v>
      </c>
      <c r="K830">
        <f>IF(DP830, AN830, AH830)</f>
        <v>0</v>
      </c>
      <c r="L830">
        <f>IF(DP830, AI830, AG830)</f>
        <v>0</v>
      </c>
      <c r="M830">
        <f>DR830 - IF(AU830&gt;1, L830*DL830*100.0/(AW830), 0)</f>
        <v>0</v>
      </c>
      <c r="N830">
        <f>((T830-J830/2)*M830-L830)/(T830+J830/2)</f>
        <v>0</v>
      </c>
      <c r="O830">
        <f>N830*(DY830+DZ830)/1000.0</f>
        <v>0</v>
      </c>
      <c r="P830">
        <f>(DR830 - IF(AU830&gt;1, L830*DL830*100.0/(AW830), 0))*(DY830+DZ830)/1000.0</f>
        <v>0</v>
      </c>
      <c r="Q830">
        <f>2.0/((1/S830-1/R830)+SIGN(S830)*SQRT((1/S830-1/R830)*(1/S830-1/R830) + 4*DM830/((DM830+1)*(DM830+1))*(2*1/S830*1/R830-1/R830*1/R830)))</f>
        <v>0</v>
      </c>
      <c r="R830">
        <f>IF(LEFT(DN830,1)&lt;&gt;"0",IF(LEFT(DN830,1)="1",3.0,DO830),$D$5+$E$5*(EF830*DY830/($K$5*1000))+$F$5*(EF830*DY830/($K$5*1000))*MAX(MIN(DL830,$J$5),$I$5)*MAX(MIN(DL830,$J$5),$I$5)+$G$5*MAX(MIN(DL830,$J$5),$I$5)*(EF830*DY830/($K$5*1000))+$H$5*(EF830*DY830/($K$5*1000))*(EF830*DY830/($K$5*1000)))</f>
        <v>0</v>
      </c>
      <c r="S830">
        <f>J830*(1000-(1000*0.61365*exp(17.502*W830/(240.97+W830))/(DY830+DZ830)+DT830)/2)/(1000*0.61365*exp(17.502*W830/(240.97+W830))/(DY830+DZ830)-DT830)</f>
        <v>0</v>
      </c>
      <c r="T830">
        <f>1/((DM830+1)/(Q830/1.6)+1/(R830/1.37)) + DM830/((DM830+1)/(Q830/1.6) + DM830/(R830/1.37))</f>
        <v>0</v>
      </c>
      <c r="U830">
        <f>(DH830*DK830)</f>
        <v>0</v>
      </c>
      <c r="V830">
        <f>(EA830+(U830+2*0.95*5.67E-8*(((EA830+$B$7)+273)^4-(EA830+273)^4)-44100*J830)/(1.84*29.3*R830+8*0.95*5.67E-8*(EA830+273)^3))</f>
        <v>0</v>
      </c>
      <c r="W830">
        <f>($C$7*EB830+$D$7*EC830+$E$7*V830)</f>
        <v>0</v>
      </c>
      <c r="X830">
        <f>0.61365*exp(17.502*W830/(240.97+W830))</f>
        <v>0</v>
      </c>
      <c r="Y830">
        <f>(Z830/AA830*100)</f>
        <v>0</v>
      </c>
      <c r="Z830">
        <f>DT830*(DY830+DZ830)/1000</f>
        <v>0</v>
      </c>
      <c r="AA830">
        <f>0.61365*exp(17.502*EA830/(240.97+EA830))</f>
        <v>0</v>
      </c>
      <c r="AB830">
        <f>(X830-DT830*(DY830+DZ830)/1000)</f>
        <v>0</v>
      </c>
      <c r="AC830">
        <f>(-J830*44100)</f>
        <v>0</v>
      </c>
      <c r="AD830">
        <f>2*29.3*R830*0.92*(EA830-W830)</f>
        <v>0</v>
      </c>
      <c r="AE830">
        <f>2*0.95*5.67E-8*(((EA830+$B$7)+273)^4-(W830+273)^4)</f>
        <v>0</v>
      </c>
      <c r="AF830">
        <f>U830+AE830+AC830+AD830</f>
        <v>0</v>
      </c>
      <c r="AG830">
        <f>DX830*AU830*(DS830-DR830*(1000-AU830*DU830)/(1000-AU830*DT830))/(100*DL830)</f>
        <v>0</v>
      </c>
      <c r="AH830">
        <f>1000*DX830*AU830*(DT830-DU830)/(100*DL830*(1000-AU830*DT830))</f>
        <v>0</v>
      </c>
      <c r="AI830">
        <f>(AJ830 - AK830 - DY830*1E3/(8.314*(EA830+273.15)) * AM830/DX830 * AL830) * DX830/(100*DL830) * (1000 - DU830)/1000</f>
        <v>0</v>
      </c>
      <c r="AJ830">
        <v>750.939474938879</v>
      </c>
      <c r="AK830">
        <v>714.2610727272726</v>
      </c>
      <c r="AL830">
        <v>3.252170875956631</v>
      </c>
      <c r="AM830">
        <v>65.59915054871037</v>
      </c>
      <c r="AN830">
        <f>(AP830 - AO830 + DY830*1E3/(8.314*(EA830+273.15)) * AR830/DX830 * AQ830) * DX830/(100*DL830) * 1000/(1000 - AP830)</f>
        <v>0</v>
      </c>
      <c r="AO830">
        <v>11.64577733008171</v>
      </c>
      <c r="AP830">
        <v>16.89935878787879</v>
      </c>
      <c r="AQ830">
        <v>3.965993308088442E-05</v>
      </c>
      <c r="AR830">
        <v>106.857020934854</v>
      </c>
      <c r="AS830">
        <v>0</v>
      </c>
      <c r="AT830">
        <v>0</v>
      </c>
      <c r="AU830">
        <f>IF(AS830*$H$13&gt;=AW830,1.0,(AW830/(AW830-AS830*$H$13)))</f>
        <v>0</v>
      </c>
      <c r="AV830">
        <f>(AU830-1)*100</f>
        <v>0</v>
      </c>
      <c r="AW830">
        <f>MAX(0,($B$13+$C$13*EF830)/(1+$D$13*EF830)*DY830/(EA830+273)*$E$13)</f>
        <v>0</v>
      </c>
      <c r="AX830" t="s">
        <v>437</v>
      </c>
      <c r="AY830" t="s">
        <v>437</v>
      </c>
      <c r="AZ830">
        <v>0</v>
      </c>
      <c r="BA830">
        <v>0</v>
      </c>
      <c r="BB830">
        <f>1-AZ830/BA830</f>
        <v>0</v>
      </c>
      <c r="BC830">
        <v>0</v>
      </c>
      <c r="BD830" t="s">
        <v>437</v>
      </c>
      <c r="BE830" t="s">
        <v>437</v>
      </c>
      <c r="BF830">
        <v>0</v>
      </c>
      <c r="BG830">
        <v>0</v>
      </c>
      <c r="BH830">
        <f>1-BF830/BG830</f>
        <v>0</v>
      </c>
      <c r="BI830">
        <v>0.5</v>
      </c>
      <c r="BJ830">
        <f>DI830</f>
        <v>0</v>
      </c>
      <c r="BK830">
        <f>L830</f>
        <v>0</v>
      </c>
      <c r="BL830">
        <f>BH830*BI830*BJ830</f>
        <v>0</v>
      </c>
      <c r="BM830">
        <f>(BK830-BC830)/BJ830</f>
        <v>0</v>
      </c>
      <c r="BN830">
        <f>(BA830-BG830)/BG830</f>
        <v>0</v>
      </c>
      <c r="BO830">
        <f>AZ830/(BB830+AZ830/BG830)</f>
        <v>0</v>
      </c>
      <c r="BP830" t="s">
        <v>437</v>
      </c>
      <c r="BQ830">
        <v>0</v>
      </c>
      <c r="BR830">
        <f>IF(BQ830&lt;&gt;0, BQ830, BO830)</f>
        <v>0</v>
      </c>
      <c r="BS830">
        <f>1-BR830/BG830</f>
        <v>0</v>
      </c>
      <c r="BT830">
        <f>(BG830-BF830)/(BG830-BR830)</f>
        <v>0</v>
      </c>
      <c r="BU830">
        <f>(BA830-BG830)/(BA830-BR830)</f>
        <v>0</v>
      </c>
      <c r="BV830">
        <f>(BG830-BF830)/(BG830-AZ830)</f>
        <v>0</v>
      </c>
      <c r="BW830">
        <f>(BA830-BG830)/(BA830-AZ830)</f>
        <v>0</v>
      </c>
      <c r="BX830">
        <f>(BT830*BR830/BF830)</f>
        <v>0</v>
      </c>
      <c r="BY830">
        <f>(1-BX830)</f>
        <v>0</v>
      </c>
      <c r="BZ830">
        <v>2020</v>
      </c>
      <c r="CA830">
        <v>290.0000000000001</v>
      </c>
      <c r="CB830">
        <v>1590.42</v>
      </c>
      <c r="CC830">
        <v>295</v>
      </c>
      <c r="CD830">
        <v>5220.67</v>
      </c>
      <c r="CE830">
        <v>1591.29</v>
      </c>
      <c r="CF830">
        <v>-0.87</v>
      </c>
      <c r="CG830">
        <v>300.0000000000001</v>
      </c>
      <c r="CH830">
        <v>23.8</v>
      </c>
      <c r="CI830">
        <v>1650.734719841875</v>
      </c>
      <c r="CJ830">
        <v>2.032994541366527</v>
      </c>
      <c r="CK830">
        <v>-31.03478562282126</v>
      </c>
      <c r="CL830">
        <v>0.9198548094063967</v>
      </c>
      <c r="CM830">
        <v>0.9759925733019913</v>
      </c>
      <c r="CN830">
        <v>-0.00431141668520578</v>
      </c>
      <c r="CO830">
        <v>289.9999999999999</v>
      </c>
      <c r="CP830">
        <v>1590.91</v>
      </c>
      <c r="CQ830">
        <v>765</v>
      </c>
      <c r="CR830">
        <v>5219.32</v>
      </c>
      <c r="CS830">
        <v>1591.27</v>
      </c>
      <c r="CT830">
        <v>-0.36</v>
      </c>
      <c r="DH830">
        <f>$B$11*EG830+$C$11*EH830+$F$11*ES830*(1-EV830)</f>
        <v>0</v>
      </c>
      <c r="DI830">
        <f>DH830*DJ830</f>
        <v>0</v>
      </c>
      <c r="DJ830">
        <f>($B$11*$D$9+$C$11*$D$9+$F$11*((FF830+EX830)/MAX(FF830+EX830+FG830, 0.1)*$I$9+FG830/MAX(FF830+EX830+FG830, 0.1)*$J$9))/($B$11+$C$11+$F$11)</f>
        <v>0</v>
      </c>
      <c r="DK830">
        <f>($B$11*$K$9+$C$11*$K$9+$F$11*((FF830+EX830)/MAX(FF830+EX830+FG830, 0.1)*$P$9+FG830/MAX(FF830+EX830+FG830, 0.1)*$Q$9))/($B$11+$C$11+$F$11)</f>
        <v>0</v>
      </c>
      <c r="DL830">
        <v>6</v>
      </c>
      <c r="DM830">
        <v>0.5</v>
      </c>
      <c r="DN830" t="s">
        <v>438</v>
      </c>
      <c r="DO830">
        <v>2</v>
      </c>
      <c r="DP830" t="b">
        <v>1</v>
      </c>
      <c r="DQ830">
        <v>1761517881.2</v>
      </c>
      <c r="DR830">
        <v>694.8311</v>
      </c>
      <c r="DS830">
        <v>742.6764999999999</v>
      </c>
      <c r="DT830">
        <v>16.89714</v>
      </c>
      <c r="DU830">
        <v>11.64499</v>
      </c>
      <c r="DV830">
        <v>697.6762999999999</v>
      </c>
      <c r="DW830">
        <v>16.81675</v>
      </c>
      <c r="DX830">
        <v>499.8906</v>
      </c>
      <c r="DY830">
        <v>90.24186999999999</v>
      </c>
      <c r="DZ830">
        <v>0.09984548</v>
      </c>
      <c r="EA830">
        <v>24.32857</v>
      </c>
      <c r="EB830">
        <v>24.00102</v>
      </c>
      <c r="EC830">
        <v>999.9</v>
      </c>
      <c r="ED830">
        <v>0</v>
      </c>
      <c r="EE830">
        <v>0</v>
      </c>
      <c r="EF830">
        <v>9999.751999999999</v>
      </c>
      <c r="EG830">
        <v>0</v>
      </c>
      <c r="EH830">
        <v>1069.24</v>
      </c>
      <c r="EI830">
        <v>-47.84517</v>
      </c>
      <c r="EJ830">
        <v>706.7738000000002</v>
      </c>
      <c r="EK830">
        <v>751.4269</v>
      </c>
      <c r="EL830">
        <v>5.252133</v>
      </c>
      <c r="EM830">
        <v>742.6764999999999</v>
      </c>
      <c r="EN830">
        <v>11.64499</v>
      </c>
      <c r="EO830">
        <v>1.524828</v>
      </c>
      <c r="EP830">
        <v>1.050865</v>
      </c>
      <c r="EQ830">
        <v>13.21942</v>
      </c>
      <c r="ER830">
        <v>7.641371999999999</v>
      </c>
      <c r="ES830">
        <v>2000.002</v>
      </c>
      <c r="ET830">
        <v>0.9799947000000001</v>
      </c>
      <c r="EU830">
        <v>0.0200051</v>
      </c>
      <c r="EV830">
        <v>0</v>
      </c>
      <c r="EW830">
        <v>1345.443</v>
      </c>
      <c r="EX830">
        <v>5.000970000000001</v>
      </c>
      <c r="EY830">
        <v>27233.32</v>
      </c>
      <c r="EZ830">
        <v>16707.57</v>
      </c>
      <c r="FA830">
        <v>41.625</v>
      </c>
      <c r="FB830">
        <v>42.687</v>
      </c>
      <c r="FC830">
        <v>41.75</v>
      </c>
      <c r="FD830">
        <v>42.062</v>
      </c>
      <c r="FE830">
        <v>41.625</v>
      </c>
      <c r="FF830">
        <v>1955.092</v>
      </c>
      <c r="FG830">
        <v>39.90999999999999</v>
      </c>
      <c r="FH830">
        <v>0</v>
      </c>
      <c r="FI830">
        <v>12755</v>
      </c>
      <c r="FJ830">
        <v>0</v>
      </c>
      <c r="FK830">
        <v>1346.041923076923</v>
      </c>
      <c r="FL830">
        <v>-8.324444451810205</v>
      </c>
      <c r="FM830">
        <v>-179.2717949332192</v>
      </c>
      <c r="FN830">
        <v>27248.45</v>
      </c>
      <c r="FO830">
        <v>15</v>
      </c>
      <c r="FP830">
        <v>0</v>
      </c>
      <c r="FQ830" t="s">
        <v>439</v>
      </c>
      <c r="FR830">
        <v>1760210915.6</v>
      </c>
      <c r="FS830">
        <v>0</v>
      </c>
      <c r="FT830">
        <v>0</v>
      </c>
      <c r="FU830">
        <v>-0.215</v>
      </c>
      <c r="FV830">
        <v>0</v>
      </c>
      <c r="FW830">
        <v>-0.6919999999999999</v>
      </c>
      <c r="FX830">
        <v>0</v>
      </c>
      <c r="FY830">
        <v>400</v>
      </c>
      <c r="FZ830">
        <v>0</v>
      </c>
      <c r="GA830">
        <v>0.15</v>
      </c>
      <c r="GB830">
        <v>0</v>
      </c>
      <c r="GC830">
        <v>-47.74807560975609</v>
      </c>
      <c r="GD830">
        <v>-0.3290299651567444</v>
      </c>
      <c r="GE830">
        <v>0.2577471494772586</v>
      </c>
      <c r="GF830">
        <v>1</v>
      </c>
      <c r="GG830">
        <v>1346.379117647059</v>
      </c>
      <c r="GH830">
        <v>-8.373567613505884</v>
      </c>
      <c r="GI830">
        <v>0.8658092700136002</v>
      </c>
      <c r="GJ830">
        <v>0</v>
      </c>
      <c r="GK830">
        <v>5.248105365853659</v>
      </c>
      <c r="GL830">
        <v>0.04864160278745361</v>
      </c>
      <c r="GM830">
        <v>0.005446422901972147</v>
      </c>
      <c r="GN830">
        <v>1</v>
      </c>
      <c r="GO830">
        <v>2</v>
      </c>
      <c r="GP830">
        <v>3</v>
      </c>
      <c r="GQ830" t="s">
        <v>440</v>
      </c>
      <c r="GR830">
        <v>3.13309</v>
      </c>
      <c r="GS830">
        <v>2.76041</v>
      </c>
      <c r="GT830">
        <v>0.135373</v>
      </c>
      <c r="GU830">
        <v>0.13979</v>
      </c>
      <c r="GV830">
        <v>0.08213860000000001</v>
      </c>
      <c r="GW830">
        <v>0.0618883</v>
      </c>
      <c r="GX830">
        <v>27407.3</v>
      </c>
      <c r="GY830">
        <v>27275.4</v>
      </c>
      <c r="GZ830">
        <v>29485.4</v>
      </c>
      <c r="HA830">
        <v>29315.5</v>
      </c>
      <c r="HB830">
        <v>35765.5</v>
      </c>
      <c r="HC830">
        <v>36434.7</v>
      </c>
      <c r="HD830">
        <v>41487</v>
      </c>
      <c r="HE830">
        <v>41646.2</v>
      </c>
      <c r="HF830">
        <v>1.91147</v>
      </c>
      <c r="HG830">
        <v>1.82157</v>
      </c>
      <c r="HH830">
        <v>-0.0139028</v>
      </c>
      <c r="HI830">
        <v>0</v>
      </c>
      <c r="HJ830">
        <v>24.2407</v>
      </c>
      <c r="HK830">
        <v>999.9</v>
      </c>
      <c r="HL830">
        <v>32.2</v>
      </c>
      <c r="HM830">
        <v>31.2</v>
      </c>
      <c r="HN830">
        <v>16.2843</v>
      </c>
      <c r="HO830">
        <v>62.307</v>
      </c>
      <c r="HP830">
        <v>30.8093</v>
      </c>
      <c r="HQ830">
        <v>1</v>
      </c>
      <c r="HR830">
        <v>0.31173</v>
      </c>
      <c r="HS830">
        <v>4.82549</v>
      </c>
      <c r="HT830">
        <v>20.2741</v>
      </c>
      <c r="HU830">
        <v>5.21789</v>
      </c>
      <c r="HV830">
        <v>12.0159</v>
      </c>
      <c r="HW830">
        <v>4.98675</v>
      </c>
      <c r="HX830">
        <v>3.28768</v>
      </c>
      <c r="HY830">
        <v>9999</v>
      </c>
      <c r="HZ830">
        <v>9999</v>
      </c>
      <c r="IA830">
        <v>9999</v>
      </c>
      <c r="IB830">
        <v>999.9</v>
      </c>
      <c r="IC830">
        <v>4.97284</v>
      </c>
      <c r="ID830">
        <v>1.86661</v>
      </c>
      <c r="IE830">
        <v>1.86587</v>
      </c>
      <c r="IF830">
        <v>1.86584</v>
      </c>
      <c r="IG830">
        <v>1.8677</v>
      </c>
      <c r="IH830">
        <v>1.87015</v>
      </c>
      <c r="II830">
        <v>1.86876</v>
      </c>
      <c r="IJ830">
        <v>1.87027</v>
      </c>
      <c r="IK830">
        <v>0</v>
      </c>
      <c r="IL830">
        <v>0</v>
      </c>
      <c r="IM830">
        <v>0</v>
      </c>
      <c r="IN830">
        <v>0</v>
      </c>
      <c r="IO830" t="s">
        <v>441</v>
      </c>
      <c r="IP830" t="s">
        <v>442</v>
      </c>
      <c r="IQ830" t="s">
        <v>443</v>
      </c>
      <c r="IR830" t="s">
        <v>443</v>
      </c>
      <c r="IS830" t="s">
        <v>443</v>
      </c>
      <c r="IT830" t="s">
        <v>443</v>
      </c>
      <c r="IU830">
        <v>0</v>
      </c>
      <c r="IV830">
        <v>100</v>
      </c>
      <c r="IW830">
        <v>100</v>
      </c>
      <c r="IX830">
        <v>-2.862</v>
      </c>
      <c r="IY830">
        <v>0.0804</v>
      </c>
      <c r="IZ830">
        <v>-1.414774939843471</v>
      </c>
      <c r="JA830">
        <v>-0.002262605230658699</v>
      </c>
      <c r="JB830">
        <v>4.117972070868355E-07</v>
      </c>
      <c r="JC830">
        <v>-1.535053720392113E-10</v>
      </c>
      <c r="JD830">
        <v>-0.05773197212917025</v>
      </c>
      <c r="JE830">
        <v>-0.004387372397949352</v>
      </c>
      <c r="JF830">
        <v>0.001148265067849212</v>
      </c>
      <c r="JG830">
        <v>-2.372704636287677E-05</v>
      </c>
      <c r="JH830">
        <v>4</v>
      </c>
      <c r="JI830">
        <v>2346</v>
      </c>
      <c r="JJ830">
        <v>1</v>
      </c>
      <c r="JK830">
        <v>24</v>
      </c>
      <c r="JL830">
        <v>21782.8</v>
      </c>
      <c r="JM830">
        <v>29358631.4</v>
      </c>
      <c r="JN830">
        <v>1.65527</v>
      </c>
      <c r="JO830">
        <v>2.26318</v>
      </c>
      <c r="JP830">
        <v>1.39648</v>
      </c>
      <c r="JQ830">
        <v>2.35474</v>
      </c>
      <c r="JR830">
        <v>1.49536</v>
      </c>
      <c r="JS830">
        <v>2.68433</v>
      </c>
      <c r="JT830">
        <v>35.9879</v>
      </c>
      <c r="JU830">
        <v>24.035</v>
      </c>
      <c r="JV830">
        <v>18</v>
      </c>
      <c r="JW830">
        <v>503.112</v>
      </c>
      <c r="JX830">
        <v>435.472</v>
      </c>
      <c r="JY830">
        <v>18.8269</v>
      </c>
      <c r="JZ830">
        <v>31.4194</v>
      </c>
      <c r="KA830">
        <v>30.0001</v>
      </c>
      <c r="KB830">
        <v>31.2026</v>
      </c>
      <c r="KC830">
        <v>31.128</v>
      </c>
      <c r="KD830">
        <v>33.2296</v>
      </c>
      <c r="KE830">
        <v>28.5807</v>
      </c>
      <c r="KF830">
        <v>22.9583</v>
      </c>
      <c r="KG830">
        <v>18.8263</v>
      </c>
      <c r="KH830">
        <v>774.6369999999999</v>
      </c>
      <c r="KI830">
        <v>11.6019</v>
      </c>
      <c r="KJ830">
        <v>100.766</v>
      </c>
      <c r="KK830">
        <v>100.148</v>
      </c>
    </row>
    <row r="831" spans="1:297">
      <c r="A831">
        <v>815</v>
      </c>
      <c r="B831">
        <v>1761517889</v>
      </c>
      <c r="C831">
        <v>10678.5</v>
      </c>
      <c r="D831" t="s">
        <v>2080</v>
      </c>
      <c r="E831" t="s">
        <v>2081</v>
      </c>
      <c r="F831">
        <v>5</v>
      </c>
      <c r="G831" t="s">
        <v>1989</v>
      </c>
      <c r="H831" t="s">
        <v>436</v>
      </c>
      <c r="I831">
        <v>1761517886.5</v>
      </c>
      <c r="J831">
        <f>(K831)/1000</f>
        <v>0</v>
      </c>
      <c r="K831">
        <f>IF(DP831, AN831, AH831)</f>
        <v>0</v>
      </c>
      <c r="L831">
        <f>IF(DP831, AI831, AG831)</f>
        <v>0</v>
      </c>
      <c r="M831">
        <f>DR831 - IF(AU831&gt;1, L831*DL831*100.0/(AW831), 0)</f>
        <v>0</v>
      </c>
      <c r="N831">
        <f>((T831-J831/2)*M831-L831)/(T831+J831/2)</f>
        <v>0</v>
      </c>
      <c r="O831">
        <f>N831*(DY831+DZ831)/1000.0</f>
        <v>0</v>
      </c>
      <c r="P831">
        <f>(DR831 - IF(AU831&gt;1, L831*DL831*100.0/(AW831), 0))*(DY831+DZ831)/1000.0</f>
        <v>0</v>
      </c>
      <c r="Q831">
        <f>2.0/((1/S831-1/R831)+SIGN(S831)*SQRT((1/S831-1/R831)*(1/S831-1/R831) + 4*DM831/((DM831+1)*(DM831+1))*(2*1/S831*1/R831-1/R831*1/R831)))</f>
        <v>0</v>
      </c>
      <c r="R831">
        <f>IF(LEFT(DN831,1)&lt;&gt;"0",IF(LEFT(DN831,1)="1",3.0,DO831),$D$5+$E$5*(EF831*DY831/($K$5*1000))+$F$5*(EF831*DY831/($K$5*1000))*MAX(MIN(DL831,$J$5),$I$5)*MAX(MIN(DL831,$J$5),$I$5)+$G$5*MAX(MIN(DL831,$J$5),$I$5)*(EF831*DY831/($K$5*1000))+$H$5*(EF831*DY831/($K$5*1000))*(EF831*DY831/($K$5*1000)))</f>
        <v>0</v>
      </c>
      <c r="S831">
        <f>J831*(1000-(1000*0.61365*exp(17.502*W831/(240.97+W831))/(DY831+DZ831)+DT831)/2)/(1000*0.61365*exp(17.502*W831/(240.97+W831))/(DY831+DZ831)-DT831)</f>
        <v>0</v>
      </c>
      <c r="T831">
        <f>1/((DM831+1)/(Q831/1.6)+1/(R831/1.37)) + DM831/((DM831+1)/(Q831/1.6) + DM831/(R831/1.37))</f>
        <v>0</v>
      </c>
      <c r="U831">
        <f>(DH831*DK831)</f>
        <v>0</v>
      </c>
      <c r="V831">
        <f>(EA831+(U831+2*0.95*5.67E-8*(((EA831+$B$7)+273)^4-(EA831+273)^4)-44100*J831)/(1.84*29.3*R831+8*0.95*5.67E-8*(EA831+273)^3))</f>
        <v>0</v>
      </c>
      <c r="W831">
        <f>($C$7*EB831+$D$7*EC831+$E$7*V831)</f>
        <v>0</v>
      </c>
      <c r="X831">
        <f>0.61365*exp(17.502*W831/(240.97+W831))</f>
        <v>0</v>
      </c>
      <c r="Y831">
        <f>(Z831/AA831*100)</f>
        <v>0</v>
      </c>
      <c r="Z831">
        <f>DT831*(DY831+DZ831)/1000</f>
        <v>0</v>
      </c>
      <c r="AA831">
        <f>0.61365*exp(17.502*EA831/(240.97+EA831))</f>
        <v>0</v>
      </c>
      <c r="AB831">
        <f>(X831-DT831*(DY831+DZ831)/1000)</f>
        <v>0</v>
      </c>
      <c r="AC831">
        <f>(-J831*44100)</f>
        <v>0</v>
      </c>
      <c r="AD831">
        <f>2*29.3*R831*0.92*(EA831-W831)</f>
        <v>0</v>
      </c>
      <c r="AE831">
        <f>2*0.95*5.67E-8*(((EA831+$B$7)+273)^4-(W831+273)^4)</f>
        <v>0</v>
      </c>
      <c r="AF831">
        <f>U831+AE831+AC831+AD831</f>
        <v>0</v>
      </c>
      <c r="AG831">
        <f>DX831*AU831*(DS831-DR831*(1000-AU831*DU831)/(1000-AU831*DT831))/(100*DL831)</f>
        <v>0</v>
      </c>
      <c r="AH831">
        <f>1000*DX831*AU831*(DT831-DU831)/(100*DL831*(1000-AU831*DT831))</f>
        <v>0</v>
      </c>
      <c r="AI831">
        <f>(AJ831 - AK831 - DY831*1E3/(8.314*(EA831+273.15)) * AM831/DX831 * AL831) * DX831/(100*DL831) * (1000 - DU831)/1000</f>
        <v>0</v>
      </c>
      <c r="AJ831">
        <v>767.7219729044597</v>
      </c>
      <c r="AK831">
        <v>730.7189212121212</v>
      </c>
      <c r="AL831">
        <v>3.289693530453597</v>
      </c>
      <c r="AM831">
        <v>65.59915054871037</v>
      </c>
      <c r="AN831">
        <f>(AP831 - AO831 + DY831*1E3/(8.314*(EA831+273.15)) * AR831/DX831 * AQ831) * DX831/(100*DL831) * 1000/(1000 - AP831)</f>
        <v>0</v>
      </c>
      <c r="AO831">
        <v>11.6468990488331</v>
      </c>
      <c r="AP831">
        <v>16.90415939393939</v>
      </c>
      <c r="AQ831">
        <v>5.52402811379535E-05</v>
      </c>
      <c r="AR831">
        <v>106.857020934854</v>
      </c>
      <c r="AS831">
        <v>0</v>
      </c>
      <c r="AT831">
        <v>0</v>
      </c>
      <c r="AU831">
        <f>IF(AS831*$H$13&gt;=AW831,1.0,(AW831/(AW831-AS831*$H$13)))</f>
        <v>0</v>
      </c>
      <c r="AV831">
        <f>(AU831-1)*100</f>
        <v>0</v>
      </c>
      <c r="AW831">
        <f>MAX(0,($B$13+$C$13*EF831)/(1+$D$13*EF831)*DY831/(EA831+273)*$E$13)</f>
        <v>0</v>
      </c>
      <c r="AX831" t="s">
        <v>437</v>
      </c>
      <c r="AY831" t="s">
        <v>437</v>
      </c>
      <c r="AZ831">
        <v>0</v>
      </c>
      <c r="BA831">
        <v>0</v>
      </c>
      <c r="BB831">
        <f>1-AZ831/BA831</f>
        <v>0</v>
      </c>
      <c r="BC831">
        <v>0</v>
      </c>
      <c r="BD831" t="s">
        <v>437</v>
      </c>
      <c r="BE831" t="s">
        <v>437</v>
      </c>
      <c r="BF831">
        <v>0</v>
      </c>
      <c r="BG831">
        <v>0</v>
      </c>
      <c r="BH831">
        <f>1-BF831/BG831</f>
        <v>0</v>
      </c>
      <c r="BI831">
        <v>0.5</v>
      </c>
      <c r="BJ831">
        <f>DI831</f>
        <v>0</v>
      </c>
      <c r="BK831">
        <f>L831</f>
        <v>0</v>
      </c>
      <c r="BL831">
        <f>BH831*BI831*BJ831</f>
        <v>0</v>
      </c>
      <c r="BM831">
        <f>(BK831-BC831)/BJ831</f>
        <v>0</v>
      </c>
      <c r="BN831">
        <f>(BA831-BG831)/BG831</f>
        <v>0</v>
      </c>
      <c r="BO831">
        <f>AZ831/(BB831+AZ831/BG831)</f>
        <v>0</v>
      </c>
      <c r="BP831" t="s">
        <v>437</v>
      </c>
      <c r="BQ831">
        <v>0</v>
      </c>
      <c r="BR831">
        <f>IF(BQ831&lt;&gt;0, BQ831, BO831)</f>
        <v>0</v>
      </c>
      <c r="BS831">
        <f>1-BR831/BG831</f>
        <v>0</v>
      </c>
      <c r="BT831">
        <f>(BG831-BF831)/(BG831-BR831)</f>
        <v>0</v>
      </c>
      <c r="BU831">
        <f>(BA831-BG831)/(BA831-BR831)</f>
        <v>0</v>
      </c>
      <c r="BV831">
        <f>(BG831-BF831)/(BG831-AZ831)</f>
        <v>0</v>
      </c>
      <c r="BW831">
        <f>(BA831-BG831)/(BA831-AZ831)</f>
        <v>0</v>
      </c>
      <c r="BX831">
        <f>(BT831*BR831/BF831)</f>
        <v>0</v>
      </c>
      <c r="BY831">
        <f>(1-BX831)</f>
        <v>0</v>
      </c>
      <c r="BZ831">
        <v>2020</v>
      </c>
      <c r="CA831">
        <v>290.0000000000001</v>
      </c>
      <c r="CB831">
        <v>1590.42</v>
      </c>
      <c r="CC831">
        <v>295</v>
      </c>
      <c r="CD831">
        <v>5220.67</v>
      </c>
      <c r="CE831">
        <v>1591.29</v>
      </c>
      <c r="CF831">
        <v>-0.87</v>
      </c>
      <c r="CG831">
        <v>300.0000000000001</v>
      </c>
      <c r="CH831">
        <v>23.8</v>
      </c>
      <c r="CI831">
        <v>1650.734719841875</v>
      </c>
      <c r="CJ831">
        <v>2.032994541366527</v>
      </c>
      <c r="CK831">
        <v>-31.03478562282126</v>
      </c>
      <c r="CL831">
        <v>0.9198548094063967</v>
      </c>
      <c r="CM831">
        <v>0.9759925733019913</v>
      </c>
      <c r="CN831">
        <v>-0.00431141668520578</v>
      </c>
      <c r="CO831">
        <v>289.9999999999999</v>
      </c>
      <c r="CP831">
        <v>1590.91</v>
      </c>
      <c r="CQ831">
        <v>765</v>
      </c>
      <c r="CR831">
        <v>5219.32</v>
      </c>
      <c r="CS831">
        <v>1591.27</v>
      </c>
      <c r="CT831">
        <v>-0.36</v>
      </c>
      <c r="DH831">
        <f>$B$11*EG831+$C$11*EH831+$F$11*ES831*(1-EV831)</f>
        <v>0</v>
      </c>
      <c r="DI831">
        <f>DH831*DJ831</f>
        <v>0</v>
      </c>
      <c r="DJ831">
        <f>($B$11*$D$9+$C$11*$D$9+$F$11*((FF831+EX831)/MAX(FF831+EX831+FG831, 0.1)*$I$9+FG831/MAX(FF831+EX831+FG831, 0.1)*$J$9))/($B$11+$C$11+$F$11)</f>
        <v>0</v>
      </c>
      <c r="DK831">
        <f>($B$11*$K$9+$C$11*$K$9+$F$11*((FF831+EX831)/MAX(FF831+EX831+FG831, 0.1)*$P$9+FG831/MAX(FF831+EX831+FG831, 0.1)*$Q$9))/($B$11+$C$11+$F$11)</f>
        <v>0</v>
      </c>
      <c r="DL831">
        <v>6</v>
      </c>
      <c r="DM831">
        <v>0.5</v>
      </c>
      <c r="DN831" t="s">
        <v>438</v>
      </c>
      <c r="DO831">
        <v>2</v>
      </c>
      <c r="DP831" t="b">
        <v>1</v>
      </c>
      <c r="DQ831">
        <v>1761517886.5</v>
      </c>
      <c r="DR831">
        <v>711.9125555555555</v>
      </c>
      <c r="DS831">
        <v>760.3198888888888</v>
      </c>
      <c r="DT831">
        <v>16.90296666666667</v>
      </c>
      <c r="DU831">
        <v>11.64661111111111</v>
      </c>
      <c r="DV831">
        <v>714.7905555555556</v>
      </c>
      <c r="DW831">
        <v>16.8225</v>
      </c>
      <c r="DX831">
        <v>500.1009999999999</v>
      </c>
      <c r="DY831">
        <v>90.24112222222223</v>
      </c>
      <c r="DZ831">
        <v>0.1001804444444445</v>
      </c>
      <c r="EA831">
        <v>24.33543333333333</v>
      </c>
      <c r="EB831">
        <v>24.01205555555556</v>
      </c>
      <c r="EC831">
        <v>999.9000000000001</v>
      </c>
      <c r="ED831">
        <v>0</v>
      </c>
      <c r="EE831">
        <v>0</v>
      </c>
      <c r="EF831">
        <v>10007.44222222222</v>
      </c>
      <c r="EG831">
        <v>0</v>
      </c>
      <c r="EH831">
        <v>1069.24</v>
      </c>
      <c r="EI831">
        <v>-48.40738888888889</v>
      </c>
      <c r="EJ831">
        <v>724.1528888888889</v>
      </c>
      <c r="EK831">
        <v>769.2793333333333</v>
      </c>
      <c r="EL831">
        <v>5.256355555555555</v>
      </c>
      <c r="EM831">
        <v>760.3198888888888</v>
      </c>
      <c r="EN831">
        <v>11.64661111111111</v>
      </c>
      <c r="EO831">
        <v>1.525342222222222</v>
      </c>
      <c r="EP831">
        <v>1.051002222222222</v>
      </c>
      <c r="EQ831">
        <v>13.22456666666667</v>
      </c>
      <c r="ER831">
        <v>7.64328</v>
      </c>
      <c r="ES831">
        <v>1999.935555555556</v>
      </c>
      <c r="ET831">
        <v>0.979994</v>
      </c>
      <c r="EU831">
        <v>0.02000577777777778</v>
      </c>
      <c r="EV831">
        <v>0</v>
      </c>
      <c r="EW831">
        <v>1344.228888888889</v>
      </c>
      <c r="EX831">
        <v>5.00097</v>
      </c>
      <c r="EY831">
        <v>27216.12222222223</v>
      </c>
      <c r="EZ831">
        <v>16707.02222222222</v>
      </c>
      <c r="FA831">
        <v>41.625</v>
      </c>
      <c r="FB831">
        <v>42.687</v>
      </c>
      <c r="FC831">
        <v>41.75</v>
      </c>
      <c r="FD831">
        <v>42.062</v>
      </c>
      <c r="FE831">
        <v>41.625</v>
      </c>
      <c r="FF831">
        <v>1955.025555555555</v>
      </c>
      <c r="FG831">
        <v>39.91</v>
      </c>
      <c r="FH831">
        <v>0</v>
      </c>
      <c r="FI831">
        <v>12760.40000009537</v>
      </c>
      <c r="FJ831">
        <v>0</v>
      </c>
      <c r="FK831">
        <v>1345.084</v>
      </c>
      <c r="FL831">
        <v>-8.809999983715016</v>
      </c>
      <c r="FM831">
        <v>-190.4769227412144</v>
      </c>
      <c r="FN831">
        <v>27230.888</v>
      </c>
      <c r="FO831">
        <v>15</v>
      </c>
      <c r="FP831">
        <v>0</v>
      </c>
      <c r="FQ831" t="s">
        <v>439</v>
      </c>
      <c r="FR831">
        <v>1760210915.6</v>
      </c>
      <c r="FS831">
        <v>0</v>
      </c>
      <c r="FT831">
        <v>0</v>
      </c>
      <c r="FU831">
        <v>-0.215</v>
      </c>
      <c r="FV831">
        <v>0</v>
      </c>
      <c r="FW831">
        <v>-0.6919999999999999</v>
      </c>
      <c r="FX831">
        <v>0</v>
      </c>
      <c r="FY831">
        <v>400</v>
      </c>
      <c r="FZ831">
        <v>0</v>
      </c>
      <c r="GA831">
        <v>0.15</v>
      </c>
      <c r="GB831">
        <v>0</v>
      </c>
      <c r="GC831">
        <v>-47.89245609756097</v>
      </c>
      <c r="GD831">
        <v>-1.229078048780435</v>
      </c>
      <c r="GE831">
        <v>0.3229462192248116</v>
      </c>
      <c r="GF831">
        <v>0</v>
      </c>
      <c r="GG831">
        <v>1345.815</v>
      </c>
      <c r="GH831">
        <v>-9.287853332461534</v>
      </c>
      <c r="GI831">
        <v>0.9556496096742644</v>
      </c>
      <c r="GJ831">
        <v>0</v>
      </c>
      <c r="GK831">
        <v>5.251109756097561</v>
      </c>
      <c r="GL831">
        <v>0.03542885017422238</v>
      </c>
      <c r="GM831">
        <v>0.004265503994929028</v>
      </c>
      <c r="GN831">
        <v>1</v>
      </c>
      <c r="GO831">
        <v>1</v>
      </c>
      <c r="GP831">
        <v>3</v>
      </c>
      <c r="GQ831" t="s">
        <v>446</v>
      </c>
      <c r="GR831">
        <v>3.13307</v>
      </c>
      <c r="GS831">
        <v>2.76025</v>
      </c>
      <c r="GT831">
        <v>0.137482</v>
      </c>
      <c r="GU831">
        <v>0.141879</v>
      </c>
      <c r="GV831">
        <v>0.0821557</v>
      </c>
      <c r="GW831">
        <v>0.0618799</v>
      </c>
      <c r="GX831">
        <v>27340.3</v>
      </c>
      <c r="GY831">
        <v>27208.9</v>
      </c>
      <c r="GZ831">
        <v>29485.3</v>
      </c>
      <c r="HA831">
        <v>29315.3</v>
      </c>
      <c r="HB831">
        <v>35764.6</v>
      </c>
      <c r="HC831">
        <v>36434.9</v>
      </c>
      <c r="HD831">
        <v>41486.7</v>
      </c>
      <c r="HE831">
        <v>41646</v>
      </c>
      <c r="HF831">
        <v>1.91138</v>
      </c>
      <c r="HG831">
        <v>1.82138</v>
      </c>
      <c r="HH831">
        <v>-0.0139028</v>
      </c>
      <c r="HI831">
        <v>0</v>
      </c>
      <c r="HJ831">
        <v>24.2419</v>
      </c>
      <c r="HK831">
        <v>999.9</v>
      </c>
      <c r="HL831">
        <v>32.2</v>
      </c>
      <c r="HM831">
        <v>31.2</v>
      </c>
      <c r="HN831">
        <v>16.283</v>
      </c>
      <c r="HO831">
        <v>62.5871</v>
      </c>
      <c r="HP831">
        <v>30.9014</v>
      </c>
      <c r="HQ831">
        <v>1</v>
      </c>
      <c r="HR831">
        <v>0.312259</v>
      </c>
      <c r="HS831">
        <v>5.15335</v>
      </c>
      <c r="HT831">
        <v>20.2644</v>
      </c>
      <c r="HU831">
        <v>5.21924</v>
      </c>
      <c r="HV831">
        <v>12.0159</v>
      </c>
      <c r="HW831">
        <v>4.9886</v>
      </c>
      <c r="HX831">
        <v>3.2876</v>
      </c>
      <c r="HY831">
        <v>9999</v>
      </c>
      <c r="HZ831">
        <v>9999</v>
      </c>
      <c r="IA831">
        <v>9999</v>
      </c>
      <c r="IB831">
        <v>999.9</v>
      </c>
      <c r="IC831">
        <v>4.97283</v>
      </c>
      <c r="ID831">
        <v>1.86661</v>
      </c>
      <c r="IE831">
        <v>1.86585</v>
      </c>
      <c r="IF831">
        <v>1.86584</v>
      </c>
      <c r="IG831">
        <v>1.86768</v>
      </c>
      <c r="IH831">
        <v>1.87015</v>
      </c>
      <c r="II831">
        <v>1.86876</v>
      </c>
      <c r="IJ831">
        <v>1.87027</v>
      </c>
      <c r="IK831">
        <v>0</v>
      </c>
      <c r="IL831">
        <v>0</v>
      </c>
      <c r="IM831">
        <v>0</v>
      </c>
      <c r="IN831">
        <v>0</v>
      </c>
      <c r="IO831" t="s">
        <v>441</v>
      </c>
      <c r="IP831" t="s">
        <v>442</v>
      </c>
      <c r="IQ831" t="s">
        <v>443</v>
      </c>
      <c r="IR831" t="s">
        <v>443</v>
      </c>
      <c r="IS831" t="s">
        <v>443</v>
      </c>
      <c r="IT831" t="s">
        <v>443</v>
      </c>
      <c r="IU831">
        <v>0</v>
      </c>
      <c r="IV831">
        <v>100</v>
      </c>
      <c r="IW831">
        <v>100</v>
      </c>
      <c r="IX831">
        <v>-2.893</v>
      </c>
      <c r="IY831">
        <v>0.0805</v>
      </c>
      <c r="IZ831">
        <v>-1.414774939843471</v>
      </c>
      <c r="JA831">
        <v>-0.002262605230658699</v>
      </c>
      <c r="JB831">
        <v>4.117972070868355E-07</v>
      </c>
      <c r="JC831">
        <v>-1.535053720392113E-10</v>
      </c>
      <c r="JD831">
        <v>-0.05773197212917025</v>
      </c>
      <c r="JE831">
        <v>-0.004387372397949352</v>
      </c>
      <c r="JF831">
        <v>0.001148265067849212</v>
      </c>
      <c r="JG831">
        <v>-2.372704636287677E-05</v>
      </c>
      <c r="JH831">
        <v>4</v>
      </c>
      <c r="JI831">
        <v>2346</v>
      </c>
      <c r="JJ831">
        <v>1</v>
      </c>
      <c r="JK831">
        <v>24</v>
      </c>
      <c r="JL831">
        <v>21782.9</v>
      </c>
      <c r="JM831">
        <v>29358631.5</v>
      </c>
      <c r="JN831">
        <v>1.68579</v>
      </c>
      <c r="JO831">
        <v>2.26318</v>
      </c>
      <c r="JP831">
        <v>1.39648</v>
      </c>
      <c r="JQ831">
        <v>2.35352</v>
      </c>
      <c r="JR831">
        <v>1.49536</v>
      </c>
      <c r="JS831">
        <v>2.55005</v>
      </c>
      <c r="JT831">
        <v>35.9879</v>
      </c>
      <c r="JU831">
        <v>24.0175</v>
      </c>
      <c r="JV831">
        <v>18</v>
      </c>
      <c r="JW831">
        <v>503.047</v>
      </c>
      <c r="JX831">
        <v>435.349</v>
      </c>
      <c r="JY831">
        <v>18.8203</v>
      </c>
      <c r="JZ831">
        <v>31.4194</v>
      </c>
      <c r="KA831">
        <v>30.0006</v>
      </c>
      <c r="KB831">
        <v>31.2026</v>
      </c>
      <c r="KC831">
        <v>31.128</v>
      </c>
      <c r="KD831">
        <v>33.7816</v>
      </c>
      <c r="KE831">
        <v>28.5807</v>
      </c>
      <c r="KF831">
        <v>22.9583</v>
      </c>
      <c r="KG831">
        <v>18.7003</v>
      </c>
      <c r="KH831">
        <v>787.995</v>
      </c>
      <c r="KI831">
        <v>11.5848</v>
      </c>
      <c r="KJ831">
        <v>100.765</v>
      </c>
      <c r="KK831">
        <v>100.147</v>
      </c>
    </row>
    <row r="832" spans="1:297">
      <c r="A832">
        <v>816</v>
      </c>
      <c r="B832">
        <v>1761517894</v>
      </c>
      <c r="C832">
        <v>10683.5</v>
      </c>
      <c r="D832" t="s">
        <v>2082</v>
      </c>
      <c r="E832" t="s">
        <v>2083</v>
      </c>
      <c r="F832">
        <v>5</v>
      </c>
      <c r="G832" t="s">
        <v>1989</v>
      </c>
      <c r="H832" t="s">
        <v>436</v>
      </c>
      <c r="I832">
        <v>1761517891.2</v>
      </c>
      <c r="J832">
        <f>(K832)/1000</f>
        <v>0</v>
      </c>
      <c r="K832">
        <f>IF(DP832, AN832, AH832)</f>
        <v>0</v>
      </c>
      <c r="L832">
        <f>IF(DP832, AI832, AG832)</f>
        <v>0</v>
      </c>
      <c r="M832">
        <f>DR832 - IF(AU832&gt;1, L832*DL832*100.0/(AW832), 0)</f>
        <v>0</v>
      </c>
      <c r="N832">
        <f>((T832-J832/2)*M832-L832)/(T832+J832/2)</f>
        <v>0</v>
      </c>
      <c r="O832">
        <f>N832*(DY832+DZ832)/1000.0</f>
        <v>0</v>
      </c>
      <c r="P832">
        <f>(DR832 - IF(AU832&gt;1, L832*DL832*100.0/(AW832), 0))*(DY832+DZ832)/1000.0</f>
        <v>0</v>
      </c>
      <c r="Q832">
        <f>2.0/((1/S832-1/R832)+SIGN(S832)*SQRT((1/S832-1/R832)*(1/S832-1/R832) + 4*DM832/((DM832+1)*(DM832+1))*(2*1/S832*1/R832-1/R832*1/R832)))</f>
        <v>0</v>
      </c>
      <c r="R832">
        <f>IF(LEFT(DN832,1)&lt;&gt;"0",IF(LEFT(DN832,1)="1",3.0,DO832),$D$5+$E$5*(EF832*DY832/($K$5*1000))+$F$5*(EF832*DY832/($K$5*1000))*MAX(MIN(DL832,$J$5),$I$5)*MAX(MIN(DL832,$J$5),$I$5)+$G$5*MAX(MIN(DL832,$J$5),$I$5)*(EF832*DY832/($K$5*1000))+$H$5*(EF832*DY832/($K$5*1000))*(EF832*DY832/($K$5*1000)))</f>
        <v>0</v>
      </c>
      <c r="S832">
        <f>J832*(1000-(1000*0.61365*exp(17.502*W832/(240.97+W832))/(DY832+DZ832)+DT832)/2)/(1000*0.61365*exp(17.502*W832/(240.97+W832))/(DY832+DZ832)-DT832)</f>
        <v>0</v>
      </c>
      <c r="T832">
        <f>1/((DM832+1)/(Q832/1.6)+1/(R832/1.37)) + DM832/((DM832+1)/(Q832/1.6) + DM832/(R832/1.37))</f>
        <v>0</v>
      </c>
      <c r="U832">
        <f>(DH832*DK832)</f>
        <v>0</v>
      </c>
      <c r="V832">
        <f>(EA832+(U832+2*0.95*5.67E-8*(((EA832+$B$7)+273)^4-(EA832+273)^4)-44100*J832)/(1.84*29.3*R832+8*0.95*5.67E-8*(EA832+273)^3))</f>
        <v>0</v>
      </c>
      <c r="W832">
        <f>($C$7*EB832+$D$7*EC832+$E$7*V832)</f>
        <v>0</v>
      </c>
      <c r="X832">
        <f>0.61365*exp(17.502*W832/(240.97+W832))</f>
        <v>0</v>
      </c>
      <c r="Y832">
        <f>(Z832/AA832*100)</f>
        <v>0</v>
      </c>
      <c r="Z832">
        <f>DT832*(DY832+DZ832)/1000</f>
        <v>0</v>
      </c>
      <c r="AA832">
        <f>0.61365*exp(17.502*EA832/(240.97+EA832))</f>
        <v>0</v>
      </c>
      <c r="AB832">
        <f>(X832-DT832*(DY832+DZ832)/1000)</f>
        <v>0</v>
      </c>
      <c r="AC832">
        <f>(-J832*44100)</f>
        <v>0</v>
      </c>
      <c r="AD832">
        <f>2*29.3*R832*0.92*(EA832-W832)</f>
        <v>0</v>
      </c>
      <c r="AE832">
        <f>2*0.95*5.67E-8*(((EA832+$B$7)+273)^4-(W832+273)^4)</f>
        <v>0</v>
      </c>
      <c r="AF832">
        <f>U832+AE832+AC832+AD832</f>
        <v>0</v>
      </c>
      <c r="AG832">
        <f>DX832*AU832*(DS832-DR832*(1000-AU832*DU832)/(1000-AU832*DT832))/(100*DL832)</f>
        <v>0</v>
      </c>
      <c r="AH832">
        <f>1000*DX832*AU832*(DT832-DU832)/(100*DL832*(1000-AU832*DT832))</f>
        <v>0</v>
      </c>
      <c r="AI832">
        <f>(AJ832 - AK832 - DY832*1E3/(8.314*(EA832+273.15)) * AM832/DX832 * AL832) * DX832/(100*DL832) * (1000 - DU832)/1000</f>
        <v>0</v>
      </c>
      <c r="AJ832">
        <v>784.7653205277887</v>
      </c>
      <c r="AK832">
        <v>747.4465999999996</v>
      </c>
      <c r="AL832">
        <v>3.345373090517687</v>
      </c>
      <c r="AM832">
        <v>65.59915054871037</v>
      </c>
      <c r="AN832">
        <f>(AP832 - AO832 + DY832*1E3/(8.314*(EA832+273.15)) * AR832/DX832 * AQ832) * DX832/(100*DL832) * 1000/(1000 - AP832)</f>
        <v>0</v>
      </c>
      <c r="AO832">
        <v>11.64480070864617</v>
      </c>
      <c r="AP832">
        <v>16.89891818181818</v>
      </c>
      <c r="AQ832">
        <v>-3.963980208240766E-05</v>
      </c>
      <c r="AR832">
        <v>106.857020934854</v>
      </c>
      <c r="AS832">
        <v>0</v>
      </c>
      <c r="AT832">
        <v>0</v>
      </c>
      <c r="AU832">
        <f>IF(AS832*$H$13&gt;=AW832,1.0,(AW832/(AW832-AS832*$H$13)))</f>
        <v>0</v>
      </c>
      <c r="AV832">
        <f>(AU832-1)*100</f>
        <v>0</v>
      </c>
      <c r="AW832">
        <f>MAX(0,($B$13+$C$13*EF832)/(1+$D$13*EF832)*DY832/(EA832+273)*$E$13)</f>
        <v>0</v>
      </c>
      <c r="AX832" t="s">
        <v>437</v>
      </c>
      <c r="AY832" t="s">
        <v>437</v>
      </c>
      <c r="AZ832">
        <v>0</v>
      </c>
      <c r="BA832">
        <v>0</v>
      </c>
      <c r="BB832">
        <f>1-AZ832/BA832</f>
        <v>0</v>
      </c>
      <c r="BC832">
        <v>0</v>
      </c>
      <c r="BD832" t="s">
        <v>437</v>
      </c>
      <c r="BE832" t="s">
        <v>437</v>
      </c>
      <c r="BF832">
        <v>0</v>
      </c>
      <c r="BG832">
        <v>0</v>
      </c>
      <c r="BH832">
        <f>1-BF832/BG832</f>
        <v>0</v>
      </c>
      <c r="BI832">
        <v>0.5</v>
      </c>
      <c r="BJ832">
        <f>DI832</f>
        <v>0</v>
      </c>
      <c r="BK832">
        <f>L832</f>
        <v>0</v>
      </c>
      <c r="BL832">
        <f>BH832*BI832*BJ832</f>
        <v>0</v>
      </c>
      <c r="BM832">
        <f>(BK832-BC832)/BJ832</f>
        <v>0</v>
      </c>
      <c r="BN832">
        <f>(BA832-BG832)/BG832</f>
        <v>0</v>
      </c>
      <c r="BO832">
        <f>AZ832/(BB832+AZ832/BG832)</f>
        <v>0</v>
      </c>
      <c r="BP832" t="s">
        <v>437</v>
      </c>
      <c r="BQ832">
        <v>0</v>
      </c>
      <c r="BR832">
        <f>IF(BQ832&lt;&gt;0, BQ832, BO832)</f>
        <v>0</v>
      </c>
      <c r="BS832">
        <f>1-BR832/BG832</f>
        <v>0</v>
      </c>
      <c r="BT832">
        <f>(BG832-BF832)/(BG832-BR832)</f>
        <v>0</v>
      </c>
      <c r="BU832">
        <f>(BA832-BG832)/(BA832-BR832)</f>
        <v>0</v>
      </c>
      <c r="BV832">
        <f>(BG832-BF832)/(BG832-AZ832)</f>
        <v>0</v>
      </c>
      <c r="BW832">
        <f>(BA832-BG832)/(BA832-AZ832)</f>
        <v>0</v>
      </c>
      <c r="BX832">
        <f>(BT832*BR832/BF832)</f>
        <v>0</v>
      </c>
      <c r="BY832">
        <f>(1-BX832)</f>
        <v>0</v>
      </c>
      <c r="BZ832">
        <v>2020</v>
      </c>
      <c r="CA832">
        <v>290.0000000000001</v>
      </c>
      <c r="CB832">
        <v>1590.42</v>
      </c>
      <c r="CC832">
        <v>295</v>
      </c>
      <c r="CD832">
        <v>5220.67</v>
      </c>
      <c r="CE832">
        <v>1591.29</v>
      </c>
      <c r="CF832">
        <v>-0.87</v>
      </c>
      <c r="CG832">
        <v>300.0000000000001</v>
      </c>
      <c r="CH832">
        <v>23.8</v>
      </c>
      <c r="CI832">
        <v>1650.734719841875</v>
      </c>
      <c r="CJ832">
        <v>2.032994541366527</v>
      </c>
      <c r="CK832">
        <v>-31.03478562282126</v>
      </c>
      <c r="CL832">
        <v>0.9198548094063967</v>
      </c>
      <c r="CM832">
        <v>0.9759925733019913</v>
      </c>
      <c r="CN832">
        <v>-0.00431141668520578</v>
      </c>
      <c r="CO832">
        <v>289.9999999999999</v>
      </c>
      <c r="CP832">
        <v>1590.91</v>
      </c>
      <c r="CQ832">
        <v>765</v>
      </c>
      <c r="CR832">
        <v>5219.32</v>
      </c>
      <c r="CS832">
        <v>1591.27</v>
      </c>
      <c r="CT832">
        <v>-0.36</v>
      </c>
      <c r="DH832">
        <f>$B$11*EG832+$C$11*EH832+$F$11*ES832*(1-EV832)</f>
        <v>0</v>
      </c>
      <c r="DI832">
        <f>DH832*DJ832</f>
        <v>0</v>
      </c>
      <c r="DJ832">
        <f>($B$11*$D$9+$C$11*$D$9+$F$11*((FF832+EX832)/MAX(FF832+EX832+FG832, 0.1)*$I$9+FG832/MAX(FF832+EX832+FG832, 0.1)*$J$9))/($B$11+$C$11+$F$11)</f>
        <v>0</v>
      </c>
      <c r="DK832">
        <f>($B$11*$K$9+$C$11*$K$9+$F$11*((FF832+EX832)/MAX(FF832+EX832+FG832, 0.1)*$P$9+FG832/MAX(FF832+EX832+FG832, 0.1)*$Q$9))/($B$11+$C$11+$F$11)</f>
        <v>0</v>
      </c>
      <c r="DL832">
        <v>6</v>
      </c>
      <c r="DM832">
        <v>0.5</v>
      </c>
      <c r="DN832" t="s">
        <v>438</v>
      </c>
      <c r="DO832">
        <v>2</v>
      </c>
      <c r="DP832" t="b">
        <v>1</v>
      </c>
      <c r="DQ832">
        <v>1761517891.2</v>
      </c>
      <c r="DR832">
        <v>727.2493000000001</v>
      </c>
      <c r="DS832">
        <v>776.0735</v>
      </c>
      <c r="DT832">
        <v>16.90338</v>
      </c>
      <c r="DU832">
        <v>11.64457</v>
      </c>
      <c r="DV832">
        <v>730.1563</v>
      </c>
      <c r="DW832">
        <v>16.82292</v>
      </c>
      <c r="DX832">
        <v>499.9477</v>
      </c>
      <c r="DY832">
        <v>90.24279</v>
      </c>
      <c r="DZ832">
        <v>0.09980488</v>
      </c>
      <c r="EA832">
        <v>24.33551</v>
      </c>
      <c r="EB832">
        <v>24.01675</v>
      </c>
      <c r="EC832">
        <v>999.9</v>
      </c>
      <c r="ED832">
        <v>0</v>
      </c>
      <c r="EE832">
        <v>0</v>
      </c>
      <c r="EF832">
        <v>10014.87</v>
      </c>
      <c r="EG832">
        <v>0</v>
      </c>
      <c r="EH832">
        <v>1069.246</v>
      </c>
      <c r="EI832">
        <v>-48.82454</v>
      </c>
      <c r="EJ832">
        <v>739.7537</v>
      </c>
      <c r="EK832">
        <v>785.2171000000001</v>
      </c>
      <c r="EL832">
        <v>5.258816</v>
      </c>
      <c r="EM832">
        <v>776.0735</v>
      </c>
      <c r="EN832">
        <v>11.64457</v>
      </c>
      <c r="EO832">
        <v>1.525405</v>
      </c>
      <c r="EP832">
        <v>1.050837</v>
      </c>
      <c r="EQ832">
        <v>13.22524</v>
      </c>
      <c r="ER832">
        <v>7.640969999999998</v>
      </c>
      <c r="ES832">
        <v>2000</v>
      </c>
      <c r="ET832">
        <v>0.9799947</v>
      </c>
      <c r="EU832">
        <v>0.0200051</v>
      </c>
      <c r="EV832">
        <v>0</v>
      </c>
      <c r="EW832">
        <v>1343.642</v>
      </c>
      <c r="EX832">
        <v>5.000970000000001</v>
      </c>
      <c r="EY832">
        <v>27201.9</v>
      </c>
      <c r="EZ832">
        <v>16707.55</v>
      </c>
      <c r="FA832">
        <v>41.625</v>
      </c>
      <c r="FB832">
        <v>42.687</v>
      </c>
      <c r="FC832">
        <v>41.75</v>
      </c>
      <c r="FD832">
        <v>42.062</v>
      </c>
      <c r="FE832">
        <v>41.625</v>
      </c>
      <c r="FF832">
        <v>1955.09</v>
      </c>
      <c r="FG832">
        <v>39.90999999999999</v>
      </c>
      <c r="FH832">
        <v>0</v>
      </c>
      <c r="FI832">
        <v>12765.20000004768</v>
      </c>
      <c r="FJ832">
        <v>0</v>
      </c>
      <c r="FK832">
        <v>1344.4048</v>
      </c>
      <c r="FL832">
        <v>-10.07000002539849</v>
      </c>
      <c r="FM832">
        <v>-195.4692310096812</v>
      </c>
      <c r="FN832">
        <v>27215.676</v>
      </c>
      <c r="FO832">
        <v>15</v>
      </c>
      <c r="FP832">
        <v>0</v>
      </c>
      <c r="FQ832" t="s">
        <v>439</v>
      </c>
      <c r="FR832">
        <v>1760210915.6</v>
      </c>
      <c r="FS832">
        <v>0</v>
      </c>
      <c r="FT832">
        <v>0</v>
      </c>
      <c r="FU832">
        <v>-0.215</v>
      </c>
      <c r="FV832">
        <v>0</v>
      </c>
      <c r="FW832">
        <v>-0.6919999999999999</v>
      </c>
      <c r="FX832">
        <v>0</v>
      </c>
      <c r="FY832">
        <v>400</v>
      </c>
      <c r="FZ832">
        <v>0</v>
      </c>
      <c r="GA832">
        <v>0.15</v>
      </c>
      <c r="GB832">
        <v>0</v>
      </c>
      <c r="GC832">
        <v>-48.12028</v>
      </c>
      <c r="GD832">
        <v>-5.02432795497177</v>
      </c>
      <c r="GE832">
        <v>0.5265927312449346</v>
      </c>
      <c r="GF832">
        <v>0</v>
      </c>
      <c r="GG832">
        <v>1344.942941176471</v>
      </c>
      <c r="GH832">
        <v>-9.181054242332932</v>
      </c>
      <c r="GI832">
        <v>0.9502245227306254</v>
      </c>
      <c r="GJ832">
        <v>0</v>
      </c>
      <c r="GK832">
        <v>5.255043250000001</v>
      </c>
      <c r="GL832">
        <v>0.02388551594745864</v>
      </c>
      <c r="GM832">
        <v>0.003099049360287813</v>
      </c>
      <c r="GN832">
        <v>1</v>
      </c>
      <c r="GO832">
        <v>1</v>
      </c>
      <c r="GP832">
        <v>3</v>
      </c>
      <c r="GQ832" t="s">
        <v>446</v>
      </c>
      <c r="GR832">
        <v>3.13301</v>
      </c>
      <c r="GS832">
        <v>2.76045</v>
      </c>
      <c r="GT832">
        <v>0.139601</v>
      </c>
      <c r="GU832">
        <v>0.143921</v>
      </c>
      <c r="GV832">
        <v>0.0821327</v>
      </c>
      <c r="GW832">
        <v>0.0618692</v>
      </c>
      <c r="GX832">
        <v>27273</v>
      </c>
      <c r="GY832">
        <v>27144.1</v>
      </c>
      <c r="GZ832">
        <v>29485.2</v>
      </c>
      <c r="HA832">
        <v>29315.4</v>
      </c>
      <c r="HB832">
        <v>35765.5</v>
      </c>
      <c r="HC832">
        <v>36435.4</v>
      </c>
      <c r="HD832">
        <v>41486.7</v>
      </c>
      <c r="HE832">
        <v>41646</v>
      </c>
      <c r="HF832">
        <v>1.91112</v>
      </c>
      <c r="HG832">
        <v>1.8217</v>
      </c>
      <c r="HH832">
        <v>-0.0138879</v>
      </c>
      <c r="HI832">
        <v>0</v>
      </c>
      <c r="HJ832">
        <v>24.2438</v>
      </c>
      <c r="HK832">
        <v>999.9</v>
      </c>
      <c r="HL832">
        <v>32.2</v>
      </c>
      <c r="HM832">
        <v>31.2</v>
      </c>
      <c r="HN832">
        <v>16.2807</v>
      </c>
      <c r="HO832">
        <v>62.5971</v>
      </c>
      <c r="HP832">
        <v>30.9615</v>
      </c>
      <c r="HQ832">
        <v>1</v>
      </c>
      <c r="HR832">
        <v>0.314665</v>
      </c>
      <c r="HS832">
        <v>5.28632</v>
      </c>
      <c r="HT832">
        <v>20.2604</v>
      </c>
      <c r="HU832">
        <v>5.21714</v>
      </c>
      <c r="HV832">
        <v>12.0159</v>
      </c>
      <c r="HW832">
        <v>4.98805</v>
      </c>
      <c r="HX832">
        <v>3.28728</v>
      </c>
      <c r="HY832">
        <v>9999</v>
      </c>
      <c r="HZ832">
        <v>9999</v>
      </c>
      <c r="IA832">
        <v>9999</v>
      </c>
      <c r="IB832">
        <v>999.9</v>
      </c>
      <c r="IC832">
        <v>4.97289</v>
      </c>
      <c r="ID832">
        <v>1.86661</v>
      </c>
      <c r="IE832">
        <v>1.86586</v>
      </c>
      <c r="IF832">
        <v>1.86584</v>
      </c>
      <c r="IG832">
        <v>1.86769</v>
      </c>
      <c r="IH832">
        <v>1.87017</v>
      </c>
      <c r="II832">
        <v>1.86876</v>
      </c>
      <c r="IJ832">
        <v>1.87027</v>
      </c>
      <c r="IK832">
        <v>0</v>
      </c>
      <c r="IL832">
        <v>0</v>
      </c>
      <c r="IM832">
        <v>0</v>
      </c>
      <c r="IN832">
        <v>0</v>
      </c>
      <c r="IO832" t="s">
        <v>441</v>
      </c>
      <c r="IP832" t="s">
        <v>442</v>
      </c>
      <c r="IQ832" t="s">
        <v>443</v>
      </c>
      <c r="IR832" t="s">
        <v>443</v>
      </c>
      <c r="IS832" t="s">
        <v>443</v>
      </c>
      <c r="IT832" t="s">
        <v>443</v>
      </c>
      <c r="IU832">
        <v>0</v>
      </c>
      <c r="IV832">
        <v>100</v>
      </c>
      <c r="IW832">
        <v>100</v>
      </c>
      <c r="IX832">
        <v>-2.925</v>
      </c>
      <c r="IY832">
        <v>0.0804</v>
      </c>
      <c r="IZ832">
        <v>-1.414774939843471</v>
      </c>
      <c r="JA832">
        <v>-0.002262605230658699</v>
      </c>
      <c r="JB832">
        <v>4.117972070868355E-07</v>
      </c>
      <c r="JC832">
        <v>-1.535053720392113E-10</v>
      </c>
      <c r="JD832">
        <v>-0.05773197212917025</v>
      </c>
      <c r="JE832">
        <v>-0.004387372397949352</v>
      </c>
      <c r="JF832">
        <v>0.001148265067849212</v>
      </c>
      <c r="JG832">
        <v>-2.372704636287677E-05</v>
      </c>
      <c r="JH832">
        <v>4</v>
      </c>
      <c r="JI832">
        <v>2346</v>
      </c>
      <c r="JJ832">
        <v>1</v>
      </c>
      <c r="JK832">
        <v>24</v>
      </c>
      <c r="JL832">
        <v>21783</v>
      </c>
      <c r="JM832">
        <v>29358631.6</v>
      </c>
      <c r="JN832">
        <v>1.71265</v>
      </c>
      <c r="JO832">
        <v>2.26196</v>
      </c>
      <c r="JP832">
        <v>1.39648</v>
      </c>
      <c r="JQ832">
        <v>2.34985</v>
      </c>
      <c r="JR832">
        <v>1.49536</v>
      </c>
      <c r="JS832">
        <v>2.54028</v>
      </c>
      <c r="JT832">
        <v>35.9879</v>
      </c>
      <c r="JU832">
        <v>24.0262</v>
      </c>
      <c r="JV832">
        <v>18</v>
      </c>
      <c r="JW832">
        <v>502.892</v>
      </c>
      <c r="JX832">
        <v>435.549</v>
      </c>
      <c r="JY832">
        <v>18.7189</v>
      </c>
      <c r="JZ832">
        <v>31.4194</v>
      </c>
      <c r="KA832">
        <v>30.0016</v>
      </c>
      <c r="KB832">
        <v>31.2038</v>
      </c>
      <c r="KC832">
        <v>31.128</v>
      </c>
      <c r="KD832">
        <v>34.4025</v>
      </c>
      <c r="KE832">
        <v>28.5807</v>
      </c>
      <c r="KF832">
        <v>22.9583</v>
      </c>
      <c r="KG832">
        <v>18.685</v>
      </c>
      <c r="KH832">
        <v>808.038</v>
      </c>
      <c r="KI832">
        <v>11.6152</v>
      </c>
      <c r="KJ832">
        <v>100.765</v>
      </c>
      <c r="KK832">
        <v>100.147</v>
      </c>
    </row>
    <row r="833" spans="1:297">
      <c r="A833">
        <v>817</v>
      </c>
      <c r="B833">
        <v>1761517899</v>
      </c>
      <c r="C833">
        <v>10688.5</v>
      </c>
      <c r="D833" t="s">
        <v>2084</v>
      </c>
      <c r="E833" t="s">
        <v>2085</v>
      </c>
      <c r="F833">
        <v>5</v>
      </c>
      <c r="G833" t="s">
        <v>1989</v>
      </c>
      <c r="H833" t="s">
        <v>436</v>
      </c>
      <c r="I833">
        <v>1761517896.5</v>
      </c>
      <c r="J833">
        <f>(K833)/1000</f>
        <v>0</v>
      </c>
      <c r="K833">
        <f>IF(DP833, AN833, AH833)</f>
        <v>0</v>
      </c>
      <c r="L833">
        <f>IF(DP833, AI833, AG833)</f>
        <v>0</v>
      </c>
      <c r="M833">
        <f>DR833 - IF(AU833&gt;1, L833*DL833*100.0/(AW833), 0)</f>
        <v>0</v>
      </c>
      <c r="N833">
        <f>((T833-J833/2)*M833-L833)/(T833+J833/2)</f>
        <v>0</v>
      </c>
      <c r="O833">
        <f>N833*(DY833+DZ833)/1000.0</f>
        <v>0</v>
      </c>
      <c r="P833">
        <f>(DR833 - IF(AU833&gt;1, L833*DL833*100.0/(AW833), 0))*(DY833+DZ833)/1000.0</f>
        <v>0</v>
      </c>
      <c r="Q833">
        <f>2.0/((1/S833-1/R833)+SIGN(S833)*SQRT((1/S833-1/R833)*(1/S833-1/R833) + 4*DM833/((DM833+1)*(DM833+1))*(2*1/S833*1/R833-1/R833*1/R833)))</f>
        <v>0</v>
      </c>
      <c r="R833">
        <f>IF(LEFT(DN833,1)&lt;&gt;"0",IF(LEFT(DN833,1)="1",3.0,DO833),$D$5+$E$5*(EF833*DY833/($K$5*1000))+$F$5*(EF833*DY833/($K$5*1000))*MAX(MIN(DL833,$J$5),$I$5)*MAX(MIN(DL833,$J$5),$I$5)+$G$5*MAX(MIN(DL833,$J$5),$I$5)*(EF833*DY833/($K$5*1000))+$H$5*(EF833*DY833/($K$5*1000))*(EF833*DY833/($K$5*1000)))</f>
        <v>0</v>
      </c>
      <c r="S833">
        <f>J833*(1000-(1000*0.61365*exp(17.502*W833/(240.97+W833))/(DY833+DZ833)+DT833)/2)/(1000*0.61365*exp(17.502*W833/(240.97+W833))/(DY833+DZ833)-DT833)</f>
        <v>0</v>
      </c>
      <c r="T833">
        <f>1/((DM833+1)/(Q833/1.6)+1/(R833/1.37)) + DM833/((DM833+1)/(Q833/1.6) + DM833/(R833/1.37))</f>
        <v>0</v>
      </c>
      <c r="U833">
        <f>(DH833*DK833)</f>
        <v>0</v>
      </c>
      <c r="V833">
        <f>(EA833+(U833+2*0.95*5.67E-8*(((EA833+$B$7)+273)^4-(EA833+273)^4)-44100*J833)/(1.84*29.3*R833+8*0.95*5.67E-8*(EA833+273)^3))</f>
        <v>0</v>
      </c>
      <c r="W833">
        <f>($C$7*EB833+$D$7*EC833+$E$7*V833)</f>
        <v>0</v>
      </c>
      <c r="X833">
        <f>0.61365*exp(17.502*W833/(240.97+W833))</f>
        <v>0</v>
      </c>
      <c r="Y833">
        <f>(Z833/AA833*100)</f>
        <v>0</v>
      </c>
      <c r="Z833">
        <f>DT833*(DY833+DZ833)/1000</f>
        <v>0</v>
      </c>
      <c r="AA833">
        <f>0.61365*exp(17.502*EA833/(240.97+EA833))</f>
        <v>0</v>
      </c>
      <c r="AB833">
        <f>(X833-DT833*(DY833+DZ833)/1000)</f>
        <v>0</v>
      </c>
      <c r="AC833">
        <f>(-J833*44100)</f>
        <v>0</v>
      </c>
      <c r="AD833">
        <f>2*29.3*R833*0.92*(EA833-W833)</f>
        <v>0</v>
      </c>
      <c r="AE833">
        <f>2*0.95*5.67E-8*(((EA833+$B$7)+273)^4-(W833+273)^4)</f>
        <v>0</v>
      </c>
      <c r="AF833">
        <f>U833+AE833+AC833+AD833</f>
        <v>0</v>
      </c>
      <c r="AG833">
        <f>DX833*AU833*(DS833-DR833*(1000-AU833*DU833)/(1000-AU833*DT833))/(100*DL833)</f>
        <v>0</v>
      </c>
      <c r="AH833">
        <f>1000*DX833*AU833*(DT833-DU833)/(100*DL833*(1000-AU833*DT833))</f>
        <v>0</v>
      </c>
      <c r="AI833">
        <f>(AJ833 - AK833 - DY833*1E3/(8.314*(EA833+273.15)) * AM833/DX833 * AL833) * DX833/(100*DL833) * (1000 - DU833)/1000</f>
        <v>0</v>
      </c>
      <c r="AJ833">
        <v>801.5162772642394</v>
      </c>
      <c r="AK833">
        <v>764.0682606060606</v>
      </c>
      <c r="AL833">
        <v>3.330187064365071</v>
      </c>
      <c r="AM833">
        <v>65.59915054871037</v>
      </c>
      <c r="AN833">
        <f>(AP833 - AO833 + DY833*1E3/(8.314*(EA833+273.15)) * AR833/DX833 * AQ833) * DX833/(100*DL833) * 1000/(1000 - AP833)</f>
        <v>0</v>
      </c>
      <c r="AO833">
        <v>11.64087732832894</v>
      </c>
      <c r="AP833">
        <v>16.89017575757576</v>
      </c>
      <c r="AQ833">
        <v>-6.823196240420101E-05</v>
      </c>
      <c r="AR833">
        <v>106.857020934854</v>
      </c>
      <c r="AS833">
        <v>0</v>
      </c>
      <c r="AT833">
        <v>0</v>
      </c>
      <c r="AU833">
        <f>IF(AS833*$H$13&gt;=AW833,1.0,(AW833/(AW833-AS833*$H$13)))</f>
        <v>0</v>
      </c>
      <c r="AV833">
        <f>(AU833-1)*100</f>
        <v>0</v>
      </c>
      <c r="AW833">
        <f>MAX(0,($B$13+$C$13*EF833)/(1+$D$13*EF833)*DY833/(EA833+273)*$E$13)</f>
        <v>0</v>
      </c>
      <c r="AX833" t="s">
        <v>437</v>
      </c>
      <c r="AY833" t="s">
        <v>437</v>
      </c>
      <c r="AZ833">
        <v>0</v>
      </c>
      <c r="BA833">
        <v>0</v>
      </c>
      <c r="BB833">
        <f>1-AZ833/BA833</f>
        <v>0</v>
      </c>
      <c r="BC833">
        <v>0</v>
      </c>
      <c r="BD833" t="s">
        <v>437</v>
      </c>
      <c r="BE833" t="s">
        <v>437</v>
      </c>
      <c r="BF833">
        <v>0</v>
      </c>
      <c r="BG833">
        <v>0</v>
      </c>
      <c r="BH833">
        <f>1-BF833/BG833</f>
        <v>0</v>
      </c>
      <c r="BI833">
        <v>0.5</v>
      </c>
      <c r="BJ833">
        <f>DI833</f>
        <v>0</v>
      </c>
      <c r="BK833">
        <f>L833</f>
        <v>0</v>
      </c>
      <c r="BL833">
        <f>BH833*BI833*BJ833</f>
        <v>0</v>
      </c>
      <c r="BM833">
        <f>(BK833-BC833)/BJ833</f>
        <v>0</v>
      </c>
      <c r="BN833">
        <f>(BA833-BG833)/BG833</f>
        <v>0</v>
      </c>
      <c r="BO833">
        <f>AZ833/(BB833+AZ833/BG833)</f>
        <v>0</v>
      </c>
      <c r="BP833" t="s">
        <v>437</v>
      </c>
      <c r="BQ833">
        <v>0</v>
      </c>
      <c r="BR833">
        <f>IF(BQ833&lt;&gt;0, BQ833, BO833)</f>
        <v>0</v>
      </c>
      <c r="BS833">
        <f>1-BR833/BG833</f>
        <v>0</v>
      </c>
      <c r="BT833">
        <f>(BG833-BF833)/(BG833-BR833)</f>
        <v>0</v>
      </c>
      <c r="BU833">
        <f>(BA833-BG833)/(BA833-BR833)</f>
        <v>0</v>
      </c>
      <c r="BV833">
        <f>(BG833-BF833)/(BG833-AZ833)</f>
        <v>0</v>
      </c>
      <c r="BW833">
        <f>(BA833-BG833)/(BA833-AZ833)</f>
        <v>0</v>
      </c>
      <c r="BX833">
        <f>(BT833*BR833/BF833)</f>
        <v>0</v>
      </c>
      <c r="BY833">
        <f>(1-BX833)</f>
        <v>0</v>
      </c>
      <c r="BZ833">
        <v>2020</v>
      </c>
      <c r="CA833">
        <v>290.0000000000001</v>
      </c>
      <c r="CB833">
        <v>1590.42</v>
      </c>
      <c r="CC833">
        <v>295</v>
      </c>
      <c r="CD833">
        <v>5220.67</v>
      </c>
      <c r="CE833">
        <v>1591.29</v>
      </c>
      <c r="CF833">
        <v>-0.87</v>
      </c>
      <c r="CG833">
        <v>300.0000000000001</v>
      </c>
      <c r="CH833">
        <v>23.8</v>
      </c>
      <c r="CI833">
        <v>1650.734719841875</v>
      </c>
      <c r="CJ833">
        <v>2.032994541366527</v>
      </c>
      <c r="CK833">
        <v>-31.03478562282126</v>
      </c>
      <c r="CL833">
        <v>0.9198548094063967</v>
      </c>
      <c r="CM833">
        <v>0.9759925733019913</v>
      </c>
      <c r="CN833">
        <v>-0.00431141668520578</v>
      </c>
      <c r="CO833">
        <v>289.9999999999999</v>
      </c>
      <c r="CP833">
        <v>1590.91</v>
      </c>
      <c r="CQ833">
        <v>765</v>
      </c>
      <c r="CR833">
        <v>5219.32</v>
      </c>
      <c r="CS833">
        <v>1591.27</v>
      </c>
      <c r="CT833">
        <v>-0.36</v>
      </c>
      <c r="DH833">
        <f>$B$11*EG833+$C$11*EH833+$F$11*ES833*(1-EV833)</f>
        <v>0</v>
      </c>
      <c r="DI833">
        <f>DH833*DJ833</f>
        <v>0</v>
      </c>
      <c r="DJ833">
        <f>($B$11*$D$9+$C$11*$D$9+$F$11*((FF833+EX833)/MAX(FF833+EX833+FG833, 0.1)*$I$9+FG833/MAX(FF833+EX833+FG833, 0.1)*$J$9))/($B$11+$C$11+$F$11)</f>
        <v>0</v>
      </c>
      <c r="DK833">
        <f>($B$11*$K$9+$C$11*$K$9+$F$11*((FF833+EX833)/MAX(FF833+EX833+FG833, 0.1)*$P$9+FG833/MAX(FF833+EX833+FG833, 0.1)*$Q$9))/($B$11+$C$11+$F$11)</f>
        <v>0</v>
      </c>
      <c r="DL833">
        <v>6</v>
      </c>
      <c r="DM833">
        <v>0.5</v>
      </c>
      <c r="DN833" t="s">
        <v>438</v>
      </c>
      <c r="DO833">
        <v>2</v>
      </c>
      <c r="DP833" t="b">
        <v>1</v>
      </c>
      <c r="DQ833">
        <v>1761517896.5</v>
      </c>
      <c r="DR833">
        <v>744.596</v>
      </c>
      <c r="DS833">
        <v>793.7402222222222</v>
      </c>
      <c r="DT833">
        <v>16.89348888888889</v>
      </c>
      <c r="DU833">
        <v>11.64073333333333</v>
      </c>
      <c r="DV833">
        <v>747.536111111111</v>
      </c>
      <c r="DW833">
        <v>16.81317777777778</v>
      </c>
      <c r="DX833">
        <v>500.0642222222222</v>
      </c>
      <c r="DY833">
        <v>90.24324444444444</v>
      </c>
      <c r="DZ833">
        <v>0.1001858888888889</v>
      </c>
      <c r="EA833">
        <v>24.3302</v>
      </c>
      <c r="EB833">
        <v>24.00951111111111</v>
      </c>
      <c r="EC833">
        <v>999.9000000000001</v>
      </c>
      <c r="ED833">
        <v>0</v>
      </c>
      <c r="EE833">
        <v>0</v>
      </c>
      <c r="EF833">
        <v>9997.150000000001</v>
      </c>
      <c r="EG833">
        <v>0</v>
      </c>
      <c r="EH833">
        <v>1069.205555555556</v>
      </c>
      <c r="EI833">
        <v>-49.14422222222223</v>
      </c>
      <c r="EJ833">
        <v>757.3907777777778</v>
      </c>
      <c r="EK833">
        <v>803.0886666666668</v>
      </c>
      <c r="EL833">
        <v>5.252759999999999</v>
      </c>
      <c r="EM833">
        <v>793.7402222222222</v>
      </c>
      <c r="EN833">
        <v>11.64073333333333</v>
      </c>
      <c r="EO833">
        <v>1.524521111111111</v>
      </c>
      <c r="EP833">
        <v>1.050496666666667</v>
      </c>
      <c r="EQ833">
        <v>13.21637777777778</v>
      </c>
      <c r="ER833">
        <v>7.636220000000001</v>
      </c>
      <c r="ES833">
        <v>2000.035555555555</v>
      </c>
      <c r="ET833">
        <v>0.9799950000000001</v>
      </c>
      <c r="EU833">
        <v>0.0200048</v>
      </c>
      <c r="EV833">
        <v>0</v>
      </c>
      <c r="EW833">
        <v>1342.846666666667</v>
      </c>
      <c r="EX833">
        <v>5.00097</v>
      </c>
      <c r="EY833">
        <v>27186.6</v>
      </c>
      <c r="EZ833">
        <v>16707.85555555555</v>
      </c>
      <c r="FA833">
        <v>41.625</v>
      </c>
      <c r="FB833">
        <v>42.687</v>
      </c>
      <c r="FC833">
        <v>41.75</v>
      </c>
      <c r="FD833">
        <v>42.062</v>
      </c>
      <c r="FE833">
        <v>41.625</v>
      </c>
      <c r="FF833">
        <v>1955.125555555556</v>
      </c>
      <c r="FG833">
        <v>39.91</v>
      </c>
      <c r="FH833">
        <v>0</v>
      </c>
      <c r="FI833">
        <v>12770</v>
      </c>
      <c r="FJ833">
        <v>0</v>
      </c>
      <c r="FK833">
        <v>1343.5836</v>
      </c>
      <c r="FL833">
        <v>-8.269230784540909</v>
      </c>
      <c r="FM833">
        <v>-181.0461540516949</v>
      </c>
      <c r="FN833">
        <v>27200.884</v>
      </c>
      <c r="FO833">
        <v>15</v>
      </c>
      <c r="FP833">
        <v>0</v>
      </c>
      <c r="FQ833" t="s">
        <v>439</v>
      </c>
      <c r="FR833">
        <v>1760210915.6</v>
      </c>
      <c r="FS833">
        <v>0</v>
      </c>
      <c r="FT833">
        <v>0</v>
      </c>
      <c r="FU833">
        <v>-0.215</v>
      </c>
      <c r="FV833">
        <v>0</v>
      </c>
      <c r="FW833">
        <v>-0.6919999999999999</v>
      </c>
      <c r="FX833">
        <v>0</v>
      </c>
      <c r="FY833">
        <v>400</v>
      </c>
      <c r="FZ833">
        <v>0</v>
      </c>
      <c r="GA833">
        <v>0.15</v>
      </c>
      <c r="GB833">
        <v>0</v>
      </c>
      <c r="GC833">
        <v>-48.494015</v>
      </c>
      <c r="GD833">
        <v>-5.292060787992363</v>
      </c>
      <c r="GE833">
        <v>0.5266653176116688</v>
      </c>
      <c r="GF833">
        <v>0</v>
      </c>
      <c r="GG833">
        <v>1344.173529411765</v>
      </c>
      <c r="GH833">
        <v>-9.715508026410491</v>
      </c>
      <c r="GI833">
        <v>0.9926816987420105</v>
      </c>
      <c r="GJ833">
        <v>0</v>
      </c>
      <c r="GK833">
        <v>5.25508575</v>
      </c>
      <c r="GL833">
        <v>0.006928142589112068</v>
      </c>
      <c r="GM833">
        <v>0.003048386366178035</v>
      </c>
      <c r="GN833">
        <v>1</v>
      </c>
      <c r="GO833">
        <v>1</v>
      </c>
      <c r="GP833">
        <v>3</v>
      </c>
      <c r="GQ833" t="s">
        <v>446</v>
      </c>
      <c r="GR833">
        <v>3.13311</v>
      </c>
      <c r="GS833">
        <v>2.76031</v>
      </c>
      <c r="GT833">
        <v>0.141692</v>
      </c>
      <c r="GU833">
        <v>0.145999</v>
      </c>
      <c r="GV833">
        <v>0.0821046</v>
      </c>
      <c r="GW833">
        <v>0.061854</v>
      </c>
      <c r="GX833">
        <v>27206.3</v>
      </c>
      <c r="GY833">
        <v>27077.6</v>
      </c>
      <c r="GZ833">
        <v>29484.9</v>
      </c>
      <c r="HA833">
        <v>29314.7</v>
      </c>
      <c r="HB833">
        <v>35766.3</v>
      </c>
      <c r="HC833">
        <v>36435.3</v>
      </c>
      <c r="HD833">
        <v>41486.3</v>
      </c>
      <c r="HE833">
        <v>41645.3</v>
      </c>
      <c r="HF833">
        <v>1.91138</v>
      </c>
      <c r="HG833">
        <v>1.8214</v>
      </c>
      <c r="HH833">
        <v>-0.0143945</v>
      </c>
      <c r="HI833">
        <v>0</v>
      </c>
      <c r="HJ833">
        <v>24.2448</v>
      </c>
      <c r="HK833">
        <v>999.9</v>
      </c>
      <c r="HL833">
        <v>32.2</v>
      </c>
      <c r="HM833">
        <v>31.2</v>
      </c>
      <c r="HN833">
        <v>16.2818</v>
      </c>
      <c r="HO833">
        <v>62.6371</v>
      </c>
      <c r="HP833">
        <v>30.7853</v>
      </c>
      <c r="HQ833">
        <v>1</v>
      </c>
      <c r="HR833">
        <v>0.314355</v>
      </c>
      <c r="HS833">
        <v>5.18017</v>
      </c>
      <c r="HT833">
        <v>20.2641</v>
      </c>
      <c r="HU833">
        <v>5.21894</v>
      </c>
      <c r="HV833">
        <v>12.0159</v>
      </c>
      <c r="HW833">
        <v>4.9886</v>
      </c>
      <c r="HX833">
        <v>3.28763</v>
      </c>
      <c r="HY833">
        <v>9999</v>
      </c>
      <c r="HZ833">
        <v>9999</v>
      </c>
      <c r="IA833">
        <v>9999</v>
      </c>
      <c r="IB833">
        <v>999.9</v>
      </c>
      <c r="IC833">
        <v>4.97288</v>
      </c>
      <c r="ID833">
        <v>1.86661</v>
      </c>
      <c r="IE833">
        <v>1.86586</v>
      </c>
      <c r="IF833">
        <v>1.86584</v>
      </c>
      <c r="IG833">
        <v>1.86768</v>
      </c>
      <c r="IH833">
        <v>1.87015</v>
      </c>
      <c r="II833">
        <v>1.86875</v>
      </c>
      <c r="IJ833">
        <v>1.87027</v>
      </c>
      <c r="IK833">
        <v>0</v>
      </c>
      <c r="IL833">
        <v>0</v>
      </c>
      <c r="IM833">
        <v>0</v>
      </c>
      <c r="IN833">
        <v>0</v>
      </c>
      <c r="IO833" t="s">
        <v>441</v>
      </c>
      <c r="IP833" t="s">
        <v>442</v>
      </c>
      <c r="IQ833" t="s">
        <v>443</v>
      </c>
      <c r="IR833" t="s">
        <v>443</v>
      </c>
      <c r="IS833" t="s">
        <v>443</v>
      </c>
      <c r="IT833" t="s">
        <v>443</v>
      </c>
      <c r="IU833">
        <v>0</v>
      </c>
      <c r="IV833">
        <v>100</v>
      </c>
      <c r="IW833">
        <v>100</v>
      </c>
      <c r="IX833">
        <v>-2.956</v>
      </c>
      <c r="IY833">
        <v>0.0803</v>
      </c>
      <c r="IZ833">
        <v>-1.414774939843471</v>
      </c>
      <c r="JA833">
        <v>-0.002262605230658699</v>
      </c>
      <c r="JB833">
        <v>4.117972070868355E-07</v>
      </c>
      <c r="JC833">
        <v>-1.535053720392113E-10</v>
      </c>
      <c r="JD833">
        <v>-0.05773197212917025</v>
      </c>
      <c r="JE833">
        <v>-0.004387372397949352</v>
      </c>
      <c r="JF833">
        <v>0.001148265067849212</v>
      </c>
      <c r="JG833">
        <v>-2.372704636287677E-05</v>
      </c>
      <c r="JH833">
        <v>4</v>
      </c>
      <c r="JI833">
        <v>2346</v>
      </c>
      <c r="JJ833">
        <v>1</v>
      </c>
      <c r="JK833">
        <v>24</v>
      </c>
      <c r="JL833">
        <v>21783.1</v>
      </c>
      <c r="JM833">
        <v>29358631.6</v>
      </c>
      <c r="JN833">
        <v>1.74438</v>
      </c>
      <c r="JO833">
        <v>2.25952</v>
      </c>
      <c r="JP833">
        <v>1.39771</v>
      </c>
      <c r="JQ833">
        <v>2.35352</v>
      </c>
      <c r="JR833">
        <v>1.49536</v>
      </c>
      <c r="JS833">
        <v>2.66602</v>
      </c>
      <c r="JT833">
        <v>35.9879</v>
      </c>
      <c r="JU833">
        <v>24.0262</v>
      </c>
      <c r="JV833">
        <v>18</v>
      </c>
      <c r="JW833">
        <v>503.069</v>
      </c>
      <c r="JX833">
        <v>435.365</v>
      </c>
      <c r="JY833">
        <v>18.6747</v>
      </c>
      <c r="JZ833">
        <v>31.4194</v>
      </c>
      <c r="KA833">
        <v>30.0003</v>
      </c>
      <c r="KB833">
        <v>31.2053</v>
      </c>
      <c r="KC833">
        <v>31.128</v>
      </c>
      <c r="KD833">
        <v>34.9525</v>
      </c>
      <c r="KE833">
        <v>28.5807</v>
      </c>
      <c r="KF833">
        <v>22.9583</v>
      </c>
      <c r="KG833">
        <v>18.6724</v>
      </c>
      <c r="KH833">
        <v>821.396</v>
      </c>
      <c r="KI833">
        <v>11.6152</v>
      </c>
      <c r="KJ833">
        <v>100.764</v>
      </c>
      <c r="KK833">
        <v>100.145</v>
      </c>
    </row>
    <row r="834" spans="1:297">
      <c r="A834">
        <v>818</v>
      </c>
      <c r="B834">
        <v>1761517904</v>
      </c>
      <c r="C834">
        <v>10693.5</v>
      </c>
      <c r="D834" t="s">
        <v>2086</v>
      </c>
      <c r="E834" t="s">
        <v>2087</v>
      </c>
      <c r="F834">
        <v>5</v>
      </c>
      <c r="G834" t="s">
        <v>1989</v>
      </c>
      <c r="H834" t="s">
        <v>436</v>
      </c>
      <c r="I834">
        <v>1761517901.2</v>
      </c>
      <c r="J834">
        <f>(K834)/1000</f>
        <v>0</v>
      </c>
      <c r="K834">
        <f>IF(DP834, AN834, AH834)</f>
        <v>0</v>
      </c>
      <c r="L834">
        <f>IF(DP834, AI834, AG834)</f>
        <v>0</v>
      </c>
      <c r="M834">
        <f>DR834 - IF(AU834&gt;1, L834*DL834*100.0/(AW834), 0)</f>
        <v>0</v>
      </c>
      <c r="N834">
        <f>((T834-J834/2)*M834-L834)/(T834+J834/2)</f>
        <v>0</v>
      </c>
      <c r="O834">
        <f>N834*(DY834+DZ834)/1000.0</f>
        <v>0</v>
      </c>
      <c r="P834">
        <f>(DR834 - IF(AU834&gt;1, L834*DL834*100.0/(AW834), 0))*(DY834+DZ834)/1000.0</f>
        <v>0</v>
      </c>
      <c r="Q834">
        <f>2.0/((1/S834-1/R834)+SIGN(S834)*SQRT((1/S834-1/R834)*(1/S834-1/R834) + 4*DM834/((DM834+1)*(DM834+1))*(2*1/S834*1/R834-1/R834*1/R834)))</f>
        <v>0</v>
      </c>
      <c r="R834">
        <f>IF(LEFT(DN834,1)&lt;&gt;"0",IF(LEFT(DN834,1)="1",3.0,DO834),$D$5+$E$5*(EF834*DY834/($K$5*1000))+$F$5*(EF834*DY834/($K$5*1000))*MAX(MIN(DL834,$J$5),$I$5)*MAX(MIN(DL834,$J$5),$I$5)+$G$5*MAX(MIN(DL834,$J$5),$I$5)*(EF834*DY834/($K$5*1000))+$H$5*(EF834*DY834/($K$5*1000))*(EF834*DY834/($K$5*1000)))</f>
        <v>0</v>
      </c>
      <c r="S834">
        <f>J834*(1000-(1000*0.61365*exp(17.502*W834/(240.97+W834))/(DY834+DZ834)+DT834)/2)/(1000*0.61365*exp(17.502*W834/(240.97+W834))/(DY834+DZ834)-DT834)</f>
        <v>0</v>
      </c>
      <c r="T834">
        <f>1/((DM834+1)/(Q834/1.6)+1/(R834/1.37)) + DM834/((DM834+1)/(Q834/1.6) + DM834/(R834/1.37))</f>
        <v>0</v>
      </c>
      <c r="U834">
        <f>(DH834*DK834)</f>
        <v>0</v>
      </c>
      <c r="V834">
        <f>(EA834+(U834+2*0.95*5.67E-8*(((EA834+$B$7)+273)^4-(EA834+273)^4)-44100*J834)/(1.84*29.3*R834+8*0.95*5.67E-8*(EA834+273)^3))</f>
        <v>0</v>
      </c>
      <c r="W834">
        <f>($C$7*EB834+$D$7*EC834+$E$7*V834)</f>
        <v>0</v>
      </c>
      <c r="X834">
        <f>0.61365*exp(17.502*W834/(240.97+W834))</f>
        <v>0</v>
      </c>
      <c r="Y834">
        <f>(Z834/AA834*100)</f>
        <v>0</v>
      </c>
      <c r="Z834">
        <f>DT834*(DY834+DZ834)/1000</f>
        <v>0</v>
      </c>
      <c r="AA834">
        <f>0.61365*exp(17.502*EA834/(240.97+EA834))</f>
        <v>0</v>
      </c>
      <c r="AB834">
        <f>(X834-DT834*(DY834+DZ834)/1000)</f>
        <v>0</v>
      </c>
      <c r="AC834">
        <f>(-J834*44100)</f>
        <v>0</v>
      </c>
      <c r="AD834">
        <f>2*29.3*R834*0.92*(EA834-W834)</f>
        <v>0</v>
      </c>
      <c r="AE834">
        <f>2*0.95*5.67E-8*(((EA834+$B$7)+273)^4-(W834+273)^4)</f>
        <v>0</v>
      </c>
      <c r="AF834">
        <f>U834+AE834+AC834+AD834</f>
        <v>0</v>
      </c>
      <c r="AG834">
        <f>DX834*AU834*(DS834-DR834*(1000-AU834*DU834)/(1000-AU834*DT834))/(100*DL834)</f>
        <v>0</v>
      </c>
      <c r="AH834">
        <f>1000*DX834*AU834*(DT834-DU834)/(100*DL834*(1000-AU834*DT834))</f>
        <v>0</v>
      </c>
      <c r="AI834">
        <f>(AJ834 - AK834 - DY834*1E3/(8.314*(EA834+273.15)) * AM834/DX834 * AL834) * DX834/(100*DL834) * (1000 - DU834)/1000</f>
        <v>0</v>
      </c>
      <c r="AJ834">
        <v>818.5436944318682</v>
      </c>
      <c r="AK834">
        <v>780.9127939393937</v>
      </c>
      <c r="AL834">
        <v>3.365553316994019</v>
      </c>
      <c r="AM834">
        <v>65.59915054871037</v>
      </c>
      <c r="AN834">
        <f>(AP834 - AO834 + DY834*1E3/(8.314*(EA834+273.15)) * AR834/DX834 * AQ834) * DX834/(100*DL834) * 1000/(1000 - AP834)</f>
        <v>0</v>
      </c>
      <c r="AO834">
        <v>11.63653059170882</v>
      </c>
      <c r="AP834">
        <v>16.88638484848485</v>
      </c>
      <c r="AQ834">
        <v>-1.105090987819707E-05</v>
      </c>
      <c r="AR834">
        <v>106.857020934854</v>
      </c>
      <c r="AS834">
        <v>0</v>
      </c>
      <c r="AT834">
        <v>0</v>
      </c>
      <c r="AU834">
        <f>IF(AS834*$H$13&gt;=AW834,1.0,(AW834/(AW834-AS834*$H$13)))</f>
        <v>0</v>
      </c>
      <c r="AV834">
        <f>(AU834-1)*100</f>
        <v>0</v>
      </c>
      <c r="AW834">
        <f>MAX(0,($B$13+$C$13*EF834)/(1+$D$13*EF834)*DY834/(EA834+273)*$E$13)</f>
        <v>0</v>
      </c>
      <c r="AX834" t="s">
        <v>437</v>
      </c>
      <c r="AY834" t="s">
        <v>437</v>
      </c>
      <c r="AZ834">
        <v>0</v>
      </c>
      <c r="BA834">
        <v>0</v>
      </c>
      <c r="BB834">
        <f>1-AZ834/BA834</f>
        <v>0</v>
      </c>
      <c r="BC834">
        <v>0</v>
      </c>
      <c r="BD834" t="s">
        <v>437</v>
      </c>
      <c r="BE834" t="s">
        <v>437</v>
      </c>
      <c r="BF834">
        <v>0</v>
      </c>
      <c r="BG834">
        <v>0</v>
      </c>
      <c r="BH834">
        <f>1-BF834/BG834</f>
        <v>0</v>
      </c>
      <c r="BI834">
        <v>0.5</v>
      </c>
      <c r="BJ834">
        <f>DI834</f>
        <v>0</v>
      </c>
      <c r="BK834">
        <f>L834</f>
        <v>0</v>
      </c>
      <c r="BL834">
        <f>BH834*BI834*BJ834</f>
        <v>0</v>
      </c>
      <c r="BM834">
        <f>(BK834-BC834)/BJ834</f>
        <v>0</v>
      </c>
      <c r="BN834">
        <f>(BA834-BG834)/BG834</f>
        <v>0</v>
      </c>
      <c r="BO834">
        <f>AZ834/(BB834+AZ834/BG834)</f>
        <v>0</v>
      </c>
      <c r="BP834" t="s">
        <v>437</v>
      </c>
      <c r="BQ834">
        <v>0</v>
      </c>
      <c r="BR834">
        <f>IF(BQ834&lt;&gt;0, BQ834, BO834)</f>
        <v>0</v>
      </c>
      <c r="BS834">
        <f>1-BR834/BG834</f>
        <v>0</v>
      </c>
      <c r="BT834">
        <f>(BG834-BF834)/(BG834-BR834)</f>
        <v>0</v>
      </c>
      <c r="BU834">
        <f>(BA834-BG834)/(BA834-BR834)</f>
        <v>0</v>
      </c>
      <c r="BV834">
        <f>(BG834-BF834)/(BG834-AZ834)</f>
        <v>0</v>
      </c>
      <c r="BW834">
        <f>(BA834-BG834)/(BA834-AZ834)</f>
        <v>0</v>
      </c>
      <c r="BX834">
        <f>(BT834*BR834/BF834)</f>
        <v>0</v>
      </c>
      <c r="BY834">
        <f>(1-BX834)</f>
        <v>0</v>
      </c>
      <c r="BZ834">
        <v>2020</v>
      </c>
      <c r="CA834">
        <v>290.0000000000001</v>
      </c>
      <c r="CB834">
        <v>1590.42</v>
      </c>
      <c r="CC834">
        <v>295</v>
      </c>
      <c r="CD834">
        <v>5220.67</v>
      </c>
      <c r="CE834">
        <v>1591.29</v>
      </c>
      <c r="CF834">
        <v>-0.87</v>
      </c>
      <c r="CG834">
        <v>300.0000000000001</v>
      </c>
      <c r="CH834">
        <v>23.8</v>
      </c>
      <c r="CI834">
        <v>1650.734719841875</v>
      </c>
      <c r="CJ834">
        <v>2.032994541366527</v>
      </c>
      <c r="CK834">
        <v>-31.03478562282126</v>
      </c>
      <c r="CL834">
        <v>0.9198548094063967</v>
      </c>
      <c r="CM834">
        <v>0.9759925733019913</v>
      </c>
      <c r="CN834">
        <v>-0.00431141668520578</v>
      </c>
      <c r="CO834">
        <v>289.9999999999999</v>
      </c>
      <c r="CP834">
        <v>1590.91</v>
      </c>
      <c r="CQ834">
        <v>765</v>
      </c>
      <c r="CR834">
        <v>5219.32</v>
      </c>
      <c r="CS834">
        <v>1591.27</v>
      </c>
      <c r="CT834">
        <v>-0.36</v>
      </c>
      <c r="DH834">
        <f>$B$11*EG834+$C$11*EH834+$F$11*ES834*(1-EV834)</f>
        <v>0</v>
      </c>
      <c r="DI834">
        <f>DH834*DJ834</f>
        <v>0</v>
      </c>
      <c r="DJ834">
        <f>($B$11*$D$9+$C$11*$D$9+$F$11*((FF834+EX834)/MAX(FF834+EX834+FG834, 0.1)*$I$9+FG834/MAX(FF834+EX834+FG834, 0.1)*$J$9))/($B$11+$C$11+$F$11)</f>
        <v>0</v>
      </c>
      <c r="DK834">
        <f>($B$11*$K$9+$C$11*$K$9+$F$11*((FF834+EX834)/MAX(FF834+EX834+FG834, 0.1)*$P$9+FG834/MAX(FF834+EX834+FG834, 0.1)*$Q$9))/($B$11+$C$11+$F$11)</f>
        <v>0</v>
      </c>
      <c r="DL834">
        <v>6</v>
      </c>
      <c r="DM834">
        <v>0.5</v>
      </c>
      <c r="DN834" t="s">
        <v>438</v>
      </c>
      <c r="DO834">
        <v>2</v>
      </c>
      <c r="DP834" t="b">
        <v>1</v>
      </c>
      <c r="DQ834">
        <v>1761517901.2</v>
      </c>
      <c r="DR834">
        <v>760.1225999999999</v>
      </c>
      <c r="DS834">
        <v>809.5616</v>
      </c>
      <c r="DT834">
        <v>16.88803</v>
      </c>
      <c r="DU834">
        <v>11.63655</v>
      </c>
      <c r="DV834">
        <v>763.0926999999999</v>
      </c>
      <c r="DW834">
        <v>16.80777</v>
      </c>
      <c r="DX834">
        <v>499.9881</v>
      </c>
      <c r="DY834">
        <v>90.24314000000001</v>
      </c>
      <c r="DZ834">
        <v>0.09990406</v>
      </c>
      <c r="EA834">
        <v>24.32797</v>
      </c>
      <c r="EB834">
        <v>23.999</v>
      </c>
      <c r="EC834">
        <v>999.9</v>
      </c>
      <c r="ED834">
        <v>0</v>
      </c>
      <c r="EE834">
        <v>0</v>
      </c>
      <c r="EF834">
        <v>10015.438</v>
      </c>
      <c r="EG834">
        <v>0</v>
      </c>
      <c r="EH834">
        <v>1069.199</v>
      </c>
      <c r="EI834">
        <v>-49.43886</v>
      </c>
      <c r="EJ834">
        <v>773.1802</v>
      </c>
      <c r="EK834">
        <v>819.0929</v>
      </c>
      <c r="EL834">
        <v>5.251484</v>
      </c>
      <c r="EM834">
        <v>809.5616</v>
      </c>
      <c r="EN834">
        <v>11.63655</v>
      </c>
      <c r="EO834">
        <v>1.524027</v>
      </c>
      <c r="EP834">
        <v>1.050117</v>
      </c>
      <c r="EQ834">
        <v>13.21137</v>
      </c>
      <c r="ER834">
        <v>7.630930999999999</v>
      </c>
      <c r="ES834">
        <v>1999.979</v>
      </c>
      <c r="ET834">
        <v>0.9799944</v>
      </c>
      <c r="EU834">
        <v>0.02000540999999999</v>
      </c>
      <c r="EV834">
        <v>0</v>
      </c>
      <c r="EW834">
        <v>1341.966</v>
      </c>
      <c r="EX834">
        <v>5.000970000000001</v>
      </c>
      <c r="EY834">
        <v>27171.23</v>
      </c>
      <c r="EZ834">
        <v>16707.37</v>
      </c>
      <c r="FA834">
        <v>41.625</v>
      </c>
      <c r="FB834">
        <v>42.687</v>
      </c>
      <c r="FC834">
        <v>41.75</v>
      </c>
      <c r="FD834">
        <v>42.062</v>
      </c>
      <c r="FE834">
        <v>41.625</v>
      </c>
      <c r="FF834">
        <v>1955.069</v>
      </c>
      <c r="FG834">
        <v>39.90999999999999</v>
      </c>
      <c r="FH834">
        <v>0</v>
      </c>
      <c r="FI834">
        <v>12775.40000009537</v>
      </c>
      <c r="FJ834">
        <v>0</v>
      </c>
      <c r="FK834">
        <v>1342.840769230769</v>
      </c>
      <c r="FL834">
        <v>-9.796923060567007</v>
      </c>
      <c r="FM834">
        <v>-179.7367518640511</v>
      </c>
      <c r="FN834">
        <v>27185.39615384615</v>
      </c>
      <c r="FO834">
        <v>15</v>
      </c>
      <c r="FP834">
        <v>0</v>
      </c>
      <c r="FQ834" t="s">
        <v>439</v>
      </c>
      <c r="FR834">
        <v>1760210915.6</v>
      </c>
      <c r="FS834">
        <v>0</v>
      </c>
      <c r="FT834">
        <v>0</v>
      </c>
      <c r="FU834">
        <v>-0.215</v>
      </c>
      <c r="FV834">
        <v>0</v>
      </c>
      <c r="FW834">
        <v>-0.6919999999999999</v>
      </c>
      <c r="FX834">
        <v>0</v>
      </c>
      <c r="FY834">
        <v>400</v>
      </c>
      <c r="FZ834">
        <v>0</v>
      </c>
      <c r="GA834">
        <v>0.15</v>
      </c>
      <c r="GB834">
        <v>0</v>
      </c>
      <c r="GC834">
        <v>-48.90613</v>
      </c>
      <c r="GD834">
        <v>-4.223137711069294</v>
      </c>
      <c r="GE834">
        <v>0.4190422432165999</v>
      </c>
      <c r="GF834">
        <v>0</v>
      </c>
      <c r="GG834">
        <v>1343.362352941177</v>
      </c>
      <c r="GH834">
        <v>-9.571275788856942</v>
      </c>
      <c r="GI834">
        <v>0.9812778548269051</v>
      </c>
      <c r="GJ834">
        <v>0</v>
      </c>
      <c r="GK834">
        <v>5.2548225</v>
      </c>
      <c r="GL834">
        <v>-0.01912007504690942</v>
      </c>
      <c r="GM834">
        <v>0.003200616932717833</v>
      </c>
      <c r="GN834">
        <v>1</v>
      </c>
      <c r="GO834">
        <v>1</v>
      </c>
      <c r="GP834">
        <v>3</v>
      </c>
      <c r="GQ834" t="s">
        <v>446</v>
      </c>
      <c r="GR834">
        <v>3.13296</v>
      </c>
      <c r="GS834">
        <v>2.76045</v>
      </c>
      <c r="GT834">
        <v>0.143771</v>
      </c>
      <c r="GU834">
        <v>0.148018</v>
      </c>
      <c r="GV834">
        <v>0.0820874</v>
      </c>
      <c r="GW834">
        <v>0.0618345</v>
      </c>
      <c r="GX834">
        <v>27140.5</v>
      </c>
      <c r="GY834">
        <v>27013.6</v>
      </c>
      <c r="GZ834">
        <v>29485.1</v>
      </c>
      <c r="HA834">
        <v>29314.9</v>
      </c>
      <c r="HB834">
        <v>35767.3</v>
      </c>
      <c r="HC834">
        <v>36436</v>
      </c>
      <c r="HD834">
        <v>41486.6</v>
      </c>
      <c r="HE834">
        <v>41645.2</v>
      </c>
      <c r="HF834">
        <v>1.91135</v>
      </c>
      <c r="HG834">
        <v>1.82175</v>
      </c>
      <c r="HH834">
        <v>-0.0152662</v>
      </c>
      <c r="HI834">
        <v>0</v>
      </c>
      <c r="HJ834">
        <v>24.246</v>
      </c>
      <c r="HK834">
        <v>999.9</v>
      </c>
      <c r="HL834">
        <v>32.2</v>
      </c>
      <c r="HM834">
        <v>31.2</v>
      </c>
      <c r="HN834">
        <v>16.2834</v>
      </c>
      <c r="HO834">
        <v>62.5271</v>
      </c>
      <c r="HP834">
        <v>30.8253</v>
      </c>
      <c r="HQ834">
        <v>1</v>
      </c>
      <c r="HR834">
        <v>0.31405</v>
      </c>
      <c r="HS834">
        <v>5.08428</v>
      </c>
      <c r="HT834">
        <v>20.2671</v>
      </c>
      <c r="HU834">
        <v>5.21894</v>
      </c>
      <c r="HV834">
        <v>12.0159</v>
      </c>
      <c r="HW834">
        <v>4.9888</v>
      </c>
      <c r="HX834">
        <v>3.28755</v>
      </c>
      <c r="HY834">
        <v>9999</v>
      </c>
      <c r="HZ834">
        <v>9999</v>
      </c>
      <c r="IA834">
        <v>9999</v>
      </c>
      <c r="IB834">
        <v>999.9</v>
      </c>
      <c r="IC834">
        <v>4.97285</v>
      </c>
      <c r="ID834">
        <v>1.86661</v>
      </c>
      <c r="IE834">
        <v>1.86589</v>
      </c>
      <c r="IF834">
        <v>1.86584</v>
      </c>
      <c r="IG834">
        <v>1.86768</v>
      </c>
      <c r="IH834">
        <v>1.87018</v>
      </c>
      <c r="II834">
        <v>1.86876</v>
      </c>
      <c r="IJ834">
        <v>1.87027</v>
      </c>
      <c r="IK834">
        <v>0</v>
      </c>
      <c r="IL834">
        <v>0</v>
      </c>
      <c r="IM834">
        <v>0</v>
      </c>
      <c r="IN834">
        <v>0</v>
      </c>
      <c r="IO834" t="s">
        <v>441</v>
      </c>
      <c r="IP834" t="s">
        <v>442</v>
      </c>
      <c r="IQ834" t="s">
        <v>443</v>
      </c>
      <c r="IR834" t="s">
        <v>443</v>
      </c>
      <c r="IS834" t="s">
        <v>443</v>
      </c>
      <c r="IT834" t="s">
        <v>443</v>
      </c>
      <c r="IU834">
        <v>0</v>
      </c>
      <c r="IV834">
        <v>100</v>
      </c>
      <c r="IW834">
        <v>100</v>
      </c>
      <c r="IX834">
        <v>-2.988</v>
      </c>
      <c r="IY834">
        <v>0.08019999999999999</v>
      </c>
      <c r="IZ834">
        <v>-1.414774939843471</v>
      </c>
      <c r="JA834">
        <v>-0.002262605230658699</v>
      </c>
      <c r="JB834">
        <v>4.117972070868355E-07</v>
      </c>
      <c r="JC834">
        <v>-1.535053720392113E-10</v>
      </c>
      <c r="JD834">
        <v>-0.05773197212917025</v>
      </c>
      <c r="JE834">
        <v>-0.004387372397949352</v>
      </c>
      <c r="JF834">
        <v>0.001148265067849212</v>
      </c>
      <c r="JG834">
        <v>-2.372704636287677E-05</v>
      </c>
      <c r="JH834">
        <v>4</v>
      </c>
      <c r="JI834">
        <v>2346</v>
      </c>
      <c r="JJ834">
        <v>1</v>
      </c>
      <c r="JK834">
        <v>24</v>
      </c>
      <c r="JL834">
        <v>21783.1</v>
      </c>
      <c r="JM834">
        <v>29358631.7</v>
      </c>
      <c r="JN834">
        <v>1.77124</v>
      </c>
      <c r="JO834">
        <v>2.24854</v>
      </c>
      <c r="JP834">
        <v>1.39771</v>
      </c>
      <c r="JQ834">
        <v>2.35352</v>
      </c>
      <c r="JR834">
        <v>1.49536</v>
      </c>
      <c r="JS834">
        <v>2.65137</v>
      </c>
      <c r="JT834">
        <v>35.9645</v>
      </c>
      <c r="JU834">
        <v>24.035</v>
      </c>
      <c r="JV834">
        <v>18</v>
      </c>
      <c r="JW834">
        <v>503.053</v>
      </c>
      <c r="JX834">
        <v>435.582</v>
      </c>
      <c r="JY834">
        <v>18.6561</v>
      </c>
      <c r="JZ834">
        <v>31.4221</v>
      </c>
      <c r="KA834">
        <v>29.9999</v>
      </c>
      <c r="KB834">
        <v>31.2053</v>
      </c>
      <c r="KC834">
        <v>31.1284</v>
      </c>
      <c r="KD834">
        <v>35.5582</v>
      </c>
      <c r="KE834">
        <v>28.5807</v>
      </c>
      <c r="KF834">
        <v>22.9583</v>
      </c>
      <c r="KG834">
        <v>18.6689</v>
      </c>
      <c r="KH834">
        <v>841.434</v>
      </c>
      <c r="KI834">
        <v>11.6168</v>
      </c>
      <c r="KJ834">
        <v>100.765</v>
      </c>
      <c r="KK834">
        <v>100.145</v>
      </c>
    </row>
    <row r="835" spans="1:297">
      <c r="A835">
        <v>819</v>
      </c>
      <c r="B835">
        <v>1761517909</v>
      </c>
      <c r="C835">
        <v>10698.5</v>
      </c>
      <c r="D835" t="s">
        <v>2088</v>
      </c>
      <c r="E835" t="s">
        <v>2089</v>
      </c>
      <c r="F835">
        <v>5</v>
      </c>
      <c r="G835" t="s">
        <v>1989</v>
      </c>
      <c r="H835" t="s">
        <v>436</v>
      </c>
      <c r="I835">
        <v>1761517906.5</v>
      </c>
      <c r="J835">
        <f>(K835)/1000</f>
        <v>0</v>
      </c>
      <c r="K835">
        <f>IF(DP835, AN835, AH835)</f>
        <v>0</v>
      </c>
      <c r="L835">
        <f>IF(DP835, AI835, AG835)</f>
        <v>0</v>
      </c>
      <c r="M835">
        <f>DR835 - IF(AU835&gt;1, L835*DL835*100.0/(AW835), 0)</f>
        <v>0</v>
      </c>
      <c r="N835">
        <f>((T835-J835/2)*M835-L835)/(T835+J835/2)</f>
        <v>0</v>
      </c>
      <c r="O835">
        <f>N835*(DY835+DZ835)/1000.0</f>
        <v>0</v>
      </c>
      <c r="P835">
        <f>(DR835 - IF(AU835&gt;1, L835*DL835*100.0/(AW835), 0))*(DY835+DZ835)/1000.0</f>
        <v>0</v>
      </c>
      <c r="Q835">
        <f>2.0/((1/S835-1/R835)+SIGN(S835)*SQRT((1/S835-1/R835)*(1/S835-1/R835) + 4*DM835/((DM835+1)*(DM835+1))*(2*1/S835*1/R835-1/R835*1/R835)))</f>
        <v>0</v>
      </c>
      <c r="R835">
        <f>IF(LEFT(DN835,1)&lt;&gt;"0",IF(LEFT(DN835,1)="1",3.0,DO835),$D$5+$E$5*(EF835*DY835/($K$5*1000))+$F$5*(EF835*DY835/($K$5*1000))*MAX(MIN(DL835,$J$5),$I$5)*MAX(MIN(DL835,$J$5),$I$5)+$G$5*MAX(MIN(DL835,$J$5),$I$5)*(EF835*DY835/($K$5*1000))+$H$5*(EF835*DY835/($K$5*1000))*(EF835*DY835/($K$5*1000)))</f>
        <v>0</v>
      </c>
      <c r="S835">
        <f>J835*(1000-(1000*0.61365*exp(17.502*W835/(240.97+W835))/(DY835+DZ835)+DT835)/2)/(1000*0.61365*exp(17.502*W835/(240.97+W835))/(DY835+DZ835)-DT835)</f>
        <v>0</v>
      </c>
      <c r="T835">
        <f>1/((DM835+1)/(Q835/1.6)+1/(R835/1.37)) + DM835/((DM835+1)/(Q835/1.6) + DM835/(R835/1.37))</f>
        <v>0</v>
      </c>
      <c r="U835">
        <f>(DH835*DK835)</f>
        <v>0</v>
      </c>
      <c r="V835">
        <f>(EA835+(U835+2*0.95*5.67E-8*(((EA835+$B$7)+273)^4-(EA835+273)^4)-44100*J835)/(1.84*29.3*R835+8*0.95*5.67E-8*(EA835+273)^3))</f>
        <v>0</v>
      </c>
      <c r="W835">
        <f>($C$7*EB835+$D$7*EC835+$E$7*V835)</f>
        <v>0</v>
      </c>
      <c r="X835">
        <f>0.61365*exp(17.502*W835/(240.97+W835))</f>
        <v>0</v>
      </c>
      <c r="Y835">
        <f>(Z835/AA835*100)</f>
        <v>0</v>
      </c>
      <c r="Z835">
        <f>DT835*(DY835+DZ835)/1000</f>
        <v>0</v>
      </c>
      <c r="AA835">
        <f>0.61365*exp(17.502*EA835/(240.97+EA835))</f>
        <v>0</v>
      </c>
      <c r="AB835">
        <f>(X835-DT835*(DY835+DZ835)/1000)</f>
        <v>0</v>
      </c>
      <c r="AC835">
        <f>(-J835*44100)</f>
        <v>0</v>
      </c>
      <c r="AD835">
        <f>2*29.3*R835*0.92*(EA835-W835)</f>
        <v>0</v>
      </c>
      <c r="AE835">
        <f>2*0.95*5.67E-8*(((EA835+$B$7)+273)^4-(W835+273)^4)</f>
        <v>0</v>
      </c>
      <c r="AF835">
        <f>U835+AE835+AC835+AD835</f>
        <v>0</v>
      </c>
      <c r="AG835">
        <f>DX835*AU835*(DS835-DR835*(1000-AU835*DU835)/(1000-AU835*DT835))/(100*DL835)</f>
        <v>0</v>
      </c>
      <c r="AH835">
        <f>1000*DX835*AU835*(DT835-DU835)/(100*DL835*(1000-AU835*DT835))</f>
        <v>0</v>
      </c>
      <c r="AI835">
        <f>(AJ835 - AK835 - DY835*1E3/(8.314*(EA835+273.15)) * AM835/DX835 * AL835) * DX835/(100*DL835) * (1000 - DU835)/1000</f>
        <v>0</v>
      </c>
      <c r="AJ835">
        <v>835.559259942647</v>
      </c>
      <c r="AK835">
        <v>797.6633393939388</v>
      </c>
      <c r="AL835">
        <v>3.352477555640244</v>
      </c>
      <c r="AM835">
        <v>65.59915054871037</v>
      </c>
      <c r="AN835">
        <f>(AP835 - AO835 + DY835*1E3/(8.314*(EA835+273.15)) * AR835/DX835 * AQ835) * DX835/(100*DL835) * 1000/(1000 - AP835)</f>
        <v>0</v>
      </c>
      <c r="AO835">
        <v>11.63276397987251</v>
      </c>
      <c r="AP835">
        <v>16.88304848484848</v>
      </c>
      <c r="AQ835">
        <v>-1.397278102974227E-05</v>
      </c>
      <c r="AR835">
        <v>106.857020934854</v>
      </c>
      <c r="AS835">
        <v>0</v>
      </c>
      <c r="AT835">
        <v>0</v>
      </c>
      <c r="AU835">
        <f>IF(AS835*$H$13&gt;=AW835,1.0,(AW835/(AW835-AS835*$H$13)))</f>
        <v>0</v>
      </c>
      <c r="AV835">
        <f>(AU835-1)*100</f>
        <v>0</v>
      </c>
      <c r="AW835">
        <f>MAX(0,($B$13+$C$13*EF835)/(1+$D$13*EF835)*DY835/(EA835+273)*$E$13)</f>
        <v>0</v>
      </c>
      <c r="AX835" t="s">
        <v>437</v>
      </c>
      <c r="AY835" t="s">
        <v>437</v>
      </c>
      <c r="AZ835">
        <v>0</v>
      </c>
      <c r="BA835">
        <v>0</v>
      </c>
      <c r="BB835">
        <f>1-AZ835/BA835</f>
        <v>0</v>
      </c>
      <c r="BC835">
        <v>0</v>
      </c>
      <c r="BD835" t="s">
        <v>437</v>
      </c>
      <c r="BE835" t="s">
        <v>437</v>
      </c>
      <c r="BF835">
        <v>0</v>
      </c>
      <c r="BG835">
        <v>0</v>
      </c>
      <c r="BH835">
        <f>1-BF835/BG835</f>
        <v>0</v>
      </c>
      <c r="BI835">
        <v>0.5</v>
      </c>
      <c r="BJ835">
        <f>DI835</f>
        <v>0</v>
      </c>
      <c r="BK835">
        <f>L835</f>
        <v>0</v>
      </c>
      <c r="BL835">
        <f>BH835*BI835*BJ835</f>
        <v>0</v>
      </c>
      <c r="BM835">
        <f>(BK835-BC835)/BJ835</f>
        <v>0</v>
      </c>
      <c r="BN835">
        <f>(BA835-BG835)/BG835</f>
        <v>0</v>
      </c>
      <c r="BO835">
        <f>AZ835/(BB835+AZ835/BG835)</f>
        <v>0</v>
      </c>
      <c r="BP835" t="s">
        <v>437</v>
      </c>
      <c r="BQ835">
        <v>0</v>
      </c>
      <c r="BR835">
        <f>IF(BQ835&lt;&gt;0, BQ835, BO835)</f>
        <v>0</v>
      </c>
      <c r="BS835">
        <f>1-BR835/BG835</f>
        <v>0</v>
      </c>
      <c r="BT835">
        <f>(BG835-BF835)/(BG835-BR835)</f>
        <v>0</v>
      </c>
      <c r="BU835">
        <f>(BA835-BG835)/(BA835-BR835)</f>
        <v>0</v>
      </c>
      <c r="BV835">
        <f>(BG835-BF835)/(BG835-AZ835)</f>
        <v>0</v>
      </c>
      <c r="BW835">
        <f>(BA835-BG835)/(BA835-AZ835)</f>
        <v>0</v>
      </c>
      <c r="BX835">
        <f>(BT835*BR835/BF835)</f>
        <v>0</v>
      </c>
      <c r="BY835">
        <f>(1-BX835)</f>
        <v>0</v>
      </c>
      <c r="BZ835">
        <v>2020</v>
      </c>
      <c r="CA835">
        <v>290.0000000000001</v>
      </c>
      <c r="CB835">
        <v>1590.42</v>
      </c>
      <c r="CC835">
        <v>295</v>
      </c>
      <c r="CD835">
        <v>5220.67</v>
      </c>
      <c r="CE835">
        <v>1591.29</v>
      </c>
      <c r="CF835">
        <v>-0.87</v>
      </c>
      <c r="CG835">
        <v>300.0000000000001</v>
      </c>
      <c r="CH835">
        <v>23.8</v>
      </c>
      <c r="CI835">
        <v>1650.734719841875</v>
      </c>
      <c r="CJ835">
        <v>2.032994541366527</v>
      </c>
      <c r="CK835">
        <v>-31.03478562282126</v>
      </c>
      <c r="CL835">
        <v>0.9198548094063967</v>
      </c>
      <c r="CM835">
        <v>0.9759925733019913</v>
      </c>
      <c r="CN835">
        <v>-0.00431141668520578</v>
      </c>
      <c r="CO835">
        <v>289.9999999999999</v>
      </c>
      <c r="CP835">
        <v>1590.91</v>
      </c>
      <c r="CQ835">
        <v>765</v>
      </c>
      <c r="CR835">
        <v>5219.32</v>
      </c>
      <c r="CS835">
        <v>1591.27</v>
      </c>
      <c r="CT835">
        <v>-0.36</v>
      </c>
      <c r="DH835">
        <f>$B$11*EG835+$C$11*EH835+$F$11*ES835*(1-EV835)</f>
        <v>0</v>
      </c>
      <c r="DI835">
        <f>DH835*DJ835</f>
        <v>0</v>
      </c>
      <c r="DJ835">
        <f>($B$11*$D$9+$C$11*$D$9+$F$11*((FF835+EX835)/MAX(FF835+EX835+FG835, 0.1)*$I$9+FG835/MAX(FF835+EX835+FG835, 0.1)*$J$9))/($B$11+$C$11+$F$11)</f>
        <v>0</v>
      </c>
      <c r="DK835">
        <f>($B$11*$K$9+$C$11*$K$9+$F$11*((FF835+EX835)/MAX(FF835+EX835+FG835, 0.1)*$P$9+FG835/MAX(FF835+EX835+FG835, 0.1)*$Q$9))/($B$11+$C$11+$F$11)</f>
        <v>0</v>
      </c>
      <c r="DL835">
        <v>6</v>
      </c>
      <c r="DM835">
        <v>0.5</v>
      </c>
      <c r="DN835" t="s">
        <v>438</v>
      </c>
      <c r="DO835">
        <v>2</v>
      </c>
      <c r="DP835" t="b">
        <v>1</v>
      </c>
      <c r="DQ835">
        <v>1761517906.5</v>
      </c>
      <c r="DR835">
        <v>777.5977777777778</v>
      </c>
      <c r="DS835">
        <v>827.3813333333333</v>
      </c>
      <c r="DT835">
        <v>16.88337777777777</v>
      </c>
      <c r="DU835">
        <v>11.63263333333333</v>
      </c>
      <c r="DV835">
        <v>780.6008888888888</v>
      </c>
      <c r="DW835">
        <v>16.80318888888889</v>
      </c>
      <c r="DX835">
        <v>499.999111111111</v>
      </c>
      <c r="DY835">
        <v>90.24003333333333</v>
      </c>
      <c r="DZ835">
        <v>0.1000838222222222</v>
      </c>
      <c r="EA835">
        <v>24.3279</v>
      </c>
      <c r="EB835">
        <v>23.99831111111111</v>
      </c>
      <c r="EC835">
        <v>999.9000000000001</v>
      </c>
      <c r="ED835">
        <v>0</v>
      </c>
      <c r="EE835">
        <v>0</v>
      </c>
      <c r="EF835">
        <v>10012.49777777778</v>
      </c>
      <c r="EG835">
        <v>0</v>
      </c>
      <c r="EH835">
        <v>1069.182222222222</v>
      </c>
      <c r="EI835">
        <v>-49.78352222222222</v>
      </c>
      <c r="EJ835">
        <v>790.9516666666666</v>
      </c>
      <c r="EK835">
        <v>837.1192222222222</v>
      </c>
      <c r="EL835">
        <v>5.250727777777778</v>
      </c>
      <c r="EM835">
        <v>827.3813333333333</v>
      </c>
      <c r="EN835">
        <v>11.63263333333333</v>
      </c>
      <c r="EO835">
        <v>1.523555555555556</v>
      </c>
      <c r="EP835">
        <v>1.049727777777778</v>
      </c>
      <c r="EQ835">
        <v>13.20663333333333</v>
      </c>
      <c r="ER835">
        <v>7.625511111111113</v>
      </c>
      <c r="ES835">
        <v>1999.965555555556</v>
      </c>
      <c r="ET835">
        <v>0.9799943333333333</v>
      </c>
      <c r="EU835">
        <v>0.02000546666666666</v>
      </c>
      <c r="EV835">
        <v>0</v>
      </c>
      <c r="EW835">
        <v>1341.142222222222</v>
      </c>
      <c r="EX835">
        <v>5.00097</v>
      </c>
      <c r="EY835">
        <v>27155.17777777778</v>
      </c>
      <c r="EZ835">
        <v>16707.26666666667</v>
      </c>
      <c r="FA835">
        <v>41.625</v>
      </c>
      <c r="FB835">
        <v>42.687</v>
      </c>
      <c r="FC835">
        <v>41.75</v>
      </c>
      <c r="FD835">
        <v>42.062</v>
      </c>
      <c r="FE835">
        <v>41.625</v>
      </c>
      <c r="FF835">
        <v>1955.055555555556</v>
      </c>
      <c r="FG835">
        <v>39.91</v>
      </c>
      <c r="FH835">
        <v>0</v>
      </c>
      <c r="FI835">
        <v>12780.20000004768</v>
      </c>
      <c r="FJ835">
        <v>0</v>
      </c>
      <c r="FK835">
        <v>1342.044615384616</v>
      </c>
      <c r="FL835">
        <v>-10.79179488296038</v>
      </c>
      <c r="FM835">
        <v>-182.5538462366884</v>
      </c>
      <c r="FN835">
        <v>27170.71153846154</v>
      </c>
      <c r="FO835">
        <v>15</v>
      </c>
      <c r="FP835">
        <v>0</v>
      </c>
      <c r="FQ835" t="s">
        <v>439</v>
      </c>
      <c r="FR835">
        <v>1760210915.6</v>
      </c>
      <c r="FS835">
        <v>0</v>
      </c>
      <c r="FT835">
        <v>0</v>
      </c>
      <c r="FU835">
        <v>-0.215</v>
      </c>
      <c r="FV835">
        <v>0</v>
      </c>
      <c r="FW835">
        <v>-0.6919999999999999</v>
      </c>
      <c r="FX835">
        <v>0</v>
      </c>
      <c r="FY835">
        <v>400</v>
      </c>
      <c r="FZ835">
        <v>0</v>
      </c>
      <c r="GA835">
        <v>0.15</v>
      </c>
      <c r="GB835">
        <v>0</v>
      </c>
      <c r="GC835">
        <v>-49.27191951219512</v>
      </c>
      <c r="GD835">
        <v>-3.777125435540086</v>
      </c>
      <c r="GE835">
        <v>0.3835583042902418</v>
      </c>
      <c r="GF835">
        <v>0</v>
      </c>
      <c r="GG835">
        <v>1342.524411764706</v>
      </c>
      <c r="GH835">
        <v>-9.741634842001307</v>
      </c>
      <c r="GI835">
        <v>0.9993091471743391</v>
      </c>
      <c r="GJ835">
        <v>0</v>
      </c>
      <c r="GK835">
        <v>5.253659024390244</v>
      </c>
      <c r="GL835">
        <v>-0.03009094076655425</v>
      </c>
      <c r="GM835">
        <v>0.003425090922687059</v>
      </c>
      <c r="GN835">
        <v>1</v>
      </c>
      <c r="GO835">
        <v>1</v>
      </c>
      <c r="GP835">
        <v>3</v>
      </c>
      <c r="GQ835" t="s">
        <v>446</v>
      </c>
      <c r="GR835">
        <v>3.13318</v>
      </c>
      <c r="GS835">
        <v>2.76023</v>
      </c>
      <c r="GT835">
        <v>0.145828</v>
      </c>
      <c r="GU835">
        <v>0.150029</v>
      </c>
      <c r="GV835">
        <v>0.08207540000000001</v>
      </c>
      <c r="GW835">
        <v>0.0618222</v>
      </c>
      <c r="GX835">
        <v>27075</v>
      </c>
      <c r="GY835">
        <v>26950.5</v>
      </c>
      <c r="GZ835">
        <v>29484.9</v>
      </c>
      <c r="HA835">
        <v>29315.7</v>
      </c>
      <c r="HB835">
        <v>35767.5</v>
      </c>
      <c r="HC835">
        <v>36437.4</v>
      </c>
      <c r="HD835">
        <v>41486.2</v>
      </c>
      <c r="HE835">
        <v>41646.2</v>
      </c>
      <c r="HF835">
        <v>1.91138</v>
      </c>
      <c r="HG835">
        <v>1.82117</v>
      </c>
      <c r="HH835">
        <v>-0.0151843</v>
      </c>
      <c r="HI835">
        <v>0</v>
      </c>
      <c r="HJ835">
        <v>24.246</v>
      </c>
      <c r="HK835">
        <v>999.9</v>
      </c>
      <c r="HL835">
        <v>32.2</v>
      </c>
      <c r="HM835">
        <v>31.2</v>
      </c>
      <c r="HN835">
        <v>16.2822</v>
      </c>
      <c r="HO835">
        <v>62.6571</v>
      </c>
      <c r="HP835">
        <v>30.7292</v>
      </c>
      <c r="HQ835">
        <v>1</v>
      </c>
      <c r="HR835">
        <v>0.313384</v>
      </c>
      <c r="HS835">
        <v>4.99457</v>
      </c>
      <c r="HT835">
        <v>20.2702</v>
      </c>
      <c r="HU835">
        <v>5.21594</v>
      </c>
      <c r="HV835">
        <v>12.0159</v>
      </c>
      <c r="HW835">
        <v>4.9891</v>
      </c>
      <c r="HX835">
        <v>3.28763</v>
      </c>
      <c r="HY835">
        <v>9999</v>
      </c>
      <c r="HZ835">
        <v>9999</v>
      </c>
      <c r="IA835">
        <v>9999</v>
      </c>
      <c r="IB835">
        <v>999.9</v>
      </c>
      <c r="IC835">
        <v>4.97286</v>
      </c>
      <c r="ID835">
        <v>1.86661</v>
      </c>
      <c r="IE835">
        <v>1.86584</v>
      </c>
      <c r="IF835">
        <v>1.86586</v>
      </c>
      <c r="IG835">
        <v>1.86769</v>
      </c>
      <c r="IH835">
        <v>1.87015</v>
      </c>
      <c r="II835">
        <v>1.86876</v>
      </c>
      <c r="IJ835">
        <v>1.87027</v>
      </c>
      <c r="IK835">
        <v>0</v>
      </c>
      <c r="IL835">
        <v>0</v>
      </c>
      <c r="IM835">
        <v>0</v>
      </c>
      <c r="IN835">
        <v>0</v>
      </c>
      <c r="IO835" t="s">
        <v>441</v>
      </c>
      <c r="IP835" t="s">
        <v>442</v>
      </c>
      <c r="IQ835" t="s">
        <v>443</v>
      </c>
      <c r="IR835" t="s">
        <v>443</v>
      </c>
      <c r="IS835" t="s">
        <v>443</v>
      </c>
      <c r="IT835" t="s">
        <v>443</v>
      </c>
      <c r="IU835">
        <v>0</v>
      </c>
      <c r="IV835">
        <v>100</v>
      </c>
      <c r="IW835">
        <v>100</v>
      </c>
      <c r="IX835">
        <v>-3.019</v>
      </c>
      <c r="IY835">
        <v>0.08019999999999999</v>
      </c>
      <c r="IZ835">
        <v>-1.414774939843471</v>
      </c>
      <c r="JA835">
        <v>-0.002262605230658699</v>
      </c>
      <c r="JB835">
        <v>4.117972070868355E-07</v>
      </c>
      <c r="JC835">
        <v>-1.535053720392113E-10</v>
      </c>
      <c r="JD835">
        <v>-0.05773197212917025</v>
      </c>
      <c r="JE835">
        <v>-0.004387372397949352</v>
      </c>
      <c r="JF835">
        <v>0.001148265067849212</v>
      </c>
      <c r="JG835">
        <v>-2.372704636287677E-05</v>
      </c>
      <c r="JH835">
        <v>4</v>
      </c>
      <c r="JI835">
        <v>2346</v>
      </c>
      <c r="JJ835">
        <v>1</v>
      </c>
      <c r="JK835">
        <v>24</v>
      </c>
      <c r="JL835">
        <v>21783.2</v>
      </c>
      <c r="JM835">
        <v>29358631.8</v>
      </c>
      <c r="JN835">
        <v>1.80176</v>
      </c>
      <c r="JO835">
        <v>2.25708</v>
      </c>
      <c r="JP835">
        <v>1.39771</v>
      </c>
      <c r="JQ835">
        <v>2.35352</v>
      </c>
      <c r="JR835">
        <v>1.49536</v>
      </c>
      <c r="JS835">
        <v>2.6709</v>
      </c>
      <c r="JT835">
        <v>35.9645</v>
      </c>
      <c r="JU835">
        <v>24.0262</v>
      </c>
      <c r="JV835">
        <v>18</v>
      </c>
      <c r="JW835">
        <v>503.068</v>
      </c>
      <c r="JX835">
        <v>435.245</v>
      </c>
      <c r="JY835">
        <v>18.6551</v>
      </c>
      <c r="JZ835">
        <v>31.4221</v>
      </c>
      <c r="KA835">
        <v>29.9998</v>
      </c>
      <c r="KB835">
        <v>31.2053</v>
      </c>
      <c r="KC835">
        <v>31.1307</v>
      </c>
      <c r="KD835">
        <v>36.1024</v>
      </c>
      <c r="KE835">
        <v>28.5807</v>
      </c>
      <c r="KF835">
        <v>22.5847</v>
      </c>
      <c r="KG835">
        <v>18.6771</v>
      </c>
      <c r="KH835">
        <v>854.809</v>
      </c>
      <c r="KI835">
        <v>11.6205</v>
      </c>
      <c r="KJ835">
        <v>100.764</v>
      </c>
      <c r="KK835">
        <v>100.148</v>
      </c>
    </row>
    <row r="836" spans="1:297">
      <c r="A836">
        <v>820</v>
      </c>
      <c r="B836">
        <v>1761517914</v>
      </c>
      <c r="C836">
        <v>10703.5</v>
      </c>
      <c r="D836" t="s">
        <v>2090</v>
      </c>
      <c r="E836" t="s">
        <v>2091</v>
      </c>
      <c r="F836">
        <v>5</v>
      </c>
      <c r="G836" t="s">
        <v>1989</v>
      </c>
      <c r="H836" t="s">
        <v>436</v>
      </c>
      <c r="I836">
        <v>1761517911.2</v>
      </c>
      <c r="J836">
        <f>(K836)/1000</f>
        <v>0</v>
      </c>
      <c r="K836">
        <f>IF(DP836, AN836, AH836)</f>
        <v>0</v>
      </c>
      <c r="L836">
        <f>IF(DP836, AI836, AG836)</f>
        <v>0</v>
      </c>
      <c r="M836">
        <f>DR836 - IF(AU836&gt;1, L836*DL836*100.0/(AW836), 0)</f>
        <v>0</v>
      </c>
      <c r="N836">
        <f>((T836-J836/2)*M836-L836)/(T836+J836/2)</f>
        <v>0</v>
      </c>
      <c r="O836">
        <f>N836*(DY836+DZ836)/1000.0</f>
        <v>0</v>
      </c>
      <c r="P836">
        <f>(DR836 - IF(AU836&gt;1, L836*DL836*100.0/(AW836), 0))*(DY836+DZ836)/1000.0</f>
        <v>0</v>
      </c>
      <c r="Q836">
        <f>2.0/((1/S836-1/R836)+SIGN(S836)*SQRT((1/S836-1/R836)*(1/S836-1/R836) + 4*DM836/((DM836+1)*(DM836+1))*(2*1/S836*1/R836-1/R836*1/R836)))</f>
        <v>0</v>
      </c>
      <c r="R836">
        <f>IF(LEFT(DN836,1)&lt;&gt;"0",IF(LEFT(DN836,1)="1",3.0,DO836),$D$5+$E$5*(EF836*DY836/($K$5*1000))+$F$5*(EF836*DY836/($K$5*1000))*MAX(MIN(DL836,$J$5),$I$5)*MAX(MIN(DL836,$J$5),$I$5)+$G$5*MAX(MIN(DL836,$J$5),$I$5)*(EF836*DY836/($K$5*1000))+$H$5*(EF836*DY836/($K$5*1000))*(EF836*DY836/($K$5*1000)))</f>
        <v>0</v>
      </c>
      <c r="S836">
        <f>J836*(1000-(1000*0.61365*exp(17.502*W836/(240.97+W836))/(DY836+DZ836)+DT836)/2)/(1000*0.61365*exp(17.502*W836/(240.97+W836))/(DY836+DZ836)-DT836)</f>
        <v>0</v>
      </c>
      <c r="T836">
        <f>1/((DM836+1)/(Q836/1.6)+1/(R836/1.37)) + DM836/((DM836+1)/(Q836/1.6) + DM836/(R836/1.37))</f>
        <v>0</v>
      </c>
      <c r="U836">
        <f>(DH836*DK836)</f>
        <v>0</v>
      </c>
      <c r="V836">
        <f>(EA836+(U836+2*0.95*5.67E-8*(((EA836+$B$7)+273)^4-(EA836+273)^4)-44100*J836)/(1.84*29.3*R836+8*0.95*5.67E-8*(EA836+273)^3))</f>
        <v>0</v>
      </c>
      <c r="W836">
        <f>($C$7*EB836+$D$7*EC836+$E$7*V836)</f>
        <v>0</v>
      </c>
      <c r="X836">
        <f>0.61365*exp(17.502*W836/(240.97+W836))</f>
        <v>0</v>
      </c>
      <c r="Y836">
        <f>(Z836/AA836*100)</f>
        <v>0</v>
      </c>
      <c r="Z836">
        <f>DT836*(DY836+DZ836)/1000</f>
        <v>0</v>
      </c>
      <c r="AA836">
        <f>0.61365*exp(17.502*EA836/(240.97+EA836))</f>
        <v>0</v>
      </c>
      <c r="AB836">
        <f>(X836-DT836*(DY836+DZ836)/1000)</f>
        <v>0</v>
      </c>
      <c r="AC836">
        <f>(-J836*44100)</f>
        <v>0</v>
      </c>
      <c r="AD836">
        <f>2*29.3*R836*0.92*(EA836-W836)</f>
        <v>0</v>
      </c>
      <c r="AE836">
        <f>2*0.95*5.67E-8*(((EA836+$B$7)+273)^4-(W836+273)^4)</f>
        <v>0</v>
      </c>
      <c r="AF836">
        <f>U836+AE836+AC836+AD836</f>
        <v>0</v>
      </c>
      <c r="AG836">
        <f>DX836*AU836*(DS836-DR836*(1000-AU836*DU836)/(1000-AU836*DT836))/(100*DL836)</f>
        <v>0</v>
      </c>
      <c r="AH836">
        <f>1000*DX836*AU836*(DT836-DU836)/(100*DL836*(1000-AU836*DT836))</f>
        <v>0</v>
      </c>
      <c r="AI836">
        <f>(AJ836 - AK836 - DY836*1E3/(8.314*(EA836+273.15)) * AM836/DX836 * AL836) * DX836/(100*DL836) * (1000 - DU836)/1000</f>
        <v>0</v>
      </c>
      <c r="AJ836">
        <v>852.5648674715238</v>
      </c>
      <c r="AK836">
        <v>814.4569515151516</v>
      </c>
      <c r="AL836">
        <v>3.350194253985022</v>
      </c>
      <c r="AM836">
        <v>65.59915054871037</v>
      </c>
      <c r="AN836">
        <f>(AP836 - AO836 + DY836*1E3/(8.314*(EA836+273.15)) * AR836/DX836 * AQ836) * DX836/(100*DL836) * 1000/(1000 - AP836)</f>
        <v>0</v>
      </c>
      <c r="AO836">
        <v>11.62034587613117</v>
      </c>
      <c r="AP836">
        <v>16.87595575757576</v>
      </c>
      <c r="AQ836">
        <v>-6.48118554298048E-05</v>
      </c>
      <c r="AR836">
        <v>106.857020934854</v>
      </c>
      <c r="AS836">
        <v>0</v>
      </c>
      <c r="AT836">
        <v>0</v>
      </c>
      <c r="AU836">
        <f>IF(AS836*$H$13&gt;=AW836,1.0,(AW836/(AW836-AS836*$H$13)))</f>
        <v>0</v>
      </c>
      <c r="AV836">
        <f>(AU836-1)*100</f>
        <v>0</v>
      </c>
      <c r="AW836">
        <f>MAX(0,($B$13+$C$13*EF836)/(1+$D$13*EF836)*DY836/(EA836+273)*$E$13)</f>
        <v>0</v>
      </c>
      <c r="AX836" t="s">
        <v>437</v>
      </c>
      <c r="AY836" t="s">
        <v>437</v>
      </c>
      <c r="AZ836">
        <v>0</v>
      </c>
      <c r="BA836">
        <v>0</v>
      </c>
      <c r="BB836">
        <f>1-AZ836/BA836</f>
        <v>0</v>
      </c>
      <c r="BC836">
        <v>0</v>
      </c>
      <c r="BD836" t="s">
        <v>437</v>
      </c>
      <c r="BE836" t="s">
        <v>437</v>
      </c>
      <c r="BF836">
        <v>0</v>
      </c>
      <c r="BG836">
        <v>0</v>
      </c>
      <c r="BH836">
        <f>1-BF836/BG836</f>
        <v>0</v>
      </c>
      <c r="BI836">
        <v>0.5</v>
      </c>
      <c r="BJ836">
        <f>DI836</f>
        <v>0</v>
      </c>
      <c r="BK836">
        <f>L836</f>
        <v>0</v>
      </c>
      <c r="BL836">
        <f>BH836*BI836*BJ836</f>
        <v>0</v>
      </c>
      <c r="BM836">
        <f>(BK836-BC836)/BJ836</f>
        <v>0</v>
      </c>
      <c r="BN836">
        <f>(BA836-BG836)/BG836</f>
        <v>0</v>
      </c>
      <c r="BO836">
        <f>AZ836/(BB836+AZ836/BG836)</f>
        <v>0</v>
      </c>
      <c r="BP836" t="s">
        <v>437</v>
      </c>
      <c r="BQ836">
        <v>0</v>
      </c>
      <c r="BR836">
        <f>IF(BQ836&lt;&gt;0, BQ836, BO836)</f>
        <v>0</v>
      </c>
      <c r="BS836">
        <f>1-BR836/BG836</f>
        <v>0</v>
      </c>
      <c r="BT836">
        <f>(BG836-BF836)/(BG836-BR836)</f>
        <v>0</v>
      </c>
      <c r="BU836">
        <f>(BA836-BG836)/(BA836-BR836)</f>
        <v>0</v>
      </c>
      <c r="BV836">
        <f>(BG836-BF836)/(BG836-AZ836)</f>
        <v>0</v>
      </c>
      <c r="BW836">
        <f>(BA836-BG836)/(BA836-AZ836)</f>
        <v>0</v>
      </c>
      <c r="BX836">
        <f>(BT836*BR836/BF836)</f>
        <v>0</v>
      </c>
      <c r="BY836">
        <f>(1-BX836)</f>
        <v>0</v>
      </c>
      <c r="BZ836">
        <v>2020</v>
      </c>
      <c r="CA836">
        <v>290.0000000000001</v>
      </c>
      <c r="CB836">
        <v>1590.42</v>
      </c>
      <c r="CC836">
        <v>295</v>
      </c>
      <c r="CD836">
        <v>5220.67</v>
      </c>
      <c r="CE836">
        <v>1591.29</v>
      </c>
      <c r="CF836">
        <v>-0.87</v>
      </c>
      <c r="CG836">
        <v>300.0000000000001</v>
      </c>
      <c r="CH836">
        <v>23.8</v>
      </c>
      <c r="CI836">
        <v>1650.734719841875</v>
      </c>
      <c r="CJ836">
        <v>2.032994541366527</v>
      </c>
      <c r="CK836">
        <v>-31.03478562282126</v>
      </c>
      <c r="CL836">
        <v>0.9198548094063967</v>
      </c>
      <c r="CM836">
        <v>0.9759925733019913</v>
      </c>
      <c r="CN836">
        <v>-0.00431141668520578</v>
      </c>
      <c r="CO836">
        <v>289.9999999999999</v>
      </c>
      <c r="CP836">
        <v>1590.91</v>
      </c>
      <c r="CQ836">
        <v>765</v>
      </c>
      <c r="CR836">
        <v>5219.32</v>
      </c>
      <c r="CS836">
        <v>1591.27</v>
      </c>
      <c r="CT836">
        <v>-0.36</v>
      </c>
      <c r="DH836">
        <f>$B$11*EG836+$C$11*EH836+$F$11*ES836*(1-EV836)</f>
        <v>0</v>
      </c>
      <c r="DI836">
        <f>DH836*DJ836</f>
        <v>0</v>
      </c>
      <c r="DJ836">
        <f>($B$11*$D$9+$C$11*$D$9+$F$11*((FF836+EX836)/MAX(FF836+EX836+FG836, 0.1)*$I$9+FG836/MAX(FF836+EX836+FG836, 0.1)*$J$9))/($B$11+$C$11+$F$11)</f>
        <v>0</v>
      </c>
      <c r="DK836">
        <f>($B$11*$K$9+$C$11*$K$9+$F$11*((FF836+EX836)/MAX(FF836+EX836+FG836, 0.1)*$P$9+FG836/MAX(FF836+EX836+FG836, 0.1)*$Q$9))/($B$11+$C$11+$F$11)</f>
        <v>0</v>
      </c>
      <c r="DL836">
        <v>6</v>
      </c>
      <c r="DM836">
        <v>0.5</v>
      </c>
      <c r="DN836" t="s">
        <v>438</v>
      </c>
      <c r="DO836">
        <v>2</v>
      </c>
      <c r="DP836" t="b">
        <v>1</v>
      </c>
      <c r="DQ836">
        <v>1761517911.2</v>
      </c>
      <c r="DR836">
        <v>793.1455</v>
      </c>
      <c r="DS836">
        <v>843.1702000000001</v>
      </c>
      <c r="DT836">
        <v>16.87903</v>
      </c>
      <c r="DU836">
        <v>11.61969</v>
      </c>
      <c r="DV836">
        <v>796.1781999999999</v>
      </c>
      <c r="DW836">
        <v>16.79891</v>
      </c>
      <c r="DX836">
        <v>499.9922</v>
      </c>
      <c r="DY836">
        <v>90.24032000000001</v>
      </c>
      <c r="DZ836">
        <v>0.09997671</v>
      </c>
      <c r="EA836">
        <v>24.3236</v>
      </c>
      <c r="EB836">
        <v>23.99213</v>
      </c>
      <c r="EC836">
        <v>999.9</v>
      </c>
      <c r="ED836">
        <v>0</v>
      </c>
      <c r="EE836">
        <v>0</v>
      </c>
      <c r="EF836">
        <v>9989.936000000002</v>
      </c>
      <c r="EG836">
        <v>0</v>
      </c>
      <c r="EH836">
        <v>1069.198</v>
      </c>
      <c r="EI836">
        <v>-50.02460000000001</v>
      </c>
      <c r="EJ836">
        <v>806.7627999999999</v>
      </c>
      <c r="EK836">
        <v>853.0827000000002</v>
      </c>
      <c r="EL836">
        <v>5.259326</v>
      </c>
      <c r="EM836">
        <v>843.1702000000001</v>
      </c>
      <c r="EN836">
        <v>11.61969</v>
      </c>
      <c r="EO836">
        <v>1.523169</v>
      </c>
      <c r="EP836">
        <v>1.048567</v>
      </c>
      <c r="EQ836">
        <v>13.20275</v>
      </c>
      <c r="ER836">
        <v>7.609249</v>
      </c>
      <c r="ES836">
        <v>1999.979</v>
      </c>
      <c r="ET836">
        <v>0.9799944</v>
      </c>
      <c r="EU836">
        <v>0.02000539</v>
      </c>
      <c r="EV836">
        <v>0</v>
      </c>
      <c r="EW836">
        <v>1340.567</v>
      </c>
      <c r="EX836">
        <v>5.000970000000001</v>
      </c>
      <c r="EY836">
        <v>27140.22</v>
      </c>
      <c r="EZ836">
        <v>16707.38</v>
      </c>
      <c r="FA836">
        <v>41.625</v>
      </c>
      <c r="FB836">
        <v>42.687</v>
      </c>
      <c r="FC836">
        <v>41.75</v>
      </c>
      <c r="FD836">
        <v>42.062</v>
      </c>
      <c r="FE836">
        <v>41.625</v>
      </c>
      <c r="FF836">
        <v>1955.069</v>
      </c>
      <c r="FG836">
        <v>39.90999999999999</v>
      </c>
      <c r="FH836">
        <v>0</v>
      </c>
      <c r="FI836">
        <v>12785</v>
      </c>
      <c r="FJ836">
        <v>0</v>
      </c>
      <c r="FK836">
        <v>1341.260769230769</v>
      </c>
      <c r="FL836">
        <v>-9.338803418691738</v>
      </c>
      <c r="FM836">
        <v>-188.386324819993</v>
      </c>
      <c r="FN836">
        <v>27155.75</v>
      </c>
      <c r="FO836">
        <v>15</v>
      </c>
      <c r="FP836">
        <v>0</v>
      </c>
      <c r="FQ836" t="s">
        <v>439</v>
      </c>
      <c r="FR836">
        <v>1760210915.6</v>
      </c>
      <c r="FS836">
        <v>0</v>
      </c>
      <c r="FT836">
        <v>0</v>
      </c>
      <c r="FU836">
        <v>-0.215</v>
      </c>
      <c r="FV836">
        <v>0</v>
      </c>
      <c r="FW836">
        <v>-0.6919999999999999</v>
      </c>
      <c r="FX836">
        <v>0</v>
      </c>
      <c r="FY836">
        <v>400</v>
      </c>
      <c r="FZ836">
        <v>0</v>
      </c>
      <c r="GA836">
        <v>0.15</v>
      </c>
      <c r="GB836">
        <v>0</v>
      </c>
      <c r="GC836">
        <v>-49.56694390243902</v>
      </c>
      <c r="GD836">
        <v>-3.794818118466925</v>
      </c>
      <c r="GE836">
        <v>0.3839717571224449</v>
      </c>
      <c r="GF836">
        <v>0</v>
      </c>
      <c r="GG836">
        <v>1341.671764705882</v>
      </c>
      <c r="GH836">
        <v>-9.967303291065573</v>
      </c>
      <c r="GI836">
        <v>1.019179227406966</v>
      </c>
      <c r="GJ836">
        <v>0</v>
      </c>
      <c r="GK836">
        <v>5.253705609756098</v>
      </c>
      <c r="GL836">
        <v>0.0217342160278868</v>
      </c>
      <c r="GM836">
        <v>0.004680606094159741</v>
      </c>
      <c r="GN836">
        <v>1</v>
      </c>
      <c r="GO836">
        <v>1</v>
      </c>
      <c r="GP836">
        <v>3</v>
      </c>
      <c r="GQ836" t="s">
        <v>446</v>
      </c>
      <c r="GR836">
        <v>3.13294</v>
      </c>
      <c r="GS836">
        <v>2.76016</v>
      </c>
      <c r="GT836">
        <v>0.147856</v>
      </c>
      <c r="GU836">
        <v>0.15201</v>
      </c>
      <c r="GV836">
        <v>0.08204450000000001</v>
      </c>
      <c r="GW836">
        <v>0.0617122</v>
      </c>
      <c r="GX836">
        <v>27010.8</v>
      </c>
      <c r="GY836">
        <v>26887.8</v>
      </c>
      <c r="GZ836">
        <v>29485</v>
      </c>
      <c r="HA836">
        <v>29315.9</v>
      </c>
      <c r="HB836">
        <v>35769.1</v>
      </c>
      <c r="HC836">
        <v>36441.8</v>
      </c>
      <c r="HD836">
        <v>41486.6</v>
      </c>
      <c r="HE836">
        <v>41646.2</v>
      </c>
      <c r="HF836">
        <v>1.9115</v>
      </c>
      <c r="HG836">
        <v>1.8219</v>
      </c>
      <c r="HH836">
        <v>-0.0157952</v>
      </c>
      <c r="HI836">
        <v>0</v>
      </c>
      <c r="HJ836">
        <v>24.246</v>
      </c>
      <c r="HK836">
        <v>999.9</v>
      </c>
      <c r="HL836">
        <v>32.1</v>
      </c>
      <c r="HM836">
        <v>31.2</v>
      </c>
      <c r="HN836">
        <v>16.2317</v>
      </c>
      <c r="HO836">
        <v>62.4271</v>
      </c>
      <c r="HP836">
        <v>30.9215</v>
      </c>
      <c r="HQ836">
        <v>1</v>
      </c>
      <c r="HR836">
        <v>0.312881</v>
      </c>
      <c r="HS836">
        <v>4.94792</v>
      </c>
      <c r="HT836">
        <v>20.2715</v>
      </c>
      <c r="HU836">
        <v>5.21594</v>
      </c>
      <c r="HV836">
        <v>12.0159</v>
      </c>
      <c r="HW836">
        <v>4.9885</v>
      </c>
      <c r="HX836">
        <v>3.28765</v>
      </c>
      <c r="HY836">
        <v>9999</v>
      </c>
      <c r="HZ836">
        <v>9999</v>
      </c>
      <c r="IA836">
        <v>9999</v>
      </c>
      <c r="IB836">
        <v>999.9</v>
      </c>
      <c r="IC836">
        <v>4.97282</v>
      </c>
      <c r="ID836">
        <v>1.86661</v>
      </c>
      <c r="IE836">
        <v>1.86585</v>
      </c>
      <c r="IF836">
        <v>1.86584</v>
      </c>
      <c r="IG836">
        <v>1.86769</v>
      </c>
      <c r="IH836">
        <v>1.87015</v>
      </c>
      <c r="II836">
        <v>1.86874</v>
      </c>
      <c r="IJ836">
        <v>1.87027</v>
      </c>
      <c r="IK836">
        <v>0</v>
      </c>
      <c r="IL836">
        <v>0</v>
      </c>
      <c r="IM836">
        <v>0</v>
      </c>
      <c r="IN836">
        <v>0</v>
      </c>
      <c r="IO836" t="s">
        <v>441</v>
      </c>
      <c r="IP836" t="s">
        <v>442</v>
      </c>
      <c r="IQ836" t="s">
        <v>443</v>
      </c>
      <c r="IR836" t="s">
        <v>443</v>
      </c>
      <c r="IS836" t="s">
        <v>443</v>
      </c>
      <c r="IT836" t="s">
        <v>443</v>
      </c>
      <c r="IU836">
        <v>0</v>
      </c>
      <c r="IV836">
        <v>100</v>
      </c>
      <c r="IW836">
        <v>100</v>
      </c>
      <c r="IX836">
        <v>-3.05</v>
      </c>
      <c r="IY836">
        <v>0.0801</v>
      </c>
      <c r="IZ836">
        <v>-1.414774939843471</v>
      </c>
      <c r="JA836">
        <v>-0.002262605230658699</v>
      </c>
      <c r="JB836">
        <v>4.117972070868355E-07</v>
      </c>
      <c r="JC836">
        <v>-1.535053720392113E-10</v>
      </c>
      <c r="JD836">
        <v>-0.05773197212917025</v>
      </c>
      <c r="JE836">
        <v>-0.004387372397949352</v>
      </c>
      <c r="JF836">
        <v>0.001148265067849212</v>
      </c>
      <c r="JG836">
        <v>-2.372704636287677E-05</v>
      </c>
      <c r="JH836">
        <v>4</v>
      </c>
      <c r="JI836">
        <v>2346</v>
      </c>
      <c r="JJ836">
        <v>1</v>
      </c>
      <c r="JK836">
        <v>24</v>
      </c>
      <c r="JL836">
        <v>21783.3</v>
      </c>
      <c r="JM836">
        <v>29358631.9</v>
      </c>
      <c r="JN836">
        <v>1.82861</v>
      </c>
      <c r="JO836">
        <v>2.26318</v>
      </c>
      <c r="JP836">
        <v>1.39648</v>
      </c>
      <c r="JQ836">
        <v>2.35229</v>
      </c>
      <c r="JR836">
        <v>1.49536</v>
      </c>
      <c r="JS836">
        <v>2.60864</v>
      </c>
      <c r="JT836">
        <v>35.9879</v>
      </c>
      <c r="JU836">
        <v>24.0262</v>
      </c>
      <c r="JV836">
        <v>18</v>
      </c>
      <c r="JW836">
        <v>503.15</v>
      </c>
      <c r="JX836">
        <v>435.691</v>
      </c>
      <c r="JY836">
        <v>18.6672</v>
      </c>
      <c r="JZ836">
        <v>31.4221</v>
      </c>
      <c r="KA836">
        <v>29.9997</v>
      </c>
      <c r="KB836">
        <v>31.2053</v>
      </c>
      <c r="KC836">
        <v>31.1307</v>
      </c>
      <c r="KD836">
        <v>36.7016</v>
      </c>
      <c r="KE836">
        <v>28.5807</v>
      </c>
      <c r="KF836">
        <v>22.5847</v>
      </c>
      <c r="KG836">
        <v>18.681</v>
      </c>
      <c r="KH836">
        <v>874.845</v>
      </c>
      <c r="KI836">
        <v>11.6295</v>
      </c>
      <c r="KJ836">
        <v>100.765</v>
      </c>
      <c r="KK836">
        <v>100.148</v>
      </c>
    </row>
    <row r="837" spans="1:297">
      <c r="A837">
        <v>821</v>
      </c>
      <c r="B837">
        <v>1761517919</v>
      </c>
      <c r="C837">
        <v>10708.5</v>
      </c>
      <c r="D837" t="s">
        <v>2092</v>
      </c>
      <c r="E837" t="s">
        <v>2093</v>
      </c>
      <c r="F837">
        <v>5</v>
      </c>
      <c r="G837" t="s">
        <v>1989</v>
      </c>
      <c r="H837" t="s">
        <v>436</v>
      </c>
      <c r="I837">
        <v>1761517916.5</v>
      </c>
      <c r="J837">
        <f>(K837)/1000</f>
        <v>0</v>
      </c>
      <c r="K837">
        <f>IF(DP837, AN837, AH837)</f>
        <v>0</v>
      </c>
      <c r="L837">
        <f>IF(DP837, AI837, AG837)</f>
        <v>0</v>
      </c>
      <c r="M837">
        <f>DR837 - IF(AU837&gt;1, L837*DL837*100.0/(AW837), 0)</f>
        <v>0</v>
      </c>
      <c r="N837">
        <f>((T837-J837/2)*M837-L837)/(T837+J837/2)</f>
        <v>0</v>
      </c>
      <c r="O837">
        <f>N837*(DY837+DZ837)/1000.0</f>
        <v>0</v>
      </c>
      <c r="P837">
        <f>(DR837 - IF(AU837&gt;1, L837*DL837*100.0/(AW837), 0))*(DY837+DZ837)/1000.0</f>
        <v>0</v>
      </c>
      <c r="Q837">
        <f>2.0/((1/S837-1/R837)+SIGN(S837)*SQRT((1/S837-1/R837)*(1/S837-1/R837) + 4*DM837/((DM837+1)*(DM837+1))*(2*1/S837*1/R837-1/R837*1/R837)))</f>
        <v>0</v>
      </c>
      <c r="R837">
        <f>IF(LEFT(DN837,1)&lt;&gt;"0",IF(LEFT(DN837,1)="1",3.0,DO837),$D$5+$E$5*(EF837*DY837/($K$5*1000))+$F$5*(EF837*DY837/($K$5*1000))*MAX(MIN(DL837,$J$5),$I$5)*MAX(MIN(DL837,$J$5),$I$5)+$G$5*MAX(MIN(DL837,$J$5),$I$5)*(EF837*DY837/($K$5*1000))+$H$5*(EF837*DY837/($K$5*1000))*(EF837*DY837/($K$5*1000)))</f>
        <v>0</v>
      </c>
      <c r="S837">
        <f>J837*(1000-(1000*0.61365*exp(17.502*W837/(240.97+W837))/(DY837+DZ837)+DT837)/2)/(1000*0.61365*exp(17.502*W837/(240.97+W837))/(DY837+DZ837)-DT837)</f>
        <v>0</v>
      </c>
      <c r="T837">
        <f>1/((DM837+1)/(Q837/1.6)+1/(R837/1.37)) + DM837/((DM837+1)/(Q837/1.6) + DM837/(R837/1.37))</f>
        <v>0</v>
      </c>
      <c r="U837">
        <f>(DH837*DK837)</f>
        <v>0</v>
      </c>
      <c r="V837">
        <f>(EA837+(U837+2*0.95*5.67E-8*(((EA837+$B$7)+273)^4-(EA837+273)^4)-44100*J837)/(1.84*29.3*R837+8*0.95*5.67E-8*(EA837+273)^3))</f>
        <v>0</v>
      </c>
      <c r="W837">
        <f>($C$7*EB837+$D$7*EC837+$E$7*V837)</f>
        <v>0</v>
      </c>
      <c r="X837">
        <f>0.61365*exp(17.502*W837/(240.97+W837))</f>
        <v>0</v>
      </c>
      <c r="Y837">
        <f>(Z837/AA837*100)</f>
        <v>0</v>
      </c>
      <c r="Z837">
        <f>DT837*(DY837+DZ837)/1000</f>
        <v>0</v>
      </c>
      <c r="AA837">
        <f>0.61365*exp(17.502*EA837/(240.97+EA837))</f>
        <v>0</v>
      </c>
      <c r="AB837">
        <f>(X837-DT837*(DY837+DZ837)/1000)</f>
        <v>0</v>
      </c>
      <c r="AC837">
        <f>(-J837*44100)</f>
        <v>0</v>
      </c>
      <c r="AD837">
        <f>2*29.3*R837*0.92*(EA837-W837)</f>
        <v>0</v>
      </c>
      <c r="AE837">
        <f>2*0.95*5.67E-8*(((EA837+$B$7)+273)^4-(W837+273)^4)</f>
        <v>0</v>
      </c>
      <c r="AF837">
        <f>U837+AE837+AC837+AD837</f>
        <v>0</v>
      </c>
      <c r="AG837">
        <f>DX837*AU837*(DS837-DR837*(1000-AU837*DU837)/(1000-AU837*DT837))/(100*DL837)</f>
        <v>0</v>
      </c>
      <c r="AH837">
        <f>1000*DX837*AU837*(DT837-DU837)/(100*DL837*(1000-AU837*DT837))</f>
        <v>0</v>
      </c>
      <c r="AI837">
        <f>(AJ837 - AK837 - DY837*1E3/(8.314*(EA837+273.15)) * AM837/DX837 * AL837) * DX837/(100*DL837) * (1000 - DU837)/1000</f>
        <v>0</v>
      </c>
      <c r="AJ837">
        <v>869.4779793923312</v>
      </c>
      <c r="AK837">
        <v>831.287224242424</v>
      </c>
      <c r="AL837">
        <v>3.367684401494791</v>
      </c>
      <c r="AM837">
        <v>65.59915054871037</v>
      </c>
      <c r="AN837">
        <f>(AP837 - AO837 + DY837*1E3/(8.314*(EA837+273.15)) * AR837/DX837 * AQ837) * DX837/(100*DL837) * 1000/(1000 - AP837)</f>
        <v>0</v>
      </c>
      <c r="AO837">
        <v>11.60031991992877</v>
      </c>
      <c r="AP837">
        <v>16.86013090909091</v>
      </c>
      <c r="AQ837">
        <v>-8.330310780548627E-05</v>
      </c>
      <c r="AR837">
        <v>106.857020934854</v>
      </c>
      <c r="AS837">
        <v>0</v>
      </c>
      <c r="AT837">
        <v>0</v>
      </c>
      <c r="AU837">
        <f>IF(AS837*$H$13&gt;=AW837,1.0,(AW837/(AW837-AS837*$H$13)))</f>
        <v>0</v>
      </c>
      <c r="AV837">
        <f>(AU837-1)*100</f>
        <v>0</v>
      </c>
      <c r="AW837">
        <f>MAX(0,($B$13+$C$13*EF837)/(1+$D$13*EF837)*DY837/(EA837+273)*$E$13)</f>
        <v>0</v>
      </c>
      <c r="AX837" t="s">
        <v>437</v>
      </c>
      <c r="AY837" t="s">
        <v>437</v>
      </c>
      <c r="AZ837">
        <v>0</v>
      </c>
      <c r="BA837">
        <v>0</v>
      </c>
      <c r="BB837">
        <f>1-AZ837/BA837</f>
        <v>0</v>
      </c>
      <c r="BC837">
        <v>0</v>
      </c>
      <c r="BD837" t="s">
        <v>437</v>
      </c>
      <c r="BE837" t="s">
        <v>437</v>
      </c>
      <c r="BF837">
        <v>0</v>
      </c>
      <c r="BG837">
        <v>0</v>
      </c>
      <c r="BH837">
        <f>1-BF837/BG837</f>
        <v>0</v>
      </c>
      <c r="BI837">
        <v>0.5</v>
      </c>
      <c r="BJ837">
        <f>DI837</f>
        <v>0</v>
      </c>
      <c r="BK837">
        <f>L837</f>
        <v>0</v>
      </c>
      <c r="BL837">
        <f>BH837*BI837*BJ837</f>
        <v>0</v>
      </c>
      <c r="BM837">
        <f>(BK837-BC837)/BJ837</f>
        <v>0</v>
      </c>
      <c r="BN837">
        <f>(BA837-BG837)/BG837</f>
        <v>0</v>
      </c>
      <c r="BO837">
        <f>AZ837/(BB837+AZ837/BG837)</f>
        <v>0</v>
      </c>
      <c r="BP837" t="s">
        <v>437</v>
      </c>
      <c r="BQ837">
        <v>0</v>
      </c>
      <c r="BR837">
        <f>IF(BQ837&lt;&gt;0, BQ837, BO837)</f>
        <v>0</v>
      </c>
      <c r="BS837">
        <f>1-BR837/BG837</f>
        <v>0</v>
      </c>
      <c r="BT837">
        <f>(BG837-BF837)/(BG837-BR837)</f>
        <v>0</v>
      </c>
      <c r="BU837">
        <f>(BA837-BG837)/(BA837-BR837)</f>
        <v>0</v>
      </c>
      <c r="BV837">
        <f>(BG837-BF837)/(BG837-AZ837)</f>
        <v>0</v>
      </c>
      <c r="BW837">
        <f>(BA837-BG837)/(BA837-AZ837)</f>
        <v>0</v>
      </c>
      <c r="BX837">
        <f>(BT837*BR837/BF837)</f>
        <v>0</v>
      </c>
      <c r="BY837">
        <f>(1-BX837)</f>
        <v>0</v>
      </c>
      <c r="BZ837">
        <v>2020</v>
      </c>
      <c r="CA837">
        <v>290.0000000000001</v>
      </c>
      <c r="CB837">
        <v>1590.42</v>
      </c>
      <c r="CC837">
        <v>295</v>
      </c>
      <c r="CD837">
        <v>5220.67</v>
      </c>
      <c r="CE837">
        <v>1591.29</v>
      </c>
      <c r="CF837">
        <v>-0.87</v>
      </c>
      <c r="CG837">
        <v>300.0000000000001</v>
      </c>
      <c r="CH837">
        <v>23.8</v>
      </c>
      <c r="CI837">
        <v>1650.734719841875</v>
      </c>
      <c r="CJ837">
        <v>2.032994541366527</v>
      </c>
      <c r="CK837">
        <v>-31.03478562282126</v>
      </c>
      <c r="CL837">
        <v>0.9198548094063967</v>
      </c>
      <c r="CM837">
        <v>0.9759925733019913</v>
      </c>
      <c r="CN837">
        <v>-0.00431141668520578</v>
      </c>
      <c r="CO837">
        <v>289.9999999999999</v>
      </c>
      <c r="CP837">
        <v>1590.91</v>
      </c>
      <c r="CQ837">
        <v>765</v>
      </c>
      <c r="CR837">
        <v>5219.32</v>
      </c>
      <c r="CS837">
        <v>1591.27</v>
      </c>
      <c r="CT837">
        <v>-0.36</v>
      </c>
      <c r="DH837">
        <f>$B$11*EG837+$C$11*EH837+$F$11*ES837*(1-EV837)</f>
        <v>0</v>
      </c>
      <c r="DI837">
        <f>DH837*DJ837</f>
        <v>0</v>
      </c>
      <c r="DJ837">
        <f>($B$11*$D$9+$C$11*$D$9+$F$11*((FF837+EX837)/MAX(FF837+EX837+FG837, 0.1)*$I$9+FG837/MAX(FF837+EX837+FG837, 0.1)*$J$9))/($B$11+$C$11+$F$11)</f>
        <v>0</v>
      </c>
      <c r="DK837">
        <f>($B$11*$K$9+$C$11*$K$9+$F$11*((FF837+EX837)/MAX(FF837+EX837+FG837, 0.1)*$P$9+FG837/MAX(FF837+EX837+FG837, 0.1)*$Q$9))/($B$11+$C$11+$F$11)</f>
        <v>0</v>
      </c>
      <c r="DL837">
        <v>6</v>
      </c>
      <c r="DM837">
        <v>0.5</v>
      </c>
      <c r="DN837" t="s">
        <v>438</v>
      </c>
      <c r="DO837">
        <v>2</v>
      </c>
      <c r="DP837" t="b">
        <v>1</v>
      </c>
      <c r="DQ837">
        <v>1761517916.5</v>
      </c>
      <c r="DR837">
        <v>810.652111111111</v>
      </c>
      <c r="DS837">
        <v>860.8426666666667</v>
      </c>
      <c r="DT837">
        <v>16.86688888888889</v>
      </c>
      <c r="DU837">
        <v>11.60007777777778</v>
      </c>
      <c r="DV837">
        <v>813.7183333333332</v>
      </c>
      <c r="DW837">
        <v>16.78691111111111</v>
      </c>
      <c r="DX837">
        <v>499.9996666666667</v>
      </c>
      <c r="DY837">
        <v>90.23684444444444</v>
      </c>
      <c r="DZ837">
        <v>0.09999512222222223</v>
      </c>
      <c r="EA837">
        <v>24.32487777777778</v>
      </c>
      <c r="EB837">
        <v>23.99428888888889</v>
      </c>
      <c r="EC837">
        <v>999.9000000000001</v>
      </c>
      <c r="ED837">
        <v>0</v>
      </c>
      <c r="EE837">
        <v>0</v>
      </c>
      <c r="EF837">
        <v>10002.43666666667</v>
      </c>
      <c r="EG837">
        <v>0</v>
      </c>
      <c r="EH837">
        <v>1069.19</v>
      </c>
      <c r="EI837">
        <v>-50.19011111111111</v>
      </c>
      <c r="EJ837">
        <v>824.5600000000001</v>
      </c>
      <c r="EK837">
        <v>870.9455555555555</v>
      </c>
      <c r="EL837">
        <v>5.266807777777777</v>
      </c>
      <c r="EM837">
        <v>860.8426666666667</v>
      </c>
      <c r="EN837">
        <v>11.60007777777778</v>
      </c>
      <c r="EO837">
        <v>1.522013333333333</v>
      </c>
      <c r="EP837">
        <v>1.046754444444445</v>
      </c>
      <c r="EQ837">
        <v>13.19112222222222</v>
      </c>
      <c r="ER837">
        <v>7.583926666666667</v>
      </c>
      <c r="ES837">
        <v>2000.013333333334</v>
      </c>
      <c r="ET837">
        <v>0.9799946666666666</v>
      </c>
      <c r="EU837">
        <v>0.02000513333333333</v>
      </c>
      <c r="EV837">
        <v>0</v>
      </c>
      <c r="EW837">
        <v>1339.54</v>
      </c>
      <c r="EX837">
        <v>5.00097</v>
      </c>
      <c r="EY837">
        <v>27123.77777777778</v>
      </c>
      <c r="EZ837">
        <v>16707.65555555555</v>
      </c>
      <c r="FA837">
        <v>41.625</v>
      </c>
      <c r="FB837">
        <v>42.687</v>
      </c>
      <c r="FC837">
        <v>41.75</v>
      </c>
      <c r="FD837">
        <v>42.062</v>
      </c>
      <c r="FE837">
        <v>41.625</v>
      </c>
      <c r="FF837">
        <v>1955.103333333333</v>
      </c>
      <c r="FG837">
        <v>39.91</v>
      </c>
      <c r="FH837">
        <v>0</v>
      </c>
      <c r="FI837">
        <v>12790.40000009537</v>
      </c>
      <c r="FJ837">
        <v>0</v>
      </c>
      <c r="FK837">
        <v>1340.3316</v>
      </c>
      <c r="FL837">
        <v>-10.13230767448957</v>
      </c>
      <c r="FM837">
        <v>-188.7307690556353</v>
      </c>
      <c r="FN837">
        <v>27137.868</v>
      </c>
      <c r="FO837">
        <v>15</v>
      </c>
      <c r="FP837">
        <v>0</v>
      </c>
      <c r="FQ837" t="s">
        <v>439</v>
      </c>
      <c r="FR837">
        <v>1760210915.6</v>
      </c>
      <c r="FS837">
        <v>0</v>
      </c>
      <c r="FT837">
        <v>0</v>
      </c>
      <c r="FU837">
        <v>-0.215</v>
      </c>
      <c r="FV837">
        <v>0</v>
      </c>
      <c r="FW837">
        <v>-0.6919999999999999</v>
      </c>
      <c r="FX837">
        <v>0</v>
      </c>
      <c r="FY837">
        <v>400</v>
      </c>
      <c r="FZ837">
        <v>0</v>
      </c>
      <c r="GA837">
        <v>0.15</v>
      </c>
      <c r="GB837">
        <v>0</v>
      </c>
      <c r="GC837">
        <v>-49.80964146341464</v>
      </c>
      <c r="GD837">
        <v>-3.067459233449507</v>
      </c>
      <c r="GE837">
        <v>0.3077970022957483</v>
      </c>
      <c r="GF837">
        <v>0</v>
      </c>
      <c r="GG837">
        <v>1340.948235294118</v>
      </c>
      <c r="GH837">
        <v>-9.315508020479704</v>
      </c>
      <c r="GI837">
        <v>0.9606997161635196</v>
      </c>
      <c r="GJ837">
        <v>0</v>
      </c>
      <c r="GK837">
        <v>5.256458292682926</v>
      </c>
      <c r="GL837">
        <v>0.06221811846690364</v>
      </c>
      <c r="GM837">
        <v>0.007417774599696164</v>
      </c>
      <c r="GN837">
        <v>1</v>
      </c>
      <c r="GO837">
        <v>1</v>
      </c>
      <c r="GP837">
        <v>3</v>
      </c>
      <c r="GQ837" t="s">
        <v>446</v>
      </c>
      <c r="GR837">
        <v>3.13302</v>
      </c>
      <c r="GS837">
        <v>2.76031</v>
      </c>
      <c r="GT837">
        <v>0.149877</v>
      </c>
      <c r="GU837">
        <v>0.153944</v>
      </c>
      <c r="GV837">
        <v>0.0819925</v>
      </c>
      <c r="GW837">
        <v>0.0616843</v>
      </c>
      <c r="GX837">
        <v>26946.9</v>
      </c>
      <c r="GY837">
        <v>26826.6</v>
      </c>
      <c r="GZ837">
        <v>29485.4</v>
      </c>
      <c r="HA837">
        <v>29316.1</v>
      </c>
      <c r="HB837">
        <v>35771.4</v>
      </c>
      <c r="HC837">
        <v>36443.4</v>
      </c>
      <c r="HD837">
        <v>41486.9</v>
      </c>
      <c r="HE837">
        <v>41646.8</v>
      </c>
      <c r="HF837">
        <v>1.91147</v>
      </c>
      <c r="HG837">
        <v>1.8218</v>
      </c>
      <c r="HH837">
        <v>-0.0148788</v>
      </c>
      <c r="HI837">
        <v>0</v>
      </c>
      <c r="HJ837">
        <v>24.246</v>
      </c>
      <c r="HK837">
        <v>999.9</v>
      </c>
      <c r="HL837">
        <v>32.1</v>
      </c>
      <c r="HM837">
        <v>31.2</v>
      </c>
      <c r="HN837">
        <v>16.2319</v>
      </c>
      <c r="HO837">
        <v>62.6171</v>
      </c>
      <c r="HP837">
        <v>30.8333</v>
      </c>
      <c r="HQ837">
        <v>1</v>
      </c>
      <c r="HR837">
        <v>0.312769</v>
      </c>
      <c r="HS837">
        <v>4.93137</v>
      </c>
      <c r="HT837">
        <v>20.2719</v>
      </c>
      <c r="HU837">
        <v>5.21609</v>
      </c>
      <c r="HV837">
        <v>12.0159</v>
      </c>
      <c r="HW837">
        <v>4.9887</v>
      </c>
      <c r="HX837">
        <v>3.2876</v>
      </c>
      <c r="HY837">
        <v>9999</v>
      </c>
      <c r="HZ837">
        <v>9999</v>
      </c>
      <c r="IA837">
        <v>9999</v>
      </c>
      <c r="IB837">
        <v>999.9</v>
      </c>
      <c r="IC837">
        <v>4.97286</v>
      </c>
      <c r="ID837">
        <v>1.86661</v>
      </c>
      <c r="IE837">
        <v>1.86586</v>
      </c>
      <c r="IF837">
        <v>1.86584</v>
      </c>
      <c r="IG837">
        <v>1.86769</v>
      </c>
      <c r="IH837">
        <v>1.87016</v>
      </c>
      <c r="II837">
        <v>1.86875</v>
      </c>
      <c r="IJ837">
        <v>1.87027</v>
      </c>
      <c r="IK837">
        <v>0</v>
      </c>
      <c r="IL837">
        <v>0</v>
      </c>
      <c r="IM837">
        <v>0</v>
      </c>
      <c r="IN837">
        <v>0</v>
      </c>
      <c r="IO837" t="s">
        <v>441</v>
      </c>
      <c r="IP837" t="s">
        <v>442</v>
      </c>
      <c r="IQ837" t="s">
        <v>443</v>
      </c>
      <c r="IR837" t="s">
        <v>443</v>
      </c>
      <c r="IS837" t="s">
        <v>443</v>
      </c>
      <c r="IT837" t="s">
        <v>443</v>
      </c>
      <c r="IU837">
        <v>0</v>
      </c>
      <c r="IV837">
        <v>100</v>
      </c>
      <c r="IW837">
        <v>100</v>
      </c>
      <c r="IX837">
        <v>-3.082</v>
      </c>
      <c r="IY837">
        <v>0.0798</v>
      </c>
      <c r="IZ837">
        <v>-1.414774939843471</v>
      </c>
      <c r="JA837">
        <v>-0.002262605230658699</v>
      </c>
      <c r="JB837">
        <v>4.117972070868355E-07</v>
      </c>
      <c r="JC837">
        <v>-1.535053720392113E-10</v>
      </c>
      <c r="JD837">
        <v>-0.05773197212917025</v>
      </c>
      <c r="JE837">
        <v>-0.004387372397949352</v>
      </c>
      <c r="JF837">
        <v>0.001148265067849212</v>
      </c>
      <c r="JG837">
        <v>-2.372704636287677E-05</v>
      </c>
      <c r="JH837">
        <v>4</v>
      </c>
      <c r="JI837">
        <v>2346</v>
      </c>
      <c r="JJ837">
        <v>1</v>
      </c>
      <c r="JK837">
        <v>24</v>
      </c>
      <c r="JL837">
        <v>21783.4</v>
      </c>
      <c r="JM837">
        <v>29358632</v>
      </c>
      <c r="JN837">
        <v>1.85913</v>
      </c>
      <c r="JO837">
        <v>2.24976</v>
      </c>
      <c r="JP837">
        <v>1.39648</v>
      </c>
      <c r="JQ837">
        <v>2.35229</v>
      </c>
      <c r="JR837">
        <v>1.49536</v>
      </c>
      <c r="JS837">
        <v>2.69409</v>
      </c>
      <c r="JT837">
        <v>35.9879</v>
      </c>
      <c r="JU837">
        <v>24.0262</v>
      </c>
      <c r="JV837">
        <v>18</v>
      </c>
      <c r="JW837">
        <v>503.134</v>
      </c>
      <c r="JX837">
        <v>435.63</v>
      </c>
      <c r="JY837">
        <v>18.6777</v>
      </c>
      <c r="JZ837">
        <v>31.4221</v>
      </c>
      <c r="KA837">
        <v>29.9999</v>
      </c>
      <c r="KB837">
        <v>31.2053</v>
      </c>
      <c r="KC837">
        <v>31.1307</v>
      </c>
      <c r="KD837">
        <v>37.253</v>
      </c>
      <c r="KE837">
        <v>28.5807</v>
      </c>
      <c r="KF837">
        <v>22.5847</v>
      </c>
      <c r="KG837">
        <v>18.6879</v>
      </c>
      <c r="KH837">
        <v>888.202</v>
      </c>
      <c r="KI837">
        <v>11.6481</v>
      </c>
      <c r="KJ837">
        <v>100.766</v>
      </c>
      <c r="KK837">
        <v>100.149</v>
      </c>
    </row>
    <row r="838" spans="1:297">
      <c r="A838">
        <v>822</v>
      </c>
      <c r="B838">
        <v>1761517924</v>
      </c>
      <c r="C838">
        <v>10713.5</v>
      </c>
      <c r="D838" t="s">
        <v>2094</v>
      </c>
      <c r="E838" t="s">
        <v>2095</v>
      </c>
      <c r="F838">
        <v>5</v>
      </c>
      <c r="G838" t="s">
        <v>1989</v>
      </c>
      <c r="H838" t="s">
        <v>436</v>
      </c>
      <c r="I838">
        <v>1761517921.2</v>
      </c>
      <c r="J838">
        <f>(K838)/1000</f>
        <v>0</v>
      </c>
      <c r="K838">
        <f>IF(DP838, AN838, AH838)</f>
        <v>0</v>
      </c>
      <c r="L838">
        <f>IF(DP838, AI838, AG838)</f>
        <v>0</v>
      </c>
      <c r="M838">
        <f>DR838 - IF(AU838&gt;1, L838*DL838*100.0/(AW838), 0)</f>
        <v>0</v>
      </c>
      <c r="N838">
        <f>((T838-J838/2)*M838-L838)/(T838+J838/2)</f>
        <v>0</v>
      </c>
      <c r="O838">
        <f>N838*(DY838+DZ838)/1000.0</f>
        <v>0</v>
      </c>
      <c r="P838">
        <f>(DR838 - IF(AU838&gt;1, L838*DL838*100.0/(AW838), 0))*(DY838+DZ838)/1000.0</f>
        <v>0</v>
      </c>
      <c r="Q838">
        <f>2.0/((1/S838-1/R838)+SIGN(S838)*SQRT((1/S838-1/R838)*(1/S838-1/R838) + 4*DM838/((DM838+1)*(DM838+1))*(2*1/S838*1/R838-1/R838*1/R838)))</f>
        <v>0</v>
      </c>
      <c r="R838">
        <f>IF(LEFT(DN838,1)&lt;&gt;"0",IF(LEFT(DN838,1)="1",3.0,DO838),$D$5+$E$5*(EF838*DY838/($K$5*1000))+$F$5*(EF838*DY838/($K$5*1000))*MAX(MIN(DL838,$J$5),$I$5)*MAX(MIN(DL838,$J$5),$I$5)+$G$5*MAX(MIN(DL838,$J$5),$I$5)*(EF838*DY838/($K$5*1000))+$H$5*(EF838*DY838/($K$5*1000))*(EF838*DY838/($K$5*1000)))</f>
        <v>0</v>
      </c>
      <c r="S838">
        <f>J838*(1000-(1000*0.61365*exp(17.502*W838/(240.97+W838))/(DY838+DZ838)+DT838)/2)/(1000*0.61365*exp(17.502*W838/(240.97+W838))/(DY838+DZ838)-DT838)</f>
        <v>0</v>
      </c>
      <c r="T838">
        <f>1/((DM838+1)/(Q838/1.6)+1/(R838/1.37)) + DM838/((DM838+1)/(Q838/1.6) + DM838/(R838/1.37))</f>
        <v>0</v>
      </c>
      <c r="U838">
        <f>(DH838*DK838)</f>
        <v>0</v>
      </c>
      <c r="V838">
        <f>(EA838+(U838+2*0.95*5.67E-8*(((EA838+$B$7)+273)^4-(EA838+273)^4)-44100*J838)/(1.84*29.3*R838+8*0.95*5.67E-8*(EA838+273)^3))</f>
        <v>0</v>
      </c>
      <c r="W838">
        <f>($C$7*EB838+$D$7*EC838+$E$7*V838)</f>
        <v>0</v>
      </c>
      <c r="X838">
        <f>0.61365*exp(17.502*W838/(240.97+W838))</f>
        <v>0</v>
      </c>
      <c r="Y838">
        <f>(Z838/AA838*100)</f>
        <v>0</v>
      </c>
      <c r="Z838">
        <f>DT838*(DY838+DZ838)/1000</f>
        <v>0</v>
      </c>
      <c r="AA838">
        <f>0.61365*exp(17.502*EA838/(240.97+EA838))</f>
        <v>0</v>
      </c>
      <c r="AB838">
        <f>(X838-DT838*(DY838+DZ838)/1000)</f>
        <v>0</v>
      </c>
      <c r="AC838">
        <f>(-J838*44100)</f>
        <v>0</v>
      </c>
      <c r="AD838">
        <f>2*29.3*R838*0.92*(EA838-W838)</f>
        <v>0</v>
      </c>
      <c r="AE838">
        <f>2*0.95*5.67E-8*(((EA838+$B$7)+273)^4-(W838+273)^4)</f>
        <v>0</v>
      </c>
      <c r="AF838">
        <f>U838+AE838+AC838+AD838</f>
        <v>0</v>
      </c>
      <c r="AG838">
        <f>DX838*AU838*(DS838-DR838*(1000-AU838*DU838)/(1000-AU838*DT838))/(100*DL838)</f>
        <v>0</v>
      </c>
      <c r="AH838">
        <f>1000*DX838*AU838*(DT838-DU838)/(100*DL838*(1000-AU838*DT838))</f>
        <v>0</v>
      </c>
      <c r="AI838">
        <f>(AJ838 - AK838 - DY838*1E3/(8.314*(EA838+273.15)) * AM838/DX838 * AL838) * DX838/(100*DL838) * (1000 - DU838)/1000</f>
        <v>0</v>
      </c>
      <c r="AJ838">
        <v>886.2641069645565</v>
      </c>
      <c r="AK838">
        <v>847.9197212121209</v>
      </c>
      <c r="AL838">
        <v>3.338723570504872</v>
      </c>
      <c r="AM838">
        <v>65.59915054871037</v>
      </c>
      <c r="AN838">
        <f>(AP838 - AO838 + DY838*1E3/(8.314*(EA838+273.15)) * AR838/DX838 * AQ838) * DX838/(100*DL838) * 1000/(1000 - AP838)</f>
        <v>0</v>
      </c>
      <c r="AO838">
        <v>11.5947048387545</v>
      </c>
      <c r="AP838">
        <v>16.84475999999999</v>
      </c>
      <c r="AQ838">
        <v>-0.0001009376243913946</v>
      </c>
      <c r="AR838">
        <v>106.857020934854</v>
      </c>
      <c r="AS838">
        <v>0</v>
      </c>
      <c r="AT838">
        <v>0</v>
      </c>
      <c r="AU838">
        <f>IF(AS838*$H$13&gt;=AW838,1.0,(AW838/(AW838-AS838*$H$13)))</f>
        <v>0</v>
      </c>
      <c r="AV838">
        <f>(AU838-1)*100</f>
        <v>0</v>
      </c>
      <c r="AW838">
        <f>MAX(0,($B$13+$C$13*EF838)/(1+$D$13*EF838)*DY838/(EA838+273)*$E$13)</f>
        <v>0</v>
      </c>
      <c r="AX838" t="s">
        <v>437</v>
      </c>
      <c r="AY838" t="s">
        <v>437</v>
      </c>
      <c r="AZ838">
        <v>0</v>
      </c>
      <c r="BA838">
        <v>0</v>
      </c>
      <c r="BB838">
        <f>1-AZ838/BA838</f>
        <v>0</v>
      </c>
      <c r="BC838">
        <v>0</v>
      </c>
      <c r="BD838" t="s">
        <v>437</v>
      </c>
      <c r="BE838" t="s">
        <v>437</v>
      </c>
      <c r="BF838">
        <v>0</v>
      </c>
      <c r="BG838">
        <v>0</v>
      </c>
      <c r="BH838">
        <f>1-BF838/BG838</f>
        <v>0</v>
      </c>
      <c r="BI838">
        <v>0.5</v>
      </c>
      <c r="BJ838">
        <f>DI838</f>
        <v>0</v>
      </c>
      <c r="BK838">
        <f>L838</f>
        <v>0</v>
      </c>
      <c r="BL838">
        <f>BH838*BI838*BJ838</f>
        <v>0</v>
      </c>
      <c r="BM838">
        <f>(BK838-BC838)/BJ838</f>
        <v>0</v>
      </c>
      <c r="BN838">
        <f>(BA838-BG838)/BG838</f>
        <v>0</v>
      </c>
      <c r="BO838">
        <f>AZ838/(BB838+AZ838/BG838)</f>
        <v>0</v>
      </c>
      <c r="BP838" t="s">
        <v>437</v>
      </c>
      <c r="BQ838">
        <v>0</v>
      </c>
      <c r="BR838">
        <f>IF(BQ838&lt;&gt;0, BQ838, BO838)</f>
        <v>0</v>
      </c>
      <c r="BS838">
        <f>1-BR838/BG838</f>
        <v>0</v>
      </c>
      <c r="BT838">
        <f>(BG838-BF838)/(BG838-BR838)</f>
        <v>0</v>
      </c>
      <c r="BU838">
        <f>(BA838-BG838)/(BA838-BR838)</f>
        <v>0</v>
      </c>
      <c r="BV838">
        <f>(BG838-BF838)/(BG838-AZ838)</f>
        <v>0</v>
      </c>
      <c r="BW838">
        <f>(BA838-BG838)/(BA838-AZ838)</f>
        <v>0</v>
      </c>
      <c r="BX838">
        <f>(BT838*BR838/BF838)</f>
        <v>0</v>
      </c>
      <c r="BY838">
        <f>(1-BX838)</f>
        <v>0</v>
      </c>
      <c r="BZ838">
        <v>2020</v>
      </c>
      <c r="CA838">
        <v>290.0000000000001</v>
      </c>
      <c r="CB838">
        <v>1590.42</v>
      </c>
      <c r="CC838">
        <v>295</v>
      </c>
      <c r="CD838">
        <v>5220.67</v>
      </c>
      <c r="CE838">
        <v>1591.29</v>
      </c>
      <c r="CF838">
        <v>-0.87</v>
      </c>
      <c r="CG838">
        <v>300.0000000000001</v>
      </c>
      <c r="CH838">
        <v>23.8</v>
      </c>
      <c r="CI838">
        <v>1650.734719841875</v>
      </c>
      <c r="CJ838">
        <v>2.032994541366527</v>
      </c>
      <c r="CK838">
        <v>-31.03478562282126</v>
      </c>
      <c r="CL838">
        <v>0.9198548094063967</v>
      </c>
      <c r="CM838">
        <v>0.9759925733019913</v>
      </c>
      <c r="CN838">
        <v>-0.00431141668520578</v>
      </c>
      <c r="CO838">
        <v>289.9999999999999</v>
      </c>
      <c r="CP838">
        <v>1590.91</v>
      </c>
      <c r="CQ838">
        <v>765</v>
      </c>
      <c r="CR838">
        <v>5219.32</v>
      </c>
      <c r="CS838">
        <v>1591.27</v>
      </c>
      <c r="CT838">
        <v>-0.36</v>
      </c>
      <c r="DH838">
        <f>$B$11*EG838+$C$11*EH838+$F$11*ES838*(1-EV838)</f>
        <v>0</v>
      </c>
      <c r="DI838">
        <f>DH838*DJ838</f>
        <v>0</v>
      </c>
      <c r="DJ838">
        <f>($B$11*$D$9+$C$11*$D$9+$F$11*((FF838+EX838)/MAX(FF838+EX838+FG838, 0.1)*$I$9+FG838/MAX(FF838+EX838+FG838, 0.1)*$J$9))/($B$11+$C$11+$F$11)</f>
        <v>0</v>
      </c>
      <c r="DK838">
        <f>($B$11*$K$9+$C$11*$K$9+$F$11*((FF838+EX838)/MAX(FF838+EX838+FG838, 0.1)*$P$9+FG838/MAX(FF838+EX838+FG838, 0.1)*$Q$9))/($B$11+$C$11+$F$11)</f>
        <v>0</v>
      </c>
      <c r="DL838">
        <v>6</v>
      </c>
      <c r="DM838">
        <v>0.5</v>
      </c>
      <c r="DN838" t="s">
        <v>438</v>
      </c>
      <c r="DO838">
        <v>2</v>
      </c>
      <c r="DP838" t="b">
        <v>1</v>
      </c>
      <c r="DQ838">
        <v>1761517921.2</v>
      </c>
      <c r="DR838">
        <v>826.0744000000001</v>
      </c>
      <c r="DS838">
        <v>876.5326000000001</v>
      </c>
      <c r="DT838">
        <v>16.8515</v>
      </c>
      <c r="DU838">
        <v>11.59479</v>
      </c>
      <c r="DV838">
        <v>829.1697999999999</v>
      </c>
      <c r="DW838">
        <v>16.77175</v>
      </c>
      <c r="DX838">
        <v>500.0089</v>
      </c>
      <c r="DY838">
        <v>90.23844999999999</v>
      </c>
      <c r="DZ838">
        <v>0.10000762</v>
      </c>
      <c r="EA838">
        <v>24.32575</v>
      </c>
      <c r="EB838">
        <v>23.99175</v>
      </c>
      <c r="EC838">
        <v>999.9</v>
      </c>
      <c r="ED838">
        <v>0</v>
      </c>
      <c r="EE838">
        <v>0</v>
      </c>
      <c r="EF838">
        <v>9995.185000000001</v>
      </c>
      <c r="EG838">
        <v>0</v>
      </c>
      <c r="EH838">
        <v>1069.199</v>
      </c>
      <c r="EI838">
        <v>-50.45803</v>
      </c>
      <c r="EJ838">
        <v>840.2338</v>
      </c>
      <c r="EK838">
        <v>886.8148000000001</v>
      </c>
      <c r="EL838">
        <v>5.256691</v>
      </c>
      <c r="EM838">
        <v>876.5326000000001</v>
      </c>
      <c r="EN838">
        <v>11.59479</v>
      </c>
      <c r="EO838">
        <v>1.520652</v>
      </c>
      <c r="EP838">
        <v>1.046296</v>
      </c>
      <c r="EQ838">
        <v>13.1774</v>
      </c>
      <c r="ER838">
        <v>7.577521</v>
      </c>
      <c r="ES838">
        <v>2000.009</v>
      </c>
      <c r="ET838">
        <v>0.9799947000000001</v>
      </c>
      <c r="EU838">
        <v>0.0200051</v>
      </c>
      <c r="EV838">
        <v>0</v>
      </c>
      <c r="EW838">
        <v>1338.806</v>
      </c>
      <c r="EX838">
        <v>5.000970000000001</v>
      </c>
      <c r="EY838">
        <v>27108.44</v>
      </c>
      <c r="EZ838">
        <v>16707.64</v>
      </c>
      <c r="FA838">
        <v>41.625</v>
      </c>
      <c r="FB838">
        <v>42.687</v>
      </c>
      <c r="FC838">
        <v>41.75</v>
      </c>
      <c r="FD838">
        <v>42.062</v>
      </c>
      <c r="FE838">
        <v>41.625</v>
      </c>
      <c r="FF838">
        <v>1955.099</v>
      </c>
      <c r="FG838">
        <v>39.90999999999999</v>
      </c>
      <c r="FH838">
        <v>0</v>
      </c>
      <c r="FI838">
        <v>12795.20000004768</v>
      </c>
      <c r="FJ838">
        <v>0</v>
      </c>
      <c r="FK838">
        <v>1339.5528</v>
      </c>
      <c r="FL838">
        <v>-10.65230770304332</v>
      </c>
      <c r="FM838">
        <v>-196.1923080822683</v>
      </c>
      <c r="FN838">
        <v>27122.544</v>
      </c>
      <c r="FO838">
        <v>15</v>
      </c>
      <c r="FP838">
        <v>0</v>
      </c>
      <c r="FQ838" t="s">
        <v>439</v>
      </c>
      <c r="FR838">
        <v>1760210915.6</v>
      </c>
      <c r="FS838">
        <v>0</v>
      </c>
      <c r="FT838">
        <v>0</v>
      </c>
      <c r="FU838">
        <v>-0.215</v>
      </c>
      <c r="FV838">
        <v>0</v>
      </c>
      <c r="FW838">
        <v>-0.6919999999999999</v>
      </c>
      <c r="FX838">
        <v>0</v>
      </c>
      <c r="FY838">
        <v>400</v>
      </c>
      <c r="FZ838">
        <v>0</v>
      </c>
      <c r="GA838">
        <v>0.15</v>
      </c>
      <c r="GB838">
        <v>0</v>
      </c>
      <c r="GC838">
        <v>-50.09816829268292</v>
      </c>
      <c r="GD838">
        <v>-2.790558188153341</v>
      </c>
      <c r="GE838">
        <v>0.2910367778611784</v>
      </c>
      <c r="GF838">
        <v>0</v>
      </c>
      <c r="GG838">
        <v>1340.104117647059</v>
      </c>
      <c r="GH838">
        <v>-10.0877005354521</v>
      </c>
      <c r="GI838">
        <v>1.027578872447423</v>
      </c>
      <c r="GJ838">
        <v>0</v>
      </c>
      <c r="GK838">
        <v>5.258313170731707</v>
      </c>
      <c r="GL838">
        <v>0.0296813937282287</v>
      </c>
      <c r="GM838">
        <v>0.006984648127046594</v>
      </c>
      <c r="GN838">
        <v>1</v>
      </c>
      <c r="GO838">
        <v>1</v>
      </c>
      <c r="GP838">
        <v>3</v>
      </c>
      <c r="GQ838" t="s">
        <v>446</v>
      </c>
      <c r="GR838">
        <v>3.13293</v>
      </c>
      <c r="GS838">
        <v>2.76013</v>
      </c>
      <c r="GT838">
        <v>0.151864</v>
      </c>
      <c r="GU838">
        <v>0.15592</v>
      </c>
      <c r="GV838">
        <v>0.0819376</v>
      </c>
      <c r="GW838">
        <v>0.0616649</v>
      </c>
      <c r="GX838">
        <v>26883.5</v>
      </c>
      <c r="GY838">
        <v>26763.8</v>
      </c>
      <c r="GZ838">
        <v>29484.9</v>
      </c>
      <c r="HA838">
        <v>29316.1</v>
      </c>
      <c r="HB838">
        <v>35773</v>
      </c>
      <c r="HC838">
        <v>36444.2</v>
      </c>
      <c r="HD838">
        <v>41486.2</v>
      </c>
      <c r="HE838">
        <v>41646.8</v>
      </c>
      <c r="HF838">
        <v>1.91147</v>
      </c>
      <c r="HG838">
        <v>1.8213</v>
      </c>
      <c r="HH838">
        <v>-0.0159666</v>
      </c>
      <c r="HI838">
        <v>0</v>
      </c>
      <c r="HJ838">
        <v>24.246</v>
      </c>
      <c r="HK838">
        <v>999.9</v>
      </c>
      <c r="HL838">
        <v>32.1</v>
      </c>
      <c r="HM838">
        <v>31.2</v>
      </c>
      <c r="HN838">
        <v>16.2315</v>
      </c>
      <c r="HO838">
        <v>62.5071</v>
      </c>
      <c r="HP838">
        <v>30.8974</v>
      </c>
      <c r="HQ838">
        <v>1</v>
      </c>
      <c r="HR838">
        <v>0.312782</v>
      </c>
      <c r="HS838">
        <v>4.93351</v>
      </c>
      <c r="HT838">
        <v>20.2716</v>
      </c>
      <c r="HU838">
        <v>5.21594</v>
      </c>
      <c r="HV838">
        <v>12.0159</v>
      </c>
      <c r="HW838">
        <v>4.98865</v>
      </c>
      <c r="HX838">
        <v>3.28775</v>
      </c>
      <c r="HY838">
        <v>9999</v>
      </c>
      <c r="HZ838">
        <v>9999</v>
      </c>
      <c r="IA838">
        <v>9999</v>
      </c>
      <c r="IB838">
        <v>999.9</v>
      </c>
      <c r="IC838">
        <v>4.97285</v>
      </c>
      <c r="ID838">
        <v>1.86661</v>
      </c>
      <c r="IE838">
        <v>1.86585</v>
      </c>
      <c r="IF838">
        <v>1.86584</v>
      </c>
      <c r="IG838">
        <v>1.86769</v>
      </c>
      <c r="IH838">
        <v>1.87015</v>
      </c>
      <c r="II838">
        <v>1.86876</v>
      </c>
      <c r="IJ838">
        <v>1.87027</v>
      </c>
      <c r="IK838">
        <v>0</v>
      </c>
      <c r="IL838">
        <v>0</v>
      </c>
      <c r="IM838">
        <v>0</v>
      </c>
      <c r="IN838">
        <v>0</v>
      </c>
      <c r="IO838" t="s">
        <v>441</v>
      </c>
      <c r="IP838" t="s">
        <v>442</v>
      </c>
      <c r="IQ838" t="s">
        <v>443</v>
      </c>
      <c r="IR838" t="s">
        <v>443</v>
      </c>
      <c r="IS838" t="s">
        <v>443</v>
      </c>
      <c r="IT838" t="s">
        <v>443</v>
      </c>
      <c r="IU838">
        <v>0</v>
      </c>
      <c r="IV838">
        <v>100</v>
      </c>
      <c r="IW838">
        <v>100</v>
      </c>
      <c r="IX838">
        <v>-3.113</v>
      </c>
      <c r="IY838">
        <v>0.0796</v>
      </c>
      <c r="IZ838">
        <v>-1.414774939843471</v>
      </c>
      <c r="JA838">
        <v>-0.002262605230658699</v>
      </c>
      <c r="JB838">
        <v>4.117972070868355E-07</v>
      </c>
      <c r="JC838">
        <v>-1.535053720392113E-10</v>
      </c>
      <c r="JD838">
        <v>-0.05773197212917025</v>
      </c>
      <c r="JE838">
        <v>-0.004387372397949352</v>
      </c>
      <c r="JF838">
        <v>0.001148265067849212</v>
      </c>
      <c r="JG838">
        <v>-2.372704636287677E-05</v>
      </c>
      <c r="JH838">
        <v>4</v>
      </c>
      <c r="JI838">
        <v>2346</v>
      </c>
      <c r="JJ838">
        <v>1</v>
      </c>
      <c r="JK838">
        <v>24</v>
      </c>
      <c r="JL838">
        <v>21783.5</v>
      </c>
      <c r="JM838">
        <v>29358632.1</v>
      </c>
      <c r="JN838">
        <v>1.88477</v>
      </c>
      <c r="JO838">
        <v>2.24487</v>
      </c>
      <c r="JP838">
        <v>1.39648</v>
      </c>
      <c r="JQ838">
        <v>2.35107</v>
      </c>
      <c r="JR838">
        <v>1.49536</v>
      </c>
      <c r="JS838">
        <v>2.62451</v>
      </c>
      <c r="JT838">
        <v>35.9879</v>
      </c>
      <c r="JU838">
        <v>24.0262</v>
      </c>
      <c r="JV838">
        <v>18</v>
      </c>
      <c r="JW838">
        <v>503.137</v>
      </c>
      <c r="JX838">
        <v>435.322</v>
      </c>
      <c r="JY838">
        <v>18.6874</v>
      </c>
      <c r="JZ838">
        <v>31.4221</v>
      </c>
      <c r="KA838">
        <v>29.9999</v>
      </c>
      <c r="KB838">
        <v>31.2059</v>
      </c>
      <c r="KC838">
        <v>31.1307</v>
      </c>
      <c r="KD838">
        <v>37.8484</v>
      </c>
      <c r="KE838">
        <v>28.5807</v>
      </c>
      <c r="KF838">
        <v>22.5847</v>
      </c>
      <c r="KG838">
        <v>18.6903</v>
      </c>
      <c r="KH838">
        <v>908.2380000000001</v>
      </c>
      <c r="KI838">
        <v>11.6707</v>
      </c>
      <c r="KJ838">
        <v>100.764</v>
      </c>
      <c r="KK838">
        <v>100.149</v>
      </c>
    </row>
    <row r="839" spans="1:297">
      <c r="A839">
        <v>823</v>
      </c>
      <c r="B839">
        <v>1761517929</v>
      </c>
      <c r="C839">
        <v>10718.5</v>
      </c>
      <c r="D839" t="s">
        <v>2096</v>
      </c>
      <c r="E839" t="s">
        <v>2097</v>
      </c>
      <c r="F839">
        <v>5</v>
      </c>
      <c r="G839" t="s">
        <v>1989</v>
      </c>
      <c r="H839" t="s">
        <v>436</v>
      </c>
      <c r="I839">
        <v>1761517926.5</v>
      </c>
      <c r="J839">
        <f>(K839)/1000</f>
        <v>0</v>
      </c>
      <c r="K839">
        <f>IF(DP839, AN839, AH839)</f>
        <v>0</v>
      </c>
      <c r="L839">
        <f>IF(DP839, AI839, AG839)</f>
        <v>0</v>
      </c>
      <c r="M839">
        <f>DR839 - IF(AU839&gt;1, L839*DL839*100.0/(AW839), 0)</f>
        <v>0</v>
      </c>
      <c r="N839">
        <f>((T839-J839/2)*M839-L839)/(T839+J839/2)</f>
        <v>0</v>
      </c>
      <c r="O839">
        <f>N839*(DY839+DZ839)/1000.0</f>
        <v>0</v>
      </c>
      <c r="P839">
        <f>(DR839 - IF(AU839&gt;1, L839*DL839*100.0/(AW839), 0))*(DY839+DZ839)/1000.0</f>
        <v>0</v>
      </c>
      <c r="Q839">
        <f>2.0/((1/S839-1/R839)+SIGN(S839)*SQRT((1/S839-1/R839)*(1/S839-1/R839) + 4*DM839/((DM839+1)*(DM839+1))*(2*1/S839*1/R839-1/R839*1/R839)))</f>
        <v>0</v>
      </c>
      <c r="R839">
        <f>IF(LEFT(DN839,1)&lt;&gt;"0",IF(LEFT(DN839,1)="1",3.0,DO839),$D$5+$E$5*(EF839*DY839/($K$5*1000))+$F$5*(EF839*DY839/($K$5*1000))*MAX(MIN(DL839,$J$5),$I$5)*MAX(MIN(DL839,$J$5),$I$5)+$G$5*MAX(MIN(DL839,$J$5),$I$5)*(EF839*DY839/($K$5*1000))+$H$5*(EF839*DY839/($K$5*1000))*(EF839*DY839/($K$5*1000)))</f>
        <v>0</v>
      </c>
      <c r="S839">
        <f>J839*(1000-(1000*0.61365*exp(17.502*W839/(240.97+W839))/(DY839+DZ839)+DT839)/2)/(1000*0.61365*exp(17.502*W839/(240.97+W839))/(DY839+DZ839)-DT839)</f>
        <v>0</v>
      </c>
      <c r="T839">
        <f>1/((DM839+1)/(Q839/1.6)+1/(R839/1.37)) + DM839/((DM839+1)/(Q839/1.6) + DM839/(R839/1.37))</f>
        <v>0</v>
      </c>
      <c r="U839">
        <f>(DH839*DK839)</f>
        <v>0</v>
      </c>
      <c r="V839">
        <f>(EA839+(U839+2*0.95*5.67E-8*(((EA839+$B$7)+273)^4-(EA839+273)^4)-44100*J839)/(1.84*29.3*R839+8*0.95*5.67E-8*(EA839+273)^3))</f>
        <v>0</v>
      </c>
      <c r="W839">
        <f>($C$7*EB839+$D$7*EC839+$E$7*V839)</f>
        <v>0</v>
      </c>
      <c r="X839">
        <f>0.61365*exp(17.502*W839/(240.97+W839))</f>
        <v>0</v>
      </c>
      <c r="Y839">
        <f>(Z839/AA839*100)</f>
        <v>0</v>
      </c>
      <c r="Z839">
        <f>DT839*(DY839+DZ839)/1000</f>
        <v>0</v>
      </c>
      <c r="AA839">
        <f>0.61365*exp(17.502*EA839/(240.97+EA839))</f>
        <v>0</v>
      </c>
      <c r="AB839">
        <f>(X839-DT839*(DY839+DZ839)/1000)</f>
        <v>0</v>
      </c>
      <c r="AC839">
        <f>(-J839*44100)</f>
        <v>0</v>
      </c>
      <c r="AD839">
        <f>2*29.3*R839*0.92*(EA839-W839)</f>
        <v>0</v>
      </c>
      <c r="AE839">
        <f>2*0.95*5.67E-8*(((EA839+$B$7)+273)^4-(W839+273)^4)</f>
        <v>0</v>
      </c>
      <c r="AF839">
        <f>U839+AE839+AC839+AD839</f>
        <v>0</v>
      </c>
      <c r="AG839">
        <f>DX839*AU839*(DS839-DR839*(1000-AU839*DU839)/(1000-AU839*DT839))/(100*DL839)</f>
        <v>0</v>
      </c>
      <c r="AH839">
        <f>1000*DX839*AU839*(DT839-DU839)/(100*DL839*(1000-AU839*DT839))</f>
        <v>0</v>
      </c>
      <c r="AI839">
        <f>(AJ839 - AK839 - DY839*1E3/(8.314*(EA839+273.15)) * AM839/DX839 * AL839) * DX839/(100*DL839) * (1000 - DU839)/1000</f>
        <v>0</v>
      </c>
      <c r="AJ839">
        <v>903.2146815669474</v>
      </c>
      <c r="AK839">
        <v>864.885715151515</v>
      </c>
      <c r="AL839">
        <v>3.388830739006083</v>
      </c>
      <c r="AM839">
        <v>65.59915054871037</v>
      </c>
      <c r="AN839">
        <f>(AP839 - AO839 + DY839*1E3/(8.314*(EA839+273.15)) * AR839/DX839 * AQ839) * DX839/(100*DL839) * 1000/(1000 - AP839)</f>
        <v>0</v>
      </c>
      <c r="AO839">
        <v>11.59066424198755</v>
      </c>
      <c r="AP839">
        <v>16.83113333333333</v>
      </c>
      <c r="AQ839">
        <v>-6.712019228255936E-05</v>
      </c>
      <c r="AR839">
        <v>106.857020934854</v>
      </c>
      <c r="AS839">
        <v>0</v>
      </c>
      <c r="AT839">
        <v>0</v>
      </c>
      <c r="AU839">
        <f>IF(AS839*$H$13&gt;=AW839,1.0,(AW839/(AW839-AS839*$H$13)))</f>
        <v>0</v>
      </c>
      <c r="AV839">
        <f>(AU839-1)*100</f>
        <v>0</v>
      </c>
      <c r="AW839">
        <f>MAX(0,($B$13+$C$13*EF839)/(1+$D$13*EF839)*DY839/(EA839+273)*$E$13)</f>
        <v>0</v>
      </c>
      <c r="AX839" t="s">
        <v>437</v>
      </c>
      <c r="AY839" t="s">
        <v>437</v>
      </c>
      <c r="AZ839">
        <v>0</v>
      </c>
      <c r="BA839">
        <v>0</v>
      </c>
      <c r="BB839">
        <f>1-AZ839/BA839</f>
        <v>0</v>
      </c>
      <c r="BC839">
        <v>0</v>
      </c>
      <c r="BD839" t="s">
        <v>437</v>
      </c>
      <c r="BE839" t="s">
        <v>437</v>
      </c>
      <c r="BF839">
        <v>0</v>
      </c>
      <c r="BG839">
        <v>0</v>
      </c>
      <c r="BH839">
        <f>1-BF839/BG839</f>
        <v>0</v>
      </c>
      <c r="BI839">
        <v>0.5</v>
      </c>
      <c r="BJ839">
        <f>DI839</f>
        <v>0</v>
      </c>
      <c r="BK839">
        <f>L839</f>
        <v>0</v>
      </c>
      <c r="BL839">
        <f>BH839*BI839*BJ839</f>
        <v>0</v>
      </c>
      <c r="BM839">
        <f>(BK839-BC839)/BJ839</f>
        <v>0</v>
      </c>
      <c r="BN839">
        <f>(BA839-BG839)/BG839</f>
        <v>0</v>
      </c>
      <c r="BO839">
        <f>AZ839/(BB839+AZ839/BG839)</f>
        <v>0</v>
      </c>
      <c r="BP839" t="s">
        <v>437</v>
      </c>
      <c r="BQ839">
        <v>0</v>
      </c>
      <c r="BR839">
        <f>IF(BQ839&lt;&gt;0, BQ839, BO839)</f>
        <v>0</v>
      </c>
      <c r="BS839">
        <f>1-BR839/BG839</f>
        <v>0</v>
      </c>
      <c r="BT839">
        <f>(BG839-BF839)/(BG839-BR839)</f>
        <v>0</v>
      </c>
      <c r="BU839">
        <f>(BA839-BG839)/(BA839-BR839)</f>
        <v>0</v>
      </c>
      <c r="BV839">
        <f>(BG839-BF839)/(BG839-AZ839)</f>
        <v>0</v>
      </c>
      <c r="BW839">
        <f>(BA839-BG839)/(BA839-AZ839)</f>
        <v>0</v>
      </c>
      <c r="BX839">
        <f>(BT839*BR839/BF839)</f>
        <v>0</v>
      </c>
      <c r="BY839">
        <f>(1-BX839)</f>
        <v>0</v>
      </c>
      <c r="BZ839">
        <v>2020</v>
      </c>
      <c r="CA839">
        <v>290.0000000000001</v>
      </c>
      <c r="CB839">
        <v>1590.42</v>
      </c>
      <c r="CC839">
        <v>295</v>
      </c>
      <c r="CD839">
        <v>5220.67</v>
      </c>
      <c r="CE839">
        <v>1591.29</v>
      </c>
      <c r="CF839">
        <v>-0.87</v>
      </c>
      <c r="CG839">
        <v>300.0000000000001</v>
      </c>
      <c r="CH839">
        <v>23.8</v>
      </c>
      <c r="CI839">
        <v>1650.734719841875</v>
      </c>
      <c r="CJ839">
        <v>2.032994541366527</v>
      </c>
      <c r="CK839">
        <v>-31.03478562282126</v>
      </c>
      <c r="CL839">
        <v>0.9198548094063967</v>
      </c>
      <c r="CM839">
        <v>0.9759925733019913</v>
      </c>
      <c r="CN839">
        <v>-0.00431141668520578</v>
      </c>
      <c r="CO839">
        <v>289.9999999999999</v>
      </c>
      <c r="CP839">
        <v>1590.91</v>
      </c>
      <c r="CQ839">
        <v>765</v>
      </c>
      <c r="CR839">
        <v>5219.32</v>
      </c>
      <c r="CS839">
        <v>1591.27</v>
      </c>
      <c r="CT839">
        <v>-0.36</v>
      </c>
      <c r="DH839">
        <f>$B$11*EG839+$C$11*EH839+$F$11*ES839*(1-EV839)</f>
        <v>0</v>
      </c>
      <c r="DI839">
        <f>DH839*DJ839</f>
        <v>0</v>
      </c>
      <c r="DJ839">
        <f>($B$11*$D$9+$C$11*$D$9+$F$11*((FF839+EX839)/MAX(FF839+EX839+FG839, 0.1)*$I$9+FG839/MAX(FF839+EX839+FG839, 0.1)*$J$9))/($B$11+$C$11+$F$11)</f>
        <v>0</v>
      </c>
      <c r="DK839">
        <f>($B$11*$K$9+$C$11*$K$9+$F$11*((FF839+EX839)/MAX(FF839+EX839+FG839, 0.1)*$P$9+FG839/MAX(FF839+EX839+FG839, 0.1)*$Q$9))/($B$11+$C$11+$F$11)</f>
        <v>0</v>
      </c>
      <c r="DL839">
        <v>6</v>
      </c>
      <c r="DM839">
        <v>0.5</v>
      </c>
      <c r="DN839" t="s">
        <v>438</v>
      </c>
      <c r="DO839">
        <v>2</v>
      </c>
      <c r="DP839" t="b">
        <v>1</v>
      </c>
      <c r="DQ839">
        <v>1761517926.5</v>
      </c>
      <c r="DR839">
        <v>843.6625555555555</v>
      </c>
      <c r="DS839">
        <v>894.25</v>
      </c>
      <c r="DT839">
        <v>16.83771111111111</v>
      </c>
      <c r="DU839">
        <v>11.59042222222222</v>
      </c>
      <c r="DV839">
        <v>846.7912222222222</v>
      </c>
      <c r="DW839">
        <v>16.75815555555555</v>
      </c>
      <c r="DX839">
        <v>500.0242222222223</v>
      </c>
      <c r="DY839">
        <v>90.23895555555555</v>
      </c>
      <c r="DZ839">
        <v>0.1000361111111111</v>
      </c>
      <c r="EA839">
        <v>24.32296666666667</v>
      </c>
      <c r="EB839">
        <v>23.99085555555556</v>
      </c>
      <c r="EC839">
        <v>999.9000000000001</v>
      </c>
      <c r="ED839">
        <v>0</v>
      </c>
      <c r="EE839">
        <v>0</v>
      </c>
      <c r="EF839">
        <v>9985.554444444444</v>
      </c>
      <c r="EG839">
        <v>0</v>
      </c>
      <c r="EH839">
        <v>1069.194444444444</v>
      </c>
      <c r="EI839">
        <v>-50.58743333333334</v>
      </c>
      <c r="EJ839">
        <v>858.1112222222223</v>
      </c>
      <c r="EK839">
        <v>904.7363333333334</v>
      </c>
      <c r="EL839">
        <v>5.247287777777777</v>
      </c>
      <c r="EM839">
        <v>894.25</v>
      </c>
      <c r="EN839">
        <v>11.59042222222222</v>
      </c>
      <c r="EO839">
        <v>1.519415555555556</v>
      </c>
      <c r="EP839">
        <v>1.045907777777778</v>
      </c>
      <c r="EQ839">
        <v>13.16496666666666</v>
      </c>
      <c r="ER839">
        <v>7.572075555555555</v>
      </c>
      <c r="ES839">
        <v>2000.037777777778</v>
      </c>
      <c r="ET839">
        <v>0.9799950000000001</v>
      </c>
      <c r="EU839">
        <v>0.02000481111111111</v>
      </c>
      <c r="EV839">
        <v>0</v>
      </c>
      <c r="EW839">
        <v>1337.852222222223</v>
      </c>
      <c r="EX839">
        <v>5.00097</v>
      </c>
      <c r="EY839">
        <v>27091.4</v>
      </c>
      <c r="EZ839">
        <v>16707.86666666666</v>
      </c>
      <c r="FA839">
        <v>41.625</v>
      </c>
      <c r="FB839">
        <v>42.687</v>
      </c>
      <c r="FC839">
        <v>41.75</v>
      </c>
      <c r="FD839">
        <v>42.062</v>
      </c>
      <c r="FE839">
        <v>41.625</v>
      </c>
      <c r="FF839">
        <v>1955.127777777778</v>
      </c>
      <c r="FG839">
        <v>39.91</v>
      </c>
      <c r="FH839">
        <v>0</v>
      </c>
      <c r="FI839">
        <v>12800</v>
      </c>
      <c r="FJ839">
        <v>0</v>
      </c>
      <c r="FK839">
        <v>1338.706</v>
      </c>
      <c r="FL839">
        <v>-10.42538462915307</v>
      </c>
      <c r="FM839">
        <v>-198.6615387998504</v>
      </c>
      <c r="FN839">
        <v>27107.136</v>
      </c>
      <c r="FO839">
        <v>15</v>
      </c>
      <c r="FP839">
        <v>0</v>
      </c>
      <c r="FQ839" t="s">
        <v>439</v>
      </c>
      <c r="FR839">
        <v>1760210915.6</v>
      </c>
      <c r="FS839">
        <v>0</v>
      </c>
      <c r="FT839">
        <v>0</v>
      </c>
      <c r="FU839">
        <v>-0.215</v>
      </c>
      <c r="FV839">
        <v>0</v>
      </c>
      <c r="FW839">
        <v>-0.6919999999999999</v>
      </c>
      <c r="FX839">
        <v>0</v>
      </c>
      <c r="FY839">
        <v>400</v>
      </c>
      <c r="FZ839">
        <v>0</v>
      </c>
      <c r="GA839">
        <v>0.15</v>
      </c>
      <c r="GB839">
        <v>0</v>
      </c>
      <c r="GC839">
        <v>-50.3033425</v>
      </c>
      <c r="GD839">
        <v>-2.425971106941681</v>
      </c>
      <c r="GE839">
        <v>0.2568043378600714</v>
      </c>
      <c r="GF839">
        <v>0</v>
      </c>
      <c r="GG839">
        <v>1339.251764705882</v>
      </c>
      <c r="GH839">
        <v>-10.15859434547713</v>
      </c>
      <c r="GI839">
        <v>1.034773264702251</v>
      </c>
      <c r="GJ839">
        <v>0</v>
      </c>
      <c r="GK839">
        <v>5.257911249999999</v>
      </c>
      <c r="GL839">
        <v>-0.04250915572233371</v>
      </c>
      <c r="GM839">
        <v>0.007760418863534365</v>
      </c>
      <c r="GN839">
        <v>1</v>
      </c>
      <c r="GO839">
        <v>1</v>
      </c>
      <c r="GP839">
        <v>3</v>
      </c>
      <c r="GQ839" t="s">
        <v>446</v>
      </c>
      <c r="GR839">
        <v>3.133</v>
      </c>
      <c r="GS839">
        <v>2.76015</v>
      </c>
      <c r="GT839">
        <v>0.153856</v>
      </c>
      <c r="GU839">
        <v>0.157825</v>
      </c>
      <c r="GV839">
        <v>0.08188579999999999</v>
      </c>
      <c r="GW839">
        <v>0.0616534</v>
      </c>
      <c r="GX839">
        <v>26820.9</v>
      </c>
      <c r="GY839">
        <v>26702.9</v>
      </c>
      <c r="GZ839">
        <v>29485.7</v>
      </c>
      <c r="HA839">
        <v>29315.6</v>
      </c>
      <c r="HB839">
        <v>35775.8</v>
      </c>
      <c r="HC839">
        <v>36444.3</v>
      </c>
      <c r="HD839">
        <v>41487</v>
      </c>
      <c r="HE839">
        <v>41646.3</v>
      </c>
      <c r="HF839">
        <v>1.91153</v>
      </c>
      <c r="HG839">
        <v>1.82183</v>
      </c>
      <c r="HH839">
        <v>-0.0149161</v>
      </c>
      <c r="HI839">
        <v>0</v>
      </c>
      <c r="HJ839">
        <v>24.246</v>
      </c>
      <c r="HK839">
        <v>999.9</v>
      </c>
      <c r="HL839">
        <v>32.1</v>
      </c>
      <c r="HM839">
        <v>31.2</v>
      </c>
      <c r="HN839">
        <v>16.233</v>
      </c>
      <c r="HO839">
        <v>62.6671</v>
      </c>
      <c r="HP839">
        <v>30.8974</v>
      </c>
      <c r="HQ839">
        <v>1</v>
      </c>
      <c r="HR839">
        <v>0.312436</v>
      </c>
      <c r="HS839">
        <v>4.92694</v>
      </c>
      <c r="HT839">
        <v>20.2718</v>
      </c>
      <c r="HU839">
        <v>5.21534</v>
      </c>
      <c r="HV839">
        <v>12.0159</v>
      </c>
      <c r="HW839">
        <v>4.9883</v>
      </c>
      <c r="HX839">
        <v>3.28768</v>
      </c>
      <c r="HY839">
        <v>9999</v>
      </c>
      <c r="HZ839">
        <v>9999</v>
      </c>
      <c r="IA839">
        <v>9999</v>
      </c>
      <c r="IB839">
        <v>999.9</v>
      </c>
      <c r="IC839">
        <v>4.97286</v>
      </c>
      <c r="ID839">
        <v>1.86661</v>
      </c>
      <c r="IE839">
        <v>1.86585</v>
      </c>
      <c r="IF839">
        <v>1.86585</v>
      </c>
      <c r="IG839">
        <v>1.8677</v>
      </c>
      <c r="IH839">
        <v>1.87016</v>
      </c>
      <c r="II839">
        <v>1.86875</v>
      </c>
      <c r="IJ839">
        <v>1.87027</v>
      </c>
      <c r="IK839">
        <v>0</v>
      </c>
      <c r="IL839">
        <v>0</v>
      </c>
      <c r="IM839">
        <v>0</v>
      </c>
      <c r="IN839">
        <v>0</v>
      </c>
      <c r="IO839" t="s">
        <v>441</v>
      </c>
      <c r="IP839" t="s">
        <v>442</v>
      </c>
      <c r="IQ839" t="s">
        <v>443</v>
      </c>
      <c r="IR839" t="s">
        <v>443</v>
      </c>
      <c r="IS839" t="s">
        <v>443</v>
      </c>
      <c r="IT839" t="s">
        <v>443</v>
      </c>
      <c r="IU839">
        <v>0</v>
      </c>
      <c r="IV839">
        <v>100</v>
      </c>
      <c r="IW839">
        <v>100</v>
      </c>
      <c r="IX839">
        <v>-3.144</v>
      </c>
      <c r="IY839">
        <v>0.0794</v>
      </c>
      <c r="IZ839">
        <v>-1.414774939843471</v>
      </c>
      <c r="JA839">
        <v>-0.002262605230658699</v>
      </c>
      <c r="JB839">
        <v>4.117972070868355E-07</v>
      </c>
      <c r="JC839">
        <v>-1.535053720392113E-10</v>
      </c>
      <c r="JD839">
        <v>-0.05773197212917025</v>
      </c>
      <c r="JE839">
        <v>-0.004387372397949352</v>
      </c>
      <c r="JF839">
        <v>0.001148265067849212</v>
      </c>
      <c r="JG839">
        <v>-2.372704636287677E-05</v>
      </c>
      <c r="JH839">
        <v>4</v>
      </c>
      <c r="JI839">
        <v>2346</v>
      </c>
      <c r="JJ839">
        <v>1</v>
      </c>
      <c r="JK839">
        <v>24</v>
      </c>
      <c r="JL839">
        <v>21783.6</v>
      </c>
      <c r="JM839">
        <v>29358632.1</v>
      </c>
      <c r="JN839">
        <v>1.9165</v>
      </c>
      <c r="JO839">
        <v>2.2644</v>
      </c>
      <c r="JP839">
        <v>1.39771</v>
      </c>
      <c r="JQ839">
        <v>2.35107</v>
      </c>
      <c r="JR839">
        <v>1.49536</v>
      </c>
      <c r="JS839">
        <v>2.6001</v>
      </c>
      <c r="JT839">
        <v>35.9879</v>
      </c>
      <c r="JU839">
        <v>24.0262</v>
      </c>
      <c r="JV839">
        <v>18</v>
      </c>
      <c r="JW839">
        <v>503.188</v>
      </c>
      <c r="JX839">
        <v>435.645</v>
      </c>
      <c r="JY839">
        <v>18.6927</v>
      </c>
      <c r="JZ839">
        <v>31.4247</v>
      </c>
      <c r="KA839">
        <v>29.9999</v>
      </c>
      <c r="KB839">
        <v>31.208</v>
      </c>
      <c r="KC839">
        <v>31.1307</v>
      </c>
      <c r="KD839">
        <v>38.3929</v>
      </c>
      <c r="KE839">
        <v>28.3003</v>
      </c>
      <c r="KF839">
        <v>22.5847</v>
      </c>
      <c r="KG839">
        <v>18.6996</v>
      </c>
      <c r="KH839">
        <v>921.595</v>
      </c>
      <c r="KI839">
        <v>11.7004</v>
      </c>
      <c r="KJ839">
        <v>100.766</v>
      </c>
      <c r="KK839">
        <v>100.148</v>
      </c>
    </row>
    <row r="840" spans="1:297">
      <c r="A840">
        <v>824</v>
      </c>
      <c r="B840">
        <v>1761517934</v>
      </c>
      <c r="C840">
        <v>10723.5</v>
      </c>
      <c r="D840" t="s">
        <v>2098</v>
      </c>
      <c r="E840" t="s">
        <v>2099</v>
      </c>
      <c r="F840">
        <v>5</v>
      </c>
      <c r="G840" t="s">
        <v>1989</v>
      </c>
      <c r="H840" t="s">
        <v>436</v>
      </c>
      <c r="I840">
        <v>1761517931.2</v>
      </c>
      <c r="J840">
        <f>(K840)/1000</f>
        <v>0</v>
      </c>
      <c r="K840">
        <f>IF(DP840, AN840, AH840)</f>
        <v>0</v>
      </c>
      <c r="L840">
        <f>IF(DP840, AI840, AG840)</f>
        <v>0</v>
      </c>
      <c r="M840">
        <f>DR840 - IF(AU840&gt;1, L840*DL840*100.0/(AW840), 0)</f>
        <v>0</v>
      </c>
      <c r="N840">
        <f>((T840-J840/2)*M840-L840)/(T840+J840/2)</f>
        <v>0</v>
      </c>
      <c r="O840">
        <f>N840*(DY840+DZ840)/1000.0</f>
        <v>0</v>
      </c>
      <c r="P840">
        <f>(DR840 - IF(AU840&gt;1, L840*DL840*100.0/(AW840), 0))*(DY840+DZ840)/1000.0</f>
        <v>0</v>
      </c>
      <c r="Q840">
        <f>2.0/((1/S840-1/R840)+SIGN(S840)*SQRT((1/S840-1/R840)*(1/S840-1/R840) + 4*DM840/((DM840+1)*(DM840+1))*(2*1/S840*1/R840-1/R840*1/R840)))</f>
        <v>0</v>
      </c>
      <c r="R840">
        <f>IF(LEFT(DN840,1)&lt;&gt;"0",IF(LEFT(DN840,1)="1",3.0,DO840),$D$5+$E$5*(EF840*DY840/($K$5*1000))+$F$5*(EF840*DY840/($K$5*1000))*MAX(MIN(DL840,$J$5),$I$5)*MAX(MIN(DL840,$J$5),$I$5)+$G$5*MAX(MIN(DL840,$J$5),$I$5)*(EF840*DY840/($K$5*1000))+$H$5*(EF840*DY840/($K$5*1000))*(EF840*DY840/($K$5*1000)))</f>
        <v>0</v>
      </c>
      <c r="S840">
        <f>J840*(1000-(1000*0.61365*exp(17.502*W840/(240.97+W840))/(DY840+DZ840)+DT840)/2)/(1000*0.61365*exp(17.502*W840/(240.97+W840))/(DY840+DZ840)-DT840)</f>
        <v>0</v>
      </c>
      <c r="T840">
        <f>1/((DM840+1)/(Q840/1.6)+1/(R840/1.37)) + DM840/((DM840+1)/(Q840/1.6) + DM840/(R840/1.37))</f>
        <v>0</v>
      </c>
      <c r="U840">
        <f>(DH840*DK840)</f>
        <v>0</v>
      </c>
      <c r="V840">
        <f>(EA840+(U840+2*0.95*5.67E-8*(((EA840+$B$7)+273)^4-(EA840+273)^4)-44100*J840)/(1.84*29.3*R840+8*0.95*5.67E-8*(EA840+273)^3))</f>
        <v>0</v>
      </c>
      <c r="W840">
        <f>($C$7*EB840+$D$7*EC840+$E$7*V840)</f>
        <v>0</v>
      </c>
      <c r="X840">
        <f>0.61365*exp(17.502*W840/(240.97+W840))</f>
        <v>0</v>
      </c>
      <c r="Y840">
        <f>(Z840/AA840*100)</f>
        <v>0</v>
      </c>
      <c r="Z840">
        <f>DT840*(DY840+DZ840)/1000</f>
        <v>0</v>
      </c>
      <c r="AA840">
        <f>0.61365*exp(17.502*EA840/(240.97+EA840))</f>
        <v>0</v>
      </c>
      <c r="AB840">
        <f>(X840-DT840*(DY840+DZ840)/1000)</f>
        <v>0</v>
      </c>
      <c r="AC840">
        <f>(-J840*44100)</f>
        <v>0</v>
      </c>
      <c r="AD840">
        <f>2*29.3*R840*0.92*(EA840-W840)</f>
        <v>0</v>
      </c>
      <c r="AE840">
        <f>2*0.95*5.67E-8*(((EA840+$B$7)+273)^4-(W840+273)^4)</f>
        <v>0</v>
      </c>
      <c r="AF840">
        <f>U840+AE840+AC840+AD840</f>
        <v>0</v>
      </c>
      <c r="AG840">
        <f>DX840*AU840*(DS840-DR840*(1000-AU840*DU840)/(1000-AU840*DT840))/(100*DL840)</f>
        <v>0</v>
      </c>
      <c r="AH840">
        <f>1000*DX840*AU840*(DT840-DU840)/(100*DL840*(1000-AU840*DT840))</f>
        <v>0</v>
      </c>
      <c r="AI840">
        <f>(AJ840 - AK840 - DY840*1E3/(8.314*(EA840+273.15)) * AM840/DX840 * AL840) * DX840/(100*DL840) * (1000 - DU840)/1000</f>
        <v>0</v>
      </c>
      <c r="AJ840">
        <v>920.2744936325657</v>
      </c>
      <c r="AK840">
        <v>881.7378121212123</v>
      </c>
      <c r="AL840">
        <v>3.367438332968962</v>
      </c>
      <c r="AM840">
        <v>65.59915054871037</v>
      </c>
      <c r="AN840">
        <f>(AP840 - AO840 + DY840*1E3/(8.314*(EA840+273.15)) * AR840/DX840 * AQ840) * DX840/(100*DL840) * 1000/(1000 - AP840)</f>
        <v>0</v>
      </c>
      <c r="AO840">
        <v>11.60146151413402</v>
      </c>
      <c r="AP840">
        <v>16.81537878787879</v>
      </c>
      <c r="AQ840">
        <v>-8.444960346051329E-05</v>
      </c>
      <c r="AR840">
        <v>106.857020934854</v>
      </c>
      <c r="AS840">
        <v>0</v>
      </c>
      <c r="AT840">
        <v>0</v>
      </c>
      <c r="AU840">
        <f>IF(AS840*$H$13&gt;=AW840,1.0,(AW840/(AW840-AS840*$H$13)))</f>
        <v>0</v>
      </c>
      <c r="AV840">
        <f>(AU840-1)*100</f>
        <v>0</v>
      </c>
      <c r="AW840">
        <f>MAX(0,($B$13+$C$13*EF840)/(1+$D$13*EF840)*DY840/(EA840+273)*$E$13)</f>
        <v>0</v>
      </c>
      <c r="AX840" t="s">
        <v>437</v>
      </c>
      <c r="AY840" t="s">
        <v>437</v>
      </c>
      <c r="AZ840">
        <v>0</v>
      </c>
      <c r="BA840">
        <v>0</v>
      </c>
      <c r="BB840">
        <f>1-AZ840/BA840</f>
        <v>0</v>
      </c>
      <c r="BC840">
        <v>0</v>
      </c>
      <c r="BD840" t="s">
        <v>437</v>
      </c>
      <c r="BE840" t="s">
        <v>437</v>
      </c>
      <c r="BF840">
        <v>0</v>
      </c>
      <c r="BG840">
        <v>0</v>
      </c>
      <c r="BH840">
        <f>1-BF840/BG840</f>
        <v>0</v>
      </c>
      <c r="BI840">
        <v>0.5</v>
      </c>
      <c r="BJ840">
        <f>DI840</f>
        <v>0</v>
      </c>
      <c r="BK840">
        <f>L840</f>
        <v>0</v>
      </c>
      <c r="BL840">
        <f>BH840*BI840*BJ840</f>
        <v>0</v>
      </c>
      <c r="BM840">
        <f>(BK840-BC840)/BJ840</f>
        <v>0</v>
      </c>
      <c r="BN840">
        <f>(BA840-BG840)/BG840</f>
        <v>0</v>
      </c>
      <c r="BO840">
        <f>AZ840/(BB840+AZ840/BG840)</f>
        <v>0</v>
      </c>
      <c r="BP840" t="s">
        <v>437</v>
      </c>
      <c r="BQ840">
        <v>0</v>
      </c>
      <c r="BR840">
        <f>IF(BQ840&lt;&gt;0, BQ840, BO840)</f>
        <v>0</v>
      </c>
      <c r="BS840">
        <f>1-BR840/BG840</f>
        <v>0</v>
      </c>
      <c r="BT840">
        <f>(BG840-BF840)/(BG840-BR840)</f>
        <v>0</v>
      </c>
      <c r="BU840">
        <f>(BA840-BG840)/(BA840-BR840)</f>
        <v>0</v>
      </c>
      <c r="BV840">
        <f>(BG840-BF840)/(BG840-AZ840)</f>
        <v>0</v>
      </c>
      <c r="BW840">
        <f>(BA840-BG840)/(BA840-AZ840)</f>
        <v>0</v>
      </c>
      <c r="BX840">
        <f>(BT840*BR840/BF840)</f>
        <v>0</v>
      </c>
      <c r="BY840">
        <f>(1-BX840)</f>
        <v>0</v>
      </c>
      <c r="BZ840">
        <v>2020</v>
      </c>
      <c r="CA840">
        <v>290.0000000000001</v>
      </c>
      <c r="CB840">
        <v>1590.42</v>
      </c>
      <c r="CC840">
        <v>295</v>
      </c>
      <c r="CD840">
        <v>5220.67</v>
      </c>
      <c r="CE840">
        <v>1591.29</v>
      </c>
      <c r="CF840">
        <v>-0.87</v>
      </c>
      <c r="CG840">
        <v>300.0000000000001</v>
      </c>
      <c r="CH840">
        <v>23.8</v>
      </c>
      <c r="CI840">
        <v>1650.734719841875</v>
      </c>
      <c r="CJ840">
        <v>2.032994541366527</v>
      </c>
      <c r="CK840">
        <v>-31.03478562282126</v>
      </c>
      <c r="CL840">
        <v>0.9198548094063967</v>
      </c>
      <c r="CM840">
        <v>0.9759925733019913</v>
      </c>
      <c r="CN840">
        <v>-0.00431141668520578</v>
      </c>
      <c r="CO840">
        <v>289.9999999999999</v>
      </c>
      <c r="CP840">
        <v>1590.91</v>
      </c>
      <c r="CQ840">
        <v>765</v>
      </c>
      <c r="CR840">
        <v>5219.32</v>
      </c>
      <c r="CS840">
        <v>1591.27</v>
      </c>
      <c r="CT840">
        <v>-0.36</v>
      </c>
      <c r="DH840">
        <f>$B$11*EG840+$C$11*EH840+$F$11*ES840*(1-EV840)</f>
        <v>0</v>
      </c>
      <c r="DI840">
        <f>DH840*DJ840</f>
        <v>0</v>
      </c>
      <c r="DJ840">
        <f>($B$11*$D$9+$C$11*$D$9+$F$11*((FF840+EX840)/MAX(FF840+EX840+FG840, 0.1)*$I$9+FG840/MAX(FF840+EX840+FG840, 0.1)*$J$9))/($B$11+$C$11+$F$11)</f>
        <v>0</v>
      </c>
      <c r="DK840">
        <f>($B$11*$K$9+$C$11*$K$9+$F$11*((FF840+EX840)/MAX(FF840+EX840+FG840, 0.1)*$P$9+FG840/MAX(FF840+EX840+FG840, 0.1)*$Q$9))/($B$11+$C$11+$F$11)</f>
        <v>0</v>
      </c>
      <c r="DL840">
        <v>6</v>
      </c>
      <c r="DM840">
        <v>0.5</v>
      </c>
      <c r="DN840" t="s">
        <v>438</v>
      </c>
      <c r="DO840">
        <v>2</v>
      </c>
      <c r="DP840" t="b">
        <v>1</v>
      </c>
      <c r="DQ840">
        <v>1761517931.2</v>
      </c>
      <c r="DR840">
        <v>859.2801999999999</v>
      </c>
      <c r="DS840">
        <v>910.1137000000001</v>
      </c>
      <c r="DT840">
        <v>16.82175</v>
      </c>
      <c r="DU840">
        <v>11.60225</v>
      </c>
      <c r="DV840">
        <v>862.4381999999999</v>
      </c>
      <c r="DW840">
        <v>16.74242</v>
      </c>
      <c r="DX840">
        <v>500.0093</v>
      </c>
      <c r="DY840">
        <v>90.23685</v>
      </c>
      <c r="DZ840">
        <v>0.09997133999999999</v>
      </c>
      <c r="EA840">
        <v>24.32301</v>
      </c>
      <c r="EB840">
        <v>24.00161</v>
      </c>
      <c r="EC840">
        <v>999.9</v>
      </c>
      <c r="ED840">
        <v>0</v>
      </c>
      <c r="EE840">
        <v>0</v>
      </c>
      <c r="EF840">
        <v>9994.367</v>
      </c>
      <c r="EG840">
        <v>0</v>
      </c>
      <c r="EH840">
        <v>1069.202</v>
      </c>
      <c r="EI840">
        <v>-50.83352</v>
      </c>
      <c r="EJ840">
        <v>873.9822</v>
      </c>
      <c r="EK840">
        <v>920.7969000000001</v>
      </c>
      <c r="EL840">
        <v>5.219511</v>
      </c>
      <c r="EM840">
        <v>910.1137000000001</v>
      </c>
      <c r="EN840">
        <v>11.60225</v>
      </c>
      <c r="EO840">
        <v>1.517943</v>
      </c>
      <c r="EP840">
        <v>1.046949</v>
      </c>
      <c r="EQ840">
        <v>13.15009</v>
      </c>
      <c r="ER840">
        <v>7.586658</v>
      </c>
      <c r="ES840">
        <v>1999.995</v>
      </c>
      <c r="ET840">
        <v>0.9799947000000001</v>
      </c>
      <c r="EU840">
        <v>0.0200051</v>
      </c>
      <c r="EV840">
        <v>0</v>
      </c>
      <c r="EW840">
        <v>1337.014</v>
      </c>
      <c r="EX840">
        <v>5.000970000000001</v>
      </c>
      <c r="EY840">
        <v>27075.07</v>
      </c>
      <c r="EZ840">
        <v>16707.52</v>
      </c>
      <c r="FA840">
        <v>41.625</v>
      </c>
      <c r="FB840">
        <v>42.687</v>
      </c>
      <c r="FC840">
        <v>41.75</v>
      </c>
      <c r="FD840">
        <v>42.062</v>
      </c>
      <c r="FE840">
        <v>41.6312</v>
      </c>
      <c r="FF840">
        <v>1955.085</v>
      </c>
      <c r="FG840">
        <v>39.90999999999999</v>
      </c>
      <c r="FH840">
        <v>0</v>
      </c>
      <c r="FI840">
        <v>12805.40000009537</v>
      </c>
      <c r="FJ840">
        <v>0</v>
      </c>
      <c r="FK840">
        <v>1337.79</v>
      </c>
      <c r="FL840">
        <v>-10.64888887989852</v>
      </c>
      <c r="FM840">
        <v>-202.3487177047858</v>
      </c>
      <c r="FN840">
        <v>27090.10384615384</v>
      </c>
      <c r="FO840">
        <v>15</v>
      </c>
      <c r="FP840">
        <v>0</v>
      </c>
      <c r="FQ840" t="s">
        <v>439</v>
      </c>
      <c r="FR840">
        <v>1760210915.6</v>
      </c>
      <c r="FS840">
        <v>0</v>
      </c>
      <c r="FT840">
        <v>0</v>
      </c>
      <c r="FU840">
        <v>-0.215</v>
      </c>
      <c r="FV840">
        <v>0</v>
      </c>
      <c r="FW840">
        <v>-0.6919999999999999</v>
      </c>
      <c r="FX840">
        <v>0</v>
      </c>
      <c r="FY840">
        <v>400</v>
      </c>
      <c r="FZ840">
        <v>0</v>
      </c>
      <c r="GA840">
        <v>0.15</v>
      </c>
      <c r="GB840">
        <v>0</v>
      </c>
      <c r="GC840">
        <v>-50.51354390243903</v>
      </c>
      <c r="GD840">
        <v>-2.494567944250854</v>
      </c>
      <c r="GE840">
        <v>0.2738217392791231</v>
      </c>
      <c r="GF840">
        <v>0</v>
      </c>
      <c r="GG840">
        <v>1338.324117647059</v>
      </c>
      <c r="GH840">
        <v>-10.50511840234621</v>
      </c>
      <c r="GI840">
        <v>1.059597919432227</v>
      </c>
      <c r="GJ840">
        <v>0</v>
      </c>
      <c r="GK840">
        <v>5.248210243902439</v>
      </c>
      <c r="GL840">
        <v>-0.182179860627179</v>
      </c>
      <c r="GM840">
        <v>0.01932098183232162</v>
      </c>
      <c r="GN840">
        <v>0</v>
      </c>
      <c r="GO840">
        <v>0</v>
      </c>
      <c r="GP840">
        <v>3</v>
      </c>
      <c r="GQ840" t="s">
        <v>455</v>
      </c>
      <c r="GR840">
        <v>3.13294</v>
      </c>
      <c r="GS840">
        <v>2.7603</v>
      </c>
      <c r="GT840">
        <v>0.15582</v>
      </c>
      <c r="GU840">
        <v>0.159759</v>
      </c>
      <c r="GV840">
        <v>0.0818343</v>
      </c>
      <c r="GW840">
        <v>0.0617856</v>
      </c>
      <c r="GX840">
        <v>26758.8</v>
      </c>
      <c r="GY840">
        <v>26641.4</v>
      </c>
      <c r="GZ840">
        <v>29485.9</v>
      </c>
      <c r="HA840">
        <v>29315.6</v>
      </c>
      <c r="HB840">
        <v>35778.4</v>
      </c>
      <c r="HC840">
        <v>36439.1</v>
      </c>
      <c r="HD840">
        <v>41487.7</v>
      </c>
      <c r="HE840">
        <v>41646.2</v>
      </c>
      <c r="HF840">
        <v>1.91157</v>
      </c>
      <c r="HG840">
        <v>1.82185</v>
      </c>
      <c r="HH840">
        <v>-0.0151247</v>
      </c>
      <c r="HI840">
        <v>0</v>
      </c>
      <c r="HJ840">
        <v>24.246</v>
      </c>
      <c r="HK840">
        <v>999.9</v>
      </c>
      <c r="HL840">
        <v>32.1</v>
      </c>
      <c r="HM840">
        <v>31.2</v>
      </c>
      <c r="HN840">
        <v>16.2323</v>
      </c>
      <c r="HO840">
        <v>62.3771</v>
      </c>
      <c r="HP840">
        <v>30.9575</v>
      </c>
      <c r="HQ840">
        <v>1</v>
      </c>
      <c r="HR840">
        <v>0.312569</v>
      </c>
      <c r="HS840">
        <v>4.96657</v>
      </c>
      <c r="HT840">
        <v>20.2709</v>
      </c>
      <c r="HU840">
        <v>5.21639</v>
      </c>
      <c r="HV840">
        <v>12.0159</v>
      </c>
      <c r="HW840">
        <v>4.9886</v>
      </c>
      <c r="HX840">
        <v>3.28778</v>
      </c>
      <c r="HY840">
        <v>9999</v>
      </c>
      <c r="HZ840">
        <v>9999</v>
      </c>
      <c r="IA840">
        <v>9999</v>
      </c>
      <c r="IB840">
        <v>999.9</v>
      </c>
      <c r="IC840">
        <v>4.97288</v>
      </c>
      <c r="ID840">
        <v>1.86661</v>
      </c>
      <c r="IE840">
        <v>1.86584</v>
      </c>
      <c r="IF840">
        <v>1.86585</v>
      </c>
      <c r="IG840">
        <v>1.8677</v>
      </c>
      <c r="IH840">
        <v>1.87015</v>
      </c>
      <c r="II840">
        <v>1.86876</v>
      </c>
      <c r="IJ840">
        <v>1.87027</v>
      </c>
      <c r="IK840">
        <v>0</v>
      </c>
      <c r="IL840">
        <v>0</v>
      </c>
      <c r="IM840">
        <v>0</v>
      </c>
      <c r="IN840">
        <v>0</v>
      </c>
      <c r="IO840" t="s">
        <v>441</v>
      </c>
      <c r="IP840" t="s">
        <v>442</v>
      </c>
      <c r="IQ840" t="s">
        <v>443</v>
      </c>
      <c r="IR840" t="s">
        <v>443</v>
      </c>
      <c r="IS840" t="s">
        <v>443</v>
      </c>
      <c r="IT840" t="s">
        <v>443</v>
      </c>
      <c r="IU840">
        <v>0</v>
      </c>
      <c r="IV840">
        <v>100</v>
      </c>
      <c r="IW840">
        <v>100</v>
      </c>
      <c r="IX840">
        <v>-3.176</v>
      </c>
      <c r="IY840">
        <v>0.07920000000000001</v>
      </c>
      <c r="IZ840">
        <v>-1.414774939843471</v>
      </c>
      <c r="JA840">
        <v>-0.002262605230658699</v>
      </c>
      <c r="JB840">
        <v>4.117972070868355E-07</v>
      </c>
      <c r="JC840">
        <v>-1.535053720392113E-10</v>
      </c>
      <c r="JD840">
        <v>-0.05773197212917025</v>
      </c>
      <c r="JE840">
        <v>-0.004387372397949352</v>
      </c>
      <c r="JF840">
        <v>0.001148265067849212</v>
      </c>
      <c r="JG840">
        <v>-2.372704636287677E-05</v>
      </c>
      <c r="JH840">
        <v>4</v>
      </c>
      <c r="JI840">
        <v>2346</v>
      </c>
      <c r="JJ840">
        <v>1</v>
      </c>
      <c r="JK840">
        <v>24</v>
      </c>
      <c r="JL840">
        <v>21783.6</v>
      </c>
      <c r="JM840">
        <v>29358632.2</v>
      </c>
      <c r="JN840">
        <v>1.94214</v>
      </c>
      <c r="JO840">
        <v>2.25952</v>
      </c>
      <c r="JP840">
        <v>1.39648</v>
      </c>
      <c r="JQ840">
        <v>2.35107</v>
      </c>
      <c r="JR840">
        <v>1.49536</v>
      </c>
      <c r="JS840">
        <v>2.53784</v>
      </c>
      <c r="JT840">
        <v>35.9879</v>
      </c>
      <c r="JU840">
        <v>24.0262</v>
      </c>
      <c r="JV840">
        <v>18</v>
      </c>
      <c r="JW840">
        <v>503.221</v>
      </c>
      <c r="JX840">
        <v>435.672</v>
      </c>
      <c r="JY840">
        <v>18.7002</v>
      </c>
      <c r="JZ840">
        <v>31.4249</v>
      </c>
      <c r="KA840">
        <v>30.0002</v>
      </c>
      <c r="KB840">
        <v>31.208</v>
      </c>
      <c r="KC840">
        <v>31.1324</v>
      </c>
      <c r="KD840">
        <v>38.986</v>
      </c>
      <c r="KE840">
        <v>27.9968</v>
      </c>
      <c r="KF840">
        <v>22.5847</v>
      </c>
      <c r="KG840">
        <v>18.6877</v>
      </c>
      <c r="KH840">
        <v>941.629</v>
      </c>
      <c r="KI840">
        <v>11.7298</v>
      </c>
      <c r="KJ840">
        <v>100.768</v>
      </c>
      <c r="KK840">
        <v>100.148</v>
      </c>
    </row>
    <row r="841" spans="1:297">
      <c r="A841">
        <v>825</v>
      </c>
      <c r="B841">
        <v>1761517939</v>
      </c>
      <c r="C841">
        <v>10728.5</v>
      </c>
      <c r="D841" t="s">
        <v>2100</v>
      </c>
      <c r="E841" t="s">
        <v>2101</v>
      </c>
      <c r="F841">
        <v>5</v>
      </c>
      <c r="G841" t="s">
        <v>1989</v>
      </c>
      <c r="H841" t="s">
        <v>436</v>
      </c>
      <c r="I841">
        <v>1761517936.5</v>
      </c>
      <c r="J841">
        <f>(K841)/1000</f>
        <v>0</v>
      </c>
      <c r="K841">
        <f>IF(DP841, AN841, AH841)</f>
        <v>0</v>
      </c>
      <c r="L841">
        <f>IF(DP841, AI841, AG841)</f>
        <v>0</v>
      </c>
      <c r="M841">
        <f>DR841 - IF(AU841&gt;1, L841*DL841*100.0/(AW841), 0)</f>
        <v>0</v>
      </c>
      <c r="N841">
        <f>((T841-J841/2)*M841-L841)/(T841+J841/2)</f>
        <v>0</v>
      </c>
      <c r="O841">
        <f>N841*(DY841+DZ841)/1000.0</f>
        <v>0</v>
      </c>
      <c r="P841">
        <f>(DR841 - IF(AU841&gt;1, L841*DL841*100.0/(AW841), 0))*(DY841+DZ841)/1000.0</f>
        <v>0</v>
      </c>
      <c r="Q841">
        <f>2.0/((1/S841-1/R841)+SIGN(S841)*SQRT((1/S841-1/R841)*(1/S841-1/R841) + 4*DM841/((DM841+1)*(DM841+1))*(2*1/S841*1/R841-1/R841*1/R841)))</f>
        <v>0</v>
      </c>
      <c r="R841">
        <f>IF(LEFT(DN841,1)&lt;&gt;"0",IF(LEFT(DN841,1)="1",3.0,DO841),$D$5+$E$5*(EF841*DY841/($K$5*1000))+$F$5*(EF841*DY841/($K$5*1000))*MAX(MIN(DL841,$J$5),$I$5)*MAX(MIN(DL841,$J$5),$I$5)+$G$5*MAX(MIN(DL841,$J$5),$I$5)*(EF841*DY841/($K$5*1000))+$H$5*(EF841*DY841/($K$5*1000))*(EF841*DY841/($K$5*1000)))</f>
        <v>0</v>
      </c>
      <c r="S841">
        <f>J841*(1000-(1000*0.61365*exp(17.502*W841/(240.97+W841))/(DY841+DZ841)+DT841)/2)/(1000*0.61365*exp(17.502*W841/(240.97+W841))/(DY841+DZ841)-DT841)</f>
        <v>0</v>
      </c>
      <c r="T841">
        <f>1/((DM841+1)/(Q841/1.6)+1/(R841/1.37)) + DM841/((DM841+1)/(Q841/1.6) + DM841/(R841/1.37))</f>
        <v>0</v>
      </c>
      <c r="U841">
        <f>(DH841*DK841)</f>
        <v>0</v>
      </c>
      <c r="V841">
        <f>(EA841+(U841+2*0.95*5.67E-8*(((EA841+$B$7)+273)^4-(EA841+273)^4)-44100*J841)/(1.84*29.3*R841+8*0.95*5.67E-8*(EA841+273)^3))</f>
        <v>0</v>
      </c>
      <c r="W841">
        <f>($C$7*EB841+$D$7*EC841+$E$7*V841)</f>
        <v>0</v>
      </c>
      <c r="X841">
        <f>0.61365*exp(17.502*W841/(240.97+W841))</f>
        <v>0</v>
      </c>
      <c r="Y841">
        <f>(Z841/AA841*100)</f>
        <v>0</v>
      </c>
      <c r="Z841">
        <f>DT841*(DY841+DZ841)/1000</f>
        <v>0</v>
      </c>
      <c r="AA841">
        <f>0.61365*exp(17.502*EA841/(240.97+EA841))</f>
        <v>0</v>
      </c>
      <c r="AB841">
        <f>(X841-DT841*(DY841+DZ841)/1000)</f>
        <v>0</v>
      </c>
      <c r="AC841">
        <f>(-J841*44100)</f>
        <v>0</v>
      </c>
      <c r="AD841">
        <f>2*29.3*R841*0.92*(EA841-W841)</f>
        <v>0</v>
      </c>
      <c r="AE841">
        <f>2*0.95*5.67E-8*(((EA841+$B$7)+273)^4-(W841+273)^4)</f>
        <v>0</v>
      </c>
      <c r="AF841">
        <f>U841+AE841+AC841+AD841</f>
        <v>0</v>
      </c>
      <c r="AG841">
        <f>DX841*AU841*(DS841-DR841*(1000-AU841*DU841)/(1000-AU841*DT841))/(100*DL841)</f>
        <v>0</v>
      </c>
      <c r="AH841">
        <f>1000*DX841*AU841*(DT841-DU841)/(100*DL841*(1000-AU841*DT841))</f>
        <v>0</v>
      </c>
      <c r="AI841">
        <f>(AJ841 - AK841 - DY841*1E3/(8.314*(EA841+273.15)) * AM841/DX841 * AL841) * DX841/(100*DL841) * (1000 - DU841)/1000</f>
        <v>0</v>
      </c>
      <c r="AJ841">
        <v>937.2602077297971</v>
      </c>
      <c r="AK841">
        <v>898.5577030303028</v>
      </c>
      <c r="AL841">
        <v>3.349049420656087</v>
      </c>
      <c r="AM841">
        <v>65.59915054871037</v>
      </c>
      <c r="AN841">
        <f>(AP841 - AO841 + DY841*1E3/(8.314*(EA841+273.15)) * AR841/DX841 * AQ841) * DX841/(100*DL841) * 1000/(1000 - AP841)</f>
        <v>0</v>
      </c>
      <c r="AO841">
        <v>11.65975391765535</v>
      </c>
      <c r="AP841">
        <v>16.81445939393939</v>
      </c>
      <c r="AQ841">
        <v>-1.290753242418063E-05</v>
      </c>
      <c r="AR841">
        <v>106.857020934854</v>
      </c>
      <c r="AS841">
        <v>0</v>
      </c>
      <c r="AT841">
        <v>0</v>
      </c>
      <c r="AU841">
        <f>IF(AS841*$H$13&gt;=AW841,1.0,(AW841/(AW841-AS841*$H$13)))</f>
        <v>0</v>
      </c>
      <c r="AV841">
        <f>(AU841-1)*100</f>
        <v>0</v>
      </c>
      <c r="AW841">
        <f>MAX(0,($B$13+$C$13*EF841)/(1+$D$13*EF841)*DY841/(EA841+273)*$E$13)</f>
        <v>0</v>
      </c>
      <c r="AX841" t="s">
        <v>437</v>
      </c>
      <c r="AY841" t="s">
        <v>437</v>
      </c>
      <c r="AZ841">
        <v>0</v>
      </c>
      <c r="BA841">
        <v>0</v>
      </c>
      <c r="BB841">
        <f>1-AZ841/BA841</f>
        <v>0</v>
      </c>
      <c r="BC841">
        <v>0</v>
      </c>
      <c r="BD841" t="s">
        <v>437</v>
      </c>
      <c r="BE841" t="s">
        <v>437</v>
      </c>
      <c r="BF841">
        <v>0</v>
      </c>
      <c r="BG841">
        <v>0</v>
      </c>
      <c r="BH841">
        <f>1-BF841/BG841</f>
        <v>0</v>
      </c>
      <c r="BI841">
        <v>0.5</v>
      </c>
      <c r="BJ841">
        <f>DI841</f>
        <v>0</v>
      </c>
      <c r="BK841">
        <f>L841</f>
        <v>0</v>
      </c>
      <c r="BL841">
        <f>BH841*BI841*BJ841</f>
        <v>0</v>
      </c>
      <c r="BM841">
        <f>(BK841-BC841)/BJ841</f>
        <v>0</v>
      </c>
      <c r="BN841">
        <f>(BA841-BG841)/BG841</f>
        <v>0</v>
      </c>
      <c r="BO841">
        <f>AZ841/(BB841+AZ841/BG841)</f>
        <v>0</v>
      </c>
      <c r="BP841" t="s">
        <v>437</v>
      </c>
      <c r="BQ841">
        <v>0</v>
      </c>
      <c r="BR841">
        <f>IF(BQ841&lt;&gt;0, BQ841, BO841)</f>
        <v>0</v>
      </c>
      <c r="BS841">
        <f>1-BR841/BG841</f>
        <v>0</v>
      </c>
      <c r="BT841">
        <f>(BG841-BF841)/(BG841-BR841)</f>
        <v>0</v>
      </c>
      <c r="BU841">
        <f>(BA841-BG841)/(BA841-BR841)</f>
        <v>0</v>
      </c>
      <c r="BV841">
        <f>(BG841-BF841)/(BG841-AZ841)</f>
        <v>0</v>
      </c>
      <c r="BW841">
        <f>(BA841-BG841)/(BA841-AZ841)</f>
        <v>0</v>
      </c>
      <c r="BX841">
        <f>(BT841*BR841/BF841)</f>
        <v>0</v>
      </c>
      <c r="BY841">
        <f>(1-BX841)</f>
        <v>0</v>
      </c>
      <c r="BZ841">
        <v>2020</v>
      </c>
      <c r="CA841">
        <v>290.0000000000001</v>
      </c>
      <c r="CB841">
        <v>1590.42</v>
      </c>
      <c r="CC841">
        <v>295</v>
      </c>
      <c r="CD841">
        <v>5220.67</v>
      </c>
      <c r="CE841">
        <v>1591.29</v>
      </c>
      <c r="CF841">
        <v>-0.87</v>
      </c>
      <c r="CG841">
        <v>300.0000000000001</v>
      </c>
      <c r="CH841">
        <v>23.8</v>
      </c>
      <c r="CI841">
        <v>1650.734719841875</v>
      </c>
      <c r="CJ841">
        <v>2.032994541366527</v>
      </c>
      <c r="CK841">
        <v>-31.03478562282126</v>
      </c>
      <c r="CL841">
        <v>0.9198548094063967</v>
      </c>
      <c r="CM841">
        <v>0.9759925733019913</v>
      </c>
      <c r="CN841">
        <v>-0.00431141668520578</v>
      </c>
      <c r="CO841">
        <v>289.9999999999999</v>
      </c>
      <c r="CP841">
        <v>1590.91</v>
      </c>
      <c r="CQ841">
        <v>765</v>
      </c>
      <c r="CR841">
        <v>5219.32</v>
      </c>
      <c r="CS841">
        <v>1591.27</v>
      </c>
      <c r="CT841">
        <v>-0.36</v>
      </c>
      <c r="DH841">
        <f>$B$11*EG841+$C$11*EH841+$F$11*ES841*(1-EV841)</f>
        <v>0</v>
      </c>
      <c r="DI841">
        <f>DH841*DJ841</f>
        <v>0</v>
      </c>
      <c r="DJ841">
        <f>($B$11*$D$9+$C$11*$D$9+$F$11*((FF841+EX841)/MAX(FF841+EX841+FG841, 0.1)*$I$9+FG841/MAX(FF841+EX841+FG841, 0.1)*$J$9))/($B$11+$C$11+$F$11)</f>
        <v>0</v>
      </c>
      <c r="DK841">
        <f>($B$11*$K$9+$C$11*$K$9+$F$11*((FF841+EX841)/MAX(FF841+EX841+FG841, 0.1)*$P$9+FG841/MAX(FF841+EX841+FG841, 0.1)*$Q$9))/($B$11+$C$11+$F$11)</f>
        <v>0</v>
      </c>
      <c r="DL841">
        <v>6</v>
      </c>
      <c r="DM841">
        <v>0.5</v>
      </c>
      <c r="DN841" t="s">
        <v>438</v>
      </c>
      <c r="DO841">
        <v>2</v>
      </c>
      <c r="DP841" t="b">
        <v>1</v>
      </c>
      <c r="DQ841">
        <v>1761517936.5</v>
      </c>
      <c r="DR841">
        <v>876.8701111111111</v>
      </c>
      <c r="DS841">
        <v>927.8756666666666</v>
      </c>
      <c r="DT841">
        <v>16.81293333333333</v>
      </c>
      <c r="DU841">
        <v>11.66214444444444</v>
      </c>
      <c r="DV841">
        <v>880.0616666666667</v>
      </c>
      <c r="DW841">
        <v>16.73372222222222</v>
      </c>
      <c r="DX841">
        <v>499.973</v>
      </c>
      <c r="DY841">
        <v>90.23668888888888</v>
      </c>
      <c r="DZ841">
        <v>0.09991303333333335</v>
      </c>
      <c r="EA841">
        <v>24.32462222222222</v>
      </c>
      <c r="EB841">
        <v>23.99683333333333</v>
      </c>
      <c r="EC841">
        <v>999.9000000000001</v>
      </c>
      <c r="ED841">
        <v>0</v>
      </c>
      <c r="EE841">
        <v>0</v>
      </c>
      <c r="EF841">
        <v>10010.28888888889</v>
      </c>
      <c r="EG841">
        <v>0</v>
      </c>
      <c r="EH841">
        <v>1069.19</v>
      </c>
      <c r="EI841">
        <v>-51.00575555555556</v>
      </c>
      <c r="EJ841">
        <v>891.8647777777777</v>
      </c>
      <c r="EK841">
        <v>938.8244444444445</v>
      </c>
      <c r="EL841">
        <v>5.150787777777778</v>
      </c>
      <c r="EM841">
        <v>927.8756666666666</v>
      </c>
      <c r="EN841">
        <v>11.66214444444444</v>
      </c>
      <c r="EO841">
        <v>1.517143333333333</v>
      </c>
      <c r="EP841">
        <v>1.052355555555555</v>
      </c>
      <c r="EQ841">
        <v>13.14204444444444</v>
      </c>
      <c r="ER841">
        <v>7.662092222222221</v>
      </c>
      <c r="ES841">
        <v>2000.024444444444</v>
      </c>
      <c r="ET841">
        <v>0.9799950000000001</v>
      </c>
      <c r="EU841">
        <v>0.0200048</v>
      </c>
      <c r="EV841">
        <v>0</v>
      </c>
      <c r="EW841">
        <v>1336.296666666666</v>
      </c>
      <c r="EX841">
        <v>5.00097</v>
      </c>
      <c r="EY841">
        <v>27057.71111111111</v>
      </c>
      <c r="EZ841">
        <v>16707.76666666667</v>
      </c>
      <c r="FA841">
        <v>41.625</v>
      </c>
      <c r="FB841">
        <v>42.687</v>
      </c>
      <c r="FC841">
        <v>41.75</v>
      </c>
      <c r="FD841">
        <v>42.062</v>
      </c>
      <c r="FE841">
        <v>41.63877777777778</v>
      </c>
      <c r="FF841">
        <v>1955.114444444444</v>
      </c>
      <c r="FG841">
        <v>39.91</v>
      </c>
      <c r="FH841">
        <v>0</v>
      </c>
      <c r="FI841">
        <v>12810.20000004768</v>
      </c>
      <c r="FJ841">
        <v>0</v>
      </c>
      <c r="FK841">
        <v>1337.005</v>
      </c>
      <c r="FL841">
        <v>-8.973333348271687</v>
      </c>
      <c r="FM841">
        <v>-199.1829061434317</v>
      </c>
      <c r="FN841">
        <v>27073.97307692308</v>
      </c>
      <c r="FO841">
        <v>15</v>
      </c>
      <c r="FP841">
        <v>0</v>
      </c>
      <c r="FQ841" t="s">
        <v>439</v>
      </c>
      <c r="FR841">
        <v>1760210915.6</v>
      </c>
      <c r="FS841">
        <v>0</v>
      </c>
      <c r="FT841">
        <v>0</v>
      </c>
      <c r="FU841">
        <v>-0.215</v>
      </c>
      <c r="FV841">
        <v>0</v>
      </c>
      <c r="FW841">
        <v>-0.6919999999999999</v>
      </c>
      <c r="FX841">
        <v>0</v>
      </c>
      <c r="FY841">
        <v>400</v>
      </c>
      <c r="FZ841">
        <v>0</v>
      </c>
      <c r="GA841">
        <v>0.15</v>
      </c>
      <c r="GB841">
        <v>0</v>
      </c>
      <c r="GC841">
        <v>-50.699235</v>
      </c>
      <c r="GD841">
        <v>-2.427672045027984</v>
      </c>
      <c r="GE841">
        <v>0.2621944121734867</v>
      </c>
      <c r="GF841">
        <v>0</v>
      </c>
      <c r="GG841">
        <v>1337.619705882353</v>
      </c>
      <c r="GH841">
        <v>-9.935981673232993</v>
      </c>
      <c r="GI841">
        <v>1.006556404702575</v>
      </c>
      <c r="GJ841">
        <v>0</v>
      </c>
      <c r="GK841">
        <v>5.22304175</v>
      </c>
      <c r="GL841">
        <v>-0.3786545966228978</v>
      </c>
      <c r="GM841">
        <v>0.03976047087796498</v>
      </c>
      <c r="GN841">
        <v>0</v>
      </c>
      <c r="GO841">
        <v>0</v>
      </c>
      <c r="GP841">
        <v>3</v>
      </c>
      <c r="GQ841" t="s">
        <v>455</v>
      </c>
      <c r="GR841">
        <v>3.13303</v>
      </c>
      <c r="GS841">
        <v>2.76036</v>
      </c>
      <c r="GT841">
        <v>0.157765</v>
      </c>
      <c r="GU841">
        <v>0.161651</v>
      </c>
      <c r="GV841">
        <v>0.08184</v>
      </c>
      <c r="GW841">
        <v>0.0620561</v>
      </c>
      <c r="GX841">
        <v>26697.2</v>
      </c>
      <c r="GY841">
        <v>26581.1</v>
      </c>
      <c r="GZ841">
        <v>29486.1</v>
      </c>
      <c r="HA841">
        <v>29315.3</v>
      </c>
      <c r="HB841">
        <v>35778.2</v>
      </c>
      <c r="HC841">
        <v>36428.3</v>
      </c>
      <c r="HD841">
        <v>41487.7</v>
      </c>
      <c r="HE841">
        <v>41645.9</v>
      </c>
      <c r="HF841">
        <v>1.91145</v>
      </c>
      <c r="HG841">
        <v>1.8219</v>
      </c>
      <c r="HH841">
        <v>-0.0145063</v>
      </c>
      <c r="HI841">
        <v>0</v>
      </c>
      <c r="HJ841">
        <v>24.2463</v>
      </c>
      <c r="HK841">
        <v>999.9</v>
      </c>
      <c r="HL841">
        <v>32.1</v>
      </c>
      <c r="HM841">
        <v>31.2</v>
      </c>
      <c r="HN841">
        <v>16.2312</v>
      </c>
      <c r="HO841">
        <v>62.5371</v>
      </c>
      <c r="HP841">
        <v>30.9175</v>
      </c>
      <c r="HQ841">
        <v>1</v>
      </c>
      <c r="HR841">
        <v>0.313028</v>
      </c>
      <c r="HS841">
        <v>4.97866</v>
      </c>
      <c r="HT841">
        <v>20.2702</v>
      </c>
      <c r="HU841">
        <v>5.21549</v>
      </c>
      <c r="HV841">
        <v>12.0159</v>
      </c>
      <c r="HW841">
        <v>4.9884</v>
      </c>
      <c r="HX841">
        <v>3.28758</v>
      </c>
      <c r="HY841">
        <v>9999</v>
      </c>
      <c r="HZ841">
        <v>9999</v>
      </c>
      <c r="IA841">
        <v>9999</v>
      </c>
      <c r="IB841">
        <v>999.9</v>
      </c>
      <c r="IC841">
        <v>4.97285</v>
      </c>
      <c r="ID841">
        <v>1.86661</v>
      </c>
      <c r="IE841">
        <v>1.86585</v>
      </c>
      <c r="IF841">
        <v>1.86584</v>
      </c>
      <c r="IG841">
        <v>1.86769</v>
      </c>
      <c r="IH841">
        <v>1.87014</v>
      </c>
      <c r="II841">
        <v>1.86876</v>
      </c>
      <c r="IJ841">
        <v>1.87027</v>
      </c>
      <c r="IK841">
        <v>0</v>
      </c>
      <c r="IL841">
        <v>0</v>
      </c>
      <c r="IM841">
        <v>0</v>
      </c>
      <c r="IN841">
        <v>0</v>
      </c>
      <c r="IO841" t="s">
        <v>441</v>
      </c>
      <c r="IP841" t="s">
        <v>442</v>
      </c>
      <c r="IQ841" t="s">
        <v>443</v>
      </c>
      <c r="IR841" t="s">
        <v>443</v>
      </c>
      <c r="IS841" t="s">
        <v>443</v>
      </c>
      <c r="IT841" t="s">
        <v>443</v>
      </c>
      <c r="IU841">
        <v>0</v>
      </c>
      <c r="IV841">
        <v>100</v>
      </c>
      <c r="IW841">
        <v>100</v>
      </c>
      <c r="IX841">
        <v>-3.208</v>
      </c>
      <c r="IY841">
        <v>0.0793</v>
      </c>
      <c r="IZ841">
        <v>-1.414774939843471</v>
      </c>
      <c r="JA841">
        <v>-0.002262605230658699</v>
      </c>
      <c r="JB841">
        <v>4.117972070868355E-07</v>
      </c>
      <c r="JC841">
        <v>-1.535053720392113E-10</v>
      </c>
      <c r="JD841">
        <v>-0.05773197212917025</v>
      </c>
      <c r="JE841">
        <v>-0.004387372397949352</v>
      </c>
      <c r="JF841">
        <v>0.001148265067849212</v>
      </c>
      <c r="JG841">
        <v>-2.372704636287677E-05</v>
      </c>
      <c r="JH841">
        <v>4</v>
      </c>
      <c r="JI841">
        <v>2346</v>
      </c>
      <c r="JJ841">
        <v>1</v>
      </c>
      <c r="JK841">
        <v>24</v>
      </c>
      <c r="JL841">
        <v>21783.7</v>
      </c>
      <c r="JM841">
        <v>29358632.3</v>
      </c>
      <c r="JN841">
        <v>1.97266</v>
      </c>
      <c r="JO841">
        <v>2.24976</v>
      </c>
      <c r="JP841">
        <v>1.39648</v>
      </c>
      <c r="JQ841">
        <v>2.35229</v>
      </c>
      <c r="JR841">
        <v>1.49536</v>
      </c>
      <c r="JS841">
        <v>2.56592</v>
      </c>
      <c r="JT841">
        <v>35.9879</v>
      </c>
      <c r="JU841">
        <v>24.0262</v>
      </c>
      <c r="JV841">
        <v>18</v>
      </c>
      <c r="JW841">
        <v>503.139</v>
      </c>
      <c r="JX841">
        <v>435.71</v>
      </c>
      <c r="JY841">
        <v>18.6916</v>
      </c>
      <c r="JZ841">
        <v>31.4249</v>
      </c>
      <c r="KA841">
        <v>30.0002</v>
      </c>
      <c r="KB841">
        <v>31.208</v>
      </c>
      <c r="KC841">
        <v>31.1334</v>
      </c>
      <c r="KD841">
        <v>39.5171</v>
      </c>
      <c r="KE841">
        <v>27.9968</v>
      </c>
      <c r="KF841">
        <v>22.5847</v>
      </c>
      <c r="KG841">
        <v>18.6914</v>
      </c>
      <c r="KH841">
        <v>954.986</v>
      </c>
      <c r="KI841">
        <v>11.7484</v>
      </c>
      <c r="KJ841">
        <v>100.768</v>
      </c>
      <c r="KK841">
        <v>100.147</v>
      </c>
    </row>
    <row r="842" spans="1:297">
      <c r="A842">
        <v>826</v>
      </c>
      <c r="B842">
        <v>1761517944</v>
      </c>
      <c r="C842">
        <v>10733.5</v>
      </c>
      <c r="D842" t="s">
        <v>2102</v>
      </c>
      <c r="E842" t="s">
        <v>2103</v>
      </c>
      <c r="F842">
        <v>5</v>
      </c>
      <c r="G842" t="s">
        <v>1989</v>
      </c>
      <c r="H842" t="s">
        <v>436</v>
      </c>
      <c r="I842">
        <v>1761517941.2</v>
      </c>
      <c r="J842">
        <f>(K842)/1000</f>
        <v>0</v>
      </c>
      <c r="K842">
        <f>IF(DP842, AN842, AH842)</f>
        <v>0</v>
      </c>
      <c r="L842">
        <f>IF(DP842, AI842, AG842)</f>
        <v>0</v>
      </c>
      <c r="M842">
        <f>DR842 - IF(AU842&gt;1, L842*DL842*100.0/(AW842), 0)</f>
        <v>0</v>
      </c>
      <c r="N842">
        <f>((T842-J842/2)*M842-L842)/(T842+J842/2)</f>
        <v>0</v>
      </c>
      <c r="O842">
        <f>N842*(DY842+DZ842)/1000.0</f>
        <v>0</v>
      </c>
      <c r="P842">
        <f>(DR842 - IF(AU842&gt;1, L842*DL842*100.0/(AW842), 0))*(DY842+DZ842)/1000.0</f>
        <v>0</v>
      </c>
      <c r="Q842">
        <f>2.0/((1/S842-1/R842)+SIGN(S842)*SQRT((1/S842-1/R842)*(1/S842-1/R842) + 4*DM842/((DM842+1)*(DM842+1))*(2*1/S842*1/R842-1/R842*1/R842)))</f>
        <v>0</v>
      </c>
      <c r="R842">
        <f>IF(LEFT(DN842,1)&lt;&gt;"0",IF(LEFT(DN842,1)="1",3.0,DO842),$D$5+$E$5*(EF842*DY842/($K$5*1000))+$F$5*(EF842*DY842/($K$5*1000))*MAX(MIN(DL842,$J$5),$I$5)*MAX(MIN(DL842,$J$5),$I$5)+$G$5*MAX(MIN(DL842,$J$5),$I$5)*(EF842*DY842/($K$5*1000))+$H$5*(EF842*DY842/($K$5*1000))*(EF842*DY842/($K$5*1000)))</f>
        <v>0</v>
      </c>
      <c r="S842">
        <f>J842*(1000-(1000*0.61365*exp(17.502*W842/(240.97+W842))/(DY842+DZ842)+DT842)/2)/(1000*0.61365*exp(17.502*W842/(240.97+W842))/(DY842+DZ842)-DT842)</f>
        <v>0</v>
      </c>
      <c r="T842">
        <f>1/((DM842+1)/(Q842/1.6)+1/(R842/1.37)) + DM842/((DM842+1)/(Q842/1.6) + DM842/(R842/1.37))</f>
        <v>0</v>
      </c>
      <c r="U842">
        <f>(DH842*DK842)</f>
        <v>0</v>
      </c>
      <c r="V842">
        <f>(EA842+(U842+2*0.95*5.67E-8*(((EA842+$B$7)+273)^4-(EA842+273)^4)-44100*J842)/(1.84*29.3*R842+8*0.95*5.67E-8*(EA842+273)^3))</f>
        <v>0</v>
      </c>
      <c r="W842">
        <f>($C$7*EB842+$D$7*EC842+$E$7*V842)</f>
        <v>0</v>
      </c>
      <c r="X842">
        <f>0.61365*exp(17.502*W842/(240.97+W842))</f>
        <v>0</v>
      </c>
      <c r="Y842">
        <f>(Z842/AA842*100)</f>
        <v>0</v>
      </c>
      <c r="Z842">
        <f>DT842*(DY842+DZ842)/1000</f>
        <v>0</v>
      </c>
      <c r="AA842">
        <f>0.61365*exp(17.502*EA842/(240.97+EA842))</f>
        <v>0</v>
      </c>
      <c r="AB842">
        <f>(X842-DT842*(DY842+DZ842)/1000)</f>
        <v>0</v>
      </c>
      <c r="AC842">
        <f>(-J842*44100)</f>
        <v>0</v>
      </c>
      <c r="AD842">
        <f>2*29.3*R842*0.92*(EA842-W842)</f>
        <v>0</v>
      </c>
      <c r="AE842">
        <f>2*0.95*5.67E-8*(((EA842+$B$7)+273)^4-(W842+273)^4)</f>
        <v>0</v>
      </c>
      <c r="AF842">
        <f>U842+AE842+AC842+AD842</f>
        <v>0</v>
      </c>
      <c r="AG842">
        <f>DX842*AU842*(DS842-DR842*(1000-AU842*DU842)/(1000-AU842*DT842))/(100*DL842)</f>
        <v>0</v>
      </c>
      <c r="AH842">
        <f>1000*DX842*AU842*(DT842-DU842)/(100*DL842*(1000-AU842*DT842))</f>
        <v>0</v>
      </c>
      <c r="AI842">
        <f>(AJ842 - AK842 - DY842*1E3/(8.314*(EA842+273.15)) * AM842/DX842 * AL842) * DX842/(100*DL842) * (1000 - DU842)/1000</f>
        <v>0</v>
      </c>
      <c r="AJ842">
        <v>954.2041032765633</v>
      </c>
      <c r="AK842">
        <v>915.5922969696966</v>
      </c>
      <c r="AL842">
        <v>3.408437829269348</v>
      </c>
      <c r="AM842">
        <v>65.59915054871037</v>
      </c>
      <c r="AN842">
        <f>(AP842 - AO842 + DY842*1E3/(8.314*(EA842+273.15)) * AR842/DX842 * AQ842) * DX842/(100*DL842) * 1000/(1000 - AP842)</f>
        <v>0</v>
      </c>
      <c r="AO842">
        <v>11.69506616931689</v>
      </c>
      <c r="AP842">
        <v>16.82113272727272</v>
      </c>
      <c r="AQ842">
        <v>3.446115223224645E-05</v>
      </c>
      <c r="AR842">
        <v>106.857020934854</v>
      </c>
      <c r="AS842">
        <v>0</v>
      </c>
      <c r="AT842">
        <v>0</v>
      </c>
      <c r="AU842">
        <f>IF(AS842*$H$13&gt;=AW842,1.0,(AW842/(AW842-AS842*$H$13)))</f>
        <v>0</v>
      </c>
      <c r="AV842">
        <f>(AU842-1)*100</f>
        <v>0</v>
      </c>
      <c r="AW842">
        <f>MAX(0,($B$13+$C$13*EF842)/(1+$D$13*EF842)*DY842/(EA842+273)*$E$13)</f>
        <v>0</v>
      </c>
      <c r="AX842" t="s">
        <v>437</v>
      </c>
      <c r="AY842" t="s">
        <v>437</v>
      </c>
      <c r="AZ842">
        <v>0</v>
      </c>
      <c r="BA842">
        <v>0</v>
      </c>
      <c r="BB842">
        <f>1-AZ842/BA842</f>
        <v>0</v>
      </c>
      <c r="BC842">
        <v>0</v>
      </c>
      <c r="BD842" t="s">
        <v>437</v>
      </c>
      <c r="BE842" t="s">
        <v>437</v>
      </c>
      <c r="BF842">
        <v>0</v>
      </c>
      <c r="BG842">
        <v>0</v>
      </c>
      <c r="BH842">
        <f>1-BF842/BG842</f>
        <v>0</v>
      </c>
      <c r="BI842">
        <v>0.5</v>
      </c>
      <c r="BJ842">
        <f>DI842</f>
        <v>0</v>
      </c>
      <c r="BK842">
        <f>L842</f>
        <v>0</v>
      </c>
      <c r="BL842">
        <f>BH842*BI842*BJ842</f>
        <v>0</v>
      </c>
      <c r="BM842">
        <f>(BK842-BC842)/BJ842</f>
        <v>0</v>
      </c>
      <c r="BN842">
        <f>(BA842-BG842)/BG842</f>
        <v>0</v>
      </c>
      <c r="BO842">
        <f>AZ842/(BB842+AZ842/BG842)</f>
        <v>0</v>
      </c>
      <c r="BP842" t="s">
        <v>437</v>
      </c>
      <c r="BQ842">
        <v>0</v>
      </c>
      <c r="BR842">
        <f>IF(BQ842&lt;&gt;0, BQ842, BO842)</f>
        <v>0</v>
      </c>
      <c r="BS842">
        <f>1-BR842/BG842</f>
        <v>0</v>
      </c>
      <c r="BT842">
        <f>(BG842-BF842)/(BG842-BR842)</f>
        <v>0</v>
      </c>
      <c r="BU842">
        <f>(BA842-BG842)/(BA842-BR842)</f>
        <v>0</v>
      </c>
      <c r="BV842">
        <f>(BG842-BF842)/(BG842-AZ842)</f>
        <v>0</v>
      </c>
      <c r="BW842">
        <f>(BA842-BG842)/(BA842-AZ842)</f>
        <v>0</v>
      </c>
      <c r="BX842">
        <f>(BT842*BR842/BF842)</f>
        <v>0</v>
      </c>
      <c r="BY842">
        <f>(1-BX842)</f>
        <v>0</v>
      </c>
      <c r="BZ842">
        <v>2020</v>
      </c>
      <c r="CA842">
        <v>290.0000000000001</v>
      </c>
      <c r="CB842">
        <v>1590.42</v>
      </c>
      <c r="CC842">
        <v>295</v>
      </c>
      <c r="CD842">
        <v>5220.67</v>
      </c>
      <c r="CE842">
        <v>1591.29</v>
      </c>
      <c r="CF842">
        <v>-0.87</v>
      </c>
      <c r="CG842">
        <v>300.0000000000001</v>
      </c>
      <c r="CH842">
        <v>23.8</v>
      </c>
      <c r="CI842">
        <v>1650.734719841875</v>
      </c>
      <c r="CJ842">
        <v>2.032994541366527</v>
      </c>
      <c r="CK842">
        <v>-31.03478562282126</v>
      </c>
      <c r="CL842">
        <v>0.9198548094063967</v>
      </c>
      <c r="CM842">
        <v>0.9759925733019913</v>
      </c>
      <c r="CN842">
        <v>-0.00431141668520578</v>
      </c>
      <c r="CO842">
        <v>289.9999999999999</v>
      </c>
      <c r="CP842">
        <v>1590.91</v>
      </c>
      <c r="CQ842">
        <v>765</v>
      </c>
      <c r="CR842">
        <v>5219.32</v>
      </c>
      <c r="CS842">
        <v>1591.27</v>
      </c>
      <c r="CT842">
        <v>-0.36</v>
      </c>
      <c r="DH842">
        <f>$B$11*EG842+$C$11*EH842+$F$11*ES842*(1-EV842)</f>
        <v>0</v>
      </c>
      <c r="DI842">
        <f>DH842*DJ842</f>
        <v>0</v>
      </c>
      <c r="DJ842">
        <f>($B$11*$D$9+$C$11*$D$9+$F$11*((FF842+EX842)/MAX(FF842+EX842+FG842, 0.1)*$I$9+FG842/MAX(FF842+EX842+FG842, 0.1)*$J$9))/($B$11+$C$11+$F$11)</f>
        <v>0</v>
      </c>
      <c r="DK842">
        <f>($B$11*$K$9+$C$11*$K$9+$F$11*((FF842+EX842)/MAX(FF842+EX842+FG842, 0.1)*$P$9+FG842/MAX(FF842+EX842+FG842, 0.1)*$Q$9))/($B$11+$C$11+$F$11)</f>
        <v>0</v>
      </c>
      <c r="DL842">
        <v>6</v>
      </c>
      <c r="DM842">
        <v>0.5</v>
      </c>
      <c r="DN842" t="s">
        <v>438</v>
      </c>
      <c r="DO842">
        <v>2</v>
      </c>
      <c r="DP842" t="b">
        <v>1</v>
      </c>
      <c r="DQ842">
        <v>1761517941.2</v>
      </c>
      <c r="DR842">
        <v>892.5097000000002</v>
      </c>
      <c r="DS842">
        <v>943.6073</v>
      </c>
      <c r="DT842">
        <v>16.81871</v>
      </c>
      <c r="DU842">
        <v>11.69436</v>
      </c>
      <c r="DV842">
        <v>895.7313</v>
      </c>
      <c r="DW842">
        <v>16.73943</v>
      </c>
      <c r="DX842">
        <v>500.0218</v>
      </c>
      <c r="DY842">
        <v>90.23697000000001</v>
      </c>
      <c r="DZ842">
        <v>0.10005569</v>
      </c>
      <c r="EA842">
        <v>24.32821</v>
      </c>
      <c r="EB842">
        <v>24.00902</v>
      </c>
      <c r="EC842">
        <v>999.9</v>
      </c>
      <c r="ED842">
        <v>0</v>
      </c>
      <c r="EE842">
        <v>0</v>
      </c>
      <c r="EF842">
        <v>9998.437</v>
      </c>
      <c r="EG842">
        <v>0</v>
      </c>
      <c r="EH842">
        <v>1069.188</v>
      </c>
      <c r="EI842">
        <v>-51.09771</v>
      </c>
      <c r="EJ842">
        <v>907.7774999999999</v>
      </c>
      <c r="EK842">
        <v>954.7728</v>
      </c>
      <c r="EL842">
        <v>5.124346</v>
      </c>
      <c r="EM842">
        <v>943.6073</v>
      </c>
      <c r="EN842">
        <v>11.69436</v>
      </c>
      <c r="EO842">
        <v>1.517668</v>
      </c>
      <c r="EP842">
        <v>1.055264</v>
      </c>
      <c r="EQ842">
        <v>13.14734</v>
      </c>
      <c r="ER842">
        <v>7.702585000000001</v>
      </c>
      <c r="ES842">
        <v>1999.964</v>
      </c>
      <c r="ET842">
        <v>0.9799944</v>
      </c>
      <c r="EU842">
        <v>0.0200054</v>
      </c>
      <c r="EV842">
        <v>0</v>
      </c>
      <c r="EW842">
        <v>1335.38</v>
      </c>
      <c r="EX842">
        <v>5.000970000000001</v>
      </c>
      <c r="EY842">
        <v>27040.43</v>
      </c>
      <c r="EZ842">
        <v>16707.26</v>
      </c>
      <c r="FA842">
        <v>41.625</v>
      </c>
      <c r="FB842">
        <v>42.687</v>
      </c>
      <c r="FC842">
        <v>41.7624</v>
      </c>
      <c r="FD842">
        <v>42.062</v>
      </c>
      <c r="FE842">
        <v>41.6374</v>
      </c>
      <c r="FF842">
        <v>1955.054</v>
      </c>
      <c r="FG842">
        <v>39.90999999999999</v>
      </c>
      <c r="FH842">
        <v>0</v>
      </c>
      <c r="FI842">
        <v>12815</v>
      </c>
      <c r="FJ842">
        <v>0</v>
      </c>
      <c r="FK842">
        <v>1336.191923076923</v>
      </c>
      <c r="FL842">
        <v>-10.58769231696889</v>
      </c>
      <c r="FM842">
        <v>-203.6957265404429</v>
      </c>
      <c r="FN842">
        <v>27057.59615384615</v>
      </c>
      <c r="FO842">
        <v>15</v>
      </c>
      <c r="FP842">
        <v>0</v>
      </c>
      <c r="FQ842" t="s">
        <v>439</v>
      </c>
      <c r="FR842">
        <v>1760210915.6</v>
      </c>
      <c r="FS842">
        <v>0</v>
      </c>
      <c r="FT842">
        <v>0</v>
      </c>
      <c r="FU842">
        <v>-0.215</v>
      </c>
      <c r="FV842">
        <v>0</v>
      </c>
      <c r="FW842">
        <v>-0.6919999999999999</v>
      </c>
      <c r="FX842">
        <v>0</v>
      </c>
      <c r="FY842">
        <v>400</v>
      </c>
      <c r="FZ842">
        <v>0</v>
      </c>
      <c r="GA842">
        <v>0.15</v>
      </c>
      <c r="GB842">
        <v>0</v>
      </c>
      <c r="GC842">
        <v>-50.8807756097561</v>
      </c>
      <c r="GD842">
        <v>-1.907592334494715</v>
      </c>
      <c r="GE842">
        <v>0.2138664499857479</v>
      </c>
      <c r="GF842">
        <v>0</v>
      </c>
      <c r="GG842">
        <v>1336.697352941176</v>
      </c>
      <c r="GH842">
        <v>-9.90817418428642</v>
      </c>
      <c r="GI842">
        <v>1.003594448275295</v>
      </c>
      <c r="GJ842">
        <v>0</v>
      </c>
      <c r="GK842">
        <v>5.188123658536586</v>
      </c>
      <c r="GL842">
        <v>-0.5051650871080144</v>
      </c>
      <c r="GM842">
        <v>0.05134940946562844</v>
      </c>
      <c r="GN842">
        <v>0</v>
      </c>
      <c r="GO842">
        <v>0</v>
      </c>
      <c r="GP842">
        <v>3</v>
      </c>
      <c r="GQ842" t="s">
        <v>455</v>
      </c>
      <c r="GR842">
        <v>3.13297</v>
      </c>
      <c r="GS842">
        <v>2.76018</v>
      </c>
      <c r="GT842">
        <v>0.159701</v>
      </c>
      <c r="GU842">
        <v>0.163526</v>
      </c>
      <c r="GV842">
        <v>0.0818562</v>
      </c>
      <c r="GW842">
        <v>0.0620773</v>
      </c>
      <c r="GX842">
        <v>26635.5</v>
      </c>
      <c r="GY842">
        <v>26521.6</v>
      </c>
      <c r="GZ842">
        <v>29485.8</v>
      </c>
      <c r="HA842">
        <v>29315.3</v>
      </c>
      <c r="HB842">
        <v>35777.5</v>
      </c>
      <c r="HC842">
        <v>36427.6</v>
      </c>
      <c r="HD842">
        <v>41487.6</v>
      </c>
      <c r="HE842">
        <v>41646</v>
      </c>
      <c r="HF842">
        <v>1.9114</v>
      </c>
      <c r="HG842">
        <v>1.82183</v>
      </c>
      <c r="HH842">
        <v>-0.0146553</v>
      </c>
      <c r="HI842">
        <v>0</v>
      </c>
      <c r="HJ842">
        <v>24.2478</v>
      </c>
      <c r="HK842">
        <v>999.9</v>
      </c>
      <c r="HL842">
        <v>32</v>
      </c>
      <c r="HM842">
        <v>31.2</v>
      </c>
      <c r="HN842">
        <v>16.1804</v>
      </c>
      <c r="HO842">
        <v>62.7571</v>
      </c>
      <c r="HP842">
        <v>30.9375</v>
      </c>
      <c r="HQ842">
        <v>1</v>
      </c>
      <c r="HR842">
        <v>0.312952</v>
      </c>
      <c r="HS842">
        <v>4.96974</v>
      </c>
      <c r="HT842">
        <v>20.2703</v>
      </c>
      <c r="HU842">
        <v>5.21639</v>
      </c>
      <c r="HV842">
        <v>12.0159</v>
      </c>
      <c r="HW842">
        <v>4.98835</v>
      </c>
      <c r="HX842">
        <v>3.28768</v>
      </c>
      <c r="HY842">
        <v>9999</v>
      </c>
      <c r="HZ842">
        <v>9999</v>
      </c>
      <c r="IA842">
        <v>9999</v>
      </c>
      <c r="IB842">
        <v>999.9</v>
      </c>
      <c r="IC842">
        <v>4.97286</v>
      </c>
      <c r="ID842">
        <v>1.86661</v>
      </c>
      <c r="IE842">
        <v>1.86585</v>
      </c>
      <c r="IF842">
        <v>1.86584</v>
      </c>
      <c r="IG842">
        <v>1.86769</v>
      </c>
      <c r="IH842">
        <v>1.87014</v>
      </c>
      <c r="II842">
        <v>1.86875</v>
      </c>
      <c r="IJ842">
        <v>1.87027</v>
      </c>
      <c r="IK842">
        <v>0</v>
      </c>
      <c r="IL842">
        <v>0</v>
      </c>
      <c r="IM842">
        <v>0</v>
      </c>
      <c r="IN842">
        <v>0</v>
      </c>
      <c r="IO842" t="s">
        <v>441</v>
      </c>
      <c r="IP842" t="s">
        <v>442</v>
      </c>
      <c r="IQ842" t="s">
        <v>443</v>
      </c>
      <c r="IR842" t="s">
        <v>443</v>
      </c>
      <c r="IS842" t="s">
        <v>443</v>
      </c>
      <c r="IT842" t="s">
        <v>443</v>
      </c>
      <c r="IU842">
        <v>0</v>
      </c>
      <c r="IV842">
        <v>100</v>
      </c>
      <c r="IW842">
        <v>100</v>
      </c>
      <c r="IX842">
        <v>-3.239</v>
      </c>
      <c r="IY842">
        <v>0.0793</v>
      </c>
      <c r="IZ842">
        <v>-1.414774939843471</v>
      </c>
      <c r="JA842">
        <v>-0.002262605230658699</v>
      </c>
      <c r="JB842">
        <v>4.117972070868355E-07</v>
      </c>
      <c r="JC842">
        <v>-1.535053720392113E-10</v>
      </c>
      <c r="JD842">
        <v>-0.05773197212917025</v>
      </c>
      <c r="JE842">
        <v>-0.004387372397949352</v>
      </c>
      <c r="JF842">
        <v>0.001148265067849212</v>
      </c>
      <c r="JG842">
        <v>-2.372704636287677E-05</v>
      </c>
      <c r="JH842">
        <v>4</v>
      </c>
      <c r="JI842">
        <v>2346</v>
      </c>
      <c r="JJ842">
        <v>1</v>
      </c>
      <c r="JK842">
        <v>24</v>
      </c>
      <c r="JL842">
        <v>21783.8</v>
      </c>
      <c r="JM842">
        <v>29358632.4</v>
      </c>
      <c r="JN842">
        <v>1.99829</v>
      </c>
      <c r="JO842">
        <v>2.25952</v>
      </c>
      <c r="JP842">
        <v>1.39771</v>
      </c>
      <c r="JQ842">
        <v>2.35229</v>
      </c>
      <c r="JR842">
        <v>1.49536</v>
      </c>
      <c r="JS842">
        <v>2.52319</v>
      </c>
      <c r="JT842">
        <v>35.9879</v>
      </c>
      <c r="JU842">
        <v>24.0175</v>
      </c>
      <c r="JV842">
        <v>18</v>
      </c>
      <c r="JW842">
        <v>503.106</v>
      </c>
      <c r="JX842">
        <v>435.664</v>
      </c>
      <c r="JY842">
        <v>18.6912</v>
      </c>
      <c r="JZ842">
        <v>31.4249</v>
      </c>
      <c r="KA842">
        <v>30.0001</v>
      </c>
      <c r="KB842">
        <v>31.208</v>
      </c>
      <c r="KC842">
        <v>31.1334</v>
      </c>
      <c r="KD842">
        <v>40.1028</v>
      </c>
      <c r="KE842">
        <v>27.9968</v>
      </c>
      <c r="KF842">
        <v>22.5847</v>
      </c>
      <c r="KG842">
        <v>18.6913</v>
      </c>
      <c r="KH842">
        <v>975.039</v>
      </c>
      <c r="KI842">
        <v>11.7684</v>
      </c>
      <c r="KJ842">
        <v>100.767</v>
      </c>
      <c r="KK842">
        <v>100.147</v>
      </c>
    </row>
    <row r="843" spans="1:297">
      <c r="A843">
        <v>827</v>
      </c>
      <c r="B843">
        <v>1761517949</v>
      </c>
      <c r="C843">
        <v>10738.5</v>
      </c>
      <c r="D843" t="s">
        <v>2104</v>
      </c>
      <c r="E843" t="s">
        <v>2105</v>
      </c>
      <c r="F843">
        <v>5</v>
      </c>
      <c r="G843" t="s">
        <v>1989</v>
      </c>
      <c r="H843" t="s">
        <v>436</v>
      </c>
      <c r="I843">
        <v>1761517946.5</v>
      </c>
      <c r="J843">
        <f>(K843)/1000</f>
        <v>0</v>
      </c>
      <c r="K843">
        <f>IF(DP843, AN843, AH843)</f>
        <v>0</v>
      </c>
      <c r="L843">
        <f>IF(DP843, AI843, AG843)</f>
        <v>0</v>
      </c>
      <c r="M843">
        <f>DR843 - IF(AU843&gt;1, L843*DL843*100.0/(AW843), 0)</f>
        <v>0</v>
      </c>
      <c r="N843">
        <f>((T843-J843/2)*M843-L843)/(T843+J843/2)</f>
        <v>0</v>
      </c>
      <c r="O843">
        <f>N843*(DY843+DZ843)/1000.0</f>
        <v>0</v>
      </c>
      <c r="P843">
        <f>(DR843 - IF(AU843&gt;1, L843*DL843*100.0/(AW843), 0))*(DY843+DZ843)/1000.0</f>
        <v>0</v>
      </c>
      <c r="Q843">
        <f>2.0/((1/S843-1/R843)+SIGN(S843)*SQRT((1/S843-1/R843)*(1/S843-1/R843) + 4*DM843/((DM843+1)*(DM843+1))*(2*1/S843*1/R843-1/R843*1/R843)))</f>
        <v>0</v>
      </c>
      <c r="R843">
        <f>IF(LEFT(DN843,1)&lt;&gt;"0",IF(LEFT(DN843,1)="1",3.0,DO843),$D$5+$E$5*(EF843*DY843/($K$5*1000))+$F$5*(EF843*DY843/($K$5*1000))*MAX(MIN(DL843,$J$5),$I$5)*MAX(MIN(DL843,$J$5),$I$5)+$G$5*MAX(MIN(DL843,$J$5),$I$5)*(EF843*DY843/($K$5*1000))+$H$5*(EF843*DY843/($K$5*1000))*(EF843*DY843/($K$5*1000)))</f>
        <v>0</v>
      </c>
      <c r="S843">
        <f>J843*(1000-(1000*0.61365*exp(17.502*W843/(240.97+W843))/(DY843+DZ843)+DT843)/2)/(1000*0.61365*exp(17.502*W843/(240.97+W843))/(DY843+DZ843)-DT843)</f>
        <v>0</v>
      </c>
      <c r="T843">
        <f>1/((DM843+1)/(Q843/1.6)+1/(R843/1.37)) + DM843/((DM843+1)/(Q843/1.6) + DM843/(R843/1.37))</f>
        <v>0</v>
      </c>
      <c r="U843">
        <f>(DH843*DK843)</f>
        <v>0</v>
      </c>
      <c r="V843">
        <f>(EA843+(U843+2*0.95*5.67E-8*(((EA843+$B$7)+273)^4-(EA843+273)^4)-44100*J843)/(1.84*29.3*R843+8*0.95*5.67E-8*(EA843+273)^3))</f>
        <v>0</v>
      </c>
      <c r="W843">
        <f>($C$7*EB843+$D$7*EC843+$E$7*V843)</f>
        <v>0</v>
      </c>
      <c r="X843">
        <f>0.61365*exp(17.502*W843/(240.97+W843))</f>
        <v>0</v>
      </c>
      <c r="Y843">
        <f>(Z843/AA843*100)</f>
        <v>0</v>
      </c>
      <c r="Z843">
        <f>DT843*(DY843+DZ843)/1000</f>
        <v>0</v>
      </c>
      <c r="AA843">
        <f>0.61365*exp(17.502*EA843/(240.97+EA843))</f>
        <v>0</v>
      </c>
      <c r="AB843">
        <f>(X843-DT843*(DY843+DZ843)/1000)</f>
        <v>0</v>
      </c>
      <c r="AC843">
        <f>(-J843*44100)</f>
        <v>0</v>
      </c>
      <c r="AD843">
        <f>2*29.3*R843*0.92*(EA843-W843)</f>
        <v>0</v>
      </c>
      <c r="AE843">
        <f>2*0.95*5.67E-8*(((EA843+$B$7)+273)^4-(W843+273)^4)</f>
        <v>0</v>
      </c>
      <c r="AF843">
        <f>U843+AE843+AC843+AD843</f>
        <v>0</v>
      </c>
      <c r="AG843">
        <f>DX843*AU843*(DS843-DR843*(1000-AU843*DU843)/(1000-AU843*DT843))/(100*DL843)</f>
        <v>0</v>
      </c>
      <c r="AH843">
        <f>1000*DX843*AU843*(DT843-DU843)/(100*DL843*(1000-AU843*DT843))</f>
        <v>0</v>
      </c>
      <c r="AI843">
        <f>(AJ843 - AK843 - DY843*1E3/(8.314*(EA843+273.15)) * AM843/DX843 * AL843) * DX843/(100*DL843) * (1000 - DU843)/1000</f>
        <v>0</v>
      </c>
      <c r="AJ843">
        <v>971.1584402606295</v>
      </c>
      <c r="AK843">
        <v>932.4465757575755</v>
      </c>
      <c r="AL843">
        <v>3.391437042381785</v>
      </c>
      <c r="AM843">
        <v>65.59915054871037</v>
      </c>
      <c r="AN843">
        <f>(AP843 - AO843 + DY843*1E3/(8.314*(EA843+273.15)) * AR843/DX843 * AQ843) * DX843/(100*DL843) * 1000/(1000 - AP843)</f>
        <v>0</v>
      </c>
      <c r="AO843">
        <v>11.69471257866586</v>
      </c>
      <c r="AP843">
        <v>16.81345030303031</v>
      </c>
      <c r="AQ843">
        <v>-3.30401057596208E-05</v>
      </c>
      <c r="AR843">
        <v>106.857020934854</v>
      </c>
      <c r="AS843">
        <v>0</v>
      </c>
      <c r="AT843">
        <v>0</v>
      </c>
      <c r="AU843">
        <f>IF(AS843*$H$13&gt;=AW843,1.0,(AW843/(AW843-AS843*$H$13)))</f>
        <v>0</v>
      </c>
      <c r="AV843">
        <f>(AU843-1)*100</f>
        <v>0</v>
      </c>
      <c r="AW843">
        <f>MAX(0,($B$13+$C$13*EF843)/(1+$D$13*EF843)*DY843/(EA843+273)*$E$13)</f>
        <v>0</v>
      </c>
      <c r="AX843" t="s">
        <v>437</v>
      </c>
      <c r="AY843" t="s">
        <v>437</v>
      </c>
      <c r="AZ843">
        <v>0</v>
      </c>
      <c r="BA843">
        <v>0</v>
      </c>
      <c r="BB843">
        <f>1-AZ843/BA843</f>
        <v>0</v>
      </c>
      <c r="BC843">
        <v>0</v>
      </c>
      <c r="BD843" t="s">
        <v>437</v>
      </c>
      <c r="BE843" t="s">
        <v>437</v>
      </c>
      <c r="BF843">
        <v>0</v>
      </c>
      <c r="BG843">
        <v>0</v>
      </c>
      <c r="BH843">
        <f>1-BF843/BG843</f>
        <v>0</v>
      </c>
      <c r="BI843">
        <v>0.5</v>
      </c>
      <c r="BJ843">
        <f>DI843</f>
        <v>0</v>
      </c>
      <c r="BK843">
        <f>L843</f>
        <v>0</v>
      </c>
      <c r="BL843">
        <f>BH843*BI843*BJ843</f>
        <v>0</v>
      </c>
      <c r="BM843">
        <f>(BK843-BC843)/BJ843</f>
        <v>0</v>
      </c>
      <c r="BN843">
        <f>(BA843-BG843)/BG843</f>
        <v>0</v>
      </c>
      <c r="BO843">
        <f>AZ843/(BB843+AZ843/BG843)</f>
        <v>0</v>
      </c>
      <c r="BP843" t="s">
        <v>437</v>
      </c>
      <c r="BQ843">
        <v>0</v>
      </c>
      <c r="BR843">
        <f>IF(BQ843&lt;&gt;0, BQ843, BO843)</f>
        <v>0</v>
      </c>
      <c r="BS843">
        <f>1-BR843/BG843</f>
        <v>0</v>
      </c>
      <c r="BT843">
        <f>(BG843-BF843)/(BG843-BR843)</f>
        <v>0</v>
      </c>
      <c r="BU843">
        <f>(BA843-BG843)/(BA843-BR843)</f>
        <v>0</v>
      </c>
      <c r="BV843">
        <f>(BG843-BF843)/(BG843-AZ843)</f>
        <v>0</v>
      </c>
      <c r="BW843">
        <f>(BA843-BG843)/(BA843-AZ843)</f>
        <v>0</v>
      </c>
      <c r="BX843">
        <f>(BT843*BR843/BF843)</f>
        <v>0</v>
      </c>
      <c r="BY843">
        <f>(1-BX843)</f>
        <v>0</v>
      </c>
      <c r="BZ843">
        <v>2020</v>
      </c>
      <c r="CA843">
        <v>290.0000000000001</v>
      </c>
      <c r="CB843">
        <v>1590.42</v>
      </c>
      <c r="CC843">
        <v>295</v>
      </c>
      <c r="CD843">
        <v>5220.67</v>
      </c>
      <c r="CE843">
        <v>1591.29</v>
      </c>
      <c r="CF843">
        <v>-0.87</v>
      </c>
      <c r="CG843">
        <v>300.0000000000001</v>
      </c>
      <c r="CH843">
        <v>23.8</v>
      </c>
      <c r="CI843">
        <v>1650.734719841875</v>
      </c>
      <c r="CJ843">
        <v>2.032994541366527</v>
      </c>
      <c r="CK843">
        <v>-31.03478562282126</v>
      </c>
      <c r="CL843">
        <v>0.9198548094063967</v>
      </c>
      <c r="CM843">
        <v>0.9759925733019913</v>
      </c>
      <c r="CN843">
        <v>-0.00431141668520578</v>
      </c>
      <c r="CO843">
        <v>289.9999999999999</v>
      </c>
      <c r="CP843">
        <v>1590.91</v>
      </c>
      <c r="CQ843">
        <v>765</v>
      </c>
      <c r="CR843">
        <v>5219.32</v>
      </c>
      <c r="CS843">
        <v>1591.27</v>
      </c>
      <c r="CT843">
        <v>-0.36</v>
      </c>
      <c r="DH843">
        <f>$B$11*EG843+$C$11*EH843+$F$11*ES843*(1-EV843)</f>
        <v>0</v>
      </c>
      <c r="DI843">
        <f>DH843*DJ843</f>
        <v>0</v>
      </c>
      <c r="DJ843">
        <f>($B$11*$D$9+$C$11*$D$9+$F$11*((FF843+EX843)/MAX(FF843+EX843+FG843, 0.1)*$I$9+FG843/MAX(FF843+EX843+FG843, 0.1)*$J$9))/($B$11+$C$11+$F$11)</f>
        <v>0</v>
      </c>
      <c r="DK843">
        <f>($B$11*$K$9+$C$11*$K$9+$F$11*((FF843+EX843)/MAX(FF843+EX843+FG843, 0.1)*$P$9+FG843/MAX(FF843+EX843+FG843, 0.1)*$Q$9))/($B$11+$C$11+$F$11)</f>
        <v>0</v>
      </c>
      <c r="DL843">
        <v>6</v>
      </c>
      <c r="DM843">
        <v>0.5</v>
      </c>
      <c r="DN843" t="s">
        <v>438</v>
      </c>
      <c r="DO843">
        <v>2</v>
      </c>
      <c r="DP843" t="b">
        <v>1</v>
      </c>
      <c r="DQ843">
        <v>1761517946.5</v>
      </c>
      <c r="DR843">
        <v>910.0757777777777</v>
      </c>
      <c r="DS843">
        <v>961.2660000000001</v>
      </c>
      <c r="DT843">
        <v>16.81783333333334</v>
      </c>
      <c r="DU843">
        <v>11.69564444444445</v>
      </c>
      <c r="DV843">
        <v>913.3302222222222</v>
      </c>
      <c r="DW843">
        <v>16.73857777777777</v>
      </c>
      <c r="DX843">
        <v>499.9846666666667</v>
      </c>
      <c r="DY843">
        <v>90.23962222222222</v>
      </c>
      <c r="DZ843">
        <v>0.09999295555555557</v>
      </c>
      <c r="EA843">
        <v>24.32852222222222</v>
      </c>
      <c r="EB843">
        <v>24.00734444444444</v>
      </c>
      <c r="EC843">
        <v>999.9000000000001</v>
      </c>
      <c r="ED843">
        <v>0</v>
      </c>
      <c r="EE843">
        <v>0</v>
      </c>
      <c r="EF843">
        <v>10000.26888888889</v>
      </c>
      <c r="EG843">
        <v>0</v>
      </c>
      <c r="EH843">
        <v>1069.2</v>
      </c>
      <c r="EI843">
        <v>-51.19039999999999</v>
      </c>
      <c r="EJ843">
        <v>925.643</v>
      </c>
      <c r="EK843">
        <v>972.6418888888888</v>
      </c>
      <c r="EL843">
        <v>5.122222222222222</v>
      </c>
      <c r="EM843">
        <v>961.2660000000001</v>
      </c>
      <c r="EN843">
        <v>11.69564444444445</v>
      </c>
      <c r="EO843">
        <v>1.517636666666667</v>
      </c>
      <c r="EP843">
        <v>1.055411111111111</v>
      </c>
      <c r="EQ843">
        <v>13.147</v>
      </c>
      <c r="ER843">
        <v>7.704609999999999</v>
      </c>
      <c r="ES843">
        <v>2000.021111111111</v>
      </c>
      <c r="ET843">
        <v>0.9799950000000001</v>
      </c>
      <c r="EU843">
        <v>0.0200048</v>
      </c>
      <c r="EV843">
        <v>0</v>
      </c>
      <c r="EW843">
        <v>1334.247777777778</v>
      </c>
      <c r="EX843">
        <v>5.00097</v>
      </c>
      <c r="EY843">
        <v>27023.34444444445</v>
      </c>
      <c r="EZ843">
        <v>16707.71111111112</v>
      </c>
      <c r="FA843">
        <v>41.63877777777778</v>
      </c>
      <c r="FB843">
        <v>42.687</v>
      </c>
      <c r="FC843">
        <v>41.77755555555555</v>
      </c>
      <c r="FD843">
        <v>42.062</v>
      </c>
      <c r="FE843">
        <v>41.625</v>
      </c>
      <c r="FF843">
        <v>1955.111111111111</v>
      </c>
      <c r="FG843">
        <v>39.91</v>
      </c>
      <c r="FH843">
        <v>0</v>
      </c>
      <c r="FI843">
        <v>12820.40000009537</v>
      </c>
      <c r="FJ843">
        <v>0</v>
      </c>
      <c r="FK843">
        <v>1335.204</v>
      </c>
      <c r="FL843">
        <v>-11.77692305162583</v>
      </c>
      <c r="FM843">
        <v>-204.2230766168866</v>
      </c>
      <c r="FN843">
        <v>27038.352</v>
      </c>
      <c r="FO843">
        <v>15</v>
      </c>
      <c r="FP843">
        <v>0</v>
      </c>
      <c r="FQ843" t="s">
        <v>439</v>
      </c>
      <c r="FR843">
        <v>1760210915.6</v>
      </c>
      <c r="FS843">
        <v>0</v>
      </c>
      <c r="FT843">
        <v>0</v>
      </c>
      <c r="FU843">
        <v>-0.215</v>
      </c>
      <c r="FV843">
        <v>0</v>
      </c>
      <c r="FW843">
        <v>-0.6919999999999999</v>
      </c>
      <c r="FX843">
        <v>0</v>
      </c>
      <c r="FY843">
        <v>400</v>
      </c>
      <c r="FZ843">
        <v>0</v>
      </c>
      <c r="GA843">
        <v>0.15</v>
      </c>
      <c r="GB843">
        <v>0</v>
      </c>
      <c r="GC843">
        <v>-50.99750975609756</v>
      </c>
      <c r="GD843">
        <v>-1.888731010453044</v>
      </c>
      <c r="GE843">
        <v>0.2136247368576535</v>
      </c>
      <c r="GF843">
        <v>0</v>
      </c>
      <c r="GG843">
        <v>1335.942058823529</v>
      </c>
      <c r="GH843">
        <v>-11.01741788386296</v>
      </c>
      <c r="GI843">
        <v>1.113927285122226</v>
      </c>
      <c r="GJ843">
        <v>0</v>
      </c>
      <c r="GK843">
        <v>5.16354756097561</v>
      </c>
      <c r="GL843">
        <v>-0.430117003484312</v>
      </c>
      <c r="GM843">
        <v>0.04583328377247517</v>
      </c>
      <c r="GN843">
        <v>0</v>
      </c>
      <c r="GO843">
        <v>0</v>
      </c>
      <c r="GP843">
        <v>3</v>
      </c>
      <c r="GQ843" t="s">
        <v>455</v>
      </c>
      <c r="GR843">
        <v>3.13313</v>
      </c>
      <c r="GS843">
        <v>2.76028</v>
      </c>
      <c r="GT843">
        <v>0.161621</v>
      </c>
      <c r="GU843">
        <v>0.165357</v>
      </c>
      <c r="GV843">
        <v>0.0818275</v>
      </c>
      <c r="GW843">
        <v>0.0620909</v>
      </c>
      <c r="GX843">
        <v>26574.1</v>
      </c>
      <c r="GY843">
        <v>26463.3</v>
      </c>
      <c r="GZ843">
        <v>29485.3</v>
      </c>
      <c r="HA843">
        <v>29315.2</v>
      </c>
      <c r="HB843">
        <v>35777.7</v>
      </c>
      <c r="HC843">
        <v>36427</v>
      </c>
      <c r="HD843">
        <v>41486.4</v>
      </c>
      <c r="HE843">
        <v>41645.9</v>
      </c>
      <c r="HF843">
        <v>1.91155</v>
      </c>
      <c r="HG843">
        <v>1.822</v>
      </c>
      <c r="HH843">
        <v>-0.0145808</v>
      </c>
      <c r="HI843">
        <v>0</v>
      </c>
      <c r="HJ843">
        <v>24.248</v>
      </c>
      <c r="HK843">
        <v>999.9</v>
      </c>
      <c r="HL843">
        <v>32</v>
      </c>
      <c r="HM843">
        <v>31.2</v>
      </c>
      <c r="HN843">
        <v>16.1808</v>
      </c>
      <c r="HO843">
        <v>62.5571</v>
      </c>
      <c r="HP843">
        <v>30.8574</v>
      </c>
      <c r="HQ843">
        <v>1</v>
      </c>
      <c r="HR843">
        <v>0.312967</v>
      </c>
      <c r="HS843">
        <v>4.9864</v>
      </c>
      <c r="HT843">
        <v>20.2699</v>
      </c>
      <c r="HU843">
        <v>5.21579</v>
      </c>
      <c r="HV843">
        <v>12.0159</v>
      </c>
      <c r="HW843">
        <v>4.9881</v>
      </c>
      <c r="HX843">
        <v>3.28775</v>
      </c>
      <c r="HY843">
        <v>9999</v>
      </c>
      <c r="HZ843">
        <v>9999</v>
      </c>
      <c r="IA843">
        <v>9999</v>
      </c>
      <c r="IB843">
        <v>999.9</v>
      </c>
      <c r="IC843">
        <v>4.97285</v>
      </c>
      <c r="ID843">
        <v>1.86661</v>
      </c>
      <c r="IE843">
        <v>1.86586</v>
      </c>
      <c r="IF843">
        <v>1.86585</v>
      </c>
      <c r="IG843">
        <v>1.8677</v>
      </c>
      <c r="IH843">
        <v>1.87015</v>
      </c>
      <c r="II843">
        <v>1.86874</v>
      </c>
      <c r="IJ843">
        <v>1.87027</v>
      </c>
      <c r="IK843">
        <v>0</v>
      </c>
      <c r="IL843">
        <v>0</v>
      </c>
      <c r="IM843">
        <v>0</v>
      </c>
      <c r="IN843">
        <v>0</v>
      </c>
      <c r="IO843" t="s">
        <v>441</v>
      </c>
      <c r="IP843" t="s">
        <v>442</v>
      </c>
      <c r="IQ843" t="s">
        <v>443</v>
      </c>
      <c r="IR843" t="s">
        <v>443</v>
      </c>
      <c r="IS843" t="s">
        <v>443</v>
      </c>
      <c r="IT843" t="s">
        <v>443</v>
      </c>
      <c r="IU843">
        <v>0</v>
      </c>
      <c r="IV843">
        <v>100</v>
      </c>
      <c r="IW843">
        <v>100</v>
      </c>
      <c r="IX843">
        <v>-3.27</v>
      </c>
      <c r="IY843">
        <v>0.07920000000000001</v>
      </c>
      <c r="IZ843">
        <v>-1.414774939843471</v>
      </c>
      <c r="JA843">
        <v>-0.002262605230658699</v>
      </c>
      <c r="JB843">
        <v>4.117972070868355E-07</v>
      </c>
      <c r="JC843">
        <v>-1.535053720392113E-10</v>
      </c>
      <c r="JD843">
        <v>-0.05773197212917025</v>
      </c>
      <c r="JE843">
        <v>-0.004387372397949352</v>
      </c>
      <c r="JF843">
        <v>0.001148265067849212</v>
      </c>
      <c r="JG843">
        <v>-2.372704636287677E-05</v>
      </c>
      <c r="JH843">
        <v>4</v>
      </c>
      <c r="JI843">
        <v>2346</v>
      </c>
      <c r="JJ843">
        <v>1</v>
      </c>
      <c r="JK843">
        <v>24</v>
      </c>
      <c r="JL843">
        <v>21783.9</v>
      </c>
      <c r="JM843">
        <v>29358632.5</v>
      </c>
      <c r="JN843">
        <v>2.02881</v>
      </c>
      <c r="JO843">
        <v>2.24121</v>
      </c>
      <c r="JP843">
        <v>1.39648</v>
      </c>
      <c r="JQ843">
        <v>2.35474</v>
      </c>
      <c r="JR843">
        <v>1.49536</v>
      </c>
      <c r="JS843">
        <v>2.62573</v>
      </c>
      <c r="JT843">
        <v>35.9645</v>
      </c>
      <c r="JU843">
        <v>24.0262</v>
      </c>
      <c r="JV843">
        <v>18</v>
      </c>
      <c r="JW843">
        <v>503.205</v>
      </c>
      <c r="JX843">
        <v>435.771</v>
      </c>
      <c r="JY843">
        <v>18.6904</v>
      </c>
      <c r="JZ843">
        <v>31.4268</v>
      </c>
      <c r="KA843">
        <v>30.0001</v>
      </c>
      <c r="KB843">
        <v>31.208</v>
      </c>
      <c r="KC843">
        <v>31.1334</v>
      </c>
      <c r="KD843">
        <v>40.6467</v>
      </c>
      <c r="KE843">
        <v>27.723</v>
      </c>
      <c r="KF843">
        <v>22.2122</v>
      </c>
      <c r="KG843">
        <v>18.6834</v>
      </c>
      <c r="KH843">
        <v>988.5359999999999</v>
      </c>
      <c r="KI843">
        <v>11.8008</v>
      </c>
      <c r="KJ843">
        <v>100.765</v>
      </c>
      <c r="KK843">
        <v>100.147</v>
      </c>
    </row>
    <row r="844" spans="1:297">
      <c r="A844">
        <v>828</v>
      </c>
      <c r="B844">
        <v>1761517954</v>
      </c>
      <c r="C844">
        <v>10743.5</v>
      </c>
      <c r="D844" t="s">
        <v>2106</v>
      </c>
      <c r="E844" t="s">
        <v>2107</v>
      </c>
      <c r="F844">
        <v>5</v>
      </c>
      <c r="G844" t="s">
        <v>1989</v>
      </c>
      <c r="H844" t="s">
        <v>436</v>
      </c>
      <c r="I844">
        <v>1761517951.2</v>
      </c>
      <c r="J844">
        <f>(K844)/1000</f>
        <v>0</v>
      </c>
      <c r="K844">
        <f>IF(DP844, AN844, AH844)</f>
        <v>0</v>
      </c>
      <c r="L844">
        <f>IF(DP844, AI844, AG844)</f>
        <v>0</v>
      </c>
      <c r="M844">
        <f>DR844 - IF(AU844&gt;1, L844*DL844*100.0/(AW844), 0)</f>
        <v>0</v>
      </c>
      <c r="N844">
        <f>((T844-J844/2)*M844-L844)/(T844+J844/2)</f>
        <v>0</v>
      </c>
      <c r="O844">
        <f>N844*(DY844+DZ844)/1000.0</f>
        <v>0</v>
      </c>
      <c r="P844">
        <f>(DR844 - IF(AU844&gt;1, L844*DL844*100.0/(AW844), 0))*(DY844+DZ844)/1000.0</f>
        <v>0</v>
      </c>
      <c r="Q844">
        <f>2.0/((1/S844-1/R844)+SIGN(S844)*SQRT((1/S844-1/R844)*(1/S844-1/R844) + 4*DM844/((DM844+1)*(DM844+1))*(2*1/S844*1/R844-1/R844*1/R844)))</f>
        <v>0</v>
      </c>
      <c r="R844">
        <f>IF(LEFT(DN844,1)&lt;&gt;"0",IF(LEFT(DN844,1)="1",3.0,DO844),$D$5+$E$5*(EF844*DY844/($K$5*1000))+$F$5*(EF844*DY844/($K$5*1000))*MAX(MIN(DL844,$J$5),$I$5)*MAX(MIN(DL844,$J$5),$I$5)+$G$5*MAX(MIN(DL844,$J$5),$I$5)*(EF844*DY844/($K$5*1000))+$H$5*(EF844*DY844/($K$5*1000))*(EF844*DY844/($K$5*1000)))</f>
        <v>0</v>
      </c>
      <c r="S844">
        <f>J844*(1000-(1000*0.61365*exp(17.502*W844/(240.97+W844))/(DY844+DZ844)+DT844)/2)/(1000*0.61365*exp(17.502*W844/(240.97+W844))/(DY844+DZ844)-DT844)</f>
        <v>0</v>
      </c>
      <c r="T844">
        <f>1/((DM844+1)/(Q844/1.6)+1/(R844/1.37)) + DM844/((DM844+1)/(Q844/1.6) + DM844/(R844/1.37))</f>
        <v>0</v>
      </c>
      <c r="U844">
        <f>(DH844*DK844)</f>
        <v>0</v>
      </c>
      <c r="V844">
        <f>(EA844+(U844+2*0.95*5.67E-8*(((EA844+$B$7)+273)^4-(EA844+273)^4)-44100*J844)/(1.84*29.3*R844+8*0.95*5.67E-8*(EA844+273)^3))</f>
        <v>0</v>
      </c>
      <c r="W844">
        <f>($C$7*EB844+$D$7*EC844+$E$7*V844)</f>
        <v>0</v>
      </c>
      <c r="X844">
        <f>0.61365*exp(17.502*W844/(240.97+W844))</f>
        <v>0</v>
      </c>
      <c r="Y844">
        <f>(Z844/AA844*100)</f>
        <v>0</v>
      </c>
      <c r="Z844">
        <f>DT844*(DY844+DZ844)/1000</f>
        <v>0</v>
      </c>
      <c r="AA844">
        <f>0.61365*exp(17.502*EA844/(240.97+EA844))</f>
        <v>0</v>
      </c>
      <c r="AB844">
        <f>(X844-DT844*(DY844+DZ844)/1000)</f>
        <v>0</v>
      </c>
      <c r="AC844">
        <f>(-J844*44100)</f>
        <v>0</v>
      </c>
      <c r="AD844">
        <f>2*29.3*R844*0.92*(EA844-W844)</f>
        <v>0</v>
      </c>
      <c r="AE844">
        <f>2*0.95*5.67E-8*(((EA844+$B$7)+273)^4-(W844+273)^4)</f>
        <v>0</v>
      </c>
      <c r="AF844">
        <f>U844+AE844+AC844+AD844</f>
        <v>0</v>
      </c>
      <c r="AG844">
        <f>DX844*AU844*(DS844-DR844*(1000-AU844*DU844)/(1000-AU844*DT844))/(100*DL844)</f>
        <v>0</v>
      </c>
      <c r="AH844">
        <f>1000*DX844*AU844*(DT844-DU844)/(100*DL844*(1000-AU844*DT844))</f>
        <v>0</v>
      </c>
      <c r="AI844">
        <f>(AJ844 - AK844 - DY844*1E3/(8.314*(EA844+273.15)) * AM844/DX844 * AL844) * DX844/(100*DL844) * (1000 - DU844)/1000</f>
        <v>0</v>
      </c>
      <c r="AJ844">
        <v>988.0526742794824</v>
      </c>
      <c r="AK844">
        <v>949.2415090909094</v>
      </c>
      <c r="AL844">
        <v>3.350847206094929</v>
      </c>
      <c r="AM844">
        <v>65.59915054871037</v>
      </c>
      <c r="AN844">
        <f>(AP844 - AO844 + DY844*1E3/(8.314*(EA844+273.15)) * AR844/DX844 * AQ844) * DX844/(100*DL844) * 1000/(1000 - AP844)</f>
        <v>0</v>
      </c>
      <c r="AO844">
        <v>11.67900604190628</v>
      </c>
      <c r="AP844">
        <v>16.79642303030302</v>
      </c>
      <c r="AQ844">
        <v>-5.813959211781221E-05</v>
      </c>
      <c r="AR844">
        <v>106.857020934854</v>
      </c>
      <c r="AS844">
        <v>0</v>
      </c>
      <c r="AT844">
        <v>0</v>
      </c>
      <c r="AU844">
        <f>IF(AS844*$H$13&gt;=AW844,1.0,(AW844/(AW844-AS844*$H$13)))</f>
        <v>0</v>
      </c>
      <c r="AV844">
        <f>(AU844-1)*100</f>
        <v>0</v>
      </c>
      <c r="AW844">
        <f>MAX(0,($B$13+$C$13*EF844)/(1+$D$13*EF844)*DY844/(EA844+273)*$E$13)</f>
        <v>0</v>
      </c>
      <c r="AX844" t="s">
        <v>437</v>
      </c>
      <c r="AY844" t="s">
        <v>437</v>
      </c>
      <c r="AZ844">
        <v>0</v>
      </c>
      <c r="BA844">
        <v>0</v>
      </c>
      <c r="BB844">
        <f>1-AZ844/BA844</f>
        <v>0</v>
      </c>
      <c r="BC844">
        <v>0</v>
      </c>
      <c r="BD844" t="s">
        <v>437</v>
      </c>
      <c r="BE844" t="s">
        <v>437</v>
      </c>
      <c r="BF844">
        <v>0</v>
      </c>
      <c r="BG844">
        <v>0</v>
      </c>
      <c r="BH844">
        <f>1-BF844/BG844</f>
        <v>0</v>
      </c>
      <c r="BI844">
        <v>0.5</v>
      </c>
      <c r="BJ844">
        <f>DI844</f>
        <v>0</v>
      </c>
      <c r="BK844">
        <f>L844</f>
        <v>0</v>
      </c>
      <c r="BL844">
        <f>BH844*BI844*BJ844</f>
        <v>0</v>
      </c>
      <c r="BM844">
        <f>(BK844-BC844)/BJ844</f>
        <v>0</v>
      </c>
      <c r="BN844">
        <f>(BA844-BG844)/BG844</f>
        <v>0</v>
      </c>
      <c r="BO844">
        <f>AZ844/(BB844+AZ844/BG844)</f>
        <v>0</v>
      </c>
      <c r="BP844" t="s">
        <v>437</v>
      </c>
      <c r="BQ844">
        <v>0</v>
      </c>
      <c r="BR844">
        <f>IF(BQ844&lt;&gt;0, BQ844, BO844)</f>
        <v>0</v>
      </c>
      <c r="BS844">
        <f>1-BR844/BG844</f>
        <v>0</v>
      </c>
      <c r="BT844">
        <f>(BG844-BF844)/(BG844-BR844)</f>
        <v>0</v>
      </c>
      <c r="BU844">
        <f>(BA844-BG844)/(BA844-BR844)</f>
        <v>0</v>
      </c>
      <c r="BV844">
        <f>(BG844-BF844)/(BG844-AZ844)</f>
        <v>0</v>
      </c>
      <c r="BW844">
        <f>(BA844-BG844)/(BA844-AZ844)</f>
        <v>0</v>
      </c>
      <c r="BX844">
        <f>(BT844*BR844/BF844)</f>
        <v>0</v>
      </c>
      <c r="BY844">
        <f>(1-BX844)</f>
        <v>0</v>
      </c>
      <c r="BZ844">
        <v>2020</v>
      </c>
      <c r="CA844">
        <v>290.0000000000001</v>
      </c>
      <c r="CB844">
        <v>1590.42</v>
      </c>
      <c r="CC844">
        <v>295</v>
      </c>
      <c r="CD844">
        <v>5220.67</v>
      </c>
      <c r="CE844">
        <v>1591.29</v>
      </c>
      <c r="CF844">
        <v>-0.87</v>
      </c>
      <c r="CG844">
        <v>300.0000000000001</v>
      </c>
      <c r="CH844">
        <v>23.8</v>
      </c>
      <c r="CI844">
        <v>1650.734719841875</v>
      </c>
      <c r="CJ844">
        <v>2.032994541366527</v>
      </c>
      <c r="CK844">
        <v>-31.03478562282126</v>
      </c>
      <c r="CL844">
        <v>0.9198548094063967</v>
      </c>
      <c r="CM844">
        <v>0.9759925733019913</v>
      </c>
      <c r="CN844">
        <v>-0.00431141668520578</v>
      </c>
      <c r="CO844">
        <v>289.9999999999999</v>
      </c>
      <c r="CP844">
        <v>1590.91</v>
      </c>
      <c r="CQ844">
        <v>765</v>
      </c>
      <c r="CR844">
        <v>5219.32</v>
      </c>
      <c r="CS844">
        <v>1591.27</v>
      </c>
      <c r="CT844">
        <v>-0.36</v>
      </c>
      <c r="DH844">
        <f>$B$11*EG844+$C$11*EH844+$F$11*ES844*(1-EV844)</f>
        <v>0</v>
      </c>
      <c r="DI844">
        <f>DH844*DJ844</f>
        <v>0</v>
      </c>
      <c r="DJ844">
        <f>($B$11*$D$9+$C$11*$D$9+$F$11*((FF844+EX844)/MAX(FF844+EX844+FG844, 0.1)*$I$9+FG844/MAX(FF844+EX844+FG844, 0.1)*$J$9))/($B$11+$C$11+$F$11)</f>
        <v>0</v>
      </c>
      <c r="DK844">
        <f>($B$11*$K$9+$C$11*$K$9+$F$11*((FF844+EX844)/MAX(FF844+EX844+FG844, 0.1)*$P$9+FG844/MAX(FF844+EX844+FG844, 0.1)*$Q$9))/($B$11+$C$11+$F$11)</f>
        <v>0</v>
      </c>
      <c r="DL844">
        <v>6</v>
      </c>
      <c r="DM844">
        <v>0.5</v>
      </c>
      <c r="DN844" t="s">
        <v>438</v>
      </c>
      <c r="DO844">
        <v>2</v>
      </c>
      <c r="DP844" t="b">
        <v>1</v>
      </c>
      <c r="DQ844">
        <v>1761517951.2</v>
      </c>
      <c r="DR844">
        <v>925.6996999999999</v>
      </c>
      <c r="DS844">
        <v>977.006</v>
      </c>
      <c r="DT844">
        <v>16.80597</v>
      </c>
      <c r="DU844">
        <v>11.68095</v>
      </c>
      <c r="DV844">
        <v>928.9841</v>
      </c>
      <c r="DW844">
        <v>16.72686</v>
      </c>
      <c r="DX844">
        <v>500.0114</v>
      </c>
      <c r="DY844">
        <v>90.23801</v>
      </c>
      <c r="DZ844">
        <v>0.10002761</v>
      </c>
      <c r="EA844">
        <v>24.33096</v>
      </c>
      <c r="EB844">
        <v>24.01305</v>
      </c>
      <c r="EC844">
        <v>999.9</v>
      </c>
      <c r="ED844">
        <v>0</v>
      </c>
      <c r="EE844">
        <v>0</v>
      </c>
      <c r="EF844">
        <v>9989.062</v>
      </c>
      <c r="EG844">
        <v>0</v>
      </c>
      <c r="EH844">
        <v>1069.216</v>
      </c>
      <c r="EI844">
        <v>-51.30640999999999</v>
      </c>
      <c r="EJ844">
        <v>941.5228000000001</v>
      </c>
      <c r="EK844">
        <v>988.5535</v>
      </c>
      <c r="EL844">
        <v>5.125006000000001</v>
      </c>
      <c r="EM844">
        <v>977.006</v>
      </c>
      <c r="EN844">
        <v>11.68095</v>
      </c>
      <c r="EO844">
        <v>1.516536</v>
      </c>
      <c r="EP844">
        <v>1.054066</v>
      </c>
      <c r="EQ844">
        <v>13.13592</v>
      </c>
      <c r="ER844">
        <v>7.685930999999999</v>
      </c>
      <c r="ES844">
        <v>1999.985</v>
      </c>
      <c r="ET844">
        <v>0.9799947000000001</v>
      </c>
      <c r="EU844">
        <v>0.02000511</v>
      </c>
      <c r="EV844">
        <v>0</v>
      </c>
      <c r="EW844">
        <v>1333.542</v>
      </c>
      <c r="EX844">
        <v>5.000970000000001</v>
      </c>
      <c r="EY844">
        <v>27007.44</v>
      </c>
      <c r="EZ844">
        <v>16707.4</v>
      </c>
      <c r="FA844">
        <v>41.6374</v>
      </c>
      <c r="FB844">
        <v>42.687</v>
      </c>
      <c r="FC844">
        <v>41.75</v>
      </c>
      <c r="FD844">
        <v>42.062</v>
      </c>
      <c r="FE844">
        <v>41.6374</v>
      </c>
      <c r="FF844">
        <v>1955.075</v>
      </c>
      <c r="FG844">
        <v>39.90999999999999</v>
      </c>
      <c r="FH844">
        <v>0</v>
      </c>
      <c r="FI844">
        <v>12825.20000004768</v>
      </c>
      <c r="FJ844">
        <v>0</v>
      </c>
      <c r="FK844">
        <v>1334.2832</v>
      </c>
      <c r="FL844">
        <v>-10.97307693039238</v>
      </c>
      <c r="FM844">
        <v>-198.9153849415832</v>
      </c>
      <c r="FN844">
        <v>27021.944</v>
      </c>
      <c r="FO844">
        <v>15</v>
      </c>
      <c r="FP844">
        <v>0</v>
      </c>
      <c r="FQ844" t="s">
        <v>439</v>
      </c>
      <c r="FR844">
        <v>1760210915.6</v>
      </c>
      <c r="FS844">
        <v>0</v>
      </c>
      <c r="FT844">
        <v>0</v>
      </c>
      <c r="FU844">
        <v>-0.215</v>
      </c>
      <c r="FV844">
        <v>0</v>
      </c>
      <c r="FW844">
        <v>-0.6919999999999999</v>
      </c>
      <c r="FX844">
        <v>0</v>
      </c>
      <c r="FY844">
        <v>400</v>
      </c>
      <c r="FZ844">
        <v>0</v>
      </c>
      <c r="GA844">
        <v>0.15</v>
      </c>
      <c r="GB844">
        <v>0</v>
      </c>
      <c r="GC844">
        <v>-51.14863658536585</v>
      </c>
      <c r="GD844">
        <v>-1.183016027874656</v>
      </c>
      <c r="GE844">
        <v>0.1566662660096723</v>
      </c>
      <c r="GF844">
        <v>0</v>
      </c>
      <c r="GG844">
        <v>1334.91</v>
      </c>
      <c r="GH844">
        <v>-10.91978610031712</v>
      </c>
      <c r="GI844">
        <v>1.109597171208054</v>
      </c>
      <c r="GJ844">
        <v>0</v>
      </c>
      <c r="GK844">
        <v>5.133192926829268</v>
      </c>
      <c r="GL844">
        <v>-0.1344349128919789</v>
      </c>
      <c r="GM844">
        <v>0.02056300872973206</v>
      </c>
      <c r="GN844">
        <v>0</v>
      </c>
      <c r="GO844">
        <v>0</v>
      </c>
      <c r="GP844">
        <v>3</v>
      </c>
      <c r="GQ844" t="s">
        <v>455</v>
      </c>
      <c r="GR844">
        <v>3.133</v>
      </c>
      <c r="GS844">
        <v>2.76015</v>
      </c>
      <c r="GT844">
        <v>0.163504</v>
      </c>
      <c r="GU844">
        <v>0.167225</v>
      </c>
      <c r="GV844">
        <v>0.0817586</v>
      </c>
      <c r="GW844">
        <v>0.0619934</v>
      </c>
      <c r="GX844">
        <v>26514.3</v>
      </c>
      <c r="GY844">
        <v>26404</v>
      </c>
      <c r="GZ844">
        <v>29485.4</v>
      </c>
      <c r="HA844">
        <v>29315.2</v>
      </c>
      <c r="HB844">
        <v>35780.6</v>
      </c>
      <c r="HC844">
        <v>36430.7</v>
      </c>
      <c r="HD844">
        <v>41486.6</v>
      </c>
      <c r="HE844">
        <v>41645.7</v>
      </c>
      <c r="HF844">
        <v>1.91155</v>
      </c>
      <c r="HG844">
        <v>1.82208</v>
      </c>
      <c r="HH844">
        <v>-0.0144243</v>
      </c>
      <c r="HI844">
        <v>0</v>
      </c>
      <c r="HJ844">
        <v>24.248</v>
      </c>
      <c r="HK844">
        <v>999.9</v>
      </c>
      <c r="HL844">
        <v>32</v>
      </c>
      <c r="HM844">
        <v>31.2</v>
      </c>
      <c r="HN844">
        <v>16.1818</v>
      </c>
      <c r="HO844">
        <v>62.8371</v>
      </c>
      <c r="HP844">
        <v>30.8053</v>
      </c>
      <c r="HQ844">
        <v>1</v>
      </c>
      <c r="HR844">
        <v>0.31315</v>
      </c>
      <c r="HS844">
        <v>5.01621</v>
      </c>
      <c r="HT844">
        <v>20.2692</v>
      </c>
      <c r="HU844">
        <v>5.21579</v>
      </c>
      <c r="HV844">
        <v>12.0159</v>
      </c>
      <c r="HW844">
        <v>4.98825</v>
      </c>
      <c r="HX844">
        <v>3.28768</v>
      </c>
      <c r="HY844">
        <v>9999</v>
      </c>
      <c r="HZ844">
        <v>9999</v>
      </c>
      <c r="IA844">
        <v>9999</v>
      </c>
      <c r="IB844">
        <v>999.9</v>
      </c>
      <c r="IC844">
        <v>4.97285</v>
      </c>
      <c r="ID844">
        <v>1.86661</v>
      </c>
      <c r="IE844">
        <v>1.86585</v>
      </c>
      <c r="IF844">
        <v>1.86584</v>
      </c>
      <c r="IG844">
        <v>1.8677</v>
      </c>
      <c r="IH844">
        <v>1.87015</v>
      </c>
      <c r="II844">
        <v>1.86874</v>
      </c>
      <c r="IJ844">
        <v>1.87027</v>
      </c>
      <c r="IK844">
        <v>0</v>
      </c>
      <c r="IL844">
        <v>0</v>
      </c>
      <c r="IM844">
        <v>0</v>
      </c>
      <c r="IN844">
        <v>0</v>
      </c>
      <c r="IO844" t="s">
        <v>441</v>
      </c>
      <c r="IP844" t="s">
        <v>442</v>
      </c>
      <c r="IQ844" t="s">
        <v>443</v>
      </c>
      <c r="IR844" t="s">
        <v>443</v>
      </c>
      <c r="IS844" t="s">
        <v>443</v>
      </c>
      <c r="IT844" t="s">
        <v>443</v>
      </c>
      <c r="IU844">
        <v>0</v>
      </c>
      <c r="IV844">
        <v>100</v>
      </c>
      <c r="IW844">
        <v>100</v>
      </c>
      <c r="IX844">
        <v>-3.302</v>
      </c>
      <c r="IY844">
        <v>0.0789</v>
      </c>
      <c r="IZ844">
        <v>-1.414774939843471</v>
      </c>
      <c r="JA844">
        <v>-0.002262605230658699</v>
      </c>
      <c r="JB844">
        <v>4.117972070868355E-07</v>
      </c>
      <c r="JC844">
        <v>-1.535053720392113E-10</v>
      </c>
      <c r="JD844">
        <v>-0.05773197212917025</v>
      </c>
      <c r="JE844">
        <v>-0.004387372397949352</v>
      </c>
      <c r="JF844">
        <v>0.001148265067849212</v>
      </c>
      <c r="JG844">
        <v>-2.372704636287677E-05</v>
      </c>
      <c r="JH844">
        <v>4</v>
      </c>
      <c r="JI844">
        <v>2346</v>
      </c>
      <c r="JJ844">
        <v>1</v>
      </c>
      <c r="JK844">
        <v>24</v>
      </c>
      <c r="JL844">
        <v>21784</v>
      </c>
      <c r="JM844">
        <v>29358632.6</v>
      </c>
      <c r="JN844">
        <v>2.05566</v>
      </c>
      <c r="JO844">
        <v>2.24854</v>
      </c>
      <c r="JP844">
        <v>1.39648</v>
      </c>
      <c r="JQ844">
        <v>2.35352</v>
      </c>
      <c r="JR844">
        <v>1.49536</v>
      </c>
      <c r="JS844">
        <v>2.69165</v>
      </c>
      <c r="JT844">
        <v>35.9879</v>
      </c>
      <c r="JU844">
        <v>24.035</v>
      </c>
      <c r="JV844">
        <v>18</v>
      </c>
      <c r="JW844">
        <v>503.219</v>
      </c>
      <c r="JX844">
        <v>435.818</v>
      </c>
      <c r="JY844">
        <v>18.6832</v>
      </c>
      <c r="JZ844">
        <v>31.4276</v>
      </c>
      <c r="KA844">
        <v>30.0003</v>
      </c>
      <c r="KB844">
        <v>31.2099</v>
      </c>
      <c r="KC844">
        <v>31.1334</v>
      </c>
      <c r="KD844">
        <v>41.2469</v>
      </c>
      <c r="KE844">
        <v>27.0869</v>
      </c>
      <c r="KF844">
        <v>22.2122</v>
      </c>
      <c r="KG844">
        <v>18.6725</v>
      </c>
      <c r="KH844">
        <v>1008.8</v>
      </c>
      <c r="KI844">
        <v>11.8481</v>
      </c>
      <c r="KJ844">
        <v>100.765</v>
      </c>
      <c r="KK844">
        <v>100.147</v>
      </c>
    </row>
    <row r="845" spans="1:297">
      <c r="A845">
        <v>829</v>
      </c>
      <c r="B845">
        <v>1761517959</v>
      </c>
      <c r="C845">
        <v>10748.5</v>
      </c>
      <c r="D845" t="s">
        <v>2108</v>
      </c>
      <c r="E845" t="s">
        <v>2109</v>
      </c>
      <c r="F845">
        <v>5</v>
      </c>
      <c r="G845" t="s">
        <v>1989</v>
      </c>
      <c r="H845" t="s">
        <v>436</v>
      </c>
      <c r="I845">
        <v>1761517956.5</v>
      </c>
      <c r="J845">
        <f>(K845)/1000</f>
        <v>0</v>
      </c>
      <c r="K845">
        <f>IF(DP845, AN845, AH845)</f>
        <v>0</v>
      </c>
      <c r="L845">
        <f>IF(DP845, AI845, AG845)</f>
        <v>0</v>
      </c>
      <c r="M845">
        <f>DR845 - IF(AU845&gt;1, L845*DL845*100.0/(AW845), 0)</f>
        <v>0</v>
      </c>
      <c r="N845">
        <f>((T845-J845/2)*M845-L845)/(T845+J845/2)</f>
        <v>0</v>
      </c>
      <c r="O845">
        <f>N845*(DY845+DZ845)/1000.0</f>
        <v>0</v>
      </c>
      <c r="P845">
        <f>(DR845 - IF(AU845&gt;1, L845*DL845*100.0/(AW845), 0))*(DY845+DZ845)/1000.0</f>
        <v>0</v>
      </c>
      <c r="Q845">
        <f>2.0/((1/S845-1/R845)+SIGN(S845)*SQRT((1/S845-1/R845)*(1/S845-1/R845) + 4*DM845/((DM845+1)*(DM845+1))*(2*1/S845*1/R845-1/R845*1/R845)))</f>
        <v>0</v>
      </c>
      <c r="R845">
        <f>IF(LEFT(DN845,1)&lt;&gt;"0",IF(LEFT(DN845,1)="1",3.0,DO845),$D$5+$E$5*(EF845*DY845/($K$5*1000))+$F$5*(EF845*DY845/($K$5*1000))*MAX(MIN(DL845,$J$5),$I$5)*MAX(MIN(DL845,$J$5),$I$5)+$G$5*MAX(MIN(DL845,$J$5),$I$5)*(EF845*DY845/($K$5*1000))+$H$5*(EF845*DY845/($K$5*1000))*(EF845*DY845/($K$5*1000)))</f>
        <v>0</v>
      </c>
      <c r="S845">
        <f>J845*(1000-(1000*0.61365*exp(17.502*W845/(240.97+W845))/(DY845+DZ845)+DT845)/2)/(1000*0.61365*exp(17.502*W845/(240.97+W845))/(DY845+DZ845)-DT845)</f>
        <v>0</v>
      </c>
      <c r="T845">
        <f>1/((DM845+1)/(Q845/1.6)+1/(R845/1.37)) + DM845/((DM845+1)/(Q845/1.6) + DM845/(R845/1.37))</f>
        <v>0</v>
      </c>
      <c r="U845">
        <f>(DH845*DK845)</f>
        <v>0</v>
      </c>
      <c r="V845">
        <f>(EA845+(U845+2*0.95*5.67E-8*(((EA845+$B$7)+273)^4-(EA845+273)^4)-44100*J845)/(1.84*29.3*R845+8*0.95*5.67E-8*(EA845+273)^3))</f>
        <v>0</v>
      </c>
      <c r="W845">
        <f>($C$7*EB845+$D$7*EC845+$E$7*V845)</f>
        <v>0</v>
      </c>
      <c r="X845">
        <f>0.61365*exp(17.502*W845/(240.97+W845))</f>
        <v>0</v>
      </c>
      <c r="Y845">
        <f>(Z845/AA845*100)</f>
        <v>0</v>
      </c>
      <c r="Z845">
        <f>DT845*(DY845+DZ845)/1000</f>
        <v>0</v>
      </c>
      <c r="AA845">
        <f>0.61365*exp(17.502*EA845/(240.97+EA845))</f>
        <v>0</v>
      </c>
      <c r="AB845">
        <f>(X845-DT845*(DY845+DZ845)/1000)</f>
        <v>0</v>
      </c>
      <c r="AC845">
        <f>(-J845*44100)</f>
        <v>0</v>
      </c>
      <c r="AD845">
        <f>2*29.3*R845*0.92*(EA845-W845)</f>
        <v>0</v>
      </c>
      <c r="AE845">
        <f>2*0.95*5.67E-8*(((EA845+$B$7)+273)^4-(W845+273)^4)</f>
        <v>0</v>
      </c>
      <c r="AF845">
        <f>U845+AE845+AC845+AD845</f>
        <v>0</v>
      </c>
      <c r="AG845">
        <f>DX845*AU845*(DS845-DR845*(1000-AU845*DU845)/(1000-AU845*DT845))/(100*DL845)</f>
        <v>0</v>
      </c>
      <c r="AH845">
        <f>1000*DX845*AU845*(DT845-DU845)/(100*DL845*(1000-AU845*DT845))</f>
        <v>0</v>
      </c>
      <c r="AI845">
        <f>(AJ845 - AK845 - DY845*1E3/(8.314*(EA845+273.15)) * AM845/DX845 * AL845) * DX845/(100*DL845) * (1000 - DU845)/1000</f>
        <v>0</v>
      </c>
      <c r="AJ845">
        <v>1005.310859174242</v>
      </c>
      <c r="AK845">
        <v>966.2776242424239</v>
      </c>
      <c r="AL845">
        <v>3.400142695276931</v>
      </c>
      <c r="AM845">
        <v>65.59915054871037</v>
      </c>
      <c r="AN845">
        <f>(AP845 - AO845 + DY845*1E3/(8.314*(EA845+273.15)) * AR845/DX845 * AQ845) * DX845/(100*DL845) * 1000/(1000 - AP845)</f>
        <v>0</v>
      </c>
      <c r="AO845">
        <v>11.72740619858964</v>
      </c>
      <c r="AP845">
        <v>16.78367333333333</v>
      </c>
      <c r="AQ845">
        <v>-0.001737997778718885</v>
      </c>
      <c r="AR845">
        <v>106.857020934854</v>
      </c>
      <c r="AS845">
        <v>0</v>
      </c>
      <c r="AT845">
        <v>0</v>
      </c>
      <c r="AU845">
        <f>IF(AS845*$H$13&gt;=AW845,1.0,(AW845/(AW845-AS845*$H$13)))</f>
        <v>0</v>
      </c>
      <c r="AV845">
        <f>(AU845-1)*100</f>
        <v>0</v>
      </c>
      <c r="AW845">
        <f>MAX(0,($B$13+$C$13*EF845)/(1+$D$13*EF845)*DY845/(EA845+273)*$E$13)</f>
        <v>0</v>
      </c>
      <c r="AX845" t="s">
        <v>437</v>
      </c>
      <c r="AY845" t="s">
        <v>437</v>
      </c>
      <c r="AZ845">
        <v>0</v>
      </c>
      <c r="BA845">
        <v>0</v>
      </c>
      <c r="BB845">
        <f>1-AZ845/BA845</f>
        <v>0</v>
      </c>
      <c r="BC845">
        <v>0</v>
      </c>
      <c r="BD845" t="s">
        <v>437</v>
      </c>
      <c r="BE845" t="s">
        <v>437</v>
      </c>
      <c r="BF845">
        <v>0</v>
      </c>
      <c r="BG845">
        <v>0</v>
      </c>
      <c r="BH845">
        <f>1-BF845/BG845</f>
        <v>0</v>
      </c>
      <c r="BI845">
        <v>0.5</v>
      </c>
      <c r="BJ845">
        <f>DI845</f>
        <v>0</v>
      </c>
      <c r="BK845">
        <f>L845</f>
        <v>0</v>
      </c>
      <c r="BL845">
        <f>BH845*BI845*BJ845</f>
        <v>0</v>
      </c>
      <c r="BM845">
        <f>(BK845-BC845)/BJ845</f>
        <v>0</v>
      </c>
      <c r="BN845">
        <f>(BA845-BG845)/BG845</f>
        <v>0</v>
      </c>
      <c r="BO845">
        <f>AZ845/(BB845+AZ845/BG845)</f>
        <v>0</v>
      </c>
      <c r="BP845" t="s">
        <v>437</v>
      </c>
      <c r="BQ845">
        <v>0</v>
      </c>
      <c r="BR845">
        <f>IF(BQ845&lt;&gt;0, BQ845, BO845)</f>
        <v>0</v>
      </c>
      <c r="BS845">
        <f>1-BR845/BG845</f>
        <v>0</v>
      </c>
      <c r="BT845">
        <f>(BG845-BF845)/(BG845-BR845)</f>
        <v>0</v>
      </c>
      <c r="BU845">
        <f>(BA845-BG845)/(BA845-BR845)</f>
        <v>0</v>
      </c>
      <c r="BV845">
        <f>(BG845-BF845)/(BG845-AZ845)</f>
        <v>0</v>
      </c>
      <c r="BW845">
        <f>(BA845-BG845)/(BA845-AZ845)</f>
        <v>0</v>
      </c>
      <c r="BX845">
        <f>(BT845*BR845/BF845)</f>
        <v>0</v>
      </c>
      <c r="BY845">
        <f>(1-BX845)</f>
        <v>0</v>
      </c>
      <c r="BZ845">
        <v>2020</v>
      </c>
      <c r="CA845">
        <v>290.0000000000001</v>
      </c>
      <c r="CB845">
        <v>1590.42</v>
      </c>
      <c r="CC845">
        <v>295</v>
      </c>
      <c r="CD845">
        <v>5220.67</v>
      </c>
      <c r="CE845">
        <v>1591.29</v>
      </c>
      <c r="CF845">
        <v>-0.87</v>
      </c>
      <c r="CG845">
        <v>300.0000000000001</v>
      </c>
      <c r="CH845">
        <v>23.8</v>
      </c>
      <c r="CI845">
        <v>1650.734719841875</v>
      </c>
      <c r="CJ845">
        <v>2.032994541366527</v>
      </c>
      <c r="CK845">
        <v>-31.03478562282126</v>
      </c>
      <c r="CL845">
        <v>0.9198548094063967</v>
      </c>
      <c r="CM845">
        <v>0.9759925733019913</v>
      </c>
      <c r="CN845">
        <v>-0.00431141668520578</v>
      </c>
      <c r="CO845">
        <v>289.9999999999999</v>
      </c>
      <c r="CP845">
        <v>1590.91</v>
      </c>
      <c r="CQ845">
        <v>765</v>
      </c>
      <c r="CR845">
        <v>5219.32</v>
      </c>
      <c r="CS845">
        <v>1591.27</v>
      </c>
      <c r="CT845">
        <v>-0.36</v>
      </c>
      <c r="DH845">
        <f>$B$11*EG845+$C$11*EH845+$F$11*ES845*(1-EV845)</f>
        <v>0</v>
      </c>
      <c r="DI845">
        <f>DH845*DJ845</f>
        <v>0</v>
      </c>
      <c r="DJ845">
        <f>($B$11*$D$9+$C$11*$D$9+$F$11*((FF845+EX845)/MAX(FF845+EX845+FG845, 0.1)*$I$9+FG845/MAX(FF845+EX845+FG845, 0.1)*$J$9))/($B$11+$C$11+$F$11)</f>
        <v>0</v>
      </c>
      <c r="DK845">
        <f>($B$11*$K$9+$C$11*$K$9+$F$11*((FF845+EX845)/MAX(FF845+EX845+FG845, 0.1)*$P$9+FG845/MAX(FF845+EX845+FG845, 0.1)*$Q$9))/($B$11+$C$11+$F$11)</f>
        <v>0</v>
      </c>
      <c r="DL845">
        <v>6</v>
      </c>
      <c r="DM845">
        <v>0.5</v>
      </c>
      <c r="DN845" t="s">
        <v>438</v>
      </c>
      <c r="DO845">
        <v>2</v>
      </c>
      <c r="DP845" t="b">
        <v>1</v>
      </c>
      <c r="DQ845">
        <v>1761517956.5</v>
      </c>
      <c r="DR845">
        <v>943.3870000000001</v>
      </c>
      <c r="DS845">
        <v>995.039888888889</v>
      </c>
      <c r="DT845">
        <v>16.78583333333333</v>
      </c>
      <c r="DU845">
        <v>11.72826666666667</v>
      </c>
      <c r="DV845">
        <v>946.7049999999999</v>
      </c>
      <c r="DW845">
        <v>16.70701111111111</v>
      </c>
      <c r="DX845">
        <v>499.9845555555555</v>
      </c>
      <c r="DY845">
        <v>90.23577777777777</v>
      </c>
      <c r="DZ845">
        <v>0.09994862222222223</v>
      </c>
      <c r="EA845">
        <v>24.33154444444444</v>
      </c>
      <c r="EB845">
        <v>24.01118888888889</v>
      </c>
      <c r="EC845">
        <v>999.9000000000001</v>
      </c>
      <c r="ED845">
        <v>0</v>
      </c>
      <c r="EE845">
        <v>0</v>
      </c>
      <c r="EF845">
        <v>10001.95111111111</v>
      </c>
      <c r="EG845">
        <v>0</v>
      </c>
      <c r="EH845">
        <v>1069.19</v>
      </c>
      <c r="EI845">
        <v>-51.65331111111112</v>
      </c>
      <c r="EJ845">
        <v>959.4928888888888</v>
      </c>
      <c r="EK845">
        <v>1006.849444444445</v>
      </c>
      <c r="EL845">
        <v>5.05755</v>
      </c>
      <c r="EM845">
        <v>995.039888888889</v>
      </c>
      <c r="EN845">
        <v>11.72826666666667</v>
      </c>
      <c r="EO845">
        <v>1.514683333333333</v>
      </c>
      <c r="EP845">
        <v>1.05831</v>
      </c>
      <c r="EQ845">
        <v>13.11716666666667</v>
      </c>
      <c r="ER845">
        <v>7.744838888888889</v>
      </c>
      <c r="ES845">
        <v>2000.018888888889</v>
      </c>
      <c r="ET845">
        <v>0.9799950000000001</v>
      </c>
      <c r="EU845">
        <v>0.0200048</v>
      </c>
      <c r="EV845">
        <v>0</v>
      </c>
      <c r="EW845">
        <v>1332.753333333333</v>
      </c>
      <c r="EX845">
        <v>5.00097</v>
      </c>
      <c r="EY845">
        <v>26989.82222222222</v>
      </c>
      <c r="EZ845">
        <v>16707.71111111112</v>
      </c>
      <c r="FA845">
        <v>41.625</v>
      </c>
      <c r="FB845">
        <v>42.687</v>
      </c>
      <c r="FC845">
        <v>41.76377777777778</v>
      </c>
      <c r="FD845">
        <v>42.062</v>
      </c>
      <c r="FE845">
        <v>41.66633333333333</v>
      </c>
      <c r="FF845">
        <v>1955.108888888889</v>
      </c>
      <c r="FG845">
        <v>39.91</v>
      </c>
      <c r="FH845">
        <v>0</v>
      </c>
      <c r="FI845">
        <v>12830</v>
      </c>
      <c r="FJ845">
        <v>0</v>
      </c>
      <c r="FK845">
        <v>1333.4708</v>
      </c>
      <c r="FL845">
        <v>-10.1169230770961</v>
      </c>
      <c r="FM845">
        <v>-199.7230772584311</v>
      </c>
      <c r="FN845">
        <v>27005.984</v>
      </c>
      <c r="FO845">
        <v>15</v>
      </c>
      <c r="FP845">
        <v>0</v>
      </c>
      <c r="FQ845" t="s">
        <v>439</v>
      </c>
      <c r="FR845">
        <v>1760210915.6</v>
      </c>
      <c r="FS845">
        <v>0</v>
      </c>
      <c r="FT845">
        <v>0</v>
      </c>
      <c r="FU845">
        <v>-0.215</v>
      </c>
      <c r="FV845">
        <v>0</v>
      </c>
      <c r="FW845">
        <v>-0.6919999999999999</v>
      </c>
      <c r="FX845">
        <v>0</v>
      </c>
      <c r="FY845">
        <v>400</v>
      </c>
      <c r="FZ845">
        <v>0</v>
      </c>
      <c r="GA845">
        <v>0.15</v>
      </c>
      <c r="GB845">
        <v>0</v>
      </c>
      <c r="GC845">
        <v>-51.296735</v>
      </c>
      <c r="GD845">
        <v>-1.93248855534703</v>
      </c>
      <c r="GE845">
        <v>0.2235783705437542</v>
      </c>
      <c r="GF845">
        <v>0</v>
      </c>
      <c r="GG845">
        <v>1334.068529411765</v>
      </c>
      <c r="GH845">
        <v>-10.52818945207953</v>
      </c>
      <c r="GI845">
        <v>1.067523611401471</v>
      </c>
      <c r="GJ845">
        <v>0</v>
      </c>
      <c r="GK845">
        <v>5.1112915</v>
      </c>
      <c r="GL845">
        <v>-0.1875131707317255</v>
      </c>
      <c r="GM845">
        <v>0.02762117752287179</v>
      </c>
      <c r="GN845">
        <v>0</v>
      </c>
      <c r="GO845">
        <v>0</v>
      </c>
      <c r="GP845">
        <v>3</v>
      </c>
      <c r="GQ845" t="s">
        <v>455</v>
      </c>
      <c r="GR845">
        <v>3.13303</v>
      </c>
      <c r="GS845">
        <v>2.76018</v>
      </c>
      <c r="GT845">
        <v>0.165399</v>
      </c>
      <c r="GU845">
        <v>0.169078</v>
      </c>
      <c r="GV845">
        <v>0.08172649999999999</v>
      </c>
      <c r="GW845">
        <v>0.0623419</v>
      </c>
      <c r="GX845">
        <v>26453.9</v>
      </c>
      <c r="GY845">
        <v>26344.8</v>
      </c>
      <c r="GZ845">
        <v>29485</v>
      </c>
      <c r="HA845">
        <v>29314.8</v>
      </c>
      <c r="HB845">
        <v>35781.8</v>
      </c>
      <c r="HC845">
        <v>36416.6</v>
      </c>
      <c r="HD845">
        <v>41486.6</v>
      </c>
      <c r="HE845">
        <v>41645.1</v>
      </c>
      <c r="HF845">
        <v>1.91135</v>
      </c>
      <c r="HG845">
        <v>1.82197</v>
      </c>
      <c r="HH845">
        <v>-0.0144467</v>
      </c>
      <c r="HI845">
        <v>0</v>
      </c>
      <c r="HJ845">
        <v>24.2501</v>
      </c>
      <c r="HK845">
        <v>999.9</v>
      </c>
      <c r="HL845">
        <v>32</v>
      </c>
      <c r="HM845">
        <v>31.2</v>
      </c>
      <c r="HN845">
        <v>16.1819</v>
      </c>
      <c r="HO845">
        <v>62.6671</v>
      </c>
      <c r="HP845">
        <v>30.8333</v>
      </c>
      <c r="HQ845">
        <v>1</v>
      </c>
      <c r="HR845">
        <v>0.313318</v>
      </c>
      <c r="HS845">
        <v>5.04069</v>
      </c>
      <c r="HT845">
        <v>20.2686</v>
      </c>
      <c r="HU845">
        <v>5.21534</v>
      </c>
      <c r="HV845">
        <v>12.0159</v>
      </c>
      <c r="HW845">
        <v>4.98775</v>
      </c>
      <c r="HX845">
        <v>3.2875</v>
      </c>
      <c r="HY845">
        <v>9999</v>
      </c>
      <c r="HZ845">
        <v>9999</v>
      </c>
      <c r="IA845">
        <v>9999</v>
      </c>
      <c r="IB845">
        <v>999.9</v>
      </c>
      <c r="IC845">
        <v>4.97288</v>
      </c>
      <c r="ID845">
        <v>1.86661</v>
      </c>
      <c r="IE845">
        <v>1.86586</v>
      </c>
      <c r="IF845">
        <v>1.86584</v>
      </c>
      <c r="IG845">
        <v>1.86769</v>
      </c>
      <c r="IH845">
        <v>1.87014</v>
      </c>
      <c r="II845">
        <v>1.86874</v>
      </c>
      <c r="IJ845">
        <v>1.87027</v>
      </c>
      <c r="IK845">
        <v>0</v>
      </c>
      <c r="IL845">
        <v>0</v>
      </c>
      <c r="IM845">
        <v>0</v>
      </c>
      <c r="IN845">
        <v>0</v>
      </c>
      <c r="IO845" t="s">
        <v>441</v>
      </c>
      <c r="IP845" t="s">
        <v>442</v>
      </c>
      <c r="IQ845" t="s">
        <v>443</v>
      </c>
      <c r="IR845" t="s">
        <v>443</v>
      </c>
      <c r="IS845" t="s">
        <v>443</v>
      </c>
      <c r="IT845" t="s">
        <v>443</v>
      </c>
      <c r="IU845">
        <v>0</v>
      </c>
      <c r="IV845">
        <v>100</v>
      </c>
      <c r="IW845">
        <v>100</v>
      </c>
      <c r="IX845">
        <v>-3.333</v>
      </c>
      <c r="IY845">
        <v>0.0788</v>
      </c>
      <c r="IZ845">
        <v>-1.414774939843471</v>
      </c>
      <c r="JA845">
        <v>-0.002262605230658699</v>
      </c>
      <c r="JB845">
        <v>4.117972070868355E-07</v>
      </c>
      <c r="JC845">
        <v>-1.535053720392113E-10</v>
      </c>
      <c r="JD845">
        <v>-0.05773197212917025</v>
      </c>
      <c r="JE845">
        <v>-0.004387372397949352</v>
      </c>
      <c r="JF845">
        <v>0.001148265067849212</v>
      </c>
      <c r="JG845">
        <v>-2.372704636287677E-05</v>
      </c>
      <c r="JH845">
        <v>4</v>
      </c>
      <c r="JI845">
        <v>2346</v>
      </c>
      <c r="JJ845">
        <v>1</v>
      </c>
      <c r="JK845">
        <v>24</v>
      </c>
      <c r="JL845">
        <v>21784.1</v>
      </c>
      <c r="JM845">
        <v>29358632.6</v>
      </c>
      <c r="JN845">
        <v>2.08496</v>
      </c>
      <c r="JO845">
        <v>2.2583</v>
      </c>
      <c r="JP845">
        <v>1.39771</v>
      </c>
      <c r="JQ845">
        <v>2.35229</v>
      </c>
      <c r="JR845">
        <v>1.49536</v>
      </c>
      <c r="JS845">
        <v>2.56348</v>
      </c>
      <c r="JT845">
        <v>35.9879</v>
      </c>
      <c r="JU845">
        <v>24.0175</v>
      </c>
      <c r="JV845">
        <v>18</v>
      </c>
      <c r="JW845">
        <v>503.095</v>
      </c>
      <c r="JX845">
        <v>435.776</v>
      </c>
      <c r="JY845">
        <v>18.672</v>
      </c>
      <c r="JZ845">
        <v>31.4276</v>
      </c>
      <c r="KA845">
        <v>30.0003</v>
      </c>
      <c r="KB845">
        <v>31.2107</v>
      </c>
      <c r="KC845">
        <v>31.1361</v>
      </c>
      <c r="KD845">
        <v>41.7775</v>
      </c>
      <c r="KE845">
        <v>26.7926</v>
      </c>
      <c r="KF845">
        <v>22.2122</v>
      </c>
      <c r="KG845">
        <v>18.6612</v>
      </c>
      <c r="KH845">
        <v>1022.18</v>
      </c>
      <c r="KI845">
        <v>11.8801</v>
      </c>
      <c r="KJ845">
        <v>100.765</v>
      </c>
      <c r="KK845">
        <v>100.145</v>
      </c>
    </row>
    <row r="846" spans="1:297">
      <c r="A846">
        <v>830</v>
      </c>
      <c r="B846">
        <v>1761517964</v>
      </c>
      <c r="C846">
        <v>10753.5</v>
      </c>
      <c r="D846" t="s">
        <v>2110</v>
      </c>
      <c r="E846" t="s">
        <v>2111</v>
      </c>
      <c r="F846">
        <v>5</v>
      </c>
      <c r="G846" t="s">
        <v>1989</v>
      </c>
      <c r="H846" t="s">
        <v>436</v>
      </c>
      <c r="I846">
        <v>1761517961.2</v>
      </c>
      <c r="J846">
        <f>(K846)/1000</f>
        <v>0</v>
      </c>
      <c r="K846">
        <f>IF(DP846, AN846, AH846)</f>
        <v>0</v>
      </c>
      <c r="L846">
        <f>IF(DP846, AI846, AG846)</f>
        <v>0</v>
      </c>
      <c r="M846">
        <f>DR846 - IF(AU846&gt;1, L846*DL846*100.0/(AW846), 0)</f>
        <v>0</v>
      </c>
      <c r="N846">
        <f>((T846-J846/2)*M846-L846)/(T846+J846/2)</f>
        <v>0</v>
      </c>
      <c r="O846">
        <f>N846*(DY846+DZ846)/1000.0</f>
        <v>0</v>
      </c>
      <c r="P846">
        <f>(DR846 - IF(AU846&gt;1, L846*DL846*100.0/(AW846), 0))*(DY846+DZ846)/1000.0</f>
        <v>0</v>
      </c>
      <c r="Q846">
        <f>2.0/((1/S846-1/R846)+SIGN(S846)*SQRT((1/S846-1/R846)*(1/S846-1/R846) + 4*DM846/((DM846+1)*(DM846+1))*(2*1/S846*1/R846-1/R846*1/R846)))</f>
        <v>0</v>
      </c>
      <c r="R846">
        <f>IF(LEFT(DN846,1)&lt;&gt;"0",IF(LEFT(DN846,1)="1",3.0,DO846),$D$5+$E$5*(EF846*DY846/($K$5*1000))+$F$5*(EF846*DY846/($K$5*1000))*MAX(MIN(DL846,$J$5),$I$5)*MAX(MIN(DL846,$J$5),$I$5)+$G$5*MAX(MIN(DL846,$J$5),$I$5)*(EF846*DY846/($K$5*1000))+$H$5*(EF846*DY846/($K$5*1000))*(EF846*DY846/($K$5*1000)))</f>
        <v>0</v>
      </c>
      <c r="S846">
        <f>J846*(1000-(1000*0.61365*exp(17.502*W846/(240.97+W846))/(DY846+DZ846)+DT846)/2)/(1000*0.61365*exp(17.502*W846/(240.97+W846))/(DY846+DZ846)-DT846)</f>
        <v>0</v>
      </c>
      <c r="T846">
        <f>1/((DM846+1)/(Q846/1.6)+1/(R846/1.37)) + DM846/((DM846+1)/(Q846/1.6) + DM846/(R846/1.37))</f>
        <v>0</v>
      </c>
      <c r="U846">
        <f>(DH846*DK846)</f>
        <v>0</v>
      </c>
      <c r="V846">
        <f>(EA846+(U846+2*0.95*5.67E-8*(((EA846+$B$7)+273)^4-(EA846+273)^4)-44100*J846)/(1.84*29.3*R846+8*0.95*5.67E-8*(EA846+273)^3))</f>
        <v>0</v>
      </c>
      <c r="W846">
        <f>($C$7*EB846+$D$7*EC846+$E$7*V846)</f>
        <v>0</v>
      </c>
      <c r="X846">
        <f>0.61365*exp(17.502*W846/(240.97+W846))</f>
        <v>0</v>
      </c>
      <c r="Y846">
        <f>(Z846/AA846*100)</f>
        <v>0</v>
      </c>
      <c r="Z846">
        <f>DT846*(DY846+DZ846)/1000</f>
        <v>0</v>
      </c>
      <c r="AA846">
        <f>0.61365*exp(17.502*EA846/(240.97+EA846))</f>
        <v>0</v>
      </c>
      <c r="AB846">
        <f>(X846-DT846*(DY846+DZ846)/1000)</f>
        <v>0</v>
      </c>
      <c r="AC846">
        <f>(-J846*44100)</f>
        <v>0</v>
      </c>
      <c r="AD846">
        <f>2*29.3*R846*0.92*(EA846-W846)</f>
        <v>0</v>
      </c>
      <c r="AE846">
        <f>2*0.95*5.67E-8*(((EA846+$B$7)+273)^4-(W846+273)^4)</f>
        <v>0</v>
      </c>
      <c r="AF846">
        <f>U846+AE846+AC846+AD846</f>
        <v>0</v>
      </c>
      <c r="AG846">
        <f>DX846*AU846*(DS846-DR846*(1000-AU846*DU846)/(1000-AU846*DT846))/(100*DL846)</f>
        <v>0</v>
      </c>
      <c r="AH846">
        <f>1000*DX846*AU846*(DT846-DU846)/(100*DL846*(1000-AU846*DT846))</f>
        <v>0</v>
      </c>
      <c r="AI846">
        <f>(AJ846 - AK846 - DY846*1E3/(8.314*(EA846+273.15)) * AM846/DX846 * AL846) * DX846/(100*DL846) * (1000 - DU846)/1000</f>
        <v>0</v>
      </c>
      <c r="AJ846">
        <v>1022.346071607912</v>
      </c>
      <c r="AK846">
        <v>983.2952545454544</v>
      </c>
      <c r="AL846">
        <v>3.415812992754209</v>
      </c>
      <c r="AM846">
        <v>65.59915054871037</v>
      </c>
      <c r="AN846">
        <f>(AP846 - AO846 + DY846*1E3/(8.314*(EA846+273.15)) * AR846/DX846 * AQ846) * DX846/(100*DL846) * 1000/(1000 - AP846)</f>
        <v>0</v>
      </c>
      <c r="AO846">
        <v>11.78051770624667</v>
      </c>
      <c r="AP846">
        <v>16.78439757575758</v>
      </c>
      <c r="AQ846">
        <v>0.0001384387401447065</v>
      </c>
      <c r="AR846">
        <v>106.857020934854</v>
      </c>
      <c r="AS846">
        <v>0</v>
      </c>
      <c r="AT846">
        <v>0</v>
      </c>
      <c r="AU846">
        <f>IF(AS846*$H$13&gt;=AW846,1.0,(AW846/(AW846-AS846*$H$13)))</f>
        <v>0</v>
      </c>
      <c r="AV846">
        <f>(AU846-1)*100</f>
        <v>0</v>
      </c>
      <c r="AW846">
        <f>MAX(0,($B$13+$C$13*EF846)/(1+$D$13*EF846)*DY846/(EA846+273)*$E$13)</f>
        <v>0</v>
      </c>
      <c r="AX846" t="s">
        <v>437</v>
      </c>
      <c r="AY846" t="s">
        <v>437</v>
      </c>
      <c r="AZ846">
        <v>0</v>
      </c>
      <c r="BA846">
        <v>0</v>
      </c>
      <c r="BB846">
        <f>1-AZ846/BA846</f>
        <v>0</v>
      </c>
      <c r="BC846">
        <v>0</v>
      </c>
      <c r="BD846" t="s">
        <v>437</v>
      </c>
      <c r="BE846" t="s">
        <v>437</v>
      </c>
      <c r="BF846">
        <v>0</v>
      </c>
      <c r="BG846">
        <v>0</v>
      </c>
      <c r="BH846">
        <f>1-BF846/BG846</f>
        <v>0</v>
      </c>
      <c r="BI846">
        <v>0.5</v>
      </c>
      <c r="BJ846">
        <f>DI846</f>
        <v>0</v>
      </c>
      <c r="BK846">
        <f>L846</f>
        <v>0</v>
      </c>
      <c r="BL846">
        <f>BH846*BI846*BJ846</f>
        <v>0</v>
      </c>
      <c r="BM846">
        <f>(BK846-BC846)/BJ846</f>
        <v>0</v>
      </c>
      <c r="BN846">
        <f>(BA846-BG846)/BG846</f>
        <v>0</v>
      </c>
      <c r="BO846">
        <f>AZ846/(BB846+AZ846/BG846)</f>
        <v>0</v>
      </c>
      <c r="BP846" t="s">
        <v>437</v>
      </c>
      <c r="BQ846">
        <v>0</v>
      </c>
      <c r="BR846">
        <f>IF(BQ846&lt;&gt;0, BQ846, BO846)</f>
        <v>0</v>
      </c>
      <c r="BS846">
        <f>1-BR846/BG846</f>
        <v>0</v>
      </c>
      <c r="BT846">
        <f>(BG846-BF846)/(BG846-BR846)</f>
        <v>0</v>
      </c>
      <c r="BU846">
        <f>(BA846-BG846)/(BA846-BR846)</f>
        <v>0</v>
      </c>
      <c r="BV846">
        <f>(BG846-BF846)/(BG846-AZ846)</f>
        <v>0</v>
      </c>
      <c r="BW846">
        <f>(BA846-BG846)/(BA846-AZ846)</f>
        <v>0</v>
      </c>
      <c r="BX846">
        <f>(BT846*BR846/BF846)</f>
        <v>0</v>
      </c>
      <c r="BY846">
        <f>(1-BX846)</f>
        <v>0</v>
      </c>
      <c r="BZ846">
        <v>2020</v>
      </c>
      <c r="CA846">
        <v>290.0000000000001</v>
      </c>
      <c r="CB846">
        <v>1590.42</v>
      </c>
      <c r="CC846">
        <v>295</v>
      </c>
      <c r="CD846">
        <v>5220.67</v>
      </c>
      <c r="CE846">
        <v>1591.29</v>
      </c>
      <c r="CF846">
        <v>-0.87</v>
      </c>
      <c r="CG846">
        <v>300.0000000000001</v>
      </c>
      <c r="CH846">
        <v>23.8</v>
      </c>
      <c r="CI846">
        <v>1650.734719841875</v>
      </c>
      <c r="CJ846">
        <v>2.032994541366527</v>
      </c>
      <c r="CK846">
        <v>-31.03478562282126</v>
      </c>
      <c r="CL846">
        <v>0.9198548094063967</v>
      </c>
      <c r="CM846">
        <v>0.9759925733019913</v>
      </c>
      <c r="CN846">
        <v>-0.00431141668520578</v>
      </c>
      <c r="CO846">
        <v>289.9999999999999</v>
      </c>
      <c r="CP846">
        <v>1590.91</v>
      </c>
      <c r="CQ846">
        <v>765</v>
      </c>
      <c r="CR846">
        <v>5219.32</v>
      </c>
      <c r="CS846">
        <v>1591.27</v>
      </c>
      <c r="CT846">
        <v>-0.36</v>
      </c>
      <c r="DH846">
        <f>$B$11*EG846+$C$11*EH846+$F$11*ES846*(1-EV846)</f>
        <v>0</v>
      </c>
      <c r="DI846">
        <f>DH846*DJ846</f>
        <v>0</v>
      </c>
      <c r="DJ846">
        <f>($B$11*$D$9+$C$11*$D$9+$F$11*((FF846+EX846)/MAX(FF846+EX846+FG846, 0.1)*$I$9+FG846/MAX(FF846+EX846+FG846, 0.1)*$J$9))/($B$11+$C$11+$F$11)</f>
        <v>0</v>
      </c>
      <c r="DK846">
        <f>($B$11*$K$9+$C$11*$K$9+$F$11*((FF846+EX846)/MAX(FF846+EX846+FG846, 0.1)*$P$9+FG846/MAX(FF846+EX846+FG846, 0.1)*$Q$9))/($B$11+$C$11+$F$11)</f>
        <v>0</v>
      </c>
      <c r="DL846">
        <v>6</v>
      </c>
      <c r="DM846">
        <v>0.5</v>
      </c>
      <c r="DN846" t="s">
        <v>438</v>
      </c>
      <c r="DO846">
        <v>2</v>
      </c>
      <c r="DP846" t="b">
        <v>1</v>
      </c>
      <c r="DQ846">
        <v>1761517961.2</v>
      </c>
      <c r="DR846">
        <v>959.0722</v>
      </c>
      <c r="DS846">
        <v>1010.809</v>
      </c>
      <c r="DT846">
        <v>16.78473</v>
      </c>
      <c r="DU846">
        <v>11.78209</v>
      </c>
      <c r="DV846">
        <v>962.4201999999999</v>
      </c>
      <c r="DW846">
        <v>16.70592</v>
      </c>
      <c r="DX846">
        <v>500.0435000000001</v>
      </c>
      <c r="DY846">
        <v>90.23846</v>
      </c>
      <c r="DZ846">
        <v>0.10004437</v>
      </c>
      <c r="EA846">
        <v>24.334</v>
      </c>
      <c r="EB846">
        <v>24.00876</v>
      </c>
      <c r="EC846">
        <v>999.9</v>
      </c>
      <c r="ED846">
        <v>0</v>
      </c>
      <c r="EE846">
        <v>0</v>
      </c>
      <c r="EF846">
        <v>9987.619999999999</v>
      </c>
      <c r="EG846">
        <v>0</v>
      </c>
      <c r="EH846">
        <v>1069.172</v>
      </c>
      <c r="EI846">
        <v>-51.73772999999998</v>
      </c>
      <c r="EJ846">
        <v>975.4448</v>
      </c>
      <c r="EK846">
        <v>1022.862</v>
      </c>
      <c r="EL846">
        <v>5.002647000000001</v>
      </c>
      <c r="EM846">
        <v>1010.809</v>
      </c>
      <c r="EN846">
        <v>11.78209</v>
      </c>
      <c r="EO846">
        <v>1.514629</v>
      </c>
      <c r="EP846">
        <v>1.063197</v>
      </c>
      <c r="EQ846">
        <v>13.11666</v>
      </c>
      <c r="ER846">
        <v>7.812453</v>
      </c>
      <c r="ES846">
        <v>1999.99</v>
      </c>
      <c r="ET846">
        <v>0.9799947000000001</v>
      </c>
      <c r="EU846">
        <v>0.02000511</v>
      </c>
      <c r="EV846">
        <v>0</v>
      </c>
      <c r="EW846">
        <v>1331.755</v>
      </c>
      <c r="EX846">
        <v>5.000970000000001</v>
      </c>
      <c r="EY846">
        <v>26973.53</v>
      </c>
      <c r="EZ846">
        <v>16707.46</v>
      </c>
      <c r="FA846">
        <v>41.625</v>
      </c>
      <c r="FB846">
        <v>42.687</v>
      </c>
      <c r="FC846">
        <v>41.7624</v>
      </c>
      <c r="FD846">
        <v>42.062</v>
      </c>
      <c r="FE846">
        <v>41.625</v>
      </c>
      <c r="FF846">
        <v>1955.079999999999</v>
      </c>
      <c r="FG846">
        <v>39.90999999999999</v>
      </c>
      <c r="FH846">
        <v>0</v>
      </c>
      <c r="FI846">
        <v>12835.40000009537</v>
      </c>
      <c r="FJ846">
        <v>0</v>
      </c>
      <c r="FK846">
        <v>1332.592307692308</v>
      </c>
      <c r="FL846">
        <v>-10.72615382304</v>
      </c>
      <c r="FM846">
        <v>-202.6119655798372</v>
      </c>
      <c r="FN846">
        <v>26988.66923076924</v>
      </c>
      <c r="FO846">
        <v>15</v>
      </c>
      <c r="FP846">
        <v>0</v>
      </c>
      <c r="FQ846" t="s">
        <v>439</v>
      </c>
      <c r="FR846">
        <v>1760210915.6</v>
      </c>
      <c r="FS846">
        <v>0</v>
      </c>
      <c r="FT846">
        <v>0</v>
      </c>
      <c r="FU846">
        <v>-0.215</v>
      </c>
      <c r="FV846">
        <v>0</v>
      </c>
      <c r="FW846">
        <v>-0.6919999999999999</v>
      </c>
      <c r="FX846">
        <v>0</v>
      </c>
      <c r="FY846">
        <v>400</v>
      </c>
      <c r="FZ846">
        <v>0</v>
      </c>
      <c r="GA846">
        <v>0.15</v>
      </c>
      <c r="GB846">
        <v>0</v>
      </c>
      <c r="GC846">
        <v>-51.46520487804877</v>
      </c>
      <c r="GD846">
        <v>-2.238898954703838</v>
      </c>
      <c r="GE846">
        <v>0.2493748544360182</v>
      </c>
      <c r="GF846">
        <v>0</v>
      </c>
      <c r="GG846">
        <v>1333.088235294118</v>
      </c>
      <c r="GH846">
        <v>-10.21818180134543</v>
      </c>
      <c r="GI846">
        <v>1.033829177459267</v>
      </c>
      <c r="GJ846">
        <v>0</v>
      </c>
      <c r="GK846">
        <v>5.07937731707317</v>
      </c>
      <c r="GL846">
        <v>-0.4830938675958191</v>
      </c>
      <c r="GM846">
        <v>0.05299543210984525</v>
      </c>
      <c r="GN846">
        <v>0</v>
      </c>
      <c r="GO846">
        <v>0</v>
      </c>
      <c r="GP846">
        <v>3</v>
      </c>
      <c r="GQ846" t="s">
        <v>455</v>
      </c>
      <c r="GR846">
        <v>3.13305</v>
      </c>
      <c r="GS846">
        <v>2.76027</v>
      </c>
      <c r="GT846">
        <v>0.167275</v>
      </c>
      <c r="GU846">
        <v>0.170887</v>
      </c>
      <c r="GV846">
        <v>0.0817326</v>
      </c>
      <c r="GW846">
        <v>0.0625419</v>
      </c>
      <c r="GX846">
        <v>26394.9</v>
      </c>
      <c r="GY846">
        <v>26287.7</v>
      </c>
      <c r="GZ846">
        <v>29485.7</v>
      </c>
      <c r="HA846">
        <v>29315.2</v>
      </c>
      <c r="HB846">
        <v>35782.1</v>
      </c>
      <c r="HC846">
        <v>36409.2</v>
      </c>
      <c r="HD846">
        <v>41487.2</v>
      </c>
      <c r="HE846">
        <v>41645.5</v>
      </c>
      <c r="HF846">
        <v>1.91122</v>
      </c>
      <c r="HG846">
        <v>1.82227</v>
      </c>
      <c r="HH846">
        <v>-0.0144318</v>
      </c>
      <c r="HI846">
        <v>0</v>
      </c>
      <c r="HJ846">
        <v>24.2501</v>
      </c>
      <c r="HK846">
        <v>999.9</v>
      </c>
      <c r="HL846">
        <v>31.9</v>
      </c>
      <c r="HM846">
        <v>31.2</v>
      </c>
      <c r="HN846">
        <v>16.1322</v>
      </c>
      <c r="HO846">
        <v>62.4071</v>
      </c>
      <c r="HP846">
        <v>30.7131</v>
      </c>
      <c r="HQ846">
        <v>1</v>
      </c>
      <c r="HR846">
        <v>0.313603</v>
      </c>
      <c r="HS846">
        <v>5.05568</v>
      </c>
      <c r="HT846">
        <v>20.2681</v>
      </c>
      <c r="HU846">
        <v>5.21564</v>
      </c>
      <c r="HV846">
        <v>12.0159</v>
      </c>
      <c r="HW846">
        <v>4.988</v>
      </c>
      <c r="HX846">
        <v>3.28753</v>
      </c>
      <c r="HY846">
        <v>9999</v>
      </c>
      <c r="HZ846">
        <v>9999</v>
      </c>
      <c r="IA846">
        <v>9999</v>
      </c>
      <c r="IB846">
        <v>999.9</v>
      </c>
      <c r="IC846">
        <v>4.97286</v>
      </c>
      <c r="ID846">
        <v>1.8666</v>
      </c>
      <c r="IE846">
        <v>1.86584</v>
      </c>
      <c r="IF846">
        <v>1.86586</v>
      </c>
      <c r="IG846">
        <v>1.86771</v>
      </c>
      <c r="IH846">
        <v>1.87012</v>
      </c>
      <c r="II846">
        <v>1.86874</v>
      </c>
      <c r="IJ846">
        <v>1.87027</v>
      </c>
      <c r="IK846">
        <v>0</v>
      </c>
      <c r="IL846">
        <v>0</v>
      </c>
      <c r="IM846">
        <v>0</v>
      </c>
      <c r="IN846">
        <v>0</v>
      </c>
      <c r="IO846" t="s">
        <v>441</v>
      </c>
      <c r="IP846" t="s">
        <v>442</v>
      </c>
      <c r="IQ846" t="s">
        <v>443</v>
      </c>
      <c r="IR846" t="s">
        <v>443</v>
      </c>
      <c r="IS846" t="s">
        <v>443</v>
      </c>
      <c r="IT846" t="s">
        <v>443</v>
      </c>
      <c r="IU846">
        <v>0</v>
      </c>
      <c r="IV846">
        <v>100</v>
      </c>
      <c r="IW846">
        <v>100</v>
      </c>
      <c r="IX846">
        <v>-3.366</v>
      </c>
      <c r="IY846">
        <v>0.0788</v>
      </c>
      <c r="IZ846">
        <v>-1.414774939843471</v>
      </c>
      <c r="JA846">
        <v>-0.002262605230658699</v>
      </c>
      <c r="JB846">
        <v>4.117972070868355E-07</v>
      </c>
      <c r="JC846">
        <v>-1.535053720392113E-10</v>
      </c>
      <c r="JD846">
        <v>-0.05773197212917025</v>
      </c>
      <c r="JE846">
        <v>-0.004387372397949352</v>
      </c>
      <c r="JF846">
        <v>0.001148265067849212</v>
      </c>
      <c r="JG846">
        <v>-2.372704636287677E-05</v>
      </c>
      <c r="JH846">
        <v>4</v>
      </c>
      <c r="JI846">
        <v>2346</v>
      </c>
      <c r="JJ846">
        <v>1</v>
      </c>
      <c r="JK846">
        <v>24</v>
      </c>
      <c r="JL846">
        <v>21784.1</v>
      </c>
      <c r="JM846">
        <v>29358632.7</v>
      </c>
      <c r="JN846">
        <v>2.11182</v>
      </c>
      <c r="JO846">
        <v>2.24976</v>
      </c>
      <c r="JP846">
        <v>1.39648</v>
      </c>
      <c r="JQ846">
        <v>2.34985</v>
      </c>
      <c r="JR846">
        <v>1.49536</v>
      </c>
      <c r="JS846">
        <v>2.68555</v>
      </c>
      <c r="JT846">
        <v>35.9645</v>
      </c>
      <c r="JU846">
        <v>24.0262</v>
      </c>
      <c r="JV846">
        <v>18</v>
      </c>
      <c r="JW846">
        <v>503.013</v>
      </c>
      <c r="JX846">
        <v>435.96</v>
      </c>
      <c r="JY846">
        <v>18.6599</v>
      </c>
      <c r="JZ846">
        <v>31.4276</v>
      </c>
      <c r="KA846">
        <v>30.0001</v>
      </c>
      <c r="KB846">
        <v>31.2107</v>
      </c>
      <c r="KC846">
        <v>31.1361</v>
      </c>
      <c r="KD846">
        <v>42.368</v>
      </c>
      <c r="KE846">
        <v>26.4984</v>
      </c>
      <c r="KF846">
        <v>22.2122</v>
      </c>
      <c r="KG846">
        <v>18.6509</v>
      </c>
      <c r="KH846">
        <v>1042.23</v>
      </c>
      <c r="KI846">
        <v>11.9104</v>
      </c>
      <c r="KJ846">
        <v>100.767</v>
      </c>
      <c r="KK846">
        <v>100.146</v>
      </c>
    </row>
    <row r="847" spans="1:297">
      <c r="A847">
        <v>831</v>
      </c>
      <c r="B847">
        <v>1761517969</v>
      </c>
      <c r="C847">
        <v>10758.5</v>
      </c>
      <c r="D847" t="s">
        <v>2112</v>
      </c>
      <c r="E847" t="s">
        <v>2113</v>
      </c>
      <c r="F847">
        <v>5</v>
      </c>
      <c r="G847" t="s">
        <v>1989</v>
      </c>
      <c r="H847" t="s">
        <v>436</v>
      </c>
      <c r="I847">
        <v>1761517966.5</v>
      </c>
      <c r="J847">
        <f>(K847)/1000</f>
        <v>0</v>
      </c>
      <c r="K847">
        <f>IF(DP847, AN847, AH847)</f>
        <v>0</v>
      </c>
      <c r="L847">
        <f>IF(DP847, AI847, AG847)</f>
        <v>0</v>
      </c>
      <c r="M847">
        <f>DR847 - IF(AU847&gt;1, L847*DL847*100.0/(AW847), 0)</f>
        <v>0</v>
      </c>
      <c r="N847">
        <f>((T847-J847/2)*M847-L847)/(T847+J847/2)</f>
        <v>0</v>
      </c>
      <c r="O847">
        <f>N847*(DY847+DZ847)/1000.0</f>
        <v>0</v>
      </c>
      <c r="P847">
        <f>(DR847 - IF(AU847&gt;1, L847*DL847*100.0/(AW847), 0))*(DY847+DZ847)/1000.0</f>
        <v>0</v>
      </c>
      <c r="Q847">
        <f>2.0/((1/S847-1/R847)+SIGN(S847)*SQRT((1/S847-1/R847)*(1/S847-1/R847) + 4*DM847/((DM847+1)*(DM847+1))*(2*1/S847*1/R847-1/R847*1/R847)))</f>
        <v>0</v>
      </c>
      <c r="R847">
        <f>IF(LEFT(DN847,1)&lt;&gt;"0",IF(LEFT(DN847,1)="1",3.0,DO847),$D$5+$E$5*(EF847*DY847/($K$5*1000))+$F$5*(EF847*DY847/($K$5*1000))*MAX(MIN(DL847,$J$5),$I$5)*MAX(MIN(DL847,$J$5),$I$5)+$G$5*MAX(MIN(DL847,$J$5),$I$5)*(EF847*DY847/($K$5*1000))+$H$5*(EF847*DY847/($K$5*1000))*(EF847*DY847/($K$5*1000)))</f>
        <v>0</v>
      </c>
      <c r="S847">
        <f>J847*(1000-(1000*0.61365*exp(17.502*W847/(240.97+W847))/(DY847+DZ847)+DT847)/2)/(1000*0.61365*exp(17.502*W847/(240.97+W847))/(DY847+DZ847)-DT847)</f>
        <v>0</v>
      </c>
      <c r="T847">
        <f>1/((DM847+1)/(Q847/1.6)+1/(R847/1.37)) + DM847/((DM847+1)/(Q847/1.6) + DM847/(R847/1.37))</f>
        <v>0</v>
      </c>
      <c r="U847">
        <f>(DH847*DK847)</f>
        <v>0</v>
      </c>
      <c r="V847">
        <f>(EA847+(U847+2*0.95*5.67E-8*(((EA847+$B$7)+273)^4-(EA847+273)^4)-44100*J847)/(1.84*29.3*R847+8*0.95*5.67E-8*(EA847+273)^3))</f>
        <v>0</v>
      </c>
      <c r="W847">
        <f>($C$7*EB847+$D$7*EC847+$E$7*V847)</f>
        <v>0</v>
      </c>
      <c r="X847">
        <f>0.61365*exp(17.502*W847/(240.97+W847))</f>
        <v>0</v>
      </c>
      <c r="Y847">
        <f>(Z847/AA847*100)</f>
        <v>0</v>
      </c>
      <c r="Z847">
        <f>DT847*(DY847+DZ847)/1000</f>
        <v>0</v>
      </c>
      <c r="AA847">
        <f>0.61365*exp(17.502*EA847/(240.97+EA847))</f>
        <v>0</v>
      </c>
      <c r="AB847">
        <f>(X847-DT847*(DY847+DZ847)/1000)</f>
        <v>0</v>
      </c>
      <c r="AC847">
        <f>(-J847*44100)</f>
        <v>0</v>
      </c>
      <c r="AD847">
        <f>2*29.3*R847*0.92*(EA847-W847)</f>
        <v>0</v>
      </c>
      <c r="AE847">
        <f>2*0.95*5.67E-8*(((EA847+$B$7)+273)^4-(W847+273)^4)</f>
        <v>0</v>
      </c>
      <c r="AF847">
        <f>U847+AE847+AC847+AD847</f>
        <v>0</v>
      </c>
      <c r="AG847">
        <f>DX847*AU847*(DS847-DR847*(1000-AU847*DU847)/(1000-AU847*DT847))/(100*DL847)</f>
        <v>0</v>
      </c>
      <c r="AH847">
        <f>1000*DX847*AU847*(DT847-DU847)/(100*DL847*(1000-AU847*DT847))</f>
        <v>0</v>
      </c>
      <c r="AI847">
        <f>(AJ847 - AK847 - DY847*1E3/(8.314*(EA847+273.15)) * AM847/DX847 * AL847) * DX847/(100*DL847) * (1000 - DU847)/1000</f>
        <v>0</v>
      </c>
      <c r="AJ847">
        <v>1039.426632910036</v>
      </c>
      <c r="AK847">
        <v>1000.260006060606</v>
      </c>
      <c r="AL847">
        <v>3.397416768616938</v>
      </c>
      <c r="AM847">
        <v>65.59915054871037</v>
      </c>
      <c r="AN847">
        <f>(AP847 - AO847 + DY847*1E3/(8.314*(EA847+273.15)) * AR847/DX847 * AQ847) * DX847/(100*DL847) * 1000/(1000 - AP847)</f>
        <v>0</v>
      </c>
      <c r="AO847">
        <v>11.83887197881078</v>
      </c>
      <c r="AP847">
        <v>16.79557030303031</v>
      </c>
      <c r="AQ847">
        <v>0.0002939119345251284</v>
      </c>
      <c r="AR847">
        <v>106.857020934854</v>
      </c>
      <c r="AS847">
        <v>0</v>
      </c>
      <c r="AT847">
        <v>0</v>
      </c>
      <c r="AU847">
        <f>IF(AS847*$H$13&gt;=AW847,1.0,(AW847/(AW847-AS847*$H$13)))</f>
        <v>0</v>
      </c>
      <c r="AV847">
        <f>(AU847-1)*100</f>
        <v>0</v>
      </c>
      <c r="AW847">
        <f>MAX(0,($B$13+$C$13*EF847)/(1+$D$13*EF847)*DY847/(EA847+273)*$E$13)</f>
        <v>0</v>
      </c>
      <c r="AX847" t="s">
        <v>437</v>
      </c>
      <c r="AY847" t="s">
        <v>437</v>
      </c>
      <c r="AZ847">
        <v>0</v>
      </c>
      <c r="BA847">
        <v>0</v>
      </c>
      <c r="BB847">
        <f>1-AZ847/BA847</f>
        <v>0</v>
      </c>
      <c r="BC847">
        <v>0</v>
      </c>
      <c r="BD847" t="s">
        <v>437</v>
      </c>
      <c r="BE847" t="s">
        <v>437</v>
      </c>
      <c r="BF847">
        <v>0</v>
      </c>
      <c r="BG847">
        <v>0</v>
      </c>
      <c r="BH847">
        <f>1-BF847/BG847</f>
        <v>0</v>
      </c>
      <c r="BI847">
        <v>0.5</v>
      </c>
      <c r="BJ847">
        <f>DI847</f>
        <v>0</v>
      </c>
      <c r="BK847">
        <f>L847</f>
        <v>0</v>
      </c>
      <c r="BL847">
        <f>BH847*BI847*BJ847</f>
        <v>0</v>
      </c>
      <c r="BM847">
        <f>(BK847-BC847)/BJ847</f>
        <v>0</v>
      </c>
      <c r="BN847">
        <f>(BA847-BG847)/BG847</f>
        <v>0</v>
      </c>
      <c r="BO847">
        <f>AZ847/(BB847+AZ847/BG847)</f>
        <v>0</v>
      </c>
      <c r="BP847" t="s">
        <v>437</v>
      </c>
      <c r="BQ847">
        <v>0</v>
      </c>
      <c r="BR847">
        <f>IF(BQ847&lt;&gt;0, BQ847, BO847)</f>
        <v>0</v>
      </c>
      <c r="BS847">
        <f>1-BR847/BG847</f>
        <v>0</v>
      </c>
      <c r="BT847">
        <f>(BG847-BF847)/(BG847-BR847)</f>
        <v>0</v>
      </c>
      <c r="BU847">
        <f>(BA847-BG847)/(BA847-BR847)</f>
        <v>0</v>
      </c>
      <c r="BV847">
        <f>(BG847-BF847)/(BG847-AZ847)</f>
        <v>0</v>
      </c>
      <c r="BW847">
        <f>(BA847-BG847)/(BA847-AZ847)</f>
        <v>0</v>
      </c>
      <c r="BX847">
        <f>(BT847*BR847/BF847)</f>
        <v>0</v>
      </c>
      <c r="BY847">
        <f>(1-BX847)</f>
        <v>0</v>
      </c>
      <c r="BZ847">
        <v>2020</v>
      </c>
      <c r="CA847">
        <v>290.0000000000001</v>
      </c>
      <c r="CB847">
        <v>1590.42</v>
      </c>
      <c r="CC847">
        <v>295</v>
      </c>
      <c r="CD847">
        <v>5220.67</v>
      </c>
      <c r="CE847">
        <v>1591.29</v>
      </c>
      <c r="CF847">
        <v>-0.87</v>
      </c>
      <c r="CG847">
        <v>300.0000000000001</v>
      </c>
      <c r="CH847">
        <v>23.8</v>
      </c>
      <c r="CI847">
        <v>1650.734719841875</v>
      </c>
      <c r="CJ847">
        <v>2.032994541366527</v>
      </c>
      <c r="CK847">
        <v>-31.03478562282126</v>
      </c>
      <c r="CL847">
        <v>0.9198548094063967</v>
      </c>
      <c r="CM847">
        <v>0.9759925733019913</v>
      </c>
      <c r="CN847">
        <v>-0.00431141668520578</v>
      </c>
      <c r="CO847">
        <v>289.9999999999999</v>
      </c>
      <c r="CP847">
        <v>1590.91</v>
      </c>
      <c r="CQ847">
        <v>765</v>
      </c>
      <c r="CR847">
        <v>5219.32</v>
      </c>
      <c r="CS847">
        <v>1591.27</v>
      </c>
      <c r="CT847">
        <v>-0.36</v>
      </c>
      <c r="DH847">
        <f>$B$11*EG847+$C$11*EH847+$F$11*ES847*(1-EV847)</f>
        <v>0</v>
      </c>
      <c r="DI847">
        <f>DH847*DJ847</f>
        <v>0</v>
      </c>
      <c r="DJ847">
        <f>($B$11*$D$9+$C$11*$D$9+$F$11*((FF847+EX847)/MAX(FF847+EX847+FG847, 0.1)*$I$9+FG847/MAX(FF847+EX847+FG847, 0.1)*$J$9))/($B$11+$C$11+$F$11)</f>
        <v>0</v>
      </c>
      <c r="DK847">
        <f>($B$11*$K$9+$C$11*$K$9+$F$11*((FF847+EX847)/MAX(FF847+EX847+FG847, 0.1)*$P$9+FG847/MAX(FF847+EX847+FG847, 0.1)*$Q$9))/($B$11+$C$11+$F$11)</f>
        <v>0</v>
      </c>
      <c r="DL847">
        <v>6</v>
      </c>
      <c r="DM847">
        <v>0.5</v>
      </c>
      <c r="DN847" t="s">
        <v>438</v>
      </c>
      <c r="DO847">
        <v>2</v>
      </c>
      <c r="DP847" t="b">
        <v>1</v>
      </c>
      <c r="DQ847">
        <v>1761517966.5</v>
      </c>
      <c r="DR847">
        <v>976.7632222222221</v>
      </c>
      <c r="DS847">
        <v>1028.642222222222</v>
      </c>
      <c r="DT847">
        <v>16.79038888888889</v>
      </c>
      <c r="DU847">
        <v>11.83726666666667</v>
      </c>
      <c r="DV847">
        <v>980.1442222222221</v>
      </c>
      <c r="DW847">
        <v>16.71151111111111</v>
      </c>
      <c r="DX847">
        <v>499.984</v>
      </c>
      <c r="DY847">
        <v>90.23786666666666</v>
      </c>
      <c r="DZ847">
        <v>0.09989215555555557</v>
      </c>
      <c r="EA847">
        <v>24.32957777777778</v>
      </c>
      <c r="EB847">
        <v>24.013</v>
      </c>
      <c r="EC847">
        <v>999.9000000000001</v>
      </c>
      <c r="ED847">
        <v>0</v>
      </c>
      <c r="EE847">
        <v>0</v>
      </c>
      <c r="EF847">
        <v>10017.3</v>
      </c>
      <c r="EG847">
        <v>0</v>
      </c>
      <c r="EH847">
        <v>1069.188888888889</v>
      </c>
      <c r="EI847">
        <v>-51.87976666666667</v>
      </c>
      <c r="EJ847">
        <v>993.4430000000001</v>
      </c>
      <c r="EK847">
        <v>1040.965555555556</v>
      </c>
      <c r="EL847">
        <v>4.95315</v>
      </c>
      <c r="EM847">
        <v>1028.642222222222</v>
      </c>
      <c r="EN847">
        <v>11.83726666666667</v>
      </c>
      <c r="EO847">
        <v>1.51513</v>
      </c>
      <c r="EP847">
        <v>1.068167777777778</v>
      </c>
      <c r="EQ847">
        <v>13.1217</v>
      </c>
      <c r="ER847">
        <v>7.880924444444444</v>
      </c>
      <c r="ES847">
        <v>2000.008888888889</v>
      </c>
      <c r="ET847">
        <v>0.9799950000000001</v>
      </c>
      <c r="EU847">
        <v>0.0200048</v>
      </c>
      <c r="EV847">
        <v>0</v>
      </c>
      <c r="EW847">
        <v>1330.981111111111</v>
      </c>
      <c r="EX847">
        <v>5.00097</v>
      </c>
      <c r="EY847">
        <v>26956.3</v>
      </c>
      <c r="EZ847">
        <v>16707.63333333334</v>
      </c>
      <c r="FA847">
        <v>41.65255555555556</v>
      </c>
      <c r="FB847">
        <v>42.687</v>
      </c>
      <c r="FC847">
        <v>41.76377777777778</v>
      </c>
      <c r="FD847">
        <v>42.062</v>
      </c>
      <c r="FE847">
        <v>41.65255555555556</v>
      </c>
      <c r="FF847">
        <v>1955.098888888889</v>
      </c>
      <c r="FG847">
        <v>39.91</v>
      </c>
      <c r="FH847">
        <v>0</v>
      </c>
      <c r="FI847">
        <v>12840.20000004768</v>
      </c>
      <c r="FJ847">
        <v>0</v>
      </c>
      <c r="FK847">
        <v>1331.775</v>
      </c>
      <c r="FL847">
        <v>-10.1295726529319</v>
      </c>
      <c r="FM847">
        <v>-202.8410258099007</v>
      </c>
      <c r="FN847">
        <v>26972.65769230769</v>
      </c>
      <c r="FO847">
        <v>15</v>
      </c>
      <c r="FP847">
        <v>0</v>
      </c>
      <c r="FQ847" t="s">
        <v>439</v>
      </c>
      <c r="FR847">
        <v>1760210915.6</v>
      </c>
      <c r="FS847">
        <v>0</v>
      </c>
      <c r="FT847">
        <v>0</v>
      </c>
      <c r="FU847">
        <v>-0.215</v>
      </c>
      <c r="FV847">
        <v>0</v>
      </c>
      <c r="FW847">
        <v>-0.6919999999999999</v>
      </c>
      <c r="FX847">
        <v>0</v>
      </c>
      <c r="FY847">
        <v>400</v>
      </c>
      <c r="FZ847">
        <v>0</v>
      </c>
      <c r="GA847">
        <v>0.15</v>
      </c>
      <c r="GB847">
        <v>0</v>
      </c>
      <c r="GC847">
        <v>-51.6170175</v>
      </c>
      <c r="GD847">
        <v>-2.296972232645305</v>
      </c>
      <c r="GE847">
        <v>0.2424557999796051</v>
      </c>
      <c r="GF847">
        <v>0</v>
      </c>
      <c r="GG847">
        <v>1332.412058823529</v>
      </c>
      <c r="GH847">
        <v>-10.5370511882774</v>
      </c>
      <c r="GI847">
        <v>1.057101418173556</v>
      </c>
      <c r="GJ847">
        <v>0</v>
      </c>
      <c r="GK847">
        <v>5.04053075</v>
      </c>
      <c r="GL847">
        <v>-0.6644689305816178</v>
      </c>
      <c r="GM847">
        <v>0.06595889505546235</v>
      </c>
      <c r="GN847">
        <v>0</v>
      </c>
      <c r="GO847">
        <v>0</v>
      </c>
      <c r="GP847">
        <v>3</v>
      </c>
      <c r="GQ847" t="s">
        <v>455</v>
      </c>
      <c r="GR847">
        <v>3.13312</v>
      </c>
      <c r="GS847">
        <v>2.76047</v>
      </c>
      <c r="GT847">
        <v>0.169132</v>
      </c>
      <c r="GU847">
        <v>0.172704</v>
      </c>
      <c r="GV847">
        <v>0.0817671</v>
      </c>
      <c r="GW847">
        <v>0.0626637</v>
      </c>
      <c r="GX847">
        <v>26335.4</v>
      </c>
      <c r="GY847">
        <v>26230.2</v>
      </c>
      <c r="GZ847">
        <v>29485.1</v>
      </c>
      <c r="HA847">
        <v>29315.4</v>
      </c>
      <c r="HB847">
        <v>35780.1</v>
      </c>
      <c r="HC847">
        <v>36404.8</v>
      </c>
      <c r="HD847">
        <v>41486.3</v>
      </c>
      <c r="HE847">
        <v>41645.9</v>
      </c>
      <c r="HF847">
        <v>1.9114</v>
      </c>
      <c r="HG847">
        <v>1.8223</v>
      </c>
      <c r="HH847">
        <v>-0.014551</v>
      </c>
      <c r="HI847">
        <v>0</v>
      </c>
      <c r="HJ847">
        <v>24.2504</v>
      </c>
      <c r="HK847">
        <v>999.9</v>
      </c>
      <c r="HL847">
        <v>31.9</v>
      </c>
      <c r="HM847">
        <v>31.2</v>
      </c>
      <c r="HN847">
        <v>16.1315</v>
      </c>
      <c r="HO847">
        <v>62.3571</v>
      </c>
      <c r="HP847">
        <v>30.7171</v>
      </c>
      <c r="HQ847">
        <v>1</v>
      </c>
      <c r="HR847">
        <v>0.313638</v>
      </c>
      <c r="HS847">
        <v>5.07111</v>
      </c>
      <c r="HT847">
        <v>20.2678</v>
      </c>
      <c r="HU847">
        <v>5.21669</v>
      </c>
      <c r="HV847">
        <v>12.0161</v>
      </c>
      <c r="HW847">
        <v>4.98815</v>
      </c>
      <c r="HX847">
        <v>3.28783</v>
      </c>
      <c r="HY847">
        <v>9999</v>
      </c>
      <c r="HZ847">
        <v>9999</v>
      </c>
      <c r="IA847">
        <v>9999</v>
      </c>
      <c r="IB847">
        <v>999.9</v>
      </c>
      <c r="IC847">
        <v>4.97287</v>
      </c>
      <c r="ID847">
        <v>1.8666</v>
      </c>
      <c r="IE847">
        <v>1.86586</v>
      </c>
      <c r="IF847">
        <v>1.86585</v>
      </c>
      <c r="IG847">
        <v>1.8677</v>
      </c>
      <c r="IH847">
        <v>1.87014</v>
      </c>
      <c r="II847">
        <v>1.86875</v>
      </c>
      <c r="IJ847">
        <v>1.87027</v>
      </c>
      <c r="IK847">
        <v>0</v>
      </c>
      <c r="IL847">
        <v>0</v>
      </c>
      <c r="IM847">
        <v>0</v>
      </c>
      <c r="IN847">
        <v>0</v>
      </c>
      <c r="IO847" t="s">
        <v>441</v>
      </c>
      <c r="IP847" t="s">
        <v>442</v>
      </c>
      <c r="IQ847" t="s">
        <v>443</v>
      </c>
      <c r="IR847" t="s">
        <v>443</v>
      </c>
      <c r="IS847" t="s">
        <v>443</v>
      </c>
      <c r="IT847" t="s">
        <v>443</v>
      </c>
      <c r="IU847">
        <v>0</v>
      </c>
      <c r="IV847">
        <v>100</v>
      </c>
      <c r="IW847">
        <v>100</v>
      </c>
      <c r="IX847">
        <v>-3.398</v>
      </c>
      <c r="IY847">
        <v>0.079</v>
      </c>
      <c r="IZ847">
        <v>-1.414774939843471</v>
      </c>
      <c r="JA847">
        <v>-0.002262605230658699</v>
      </c>
      <c r="JB847">
        <v>4.117972070868355E-07</v>
      </c>
      <c r="JC847">
        <v>-1.535053720392113E-10</v>
      </c>
      <c r="JD847">
        <v>-0.05773197212917025</v>
      </c>
      <c r="JE847">
        <v>-0.004387372397949352</v>
      </c>
      <c r="JF847">
        <v>0.001148265067849212</v>
      </c>
      <c r="JG847">
        <v>-2.372704636287677E-05</v>
      </c>
      <c r="JH847">
        <v>4</v>
      </c>
      <c r="JI847">
        <v>2346</v>
      </c>
      <c r="JJ847">
        <v>1</v>
      </c>
      <c r="JK847">
        <v>24</v>
      </c>
      <c r="JL847">
        <v>21784.2</v>
      </c>
      <c r="JM847">
        <v>29358632.8</v>
      </c>
      <c r="JN847">
        <v>2.14111</v>
      </c>
      <c r="JO847">
        <v>2.24121</v>
      </c>
      <c r="JP847">
        <v>1.39648</v>
      </c>
      <c r="JQ847">
        <v>2.35229</v>
      </c>
      <c r="JR847">
        <v>1.49536</v>
      </c>
      <c r="JS847">
        <v>2.6355</v>
      </c>
      <c r="JT847">
        <v>35.9879</v>
      </c>
      <c r="JU847">
        <v>24.0262</v>
      </c>
      <c r="JV847">
        <v>18</v>
      </c>
      <c r="JW847">
        <v>503.128</v>
      </c>
      <c r="JX847">
        <v>435.976</v>
      </c>
      <c r="JY847">
        <v>18.6484</v>
      </c>
      <c r="JZ847">
        <v>31.4289</v>
      </c>
      <c r="KA847">
        <v>30.0002</v>
      </c>
      <c r="KB847">
        <v>31.2107</v>
      </c>
      <c r="KC847">
        <v>31.1361</v>
      </c>
      <c r="KD847">
        <v>42.8893</v>
      </c>
      <c r="KE847">
        <v>26.2194</v>
      </c>
      <c r="KF847">
        <v>22.2122</v>
      </c>
      <c r="KG847">
        <v>18.6385</v>
      </c>
      <c r="KH847">
        <v>1055.59</v>
      </c>
      <c r="KI847">
        <v>11.9348</v>
      </c>
      <c r="KJ847">
        <v>100.764</v>
      </c>
      <c r="KK847">
        <v>100.147</v>
      </c>
    </row>
    <row r="848" spans="1:297">
      <c r="A848">
        <v>832</v>
      </c>
      <c r="B848">
        <v>1761517974</v>
      </c>
      <c r="C848">
        <v>10763.5</v>
      </c>
      <c r="D848" t="s">
        <v>2114</v>
      </c>
      <c r="E848" t="s">
        <v>2115</v>
      </c>
      <c r="F848">
        <v>5</v>
      </c>
      <c r="G848" t="s">
        <v>1989</v>
      </c>
      <c r="H848" t="s">
        <v>436</v>
      </c>
      <c r="I848">
        <v>1761517971.2</v>
      </c>
      <c r="J848">
        <f>(K848)/1000</f>
        <v>0</v>
      </c>
      <c r="K848">
        <f>IF(DP848, AN848, AH848)</f>
        <v>0</v>
      </c>
      <c r="L848">
        <f>IF(DP848, AI848, AG848)</f>
        <v>0</v>
      </c>
      <c r="M848">
        <f>DR848 - IF(AU848&gt;1, L848*DL848*100.0/(AW848), 0)</f>
        <v>0</v>
      </c>
      <c r="N848">
        <f>((T848-J848/2)*M848-L848)/(T848+J848/2)</f>
        <v>0</v>
      </c>
      <c r="O848">
        <f>N848*(DY848+DZ848)/1000.0</f>
        <v>0</v>
      </c>
      <c r="P848">
        <f>(DR848 - IF(AU848&gt;1, L848*DL848*100.0/(AW848), 0))*(DY848+DZ848)/1000.0</f>
        <v>0</v>
      </c>
      <c r="Q848">
        <f>2.0/((1/S848-1/R848)+SIGN(S848)*SQRT((1/S848-1/R848)*(1/S848-1/R848) + 4*DM848/((DM848+1)*(DM848+1))*(2*1/S848*1/R848-1/R848*1/R848)))</f>
        <v>0</v>
      </c>
      <c r="R848">
        <f>IF(LEFT(DN848,1)&lt;&gt;"0",IF(LEFT(DN848,1)="1",3.0,DO848),$D$5+$E$5*(EF848*DY848/($K$5*1000))+$F$5*(EF848*DY848/($K$5*1000))*MAX(MIN(DL848,$J$5),$I$5)*MAX(MIN(DL848,$J$5),$I$5)+$G$5*MAX(MIN(DL848,$J$5),$I$5)*(EF848*DY848/($K$5*1000))+$H$5*(EF848*DY848/($K$5*1000))*(EF848*DY848/($K$5*1000)))</f>
        <v>0</v>
      </c>
      <c r="S848">
        <f>J848*(1000-(1000*0.61365*exp(17.502*W848/(240.97+W848))/(DY848+DZ848)+DT848)/2)/(1000*0.61365*exp(17.502*W848/(240.97+W848))/(DY848+DZ848)-DT848)</f>
        <v>0</v>
      </c>
      <c r="T848">
        <f>1/((DM848+1)/(Q848/1.6)+1/(R848/1.37)) + DM848/((DM848+1)/(Q848/1.6) + DM848/(R848/1.37))</f>
        <v>0</v>
      </c>
      <c r="U848">
        <f>(DH848*DK848)</f>
        <v>0</v>
      </c>
      <c r="V848">
        <f>(EA848+(U848+2*0.95*5.67E-8*(((EA848+$B$7)+273)^4-(EA848+273)^4)-44100*J848)/(1.84*29.3*R848+8*0.95*5.67E-8*(EA848+273)^3))</f>
        <v>0</v>
      </c>
      <c r="W848">
        <f>($C$7*EB848+$D$7*EC848+$E$7*V848)</f>
        <v>0</v>
      </c>
      <c r="X848">
        <f>0.61365*exp(17.502*W848/(240.97+W848))</f>
        <v>0</v>
      </c>
      <c r="Y848">
        <f>(Z848/AA848*100)</f>
        <v>0</v>
      </c>
      <c r="Z848">
        <f>DT848*(DY848+DZ848)/1000</f>
        <v>0</v>
      </c>
      <c r="AA848">
        <f>0.61365*exp(17.502*EA848/(240.97+EA848))</f>
        <v>0</v>
      </c>
      <c r="AB848">
        <f>(X848-DT848*(DY848+DZ848)/1000)</f>
        <v>0</v>
      </c>
      <c r="AC848">
        <f>(-J848*44100)</f>
        <v>0</v>
      </c>
      <c r="AD848">
        <f>2*29.3*R848*0.92*(EA848-W848)</f>
        <v>0</v>
      </c>
      <c r="AE848">
        <f>2*0.95*5.67E-8*(((EA848+$B$7)+273)^4-(W848+273)^4)</f>
        <v>0</v>
      </c>
      <c r="AF848">
        <f>U848+AE848+AC848+AD848</f>
        <v>0</v>
      </c>
      <c r="AG848">
        <f>DX848*AU848*(DS848-DR848*(1000-AU848*DU848)/(1000-AU848*DT848))/(100*DL848)</f>
        <v>0</v>
      </c>
      <c r="AH848">
        <f>1000*DX848*AU848*(DT848-DU848)/(100*DL848*(1000-AU848*DT848))</f>
        <v>0</v>
      </c>
      <c r="AI848">
        <f>(AJ848 - AK848 - DY848*1E3/(8.314*(EA848+273.15)) * AM848/DX848 * AL848) * DX848/(100*DL848) * (1000 - DU848)/1000</f>
        <v>0</v>
      </c>
      <c r="AJ848">
        <v>1056.569034656709</v>
      </c>
      <c r="AK848">
        <v>1017.321272727272</v>
      </c>
      <c r="AL848">
        <v>3.400824313426012</v>
      </c>
      <c r="AM848">
        <v>65.59915054871037</v>
      </c>
      <c r="AN848">
        <f>(AP848 - AO848 + DY848*1E3/(8.314*(EA848+273.15)) * AR848/DX848 * AQ848) * DX848/(100*DL848) * 1000/(1000 - AP848)</f>
        <v>0</v>
      </c>
      <c r="AO848">
        <v>11.85418395263055</v>
      </c>
      <c r="AP848">
        <v>16.79484606060607</v>
      </c>
      <c r="AQ848">
        <v>-3.376345915870809E-05</v>
      </c>
      <c r="AR848">
        <v>106.857020934854</v>
      </c>
      <c r="AS848">
        <v>0</v>
      </c>
      <c r="AT848">
        <v>0</v>
      </c>
      <c r="AU848">
        <f>IF(AS848*$H$13&gt;=AW848,1.0,(AW848/(AW848-AS848*$H$13)))</f>
        <v>0</v>
      </c>
      <c r="AV848">
        <f>(AU848-1)*100</f>
        <v>0</v>
      </c>
      <c r="AW848">
        <f>MAX(0,($B$13+$C$13*EF848)/(1+$D$13*EF848)*DY848/(EA848+273)*$E$13)</f>
        <v>0</v>
      </c>
      <c r="AX848" t="s">
        <v>437</v>
      </c>
      <c r="AY848" t="s">
        <v>437</v>
      </c>
      <c r="AZ848">
        <v>0</v>
      </c>
      <c r="BA848">
        <v>0</v>
      </c>
      <c r="BB848">
        <f>1-AZ848/BA848</f>
        <v>0</v>
      </c>
      <c r="BC848">
        <v>0</v>
      </c>
      <c r="BD848" t="s">
        <v>437</v>
      </c>
      <c r="BE848" t="s">
        <v>437</v>
      </c>
      <c r="BF848">
        <v>0</v>
      </c>
      <c r="BG848">
        <v>0</v>
      </c>
      <c r="BH848">
        <f>1-BF848/BG848</f>
        <v>0</v>
      </c>
      <c r="BI848">
        <v>0.5</v>
      </c>
      <c r="BJ848">
        <f>DI848</f>
        <v>0</v>
      </c>
      <c r="BK848">
        <f>L848</f>
        <v>0</v>
      </c>
      <c r="BL848">
        <f>BH848*BI848*BJ848</f>
        <v>0</v>
      </c>
      <c r="BM848">
        <f>(BK848-BC848)/BJ848</f>
        <v>0</v>
      </c>
      <c r="BN848">
        <f>(BA848-BG848)/BG848</f>
        <v>0</v>
      </c>
      <c r="BO848">
        <f>AZ848/(BB848+AZ848/BG848)</f>
        <v>0</v>
      </c>
      <c r="BP848" t="s">
        <v>437</v>
      </c>
      <c r="BQ848">
        <v>0</v>
      </c>
      <c r="BR848">
        <f>IF(BQ848&lt;&gt;0, BQ848, BO848)</f>
        <v>0</v>
      </c>
      <c r="BS848">
        <f>1-BR848/BG848</f>
        <v>0</v>
      </c>
      <c r="BT848">
        <f>(BG848-BF848)/(BG848-BR848)</f>
        <v>0</v>
      </c>
      <c r="BU848">
        <f>(BA848-BG848)/(BA848-BR848)</f>
        <v>0</v>
      </c>
      <c r="BV848">
        <f>(BG848-BF848)/(BG848-AZ848)</f>
        <v>0</v>
      </c>
      <c r="BW848">
        <f>(BA848-BG848)/(BA848-AZ848)</f>
        <v>0</v>
      </c>
      <c r="BX848">
        <f>(BT848*BR848/BF848)</f>
        <v>0</v>
      </c>
      <c r="BY848">
        <f>(1-BX848)</f>
        <v>0</v>
      </c>
      <c r="BZ848">
        <v>2020</v>
      </c>
      <c r="CA848">
        <v>290.0000000000001</v>
      </c>
      <c r="CB848">
        <v>1590.42</v>
      </c>
      <c r="CC848">
        <v>295</v>
      </c>
      <c r="CD848">
        <v>5220.67</v>
      </c>
      <c r="CE848">
        <v>1591.29</v>
      </c>
      <c r="CF848">
        <v>-0.87</v>
      </c>
      <c r="CG848">
        <v>300.0000000000001</v>
      </c>
      <c r="CH848">
        <v>23.8</v>
      </c>
      <c r="CI848">
        <v>1650.734719841875</v>
      </c>
      <c r="CJ848">
        <v>2.032994541366527</v>
      </c>
      <c r="CK848">
        <v>-31.03478562282126</v>
      </c>
      <c r="CL848">
        <v>0.9198548094063967</v>
      </c>
      <c r="CM848">
        <v>0.9759925733019913</v>
      </c>
      <c r="CN848">
        <v>-0.00431141668520578</v>
      </c>
      <c r="CO848">
        <v>289.9999999999999</v>
      </c>
      <c r="CP848">
        <v>1590.91</v>
      </c>
      <c r="CQ848">
        <v>765</v>
      </c>
      <c r="CR848">
        <v>5219.32</v>
      </c>
      <c r="CS848">
        <v>1591.27</v>
      </c>
      <c r="CT848">
        <v>-0.36</v>
      </c>
      <c r="DH848">
        <f>$B$11*EG848+$C$11*EH848+$F$11*ES848*(1-EV848)</f>
        <v>0</v>
      </c>
      <c r="DI848">
        <f>DH848*DJ848</f>
        <v>0</v>
      </c>
      <c r="DJ848">
        <f>($B$11*$D$9+$C$11*$D$9+$F$11*((FF848+EX848)/MAX(FF848+EX848+FG848, 0.1)*$I$9+FG848/MAX(FF848+EX848+FG848, 0.1)*$J$9))/($B$11+$C$11+$F$11)</f>
        <v>0</v>
      </c>
      <c r="DK848">
        <f>($B$11*$K$9+$C$11*$K$9+$F$11*((FF848+EX848)/MAX(FF848+EX848+FG848, 0.1)*$P$9+FG848/MAX(FF848+EX848+FG848, 0.1)*$Q$9))/($B$11+$C$11+$F$11)</f>
        <v>0</v>
      </c>
      <c r="DL848">
        <v>6</v>
      </c>
      <c r="DM848">
        <v>0.5</v>
      </c>
      <c r="DN848" t="s">
        <v>438</v>
      </c>
      <c r="DO848">
        <v>2</v>
      </c>
      <c r="DP848" t="b">
        <v>1</v>
      </c>
      <c r="DQ848">
        <v>1761517971.2</v>
      </c>
      <c r="DR848">
        <v>992.5599</v>
      </c>
      <c r="DS848">
        <v>1044.498</v>
      </c>
      <c r="DT848">
        <v>16.79532</v>
      </c>
      <c r="DU848">
        <v>11.85512</v>
      </c>
      <c r="DV848">
        <v>995.9723</v>
      </c>
      <c r="DW848">
        <v>16.71637</v>
      </c>
      <c r="DX848">
        <v>500.0002000000001</v>
      </c>
      <c r="DY848">
        <v>90.23694</v>
      </c>
      <c r="DZ848">
        <v>0.10005391</v>
      </c>
      <c r="EA848">
        <v>24.32751</v>
      </c>
      <c r="EB848">
        <v>24.01692</v>
      </c>
      <c r="EC848">
        <v>999.9</v>
      </c>
      <c r="ED848">
        <v>0</v>
      </c>
      <c r="EE848">
        <v>0</v>
      </c>
      <c r="EF848">
        <v>10007.368</v>
      </c>
      <c r="EG848">
        <v>0</v>
      </c>
      <c r="EH848">
        <v>1069.183</v>
      </c>
      <c r="EI848">
        <v>-51.93747</v>
      </c>
      <c r="EJ848">
        <v>1009.516</v>
      </c>
      <c r="EK848">
        <v>1057.029</v>
      </c>
      <c r="EL848">
        <v>4.940212</v>
      </c>
      <c r="EM848">
        <v>1044.498</v>
      </c>
      <c r="EN848">
        <v>11.85512</v>
      </c>
      <c r="EO848">
        <v>1.515559</v>
      </c>
      <c r="EP848">
        <v>1.069768</v>
      </c>
      <c r="EQ848">
        <v>13.12604</v>
      </c>
      <c r="ER848">
        <v>7.902926000000001</v>
      </c>
      <c r="ES848">
        <v>2000.008</v>
      </c>
      <c r="ET848">
        <v>0.9799950000000001</v>
      </c>
      <c r="EU848">
        <v>0.0200048</v>
      </c>
      <c r="EV848">
        <v>0</v>
      </c>
      <c r="EW848">
        <v>1329.934</v>
      </c>
      <c r="EX848">
        <v>5.000970000000001</v>
      </c>
      <c r="EY848">
        <v>26940.71</v>
      </c>
      <c r="EZ848">
        <v>16707.63</v>
      </c>
      <c r="FA848">
        <v>41.6498</v>
      </c>
      <c r="FB848">
        <v>42.687</v>
      </c>
      <c r="FC848">
        <v>41.77480000000001</v>
      </c>
      <c r="FD848">
        <v>42.062</v>
      </c>
      <c r="FE848">
        <v>41.64360000000001</v>
      </c>
      <c r="FF848">
        <v>1955.098</v>
      </c>
      <c r="FG848">
        <v>39.90999999999999</v>
      </c>
      <c r="FH848">
        <v>0</v>
      </c>
      <c r="FI848">
        <v>12845</v>
      </c>
      <c r="FJ848">
        <v>0</v>
      </c>
      <c r="FK848">
        <v>1330.877307692308</v>
      </c>
      <c r="FL848">
        <v>-10.53094017901628</v>
      </c>
      <c r="FM848">
        <v>-197.3914530069468</v>
      </c>
      <c r="FN848">
        <v>26956.58076923077</v>
      </c>
      <c r="FO848">
        <v>15</v>
      </c>
      <c r="FP848">
        <v>0</v>
      </c>
      <c r="FQ848" t="s">
        <v>439</v>
      </c>
      <c r="FR848">
        <v>1760210915.6</v>
      </c>
      <c r="FS848">
        <v>0</v>
      </c>
      <c r="FT848">
        <v>0</v>
      </c>
      <c r="FU848">
        <v>-0.215</v>
      </c>
      <c r="FV848">
        <v>0</v>
      </c>
      <c r="FW848">
        <v>-0.6919999999999999</v>
      </c>
      <c r="FX848">
        <v>0</v>
      </c>
      <c r="FY848">
        <v>400</v>
      </c>
      <c r="FZ848">
        <v>0</v>
      </c>
      <c r="GA848">
        <v>0.15</v>
      </c>
      <c r="GB848">
        <v>0</v>
      </c>
      <c r="GC848">
        <v>-51.7905</v>
      </c>
      <c r="GD848">
        <v>-1.226422996515695</v>
      </c>
      <c r="GE848">
        <v>0.1371801948302254</v>
      </c>
      <c r="GF848">
        <v>0</v>
      </c>
      <c r="GG848">
        <v>1331.423235294118</v>
      </c>
      <c r="GH848">
        <v>-10.98624904574468</v>
      </c>
      <c r="GI848">
        <v>1.095465843933511</v>
      </c>
      <c r="GJ848">
        <v>0</v>
      </c>
      <c r="GK848">
        <v>4.993660731707317</v>
      </c>
      <c r="GL848">
        <v>-0.5286982578397199</v>
      </c>
      <c r="GM848">
        <v>0.05494778592002943</v>
      </c>
      <c r="GN848">
        <v>0</v>
      </c>
      <c r="GO848">
        <v>0</v>
      </c>
      <c r="GP848">
        <v>3</v>
      </c>
      <c r="GQ848" t="s">
        <v>455</v>
      </c>
      <c r="GR848">
        <v>3.13297</v>
      </c>
      <c r="GS848">
        <v>2.76037</v>
      </c>
      <c r="GT848">
        <v>0.170981</v>
      </c>
      <c r="GU848">
        <v>0.174471</v>
      </c>
      <c r="GV848">
        <v>0.0817669</v>
      </c>
      <c r="GW848">
        <v>0.06276950000000001</v>
      </c>
      <c r="GX848">
        <v>26276.7</v>
      </c>
      <c r="GY848">
        <v>26173.8</v>
      </c>
      <c r="GZ848">
        <v>29485.1</v>
      </c>
      <c r="HA848">
        <v>29315.2</v>
      </c>
      <c r="HB848">
        <v>35780</v>
      </c>
      <c r="HC848">
        <v>36400.5</v>
      </c>
      <c r="HD848">
        <v>41486.1</v>
      </c>
      <c r="HE848">
        <v>41645.6</v>
      </c>
      <c r="HF848">
        <v>1.91122</v>
      </c>
      <c r="HG848">
        <v>1.82232</v>
      </c>
      <c r="HH848">
        <v>-0.0136904</v>
      </c>
      <c r="HI848">
        <v>0</v>
      </c>
      <c r="HJ848">
        <v>24.2521</v>
      </c>
      <c r="HK848">
        <v>999.9</v>
      </c>
      <c r="HL848">
        <v>31.9</v>
      </c>
      <c r="HM848">
        <v>31.2</v>
      </c>
      <c r="HN848">
        <v>16.1303</v>
      </c>
      <c r="HO848">
        <v>62.6971</v>
      </c>
      <c r="HP848">
        <v>30.9135</v>
      </c>
      <c r="HQ848">
        <v>1</v>
      </c>
      <c r="HR848">
        <v>0.313814</v>
      </c>
      <c r="HS848">
        <v>5.08682</v>
      </c>
      <c r="HT848">
        <v>20.2672</v>
      </c>
      <c r="HU848">
        <v>5.21714</v>
      </c>
      <c r="HV848">
        <v>12.0159</v>
      </c>
      <c r="HW848">
        <v>4.98825</v>
      </c>
      <c r="HX848">
        <v>3.28785</v>
      </c>
      <c r="HY848">
        <v>9999</v>
      </c>
      <c r="HZ848">
        <v>9999</v>
      </c>
      <c r="IA848">
        <v>9999</v>
      </c>
      <c r="IB848">
        <v>999.9</v>
      </c>
      <c r="IC848">
        <v>4.97286</v>
      </c>
      <c r="ID848">
        <v>1.86661</v>
      </c>
      <c r="IE848">
        <v>1.86588</v>
      </c>
      <c r="IF848">
        <v>1.86584</v>
      </c>
      <c r="IG848">
        <v>1.8677</v>
      </c>
      <c r="IH848">
        <v>1.87015</v>
      </c>
      <c r="II848">
        <v>1.86874</v>
      </c>
      <c r="IJ848">
        <v>1.87027</v>
      </c>
      <c r="IK848">
        <v>0</v>
      </c>
      <c r="IL848">
        <v>0</v>
      </c>
      <c r="IM848">
        <v>0</v>
      </c>
      <c r="IN848">
        <v>0</v>
      </c>
      <c r="IO848" t="s">
        <v>441</v>
      </c>
      <c r="IP848" t="s">
        <v>442</v>
      </c>
      <c r="IQ848" t="s">
        <v>443</v>
      </c>
      <c r="IR848" t="s">
        <v>443</v>
      </c>
      <c r="IS848" t="s">
        <v>443</v>
      </c>
      <c r="IT848" t="s">
        <v>443</v>
      </c>
      <c r="IU848">
        <v>0</v>
      </c>
      <c r="IV848">
        <v>100</v>
      </c>
      <c r="IW848">
        <v>100</v>
      </c>
      <c r="IX848">
        <v>-3.43</v>
      </c>
      <c r="IY848">
        <v>0.079</v>
      </c>
      <c r="IZ848">
        <v>-1.414774939843471</v>
      </c>
      <c r="JA848">
        <v>-0.002262605230658699</v>
      </c>
      <c r="JB848">
        <v>4.117972070868355E-07</v>
      </c>
      <c r="JC848">
        <v>-1.535053720392113E-10</v>
      </c>
      <c r="JD848">
        <v>-0.05773197212917025</v>
      </c>
      <c r="JE848">
        <v>-0.004387372397949352</v>
      </c>
      <c r="JF848">
        <v>0.001148265067849212</v>
      </c>
      <c r="JG848">
        <v>-2.372704636287677E-05</v>
      </c>
      <c r="JH848">
        <v>4</v>
      </c>
      <c r="JI848">
        <v>2346</v>
      </c>
      <c r="JJ848">
        <v>1</v>
      </c>
      <c r="JK848">
        <v>24</v>
      </c>
      <c r="JL848">
        <v>21784.3</v>
      </c>
      <c r="JM848">
        <v>29358632.9</v>
      </c>
      <c r="JN848">
        <v>2.16675</v>
      </c>
      <c r="JO848">
        <v>2.24731</v>
      </c>
      <c r="JP848">
        <v>1.39648</v>
      </c>
      <c r="JQ848">
        <v>2.35229</v>
      </c>
      <c r="JR848">
        <v>1.49536</v>
      </c>
      <c r="JS848">
        <v>2.68433</v>
      </c>
      <c r="JT848">
        <v>35.9645</v>
      </c>
      <c r="JU848">
        <v>24.0262</v>
      </c>
      <c r="JV848">
        <v>18</v>
      </c>
      <c r="JW848">
        <v>503.013</v>
      </c>
      <c r="JX848">
        <v>435.991</v>
      </c>
      <c r="JY848">
        <v>18.6364</v>
      </c>
      <c r="JZ848">
        <v>31.4304</v>
      </c>
      <c r="KA848">
        <v>30.0003</v>
      </c>
      <c r="KB848">
        <v>31.2107</v>
      </c>
      <c r="KC848">
        <v>31.1361</v>
      </c>
      <c r="KD848">
        <v>43.4781</v>
      </c>
      <c r="KE848">
        <v>25.9281</v>
      </c>
      <c r="KF848">
        <v>22.2122</v>
      </c>
      <c r="KG848">
        <v>18.6255</v>
      </c>
      <c r="KH848">
        <v>1075.64</v>
      </c>
      <c r="KI848">
        <v>11.9668</v>
      </c>
      <c r="KJ848">
        <v>100.764</v>
      </c>
      <c r="KK848">
        <v>100.147</v>
      </c>
    </row>
    <row r="849" spans="1:297">
      <c r="A849">
        <v>833</v>
      </c>
      <c r="B849">
        <v>1761517979</v>
      </c>
      <c r="C849">
        <v>10768.5</v>
      </c>
      <c r="D849" t="s">
        <v>2116</v>
      </c>
      <c r="E849" t="s">
        <v>2117</v>
      </c>
      <c r="F849">
        <v>5</v>
      </c>
      <c r="G849" t="s">
        <v>1989</v>
      </c>
      <c r="H849" t="s">
        <v>436</v>
      </c>
      <c r="I849">
        <v>1761517976.5</v>
      </c>
      <c r="J849">
        <f>(K849)/1000</f>
        <v>0</v>
      </c>
      <c r="K849">
        <f>IF(DP849, AN849, AH849)</f>
        <v>0</v>
      </c>
      <c r="L849">
        <f>IF(DP849, AI849, AG849)</f>
        <v>0</v>
      </c>
      <c r="M849">
        <f>DR849 - IF(AU849&gt;1, L849*DL849*100.0/(AW849), 0)</f>
        <v>0</v>
      </c>
      <c r="N849">
        <f>((T849-J849/2)*M849-L849)/(T849+J849/2)</f>
        <v>0</v>
      </c>
      <c r="O849">
        <f>N849*(DY849+DZ849)/1000.0</f>
        <v>0</v>
      </c>
      <c r="P849">
        <f>(DR849 - IF(AU849&gt;1, L849*DL849*100.0/(AW849), 0))*(DY849+DZ849)/1000.0</f>
        <v>0</v>
      </c>
      <c r="Q849">
        <f>2.0/((1/S849-1/R849)+SIGN(S849)*SQRT((1/S849-1/R849)*(1/S849-1/R849) + 4*DM849/((DM849+1)*(DM849+1))*(2*1/S849*1/R849-1/R849*1/R849)))</f>
        <v>0</v>
      </c>
      <c r="R849">
        <f>IF(LEFT(DN849,1)&lt;&gt;"0",IF(LEFT(DN849,1)="1",3.0,DO849),$D$5+$E$5*(EF849*DY849/($K$5*1000))+$F$5*(EF849*DY849/($K$5*1000))*MAX(MIN(DL849,$J$5),$I$5)*MAX(MIN(DL849,$J$5),$I$5)+$G$5*MAX(MIN(DL849,$J$5),$I$5)*(EF849*DY849/($K$5*1000))+$H$5*(EF849*DY849/($K$5*1000))*(EF849*DY849/($K$5*1000)))</f>
        <v>0</v>
      </c>
      <c r="S849">
        <f>J849*(1000-(1000*0.61365*exp(17.502*W849/(240.97+W849))/(DY849+DZ849)+DT849)/2)/(1000*0.61365*exp(17.502*W849/(240.97+W849))/(DY849+DZ849)-DT849)</f>
        <v>0</v>
      </c>
      <c r="T849">
        <f>1/((DM849+1)/(Q849/1.6)+1/(R849/1.37)) + DM849/((DM849+1)/(Q849/1.6) + DM849/(R849/1.37))</f>
        <v>0</v>
      </c>
      <c r="U849">
        <f>(DH849*DK849)</f>
        <v>0</v>
      </c>
      <c r="V849">
        <f>(EA849+(U849+2*0.95*5.67E-8*(((EA849+$B$7)+273)^4-(EA849+273)^4)-44100*J849)/(1.84*29.3*R849+8*0.95*5.67E-8*(EA849+273)^3))</f>
        <v>0</v>
      </c>
      <c r="W849">
        <f>($C$7*EB849+$D$7*EC849+$E$7*V849)</f>
        <v>0</v>
      </c>
      <c r="X849">
        <f>0.61365*exp(17.502*W849/(240.97+W849))</f>
        <v>0</v>
      </c>
      <c r="Y849">
        <f>(Z849/AA849*100)</f>
        <v>0</v>
      </c>
      <c r="Z849">
        <f>DT849*(DY849+DZ849)/1000</f>
        <v>0</v>
      </c>
      <c r="AA849">
        <f>0.61365*exp(17.502*EA849/(240.97+EA849))</f>
        <v>0</v>
      </c>
      <c r="AB849">
        <f>(X849-DT849*(DY849+DZ849)/1000)</f>
        <v>0</v>
      </c>
      <c r="AC849">
        <f>(-J849*44100)</f>
        <v>0</v>
      </c>
      <c r="AD849">
        <f>2*29.3*R849*0.92*(EA849-W849)</f>
        <v>0</v>
      </c>
      <c r="AE849">
        <f>2*0.95*5.67E-8*(((EA849+$B$7)+273)^4-(W849+273)^4)</f>
        <v>0</v>
      </c>
      <c r="AF849">
        <f>U849+AE849+AC849+AD849</f>
        <v>0</v>
      </c>
      <c r="AG849">
        <f>DX849*AU849*(DS849-DR849*(1000-AU849*DU849)/(1000-AU849*DT849))/(100*DL849)</f>
        <v>0</v>
      </c>
      <c r="AH849">
        <f>1000*DX849*AU849*(DT849-DU849)/(100*DL849*(1000-AU849*DT849))</f>
        <v>0</v>
      </c>
      <c r="AI849">
        <f>(AJ849 - AK849 - DY849*1E3/(8.314*(EA849+273.15)) * AM849/DX849 * AL849) * DX849/(100*DL849) * (1000 - DU849)/1000</f>
        <v>0</v>
      </c>
      <c r="AJ849">
        <v>1073.22032640265</v>
      </c>
      <c r="AK849">
        <v>1034.120545454545</v>
      </c>
      <c r="AL849">
        <v>3.363031174162468</v>
      </c>
      <c r="AM849">
        <v>65.59915054871037</v>
      </c>
      <c r="AN849">
        <f>(AP849 - AO849 + DY849*1E3/(8.314*(EA849+273.15)) * AR849/DX849 * AQ849) * DX849/(100*DL849) * 1000/(1000 - AP849)</f>
        <v>0</v>
      </c>
      <c r="AO849">
        <v>11.88088380741114</v>
      </c>
      <c r="AP849">
        <v>16.79143575757575</v>
      </c>
      <c r="AQ849">
        <v>-9.316912012649716E-05</v>
      </c>
      <c r="AR849">
        <v>106.857020934854</v>
      </c>
      <c r="AS849">
        <v>0</v>
      </c>
      <c r="AT849">
        <v>0</v>
      </c>
      <c r="AU849">
        <f>IF(AS849*$H$13&gt;=AW849,1.0,(AW849/(AW849-AS849*$H$13)))</f>
        <v>0</v>
      </c>
      <c r="AV849">
        <f>(AU849-1)*100</f>
        <v>0</v>
      </c>
      <c r="AW849">
        <f>MAX(0,($B$13+$C$13*EF849)/(1+$D$13*EF849)*DY849/(EA849+273)*$E$13)</f>
        <v>0</v>
      </c>
      <c r="AX849" t="s">
        <v>437</v>
      </c>
      <c r="AY849" t="s">
        <v>437</v>
      </c>
      <c r="AZ849">
        <v>0</v>
      </c>
      <c r="BA849">
        <v>0</v>
      </c>
      <c r="BB849">
        <f>1-AZ849/BA849</f>
        <v>0</v>
      </c>
      <c r="BC849">
        <v>0</v>
      </c>
      <c r="BD849" t="s">
        <v>437</v>
      </c>
      <c r="BE849" t="s">
        <v>437</v>
      </c>
      <c r="BF849">
        <v>0</v>
      </c>
      <c r="BG849">
        <v>0</v>
      </c>
      <c r="BH849">
        <f>1-BF849/BG849</f>
        <v>0</v>
      </c>
      <c r="BI849">
        <v>0.5</v>
      </c>
      <c r="BJ849">
        <f>DI849</f>
        <v>0</v>
      </c>
      <c r="BK849">
        <f>L849</f>
        <v>0</v>
      </c>
      <c r="BL849">
        <f>BH849*BI849*BJ849</f>
        <v>0</v>
      </c>
      <c r="BM849">
        <f>(BK849-BC849)/BJ849</f>
        <v>0</v>
      </c>
      <c r="BN849">
        <f>(BA849-BG849)/BG849</f>
        <v>0</v>
      </c>
      <c r="BO849">
        <f>AZ849/(BB849+AZ849/BG849)</f>
        <v>0</v>
      </c>
      <c r="BP849" t="s">
        <v>437</v>
      </c>
      <c r="BQ849">
        <v>0</v>
      </c>
      <c r="BR849">
        <f>IF(BQ849&lt;&gt;0, BQ849, BO849)</f>
        <v>0</v>
      </c>
      <c r="BS849">
        <f>1-BR849/BG849</f>
        <v>0</v>
      </c>
      <c r="BT849">
        <f>(BG849-BF849)/(BG849-BR849)</f>
        <v>0</v>
      </c>
      <c r="BU849">
        <f>(BA849-BG849)/(BA849-BR849)</f>
        <v>0</v>
      </c>
      <c r="BV849">
        <f>(BG849-BF849)/(BG849-AZ849)</f>
        <v>0</v>
      </c>
      <c r="BW849">
        <f>(BA849-BG849)/(BA849-AZ849)</f>
        <v>0</v>
      </c>
      <c r="BX849">
        <f>(BT849*BR849/BF849)</f>
        <v>0</v>
      </c>
      <c r="BY849">
        <f>(1-BX849)</f>
        <v>0</v>
      </c>
      <c r="BZ849">
        <v>2020</v>
      </c>
      <c r="CA849">
        <v>290.0000000000001</v>
      </c>
      <c r="CB849">
        <v>1590.42</v>
      </c>
      <c r="CC849">
        <v>295</v>
      </c>
      <c r="CD849">
        <v>5220.67</v>
      </c>
      <c r="CE849">
        <v>1591.29</v>
      </c>
      <c r="CF849">
        <v>-0.87</v>
      </c>
      <c r="CG849">
        <v>300.0000000000001</v>
      </c>
      <c r="CH849">
        <v>23.8</v>
      </c>
      <c r="CI849">
        <v>1650.734719841875</v>
      </c>
      <c r="CJ849">
        <v>2.032994541366527</v>
      </c>
      <c r="CK849">
        <v>-31.03478562282126</v>
      </c>
      <c r="CL849">
        <v>0.9198548094063967</v>
      </c>
      <c r="CM849">
        <v>0.9759925733019913</v>
      </c>
      <c r="CN849">
        <v>-0.00431141668520578</v>
      </c>
      <c r="CO849">
        <v>289.9999999999999</v>
      </c>
      <c r="CP849">
        <v>1590.91</v>
      </c>
      <c r="CQ849">
        <v>765</v>
      </c>
      <c r="CR849">
        <v>5219.32</v>
      </c>
      <c r="CS849">
        <v>1591.27</v>
      </c>
      <c r="CT849">
        <v>-0.36</v>
      </c>
      <c r="DH849">
        <f>$B$11*EG849+$C$11*EH849+$F$11*ES849*(1-EV849)</f>
        <v>0</v>
      </c>
      <c r="DI849">
        <f>DH849*DJ849</f>
        <v>0</v>
      </c>
      <c r="DJ849">
        <f>($B$11*$D$9+$C$11*$D$9+$F$11*((FF849+EX849)/MAX(FF849+EX849+FG849, 0.1)*$I$9+FG849/MAX(FF849+EX849+FG849, 0.1)*$J$9))/($B$11+$C$11+$F$11)</f>
        <v>0</v>
      </c>
      <c r="DK849">
        <f>($B$11*$K$9+$C$11*$K$9+$F$11*((FF849+EX849)/MAX(FF849+EX849+FG849, 0.1)*$P$9+FG849/MAX(FF849+EX849+FG849, 0.1)*$Q$9))/($B$11+$C$11+$F$11)</f>
        <v>0</v>
      </c>
      <c r="DL849">
        <v>6</v>
      </c>
      <c r="DM849">
        <v>0.5</v>
      </c>
      <c r="DN849" t="s">
        <v>438</v>
      </c>
      <c r="DO849">
        <v>2</v>
      </c>
      <c r="DP849" t="b">
        <v>1</v>
      </c>
      <c r="DQ849">
        <v>1761517976.5</v>
      </c>
      <c r="DR849">
        <v>1010.132222222222</v>
      </c>
      <c r="DS849">
        <v>1062.004444444445</v>
      </c>
      <c r="DT849">
        <v>16.79254444444445</v>
      </c>
      <c r="DU849">
        <v>11.88672222222222</v>
      </c>
      <c r="DV849">
        <v>1013.578888888889</v>
      </c>
      <c r="DW849">
        <v>16.71361111111111</v>
      </c>
      <c r="DX849">
        <v>499.9856666666666</v>
      </c>
      <c r="DY849">
        <v>90.24047777777777</v>
      </c>
      <c r="DZ849">
        <v>0.09995764444444444</v>
      </c>
      <c r="EA849">
        <v>24.32626666666667</v>
      </c>
      <c r="EB849">
        <v>24.02481111111111</v>
      </c>
      <c r="EC849">
        <v>999.9000000000001</v>
      </c>
      <c r="ED849">
        <v>0</v>
      </c>
      <c r="EE849">
        <v>0</v>
      </c>
      <c r="EF849">
        <v>10016.66666666667</v>
      </c>
      <c r="EG849">
        <v>0</v>
      </c>
      <c r="EH849">
        <v>1069.186666666667</v>
      </c>
      <c r="EI849">
        <v>-51.87062222222223</v>
      </c>
      <c r="EJ849">
        <v>1027.385555555556</v>
      </c>
      <c r="EK849">
        <v>1074.78</v>
      </c>
      <c r="EL849">
        <v>4.905819999999999</v>
      </c>
      <c r="EM849">
        <v>1062.004444444445</v>
      </c>
      <c r="EN849">
        <v>11.88672222222222</v>
      </c>
      <c r="EO849">
        <v>1.515367777777777</v>
      </c>
      <c r="EP849">
        <v>1.072662222222222</v>
      </c>
      <c r="EQ849">
        <v>13.12408888888889</v>
      </c>
      <c r="ER849">
        <v>7.942600000000001</v>
      </c>
      <c r="ES849">
        <v>2000.007777777778</v>
      </c>
      <c r="ET849">
        <v>0.9799950000000001</v>
      </c>
      <c r="EU849">
        <v>0.0200048</v>
      </c>
      <c r="EV849">
        <v>0</v>
      </c>
      <c r="EW849">
        <v>1329.207777777778</v>
      </c>
      <c r="EX849">
        <v>5.00097</v>
      </c>
      <c r="EY849">
        <v>26923.15555555555</v>
      </c>
      <c r="EZ849">
        <v>16707.63333333334</v>
      </c>
      <c r="FA849">
        <v>41.65944444444445</v>
      </c>
      <c r="FB849">
        <v>42.687</v>
      </c>
      <c r="FC849">
        <v>41.79133333333333</v>
      </c>
      <c r="FD849">
        <v>42.062</v>
      </c>
      <c r="FE849">
        <v>41.66633333333333</v>
      </c>
      <c r="FF849">
        <v>1955.097777777778</v>
      </c>
      <c r="FG849">
        <v>39.91</v>
      </c>
      <c r="FH849">
        <v>0</v>
      </c>
      <c r="FI849">
        <v>12850.40000009537</v>
      </c>
      <c r="FJ849">
        <v>0</v>
      </c>
      <c r="FK849">
        <v>1329.9256</v>
      </c>
      <c r="FL849">
        <v>-10.39307692078144</v>
      </c>
      <c r="FM849">
        <v>-197.5307689223646</v>
      </c>
      <c r="FN849">
        <v>26937.864</v>
      </c>
      <c r="FO849">
        <v>15</v>
      </c>
      <c r="FP849">
        <v>0</v>
      </c>
      <c r="FQ849" t="s">
        <v>439</v>
      </c>
      <c r="FR849">
        <v>1760210915.6</v>
      </c>
      <c r="FS849">
        <v>0</v>
      </c>
      <c r="FT849">
        <v>0</v>
      </c>
      <c r="FU849">
        <v>-0.215</v>
      </c>
      <c r="FV849">
        <v>0</v>
      </c>
      <c r="FW849">
        <v>-0.6919999999999999</v>
      </c>
      <c r="FX849">
        <v>0</v>
      </c>
      <c r="FY849">
        <v>400</v>
      </c>
      <c r="FZ849">
        <v>0</v>
      </c>
      <c r="GA849">
        <v>0.15</v>
      </c>
      <c r="GB849">
        <v>0</v>
      </c>
      <c r="GC849">
        <v>-51.83731219512196</v>
      </c>
      <c r="GD849">
        <v>-0.5482494773518833</v>
      </c>
      <c r="GE849">
        <v>0.09950940927473027</v>
      </c>
      <c r="GF849">
        <v>0</v>
      </c>
      <c r="GG849">
        <v>1330.678235294117</v>
      </c>
      <c r="GH849">
        <v>-10.48097785315335</v>
      </c>
      <c r="GI849">
        <v>1.048033089363779</v>
      </c>
      <c r="GJ849">
        <v>0</v>
      </c>
      <c r="GK849">
        <v>4.960311463414635</v>
      </c>
      <c r="GL849">
        <v>-0.3714737979094019</v>
      </c>
      <c r="GM849">
        <v>0.037613177605272</v>
      </c>
      <c r="GN849">
        <v>0</v>
      </c>
      <c r="GO849">
        <v>0</v>
      </c>
      <c r="GP849">
        <v>3</v>
      </c>
      <c r="GQ849" t="s">
        <v>455</v>
      </c>
      <c r="GR849">
        <v>3.13318</v>
      </c>
      <c r="GS849">
        <v>2.76049</v>
      </c>
      <c r="GT849">
        <v>0.17279</v>
      </c>
      <c r="GU849">
        <v>0.176247</v>
      </c>
      <c r="GV849">
        <v>0.08175789999999999</v>
      </c>
      <c r="GW849">
        <v>0.0629566</v>
      </c>
      <c r="GX849">
        <v>26219.1</v>
      </c>
      <c r="GY849">
        <v>26117.2</v>
      </c>
      <c r="GZ849">
        <v>29484.8</v>
      </c>
      <c r="HA849">
        <v>29315</v>
      </c>
      <c r="HB849">
        <v>35780.3</v>
      </c>
      <c r="HC849">
        <v>36392.8</v>
      </c>
      <c r="HD849">
        <v>41486.1</v>
      </c>
      <c r="HE849">
        <v>41645.1</v>
      </c>
      <c r="HF849">
        <v>1.91153</v>
      </c>
      <c r="HG849">
        <v>1.8225</v>
      </c>
      <c r="HH849">
        <v>-0.0138357</v>
      </c>
      <c r="HI849">
        <v>0</v>
      </c>
      <c r="HJ849">
        <v>24.2521</v>
      </c>
      <c r="HK849">
        <v>999.9</v>
      </c>
      <c r="HL849">
        <v>31.9</v>
      </c>
      <c r="HM849">
        <v>31.2</v>
      </c>
      <c r="HN849">
        <v>16.1313</v>
      </c>
      <c r="HO849">
        <v>62.6471</v>
      </c>
      <c r="HP849">
        <v>30.7532</v>
      </c>
      <c r="HQ849">
        <v>1</v>
      </c>
      <c r="HR849">
        <v>0.313989</v>
      </c>
      <c r="HS849">
        <v>5.13641</v>
      </c>
      <c r="HT849">
        <v>20.266</v>
      </c>
      <c r="HU849">
        <v>5.21714</v>
      </c>
      <c r="HV849">
        <v>12.0161</v>
      </c>
      <c r="HW849">
        <v>4.9879</v>
      </c>
      <c r="HX849">
        <v>3.28788</v>
      </c>
      <c r="HY849">
        <v>9999</v>
      </c>
      <c r="HZ849">
        <v>9999</v>
      </c>
      <c r="IA849">
        <v>9999</v>
      </c>
      <c r="IB849">
        <v>999.9</v>
      </c>
      <c r="IC849">
        <v>4.97286</v>
      </c>
      <c r="ID849">
        <v>1.8666</v>
      </c>
      <c r="IE849">
        <v>1.86584</v>
      </c>
      <c r="IF849">
        <v>1.86584</v>
      </c>
      <c r="IG849">
        <v>1.86768</v>
      </c>
      <c r="IH849">
        <v>1.87014</v>
      </c>
      <c r="II849">
        <v>1.86875</v>
      </c>
      <c r="IJ849">
        <v>1.87027</v>
      </c>
      <c r="IK849">
        <v>0</v>
      </c>
      <c r="IL849">
        <v>0</v>
      </c>
      <c r="IM849">
        <v>0</v>
      </c>
      <c r="IN849">
        <v>0</v>
      </c>
      <c r="IO849" t="s">
        <v>441</v>
      </c>
      <c r="IP849" t="s">
        <v>442</v>
      </c>
      <c r="IQ849" t="s">
        <v>443</v>
      </c>
      <c r="IR849" t="s">
        <v>443</v>
      </c>
      <c r="IS849" t="s">
        <v>443</v>
      </c>
      <c r="IT849" t="s">
        <v>443</v>
      </c>
      <c r="IU849">
        <v>0</v>
      </c>
      <c r="IV849">
        <v>100</v>
      </c>
      <c r="IW849">
        <v>100</v>
      </c>
      <c r="IX849">
        <v>-3.46</v>
      </c>
      <c r="IY849">
        <v>0.079</v>
      </c>
      <c r="IZ849">
        <v>-1.414774939843471</v>
      </c>
      <c r="JA849">
        <v>-0.002262605230658699</v>
      </c>
      <c r="JB849">
        <v>4.117972070868355E-07</v>
      </c>
      <c r="JC849">
        <v>-1.535053720392113E-10</v>
      </c>
      <c r="JD849">
        <v>-0.05773197212917025</v>
      </c>
      <c r="JE849">
        <v>-0.004387372397949352</v>
      </c>
      <c r="JF849">
        <v>0.001148265067849212</v>
      </c>
      <c r="JG849">
        <v>-2.372704636287677E-05</v>
      </c>
      <c r="JH849">
        <v>4</v>
      </c>
      <c r="JI849">
        <v>2346</v>
      </c>
      <c r="JJ849">
        <v>1</v>
      </c>
      <c r="JK849">
        <v>24</v>
      </c>
      <c r="JL849">
        <v>21784.4</v>
      </c>
      <c r="JM849">
        <v>29358633</v>
      </c>
      <c r="JN849">
        <v>2.19727</v>
      </c>
      <c r="JO849">
        <v>2.24487</v>
      </c>
      <c r="JP849">
        <v>1.39648</v>
      </c>
      <c r="JQ849">
        <v>2.35352</v>
      </c>
      <c r="JR849">
        <v>1.49536</v>
      </c>
      <c r="JS849">
        <v>2.70264</v>
      </c>
      <c r="JT849">
        <v>35.9645</v>
      </c>
      <c r="JU849">
        <v>24.035</v>
      </c>
      <c r="JV849">
        <v>18</v>
      </c>
      <c r="JW849">
        <v>503.231</v>
      </c>
      <c r="JX849">
        <v>436.118</v>
      </c>
      <c r="JY849">
        <v>18.6218</v>
      </c>
      <c r="JZ849">
        <v>31.4304</v>
      </c>
      <c r="KA849">
        <v>30.0003</v>
      </c>
      <c r="KB849">
        <v>31.2134</v>
      </c>
      <c r="KC849">
        <v>31.1387</v>
      </c>
      <c r="KD849">
        <v>44.0024</v>
      </c>
      <c r="KE849">
        <v>25.9281</v>
      </c>
      <c r="KF849">
        <v>22.2122</v>
      </c>
      <c r="KG849">
        <v>18.6001</v>
      </c>
      <c r="KH849">
        <v>1089.02</v>
      </c>
      <c r="KI849">
        <v>11.9983</v>
      </c>
      <c r="KJ849">
        <v>100.764</v>
      </c>
      <c r="KK849">
        <v>100.145</v>
      </c>
    </row>
    <row r="850" spans="1:297">
      <c r="A850">
        <v>834</v>
      </c>
      <c r="B850">
        <v>1761517984</v>
      </c>
      <c r="C850">
        <v>10773.5</v>
      </c>
      <c r="D850" t="s">
        <v>2118</v>
      </c>
      <c r="E850" t="s">
        <v>2119</v>
      </c>
      <c r="F850">
        <v>5</v>
      </c>
      <c r="G850" t="s">
        <v>1989</v>
      </c>
      <c r="H850" t="s">
        <v>436</v>
      </c>
      <c r="I850">
        <v>1761517981.2</v>
      </c>
      <c r="J850">
        <f>(K850)/1000</f>
        <v>0</v>
      </c>
      <c r="K850">
        <f>IF(DP850, AN850, AH850)</f>
        <v>0</v>
      </c>
      <c r="L850">
        <f>IF(DP850, AI850, AG850)</f>
        <v>0</v>
      </c>
      <c r="M850">
        <f>DR850 - IF(AU850&gt;1, L850*DL850*100.0/(AW850), 0)</f>
        <v>0</v>
      </c>
      <c r="N850">
        <f>((T850-J850/2)*M850-L850)/(T850+J850/2)</f>
        <v>0</v>
      </c>
      <c r="O850">
        <f>N850*(DY850+DZ850)/1000.0</f>
        <v>0</v>
      </c>
      <c r="P850">
        <f>(DR850 - IF(AU850&gt;1, L850*DL850*100.0/(AW850), 0))*(DY850+DZ850)/1000.0</f>
        <v>0</v>
      </c>
      <c r="Q850">
        <f>2.0/((1/S850-1/R850)+SIGN(S850)*SQRT((1/S850-1/R850)*(1/S850-1/R850) + 4*DM850/((DM850+1)*(DM850+1))*(2*1/S850*1/R850-1/R850*1/R850)))</f>
        <v>0</v>
      </c>
      <c r="R850">
        <f>IF(LEFT(DN850,1)&lt;&gt;"0",IF(LEFT(DN850,1)="1",3.0,DO850),$D$5+$E$5*(EF850*DY850/($K$5*1000))+$F$5*(EF850*DY850/($K$5*1000))*MAX(MIN(DL850,$J$5),$I$5)*MAX(MIN(DL850,$J$5),$I$5)+$G$5*MAX(MIN(DL850,$J$5),$I$5)*(EF850*DY850/($K$5*1000))+$H$5*(EF850*DY850/($K$5*1000))*(EF850*DY850/($K$5*1000)))</f>
        <v>0</v>
      </c>
      <c r="S850">
        <f>J850*(1000-(1000*0.61365*exp(17.502*W850/(240.97+W850))/(DY850+DZ850)+DT850)/2)/(1000*0.61365*exp(17.502*W850/(240.97+W850))/(DY850+DZ850)-DT850)</f>
        <v>0</v>
      </c>
      <c r="T850">
        <f>1/((DM850+1)/(Q850/1.6)+1/(R850/1.37)) + DM850/((DM850+1)/(Q850/1.6) + DM850/(R850/1.37))</f>
        <v>0</v>
      </c>
      <c r="U850">
        <f>(DH850*DK850)</f>
        <v>0</v>
      </c>
      <c r="V850">
        <f>(EA850+(U850+2*0.95*5.67E-8*(((EA850+$B$7)+273)^4-(EA850+273)^4)-44100*J850)/(1.84*29.3*R850+8*0.95*5.67E-8*(EA850+273)^3))</f>
        <v>0</v>
      </c>
      <c r="W850">
        <f>($C$7*EB850+$D$7*EC850+$E$7*V850)</f>
        <v>0</v>
      </c>
      <c r="X850">
        <f>0.61365*exp(17.502*W850/(240.97+W850))</f>
        <v>0</v>
      </c>
      <c r="Y850">
        <f>(Z850/AA850*100)</f>
        <v>0</v>
      </c>
      <c r="Z850">
        <f>DT850*(DY850+DZ850)/1000</f>
        <v>0</v>
      </c>
      <c r="AA850">
        <f>0.61365*exp(17.502*EA850/(240.97+EA850))</f>
        <v>0</v>
      </c>
      <c r="AB850">
        <f>(X850-DT850*(DY850+DZ850)/1000)</f>
        <v>0</v>
      </c>
      <c r="AC850">
        <f>(-J850*44100)</f>
        <v>0</v>
      </c>
      <c r="AD850">
        <f>2*29.3*R850*0.92*(EA850-W850)</f>
        <v>0</v>
      </c>
      <c r="AE850">
        <f>2*0.95*5.67E-8*(((EA850+$B$7)+273)^4-(W850+273)^4)</f>
        <v>0</v>
      </c>
      <c r="AF850">
        <f>U850+AE850+AC850+AD850</f>
        <v>0</v>
      </c>
      <c r="AG850">
        <f>DX850*AU850*(DS850-DR850*(1000-AU850*DU850)/(1000-AU850*DT850))/(100*DL850)</f>
        <v>0</v>
      </c>
      <c r="AH850">
        <f>1000*DX850*AU850*(DT850-DU850)/(100*DL850*(1000-AU850*DT850))</f>
        <v>0</v>
      </c>
      <c r="AI850">
        <f>(AJ850 - AK850 - DY850*1E3/(8.314*(EA850+273.15)) * AM850/DX850 * AL850) * DX850/(100*DL850) * (1000 - DU850)/1000</f>
        <v>0</v>
      </c>
      <c r="AJ850">
        <v>1090.385105448637</v>
      </c>
      <c r="AK850">
        <v>1051.11</v>
      </c>
      <c r="AL850">
        <v>3.397856823871368</v>
      </c>
      <c r="AM850">
        <v>65.59915054871037</v>
      </c>
      <c r="AN850">
        <f>(AP850 - AO850 + DY850*1E3/(8.314*(EA850+273.15)) * AR850/DX850 * AQ850) * DX850/(100*DL850) * 1000/(1000 - AP850)</f>
        <v>0</v>
      </c>
      <c r="AO850">
        <v>11.93331504030723</v>
      </c>
      <c r="AP850">
        <v>16.79516848484849</v>
      </c>
      <c r="AQ850">
        <v>7.321180543708866E-05</v>
      </c>
      <c r="AR850">
        <v>106.857020934854</v>
      </c>
      <c r="AS850">
        <v>0</v>
      </c>
      <c r="AT850">
        <v>0</v>
      </c>
      <c r="AU850">
        <f>IF(AS850*$H$13&gt;=AW850,1.0,(AW850/(AW850-AS850*$H$13)))</f>
        <v>0</v>
      </c>
      <c r="AV850">
        <f>(AU850-1)*100</f>
        <v>0</v>
      </c>
      <c r="AW850">
        <f>MAX(0,($B$13+$C$13*EF850)/(1+$D$13*EF850)*DY850/(EA850+273)*$E$13)</f>
        <v>0</v>
      </c>
      <c r="AX850" t="s">
        <v>437</v>
      </c>
      <c r="AY850" t="s">
        <v>437</v>
      </c>
      <c r="AZ850">
        <v>0</v>
      </c>
      <c r="BA850">
        <v>0</v>
      </c>
      <c r="BB850">
        <f>1-AZ850/BA850</f>
        <v>0</v>
      </c>
      <c r="BC850">
        <v>0</v>
      </c>
      <c r="BD850" t="s">
        <v>437</v>
      </c>
      <c r="BE850" t="s">
        <v>437</v>
      </c>
      <c r="BF850">
        <v>0</v>
      </c>
      <c r="BG850">
        <v>0</v>
      </c>
      <c r="BH850">
        <f>1-BF850/BG850</f>
        <v>0</v>
      </c>
      <c r="BI850">
        <v>0.5</v>
      </c>
      <c r="BJ850">
        <f>DI850</f>
        <v>0</v>
      </c>
      <c r="BK850">
        <f>L850</f>
        <v>0</v>
      </c>
      <c r="BL850">
        <f>BH850*BI850*BJ850</f>
        <v>0</v>
      </c>
      <c r="BM850">
        <f>(BK850-BC850)/BJ850</f>
        <v>0</v>
      </c>
      <c r="BN850">
        <f>(BA850-BG850)/BG850</f>
        <v>0</v>
      </c>
      <c r="BO850">
        <f>AZ850/(BB850+AZ850/BG850)</f>
        <v>0</v>
      </c>
      <c r="BP850" t="s">
        <v>437</v>
      </c>
      <c r="BQ850">
        <v>0</v>
      </c>
      <c r="BR850">
        <f>IF(BQ850&lt;&gt;0, BQ850, BO850)</f>
        <v>0</v>
      </c>
      <c r="BS850">
        <f>1-BR850/BG850</f>
        <v>0</v>
      </c>
      <c r="BT850">
        <f>(BG850-BF850)/(BG850-BR850)</f>
        <v>0</v>
      </c>
      <c r="BU850">
        <f>(BA850-BG850)/(BA850-BR850)</f>
        <v>0</v>
      </c>
      <c r="BV850">
        <f>(BG850-BF850)/(BG850-AZ850)</f>
        <v>0</v>
      </c>
      <c r="BW850">
        <f>(BA850-BG850)/(BA850-AZ850)</f>
        <v>0</v>
      </c>
      <c r="BX850">
        <f>(BT850*BR850/BF850)</f>
        <v>0</v>
      </c>
      <c r="BY850">
        <f>(1-BX850)</f>
        <v>0</v>
      </c>
      <c r="BZ850">
        <v>2020</v>
      </c>
      <c r="CA850">
        <v>290.0000000000001</v>
      </c>
      <c r="CB850">
        <v>1590.42</v>
      </c>
      <c r="CC850">
        <v>295</v>
      </c>
      <c r="CD850">
        <v>5220.67</v>
      </c>
      <c r="CE850">
        <v>1591.29</v>
      </c>
      <c r="CF850">
        <v>-0.87</v>
      </c>
      <c r="CG850">
        <v>300.0000000000001</v>
      </c>
      <c r="CH850">
        <v>23.8</v>
      </c>
      <c r="CI850">
        <v>1650.734719841875</v>
      </c>
      <c r="CJ850">
        <v>2.032994541366527</v>
      </c>
      <c r="CK850">
        <v>-31.03478562282126</v>
      </c>
      <c r="CL850">
        <v>0.9198548094063967</v>
      </c>
      <c r="CM850">
        <v>0.9759925733019913</v>
      </c>
      <c r="CN850">
        <v>-0.00431141668520578</v>
      </c>
      <c r="CO850">
        <v>289.9999999999999</v>
      </c>
      <c r="CP850">
        <v>1590.91</v>
      </c>
      <c r="CQ850">
        <v>765</v>
      </c>
      <c r="CR850">
        <v>5219.32</v>
      </c>
      <c r="CS850">
        <v>1591.27</v>
      </c>
      <c r="CT850">
        <v>-0.36</v>
      </c>
      <c r="DH850">
        <f>$B$11*EG850+$C$11*EH850+$F$11*ES850*(1-EV850)</f>
        <v>0</v>
      </c>
      <c r="DI850">
        <f>DH850*DJ850</f>
        <v>0</v>
      </c>
      <c r="DJ850">
        <f>($B$11*$D$9+$C$11*$D$9+$F$11*((FF850+EX850)/MAX(FF850+EX850+FG850, 0.1)*$I$9+FG850/MAX(FF850+EX850+FG850, 0.1)*$J$9))/($B$11+$C$11+$F$11)</f>
        <v>0</v>
      </c>
      <c r="DK850">
        <f>($B$11*$K$9+$C$11*$K$9+$F$11*((FF850+EX850)/MAX(FF850+EX850+FG850, 0.1)*$P$9+FG850/MAX(FF850+EX850+FG850, 0.1)*$Q$9))/($B$11+$C$11+$F$11)</f>
        <v>0</v>
      </c>
      <c r="DL850">
        <v>6</v>
      </c>
      <c r="DM850">
        <v>0.5</v>
      </c>
      <c r="DN850" t="s">
        <v>438</v>
      </c>
      <c r="DO850">
        <v>2</v>
      </c>
      <c r="DP850" t="b">
        <v>1</v>
      </c>
      <c r="DQ850">
        <v>1761517981.2</v>
      </c>
      <c r="DR850">
        <v>1025.784</v>
      </c>
      <c r="DS850">
        <v>1077.871</v>
      </c>
      <c r="DT850">
        <v>16.79381</v>
      </c>
      <c r="DU850">
        <v>11.93007</v>
      </c>
      <c r="DV850">
        <v>1029.259</v>
      </c>
      <c r="DW850">
        <v>16.7149</v>
      </c>
      <c r="DX850">
        <v>500.0269999999999</v>
      </c>
      <c r="DY850">
        <v>90.24100000000001</v>
      </c>
      <c r="DZ850">
        <v>0.10007105</v>
      </c>
      <c r="EA850">
        <v>24.32375</v>
      </c>
      <c r="EB850">
        <v>24.02796</v>
      </c>
      <c r="EC850">
        <v>999.9</v>
      </c>
      <c r="ED850">
        <v>0</v>
      </c>
      <c r="EE850">
        <v>0</v>
      </c>
      <c r="EF850">
        <v>9998.432999999999</v>
      </c>
      <c r="EG850">
        <v>0</v>
      </c>
      <c r="EH850">
        <v>1069.182</v>
      </c>
      <c r="EI850">
        <v>-52.08568</v>
      </c>
      <c r="EJ850">
        <v>1043.305</v>
      </c>
      <c r="EK850">
        <v>1090.883</v>
      </c>
      <c r="EL850">
        <v>4.863749</v>
      </c>
      <c r="EM850">
        <v>1077.871</v>
      </c>
      <c r="EN850">
        <v>11.93007</v>
      </c>
      <c r="EO850">
        <v>1.515493</v>
      </c>
      <c r="EP850">
        <v>1.076583</v>
      </c>
      <c r="EQ850">
        <v>13.12534</v>
      </c>
      <c r="ER850">
        <v>7.996185</v>
      </c>
      <c r="ES850">
        <v>2000.007</v>
      </c>
      <c r="ET850">
        <v>0.9799950000000001</v>
      </c>
      <c r="EU850">
        <v>0.0200048</v>
      </c>
      <c r="EV850">
        <v>0</v>
      </c>
      <c r="EW850">
        <v>1328.497</v>
      </c>
      <c r="EX850">
        <v>5.000970000000001</v>
      </c>
      <c r="EY850">
        <v>26907.97</v>
      </c>
      <c r="EZ850">
        <v>16707.61</v>
      </c>
      <c r="FA850">
        <v>41.6684</v>
      </c>
      <c r="FB850">
        <v>42.687</v>
      </c>
      <c r="FC850">
        <v>41.781</v>
      </c>
      <c r="FD850">
        <v>42.062</v>
      </c>
      <c r="FE850">
        <v>41.6622</v>
      </c>
      <c r="FF850">
        <v>1955.097</v>
      </c>
      <c r="FG850">
        <v>39.90999999999999</v>
      </c>
      <c r="FH850">
        <v>0</v>
      </c>
      <c r="FI850">
        <v>12855.20000004768</v>
      </c>
      <c r="FJ850">
        <v>0</v>
      </c>
      <c r="FK850">
        <v>1329.1272</v>
      </c>
      <c r="FL850">
        <v>-8.602307718298349</v>
      </c>
      <c r="FM850">
        <v>-196.3076926020974</v>
      </c>
      <c r="FN850">
        <v>26922.12</v>
      </c>
      <c r="FO850">
        <v>15</v>
      </c>
      <c r="FP850">
        <v>0</v>
      </c>
      <c r="FQ850" t="s">
        <v>439</v>
      </c>
      <c r="FR850">
        <v>1760210915.6</v>
      </c>
      <c r="FS850">
        <v>0</v>
      </c>
      <c r="FT850">
        <v>0</v>
      </c>
      <c r="FU850">
        <v>-0.215</v>
      </c>
      <c r="FV850">
        <v>0</v>
      </c>
      <c r="FW850">
        <v>-0.6919999999999999</v>
      </c>
      <c r="FX850">
        <v>0</v>
      </c>
      <c r="FY850">
        <v>400</v>
      </c>
      <c r="FZ850">
        <v>0</v>
      </c>
      <c r="GA850">
        <v>0.15</v>
      </c>
      <c r="GB850">
        <v>0</v>
      </c>
      <c r="GC850">
        <v>-51.93431951219512</v>
      </c>
      <c r="GD850">
        <v>-0.7991393728223204</v>
      </c>
      <c r="GE850">
        <v>0.120013418395128</v>
      </c>
      <c r="GF850">
        <v>0</v>
      </c>
      <c r="GG850">
        <v>1329.700588235294</v>
      </c>
      <c r="GH850">
        <v>-10.11122995752309</v>
      </c>
      <c r="GI850">
        <v>1.013444740582596</v>
      </c>
      <c r="GJ850">
        <v>0</v>
      </c>
      <c r="GK850">
        <v>4.917999512195122</v>
      </c>
      <c r="GL850">
        <v>-0.3680178397212483</v>
      </c>
      <c r="GM850">
        <v>0.03735649987202861</v>
      </c>
      <c r="GN850">
        <v>0</v>
      </c>
      <c r="GO850">
        <v>0</v>
      </c>
      <c r="GP850">
        <v>3</v>
      </c>
      <c r="GQ850" t="s">
        <v>455</v>
      </c>
      <c r="GR850">
        <v>3.13313</v>
      </c>
      <c r="GS850">
        <v>2.76033</v>
      </c>
      <c r="GT850">
        <v>0.1746</v>
      </c>
      <c r="GU850">
        <v>0.177998</v>
      </c>
      <c r="GV850">
        <v>0.0817687</v>
      </c>
      <c r="GW850">
        <v>0.063024</v>
      </c>
      <c r="GX850">
        <v>26162</v>
      </c>
      <c r="GY850">
        <v>26061.9</v>
      </c>
      <c r="GZ850">
        <v>29485.3</v>
      </c>
      <c r="HA850">
        <v>29315.3</v>
      </c>
      <c r="HB850">
        <v>35780.3</v>
      </c>
      <c r="HC850">
        <v>36390.6</v>
      </c>
      <c r="HD850">
        <v>41486.5</v>
      </c>
      <c r="HE850">
        <v>41645.6</v>
      </c>
      <c r="HF850">
        <v>1.91147</v>
      </c>
      <c r="HG850">
        <v>1.8225</v>
      </c>
      <c r="HH850">
        <v>-0.0139326</v>
      </c>
      <c r="HI850">
        <v>0</v>
      </c>
      <c r="HJ850">
        <v>24.2542</v>
      </c>
      <c r="HK850">
        <v>999.9</v>
      </c>
      <c r="HL850">
        <v>31.8</v>
      </c>
      <c r="HM850">
        <v>31.2</v>
      </c>
      <c r="HN850">
        <v>16.0786</v>
      </c>
      <c r="HO850">
        <v>62.4171</v>
      </c>
      <c r="HP850">
        <v>30.7171</v>
      </c>
      <c r="HQ850">
        <v>1</v>
      </c>
      <c r="HR850">
        <v>0.314487</v>
      </c>
      <c r="HS850">
        <v>5.19697</v>
      </c>
      <c r="HT850">
        <v>20.264</v>
      </c>
      <c r="HU850">
        <v>5.21609</v>
      </c>
      <c r="HV850">
        <v>12.0159</v>
      </c>
      <c r="HW850">
        <v>4.98795</v>
      </c>
      <c r="HX850">
        <v>3.2876</v>
      </c>
      <c r="HY850">
        <v>9999</v>
      </c>
      <c r="HZ850">
        <v>9999</v>
      </c>
      <c r="IA850">
        <v>9999</v>
      </c>
      <c r="IB850">
        <v>999.9</v>
      </c>
      <c r="IC850">
        <v>4.97284</v>
      </c>
      <c r="ID850">
        <v>1.8666</v>
      </c>
      <c r="IE850">
        <v>1.86585</v>
      </c>
      <c r="IF850">
        <v>1.86584</v>
      </c>
      <c r="IG850">
        <v>1.86768</v>
      </c>
      <c r="IH850">
        <v>1.87013</v>
      </c>
      <c r="II850">
        <v>1.86874</v>
      </c>
      <c r="IJ850">
        <v>1.87027</v>
      </c>
      <c r="IK850">
        <v>0</v>
      </c>
      <c r="IL850">
        <v>0</v>
      </c>
      <c r="IM850">
        <v>0</v>
      </c>
      <c r="IN850">
        <v>0</v>
      </c>
      <c r="IO850" t="s">
        <v>441</v>
      </c>
      <c r="IP850" t="s">
        <v>442</v>
      </c>
      <c r="IQ850" t="s">
        <v>443</v>
      </c>
      <c r="IR850" t="s">
        <v>443</v>
      </c>
      <c r="IS850" t="s">
        <v>443</v>
      </c>
      <c r="IT850" t="s">
        <v>443</v>
      </c>
      <c r="IU850">
        <v>0</v>
      </c>
      <c r="IV850">
        <v>100</v>
      </c>
      <c r="IW850">
        <v>100</v>
      </c>
      <c r="IX850">
        <v>-3.49</v>
      </c>
      <c r="IY850">
        <v>0.079</v>
      </c>
      <c r="IZ850">
        <v>-1.414774939843471</v>
      </c>
      <c r="JA850">
        <v>-0.002262605230658699</v>
      </c>
      <c r="JB850">
        <v>4.117972070868355E-07</v>
      </c>
      <c r="JC850">
        <v>-1.535053720392113E-10</v>
      </c>
      <c r="JD850">
        <v>-0.05773197212917025</v>
      </c>
      <c r="JE850">
        <v>-0.004387372397949352</v>
      </c>
      <c r="JF850">
        <v>0.001148265067849212</v>
      </c>
      <c r="JG850">
        <v>-2.372704636287677E-05</v>
      </c>
      <c r="JH850">
        <v>4</v>
      </c>
      <c r="JI850">
        <v>2346</v>
      </c>
      <c r="JJ850">
        <v>1</v>
      </c>
      <c r="JK850">
        <v>24</v>
      </c>
      <c r="JL850">
        <v>21784.5</v>
      </c>
      <c r="JM850">
        <v>29358633.1</v>
      </c>
      <c r="JN850">
        <v>2.22168</v>
      </c>
      <c r="JO850">
        <v>2.25464</v>
      </c>
      <c r="JP850">
        <v>1.39771</v>
      </c>
      <c r="JQ850">
        <v>2.35352</v>
      </c>
      <c r="JR850">
        <v>1.49536</v>
      </c>
      <c r="JS850">
        <v>2.55127</v>
      </c>
      <c r="JT850">
        <v>35.9645</v>
      </c>
      <c r="JU850">
        <v>24.0175</v>
      </c>
      <c r="JV850">
        <v>18</v>
      </c>
      <c r="JW850">
        <v>503.198</v>
      </c>
      <c r="JX850">
        <v>436.117</v>
      </c>
      <c r="JY850">
        <v>18.5982</v>
      </c>
      <c r="JZ850">
        <v>31.4304</v>
      </c>
      <c r="KA850">
        <v>30.0003</v>
      </c>
      <c r="KB850">
        <v>31.2134</v>
      </c>
      <c r="KC850">
        <v>31.1387</v>
      </c>
      <c r="KD850">
        <v>44.5872</v>
      </c>
      <c r="KE850">
        <v>25.6561</v>
      </c>
      <c r="KF850">
        <v>22.2122</v>
      </c>
      <c r="KG850">
        <v>18.5737</v>
      </c>
      <c r="KH850">
        <v>1109.07</v>
      </c>
      <c r="KI850">
        <v>12.0272</v>
      </c>
      <c r="KJ850">
        <v>100.765</v>
      </c>
      <c r="KK850">
        <v>100.147</v>
      </c>
    </row>
    <row r="851" spans="1:297">
      <c r="A851">
        <v>835</v>
      </c>
      <c r="B851">
        <v>1761517989.1</v>
      </c>
      <c r="C851">
        <v>10778.59999990463</v>
      </c>
      <c r="D851" t="s">
        <v>2120</v>
      </c>
      <c r="E851" t="s">
        <v>2121</v>
      </c>
      <c r="F851">
        <v>5</v>
      </c>
      <c r="G851" t="s">
        <v>1989</v>
      </c>
      <c r="H851" t="s">
        <v>436</v>
      </c>
      <c r="I851">
        <v>1761517986.43</v>
      </c>
      <c r="J851">
        <f>(K851)/1000</f>
        <v>0</v>
      </c>
      <c r="K851">
        <f>IF(DP851, AN851, AH851)</f>
        <v>0</v>
      </c>
      <c r="L851">
        <f>IF(DP851, AI851, AG851)</f>
        <v>0</v>
      </c>
      <c r="M851">
        <f>DR851 - IF(AU851&gt;1, L851*DL851*100.0/(AW851), 0)</f>
        <v>0</v>
      </c>
      <c r="N851">
        <f>((T851-J851/2)*M851-L851)/(T851+J851/2)</f>
        <v>0</v>
      </c>
      <c r="O851">
        <f>N851*(DY851+DZ851)/1000.0</f>
        <v>0</v>
      </c>
      <c r="P851">
        <f>(DR851 - IF(AU851&gt;1, L851*DL851*100.0/(AW851), 0))*(DY851+DZ851)/1000.0</f>
        <v>0</v>
      </c>
      <c r="Q851">
        <f>2.0/((1/S851-1/R851)+SIGN(S851)*SQRT((1/S851-1/R851)*(1/S851-1/R851) + 4*DM851/((DM851+1)*(DM851+1))*(2*1/S851*1/R851-1/R851*1/R851)))</f>
        <v>0</v>
      </c>
      <c r="R851">
        <f>IF(LEFT(DN851,1)&lt;&gt;"0",IF(LEFT(DN851,1)="1",3.0,DO851),$D$5+$E$5*(EF851*DY851/($K$5*1000))+$F$5*(EF851*DY851/($K$5*1000))*MAX(MIN(DL851,$J$5),$I$5)*MAX(MIN(DL851,$J$5),$I$5)+$G$5*MAX(MIN(DL851,$J$5),$I$5)*(EF851*DY851/($K$5*1000))+$H$5*(EF851*DY851/($K$5*1000))*(EF851*DY851/($K$5*1000)))</f>
        <v>0</v>
      </c>
      <c r="S851">
        <f>J851*(1000-(1000*0.61365*exp(17.502*W851/(240.97+W851))/(DY851+DZ851)+DT851)/2)/(1000*0.61365*exp(17.502*W851/(240.97+W851))/(DY851+DZ851)-DT851)</f>
        <v>0</v>
      </c>
      <c r="T851">
        <f>1/((DM851+1)/(Q851/1.6)+1/(R851/1.37)) + DM851/((DM851+1)/(Q851/1.6) + DM851/(R851/1.37))</f>
        <v>0</v>
      </c>
      <c r="U851">
        <f>(DH851*DK851)</f>
        <v>0</v>
      </c>
      <c r="V851">
        <f>(EA851+(U851+2*0.95*5.67E-8*(((EA851+$B$7)+273)^4-(EA851+273)^4)-44100*J851)/(1.84*29.3*R851+8*0.95*5.67E-8*(EA851+273)^3))</f>
        <v>0</v>
      </c>
      <c r="W851">
        <f>($C$7*EB851+$D$7*EC851+$E$7*V851)</f>
        <v>0</v>
      </c>
      <c r="X851">
        <f>0.61365*exp(17.502*W851/(240.97+W851))</f>
        <v>0</v>
      </c>
      <c r="Y851">
        <f>(Z851/AA851*100)</f>
        <v>0</v>
      </c>
      <c r="Z851">
        <f>DT851*(DY851+DZ851)/1000</f>
        <v>0</v>
      </c>
      <c r="AA851">
        <f>0.61365*exp(17.502*EA851/(240.97+EA851))</f>
        <v>0</v>
      </c>
      <c r="AB851">
        <f>(X851-DT851*(DY851+DZ851)/1000)</f>
        <v>0</v>
      </c>
      <c r="AC851">
        <f>(-J851*44100)</f>
        <v>0</v>
      </c>
      <c r="AD851">
        <f>2*29.3*R851*0.92*(EA851-W851)</f>
        <v>0</v>
      </c>
      <c r="AE851">
        <f>2*0.95*5.67E-8*(((EA851+$B$7)+273)^4-(W851+273)^4)</f>
        <v>0</v>
      </c>
      <c r="AF851">
        <f>U851+AE851+AC851+AD851</f>
        <v>0</v>
      </c>
      <c r="AG851">
        <f>DX851*AU851*(DS851-DR851*(1000-AU851*DU851)/(1000-AU851*DT851))/(100*DL851)</f>
        <v>0</v>
      </c>
      <c r="AH851">
        <f>1000*DX851*AU851*(DT851-DU851)/(100*DL851*(1000-AU851*DT851))</f>
        <v>0</v>
      </c>
      <c r="AI851">
        <f>(AJ851 - AK851 - DY851*1E3/(8.314*(EA851+273.15)) * AM851/DX851 * AL851) * DX851/(100*DL851) * (1000 - DU851)/1000</f>
        <v>0</v>
      </c>
      <c r="AJ851">
        <v>1107.687156514333</v>
      </c>
      <c r="AK851">
        <v>1068.373345461649</v>
      </c>
      <c r="AL851">
        <v>3.392237779797654</v>
      </c>
      <c r="AM851">
        <v>65.59915054871037</v>
      </c>
      <c r="AN851">
        <f>(AP851 - AO851 + DY851*1E3/(8.314*(EA851+273.15)) * AR851/DX851 * AQ851) * DX851/(100*DL851) * 1000/(1000 - AP851)</f>
        <v>0</v>
      </c>
      <c r="AO851">
        <v>11.94522076751972</v>
      </c>
      <c r="AP851">
        <v>16.79069755932313</v>
      </c>
      <c r="AQ851">
        <v>-5.014121794898166E-05</v>
      </c>
      <c r="AR851">
        <v>106.857020934854</v>
      </c>
      <c r="AS851">
        <v>0</v>
      </c>
      <c r="AT851">
        <v>0</v>
      </c>
      <c r="AU851">
        <f>IF(AS851*$H$13&gt;=AW851,1.0,(AW851/(AW851-AS851*$H$13)))</f>
        <v>0</v>
      </c>
      <c r="AV851">
        <f>(AU851-1)*100</f>
        <v>0</v>
      </c>
      <c r="AW851">
        <f>MAX(0,($B$13+$C$13*EF851)/(1+$D$13*EF851)*DY851/(EA851+273)*$E$13)</f>
        <v>0</v>
      </c>
      <c r="AX851" t="s">
        <v>437</v>
      </c>
      <c r="AY851" t="s">
        <v>437</v>
      </c>
      <c r="AZ851">
        <v>0</v>
      </c>
      <c r="BA851">
        <v>0</v>
      </c>
      <c r="BB851">
        <f>1-AZ851/BA851</f>
        <v>0</v>
      </c>
      <c r="BC851">
        <v>0</v>
      </c>
      <c r="BD851" t="s">
        <v>437</v>
      </c>
      <c r="BE851" t="s">
        <v>437</v>
      </c>
      <c r="BF851">
        <v>0</v>
      </c>
      <c r="BG851">
        <v>0</v>
      </c>
      <c r="BH851">
        <f>1-BF851/BG851</f>
        <v>0</v>
      </c>
      <c r="BI851">
        <v>0.5</v>
      </c>
      <c r="BJ851">
        <f>DI851</f>
        <v>0</v>
      </c>
      <c r="BK851">
        <f>L851</f>
        <v>0</v>
      </c>
      <c r="BL851">
        <f>BH851*BI851*BJ851</f>
        <v>0</v>
      </c>
      <c r="BM851">
        <f>(BK851-BC851)/BJ851</f>
        <v>0</v>
      </c>
      <c r="BN851">
        <f>(BA851-BG851)/BG851</f>
        <v>0</v>
      </c>
      <c r="BO851">
        <f>AZ851/(BB851+AZ851/BG851)</f>
        <v>0</v>
      </c>
      <c r="BP851" t="s">
        <v>437</v>
      </c>
      <c r="BQ851">
        <v>0</v>
      </c>
      <c r="BR851">
        <f>IF(BQ851&lt;&gt;0, BQ851, BO851)</f>
        <v>0</v>
      </c>
      <c r="BS851">
        <f>1-BR851/BG851</f>
        <v>0</v>
      </c>
      <c r="BT851">
        <f>(BG851-BF851)/(BG851-BR851)</f>
        <v>0</v>
      </c>
      <c r="BU851">
        <f>(BA851-BG851)/(BA851-BR851)</f>
        <v>0</v>
      </c>
      <c r="BV851">
        <f>(BG851-BF851)/(BG851-AZ851)</f>
        <v>0</v>
      </c>
      <c r="BW851">
        <f>(BA851-BG851)/(BA851-AZ851)</f>
        <v>0</v>
      </c>
      <c r="BX851">
        <f>(BT851*BR851/BF851)</f>
        <v>0</v>
      </c>
      <c r="BY851">
        <f>(1-BX851)</f>
        <v>0</v>
      </c>
      <c r="BZ851">
        <v>2020</v>
      </c>
      <c r="CA851">
        <v>290.0000000000001</v>
      </c>
      <c r="CB851">
        <v>1590.42</v>
      </c>
      <c r="CC851">
        <v>295</v>
      </c>
      <c r="CD851">
        <v>5220.67</v>
      </c>
      <c r="CE851">
        <v>1591.29</v>
      </c>
      <c r="CF851">
        <v>-0.87</v>
      </c>
      <c r="CG851">
        <v>300.0000000000001</v>
      </c>
      <c r="CH851">
        <v>23.8</v>
      </c>
      <c r="CI851">
        <v>1650.734719841875</v>
      </c>
      <c r="CJ851">
        <v>2.032994541366527</v>
      </c>
      <c r="CK851">
        <v>-31.03478562282126</v>
      </c>
      <c r="CL851">
        <v>0.9198548094063967</v>
      </c>
      <c r="CM851">
        <v>0.9759925733019913</v>
      </c>
      <c r="CN851">
        <v>-0.00431141668520578</v>
      </c>
      <c r="CO851">
        <v>289.9999999999999</v>
      </c>
      <c r="CP851">
        <v>1590.91</v>
      </c>
      <c r="CQ851">
        <v>765</v>
      </c>
      <c r="CR851">
        <v>5219.32</v>
      </c>
      <c r="CS851">
        <v>1591.27</v>
      </c>
      <c r="CT851">
        <v>-0.36</v>
      </c>
      <c r="DH851">
        <f>$B$11*EG851+$C$11*EH851+$F$11*ES851*(1-EV851)</f>
        <v>0</v>
      </c>
      <c r="DI851">
        <f>DH851*DJ851</f>
        <v>0</v>
      </c>
      <c r="DJ851">
        <f>($B$11*$D$9+$C$11*$D$9+$F$11*((FF851+EX851)/MAX(FF851+EX851+FG851, 0.1)*$I$9+FG851/MAX(FF851+EX851+FG851, 0.1)*$J$9))/($B$11+$C$11+$F$11)</f>
        <v>0</v>
      </c>
      <c r="DK851">
        <f>($B$11*$K$9+$C$11*$K$9+$F$11*((FF851+EX851)/MAX(FF851+EX851+FG851, 0.1)*$P$9+FG851/MAX(FF851+EX851+FG851, 0.1)*$Q$9))/($B$11+$C$11+$F$11)</f>
        <v>0</v>
      </c>
      <c r="DL851">
        <v>6</v>
      </c>
      <c r="DM851">
        <v>0.5</v>
      </c>
      <c r="DN851" t="s">
        <v>438</v>
      </c>
      <c r="DO851">
        <v>2</v>
      </c>
      <c r="DP851" t="b">
        <v>1</v>
      </c>
      <c r="DQ851">
        <v>1761517986.43</v>
      </c>
      <c r="DR851">
        <v>1043.186</v>
      </c>
      <c r="DS851">
        <v>1095.421</v>
      </c>
      <c r="DT851">
        <v>16.7932</v>
      </c>
      <c r="DU851">
        <v>11.94639</v>
      </c>
      <c r="DV851">
        <v>1046.693</v>
      </c>
      <c r="DW851">
        <v>16.71426</v>
      </c>
      <c r="DX851">
        <v>500.0113</v>
      </c>
      <c r="DY851">
        <v>90.24019</v>
      </c>
      <c r="DZ851">
        <v>0.09998512000000001</v>
      </c>
      <c r="EA851">
        <v>24.3237</v>
      </c>
      <c r="EB851">
        <v>24.02395</v>
      </c>
      <c r="EC851">
        <v>999.9</v>
      </c>
      <c r="ED851">
        <v>0</v>
      </c>
      <c r="EE851">
        <v>0</v>
      </c>
      <c r="EF851">
        <v>10010.268</v>
      </c>
      <c r="EG851">
        <v>0</v>
      </c>
      <c r="EH851">
        <v>1069.209</v>
      </c>
      <c r="EI851">
        <v>-52.23728000000001</v>
      </c>
      <c r="EJ851">
        <v>1061.003</v>
      </c>
      <c r="EK851">
        <v>1108.666</v>
      </c>
      <c r="EL851">
        <v>4.846805999999999</v>
      </c>
      <c r="EM851">
        <v>1095.421</v>
      </c>
      <c r="EN851">
        <v>11.94639</v>
      </c>
      <c r="EO851">
        <v>1.51542</v>
      </c>
      <c r="EP851">
        <v>1.078043</v>
      </c>
      <c r="EQ851">
        <v>13.12464</v>
      </c>
      <c r="ER851">
        <v>8.016133999999999</v>
      </c>
      <c r="ES851">
        <v>1999.972</v>
      </c>
      <c r="ET851">
        <v>0.9799947000000001</v>
      </c>
      <c r="EU851">
        <v>0.02000511</v>
      </c>
      <c r="EV851">
        <v>0</v>
      </c>
      <c r="EW851">
        <v>1327.536</v>
      </c>
      <c r="EX851">
        <v>5.000970000000001</v>
      </c>
      <c r="EY851">
        <v>26890.56</v>
      </c>
      <c r="EZ851">
        <v>16707.33</v>
      </c>
      <c r="FA851">
        <v>41.687</v>
      </c>
      <c r="FB851">
        <v>42.7059</v>
      </c>
      <c r="FC851">
        <v>41.7872</v>
      </c>
      <c r="FD851">
        <v>42.062</v>
      </c>
      <c r="FE851">
        <v>41.656</v>
      </c>
      <c r="FF851">
        <v>1955.062</v>
      </c>
      <c r="FG851">
        <v>39.90999999999999</v>
      </c>
      <c r="FH851">
        <v>0</v>
      </c>
      <c r="FI851">
        <v>12860</v>
      </c>
      <c r="FJ851">
        <v>0</v>
      </c>
      <c r="FK851">
        <v>1328.3908</v>
      </c>
      <c r="FL851">
        <v>-9.629230777573211</v>
      </c>
      <c r="FM851">
        <v>-195.5615388081466</v>
      </c>
      <c r="FN851">
        <v>26906.38</v>
      </c>
      <c r="FO851">
        <v>15</v>
      </c>
      <c r="FP851">
        <v>0</v>
      </c>
      <c r="FQ851" t="s">
        <v>439</v>
      </c>
      <c r="FR851">
        <v>1760210915.6</v>
      </c>
      <c r="FS851">
        <v>0</v>
      </c>
      <c r="FT851">
        <v>0</v>
      </c>
      <c r="FU851">
        <v>-0.215</v>
      </c>
      <c r="FV851">
        <v>0</v>
      </c>
      <c r="FW851">
        <v>-0.6919999999999999</v>
      </c>
      <c r="FX851">
        <v>0</v>
      </c>
      <c r="FY851">
        <v>400</v>
      </c>
      <c r="FZ851">
        <v>0</v>
      </c>
      <c r="GA851">
        <v>0.15</v>
      </c>
      <c r="GB851">
        <v>0</v>
      </c>
      <c r="GC851">
        <v>-52.01389024390244</v>
      </c>
      <c r="GD851">
        <v>-1.103214716700914</v>
      </c>
      <c r="GE851">
        <v>0.1409373997082603</v>
      </c>
      <c r="GF851">
        <v>0</v>
      </c>
      <c r="GG851">
        <v>1329.004705882353</v>
      </c>
      <c r="GH851">
        <v>-9.500076388898584</v>
      </c>
      <c r="GI851">
        <v>0.9612407279262554</v>
      </c>
      <c r="GJ851">
        <v>0</v>
      </c>
      <c r="GK851">
        <v>4.894502682926829</v>
      </c>
      <c r="GL851">
        <v>-0.382004363605064</v>
      </c>
      <c r="GM851">
        <v>0.03792194358148095</v>
      </c>
      <c r="GN851">
        <v>0</v>
      </c>
      <c r="GO851">
        <v>0</v>
      </c>
      <c r="GP851">
        <v>3</v>
      </c>
      <c r="GQ851" t="s">
        <v>455</v>
      </c>
      <c r="GR851">
        <v>3.1332</v>
      </c>
      <c r="GS851">
        <v>2.76025</v>
      </c>
      <c r="GT851">
        <v>0.176425</v>
      </c>
      <c r="GU851">
        <v>0.179794</v>
      </c>
      <c r="GV851">
        <v>0.0817489</v>
      </c>
      <c r="GW851">
        <v>0.0631307</v>
      </c>
      <c r="GX851">
        <v>26104</v>
      </c>
      <c r="GY851">
        <v>26004.4</v>
      </c>
      <c r="GZ851">
        <v>29485.2</v>
      </c>
      <c r="HA851">
        <v>29314.8</v>
      </c>
      <c r="HB851">
        <v>35781.3</v>
      </c>
      <c r="HC851">
        <v>36385.9</v>
      </c>
      <c r="HD851">
        <v>41486.8</v>
      </c>
      <c r="HE851">
        <v>41644.9</v>
      </c>
      <c r="HF851">
        <v>1.91107</v>
      </c>
      <c r="HG851">
        <v>1.8227</v>
      </c>
      <c r="HH851">
        <v>-0.0136681</v>
      </c>
      <c r="HI851">
        <v>0</v>
      </c>
      <c r="HJ851">
        <v>24.2542</v>
      </c>
      <c r="HK851">
        <v>999.9</v>
      </c>
      <c r="HL851">
        <v>31.8</v>
      </c>
      <c r="HM851">
        <v>31.2</v>
      </c>
      <c r="HN851">
        <v>16.0801</v>
      </c>
      <c r="HO851">
        <v>62.5689</v>
      </c>
      <c r="HP851">
        <v>30.6891</v>
      </c>
      <c r="HQ851">
        <v>1</v>
      </c>
      <c r="HR851">
        <v>0.314771</v>
      </c>
      <c r="HS851">
        <v>5.23157</v>
      </c>
      <c r="HT851">
        <v>20.2633</v>
      </c>
      <c r="HU851">
        <v>5.21609</v>
      </c>
      <c r="HV851">
        <v>12.0161</v>
      </c>
      <c r="HW851">
        <v>4.98795</v>
      </c>
      <c r="HX851">
        <v>3.28763</v>
      </c>
      <c r="HY851">
        <v>9999</v>
      </c>
      <c r="HZ851">
        <v>9999</v>
      </c>
      <c r="IA851">
        <v>9999</v>
      </c>
      <c r="IB851">
        <v>999.9</v>
      </c>
      <c r="IC851">
        <v>4.97288</v>
      </c>
      <c r="ID851">
        <v>1.86661</v>
      </c>
      <c r="IE851">
        <v>1.86585</v>
      </c>
      <c r="IF851">
        <v>1.86585</v>
      </c>
      <c r="IG851">
        <v>1.86769</v>
      </c>
      <c r="IH851">
        <v>1.87015</v>
      </c>
      <c r="II851">
        <v>1.86874</v>
      </c>
      <c r="IJ851">
        <v>1.87027</v>
      </c>
      <c r="IK851">
        <v>0</v>
      </c>
      <c r="IL851">
        <v>0</v>
      </c>
      <c r="IM851">
        <v>0</v>
      </c>
      <c r="IN851">
        <v>0</v>
      </c>
      <c r="IO851" t="s">
        <v>441</v>
      </c>
      <c r="IP851" t="s">
        <v>442</v>
      </c>
      <c r="IQ851" t="s">
        <v>443</v>
      </c>
      <c r="IR851" t="s">
        <v>443</v>
      </c>
      <c r="IS851" t="s">
        <v>443</v>
      </c>
      <c r="IT851" t="s">
        <v>443</v>
      </c>
      <c r="IU851">
        <v>0</v>
      </c>
      <c r="IV851">
        <v>100</v>
      </c>
      <c r="IW851">
        <v>100</v>
      </c>
      <c r="IX851">
        <v>-3.52</v>
      </c>
      <c r="IY851">
        <v>0.0789</v>
      </c>
      <c r="IZ851">
        <v>-1.414774939843471</v>
      </c>
      <c r="JA851">
        <v>-0.002262605230658699</v>
      </c>
      <c r="JB851">
        <v>4.117972070868355E-07</v>
      </c>
      <c r="JC851">
        <v>-1.535053720392113E-10</v>
      </c>
      <c r="JD851">
        <v>-0.05773197212917025</v>
      </c>
      <c r="JE851">
        <v>-0.004387372397949352</v>
      </c>
      <c r="JF851">
        <v>0.001148265067849212</v>
      </c>
      <c r="JG851">
        <v>-2.372704636287677E-05</v>
      </c>
      <c r="JH851">
        <v>4</v>
      </c>
      <c r="JI851">
        <v>2346</v>
      </c>
      <c r="JJ851">
        <v>1</v>
      </c>
      <c r="JK851">
        <v>24</v>
      </c>
      <c r="JL851">
        <v>21784.6</v>
      </c>
      <c r="JM851">
        <v>29358633.2</v>
      </c>
      <c r="JN851">
        <v>2.25342</v>
      </c>
      <c r="JO851">
        <v>2.23633</v>
      </c>
      <c r="JP851">
        <v>1.39648</v>
      </c>
      <c r="JQ851">
        <v>2.35229</v>
      </c>
      <c r="JR851">
        <v>1.49536</v>
      </c>
      <c r="JS851">
        <v>2.63306</v>
      </c>
      <c r="JT851">
        <v>35.9645</v>
      </c>
      <c r="JU851">
        <v>24.035</v>
      </c>
      <c r="JV851">
        <v>18</v>
      </c>
      <c r="JW851">
        <v>502.937</v>
      </c>
      <c r="JX851">
        <v>436.241</v>
      </c>
      <c r="JY851">
        <v>18.5704</v>
      </c>
      <c r="JZ851">
        <v>31.4324</v>
      </c>
      <c r="KA851">
        <v>30.0004</v>
      </c>
      <c r="KB851">
        <v>31.2134</v>
      </c>
      <c r="KC851">
        <v>31.1387</v>
      </c>
      <c r="KD851">
        <v>45.1005</v>
      </c>
      <c r="KE851">
        <v>25.385</v>
      </c>
      <c r="KF851">
        <v>22.2122</v>
      </c>
      <c r="KG851">
        <v>18.5497</v>
      </c>
      <c r="KH851">
        <v>1122.45</v>
      </c>
      <c r="KI851">
        <v>12.0633</v>
      </c>
      <c r="KJ851">
        <v>100.765</v>
      </c>
      <c r="KK851">
        <v>100.145</v>
      </c>
    </row>
    <row r="852" spans="1:297">
      <c r="A852">
        <v>836</v>
      </c>
      <c r="B852">
        <v>1761517994.1</v>
      </c>
      <c r="C852">
        <v>10783.59999990463</v>
      </c>
      <c r="D852" t="s">
        <v>2122</v>
      </c>
      <c r="E852" t="s">
        <v>2123</v>
      </c>
      <c r="F852">
        <v>5</v>
      </c>
      <c r="G852" t="s">
        <v>1989</v>
      </c>
      <c r="H852" t="s">
        <v>436</v>
      </c>
      <c r="I852">
        <v>1761517991.3</v>
      </c>
      <c r="J852">
        <f>(K852)/1000</f>
        <v>0</v>
      </c>
      <c r="K852">
        <f>IF(DP852, AN852, AH852)</f>
        <v>0</v>
      </c>
      <c r="L852">
        <f>IF(DP852, AI852, AG852)</f>
        <v>0</v>
      </c>
      <c r="M852">
        <f>DR852 - IF(AU852&gt;1, L852*DL852*100.0/(AW852), 0)</f>
        <v>0</v>
      </c>
      <c r="N852">
        <f>((T852-J852/2)*M852-L852)/(T852+J852/2)</f>
        <v>0</v>
      </c>
      <c r="O852">
        <f>N852*(DY852+DZ852)/1000.0</f>
        <v>0</v>
      </c>
      <c r="P852">
        <f>(DR852 - IF(AU852&gt;1, L852*DL852*100.0/(AW852), 0))*(DY852+DZ852)/1000.0</f>
        <v>0</v>
      </c>
      <c r="Q852">
        <f>2.0/((1/S852-1/R852)+SIGN(S852)*SQRT((1/S852-1/R852)*(1/S852-1/R852) + 4*DM852/((DM852+1)*(DM852+1))*(2*1/S852*1/R852-1/R852*1/R852)))</f>
        <v>0</v>
      </c>
      <c r="R852">
        <f>IF(LEFT(DN852,1)&lt;&gt;"0",IF(LEFT(DN852,1)="1",3.0,DO852),$D$5+$E$5*(EF852*DY852/($K$5*1000))+$F$5*(EF852*DY852/($K$5*1000))*MAX(MIN(DL852,$J$5),$I$5)*MAX(MIN(DL852,$J$5),$I$5)+$G$5*MAX(MIN(DL852,$J$5),$I$5)*(EF852*DY852/($K$5*1000))+$H$5*(EF852*DY852/($K$5*1000))*(EF852*DY852/($K$5*1000)))</f>
        <v>0</v>
      </c>
      <c r="S852">
        <f>J852*(1000-(1000*0.61365*exp(17.502*W852/(240.97+W852))/(DY852+DZ852)+DT852)/2)/(1000*0.61365*exp(17.502*W852/(240.97+W852))/(DY852+DZ852)-DT852)</f>
        <v>0</v>
      </c>
      <c r="T852">
        <f>1/((DM852+1)/(Q852/1.6)+1/(R852/1.37)) + DM852/((DM852+1)/(Q852/1.6) + DM852/(R852/1.37))</f>
        <v>0</v>
      </c>
      <c r="U852">
        <f>(DH852*DK852)</f>
        <v>0</v>
      </c>
      <c r="V852">
        <f>(EA852+(U852+2*0.95*5.67E-8*(((EA852+$B$7)+273)^4-(EA852+273)^4)-44100*J852)/(1.84*29.3*R852+8*0.95*5.67E-8*(EA852+273)^3))</f>
        <v>0</v>
      </c>
      <c r="W852">
        <f>($C$7*EB852+$D$7*EC852+$E$7*V852)</f>
        <v>0</v>
      </c>
      <c r="X852">
        <f>0.61365*exp(17.502*W852/(240.97+W852))</f>
        <v>0</v>
      </c>
      <c r="Y852">
        <f>(Z852/AA852*100)</f>
        <v>0</v>
      </c>
      <c r="Z852">
        <f>DT852*(DY852+DZ852)/1000</f>
        <v>0</v>
      </c>
      <c r="AA852">
        <f>0.61365*exp(17.502*EA852/(240.97+EA852))</f>
        <v>0</v>
      </c>
      <c r="AB852">
        <f>(X852-DT852*(DY852+DZ852)/1000)</f>
        <v>0</v>
      </c>
      <c r="AC852">
        <f>(-J852*44100)</f>
        <v>0</v>
      </c>
      <c r="AD852">
        <f>2*29.3*R852*0.92*(EA852-W852)</f>
        <v>0</v>
      </c>
      <c r="AE852">
        <f>2*0.95*5.67E-8*(((EA852+$B$7)+273)^4-(W852+273)^4)</f>
        <v>0</v>
      </c>
      <c r="AF852">
        <f>U852+AE852+AC852+AD852</f>
        <v>0</v>
      </c>
      <c r="AG852">
        <f>DX852*AU852*(DS852-DR852*(1000-AU852*DU852)/(1000-AU852*DT852))/(100*DL852)</f>
        <v>0</v>
      </c>
      <c r="AH852">
        <f>1000*DX852*AU852*(DT852-DU852)/(100*DL852*(1000-AU852*DT852))</f>
        <v>0</v>
      </c>
      <c r="AI852">
        <f>(AJ852 - AK852 - DY852*1E3/(8.314*(EA852+273.15)) * AM852/DX852 * AL852) * DX852/(100*DL852) * (1000 - DU852)/1000</f>
        <v>0</v>
      </c>
      <c r="AJ852">
        <v>1124.647193718817</v>
      </c>
      <c r="AK852">
        <v>1085.273333333333</v>
      </c>
      <c r="AL852">
        <v>3.372703739862004</v>
      </c>
      <c r="AM852">
        <v>65.59915054871037</v>
      </c>
      <c r="AN852">
        <f>(AP852 - AO852 + DY852*1E3/(8.314*(EA852+273.15)) * AR852/DX852 * AQ852) * DX852/(100*DL852) * 1000/(1000 - AP852)</f>
        <v>0</v>
      </c>
      <c r="AO852">
        <v>11.97581751788727</v>
      </c>
      <c r="AP852">
        <v>16.78248848484848</v>
      </c>
      <c r="AQ852">
        <v>-0.0001045506351567314</v>
      </c>
      <c r="AR852">
        <v>106.857020934854</v>
      </c>
      <c r="AS852">
        <v>0</v>
      </c>
      <c r="AT852">
        <v>0</v>
      </c>
      <c r="AU852">
        <f>IF(AS852*$H$13&gt;=AW852,1.0,(AW852/(AW852-AS852*$H$13)))</f>
        <v>0</v>
      </c>
      <c r="AV852">
        <f>(AU852-1)*100</f>
        <v>0</v>
      </c>
      <c r="AW852">
        <f>MAX(0,($B$13+$C$13*EF852)/(1+$D$13*EF852)*DY852/(EA852+273)*$E$13)</f>
        <v>0</v>
      </c>
      <c r="AX852" t="s">
        <v>437</v>
      </c>
      <c r="AY852" t="s">
        <v>437</v>
      </c>
      <c r="AZ852">
        <v>0</v>
      </c>
      <c r="BA852">
        <v>0</v>
      </c>
      <c r="BB852">
        <f>1-AZ852/BA852</f>
        <v>0</v>
      </c>
      <c r="BC852">
        <v>0</v>
      </c>
      <c r="BD852" t="s">
        <v>437</v>
      </c>
      <c r="BE852" t="s">
        <v>437</v>
      </c>
      <c r="BF852">
        <v>0</v>
      </c>
      <c r="BG852">
        <v>0</v>
      </c>
      <c r="BH852">
        <f>1-BF852/BG852</f>
        <v>0</v>
      </c>
      <c r="BI852">
        <v>0.5</v>
      </c>
      <c r="BJ852">
        <f>DI852</f>
        <v>0</v>
      </c>
      <c r="BK852">
        <f>L852</f>
        <v>0</v>
      </c>
      <c r="BL852">
        <f>BH852*BI852*BJ852</f>
        <v>0</v>
      </c>
      <c r="BM852">
        <f>(BK852-BC852)/BJ852</f>
        <v>0</v>
      </c>
      <c r="BN852">
        <f>(BA852-BG852)/BG852</f>
        <v>0</v>
      </c>
      <c r="BO852">
        <f>AZ852/(BB852+AZ852/BG852)</f>
        <v>0</v>
      </c>
      <c r="BP852" t="s">
        <v>437</v>
      </c>
      <c r="BQ852">
        <v>0</v>
      </c>
      <c r="BR852">
        <f>IF(BQ852&lt;&gt;0, BQ852, BO852)</f>
        <v>0</v>
      </c>
      <c r="BS852">
        <f>1-BR852/BG852</f>
        <v>0</v>
      </c>
      <c r="BT852">
        <f>(BG852-BF852)/(BG852-BR852)</f>
        <v>0</v>
      </c>
      <c r="BU852">
        <f>(BA852-BG852)/(BA852-BR852)</f>
        <v>0</v>
      </c>
      <c r="BV852">
        <f>(BG852-BF852)/(BG852-AZ852)</f>
        <v>0</v>
      </c>
      <c r="BW852">
        <f>(BA852-BG852)/(BA852-AZ852)</f>
        <v>0</v>
      </c>
      <c r="BX852">
        <f>(BT852*BR852/BF852)</f>
        <v>0</v>
      </c>
      <c r="BY852">
        <f>(1-BX852)</f>
        <v>0</v>
      </c>
      <c r="BZ852">
        <v>2020</v>
      </c>
      <c r="CA852">
        <v>290.0000000000001</v>
      </c>
      <c r="CB852">
        <v>1590.42</v>
      </c>
      <c r="CC852">
        <v>295</v>
      </c>
      <c r="CD852">
        <v>5220.67</v>
      </c>
      <c r="CE852">
        <v>1591.29</v>
      </c>
      <c r="CF852">
        <v>-0.87</v>
      </c>
      <c r="CG852">
        <v>300.0000000000001</v>
      </c>
      <c r="CH852">
        <v>23.8</v>
      </c>
      <c r="CI852">
        <v>1650.734719841875</v>
      </c>
      <c r="CJ852">
        <v>2.032994541366527</v>
      </c>
      <c r="CK852">
        <v>-31.03478562282126</v>
      </c>
      <c r="CL852">
        <v>0.9198548094063967</v>
      </c>
      <c r="CM852">
        <v>0.9759925733019913</v>
      </c>
      <c r="CN852">
        <v>-0.00431141668520578</v>
      </c>
      <c r="CO852">
        <v>289.9999999999999</v>
      </c>
      <c r="CP852">
        <v>1590.91</v>
      </c>
      <c r="CQ852">
        <v>765</v>
      </c>
      <c r="CR852">
        <v>5219.32</v>
      </c>
      <c r="CS852">
        <v>1591.27</v>
      </c>
      <c r="CT852">
        <v>-0.36</v>
      </c>
      <c r="DH852">
        <f>$B$11*EG852+$C$11*EH852+$F$11*ES852*(1-EV852)</f>
        <v>0</v>
      </c>
      <c r="DI852">
        <f>DH852*DJ852</f>
        <v>0</v>
      </c>
      <c r="DJ852">
        <f>($B$11*$D$9+$C$11*$D$9+$F$11*((FF852+EX852)/MAX(FF852+EX852+FG852, 0.1)*$I$9+FG852/MAX(FF852+EX852+FG852, 0.1)*$J$9))/($B$11+$C$11+$F$11)</f>
        <v>0</v>
      </c>
      <c r="DK852">
        <f>($B$11*$K$9+$C$11*$K$9+$F$11*((FF852+EX852)/MAX(FF852+EX852+FG852, 0.1)*$P$9+FG852/MAX(FF852+EX852+FG852, 0.1)*$Q$9))/($B$11+$C$11+$F$11)</f>
        <v>0</v>
      </c>
      <c r="DL852">
        <v>6</v>
      </c>
      <c r="DM852">
        <v>0.5</v>
      </c>
      <c r="DN852" t="s">
        <v>438</v>
      </c>
      <c r="DO852">
        <v>2</v>
      </c>
      <c r="DP852" t="b">
        <v>1</v>
      </c>
      <c r="DQ852">
        <v>1761517991.3</v>
      </c>
      <c r="DR852">
        <v>1059.437</v>
      </c>
      <c r="DS852">
        <v>1111.689</v>
      </c>
      <c r="DT852">
        <v>16.7857</v>
      </c>
      <c r="DU852">
        <v>11.97946</v>
      </c>
      <c r="DV852">
        <v>1062.977</v>
      </c>
      <c r="DW852">
        <v>16.70688000000001</v>
      </c>
      <c r="DX852">
        <v>500.026</v>
      </c>
      <c r="DY852">
        <v>90.23971000000002</v>
      </c>
      <c r="DZ852">
        <v>0.09998465000000001</v>
      </c>
      <c r="EA852">
        <v>24.31855</v>
      </c>
      <c r="EB852">
        <v>24.02822</v>
      </c>
      <c r="EC852">
        <v>999.9</v>
      </c>
      <c r="ED852">
        <v>0</v>
      </c>
      <c r="EE852">
        <v>0</v>
      </c>
      <c r="EF852">
        <v>9993.119999999999</v>
      </c>
      <c r="EG852">
        <v>0</v>
      </c>
      <c r="EH852">
        <v>1069.22</v>
      </c>
      <c r="EI852">
        <v>-52.25363</v>
      </c>
      <c r="EJ852">
        <v>1077.524</v>
      </c>
      <c r="EK852">
        <v>1125.171</v>
      </c>
      <c r="EL852">
        <v>4.806235999999999</v>
      </c>
      <c r="EM852">
        <v>1111.689</v>
      </c>
      <c r="EN852">
        <v>11.97946</v>
      </c>
      <c r="EO852">
        <v>1.514737</v>
      </c>
      <c r="EP852">
        <v>1.081024</v>
      </c>
      <c r="EQ852">
        <v>13.11773</v>
      </c>
      <c r="ER852">
        <v>8.056708</v>
      </c>
      <c r="ES852">
        <v>2000.002</v>
      </c>
      <c r="ET852">
        <v>0.9799950000000001</v>
      </c>
      <c r="EU852">
        <v>0.0200048</v>
      </c>
      <c r="EV852">
        <v>0</v>
      </c>
      <c r="EW852">
        <v>1326.82</v>
      </c>
      <c r="EX852">
        <v>5.000970000000001</v>
      </c>
      <c r="EY852">
        <v>26875.83</v>
      </c>
      <c r="EZ852">
        <v>16707.58</v>
      </c>
      <c r="FA852">
        <v>41.6622</v>
      </c>
      <c r="FB852">
        <v>42.687</v>
      </c>
      <c r="FC852">
        <v>41.812</v>
      </c>
      <c r="FD852">
        <v>42.062</v>
      </c>
      <c r="FE852">
        <v>41.64360000000001</v>
      </c>
      <c r="FF852">
        <v>1955.092</v>
      </c>
      <c r="FG852">
        <v>39.90999999999999</v>
      </c>
      <c r="FH852">
        <v>0</v>
      </c>
      <c r="FI852">
        <v>12865.40000009537</v>
      </c>
      <c r="FJ852">
        <v>0</v>
      </c>
      <c r="FK852">
        <v>1327.563076923077</v>
      </c>
      <c r="FL852">
        <v>-10.34598289759447</v>
      </c>
      <c r="FM852">
        <v>-190.0649570397927</v>
      </c>
      <c r="FN852">
        <v>26890.07692307692</v>
      </c>
      <c r="FO852">
        <v>15</v>
      </c>
      <c r="FP852">
        <v>0</v>
      </c>
      <c r="FQ852" t="s">
        <v>439</v>
      </c>
      <c r="FR852">
        <v>1760210915.6</v>
      </c>
      <c r="FS852">
        <v>0</v>
      </c>
      <c r="FT852">
        <v>0</v>
      </c>
      <c r="FU852">
        <v>-0.215</v>
      </c>
      <c r="FV852">
        <v>0</v>
      </c>
      <c r="FW852">
        <v>-0.6919999999999999</v>
      </c>
      <c r="FX852">
        <v>0</v>
      </c>
      <c r="FY852">
        <v>400</v>
      </c>
      <c r="FZ852">
        <v>0</v>
      </c>
      <c r="GA852">
        <v>0.15</v>
      </c>
      <c r="GB852">
        <v>0</v>
      </c>
      <c r="GC852">
        <v>-52.11060731707316</v>
      </c>
      <c r="GD852">
        <v>-1.556180886242181</v>
      </c>
      <c r="GE852">
        <v>0.1688143191103891</v>
      </c>
      <c r="GF852">
        <v>0</v>
      </c>
      <c r="GG852">
        <v>1328.049117647059</v>
      </c>
      <c r="GH852">
        <v>-9.90939648087037</v>
      </c>
      <c r="GI852">
        <v>1.006906642226165</v>
      </c>
      <c r="GJ852">
        <v>0</v>
      </c>
      <c r="GK852">
        <v>4.855956097560975</v>
      </c>
      <c r="GL852">
        <v>-0.3869591146745219</v>
      </c>
      <c r="GM852">
        <v>0.03806769047291547</v>
      </c>
      <c r="GN852">
        <v>0</v>
      </c>
      <c r="GO852">
        <v>0</v>
      </c>
      <c r="GP852">
        <v>3</v>
      </c>
      <c r="GQ852" t="s">
        <v>455</v>
      </c>
      <c r="GR852">
        <v>3.13306</v>
      </c>
      <c r="GS852">
        <v>2.76028</v>
      </c>
      <c r="GT852">
        <v>0.178197</v>
      </c>
      <c r="GU852">
        <v>0.181499</v>
      </c>
      <c r="GV852">
        <v>0.0817227</v>
      </c>
      <c r="GW852">
        <v>0.0633343</v>
      </c>
      <c r="GX852">
        <v>26047.3</v>
      </c>
      <c r="GY852">
        <v>25950.1</v>
      </c>
      <c r="GZ852">
        <v>29484.8</v>
      </c>
      <c r="HA852">
        <v>29314.6</v>
      </c>
      <c r="HB852">
        <v>35781.8</v>
      </c>
      <c r="HC852">
        <v>36377.7</v>
      </c>
      <c r="HD852">
        <v>41486.1</v>
      </c>
      <c r="HE852">
        <v>41644.6</v>
      </c>
      <c r="HF852">
        <v>1.91098</v>
      </c>
      <c r="HG852">
        <v>1.8232</v>
      </c>
      <c r="HH852">
        <v>-0.0143051</v>
      </c>
      <c r="HI852">
        <v>0</v>
      </c>
      <c r="HJ852">
        <v>24.2542</v>
      </c>
      <c r="HK852">
        <v>999.9</v>
      </c>
      <c r="HL852">
        <v>31.8</v>
      </c>
      <c r="HM852">
        <v>31.2</v>
      </c>
      <c r="HN852">
        <v>16.08</v>
      </c>
      <c r="HO852">
        <v>62.6689</v>
      </c>
      <c r="HP852">
        <v>30.8814</v>
      </c>
      <c r="HQ852">
        <v>1</v>
      </c>
      <c r="HR852">
        <v>0.315003</v>
      </c>
      <c r="HS852">
        <v>5.26499</v>
      </c>
      <c r="HT852">
        <v>20.2621</v>
      </c>
      <c r="HU852">
        <v>5.21669</v>
      </c>
      <c r="HV852">
        <v>12.0159</v>
      </c>
      <c r="HW852">
        <v>4.98785</v>
      </c>
      <c r="HX852">
        <v>3.28763</v>
      </c>
      <c r="HY852">
        <v>9999</v>
      </c>
      <c r="HZ852">
        <v>9999</v>
      </c>
      <c r="IA852">
        <v>9999</v>
      </c>
      <c r="IB852">
        <v>999.9</v>
      </c>
      <c r="IC852">
        <v>4.97286</v>
      </c>
      <c r="ID852">
        <v>1.86661</v>
      </c>
      <c r="IE852">
        <v>1.86587</v>
      </c>
      <c r="IF852">
        <v>1.86584</v>
      </c>
      <c r="IG852">
        <v>1.86769</v>
      </c>
      <c r="IH852">
        <v>1.87015</v>
      </c>
      <c r="II852">
        <v>1.86876</v>
      </c>
      <c r="IJ852">
        <v>1.87027</v>
      </c>
      <c r="IK852">
        <v>0</v>
      </c>
      <c r="IL852">
        <v>0</v>
      </c>
      <c r="IM852">
        <v>0</v>
      </c>
      <c r="IN852">
        <v>0</v>
      </c>
      <c r="IO852" t="s">
        <v>441</v>
      </c>
      <c r="IP852" t="s">
        <v>442</v>
      </c>
      <c r="IQ852" t="s">
        <v>443</v>
      </c>
      <c r="IR852" t="s">
        <v>443</v>
      </c>
      <c r="IS852" t="s">
        <v>443</v>
      </c>
      <c r="IT852" t="s">
        <v>443</v>
      </c>
      <c r="IU852">
        <v>0</v>
      </c>
      <c r="IV852">
        <v>100</v>
      </c>
      <c r="IW852">
        <v>100</v>
      </c>
      <c r="IX852">
        <v>-3.56</v>
      </c>
      <c r="IY852">
        <v>0.0788</v>
      </c>
      <c r="IZ852">
        <v>-1.414774939843471</v>
      </c>
      <c r="JA852">
        <v>-0.002262605230658699</v>
      </c>
      <c r="JB852">
        <v>4.117972070868355E-07</v>
      </c>
      <c r="JC852">
        <v>-1.535053720392113E-10</v>
      </c>
      <c r="JD852">
        <v>-0.05773197212917025</v>
      </c>
      <c r="JE852">
        <v>-0.004387372397949352</v>
      </c>
      <c r="JF852">
        <v>0.001148265067849212</v>
      </c>
      <c r="JG852">
        <v>-2.372704636287677E-05</v>
      </c>
      <c r="JH852">
        <v>4</v>
      </c>
      <c r="JI852">
        <v>2346</v>
      </c>
      <c r="JJ852">
        <v>1</v>
      </c>
      <c r="JK852">
        <v>24</v>
      </c>
      <c r="JL852">
        <v>21784.6</v>
      </c>
      <c r="JM852">
        <v>29358633.2</v>
      </c>
      <c r="JN852">
        <v>2.27783</v>
      </c>
      <c r="JO852">
        <v>2.24365</v>
      </c>
      <c r="JP852">
        <v>1.39648</v>
      </c>
      <c r="JQ852">
        <v>2.34619</v>
      </c>
      <c r="JR852">
        <v>1.49536</v>
      </c>
      <c r="JS852">
        <v>2.68433</v>
      </c>
      <c r="JT852">
        <v>35.9645</v>
      </c>
      <c r="JU852">
        <v>24.0262</v>
      </c>
      <c r="JV852">
        <v>18</v>
      </c>
      <c r="JW852">
        <v>502.871</v>
      </c>
      <c r="JX852">
        <v>436.549</v>
      </c>
      <c r="JY852">
        <v>18.5432</v>
      </c>
      <c r="JZ852">
        <v>31.4331</v>
      </c>
      <c r="KA852">
        <v>30.0003</v>
      </c>
      <c r="KB852">
        <v>31.2134</v>
      </c>
      <c r="KC852">
        <v>31.1387</v>
      </c>
      <c r="KD852">
        <v>45.6866</v>
      </c>
      <c r="KE852">
        <v>25.385</v>
      </c>
      <c r="KF852">
        <v>22.2122</v>
      </c>
      <c r="KG852">
        <v>18.52</v>
      </c>
      <c r="KH852">
        <v>1142.5</v>
      </c>
      <c r="KI852">
        <v>12.0989</v>
      </c>
      <c r="KJ852">
        <v>100.764</v>
      </c>
      <c r="KK852">
        <v>100.144</v>
      </c>
    </row>
    <row r="853" spans="1:297">
      <c r="A853">
        <v>837</v>
      </c>
      <c r="B853">
        <v>1761517999.1</v>
      </c>
      <c r="C853">
        <v>10788.59999990463</v>
      </c>
      <c r="D853" t="s">
        <v>2124</v>
      </c>
      <c r="E853" t="s">
        <v>2125</v>
      </c>
      <c r="F853">
        <v>5</v>
      </c>
      <c r="G853" t="s">
        <v>1989</v>
      </c>
      <c r="H853" t="s">
        <v>436</v>
      </c>
      <c r="I853">
        <v>1761517996.6</v>
      </c>
      <c r="J853">
        <f>(K853)/1000</f>
        <v>0</v>
      </c>
      <c r="K853">
        <f>IF(DP853, AN853, AH853)</f>
        <v>0</v>
      </c>
      <c r="L853">
        <f>IF(DP853, AI853, AG853)</f>
        <v>0</v>
      </c>
      <c r="M853">
        <f>DR853 - IF(AU853&gt;1, L853*DL853*100.0/(AW853), 0)</f>
        <v>0</v>
      </c>
      <c r="N853">
        <f>((T853-J853/2)*M853-L853)/(T853+J853/2)</f>
        <v>0</v>
      </c>
      <c r="O853">
        <f>N853*(DY853+DZ853)/1000.0</f>
        <v>0</v>
      </c>
      <c r="P853">
        <f>(DR853 - IF(AU853&gt;1, L853*DL853*100.0/(AW853), 0))*(DY853+DZ853)/1000.0</f>
        <v>0</v>
      </c>
      <c r="Q853">
        <f>2.0/((1/S853-1/R853)+SIGN(S853)*SQRT((1/S853-1/R853)*(1/S853-1/R853) + 4*DM853/((DM853+1)*(DM853+1))*(2*1/S853*1/R853-1/R853*1/R853)))</f>
        <v>0</v>
      </c>
      <c r="R853">
        <f>IF(LEFT(DN853,1)&lt;&gt;"0",IF(LEFT(DN853,1)="1",3.0,DO853),$D$5+$E$5*(EF853*DY853/($K$5*1000))+$F$5*(EF853*DY853/($K$5*1000))*MAX(MIN(DL853,$J$5),$I$5)*MAX(MIN(DL853,$J$5),$I$5)+$G$5*MAX(MIN(DL853,$J$5),$I$5)*(EF853*DY853/($K$5*1000))+$H$5*(EF853*DY853/($K$5*1000))*(EF853*DY853/($K$5*1000)))</f>
        <v>0</v>
      </c>
      <c r="S853">
        <f>J853*(1000-(1000*0.61365*exp(17.502*W853/(240.97+W853))/(DY853+DZ853)+DT853)/2)/(1000*0.61365*exp(17.502*W853/(240.97+W853))/(DY853+DZ853)-DT853)</f>
        <v>0</v>
      </c>
      <c r="T853">
        <f>1/((DM853+1)/(Q853/1.6)+1/(R853/1.37)) + DM853/((DM853+1)/(Q853/1.6) + DM853/(R853/1.37))</f>
        <v>0</v>
      </c>
      <c r="U853">
        <f>(DH853*DK853)</f>
        <v>0</v>
      </c>
      <c r="V853">
        <f>(EA853+(U853+2*0.95*5.67E-8*(((EA853+$B$7)+273)^4-(EA853+273)^4)-44100*J853)/(1.84*29.3*R853+8*0.95*5.67E-8*(EA853+273)^3))</f>
        <v>0</v>
      </c>
      <c r="W853">
        <f>($C$7*EB853+$D$7*EC853+$E$7*V853)</f>
        <v>0</v>
      </c>
      <c r="X853">
        <f>0.61365*exp(17.502*W853/(240.97+W853))</f>
        <v>0</v>
      </c>
      <c r="Y853">
        <f>(Z853/AA853*100)</f>
        <v>0</v>
      </c>
      <c r="Z853">
        <f>DT853*(DY853+DZ853)/1000</f>
        <v>0</v>
      </c>
      <c r="AA853">
        <f>0.61365*exp(17.502*EA853/(240.97+EA853))</f>
        <v>0</v>
      </c>
      <c r="AB853">
        <f>(X853-DT853*(DY853+DZ853)/1000)</f>
        <v>0</v>
      </c>
      <c r="AC853">
        <f>(-J853*44100)</f>
        <v>0</v>
      </c>
      <c r="AD853">
        <f>2*29.3*R853*0.92*(EA853-W853)</f>
        <v>0</v>
      </c>
      <c r="AE853">
        <f>2*0.95*5.67E-8*(((EA853+$B$7)+273)^4-(W853+273)^4)</f>
        <v>0</v>
      </c>
      <c r="AF853">
        <f>U853+AE853+AC853+AD853</f>
        <v>0</v>
      </c>
      <c r="AG853">
        <f>DX853*AU853*(DS853-DR853*(1000-AU853*DU853)/(1000-AU853*DT853))/(100*DL853)</f>
        <v>0</v>
      </c>
      <c r="AH853">
        <f>1000*DX853*AU853*(DT853-DU853)/(100*DL853*(1000-AU853*DT853))</f>
        <v>0</v>
      </c>
      <c r="AI853">
        <f>(AJ853 - AK853 - DY853*1E3/(8.314*(EA853+273.15)) * AM853/DX853 * AL853) * DX853/(100*DL853) * (1000 - DU853)/1000</f>
        <v>0</v>
      </c>
      <c r="AJ853">
        <v>1141.716398036569</v>
      </c>
      <c r="AK853">
        <v>1102.248848484848</v>
      </c>
      <c r="AL853">
        <v>3.398722333579108</v>
      </c>
      <c r="AM853">
        <v>65.59915054871037</v>
      </c>
      <c r="AN853">
        <f>(AP853 - AO853 + DY853*1E3/(8.314*(EA853+273.15)) * AR853/DX853 * AQ853) * DX853/(100*DL853) * 1000/(1000 - AP853)</f>
        <v>0</v>
      </c>
      <c r="AO853">
        <v>12.02532445696036</v>
      </c>
      <c r="AP853">
        <v>16.7841406060606</v>
      </c>
      <c r="AQ853">
        <v>2.149319895620494E-05</v>
      </c>
      <c r="AR853">
        <v>106.857020934854</v>
      </c>
      <c r="AS853">
        <v>0</v>
      </c>
      <c r="AT853">
        <v>0</v>
      </c>
      <c r="AU853">
        <f>IF(AS853*$H$13&gt;=AW853,1.0,(AW853/(AW853-AS853*$H$13)))</f>
        <v>0</v>
      </c>
      <c r="AV853">
        <f>(AU853-1)*100</f>
        <v>0</v>
      </c>
      <c r="AW853">
        <f>MAX(0,($B$13+$C$13*EF853)/(1+$D$13*EF853)*DY853/(EA853+273)*$E$13)</f>
        <v>0</v>
      </c>
      <c r="AX853" t="s">
        <v>437</v>
      </c>
      <c r="AY853" t="s">
        <v>437</v>
      </c>
      <c r="AZ853">
        <v>0</v>
      </c>
      <c r="BA853">
        <v>0</v>
      </c>
      <c r="BB853">
        <f>1-AZ853/BA853</f>
        <v>0</v>
      </c>
      <c r="BC853">
        <v>0</v>
      </c>
      <c r="BD853" t="s">
        <v>437</v>
      </c>
      <c r="BE853" t="s">
        <v>437</v>
      </c>
      <c r="BF853">
        <v>0</v>
      </c>
      <c r="BG853">
        <v>0</v>
      </c>
      <c r="BH853">
        <f>1-BF853/BG853</f>
        <v>0</v>
      </c>
      <c r="BI853">
        <v>0.5</v>
      </c>
      <c r="BJ853">
        <f>DI853</f>
        <v>0</v>
      </c>
      <c r="BK853">
        <f>L853</f>
        <v>0</v>
      </c>
      <c r="BL853">
        <f>BH853*BI853*BJ853</f>
        <v>0</v>
      </c>
      <c r="BM853">
        <f>(BK853-BC853)/BJ853</f>
        <v>0</v>
      </c>
      <c r="BN853">
        <f>(BA853-BG853)/BG853</f>
        <v>0</v>
      </c>
      <c r="BO853">
        <f>AZ853/(BB853+AZ853/BG853)</f>
        <v>0</v>
      </c>
      <c r="BP853" t="s">
        <v>437</v>
      </c>
      <c r="BQ853">
        <v>0</v>
      </c>
      <c r="BR853">
        <f>IF(BQ853&lt;&gt;0, BQ853, BO853)</f>
        <v>0</v>
      </c>
      <c r="BS853">
        <f>1-BR853/BG853</f>
        <v>0</v>
      </c>
      <c r="BT853">
        <f>(BG853-BF853)/(BG853-BR853)</f>
        <v>0</v>
      </c>
      <c r="BU853">
        <f>(BA853-BG853)/(BA853-BR853)</f>
        <v>0</v>
      </c>
      <c r="BV853">
        <f>(BG853-BF853)/(BG853-AZ853)</f>
        <v>0</v>
      </c>
      <c r="BW853">
        <f>(BA853-BG853)/(BA853-AZ853)</f>
        <v>0</v>
      </c>
      <c r="BX853">
        <f>(BT853*BR853/BF853)</f>
        <v>0</v>
      </c>
      <c r="BY853">
        <f>(1-BX853)</f>
        <v>0</v>
      </c>
      <c r="BZ853">
        <v>2020</v>
      </c>
      <c r="CA853">
        <v>290.0000000000001</v>
      </c>
      <c r="CB853">
        <v>1590.42</v>
      </c>
      <c r="CC853">
        <v>295</v>
      </c>
      <c r="CD853">
        <v>5220.67</v>
      </c>
      <c r="CE853">
        <v>1591.29</v>
      </c>
      <c r="CF853">
        <v>-0.87</v>
      </c>
      <c r="CG853">
        <v>300.0000000000001</v>
      </c>
      <c r="CH853">
        <v>23.8</v>
      </c>
      <c r="CI853">
        <v>1650.734719841875</v>
      </c>
      <c r="CJ853">
        <v>2.032994541366527</v>
      </c>
      <c r="CK853">
        <v>-31.03478562282126</v>
      </c>
      <c r="CL853">
        <v>0.9198548094063967</v>
      </c>
      <c r="CM853">
        <v>0.9759925733019913</v>
      </c>
      <c r="CN853">
        <v>-0.00431141668520578</v>
      </c>
      <c r="CO853">
        <v>289.9999999999999</v>
      </c>
      <c r="CP853">
        <v>1590.91</v>
      </c>
      <c r="CQ853">
        <v>765</v>
      </c>
      <c r="CR853">
        <v>5219.32</v>
      </c>
      <c r="CS853">
        <v>1591.27</v>
      </c>
      <c r="CT853">
        <v>-0.36</v>
      </c>
      <c r="DH853">
        <f>$B$11*EG853+$C$11*EH853+$F$11*ES853*(1-EV853)</f>
        <v>0</v>
      </c>
      <c r="DI853">
        <f>DH853*DJ853</f>
        <v>0</v>
      </c>
      <c r="DJ853">
        <f>($B$11*$D$9+$C$11*$D$9+$F$11*((FF853+EX853)/MAX(FF853+EX853+FG853, 0.1)*$I$9+FG853/MAX(FF853+EX853+FG853, 0.1)*$J$9))/($B$11+$C$11+$F$11)</f>
        <v>0</v>
      </c>
      <c r="DK853">
        <f>($B$11*$K$9+$C$11*$K$9+$F$11*((FF853+EX853)/MAX(FF853+EX853+FG853, 0.1)*$P$9+FG853/MAX(FF853+EX853+FG853, 0.1)*$Q$9))/($B$11+$C$11+$F$11)</f>
        <v>0</v>
      </c>
      <c r="DL853">
        <v>6</v>
      </c>
      <c r="DM853">
        <v>0.5</v>
      </c>
      <c r="DN853" t="s">
        <v>438</v>
      </c>
      <c r="DO853">
        <v>2</v>
      </c>
      <c r="DP853" t="b">
        <v>1</v>
      </c>
      <c r="DQ853">
        <v>1761517996.6</v>
      </c>
      <c r="DR853">
        <v>1077.064444444444</v>
      </c>
      <c r="DS853">
        <v>1129.516666666667</v>
      </c>
      <c r="DT853">
        <v>16.7832</v>
      </c>
      <c r="DU853">
        <v>12.02571111111111</v>
      </c>
      <c r="DV853">
        <v>1080.636666666667</v>
      </c>
      <c r="DW853">
        <v>16.7044</v>
      </c>
      <c r="DX853">
        <v>499.9597777777778</v>
      </c>
      <c r="DY853">
        <v>90.23993333333334</v>
      </c>
      <c r="DZ853">
        <v>0.09991603333333333</v>
      </c>
      <c r="EA853">
        <v>24.31511111111111</v>
      </c>
      <c r="EB853">
        <v>24.01512222222222</v>
      </c>
      <c r="EC853">
        <v>999.9000000000001</v>
      </c>
      <c r="ED853">
        <v>0</v>
      </c>
      <c r="EE853">
        <v>0</v>
      </c>
      <c r="EF853">
        <v>10011.38888888889</v>
      </c>
      <c r="EG853">
        <v>0</v>
      </c>
      <c r="EH853">
        <v>1069.192222222222</v>
      </c>
      <c r="EI853">
        <v>-52.45104444444445</v>
      </c>
      <c r="EJ853">
        <v>1095.451111111111</v>
      </c>
      <c r="EK853">
        <v>1143.264444444444</v>
      </c>
      <c r="EL853">
        <v>4.757484444444445</v>
      </c>
      <c r="EM853">
        <v>1129.516666666667</v>
      </c>
      <c r="EN853">
        <v>12.02571111111111</v>
      </c>
      <c r="EO853">
        <v>1.514513333333333</v>
      </c>
      <c r="EP853">
        <v>1.085198888888889</v>
      </c>
      <c r="EQ853">
        <v>13.11548888888889</v>
      </c>
      <c r="ER853">
        <v>8.113415555555555</v>
      </c>
      <c r="ES853">
        <v>1999.997777777778</v>
      </c>
      <c r="ET853">
        <v>0.9799950000000001</v>
      </c>
      <c r="EU853">
        <v>0.0200048</v>
      </c>
      <c r="EV853">
        <v>0</v>
      </c>
      <c r="EW853">
        <v>1326.004444444444</v>
      </c>
      <c r="EX853">
        <v>5.00097</v>
      </c>
      <c r="EY853">
        <v>26859.21111111111</v>
      </c>
      <c r="EZ853">
        <v>16707.53333333333</v>
      </c>
      <c r="FA853">
        <v>41.67322222222222</v>
      </c>
      <c r="FB853">
        <v>42.687</v>
      </c>
      <c r="FC853">
        <v>41.79822222222222</v>
      </c>
      <c r="FD853">
        <v>42.062</v>
      </c>
      <c r="FE853">
        <v>41.64566666666667</v>
      </c>
      <c r="FF853">
        <v>1955.087777777778</v>
      </c>
      <c r="FG853">
        <v>39.91</v>
      </c>
      <c r="FH853">
        <v>0</v>
      </c>
      <c r="FI853">
        <v>12870.20000004768</v>
      </c>
      <c r="FJ853">
        <v>0</v>
      </c>
      <c r="FK853">
        <v>1326.776153846154</v>
      </c>
      <c r="FL853">
        <v>-9.981538476698507</v>
      </c>
      <c r="FM853">
        <v>-186.1299146789177</v>
      </c>
      <c r="FN853">
        <v>26874.92692307693</v>
      </c>
      <c r="FO853">
        <v>15</v>
      </c>
      <c r="FP853">
        <v>0</v>
      </c>
      <c r="FQ853" t="s">
        <v>439</v>
      </c>
      <c r="FR853">
        <v>1760210915.6</v>
      </c>
      <c r="FS853">
        <v>0</v>
      </c>
      <c r="FT853">
        <v>0</v>
      </c>
      <c r="FU853">
        <v>-0.215</v>
      </c>
      <c r="FV853">
        <v>0</v>
      </c>
      <c r="FW853">
        <v>-0.6919999999999999</v>
      </c>
      <c r="FX853">
        <v>0</v>
      </c>
      <c r="FY853">
        <v>400</v>
      </c>
      <c r="FZ853">
        <v>0</v>
      </c>
      <c r="GA853">
        <v>0.15</v>
      </c>
      <c r="GB853">
        <v>0</v>
      </c>
      <c r="GC853">
        <v>-52.22178536585366</v>
      </c>
      <c r="GD853">
        <v>-1.229948678253627</v>
      </c>
      <c r="GE853">
        <v>0.1368474574667356</v>
      </c>
      <c r="GF853">
        <v>0</v>
      </c>
      <c r="GG853">
        <v>1327.365294117647</v>
      </c>
      <c r="GH853">
        <v>-10.1946524169643</v>
      </c>
      <c r="GI853">
        <v>1.035096572062135</v>
      </c>
      <c r="GJ853">
        <v>0</v>
      </c>
      <c r="GK853">
        <v>4.82598</v>
      </c>
      <c r="GL853">
        <v>-0.4153877996305584</v>
      </c>
      <c r="GM853">
        <v>0.04121633354896468</v>
      </c>
      <c r="GN853">
        <v>0</v>
      </c>
      <c r="GO853">
        <v>0</v>
      </c>
      <c r="GP853">
        <v>3</v>
      </c>
      <c r="GQ853" t="s">
        <v>455</v>
      </c>
      <c r="GR853">
        <v>3.13314</v>
      </c>
      <c r="GS853">
        <v>2.76031</v>
      </c>
      <c r="GT853">
        <v>0.179967</v>
      </c>
      <c r="GU853">
        <v>0.183247</v>
      </c>
      <c r="GV853">
        <v>0.0817288</v>
      </c>
      <c r="GW853">
        <v>0.0634159</v>
      </c>
      <c r="GX853">
        <v>25991.4</v>
      </c>
      <c r="GY853">
        <v>25894.9</v>
      </c>
      <c r="GZ853">
        <v>29485.1</v>
      </c>
      <c r="HA853">
        <v>29315</v>
      </c>
      <c r="HB853">
        <v>35781.8</v>
      </c>
      <c r="HC853">
        <v>36375.2</v>
      </c>
      <c r="HD853">
        <v>41486.3</v>
      </c>
      <c r="HE853">
        <v>41645.3</v>
      </c>
      <c r="HF853">
        <v>1.9111</v>
      </c>
      <c r="HG853">
        <v>1.82307</v>
      </c>
      <c r="HH853">
        <v>-0.0147708</v>
      </c>
      <c r="HI853">
        <v>0</v>
      </c>
      <c r="HJ853">
        <v>24.2542</v>
      </c>
      <c r="HK853">
        <v>999.9</v>
      </c>
      <c r="HL853">
        <v>31.8</v>
      </c>
      <c r="HM853">
        <v>31.2</v>
      </c>
      <c r="HN853">
        <v>16.081</v>
      </c>
      <c r="HO853">
        <v>62.2889</v>
      </c>
      <c r="HP853">
        <v>30.9014</v>
      </c>
      <c r="HQ853">
        <v>1</v>
      </c>
      <c r="HR853">
        <v>0.315335</v>
      </c>
      <c r="HS853">
        <v>5.27641</v>
      </c>
      <c r="HT853">
        <v>20.2619</v>
      </c>
      <c r="HU853">
        <v>5.21684</v>
      </c>
      <c r="HV853">
        <v>12.0159</v>
      </c>
      <c r="HW853">
        <v>4.98775</v>
      </c>
      <c r="HX853">
        <v>3.28763</v>
      </c>
      <c r="HY853">
        <v>9999</v>
      </c>
      <c r="HZ853">
        <v>9999</v>
      </c>
      <c r="IA853">
        <v>9999</v>
      </c>
      <c r="IB853">
        <v>999.9</v>
      </c>
      <c r="IC853">
        <v>4.97284</v>
      </c>
      <c r="ID853">
        <v>1.86661</v>
      </c>
      <c r="IE853">
        <v>1.86588</v>
      </c>
      <c r="IF853">
        <v>1.86584</v>
      </c>
      <c r="IG853">
        <v>1.86769</v>
      </c>
      <c r="IH853">
        <v>1.87013</v>
      </c>
      <c r="II853">
        <v>1.86874</v>
      </c>
      <c r="IJ853">
        <v>1.87027</v>
      </c>
      <c r="IK853">
        <v>0</v>
      </c>
      <c r="IL853">
        <v>0</v>
      </c>
      <c r="IM853">
        <v>0</v>
      </c>
      <c r="IN853">
        <v>0</v>
      </c>
      <c r="IO853" t="s">
        <v>441</v>
      </c>
      <c r="IP853" t="s">
        <v>442</v>
      </c>
      <c r="IQ853" t="s">
        <v>443</v>
      </c>
      <c r="IR853" t="s">
        <v>443</v>
      </c>
      <c r="IS853" t="s">
        <v>443</v>
      </c>
      <c r="IT853" t="s">
        <v>443</v>
      </c>
      <c r="IU853">
        <v>0</v>
      </c>
      <c r="IV853">
        <v>100</v>
      </c>
      <c r="IW853">
        <v>100</v>
      </c>
      <c r="IX853">
        <v>-3.59</v>
      </c>
      <c r="IY853">
        <v>0.0788</v>
      </c>
      <c r="IZ853">
        <v>-1.414774939843471</v>
      </c>
      <c r="JA853">
        <v>-0.002262605230658699</v>
      </c>
      <c r="JB853">
        <v>4.117972070868355E-07</v>
      </c>
      <c r="JC853">
        <v>-1.535053720392113E-10</v>
      </c>
      <c r="JD853">
        <v>-0.05773197212917025</v>
      </c>
      <c r="JE853">
        <v>-0.004387372397949352</v>
      </c>
      <c r="JF853">
        <v>0.001148265067849212</v>
      </c>
      <c r="JG853">
        <v>-2.372704636287677E-05</v>
      </c>
      <c r="JH853">
        <v>4</v>
      </c>
      <c r="JI853">
        <v>2346</v>
      </c>
      <c r="JJ853">
        <v>1</v>
      </c>
      <c r="JK853">
        <v>24</v>
      </c>
      <c r="JL853">
        <v>21784.7</v>
      </c>
      <c r="JM853">
        <v>29358633.3</v>
      </c>
      <c r="JN853">
        <v>2.30835</v>
      </c>
      <c r="JO853">
        <v>2.24487</v>
      </c>
      <c r="JP853">
        <v>1.39771</v>
      </c>
      <c r="JQ853">
        <v>2.35107</v>
      </c>
      <c r="JR853">
        <v>1.49536</v>
      </c>
      <c r="JS853">
        <v>2.7002</v>
      </c>
      <c r="JT853">
        <v>35.9879</v>
      </c>
      <c r="JU853">
        <v>24.0262</v>
      </c>
      <c r="JV853">
        <v>18</v>
      </c>
      <c r="JW853">
        <v>502.953</v>
      </c>
      <c r="JX853">
        <v>436.472</v>
      </c>
      <c r="JY853">
        <v>18.5143</v>
      </c>
      <c r="JZ853">
        <v>31.4331</v>
      </c>
      <c r="KA853">
        <v>30.0003</v>
      </c>
      <c r="KB853">
        <v>31.2134</v>
      </c>
      <c r="KC853">
        <v>31.1387</v>
      </c>
      <c r="KD853">
        <v>46.1941</v>
      </c>
      <c r="KE853">
        <v>25.1024</v>
      </c>
      <c r="KF853">
        <v>22.2122</v>
      </c>
      <c r="KG853">
        <v>18.5013</v>
      </c>
      <c r="KH853">
        <v>1155.88</v>
      </c>
      <c r="KI853">
        <v>12.1369</v>
      </c>
      <c r="KJ853">
        <v>100.764</v>
      </c>
      <c r="KK853">
        <v>100.146</v>
      </c>
    </row>
    <row r="854" spans="1:297">
      <c r="A854">
        <v>838</v>
      </c>
      <c r="B854">
        <v>1761518004.1</v>
      </c>
      <c r="C854">
        <v>10793.59999990463</v>
      </c>
      <c r="D854" t="s">
        <v>2126</v>
      </c>
      <c r="E854" t="s">
        <v>2127</v>
      </c>
      <c r="F854">
        <v>5</v>
      </c>
      <c r="G854" t="s">
        <v>1989</v>
      </c>
      <c r="H854" t="s">
        <v>436</v>
      </c>
      <c r="I854">
        <v>1761518001.3</v>
      </c>
      <c r="J854">
        <f>(K854)/1000</f>
        <v>0</v>
      </c>
      <c r="K854">
        <f>IF(DP854, AN854, AH854)</f>
        <v>0</v>
      </c>
      <c r="L854">
        <f>IF(DP854, AI854, AG854)</f>
        <v>0</v>
      </c>
      <c r="M854">
        <f>DR854 - IF(AU854&gt;1, L854*DL854*100.0/(AW854), 0)</f>
        <v>0</v>
      </c>
      <c r="N854">
        <f>((T854-J854/2)*M854-L854)/(T854+J854/2)</f>
        <v>0</v>
      </c>
      <c r="O854">
        <f>N854*(DY854+DZ854)/1000.0</f>
        <v>0</v>
      </c>
      <c r="P854">
        <f>(DR854 - IF(AU854&gt;1, L854*DL854*100.0/(AW854), 0))*(DY854+DZ854)/1000.0</f>
        <v>0</v>
      </c>
      <c r="Q854">
        <f>2.0/((1/S854-1/R854)+SIGN(S854)*SQRT((1/S854-1/R854)*(1/S854-1/R854) + 4*DM854/((DM854+1)*(DM854+1))*(2*1/S854*1/R854-1/R854*1/R854)))</f>
        <v>0</v>
      </c>
      <c r="R854">
        <f>IF(LEFT(DN854,1)&lt;&gt;"0",IF(LEFT(DN854,1)="1",3.0,DO854),$D$5+$E$5*(EF854*DY854/($K$5*1000))+$F$5*(EF854*DY854/($K$5*1000))*MAX(MIN(DL854,$J$5),$I$5)*MAX(MIN(DL854,$J$5),$I$5)+$G$5*MAX(MIN(DL854,$J$5),$I$5)*(EF854*DY854/($K$5*1000))+$H$5*(EF854*DY854/($K$5*1000))*(EF854*DY854/($K$5*1000)))</f>
        <v>0</v>
      </c>
      <c r="S854">
        <f>J854*(1000-(1000*0.61365*exp(17.502*W854/(240.97+W854))/(DY854+DZ854)+DT854)/2)/(1000*0.61365*exp(17.502*W854/(240.97+W854))/(DY854+DZ854)-DT854)</f>
        <v>0</v>
      </c>
      <c r="T854">
        <f>1/((DM854+1)/(Q854/1.6)+1/(R854/1.37)) + DM854/((DM854+1)/(Q854/1.6) + DM854/(R854/1.37))</f>
        <v>0</v>
      </c>
      <c r="U854">
        <f>(DH854*DK854)</f>
        <v>0</v>
      </c>
      <c r="V854">
        <f>(EA854+(U854+2*0.95*5.67E-8*(((EA854+$B$7)+273)^4-(EA854+273)^4)-44100*J854)/(1.84*29.3*R854+8*0.95*5.67E-8*(EA854+273)^3))</f>
        <v>0</v>
      </c>
      <c r="W854">
        <f>($C$7*EB854+$D$7*EC854+$E$7*V854)</f>
        <v>0</v>
      </c>
      <c r="X854">
        <f>0.61365*exp(17.502*W854/(240.97+W854))</f>
        <v>0</v>
      </c>
      <c r="Y854">
        <f>(Z854/AA854*100)</f>
        <v>0</v>
      </c>
      <c r="Z854">
        <f>DT854*(DY854+DZ854)/1000</f>
        <v>0</v>
      </c>
      <c r="AA854">
        <f>0.61365*exp(17.502*EA854/(240.97+EA854))</f>
        <v>0</v>
      </c>
      <c r="AB854">
        <f>(X854-DT854*(DY854+DZ854)/1000)</f>
        <v>0</v>
      </c>
      <c r="AC854">
        <f>(-J854*44100)</f>
        <v>0</v>
      </c>
      <c r="AD854">
        <f>2*29.3*R854*0.92*(EA854-W854)</f>
        <v>0</v>
      </c>
      <c r="AE854">
        <f>2*0.95*5.67E-8*(((EA854+$B$7)+273)^4-(W854+273)^4)</f>
        <v>0</v>
      </c>
      <c r="AF854">
        <f>U854+AE854+AC854+AD854</f>
        <v>0</v>
      </c>
      <c r="AG854">
        <f>DX854*AU854*(DS854-DR854*(1000-AU854*DU854)/(1000-AU854*DT854))/(100*DL854)</f>
        <v>0</v>
      </c>
      <c r="AH854">
        <f>1000*DX854*AU854*(DT854-DU854)/(100*DL854*(1000-AU854*DT854))</f>
        <v>0</v>
      </c>
      <c r="AI854">
        <f>(AJ854 - AK854 - DY854*1E3/(8.314*(EA854+273.15)) * AM854/DX854 * AL854) * DX854/(100*DL854) * (1000 - DU854)/1000</f>
        <v>0</v>
      </c>
      <c r="AJ854">
        <v>1158.904397107926</v>
      </c>
      <c r="AK854">
        <v>1119.232969696969</v>
      </c>
      <c r="AL854">
        <v>3.402735582165791</v>
      </c>
      <c r="AM854">
        <v>65.59915054871037</v>
      </c>
      <c r="AN854">
        <f>(AP854 - AO854 + DY854*1E3/(8.314*(EA854+273.15)) * AR854/DX854 * AQ854) * DX854/(100*DL854) * 1000/(1000 - AP854)</f>
        <v>0</v>
      </c>
      <c r="AO854">
        <v>12.04948213111311</v>
      </c>
      <c r="AP854">
        <v>16.78145151515152</v>
      </c>
      <c r="AQ854">
        <v>-1.374962935897346E-05</v>
      </c>
      <c r="AR854">
        <v>106.857020934854</v>
      </c>
      <c r="AS854">
        <v>0</v>
      </c>
      <c r="AT854">
        <v>0</v>
      </c>
      <c r="AU854">
        <f>IF(AS854*$H$13&gt;=AW854,1.0,(AW854/(AW854-AS854*$H$13)))</f>
        <v>0</v>
      </c>
      <c r="AV854">
        <f>(AU854-1)*100</f>
        <v>0</v>
      </c>
      <c r="AW854">
        <f>MAX(0,($B$13+$C$13*EF854)/(1+$D$13*EF854)*DY854/(EA854+273)*$E$13)</f>
        <v>0</v>
      </c>
      <c r="AX854" t="s">
        <v>437</v>
      </c>
      <c r="AY854" t="s">
        <v>437</v>
      </c>
      <c r="AZ854">
        <v>0</v>
      </c>
      <c r="BA854">
        <v>0</v>
      </c>
      <c r="BB854">
        <f>1-AZ854/BA854</f>
        <v>0</v>
      </c>
      <c r="BC854">
        <v>0</v>
      </c>
      <c r="BD854" t="s">
        <v>437</v>
      </c>
      <c r="BE854" t="s">
        <v>437</v>
      </c>
      <c r="BF854">
        <v>0</v>
      </c>
      <c r="BG854">
        <v>0</v>
      </c>
      <c r="BH854">
        <f>1-BF854/BG854</f>
        <v>0</v>
      </c>
      <c r="BI854">
        <v>0.5</v>
      </c>
      <c r="BJ854">
        <f>DI854</f>
        <v>0</v>
      </c>
      <c r="BK854">
        <f>L854</f>
        <v>0</v>
      </c>
      <c r="BL854">
        <f>BH854*BI854*BJ854</f>
        <v>0</v>
      </c>
      <c r="BM854">
        <f>(BK854-BC854)/BJ854</f>
        <v>0</v>
      </c>
      <c r="BN854">
        <f>(BA854-BG854)/BG854</f>
        <v>0</v>
      </c>
      <c r="BO854">
        <f>AZ854/(BB854+AZ854/BG854)</f>
        <v>0</v>
      </c>
      <c r="BP854" t="s">
        <v>437</v>
      </c>
      <c r="BQ854">
        <v>0</v>
      </c>
      <c r="BR854">
        <f>IF(BQ854&lt;&gt;0, BQ854, BO854)</f>
        <v>0</v>
      </c>
      <c r="BS854">
        <f>1-BR854/BG854</f>
        <v>0</v>
      </c>
      <c r="BT854">
        <f>(BG854-BF854)/(BG854-BR854)</f>
        <v>0</v>
      </c>
      <c r="BU854">
        <f>(BA854-BG854)/(BA854-BR854)</f>
        <v>0</v>
      </c>
      <c r="BV854">
        <f>(BG854-BF854)/(BG854-AZ854)</f>
        <v>0</v>
      </c>
      <c r="BW854">
        <f>(BA854-BG854)/(BA854-AZ854)</f>
        <v>0</v>
      </c>
      <c r="BX854">
        <f>(BT854*BR854/BF854)</f>
        <v>0</v>
      </c>
      <c r="BY854">
        <f>(1-BX854)</f>
        <v>0</v>
      </c>
      <c r="BZ854">
        <v>2020</v>
      </c>
      <c r="CA854">
        <v>290.0000000000001</v>
      </c>
      <c r="CB854">
        <v>1590.42</v>
      </c>
      <c r="CC854">
        <v>295</v>
      </c>
      <c r="CD854">
        <v>5220.67</v>
      </c>
      <c r="CE854">
        <v>1591.29</v>
      </c>
      <c r="CF854">
        <v>-0.87</v>
      </c>
      <c r="CG854">
        <v>300.0000000000001</v>
      </c>
      <c r="CH854">
        <v>23.8</v>
      </c>
      <c r="CI854">
        <v>1650.734719841875</v>
      </c>
      <c r="CJ854">
        <v>2.032994541366527</v>
      </c>
      <c r="CK854">
        <v>-31.03478562282126</v>
      </c>
      <c r="CL854">
        <v>0.9198548094063967</v>
      </c>
      <c r="CM854">
        <v>0.9759925733019913</v>
      </c>
      <c r="CN854">
        <v>-0.00431141668520578</v>
      </c>
      <c r="CO854">
        <v>289.9999999999999</v>
      </c>
      <c r="CP854">
        <v>1590.91</v>
      </c>
      <c r="CQ854">
        <v>765</v>
      </c>
      <c r="CR854">
        <v>5219.32</v>
      </c>
      <c r="CS854">
        <v>1591.27</v>
      </c>
      <c r="CT854">
        <v>-0.36</v>
      </c>
      <c r="DH854">
        <f>$B$11*EG854+$C$11*EH854+$F$11*ES854*(1-EV854)</f>
        <v>0</v>
      </c>
      <c r="DI854">
        <f>DH854*DJ854</f>
        <v>0</v>
      </c>
      <c r="DJ854">
        <f>($B$11*$D$9+$C$11*$D$9+$F$11*((FF854+EX854)/MAX(FF854+EX854+FG854, 0.1)*$I$9+FG854/MAX(FF854+EX854+FG854, 0.1)*$J$9))/($B$11+$C$11+$F$11)</f>
        <v>0</v>
      </c>
      <c r="DK854">
        <f>($B$11*$K$9+$C$11*$K$9+$F$11*((FF854+EX854)/MAX(FF854+EX854+FG854, 0.1)*$P$9+FG854/MAX(FF854+EX854+FG854, 0.1)*$Q$9))/($B$11+$C$11+$F$11)</f>
        <v>0</v>
      </c>
      <c r="DL854">
        <v>6</v>
      </c>
      <c r="DM854">
        <v>0.5</v>
      </c>
      <c r="DN854" t="s">
        <v>438</v>
      </c>
      <c r="DO854">
        <v>2</v>
      </c>
      <c r="DP854" t="b">
        <v>1</v>
      </c>
      <c r="DQ854">
        <v>1761518001.3</v>
      </c>
      <c r="DR854">
        <v>1092.759</v>
      </c>
      <c r="DS854">
        <v>1145.456</v>
      </c>
      <c r="DT854">
        <v>16.78222</v>
      </c>
      <c r="DU854">
        <v>12.04801</v>
      </c>
      <c r="DV854">
        <v>1096.359</v>
      </c>
      <c r="DW854">
        <v>16.70344</v>
      </c>
      <c r="DX854">
        <v>500.0280999999999</v>
      </c>
      <c r="DY854">
        <v>90.23997999999999</v>
      </c>
      <c r="DZ854">
        <v>0.1000681</v>
      </c>
      <c r="EA854">
        <v>24.31479</v>
      </c>
      <c r="EB854">
        <v>24.0087</v>
      </c>
      <c r="EC854">
        <v>999.9</v>
      </c>
      <c r="ED854">
        <v>0</v>
      </c>
      <c r="EE854">
        <v>0</v>
      </c>
      <c r="EF854">
        <v>9980.192000000001</v>
      </c>
      <c r="EG854">
        <v>0</v>
      </c>
      <c r="EH854">
        <v>1069.193</v>
      </c>
      <c r="EI854">
        <v>-52.69774</v>
      </c>
      <c r="EJ854">
        <v>1111.41</v>
      </c>
      <c r="EK854">
        <v>1159.422</v>
      </c>
      <c r="EL854">
        <v>4.734208000000001</v>
      </c>
      <c r="EM854">
        <v>1145.456</v>
      </c>
      <c r="EN854">
        <v>12.04801</v>
      </c>
      <c r="EO854">
        <v>1.514426</v>
      </c>
      <c r="EP854">
        <v>1.087212</v>
      </c>
      <c r="EQ854">
        <v>13.11461</v>
      </c>
      <c r="ER854">
        <v>8.140673999999999</v>
      </c>
      <c r="ES854">
        <v>1999.995</v>
      </c>
      <c r="ET854">
        <v>0.9799950000000001</v>
      </c>
      <c r="EU854">
        <v>0.0200048</v>
      </c>
      <c r="EV854">
        <v>0</v>
      </c>
      <c r="EW854">
        <v>1325.431</v>
      </c>
      <c r="EX854">
        <v>5.000970000000001</v>
      </c>
      <c r="EY854">
        <v>26844.45</v>
      </c>
      <c r="EZ854">
        <v>16707.52</v>
      </c>
      <c r="FA854">
        <v>41.6622</v>
      </c>
      <c r="FB854">
        <v>42.7122</v>
      </c>
      <c r="FC854">
        <v>41.8058</v>
      </c>
      <c r="FD854">
        <v>42.062</v>
      </c>
      <c r="FE854">
        <v>41.65600000000001</v>
      </c>
      <c r="FF854">
        <v>1955.085</v>
      </c>
      <c r="FG854">
        <v>39.90999999999999</v>
      </c>
      <c r="FH854">
        <v>0</v>
      </c>
      <c r="FI854">
        <v>12875</v>
      </c>
      <c r="FJ854">
        <v>0</v>
      </c>
      <c r="FK854">
        <v>1326.072307692308</v>
      </c>
      <c r="FL854">
        <v>-8.129230779747768</v>
      </c>
      <c r="FM854">
        <v>-188.2769230688608</v>
      </c>
      <c r="FN854">
        <v>26860.04230769231</v>
      </c>
      <c r="FO854">
        <v>15</v>
      </c>
      <c r="FP854">
        <v>0</v>
      </c>
      <c r="FQ854" t="s">
        <v>439</v>
      </c>
      <c r="FR854">
        <v>1760210915.6</v>
      </c>
      <c r="FS854">
        <v>0</v>
      </c>
      <c r="FT854">
        <v>0</v>
      </c>
      <c r="FU854">
        <v>-0.215</v>
      </c>
      <c r="FV854">
        <v>0</v>
      </c>
      <c r="FW854">
        <v>-0.6919999999999999</v>
      </c>
      <c r="FX854">
        <v>0</v>
      </c>
      <c r="FY854">
        <v>400</v>
      </c>
      <c r="FZ854">
        <v>0</v>
      </c>
      <c r="GA854">
        <v>0.15</v>
      </c>
      <c r="GB854">
        <v>0</v>
      </c>
      <c r="GC854">
        <v>-52.39877073170731</v>
      </c>
      <c r="GD854">
        <v>-1.903938176041323</v>
      </c>
      <c r="GE854">
        <v>0.205509596528528</v>
      </c>
      <c r="GF854">
        <v>0</v>
      </c>
      <c r="GG854">
        <v>1326.454705882353</v>
      </c>
      <c r="GH854">
        <v>-8.910618797959087</v>
      </c>
      <c r="GI854">
        <v>0.9220126172867709</v>
      </c>
      <c r="GJ854">
        <v>0</v>
      </c>
      <c r="GK854">
        <v>4.788091463414634</v>
      </c>
      <c r="GL854">
        <v>-0.4617689107147876</v>
      </c>
      <c r="GM854">
        <v>0.04578386325381229</v>
      </c>
      <c r="GN854">
        <v>0</v>
      </c>
      <c r="GO854">
        <v>0</v>
      </c>
      <c r="GP854">
        <v>3</v>
      </c>
      <c r="GQ854" t="s">
        <v>455</v>
      </c>
      <c r="GR854">
        <v>3.13311</v>
      </c>
      <c r="GS854">
        <v>2.76008</v>
      </c>
      <c r="GT854">
        <v>0.18171</v>
      </c>
      <c r="GU854">
        <v>0.18495</v>
      </c>
      <c r="GV854">
        <v>0.081718</v>
      </c>
      <c r="GW854">
        <v>0.063528</v>
      </c>
      <c r="GX854">
        <v>25935.1</v>
      </c>
      <c r="GY854">
        <v>25840.5</v>
      </c>
      <c r="GZ854">
        <v>29484.1</v>
      </c>
      <c r="HA854">
        <v>29314.7</v>
      </c>
      <c r="HB854">
        <v>35781.4</v>
      </c>
      <c r="HC854">
        <v>36370.1</v>
      </c>
      <c r="HD854">
        <v>41485.3</v>
      </c>
      <c r="HE854">
        <v>41644.4</v>
      </c>
      <c r="HF854">
        <v>1.91105</v>
      </c>
      <c r="HG854">
        <v>1.82305</v>
      </c>
      <c r="HH854">
        <v>-0.0147074</v>
      </c>
      <c r="HI854">
        <v>0</v>
      </c>
      <c r="HJ854">
        <v>24.2535</v>
      </c>
      <c r="HK854">
        <v>999.9</v>
      </c>
      <c r="HL854">
        <v>31.8</v>
      </c>
      <c r="HM854">
        <v>31.2</v>
      </c>
      <c r="HN854">
        <v>16.0799</v>
      </c>
      <c r="HO854">
        <v>62.5089</v>
      </c>
      <c r="HP854">
        <v>30.6971</v>
      </c>
      <c r="HQ854">
        <v>1</v>
      </c>
      <c r="HR854">
        <v>0.315345</v>
      </c>
      <c r="HS854">
        <v>5.24548</v>
      </c>
      <c r="HT854">
        <v>20.2626</v>
      </c>
      <c r="HU854">
        <v>5.21654</v>
      </c>
      <c r="HV854">
        <v>12.0159</v>
      </c>
      <c r="HW854">
        <v>4.9879</v>
      </c>
      <c r="HX854">
        <v>3.28772</v>
      </c>
      <c r="HY854">
        <v>9999</v>
      </c>
      <c r="HZ854">
        <v>9999</v>
      </c>
      <c r="IA854">
        <v>9999</v>
      </c>
      <c r="IB854">
        <v>999.9</v>
      </c>
      <c r="IC854">
        <v>4.97285</v>
      </c>
      <c r="ID854">
        <v>1.8666</v>
      </c>
      <c r="IE854">
        <v>1.86586</v>
      </c>
      <c r="IF854">
        <v>1.86584</v>
      </c>
      <c r="IG854">
        <v>1.86768</v>
      </c>
      <c r="IH854">
        <v>1.87014</v>
      </c>
      <c r="II854">
        <v>1.86875</v>
      </c>
      <c r="IJ854">
        <v>1.87027</v>
      </c>
      <c r="IK854">
        <v>0</v>
      </c>
      <c r="IL854">
        <v>0</v>
      </c>
      <c r="IM854">
        <v>0</v>
      </c>
      <c r="IN854">
        <v>0</v>
      </c>
      <c r="IO854" t="s">
        <v>441</v>
      </c>
      <c r="IP854" t="s">
        <v>442</v>
      </c>
      <c r="IQ854" t="s">
        <v>443</v>
      </c>
      <c r="IR854" t="s">
        <v>443</v>
      </c>
      <c r="IS854" t="s">
        <v>443</v>
      </c>
      <c r="IT854" t="s">
        <v>443</v>
      </c>
      <c r="IU854">
        <v>0</v>
      </c>
      <c r="IV854">
        <v>100</v>
      </c>
      <c r="IW854">
        <v>100</v>
      </c>
      <c r="IX854">
        <v>-3.63</v>
      </c>
      <c r="IY854">
        <v>0.0788</v>
      </c>
      <c r="IZ854">
        <v>-1.414774939843471</v>
      </c>
      <c r="JA854">
        <v>-0.002262605230658699</v>
      </c>
      <c r="JB854">
        <v>4.117972070868355E-07</v>
      </c>
      <c r="JC854">
        <v>-1.535053720392113E-10</v>
      </c>
      <c r="JD854">
        <v>-0.05773197212917025</v>
      </c>
      <c r="JE854">
        <v>-0.004387372397949352</v>
      </c>
      <c r="JF854">
        <v>0.001148265067849212</v>
      </c>
      <c r="JG854">
        <v>-2.372704636287677E-05</v>
      </c>
      <c r="JH854">
        <v>4</v>
      </c>
      <c r="JI854">
        <v>2346</v>
      </c>
      <c r="JJ854">
        <v>1</v>
      </c>
      <c r="JK854">
        <v>24</v>
      </c>
      <c r="JL854">
        <v>21784.8</v>
      </c>
      <c r="JM854">
        <v>29358633.4</v>
      </c>
      <c r="JN854">
        <v>2.33154</v>
      </c>
      <c r="JO854">
        <v>2.2522</v>
      </c>
      <c r="JP854">
        <v>1.39648</v>
      </c>
      <c r="JQ854">
        <v>2.35474</v>
      </c>
      <c r="JR854">
        <v>1.49536</v>
      </c>
      <c r="JS854">
        <v>2.55859</v>
      </c>
      <c r="JT854">
        <v>35.9879</v>
      </c>
      <c r="JU854">
        <v>24.0262</v>
      </c>
      <c r="JV854">
        <v>18</v>
      </c>
      <c r="JW854">
        <v>502.941</v>
      </c>
      <c r="JX854">
        <v>436.476</v>
      </c>
      <c r="JY854">
        <v>18.4938</v>
      </c>
      <c r="JZ854">
        <v>31.4331</v>
      </c>
      <c r="KA854">
        <v>30</v>
      </c>
      <c r="KB854">
        <v>31.2162</v>
      </c>
      <c r="KC854">
        <v>31.1415</v>
      </c>
      <c r="KD854">
        <v>46.7599</v>
      </c>
      <c r="KE854">
        <v>24.8118</v>
      </c>
      <c r="KF854">
        <v>22.2122</v>
      </c>
      <c r="KG854">
        <v>18.4917</v>
      </c>
      <c r="KH854">
        <v>1175.93</v>
      </c>
      <c r="KI854">
        <v>12.1691</v>
      </c>
      <c r="KJ854">
        <v>100.762</v>
      </c>
      <c r="KK854">
        <v>100.144</v>
      </c>
    </row>
    <row r="855" spans="1:297">
      <c r="A855">
        <v>839</v>
      </c>
      <c r="B855">
        <v>1761518009.1</v>
      </c>
      <c r="C855">
        <v>10798.59999990463</v>
      </c>
      <c r="D855" t="s">
        <v>2128</v>
      </c>
      <c r="E855" t="s">
        <v>2129</v>
      </c>
      <c r="F855">
        <v>5</v>
      </c>
      <c r="G855" t="s">
        <v>1989</v>
      </c>
      <c r="H855" t="s">
        <v>436</v>
      </c>
      <c r="I855">
        <v>1761518006.6</v>
      </c>
      <c r="J855">
        <f>(K855)/1000</f>
        <v>0</v>
      </c>
      <c r="K855">
        <f>IF(DP855, AN855, AH855)</f>
        <v>0</v>
      </c>
      <c r="L855">
        <f>IF(DP855, AI855, AG855)</f>
        <v>0</v>
      </c>
      <c r="M855">
        <f>DR855 - IF(AU855&gt;1, L855*DL855*100.0/(AW855), 0)</f>
        <v>0</v>
      </c>
      <c r="N855">
        <f>((T855-J855/2)*M855-L855)/(T855+J855/2)</f>
        <v>0</v>
      </c>
      <c r="O855">
        <f>N855*(DY855+DZ855)/1000.0</f>
        <v>0</v>
      </c>
      <c r="P855">
        <f>(DR855 - IF(AU855&gt;1, L855*DL855*100.0/(AW855), 0))*(DY855+DZ855)/1000.0</f>
        <v>0</v>
      </c>
      <c r="Q855">
        <f>2.0/((1/S855-1/R855)+SIGN(S855)*SQRT((1/S855-1/R855)*(1/S855-1/R855) + 4*DM855/((DM855+1)*(DM855+1))*(2*1/S855*1/R855-1/R855*1/R855)))</f>
        <v>0</v>
      </c>
      <c r="R855">
        <f>IF(LEFT(DN855,1)&lt;&gt;"0",IF(LEFT(DN855,1)="1",3.0,DO855),$D$5+$E$5*(EF855*DY855/($K$5*1000))+$F$5*(EF855*DY855/($K$5*1000))*MAX(MIN(DL855,$J$5),$I$5)*MAX(MIN(DL855,$J$5),$I$5)+$G$5*MAX(MIN(DL855,$J$5),$I$5)*(EF855*DY855/($K$5*1000))+$H$5*(EF855*DY855/($K$5*1000))*(EF855*DY855/($K$5*1000)))</f>
        <v>0</v>
      </c>
      <c r="S855">
        <f>J855*(1000-(1000*0.61365*exp(17.502*W855/(240.97+W855))/(DY855+DZ855)+DT855)/2)/(1000*0.61365*exp(17.502*W855/(240.97+W855))/(DY855+DZ855)-DT855)</f>
        <v>0</v>
      </c>
      <c r="T855">
        <f>1/((DM855+1)/(Q855/1.6)+1/(R855/1.37)) + DM855/((DM855+1)/(Q855/1.6) + DM855/(R855/1.37))</f>
        <v>0</v>
      </c>
      <c r="U855">
        <f>(DH855*DK855)</f>
        <v>0</v>
      </c>
      <c r="V855">
        <f>(EA855+(U855+2*0.95*5.67E-8*(((EA855+$B$7)+273)^4-(EA855+273)^4)-44100*J855)/(1.84*29.3*R855+8*0.95*5.67E-8*(EA855+273)^3))</f>
        <v>0</v>
      </c>
      <c r="W855">
        <f>($C$7*EB855+$D$7*EC855+$E$7*V855)</f>
        <v>0</v>
      </c>
      <c r="X855">
        <f>0.61365*exp(17.502*W855/(240.97+W855))</f>
        <v>0</v>
      </c>
      <c r="Y855">
        <f>(Z855/AA855*100)</f>
        <v>0</v>
      </c>
      <c r="Z855">
        <f>DT855*(DY855+DZ855)/1000</f>
        <v>0</v>
      </c>
      <c r="AA855">
        <f>0.61365*exp(17.502*EA855/(240.97+EA855))</f>
        <v>0</v>
      </c>
      <c r="AB855">
        <f>(X855-DT855*(DY855+DZ855)/1000)</f>
        <v>0</v>
      </c>
      <c r="AC855">
        <f>(-J855*44100)</f>
        <v>0</v>
      </c>
      <c r="AD855">
        <f>2*29.3*R855*0.92*(EA855-W855)</f>
        <v>0</v>
      </c>
      <c r="AE855">
        <f>2*0.95*5.67E-8*(((EA855+$B$7)+273)^4-(W855+273)^4)</f>
        <v>0</v>
      </c>
      <c r="AF855">
        <f>U855+AE855+AC855+AD855</f>
        <v>0</v>
      </c>
      <c r="AG855">
        <f>DX855*AU855*(DS855-DR855*(1000-AU855*DU855)/(1000-AU855*DT855))/(100*DL855)</f>
        <v>0</v>
      </c>
      <c r="AH855">
        <f>1000*DX855*AU855*(DT855-DU855)/(100*DL855*(1000-AU855*DT855))</f>
        <v>0</v>
      </c>
      <c r="AI855">
        <f>(AJ855 - AK855 - DY855*1E3/(8.314*(EA855+273.15)) * AM855/DX855 * AL855) * DX855/(100*DL855) * (1000 - DU855)/1000</f>
        <v>0</v>
      </c>
      <c r="AJ855">
        <v>1175.875028320791</v>
      </c>
      <c r="AK855">
        <v>1136.247818181818</v>
      </c>
      <c r="AL855">
        <v>3.405835671827486</v>
      </c>
      <c r="AM855">
        <v>65.59915054871037</v>
      </c>
      <c r="AN855">
        <f>(AP855 - AO855 + DY855*1E3/(8.314*(EA855+273.15)) * AR855/DX855 * AQ855) * DX855/(100*DL855) * 1000/(1000 - AP855)</f>
        <v>0</v>
      </c>
      <c r="AO855">
        <v>12.08953730783722</v>
      </c>
      <c r="AP855">
        <v>16.78343575757576</v>
      </c>
      <c r="AQ855">
        <v>-1.013997002440229E-05</v>
      </c>
      <c r="AR855">
        <v>106.857020934854</v>
      </c>
      <c r="AS855">
        <v>0</v>
      </c>
      <c r="AT855">
        <v>0</v>
      </c>
      <c r="AU855">
        <f>IF(AS855*$H$13&gt;=AW855,1.0,(AW855/(AW855-AS855*$H$13)))</f>
        <v>0</v>
      </c>
      <c r="AV855">
        <f>(AU855-1)*100</f>
        <v>0</v>
      </c>
      <c r="AW855">
        <f>MAX(0,($B$13+$C$13*EF855)/(1+$D$13*EF855)*DY855/(EA855+273)*$E$13)</f>
        <v>0</v>
      </c>
      <c r="AX855" t="s">
        <v>437</v>
      </c>
      <c r="AY855" t="s">
        <v>437</v>
      </c>
      <c r="AZ855">
        <v>0</v>
      </c>
      <c r="BA855">
        <v>0</v>
      </c>
      <c r="BB855">
        <f>1-AZ855/BA855</f>
        <v>0</v>
      </c>
      <c r="BC855">
        <v>0</v>
      </c>
      <c r="BD855" t="s">
        <v>437</v>
      </c>
      <c r="BE855" t="s">
        <v>437</v>
      </c>
      <c r="BF855">
        <v>0</v>
      </c>
      <c r="BG855">
        <v>0</v>
      </c>
      <c r="BH855">
        <f>1-BF855/BG855</f>
        <v>0</v>
      </c>
      <c r="BI855">
        <v>0.5</v>
      </c>
      <c r="BJ855">
        <f>DI855</f>
        <v>0</v>
      </c>
      <c r="BK855">
        <f>L855</f>
        <v>0</v>
      </c>
      <c r="BL855">
        <f>BH855*BI855*BJ855</f>
        <v>0</v>
      </c>
      <c r="BM855">
        <f>(BK855-BC855)/BJ855</f>
        <v>0</v>
      </c>
      <c r="BN855">
        <f>(BA855-BG855)/BG855</f>
        <v>0</v>
      </c>
      <c r="BO855">
        <f>AZ855/(BB855+AZ855/BG855)</f>
        <v>0</v>
      </c>
      <c r="BP855" t="s">
        <v>437</v>
      </c>
      <c r="BQ855">
        <v>0</v>
      </c>
      <c r="BR855">
        <f>IF(BQ855&lt;&gt;0, BQ855, BO855)</f>
        <v>0</v>
      </c>
      <c r="BS855">
        <f>1-BR855/BG855</f>
        <v>0</v>
      </c>
      <c r="BT855">
        <f>(BG855-BF855)/(BG855-BR855)</f>
        <v>0</v>
      </c>
      <c r="BU855">
        <f>(BA855-BG855)/(BA855-BR855)</f>
        <v>0</v>
      </c>
      <c r="BV855">
        <f>(BG855-BF855)/(BG855-AZ855)</f>
        <v>0</v>
      </c>
      <c r="BW855">
        <f>(BA855-BG855)/(BA855-AZ855)</f>
        <v>0</v>
      </c>
      <c r="BX855">
        <f>(BT855*BR855/BF855)</f>
        <v>0</v>
      </c>
      <c r="BY855">
        <f>(1-BX855)</f>
        <v>0</v>
      </c>
      <c r="BZ855">
        <v>2020</v>
      </c>
      <c r="CA855">
        <v>290.0000000000001</v>
      </c>
      <c r="CB855">
        <v>1590.42</v>
      </c>
      <c r="CC855">
        <v>295</v>
      </c>
      <c r="CD855">
        <v>5220.67</v>
      </c>
      <c r="CE855">
        <v>1591.29</v>
      </c>
      <c r="CF855">
        <v>-0.87</v>
      </c>
      <c r="CG855">
        <v>300.0000000000001</v>
      </c>
      <c r="CH855">
        <v>23.8</v>
      </c>
      <c r="CI855">
        <v>1650.734719841875</v>
      </c>
      <c r="CJ855">
        <v>2.032994541366527</v>
      </c>
      <c r="CK855">
        <v>-31.03478562282126</v>
      </c>
      <c r="CL855">
        <v>0.9198548094063967</v>
      </c>
      <c r="CM855">
        <v>0.9759925733019913</v>
      </c>
      <c r="CN855">
        <v>-0.00431141668520578</v>
      </c>
      <c r="CO855">
        <v>289.9999999999999</v>
      </c>
      <c r="CP855">
        <v>1590.91</v>
      </c>
      <c r="CQ855">
        <v>765</v>
      </c>
      <c r="CR855">
        <v>5219.32</v>
      </c>
      <c r="CS855">
        <v>1591.27</v>
      </c>
      <c r="CT855">
        <v>-0.36</v>
      </c>
      <c r="DH855">
        <f>$B$11*EG855+$C$11*EH855+$F$11*ES855*(1-EV855)</f>
        <v>0</v>
      </c>
      <c r="DI855">
        <f>DH855*DJ855</f>
        <v>0</v>
      </c>
      <c r="DJ855">
        <f>($B$11*$D$9+$C$11*$D$9+$F$11*((FF855+EX855)/MAX(FF855+EX855+FG855, 0.1)*$I$9+FG855/MAX(FF855+EX855+FG855, 0.1)*$J$9))/($B$11+$C$11+$F$11)</f>
        <v>0</v>
      </c>
      <c r="DK855">
        <f>($B$11*$K$9+$C$11*$K$9+$F$11*((FF855+EX855)/MAX(FF855+EX855+FG855, 0.1)*$P$9+FG855/MAX(FF855+EX855+FG855, 0.1)*$Q$9))/($B$11+$C$11+$F$11)</f>
        <v>0</v>
      </c>
      <c r="DL855">
        <v>6</v>
      </c>
      <c r="DM855">
        <v>0.5</v>
      </c>
      <c r="DN855" t="s">
        <v>438</v>
      </c>
      <c r="DO855">
        <v>2</v>
      </c>
      <c r="DP855" t="b">
        <v>1</v>
      </c>
      <c r="DQ855">
        <v>1761518006.6</v>
      </c>
      <c r="DR855">
        <v>1110.477777777778</v>
      </c>
      <c r="DS855">
        <v>1163.132222222222</v>
      </c>
      <c r="DT855">
        <v>16.78056666666667</v>
      </c>
      <c r="DU855">
        <v>12.09003333333333</v>
      </c>
      <c r="DV855">
        <v>1114.114444444444</v>
      </c>
      <c r="DW855">
        <v>16.70181111111111</v>
      </c>
      <c r="DX855">
        <v>499.9737777777778</v>
      </c>
      <c r="DY855">
        <v>90.23863333333333</v>
      </c>
      <c r="DZ855">
        <v>0.09993565555555556</v>
      </c>
      <c r="EA855">
        <v>24.3093</v>
      </c>
      <c r="EB855">
        <v>24.00712222222222</v>
      </c>
      <c r="EC855">
        <v>999.9000000000001</v>
      </c>
      <c r="ED855">
        <v>0</v>
      </c>
      <c r="EE855">
        <v>0</v>
      </c>
      <c r="EF855">
        <v>10007.85555555555</v>
      </c>
      <c r="EG855">
        <v>0</v>
      </c>
      <c r="EH855">
        <v>1069.218888888889</v>
      </c>
      <c r="EI855">
        <v>-52.65475555555555</v>
      </c>
      <c r="EJ855">
        <v>1129.43</v>
      </c>
      <c r="EK855">
        <v>1177.367777777778</v>
      </c>
      <c r="EL855">
        <v>4.690542222222222</v>
      </c>
      <c r="EM855">
        <v>1163.132222222222</v>
      </c>
      <c r="EN855">
        <v>12.09003333333333</v>
      </c>
      <c r="EO855">
        <v>1.514256666666667</v>
      </c>
      <c r="EP855">
        <v>1.090987777777777</v>
      </c>
      <c r="EQ855">
        <v>13.11287777777778</v>
      </c>
      <c r="ER855">
        <v>8.191684444444444</v>
      </c>
      <c r="ES855">
        <v>1999.98</v>
      </c>
      <c r="ET855">
        <v>0.9799950000000001</v>
      </c>
      <c r="EU855">
        <v>0.0200048</v>
      </c>
      <c r="EV855">
        <v>0</v>
      </c>
      <c r="EW855">
        <v>1324.385555555556</v>
      </c>
      <c r="EX855">
        <v>5.00097</v>
      </c>
      <c r="EY855">
        <v>26828.3</v>
      </c>
      <c r="EZ855">
        <v>16707.4</v>
      </c>
      <c r="FA855">
        <v>41.67322222222222</v>
      </c>
      <c r="FB855">
        <v>42.715</v>
      </c>
      <c r="FC855">
        <v>41.812</v>
      </c>
      <c r="FD855">
        <v>42.07599999999999</v>
      </c>
      <c r="FE855">
        <v>41.687</v>
      </c>
      <c r="FF855">
        <v>1955.07</v>
      </c>
      <c r="FG855">
        <v>39.91</v>
      </c>
      <c r="FH855">
        <v>0</v>
      </c>
      <c r="FI855">
        <v>12880.40000009537</v>
      </c>
      <c r="FJ855">
        <v>0</v>
      </c>
      <c r="FK855">
        <v>1325.182</v>
      </c>
      <c r="FL855">
        <v>-9.613076906294724</v>
      </c>
      <c r="FM855">
        <v>-185.0076920088806</v>
      </c>
      <c r="FN855">
        <v>26842.332</v>
      </c>
      <c r="FO855">
        <v>15</v>
      </c>
      <c r="FP855">
        <v>0</v>
      </c>
      <c r="FQ855" t="s">
        <v>439</v>
      </c>
      <c r="FR855">
        <v>1760210915.6</v>
      </c>
      <c r="FS855">
        <v>0</v>
      </c>
      <c r="FT855">
        <v>0</v>
      </c>
      <c r="FU855">
        <v>-0.215</v>
      </c>
      <c r="FV855">
        <v>0</v>
      </c>
      <c r="FW855">
        <v>-0.6919999999999999</v>
      </c>
      <c r="FX855">
        <v>0</v>
      </c>
      <c r="FY855">
        <v>400</v>
      </c>
      <c r="FZ855">
        <v>0</v>
      </c>
      <c r="GA855">
        <v>0.15</v>
      </c>
      <c r="GB855">
        <v>0</v>
      </c>
      <c r="GC855">
        <v>-52.50200487804879</v>
      </c>
      <c r="GD855">
        <v>-1.777034843205598</v>
      </c>
      <c r="GE855">
        <v>0.2028570444032189</v>
      </c>
      <c r="GF855">
        <v>0</v>
      </c>
      <c r="GG855">
        <v>1325.899705882353</v>
      </c>
      <c r="GH855">
        <v>-9.084033618592541</v>
      </c>
      <c r="GI855">
        <v>0.9345130386341323</v>
      </c>
      <c r="GJ855">
        <v>0</v>
      </c>
      <c r="GK855">
        <v>4.757610000000001</v>
      </c>
      <c r="GL855">
        <v>-0.4451880836236893</v>
      </c>
      <c r="GM855">
        <v>0.04452462716733563</v>
      </c>
      <c r="GN855">
        <v>0</v>
      </c>
      <c r="GO855">
        <v>0</v>
      </c>
      <c r="GP855">
        <v>3</v>
      </c>
      <c r="GQ855" t="s">
        <v>455</v>
      </c>
      <c r="GR855">
        <v>3.13314</v>
      </c>
      <c r="GS855">
        <v>2.7603</v>
      </c>
      <c r="GT855">
        <v>0.183451</v>
      </c>
      <c r="GU855">
        <v>0.186613</v>
      </c>
      <c r="GV855">
        <v>0.0817262</v>
      </c>
      <c r="GW855">
        <v>0.0636959</v>
      </c>
      <c r="GX855">
        <v>25880</v>
      </c>
      <c r="GY855">
        <v>25787.9</v>
      </c>
      <c r="GZ855">
        <v>29484.2</v>
      </c>
      <c r="HA855">
        <v>29314.9</v>
      </c>
      <c r="HB855">
        <v>35780.8</v>
      </c>
      <c r="HC855">
        <v>36364.2</v>
      </c>
      <c r="HD855">
        <v>41485</v>
      </c>
      <c r="HE855">
        <v>41645.1</v>
      </c>
      <c r="HF855">
        <v>1.91095</v>
      </c>
      <c r="HG855">
        <v>1.82305</v>
      </c>
      <c r="HH855">
        <v>-0.0152402</v>
      </c>
      <c r="HI855">
        <v>0</v>
      </c>
      <c r="HJ855">
        <v>24.2521</v>
      </c>
      <c r="HK855">
        <v>999.9</v>
      </c>
      <c r="HL855">
        <v>31.8</v>
      </c>
      <c r="HM855">
        <v>31.2</v>
      </c>
      <c r="HN855">
        <v>16.0792</v>
      </c>
      <c r="HO855">
        <v>62.5489</v>
      </c>
      <c r="HP855">
        <v>30.7452</v>
      </c>
      <c r="HQ855">
        <v>1</v>
      </c>
      <c r="HR855">
        <v>0.314832</v>
      </c>
      <c r="HS855">
        <v>5.22639</v>
      </c>
      <c r="HT855">
        <v>20.263</v>
      </c>
      <c r="HU855">
        <v>5.21789</v>
      </c>
      <c r="HV855">
        <v>12.0159</v>
      </c>
      <c r="HW855">
        <v>4.9881</v>
      </c>
      <c r="HX855">
        <v>3.2879</v>
      </c>
      <c r="HY855">
        <v>9999</v>
      </c>
      <c r="HZ855">
        <v>9999</v>
      </c>
      <c r="IA855">
        <v>9999</v>
      </c>
      <c r="IB855">
        <v>999.9</v>
      </c>
      <c r="IC855">
        <v>4.97283</v>
      </c>
      <c r="ID855">
        <v>1.86661</v>
      </c>
      <c r="IE855">
        <v>1.86585</v>
      </c>
      <c r="IF855">
        <v>1.86584</v>
      </c>
      <c r="IG855">
        <v>1.86771</v>
      </c>
      <c r="IH855">
        <v>1.87018</v>
      </c>
      <c r="II855">
        <v>1.86875</v>
      </c>
      <c r="IJ855">
        <v>1.87027</v>
      </c>
      <c r="IK855">
        <v>0</v>
      </c>
      <c r="IL855">
        <v>0</v>
      </c>
      <c r="IM855">
        <v>0</v>
      </c>
      <c r="IN855">
        <v>0</v>
      </c>
      <c r="IO855" t="s">
        <v>441</v>
      </c>
      <c r="IP855" t="s">
        <v>442</v>
      </c>
      <c r="IQ855" t="s">
        <v>443</v>
      </c>
      <c r="IR855" t="s">
        <v>443</v>
      </c>
      <c r="IS855" t="s">
        <v>443</v>
      </c>
      <c r="IT855" t="s">
        <v>443</v>
      </c>
      <c r="IU855">
        <v>0</v>
      </c>
      <c r="IV855">
        <v>100</v>
      </c>
      <c r="IW855">
        <v>100</v>
      </c>
      <c r="IX855">
        <v>-3.65</v>
      </c>
      <c r="IY855">
        <v>0.0788</v>
      </c>
      <c r="IZ855">
        <v>-1.414774939843471</v>
      </c>
      <c r="JA855">
        <v>-0.002262605230658699</v>
      </c>
      <c r="JB855">
        <v>4.117972070868355E-07</v>
      </c>
      <c r="JC855">
        <v>-1.535053720392113E-10</v>
      </c>
      <c r="JD855">
        <v>-0.05773197212917025</v>
      </c>
      <c r="JE855">
        <v>-0.004387372397949352</v>
      </c>
      <c r="JF855">
        <v>0.001148265067849212</v>
      </c>
      <c r="JG855">
        <v>-2.372704636287677E-05</v>
      </c>
      <c r="JH855">
        <v>4</v>
      </c>
      <c r="JI855">
        <v>2346</v>
      </c>
      <c r="JJ855">
        <v>1</v>
      </c>
      <c r="JK855">
        <v>24</v>
      </c>
      <c r="JL855">
        <v>21784.9</v>
      </c>
      <c r="JM855">
        <v>29358633.5</v>
      </c>
      <c r="JN855">
        <v>2.36084</v>
      </c>
      <c r="JO855">
        <v>2.24609</v>
      </c>
      <c r="JP855">
        <v>1.39648</v>
      </c>
      <c r="JQ855">
        <v>2.35352</v>
      </c>
      <c r="JR855">
        <v>1.49536</v>
      </c>
      <c r="JS855">
        <v>2.67822</v>
      </c>
      <c r="JT855">
        <v>35.9879</v>
      </c>
      <c r="JU855">
        <v>24.0262</v>
      </c>
      <c r="JV855">
        <v>18</v>
      </c>
      <c r="JW855">
        <v>502.876</v>
      </c>
      <c r="JX855">
        <v>436.476</v>
      </c>
      <c r="JY855">
        <v>18.4835</v>
      </c>
      <c r="JZ855">
        <v>31.4344</v>
      </c>
      <c r="KA855">
        <v>30.0001</v>
      </c>
      <c r="KB855">
        <v>31.2162</v>
      </c>
      <c r="KC855">
        <v>31.1415</v>
      </c>
      <c r="KD855">
        <v>47.2697</v>
      </c>
      <c r="KE855">
        <v>24.5385</v>
      </c>
      <c r="KF855">
        <v>22.2122</v>
      </c>
      <c r="KG855">
        <v>18.4819</v>
      </c>
      <c r="KH855">
        <v>1189.3</v>
      </c>
      <c r="KI855">
        <v>12.1989</v>
      </c>
      <c r="KJ855">
        <v>100.761</v>
      </c>
      <c r="KK855">
        <v>100.145</v>
      </c>
    </row>
    <row r="856" spans="1:297">
      <c r="A856">
        <v>840</v>
      </c>
      <c r="B856">
        <v>1761518014.1</v>
      </c>
      <c r="C856">
        <v>10803.59999990463</v>
      </c>
      <c r="D856" t="s">
        <v>2130</v>
      </c>
      <c r="E856" t="s">
        <v>2131</v>
      </c>
      <c r="F856">
        <v>5</v>
      </c>
      <c r="G856" t="s">
        <v>1989</v>
      </c>
      <c r="H856" t="s">
        <v>436</v>
      </c>
      <c r="I856">
        <v>1761518011.3</v>
      </c>
      <c r="J856">
        <f>(K856)/1000</f>
        <v>0</v>
      </c>
      <c r="K856">
        <f>IF(DP856, AN856, AH856)</f>
        <v>0</v>
      </c>
      <c r="L856">
        <f>IF(DP856, AI856, AG856)</f>
        <v>0</v>
      </c>
      <c r="M856">
        <f>DR856 - IF(AU856&gt;1, L856*DL856*100.0/(AW856), 0)</f>
        <v>0</v>
      </c>
      <c r="N856">
        <f>((T856-J856/2)*M856-L856)/(T856+J856/2)</f>
        <v>0</v>
      </c>
      <c r="O856">
        <f>N856*(DY856+DZ856)/1000.0</f>
        <v>0</v>
      </c>
      <c r="P856">
        <f>(DR856 - IF(AU856&gt;1, L856*DL856*100.0/(AW856), 0))*(DY856+DZ856)/1000.0</f>
        <v>0</v>
      </c>
      <c r="Q856">
        <f>2.0/((1/S856-1/R856)+SIGN(S856)*SQRT((1/S856-1/R856)*(1/S856-1/R856) + 4*DM856/((DM856+1)*(DM856+1))*(2*1/S856*1/R856-1/R856*1/R856)))</f>
        <v>0</v>
      </c>
      <c r="R856">
        <f>IF(LEFT(DN856,1)&lt;&gt;"0",IF(LEFT(DN856,1)="1",3.0,DO856),$D$5+$E$5*(EF856*DY856/($K$5*1000))+$F$5*(EF856*DY856/($K$5*1000))*MAX(MIN(DL856,$J$5),$I$5)*MAX(MIN(DL856,$J$5),$I$5)+$G$5*MAX(MIN(DL856,$J$5),$I$5)*(EF856*DY856/($K$5*1000))+$H$5*(EF856*DY856/($K$5*1000))*(EF856*DY856/($K$5*1000)))</f>
        <v>0</v>
      </c>
      <c r="S856">
        <f>J856*(1000-(1000*0.61365*exp(17.502*W856/(240.97+W856))/(DY856+DZ856)+DT856)/2)/(1000*0.61365*exp(17.502*W856/(240.97+W856))/(DY856+DZ856)-DT856)</f>
        <v>0</v>
      </c>
      <c r="T856">
        <f>1/((DM856+1)/(Q856/1.6)+1/(R856/1.37)) + DM856/((DM856+1)/(Q856/1.6) + DM856/(R856/1.37))</f>
        <v>0</v>
      </c>
      <c r="U856">
        <f>(DH856*DK856)</f>
        <v>0</v>
      </c>
      <c r="V856">
        <f>(EA856+(U856+2*0.95*5.67E-8*(((EA856+$B$7)+273)^4-(EA856+273)^4)-44100*J856)/(1.84*29.3*R856+8*0.95*5.67E-8*(EA856+273)^3))</f>
        <v>0</v>
      </c>
      <c r="W856">
        <f>($C$7*EB856+$D$7*EC856+$E$7*V856)</f>
        <v>0</v>
      </c>
      <c r="X856">
        <f>0.61365*exp(17.502*W856/(240.97+W856))</f>
        <v>0</v>
      </c>
      <c r="Y856">
        <f>(Z856/AA856*100)</f>
        <v>0</v>
      </c>
      <c r="Z856">
        <f>DT856*(DY856+DZ856)/1000</f>
        <v>0</v>
      </c>
      <c r="AA856">
        <f>0.61365*exp(17.502*EA856/(240.97+EA856))</f>
        <v>0</v>
      </c>
      <c r="AB856">
        <f>(X856-DT856*(DY856+DZ856)/1000)</f>
        <v>0</v>
      </c>
      <c r="AC856">
        <f>(-J856*44100)</f>
        <v>0</v>
      </c>
      <c r="AD856">
        <f>2*29.3*R856*0.92*(EA856-W856)</f>
        <v>0</v>
      </c>
      <c r="AE856">
        <f>2*0.95*5.67E-8*(((EA856+$B$7)+273)^4-(W856+273)^4)</f>
        <v>0</v>
      </c>
      <c r="AF856">
        <f>U856+AE856+AC856+AD856</f>
        <v>0</v>
      </c>
      <c r="AG856">
        <f>DX856*AU856*(DS856-DR856*(1000-AU856*DU856)/(1000-AU856*DT856))/(100*DL856)</f>
        <v>0</v>
      </c>
      <c r="AH856">
        <f>1000*DX856*AU856*(DT856-DU856)/(100*DL856*(1000-AU856*DT856))</f>
        <v>0</v>
      </c>
      <c r="AI856">
        <f>(AJ856 - AK856 - DY856*1E3/(8.314*(EA856+273.15)) * AM856/DX856 * AL856) * DX856/(100*DL856) * (1000 - DU856)/1000</f>
        <v>0</v>
      </c>
      <c r="AJ856">
        <v>1192.785715304021</v>
      </c>
      <c r="AK856">
        <v>1153.015515151515</v>
      </c>
      <c r="AL856">
        <v>3.353297596420413</v>
      </c>
      <c r="AM856">
        <v>65.59915054871037</v>
      </c>
      <c r="AN856">
        <f>(AP856 - AO856 + DY856*1E3/(8.314*(EA856+273.15)) * AR856/DX856 * AQ856) * DX856/(100*DL856) * 1000/(1000 - AP856)</f>
        <v>0</v>
      </c>
      <c r="AO856">
        <v>12.11782225835924</v>
      </c>
      <c r="AP856">
        <v>16.78719515151514</v>
      </c>
      <c r="AQ856">
        <v>2.717147317102164E-05</v>
      </c>
      <c r="AR856">
        <v>106.857020934854</v>
      </c>
      <c r="AS856">
        <v>0</v>
      </c>
      <c r="AT856">
        <v>0</v>
      </c>
      <c r="AU856">
        <f>IF(AS856*$H$13&gt;=AW856,1.0,(AW856/(AW856-AS856*$H$13)))</f>
        <v>0</v>
      </c>
      <c r="AV856">
        <f>(AU856-1)*100</f>
        <v>0</v>
      </c>
      <c r="AW856">
        <f>MAX(0,($B$13+$C$13*EF856)/(1+$D$13*EF856)*DY856/(EA856+273)*$E$13)</f>
        <v>0</v>
      </c>
      <c r="AX856" t="s">
        <v>437</v>
      </c>
      <c r="AY856" t="s">
        <v>437</v>
      </c>
      <c r="AZ856">
        <v>0</v>
      </c>
      <c r="BA856">
        <v>0</v>
      </c>
      <c r="BB856">
        <f>1-AZ856/BA856</f>
        <v>0</v>
      </c>
      <c r="BC856">
        <v>0</v>
      </c>
      <c r="BD856" t="s">
        <v>437</v>
      </c>
      <c r="BE856" t="s">
        <v>437</v>
      </c>
      <c r="BF856">
        <v>0</v>
      </c>
      <c r="BG856">
        <v>0</v>
      </c>
      <c r="BH856">
        <f>1-BF856/BG856</f>
        <v>0</v>
      </c>
      <c r="BI856">
        <v>0.5</v>
      </c>
      <c r="BJ856">
        <f>DI856</f>
        <v>0</v>
      </c>
      <c r="BK856">
        <f>L856</f>
        <v>0</v>
      </c>
      <c r="BL856">
        <f>BH856*BI856*BJ856</f>
        <v>0</v>
      </c>
      <c r="BM856">
        <f>(BK856-BC856)/BJ856</f>
        <v>0</v>
      </c>
      <c r="BN856">
        <f>(BA856-BG856)/BG856</f>
        <v>0</v>
      </c>
      <c r="BO856">
        <f>AZ856/(BB856+AZ856/BG856)</f>
        <v>0</v>
      </c>
      <c r="BP856" t="s">
        <v>437</v>
      </c>
      <c r="BQ856">
        <v>0</v>
      </c>
      <c r="BR856">
        <f>IF(BQ856&lt;&gt;0, BQ856, BO856)</f>
        <v>0</v>
      </c>
      <c r="BS856">
        <f>1-BR856/BG856</f>
        <v>0</v>
      </c>
      <c r="BT856">
        <f>(BG856-BF856)/(BG856-BR856)</f>
        <v>0</v>
      </c>
      <c r="BU856">
        <f>(BA856-BG856)/(BA856-BR856)</f>
        <v>0</v>
      </c>
      <c r="BV856">
        <f>(BG856-BF856)/(BG856-AZ856)</f>
        <v>0</v>
      </c>
      <c r="BW856">
        <f>(BA856-BG856)/(BA856-AZ856)</f>
        <v>0</v>
      </c>
      <c r="BX856">
        <f>(BT856*BR856/BF856)</f>
        <v>0</v>
      </c>
      <c r="BY856">
        <f>(1-BX856)</f>
        <v>0</v>
      </c>
      <c r="BZ856">
        <v>2020</v>
      </c>
      <c r="CA856">
        <v>290.0000000000001</v>
      </c>
      <c r="CB856">
        <v>1590.42</v>
      </c>
      <c r="CC856">
        <v>295</v>
      </c>
      <c r="CD856">
        <v>5220.67</v>
      </c>
      <c r="CE856">
        <v>1591.29</v>
      </c>
      <c r="CF856">
        <v>-0.87</v>
      </c>
      <c r="CG856">
        <v>300.0000000000001</v>
      </c>
      <c r="CH856">
        <v>23.8</v>
      </c>
      <c r="CI856">
        <v>1650.734719841875</v>
      </c>
      <c r="CJ856">
        <v>2.032994541366527</v>
      </c>
      <c r="CK856">
        <v>-31.03478562282126</v>
      </c>
      <c r="CL856">
        <v>0.9198548094063967</v>
      </c>
      <c r="CM856">
        <v>0.9759925733019913</v>
      </c>
      <c r="CN856">
        <v>-0.00431141668520578</v>
      </c>
      <c r="CO856">
        <v>289.9999999999999</v>
      </c>
      <c r="CP856">
        <v>1590.91</v>
      </c>
      <c r="CQ856">
        <v>765</v>
      </c>
      <c r="CR856">
        <v>5219.32</v>
      </c>
      <c r="CS856">
        <v>1591.27</v>
      </c>
      <c r="CT856">
        <v>-0.36</v>
      </c>
      <c r="DH856">
        <f>$B$11*EG856+$C$11*EH856+$F$11*ES856*(1-EV856)</f>
        <v>0</v>
      </c>
      <c r="DI856">
        <f>DH856*DJ856</f>
        <v>0</v>
      </c>
      <c r="DJ856">
        <f>($B$11*$D$9+$C$11*$D$9+$F$11*((FF856+EX856)/MAX(FF856+EX856+FG856, 0.1)*$I$9+FG856/MAX(FF856+EX856+FG856, 0.1)*$J$9))/($B$11+$C$11+$F$11)</f>
        <v>0</v>
      </c>
      <c r="DK856">
        <f>($B$11*$K$9+$C$11*$K$9+$F$11*((FF856+EX856)/MAX(FF856+EX856+FG856, 0.1)*$P$9+FG856/MAX(FF856+EX856+FG856, 0.1)*$Q$9))/($B$11+$C$11+$F$11)</f>
        <v>0</v>
      </c>
      <c r="DL856">
        <v>6</v>
      </c>
      <c r="DM856">
        <v>0.5</v>
      </c>
      <c r="DN856" t="s">
        <v>438</v>
      </c>
      <c r="DO856">
        <v>2</v>
      </c>
      <c r="DP856" t="b">
        <v>1</v>
      </c>
      <c r="DQ856">
        <v>1761518011.3</v>
      </c>
      <c r="DR856">
        <v>1126.061</v>
      </c>
      <c r="DS856">
        <v>1178.791</v>
      </c>
      <c r="DT856">
        <v>16.78587</v>
      </c>
      <c r="DU856">
        <v>12.11746</v>
      </c>
      <c r="DV856">
        <v>1129.727</v>
      </c>
      <c r="DW856">
        <v>16.70702</v>
      </c>
      <c r="DX856">
        <v>500.0267999999999</v>
      </c>
      <c r="DY856">
        <v>90.23953000000002</v>
      </c>
      <c r="DZ856">
        <v>0.10007329</v>
      </c>
      <c r="EA856">
        <v>24.30759</v>
      </c>
      <c r="EB856">
        <v>24.00794</v>
      </c>
      <c r="EC856">
        <v>999.9</v>
      </c>
      <c r="ED856">
        <v>0</v>
      </c>
      <c r="EE856">
        <v>0</v>
      </c>
      <c r="EF856">
        <v>9990.373</v>
      </c>
      <c r="EG856">
        <v>0</v>
      </c>
      <c r="EH856">
        <v>1069.186</v>
      </c>
      <c r="EI856">
        <v>-52.73040999999999</v>
      </c>
      <c r="EJ856">
        <v>1145.286</v>
      </c>
      <c r="EK856">
        <v>1193.251</v>
      </c>
      <c r="EL856">
        <v>4.668409</v>
      </c>
      <c r="EM856">
        <v>1178.791</v>
      </c>
      <c r="EN856">
        <v>12.11746</v>
      </c>
      <c r="EO856">
        <v>1.514749</v>
      </c>
      <c r="EP856">
        <v>1.093476</v>
      </c>
      <c r="EQ856">
        <v>13.11787</v>
      </c>
      <c r="ER856">
        <v>8.225212000000003</v>
      </c>
      <c r="ES856">
        <v>1999.985</v>
      </c>
      <c r="ET856">
        <v>0.9799950000000001</v>
      </c>
      <c r="EU856">
        <v>0.0200048</v>
      </c>
      <c r="EV856">
        <v>0</v>
      </c>
      <c r="EW856">
        <v>1323.73</v>
      </c>
      <c r="EX856">
        <v>5.000970000000001</v>
      </c>
      <c r="EY856">
        <v>26814.08</v>
      </c>
      <c r="EZ856">
        <v>16707.44</v>
      </c>
      <c r="FA856">
        <v>41.6746</v>
      </c>
      <c r="FB856">
        <v>42.7311</v>
      </c>
      <c r="FC856">
        <v>41.812</v>
      </c>
      <c r="FD856">
        <v>42.0683</v>
      </c>
      <c r="FE856">
        <v>41.687</v>
      </c>
      <c r="FF856">
        <v>1955.075</v>
      </c>
      <c r="FG856">
        <v>39.90999999999999</v>
      </c>
      <c r="FH856">
        <v>0</v>
      </c>
      <c r="FI856">
        <v>12885.20000004768</v>
      </c>
      <c r="FJ856">
        <v>0</v>
      </c>
      <c r="FK856">
        <v>1324.462</v>
      </c>
      <c r="FL856">
        <v>-10.25307693527992</v>
      </c>
      <c r="FM856">
        <v>-182.615384881953</v>
      </c>
      <c r="FN856">
        <v>26827.596</v>
      </c>
      <c r="FO856">
        <v>15</v>
      </c>
      <c r="FP856">
        <v>0</v>
      </c>
      <c r="FQ856" t="s">
        <v>439</v>
      </c>
      <c r="FR856">
        <v>1760210915.6</v>
      </c>
      <c r="FS856">
        <v>0</v>
      </c>
      <c r="FT856">
        <v>0</v>
      </c>
      <c r="FU856">
        <v>-0.215</v>
      </c>
      <c r="FV856">
        <v>0</v>
      </c>
      <c r="FW856">
        <v>-0.6919999999999999</v>
      </c>
      <c r="FX856">
        <v>0</v>
      </c>
      <c r="FY856">
        <v>400</v>
      </c>
      <c r="FZ856">
        <v>0</v>
      </c>
      <c r="GA856">
        <v>0.15</v>
      </c>
      <c r="GB856">
        <v>0</v>
      </c>
      <c r="GC856">
        <v>-52.6243268292683</v>
      </c>
      <c r="GD856">
        <v>-1.149737979094033</v>
      </c>
      <c r="GE856">
        <v>0.1617037972982642</v>
      </c>
      <c r="GF856">
        <v>0</v>
      </c>
      <c r="GG856">
        <v>1324.919411764706</v>
      </c>
      <c r="GH856">
        <v>-8.865699014702665</v>
      </c>
      <c r="GI856">
        <v>0.9160109849600384</v>
      </c>
      <c r="GJ856">
        <v>0</v>
      </c>
      <c r="GK856">
        <v>4.715010243902439</v>
      </c>
      <c r="GL856">
        <v>-0.3702261324041772</v>
      </c>
      <c r="GM856">
        <v>0.03689812345600602</v>
      </c>
      <c r="GN856">
        <v>0</v>
      </c>
      <c r="GO856">
        <v>0</v>
      </c>
      <c r="GP856">
        <v>3</v>
      </c>
      <c r="GQ856" t="s">
        <v>455</v>
      </c>
      <c r="GR856">
        <v>3.13318</v>
      </c>
      <c r="GS856">
        <v>2.76017</v>
      </c>
      <c r="GT856">
        <v>0.185162</v>
      </c>
      <c r="GU856">
        <v>0.188288</v>
      </c>
      <c r="GV856">
        <v>0.0817389</v>
      </c>
      <c r="GW856">
        <v>0.06378200000000001</v>
      </c>
      <c r="GX856">
        <v>25825.5</v>
      </c>
      <c r="GY856">
        <v>25734.4</v>
      </c>
      <c r="GZ856">
        <v>29484</v>
      </c>
      <c r="HA856">
        <v>29314.6</v>
      </c>
      <c r="HB856">
        <v>35780.4</v>
      </c>
      <c r="HC856">
        <v>36360.6</v>
      </c>
      <c r="HD856">
        <v>41485</v>
      </c>
      <c r="HE856">
        <v>41644.8</v>
      </c>
      <c r="HF856">
        <v>1.9112</v>
      </c>
      <c r="HG856">
        <v>1.8235</v>
      </c>
      <c r="HH856">
        <v>-0.0146255</v>
      </c>
      <c r="HI856">
        <v>0</v>
      </c>
      <c r="HJ856">
        <v>24.2521</v>
      </c>
      <c r="HK856">
        <v>999.9</v>
      </c>
      <c r="HL856">
        <v>31.7</v>
      </c>
      <c r="HM856">
        <v>31.2</v>
      </c>
      <c r="HN856">
        <v>16.0307</v>
      </c>
      <c r="HO856">
        <v>62.5289</v>
      </c>
      <c r="HP856">
        <v>30.8173</v>
      </c>
      <c r="HQ856">
        <v>1</v>
      </c>
      <c r="HR856">
        <v>0.315287</v>
      </c>
      <c r="HS856">
        <v>5.21013</v>
      </c>
      <c r="HT856">
        <v>20.2636</v>
      </c>
      <c r="HU856">
        <v>5.21729</v>
      </c>
      <c r="HV856">
        <v>12.0159</v>
      </c>
      <c r="HW856">
        <v>4.98815</v>
      </c>
      <c r="HX856">
        <v>3.28788</v>
      </c>
      <c r="HY856">
        <v>9999</v>
      </c>
      <c r="HZ856">
        <v>9999</v>
      </c>
      <c r="IA856">
        <v>9999</v>
      </c>
      <c r="IB856">
        <v>999.9</v>
      </c>
      <c r="IC856">
        <v>4.97285</v>
      </c>
      <c r="ID856">
        <v>1.86661</v>
      </c>
      <c r="IE856">
        <v>1.86586</v>
      </c>
      <c r="IF856">
        <v>1.86584</v>
      </c>
      <c r="IG856">
        <v>1.86768</v>
      </c>
      <c r="IH856">
        <v>1.87014</v>
      </c>
      <c r="II856">
        <v>1.86876</v>
      </c>
      <c r="IJ856">
        <v>1.87027</v>
      </c>
      <c r="IK856">
        <v>0</v>
      </c>
      <c r="IL856">
        <v>0</v>
      </c>
      <c r="IM856">
        <v>0</v>
      </c>
      <c r="IN856">
        <v>0</v>
      </c>
      <c r="IO856" t="s">
        <v>441</v>
      </c>
      <c r="IP856" t="s">
        <v>442</v>
      </c>
      <c r="IQ856" t="s">
        <v>443</v>
      </c>
      <c r="IR856" t="s">
        <v>443</v>
      </c>
      <c r="IS856" t="s">
        <v>443</v>
      </c>
      <c r="IT856" t="s">
        <v>443</v>
      </c>
      <c r="IU856">
        <v>0</v>
      </c>
      <c r="IV856">
        <v>100</v>
      </c>
      <c r="IW856">
        <v>100</v>
      </c>
      <c r="IX856">
        <v>-3.69</v>
      </c>
      <c r="IY856">
        <v>0.0789</v>
      </c>
      <c r="IZ856">
        <v>-1.414774939843471</v>
      </c>
      <c r="JA856">
        <v>-0.002262605230658699</v>
      </c>
      <c r="JB856">
        <v>4.117972070868355E-07</v>
      </c>
      <c r="JC856">
        <v>-1.535053720392113E-10</v>
      </c>
      <c r="JD856">
        <v>-0.05773197212917025</v>
      </c>
      <c r="JE856">
        <v>-0.004387372397949352</v>
      </c>
      <c r="JF856">
        <v>0.001148265067849212</v>
      </c>
      <c r="JG856">
        <v>-2.372704636287677E-05</v>
      </c>
      <c r="JH856">
        <v>4</v>
      </c>
      <c r="JI856">
        <v>2346</v>
      </c>
      <c r="JJ856">
        <v>1</v>
      </c>
      <c r="JK856">
        <v>24</v>
      </c>
      <c r="JL856">
        <v>21785</v>
      </c>
      <c r="JM856">
        <v>29358633.6</v>
      </c>
      <c r="JN856">
        <v>2.38525</v>
      </c>
      <c r="JO856">
        <v>2.24121</v>
      </c>
      <c r="JP856">
        <v>1.39648</v>
      </c>
      <c r="JQ856">
        <v>2.34985</v>
      </c>
      <c r="JR856">
        <v>1.49536</v>
      </c>
      <c r="JS856">
        <v>2.7124</v>
      </c>
      <c r="JT856">
        <v>35.9645</v>
      </c>
      <c r="JU856">
        <v>24.0262</v>
      </c>
      <c r="JV856">
        <v>18</v>
      </c>
      <c r="JW856">
        <v>503.04</v>
      </c>
      <c r="JX856">
        <v>436.753</v>
      </c>
      <c r="JY856">
        <v>18.4758</v>
      </c>
      <c r="JZ856">
        <v>31.4359</v>
      </c>
      <c r="KA856">
        <v>30.0001</v>
      </c>
      <c r="KB856">
        <v>31.2162</v>
      </c>
      <c r="KC856">
        <v>31.1415</v>
      </c>
      <c r="KD856">
        <v>47.8445</v>
      </c>
      <c r="KE856">
        <v>24.2385</v>
      </c>
      <c r="KF856">
        <v>22.2122</v>
      </c>
      <c r="KG856">
        <v>18.4764</v>
      </c>
      <c r="KH856">
        <v>1209.33</v>
      </c>
      <c r="KI856">
        <v>12.2301</v>
      </c>
      <c r="KJ856">
        <v>100.761</v>
      </c>
      <c r="KK856">
        <v>100.145</v>
      </c>
    </row>
    <row r="857" spans="1:297">
      <c r="A857">
        <v>841</v>
      </c>
      <c r="B857">
        <v>1761518019.1</v>
      </c>
      <c r="C857">
        <v>10808.59999990463</v>
      </c>
      <c r="D857" t="s">
        <v>2132</v>
      </c>
      <c r="E857" t="s">
        <v>2133</v>
      </c>
      <c r="F857">
        <v>5</v>
      </c>
      <c r="G857" t="s">
        <v>1989</v>
      </c>
      <c r="H857" t="s">
        <v>436</v>
      </c>
      <c r="I857">
        <v>1761518016.6</v>
      </c>
      <c r="J857">
        <f>(K857)/1000</f>
        <v>0</v>
      </c>
      <c r="K857">
        <f>IF(DP857, AN857, AH857)</f>
        <v>0</v>
      </c>
      <c r="L857">
        <f>IF(DP857, AI857, AG857)</f>
        <v>0</v>
      </c>
      <c r="M857">
        <f>DR857 - IF(AU857&gt;1, L857*DL857*100.0/(AW857), 0)</f>
        <v>0</v>
      </c>
      <c r="N857">
        <f>((T857-J857/2)*M857-L857)/(T857+J857/2)</f>
        <v>0</v>
      </c>
      <c r="O857">
        <f>N857*(DY857+DZ857)/1000.0</f>
        <v>0</v>
      </c>
      <c r="P857">
        <f>(DR857 - IF(AU857&gt;1, L857*DL857*100.0/(AW857), 0))*(DY857+DZ857)/1000.0</f>
        <v>0</v>
      </c>
      <c r="Q857">
        <f>2.0/((1/S857-1/R857)+SIGN(S857)*SQRT((1/S857-1/R857)*(1/S857-1/R857) + 4*DM857/((DM857+1)*(DM857+1))*(2*1/S857*1/R857-1/R857*1/R857)))</f>
        <v>0</v>
      </c>
      <c r="R857">
        <f>IF(LEFT(DN857,1)&lt;&gt;"0",IF(LEFT(DN857,1)="1",3.0,DO857),$D$5+$E$5*(EF857*DY857/($K$5*1000))+$F$5*(EF857*DY857/($K$5*1000))*MAX(MIN(DL857,$J$5),$I$5)*MAX(MIN(DL857,$J$5),$I$5)+$G$5*MAX(MIN(DL857,$J$5),$I$5)*(EF857*DY857/($K$5*1000))+$H$5*(EF857*DY857/($K$5*1000))*(EF857*DY857/($K$5*1000)))</f>
        <v>0</v>
      </c>
      <c r="S857">
        <f>J857*(1000-(1000*0.61365*exp(17.502*W857/(240.97+W857))/(DY857+DZ857)+DT857)/2)/(1000*0.61365*exp(17.502*W857/(240.97+W857))/(DY857+DZ857)-DT857)</f>
        <v>0</v>
      </c>
      <c r="T857">
        <f>1/((DM857+1)/(Q857/1.6)+1/(R857/1.37)) + DM857/((DM857+1)/(Q857/1.6) + DM857/(R857/1.37))</f>
        <v>0</v>
      </c>
      <c r="U857">
        <f>(DH857*DK857)</f>
        <v>0</v>
      </c>
      <c r="V857">
        <f>(EA857+(U857+2*0.95*5.67E-8*(((EA857+$B$7)+273)^4-(EA857+273)^4)-44100*J857)/(1.84*29.3*R857+8*0.95*5.67E-8*(EA857+273)^3))</f>
        <v>0</v>
      </c>
      <c r="W857">
        <f>($C$7*EB857+$D$7*EC857+$E$7*V857)</f>
        <v>0</v>
      </c>
      <c r="X857">
        <f>0.61365*exp(17.502*W857/(240.97+W857))</f>
        <v>0</v>
      </c>
      <c r="Y857">
        <f>(Z857/AA857*100)</f>
        <v>0</v>
      </c>
      <c r="Z857">
        <f>DT857*(DY857+DZ857)/1000</f>
        <v>0</v>
      </c>
      <c r="AA857">
        <f>0.61365*exp(17.502*EA857/(240.97+EA857))</f>
        <v>0</v>
      </c>
      <c r="AB857">
        <f>(X857-DT857*(DY857+DZ857)/1000)</f>
        <v>0</v>
      </c>
      <c r="AC857">
        <f>(-J857*44100)</f>
        <v>0</v>
      </c>
      <c r="AD857">
        <f>2*29.3*R857*0.92*(EA857-W857)</f>
        <v>0</v>
      </c>
      <c r="AE857">
        <f>2*0.95*5.67E-8*(((EA857+$B$7)+273)^4-(W857+273)^4)</f>
        <v>0</v>
      </c>
      <c r="AF857">
        <f>U857+AE857+AC857+AD857</f>
        <v>0</v>
      </c>
      <c r="AG857">
        <f>DX857*AU857*(DS857-DR857*(1000-AU857*DU857)/(1000-AU857*DT857))/(100*DL857)</f>
        <v>0</v>
      </c>
      <c r="AH857">
        <f>1000*DX857*AU857*(DT857-DU857)/(100*DL857*(1000-AU857*DT857))</f>
        <v>0</v>
      </c>
      <c r="AI857">
        <f>(AJ857 - AK857 - DY857*1E3/(8.314*(EA857+273.15)) * AM857/DX857 * AL857) * DX857/(100*DL857) * (1000 - DU857)/1000</f>
        <v>0</v>
      </c>
      <c r="AJ857">
        <v>1209.62205420912</v>
      </c>
      <c r="AK857">
        <v>1170.031515151515</v>
      </c>
      <c r="AL857">
        <v>3.405463146636426</v>
      </c>
      <c r="AM857">
        <v>65.59915054871037</v>
      </c>
      <c r="AN857">
        <f>(AP857 - AO857 + DY857*1E3/(8.314*(EA857+273.15)) * AR857/DX857 * AQ857) * DX857/(100*DL857) * 1000/(1000 - AP857)</f>
        <v>0</v>
      </c>
      <c r="AO857">
        <v>12.14235875828985</v>
      </c>
      <c r="AP857">
        <v>16.78705333333332</v>
      </c>
      <c r="AQ857">
        <v>-1.879025670278894E-05</v>
      </c>
      <c r="AR857">
        <v>106.857020934854</v>
      </c>
      <c r="AS857">
        <v>0</v>
      </c>
      <c r="AT857">
        <v>0</v>
      </c>
      <c r="AU857">
        <f>IF(AS857*$H$13&gt;=AW857,1.0,(AW857/(AW857-AS857*$H$13)))</f>
        <v>0</v>
      </c>
      <c r="AV857">
        <f>(AU857-1)*100</f>
        <v>0</v>
      </c>
      <c r="AW857">
        <f>MAX(0,($B$13+$C$13*EF857)/(1+$D$13*EF857)*DY857/(EA857+273)*$E$13)</f>
        <v>0</v>
      </c>
      <c r="AX857" t="s">
        <v>437</v>
      </c>
      <c r="AY857" t="s">
        <v>437</v>
      </c>
      <c r="AZ857">
        <v>0</v>
      </c>
      <c r="BA857">
        <v>0</v>
      </c>
      <c r="BB857">
        <f>1-AZ857/BA857</f>
        <v>0</v>
      </c>
      <c r="BC857">
        <v>0</v>
      </c>
      <c r="BD857" t="s">
        <v>437</v>
      </c>
      <c r="BE857" t="s">
        <v>437</v>
      </c>
      <c r="BF857">
        <v>0</v>
      </c>
      <c r="BG857">
        <v>0</v>
      </c>
      <c r="BH857">
        <f>1-BF857/BG857</f>
        <v>0</v>
      </c>
      <c r="BI857">
        <v>0.5</v>
      </c>
      <c r="BJ857">
        <f>DI857</f>
        <v>0</v>
      </c>
      <c r="BK857">
        <f>L857</f>
        <v>0</v>
      </c>
      <c r="BL857">
        <f>BH857*BI857*BJ857</f>
        <v>0</v>
      </c>
      <c r="BM857">
        <f>(BK857-BC857)/BJ857</f>
        <v>0</v>
      </c>
      <c r="BN857">
        <f>(BA857-BG857)/BG857</f>
        <v>0</v>
      </c>
      <c r="BO857">
        <f>AZ857/(BB857+AZ857/BG857)</f>
        <v>0</v>
      </c>
      <c r="BP857" t="s">
        <v>437</v>
      </c>
      <c r="BQ857">
        <v>0</v>
      </c>
      <c r="BR857">
        <f>IF(BQ857&lt;&gt;0, BQ857, BO857)</f>
        <v>0</v>
      </c>
      <c r="BS857">
        <f>1-BR857/BG857</f>
        <v>0</v>
      </c>
      <c r="BT857">
        <f>(BG857-BF857)/(BG857-BR857)</f>
        <v>0</v>
      </c>
      <c r="BU857">
        <f>(BA857-BG857)/(BA857-BR857)</f>
        <v>0</v>
      </c>
      <c r="BV857">
        <f>(BG857-BF857)/(BG857-AZ857)</f>
        <v>0</v>
      </c>
      <c r="BW857">
        <f>(BA857-BG857)/(BA857-AZ857)</f>
        <v>0</v>
      </c>
      <c r="BX857">
        <f>(BT857*BR857/BF857)</f>
        <v>0</v>
      </c>
      <c r="BY857">
        <f>(1-BX857)</f>
        <v>0</v>
      </c>
      <c r="BZ857">
        <v>2020</v>
      </c>
      <c r="CA857">
        <v>290.0000000000001</v>
      </c>
      <c r="CB857">
        <v>1590.42</v>
      </c>
      <c r="CC857">
        <v>295</v>
      </c>
      <c r="CD857">
        <v>5220.67</v>
      </c>
      <c r="CE857">
        <v>1591.29</v>
      </c>
      <c r="CF857">
        <v>-0.87</v>
      </c>
      <c r="CG857">
        <v>300.0000000000001</v>
      </c>
      <c r="CH857">
        <v>23.8</v>
      </c>
      <c r="CI857">
        <v>1650.734719841875</v>
      </c>
      <c r="CJ857">
        <v>2.032994541366527</v>
      </c>
      <c r="CK857">
        <v>-31.03478562282126</v>
      </c>
      <c r="CL857">
        <v>0.9198548094063967</v>
      </c>
      <c r="CM857">
        <v>0.9759925733019913</v>
      </c>
      <c r="CN857">
        <v>-0.00431141668520578</v>
      </c>
      <c r="CO857">
        <v>289.9999999999999</v>
      </c>
      <c r="CP857">
        <v>1590.91</v>
      </c>
      <c r="CQ857">
        <v>765</v>
      </c>
      <c r="CR857">
        <v>5219.32</v>
      </c>
      <c r="CS857">
        <v>1591.27</v>
      </c>
      <c r="CT857">
        <v>-0.36</v>
      </c>
      <c r="DH857">
        <f>$B$11*EG857+$C$11*EH857+$F$11*ES857*(1-EV857)</f>
        <v>0</v>
      </c>
      <c r="DI857">
        <f>DH857*DJ857</f>
        <v>0</v>
      </c>
      <c r="DJ857">
        <f>($B$11*$D$9+$C$11*$D$9+$F$11*((FF857+EX857)/MAX(FF857+EX857+FG857, 0.1)*$I$9+FG857/MAX(FF857+EX857+FG857, 0.1)*$J$9))/($B$11+$C$11+$F$11)</f>
        <v>0</v>
      </c>
      <c r="DK857">
        <f>($B$11*$K$9+$C$11*$K$9+$F$11*((FF857+EX857)/MAX(FF857+EX857+FG857, 0.1)*$P$9+FG857/MAX(FF857+EX857+FG857, 0.1)*$Q$9))/($B$11+$C$11+$F$11)</f>
        <v>0</v>
      </c>
      <c r="DL857">
        <v>6</v>
      </c>
      <c r="DM857">
        <v>0.5</v>
      </c>
      <c r="DN857" t="s">
        <v>438</v>
      </c>
      <c r="DO857">
        <v>2</v>
      </c>
      <c r="DP857" t="b">
        <v>1</v>
      </c>
      <c r="DQ857">
        <v>1761518016.6</v>
      </c>
      <c r="DR857">
        <v>1143.717777777778</v>
      </c>
      <c r="DS857">
        <v>1196.495555555555</v>
      </c>
      <c r="DT857">
        <v>16.786</v>
      </c>
      <c r="DU857">
        <v>12.1424</v>
      </c>
      <c r="DV857">
        <v>1147.417777777778</v>
      </c>
      <c r="DW857">
        <v>16.70716666666667</v>
      </c>
      <c r="DX857">
        <v>500.0035555555556</v>
      </c>
      <c r="DY857">
        <v>90.23735555555555</v>
      </c>
      <c r="DZ857">
        <v>0.1000348333333334</v>
      </c>
      <c r="EA857">
        <v>24.30612222222222</v>
      </c>
      <c r="EB857">
        <v>24.0108</v>
      </c>
      <c r="EC857">
        <v>999.9000000000001</v>
      </c>
      <c r="ED857">
        <v>0</v>
      </c>
      <c r="EE857">
        <v>0</v>
      </c>
      <c r="EF857">
        <v>9999.461111111112</v>
      </c>
      <c r="EG857">
        <v>0</v>
      </c>
      <c r="EH857">
        <v>1069.181111111111</v>
      </c>
      <c r="EI857">
        <v>-52.77754444444444</v>
      </c>
      <c r="EJ857">
        <v>1163.244444444445</v>
      </c>
      <c r="EK857">
        <v>1211.203333333333</v>
      </c>
      <c r="EL857">
        <v>4.643597777777778</v>
      </c>
      <c r="EM857">
        <v>1196.495555555555</v>
      </c>
      <c r="EN857">
        <v>12.1424</v>
      </c>
      <c r="EO857">
        <v>1.514724444444444</v>
      </c>
      <c r="EP857">
        <v>1.095696666666667</v>
      </c>
      <c r="EQ857">
        <v>13.1176</v>
      </c>
      <c r="ER857">
        <v>8.25512</v>
      </c>
      <c r="ES857">
        <v>2000.08</v>
      </c>
      <c r="ET857">
        <v>0.9799960000000001</v>
      </c>
      <c r="EU857">
        <v>0.02000381111111111</v>
      </c>
      <c r="EV857">
        <v>0</v>
      </c>
      <c r="EW857">
        <v>1322.743333333333</v>
      </c>
      <c r="EX857">
        <v>5.00097</v>
      </c>
      <c r="EY857">
        <v>26799.74444444444</v>
      </c>
      <c r="EZ857">
        <v>16708.23333333333</v>
      </c>
      <c r="FA857">
        <v>41.687</v>
      </c>
      <c r="FB857">
        <v>42.736</v>
      </c>
      <c r="FC857">
        <v>41.812</v>
      </c>
      <c r="FD857">
        <v>42.062</v>
      </c>
      <c r="FE857">
        <v>41.687</v>
      </c>
      <c r="FF857">
        <v>1955.17</v>
      </c>
      <c r="FG857">
        <v>39.91</v>
      </c>
      <c r="FH857">
        <v>0</v>
      </c>
      <c r="FI857">
        <v>12890</v>
      </c>
      <c r="FJ857">
        <v>0</v>
      </c>
      <c r="FK857">
        <v>1323.604</v>
      </c>
      <c r="FL857">
        <v>-9.746153861576401</v>
      </c>
      <c r="FM857">
        <v>-173.5461541235666</v>
      </c>
      <c r="FN857">
        <v>26813.564</v>
      </c>
      <c r="FO857">
        <v>15</v>
      </c>
      <c r="FP857">
        <v>0</v>
      </c>
      <c r="FQ857" t="s">
        <v>439</v>
      </c>
      <c r="FR857">
        <v>1760210915.6</v>
      </c>
      <c r="FS857">
        <v>0</v>
      </c>
      <c r="FT857">
        <v>0</v>
      </c>
      <c r="FU857">
        <v>-0.215</v>
      </c>
      <c r="FV857">
        <v>0</v>
      </c>
      <c r="FW857">
        <v>-0.6919999999999999</v>
      </c>
      <c r="FX857">
        <v>0</v>
      </c>
      <c r="FY857">
        <v>400</v>
      </c>
      <c r="FZ857">
        <v>0</v>
      </c>
      <c r="GA857">
        <v>0.15</v>
      </c>
      <c r="GB857">
        <v>0</v>
      </c>
      <c r="GC857">
        <v>-52.69716097560975</v>
      </c>
      <c r="GD857">
        <v>-0.39067317073168</v>
      </c>
      <c r="GE857">
        <v>0.09507273692476334</v>
      </c>
      <c r="GF857">
        <v>1</v>
      </c>
      <c r="GG857">
        <v>1324.299117647059</v>
      </c>
      <c r="GH857">
        <v>-10.29320090751282</v>
      </c>
      <c r="GI857">
        <v>1.032314269428182</v>
      </c>
      <c r="GJ857">
        <v>0</v>
      </c>
      <c r="GK857">
        <v>4.692691463414635</v>
      </c>
      <c r="GL857">
        <v>-0.3648060627177647</v>
      </c>
      <c r="GM857">
        <v>0.03641827352633438</v>
      </c>
      <c r="GN857">
        <v>0</v>
      </c>
      <c r="GO857">
        <v>1</v>
      </c>
      <c r="GP857">
        <v>3</v>
      </c>
      <c r="GQ857" t="s">
        <v>446</v>
      </c>
      <c r="GR857">
        <v>3.13323</v>
      </c>
      <c r="GS857">
        <v>2.76022</v>
      </c>
      <c r="GT857">
        <v>0.186872</v>
      </c>
      <c r="GU857">
        <v>0.189964</v>
      </c>
      <c r="GV857">
        <v>0.08173519999999999</v>
      </c>
      <c r="GW857">
        <v>0.063836</v>
      </c>
      <c r="GX857">
        <v>25771.5</v>
      </c>
      <c r="GY857">
        <v>25681</v>
      </c>
      <c r="GZ857">
        <v>29484.4</v>
      </c>
      <c r="HA857">
        <v>29314.4</v>
      </c>
      <c r="HB857">
        <v>35780.6</v>
      </c>
      <c r="HC857">
        <v>36358.3</v>
      </c>
      <c r="HD857">
        <v>41485.1</v>
      </c>
      <c r="HE857">
        <v>41644.6</v>
      </c>
      <c r="HF857">
        <v>1.91138</v>
      </c>
      <c r="HG857">
        <v>1.8233</v>
      </c>
      <c r="HH857">
        <v>-0.0150651</v>
      </c>
      <c r="HI857">
        <v>0</v>
      </c>
      <c r="HJ857">
        <v>24.2521</v>
      </c>
      <c r="HK857">
        <v>999.9</v>
      </c>
      <c r="HL857">
        <v>31.7</v>
      </c>
      <c r="HM857">
        <v>31.2</v>
      </c>
      <c r="HN857">
        <v>16.0313</v>
      </c>
      <c r="HO857">
        <v>62.4189</v>
      </c>
      <c r="HP857">
        <v>30.8053</v>
      </c>
      <c r="HQ857">
        <v>1</v>
      </c>
      <c r="HR857">
        <v>0.315229</v>
      </c>
      <c r="HS857">
        <v>5.21554</v>
      </c>
      <c r="HT857">
        <v>20.2633</v>
      </c>
      <c r="HU857">
        <v>5.21624</v>
      </c>
      <c r="HV857">
        <v>12.0161</v>
      </c>
      <c r="HW857">
        <v>4.9879</v>
      </c>
      <c r="HX857">
        <v>3.28758</v>
      </c>
      <c r="HY857">
        <v>9999</v>
      </c>
      <c r="HZ857">
        <v>9999</v>
      </c>
      <c r="IA857">
        <v>9999</v>
      </c>
      <c r="IB857">
        <v>999.9</v>
      </c>
      <c r="IC857">
        <v>4.97284</v>
      </c>
      <c r="ID857">
        <v>1.86661</v>
      </c>
      <c r="IE857">
        <v>1.86586</v>
      </c>
      <c r="IF857">
        <v>1.86585</v>
      </c>
      <c r="IG857">
        <v>1.8677</v>
      </c>
      <c r="IH857">
        <v>1.87016</v>
      </c>
      <c r="II857">
        <v>1.86878</v>
      </c>
      <c r="IJ857">
        <v>1.87028</v>
      </c>
      <c r="IK857">
        <v>0</v>
      </c>
      <c r="IL857">
        <v>0</v>
      </c>
      <c r="IM857">
        <v>0</v>
      </c>
      <c r="IN857">
        <v>0</v>
      </c>
      <c r="IO857" t="s">
        <v>441</v>
      </c>
      <c r="IP857" t="s">
        <v>442</v>
      </c>
      <c r="IQ857" t="s">
        <v>443</v>
      </c>
      <c r="IR857" t="s">
        <v>443</v>
      </c>
      <c r="IS857" t="s">
        <v>443</v>
      </c>
      <c r="IT857" t="s">
        <v>443</v>
      </c>
      <c r="IU857">
        <v>0</v>
      </c>
      <c r="IV857">
        <v>100</v>
      </c>
      <c r="IW857">
        <v>100</v>
      </c>
      <c r="IX857">
        <v>-3.72</v>
      </c>
      <c r="IY857">
        <v>0.0788</v>
      </c>
      <c r="IZ857">
        <v>-1.414774939843471</v>
      </c>
      <c r="JA857">
        <v>-0.002262605230658699</v>
      </c>
      <c r="JB857">
        <v>4.117972070868355E-07</v>
      </c>
      <c r="JC857">
        <v>-1.535053720392113E-10</v>
      </c>
      <c r="JD857">
        <v>-0.05773197212917025</v>
      </c>
      <c r="JE857">
        <v>-0.004387372397949352</v>
      </c>
      <c r="JF857">
        <v>0.001148265067849212</v>
      </c>
      <c r="JG857">
        <v>-2.372704636287677E-05</v>
      </c>
      <c r="JH857">
        <v>4</v>
      </c>
      <c r="JI857">
        <v>2346</v>
      </c>
      <c r="JJ857">
        <v>1</v>
      </c>
      <c r="JK857">
        <v>24</v>
      </c>
      <c r="JL857">
        <v>21785.1</v>
      </c>
      <c r="JM857">
        <v>29358633.7</v>
      </c>
      <c r="JN857">
        <v>2.41577</v>
      </c>
      <c r="JO857">
        <v>2.2522</v>
      </c>
      <c r="JP857">
        <v>1.39771</v>
      </c>
      <c r="JQ857">
        <v>2.35352</v>
      </c>
      <c r="JR857">
        <v>1.49536</v>
      </c>
      <c r="JS857">
        <v>2.53906</v>
      </c>
      <c r="JT857">
        <v>35.9645</v>
      </c>
      <c r="JU857">
        <v>24.0262</v>
      </c>
      <c r="JV857">
        <v>18</v>
      </c>
      <c r="JW857">
        <v>503.154</v>
      </c>
      <c r="JX857">
        <v>436.63</v>
      </c>
      <c r="JY857">
        <v>18.4707</v>
      </c>
      <c r="JZ857">
        <v>31.4359</v>
      </c>
      <c r="KA857">
        <v>30.0002</v>
      </c>
      <c r="KB857">
        <v>31.2162</v>
      </c>
      <c r="KC857">
        <v>31.1415</v>
      </c>
      <c r="KD857">
        <v>48.3484</v>
      </c>
      <c r="KE857">
        <v>23.6294</v>
      </c>
      <c r="KF857">
        <v>21.842</v>
      </c>
      <c r="KG857">
        <v>18.4646</v>
      </c>
      <c r="KH857">
        <v>1222.75</v>
      </c>
      <c r="KI857">
        <v>12.2628</v>
      </c>
      <c r="KJ857">
        <v>100.762</v>
      </c>
      <c r="KK857">
        <v>100.144</v>
      </c>
    </row>
    <row r="858" spans="1:297">
      <c r="A858">
        <v>842</v>
      </c>
      <c r="B858">
        <v>1761518024.1</v>
      </c>
      <c r="C858">
        <v>10813.59999990463</v>
      </c>
      <c r="D858" t="s">
        <v>2134</v>
      </c>
      <c r="E858" t="s">
        <v>2135</v>
      </c>
      <c r="F858">
        <v>5</v>
      </c>
      <c r="G858" t="s">
        <v>1989</v>
      </c>
      <c r="H858" t="s">
        <v>436</v>
      </c>
      <c r="I858">
        <v>1761518021.3</v>
      </c>
      <c r="J858">
        <f>(K858)/1000</f>
        <v>0</v>
      </c>
      <c r="K858">
        <f>IF(DP858, AN858, AH858)</f>
        <v>0</v>
      </c>
      <c r="L858">
        <f>IF(DP858, AI858, AG858)</f>
        <v>0</v>
      </c>
      <c r="M858">
        <f>DR858 - IF(AU858&gt;1, L858*DL858*100.0/(AW858), 0)</f>
        <v>0</v>
      </c>
      <c r="N858">
        <f>((T858-J858/2)*M858-L858)/(T858+J858/2)</f>
        <v>0</v>
      </c>
      <c r="O858">
        <f>N858*(DY858+DZ858)/1000.0</f>
        <v>0</v>
      </c>
      <c r="P858">
        <f>(DR858 - IF(AU858&gt;1, L858*DL858*100.0/(AW858), 0))*(DY858+DZ858)/1000.0</f>
        <v>0</v>
      </c>
      <c r="Q858">
        <f>2.0/((1/S858-1/R858)+SIGN(S858)*SQRT((1/S858-1/R858)*(1/S858-1/R858) + 4*DM858/((DM858+1)*(DM858+1))*(2*1/S858*1/R858-1/R858*1/R858)))</f>
        <v>0</v>
      </c>
      <c r="R858">
        <f>IF(LEFT(DN858,1)&lt;&gt;"0",IF(LEFT(DN858,1)="1",3.0,DO858),$D$5+$E$5*(EF858*DY858/($K$5*1000))+$F$5*(EF858*DY858/($K$5*1000))*MAX(MIN(DL858,$J$5),$I$5)*MAX(MIN(DL858,$J$5),$I$5)+$G$5*MAX(MIN(DL858,$J$5),$I$5)*(EF858*DY858/($K$5*1000))+$H$5*(EF858*DY858/($K$5*1000))*(EF858*DY858/($K$5*1000)))</f>
        <v>0</v>
      </c>
      <c r="S858">
        <f>J858*(1000-(1000*0.61365*exp(17.502*W858/(240.97+W858))/(DY858+DZ858)+DT858)/2)/(1000*0.61365*exp(17.502*W858/(240.97+W858))/(DY858+DZ858)-DT858)</f>
        <v>0</v>
      </c>
      <c r="T858">
        <f>1/((DM858+1)/(Q858/1.6)+1/(R858/1.37)) + DM858/((DM858+1)/(Q858/1.6) + DM858/(R858/1.37))</f>
        <v>0</v>
      </c>
      <c r="U858">
        <f>(DH858*DK858)</f>
        <v>0</v>
      </c>
      <c r="V858">
        <f>(EA858+(U858+2*0.95*5.67E-8*(((EA858+$B$7)+273)^4-(EA858+273)^4)-44100*J858)/(1.84*29.3*R858+8*0.95*5.67E-8*(EA858+273)^3))</f>
        <v>0</v>
      </c>
      <c r="W858">
        <f>($C$7*EB858+$D$7*EC858+$E$7*V858)</f>
        <v>0</v>
      </c>
      <c r="X858">
        <f>0.61365*exp(17.502*W858/(240.97+W858))</f>
        <v>0</v>
      </c>
      <c r="Y858">
        <f>(Z858/AA858*100)</f>
        <v>0</v>
      </c>
      <c r="Z858">
        <f>DT858*(DY858+DZ858)/1000</f>
        <v>0</v>
      </c>
      <c r="AA858">
        <f>0.61365*exp(17.502*EA858/(240.97+EA858))</f>
        <v>0</v>
      </c>
      <c r="AB858">
        <f>(X858-DT858*(DY858+DZ858)/1000)</f>
        <v>0</v>
      </c>
      <c r="AC858">
        <f>(-J858*44100)</f>
        <v>0</v>
      </c>
      <c r="AD858">
        <f>2*29.3*R858*0.92*(EA858-W858)</f>
        <v>0</v>
      </c>
      <c r="AE858">
        <f>2*0.95*5.67E-8*(((EA858+$B$7)+273)^4-(W858+273)^4)</f>
        <v>0</v>
      </c>
      <c r="AF858">
        <f>U858+AE858+AC858+AD858</f>
        <v>0</v>
      </c>
      <c r="AG858">
        <f>DX858*AU858*(DS858-DR858*(1000-AU858*DU858)/(1000-AU858*DT858))/(100*DL858)</f>
        <v>0</v>
      </c>
      <c r="AH858">
        <f>1000*DX858*AU858*(DT858-DU858)/(100*DL858*(1000-AU858*DT858))</f>
        <v>0</v>
      </c>
      <c r="AI858">
        <f>(AJ858 - AK858 - DY858*1E3/(8.314*(EA858+273.15)) * AM858/DX858 * AL858) * DX858/(100*DL858) * (1000 - DU858)/1000</f>
        <v>0</v>
      </c>
      <c r="AJ858">
        <v>1226.744450738731</v>
      </c>
      <c r="AK858">
        <v>1186.887636363636</v>
      </c>
      <c r="AL858">
        <v>3.365817078110624</v>
      </c>
      <c r="AM858">
        <v>65.59915054871037</v>
      </c>
      <c r="AN858">
        <f>(AP858 - AO858 + DY858*1E3/(8.314*(EA858+273.15)) * AR858/DX858 * AQ858) * DX858/(100*DL858) * 1000/(1000 - AP858)</f>
        <v>0</v>
      </c>
      <c r="AO858">
        <v>12.09365043950663</v>
      </c>
      <c r="AP858">
        <v>16.76948303030303</v>
      </c>
      <c r="AQ858">
        <v>-0.0001025061418638382</v>
      </c>
      <c r="AR858">
        <v>106.857020934854</v>
      </c>
      <c r="AS858">
        <v>0</v>
      </c>
      <c r="AT858">
        <v>0</v>
      </c>
      <c r="AU858">
        <f>IF(AS858*$H$13&gt;=AW858,1.0,(AW858/(AW858-AS858*$H$13)))</f>
        <v>0</v>
      </c>
      <c r="AV858">
        <f>(AU858-1)*100</f>
        <v>0</v>
      </c>
      <c r="AW858">
        <f>MAX(0,($B$13+$C$13*EF858)/(1+$D$13*EF858)*DY858/(EA858+273)*$E$13)</f>
        <v>0</v>
      </c>
      <c r="AX858" t="s">
        <v>437</v>
      </c>
      <c r="AY858" t="s">
        <v>437</v>
      </c>
      <c r="AZ858">
        <v>0</v>
      </c>
      <c r="BA858">
        <v>0</v>
      </c>
      <c r="BB858">
        <f>1-AZ858/BA858</f>
        <v>0</v>
      </c>
      <c r="BC858">
        <v>0</v>
      </c>
      <c r="BD858" t="s">
        <v>437</v>
      </c>
      <c r="BE858" t="s">
        <v>437</v>
      </c>
      <c r="BF858">
        <v>0</v>
      </c>
      <c r="BG858">
        <v>0</v>
      </c>
      <c r="BH858">
        <f>1-BF858/BG858</f>
        <v>0</v>
      </c>
      <c r="BI858">
        <v>0.5</v>
      </c>
      <c r="BJ858">
        <f>DI858</f>
        <v>0</v>
      </c>
      <c r="BK858">
        <f>L858</f>
        <v>0</v>
      </c>
      <c r="BL858">
        <f>BH858*BI858*BJ858</f>
        <v>0</v>
      </c>
      <c r="BM858">
        <f>(BK858-BC858)/BJ858</f>
        <v>0</v>
      </c>
      <c r="BN858">
        <f>(BA858-BG858)/BG858</f>
        <v>0</v>
      </c>
      <c r="BO858">
        <f>AZ858/(BB858+AZ858/BG858)</f>
        <v>0</v>
      </c>
      <c r="BP858" t="s">
        <v>437</v>
      </c>
      <c r="BQ858">
        <v>0</v>
      </c>
      <c r="BR858">
        <f>IF(BQ858&lt;&gt;0, BQ858, BO858)</f>
        <v>0</v>
      </c>
      <c r="BS858">
        <f>1-BR858/BG858</f>
        <v>0</v>
      </c>
      <c r="BT858">
        <f>(BG858-BF858)/(BG858-BR858)</f>
        <v>0</v>
      </c>
      <c r="BU858">
        <f>(BA858-BG858)/(BA858-BR858)</f>
        <v>0</v>
      </c>
      <c r="BV858">
        <f>(BG858-BF858)/(BG858-AZ858)</f>
        <v>0</v>
      </c>
      <c r="BW858">
        <f>(BA858-BG858)/(BA858-AZ858)</f>
        <v>0</v>
      </c>
      <c r="BX858">
        <f>(BT858*BR858/BF858)</f>
        <v>0</v>
      </c>
      <c r="BY858">
        <f>(1-BX858)</f>
        <v>0</v>
      </c>
      <c r="BZ858">
        <v>2020</v>
      </c>
      <c r="CA858">
        <v>290.0000000000001</v>
      </c>
      <c r="CB858">
        <v>1590.42</v>
      </c>
      <c r="CC858">
        <v>295</v>
      </c>
      <c r="CD858">
        <v>5220.67</v>
      </c>
      <c r="CE858">
        <v>1591.29</v>
      </c>
      <c r="CF858">
        <v>-0.87</v>
      </c>
      <c r="CG858">
        <v>300.0000000000001</v>
      </c>
      <c r="CH858">
        <v>23.8</v>
      </c>
      <c r="CI858">
        <v>1650.734719841875</v>
      </c>
      <c r="CJ858">
        <v>2.032994541366527</v>
      </c>
      <c r="CK858">
        <v>-31.03478562282126</v>
      </c>
      <c r="CL858">
        <v>0.9198548094063967</v>
      </c>
      <c r="CM858">
        <v>0.9759925733019913</v>
      </c>
      <c r="CN858">
        <v>-0.00431141668520578</v>
      </c>
      <c r="CO858">
        <v>289.9999999999999</v>
      </c>
      <c r="CP858">
        <v>1590.91</v>
      </c>
      <c r="CQ858">
        <v>765</v>
      </c>
      <c r="CR858">
        <v>5219.32</v>
      </c>
      <c r="CS858">
        <v>1591.27</v>
      </c>
      <c r="CT858">
        <v>-0.36</v>
      </c>
      <c r="DH858">
        <f>$B$11*EG858+$C$11*EH858+$F$11*ES858*(1-EV858)</f>
        <v>0</v>
      </c>
      <c r="DI858">
        <f>DH858*DJ858</f>
        <v>0</v>
      </c>
      <c r="DJ858">
        <f>($B$11*$D$9+$C$11*$D$9+$F$11*((FF858+EX858)/MAX(FF858+EX858+FG858, 0.1)*$I$9+FG858/MAX(FF858+EX858+FG858, 0.1)*$J$9))/($B$11+$C$11+$F$11)</f>
        <v>0</v>
      </c>
      <c r="DK858">
        <f>($B$11*$K$9+$C$11*$K$9+$F$11*((FF858+EX858)/MAX(FF858+EX858+FG858, 0.1)*$P$9+FG858/MAX(FF858+EX858+FG858, 0.1)*$Q$9))/($B$11+$C$11+$F$11)</f>
        <v>0</v>
      </c>
      <c r="DL858">
        <v>6</v>
      </c>
      <c r="DM858">
        <v>0.5</v>
      </c>
      <c r="DN858" t="s">
        <v>438</v>
      </c>
      <c r="DO858">
        <v>2</v>
      </c>
      <c r="DP858" t="b">
        <v>1</v>
      </c>
      <c r="DQ858">
        <v>1761518021.3</v>
      </c>
      <c r="DR858">
        <v>1159.362</v>
      </c>
      <c r="DS858">
        <v>1212.34</v>
      </c>
      <c r="DT858">
        <v>16.7804</v>
      </c>
      <c r="DU858">
        <v>12.10849</v>
      </c>
      <c r="DV858">
        <v>1163.091</v>
      </c>
      <c r="DW858">
        <v>16.70165</v>
      </c>
      <c r="DX858">
        <v>500.0382000000001</v>
      </c>
      <c r="DY858">
        <v>90.23464000000001</v>
      </c>
      <c r="DZ858">
        <v>0.10000843</v>
      </c>
      <c r="EA858">
        <v>24.30152</v>
      </c>
      <c r="EB858">
        <v>24.00728</v>
      </c>
      <c r="EC858">
        <v>999.9</v>
      </c>
      <c r="ED858">
        <v>0</v>
      </c>
      <c r="EE858">
        <v>0</v>
      </c>
      <c r="EF858">
        <v>9982.374</v>
      </c>
      <c r="EG858">
        <v>0</v>
      </c>
      <c r="EH858">
        <v>1069.209</v>
      </c>
      <c r="EI858">
        <v>-52.97889</v>
      </c>
      <c r="EJ858">
        <v>1179.149</v>
      </c>
      <c r="EK858">
        <v>1227.199</v>
      </c>
      <c r="EL858">
        <v>4.671902</v>
      </c>
      <c r="EM858">
        <v>1212.34</v>
      </c>
      <c r="EN858">
        <v>12.10849</v>
      </c>
      <c r="EO858">
        <v>1.514173</v>
      </c>
      <c r="EP858">
        <v>1.092607</v>
      </c>
      <c r="EQ858">
        <v>13.11204</v>
      </c>
      <c r="ER858">
        <v>8.213505000000001</v>
      </c>
      <c r="ES858">
        <v>1999.976</v>
      </c>
      <c r="ET858">
        <v>0.9799950000000001</v>
      </c>
      <c r="EU858">
        <v>0.0200048</v>
      </c>
      <c r="EV858">
        <v>0</v>
      </c>
      <c r="EW858">
        <v>1322.042</v>
      </c>
      <c r="EX858">
        <v>5.000970000000001</v>
      </c>
      <c r="EY858">
        <v>26783.9</v>
      </c>
      <c r="EZ858">
        <v>16707.36</v>
      </c>
      <c r="FA858">
        <v>41.687</v>
      </c>
      <c r="FB858">
        <v>42.7374</v>
      </c>
      <c r="FC858">
        <v>41.812</v>
      </c>
      <c r="FD858">
        <v>42.062</v>
      </c>
      <c r="FE858">
        <v>41.6746</v>
      </c>
      <c r="FF858">
        <v>1955.066</v>
      </c>
      <c r="FG858">
        <v>39.90999999999999</v>
      </c>
      <c r="FH858">
        <v>0</v>
      </c>
      <c r="FI858">
        <v>12895.40000009537</v>
      </c>
      <c r="FJ858">
        <v>0</v>
      </c>
      <c r="FK858">
        <v>1322.822692307692</v>
      </c>
      <c r="FL858">
        <v>-9.537435889069952</v>
      </c>
      <c r="FM858">
        <v>-181.6717946448867</v>
      </c>
      <c r="FN858">
        <v>26798.17307692308</v>
      </c>
      <c r="FO858">
        <v>15</v>
      </c>
      <c r="FP858">
        <v>0</v>
      </c>
      <c r="FQ858" t="s">
        <v>439</v>
      </c>
      <c r="FR858">
        <v>1760210915.6</v>
      </c>
      <c r="FS858">
        <v>0</v>
      </c>
      <c r="FT858">
        <v>0</v>
      </c>
      <c r="FU858">
        <v>-0.215</v>
      </c>
      <c r="FV858">
        <v>0</v>
      </c>
      <c r="FW858">
        <v>-0.6919999999999999</v>
      </c>
      <c r="FX858">
        <v>0</v>
      </c>
      <c r="FY858">
        <v>400</v>
      </c>
      <c r="FZ858">
        <v>0</v>
      </c>
      <c r="GA858">
        <v>0.15</v>
      </c>
      <c r="GB858">
        <v>0</v>
      </c>
      <c r="GC858">
        <v>-52.78804390243902</v>
      </c>
      <c r="GD858">
        <v>-1.024346341463455</v>
      </c>
      <c r="GE858">
        <v>0.1478475204123768</v>
      </c>
      <c r="GF858">
        <v>0</v>
      </c>
      <c r="GG858">
        <v>1323.286470588235</v>
      </c>
      <c r="GH858">
        <v>-9.674255150651128</v>
      </c>
      <c r="GI858">
        <v>0.969744909917775</v>
      </c>
      <c r="GJ858">
        <v>0</v>
      </c>
      <c r="GK858">
        <v>4.671094634146341</v>
      </c>
      <c r="GL858">
        <v>-0.1234001393728169</v>
      </c>
      <c r="GM858">
        <v>0.02192318809128051</v>
      </c>
      <c r="GN858">
        <v>0</v>
      </c>
      <c r="GO858">
        <v>0</v>
      </c>
      <c r="GP858">
        <v>3</v>
      </c>
      <c r="GQ858" t="s">
        <v>455</v>
      </c>
      <c r="GR858">
        <v>3.13307</v>
      </c>
      <c r="GS858">
        <v>2.76012</v>
      </c>
      <c r="GT858">
        <v>0.18855</v>
      </c>
      <c r="GU858">
        <v>0.191583</v>
      </c>
      <c r="GV858">
        <v>0.08166379999999999</v>
      </c>
      <c r="GW858">
        <v>0.06375</v>
      </c>
      <c r="GX858">
        <v>25718.6</v>
      </c>
      <c r="GY858">
        <v>25629.6</v>
      </c>
      <c r="GZ858">
        <v>29484.8</v>
      </c>
      <c r="HA858">
        <v>29314.5</v>
      </c>
      <c r="HB858">
        <v>35784.4</v>
      </c>
      <c r="HC858">
        <v>36361.7</v>
      </c>
      <c r="HD858">
        <v>41486.3</v>
      </c>
      <c r="HE858">
        <v>41644.6</v>
      </c>
      <c r="HF858">
        <v>1.911</v>
      </c>
      <c r="HG858">
        <v>1.82385</v>
      </c>
      <c r="HH858">
        <v>-0.0150315</v>
      </c>
      <c r="HI858">
        <v>0</v>
      </c>
      <c r="HJ858">
        <v>24.2521</v>
      </c>
      <c r="HK858">
        <v>999.9</v>
      </c>
      <c r="HL858">
        <v>31.7</v>
      </c>
      <c r="HM858">
        <v>31.2</v>
      </c>
      <c r="HN858">
        <v>16.0308</v>
      </c>
      <c r="HO858">
        <v>62.5489</v>
      </c>
      <c r="HP858">
        <v>30.8333</v>
      </c>
      <c r="HQ858">
        <v>1</v>
      </c>
      <c r="HR858">
        <v>0.315165</v>
      </c>
      <c r="HS858">
        <v>5.22131</v>
      </c>
      <c r="HT858">
        <v>20.2633</v>
      </c>
      <c r="HU858">
        <v>5.21639</v>
      </c>
      <c r="HV858">
        <v>12.0159</v>
      </c>
      <c r="HW858">
        <v>4.9879</v>
      </c>
      <c r="HX858">
        <v>3.28768</v>
      </c>
      <c r="HY858">
        <v>9999</v>
      </c>
      <c r="HZ858">
        <v>9999</v>
      </c>
      <c r="IA858">
        <v>9999</v>
      </c>
      <c r="IB858">
        <v>999.9</v>
      </c>
      <c r="IC858">
        <v>4.97286</v>
      </c>
      <c r="ID858">
        <v>1.86661</v>
      </c>
      <c r="IE858">
        <v>1.86584</v>
      </c>
      <c r="IF858">
        <v>1.86584</v>
      </c>
      <c r="IG858">
        <v>1.8677</v>
      </c>
      <c r="IH858">
        <v>1.87015</v>
      </c>
      <c r="II858">
        <v>1.86875</v>
      </c>
      <c r="IJ858">
        <v>1.87027</v>
      </c>
      <c r="IK858">
        <v>0</v>
      </c>
      <c r="IL858">
        <v>0</v>
      </c>
      <c r="IM858">
        <v>0</v>
      </c>
      <c r="IN858">
        <v>0</v>
      </c>
      <c r="IO858" t="s">
        <v>441</v>
      </c>
      <c r="IP858" t="s">
        <v>442</v>
      </c>
      <c r="IQ858" t="s">
        <v>443</v>
      </c>
      <c r="IR858" t="s">
        <v>443</v>
      </c>
      <c r="IS858" t="s">
        <v>443</v>
      </c>
      <c r="IT858" t="s">
        <v>443</v>
      </c>
      <c r="IU858">
        <v>0</v>
      </c>
      <c r="IV858">
        <v>100</v>
      </c>
      <c r="IW858">
        <v>100</v>
      </c>
      <c r="IX858">
        <v>-3.75</v>
      </c>
      <c r="IY858">
        <v>0.0786</v>
      </c>
      <c r="IZ858">
        <v>-1.414774939843471</v>
      </c>
      <c r="JA858">
        <v>-0.002262605230658699</v>
      </c>
      <c r="JB858">
        <v>4.117972070868355E-07</v>
      </c>
      <c r="JC858">
        <v>-1.535053720392113E-10</v>
      </c>
      <c r="JD858">
        <v>-0.05773197212917025</v>
      </c>
      <c r="JE858">
        <v>-0.004387372397949352</v>
      </c>
      <c r="JF858">
        <v>0.001148265067849212</v>
      </c>
      <c r="JG858">
        <v>-2.372704636287677E-05</v>
      </c>
      <c r="JH858">
        <v>4</v>
      </c>
      <c r="JI858">
        <v>2346</v>
      </c>
      <c r="JJ858">
        <v>1</v>
      </c>
      <c r="JK858">
        <v>24</v>
      </c>
      <c r="JL858">
        <v>21785.1</v>
      </c>
      <c r="JM858">
        <v>29358633.7</v>
      </c>
      <c r="JN858">
        <v>2.44019</v>
      </c>
      <c r="JO858">
        <v>2.24365</v>
      </c>
      <c r="JP858">
        <v>1.39771</v>
      </c>
      <c r="JQ858">
        <v>2.35352</v>
      </c>
      <c r="JR858">
        <v>1.49536</v>
      </c>
      <c r="JS858">
        <v>2.70264</v>
      </c>
      <c r="JT858">
        <v>35.9645</v>
      </c>
      <c r="JU858">
        <v>24.035</v>
      </c>
      <c r="JV858">
        <v>18</v>
      </c>
      <c r="JW858">
        <v>502.923</v>
      </c>
      <c r="JX858">
        <v>436.971</v>
      </c>
      <c r="JY858">
        <v>18.4619</v>
      </c>
      <c r="JZ858">
        <v>31.4363</v>
      </c>
      <c r="KA858">
        <v>30.0001</v>
      </c>
      <c r="KB858">
        <v>31.218</v>
      </c>
      <c r="KC858">
        <v>31.1418</v>
      </c>
      <c r="KD858">
        <v>48.9243</v>
      </c>
      <c r="KE858">
        <v>23.0279</v>
      </c>
      <c r="KF858">
        <v>21.842</v>
      </c>
      <c r="KG858">
        <v>18.4575</v>
      </c>
      <c r="KH858">
        <v>1242.8</v>
      </c>
      <c r="KI858">
        <v>12.3188</v>
      </c>
      <c r="KJ858">
        <v>100.764</v>
      </c>
      <c r="KK858">
        <v>100.144</v>
      </c>
    </row>
    <row r="859" spans="1:297">
      <c r="A859">
        <v>843</v>
      </c>
      <c r="B859">
        <v>1761518029.1</v>
      </c>
      <c r="C859">
        <v>10818.59999990463</v>
      </c>
      <c r="D859" t="s">
        <v>2136</v>
      </c>
      <c r="E859" t="s">
        <v>2137</v>
      </c>
      <c r="F859">
        <v>5</v>
      </c>
      <c r="G859" t="s">
        <v>1989</v>
      </c>
      <c r="H859" t="s">
        <v>436</v>
      </c>
      <c r="I859">
        <v>1761518026.6</v>
      </c>
      <c r="J859">
        <f>(K859)/1000</f>
        <v>0</v>
      </c>
      <c r="K859">
        <f>IF(DP859, AN859, AH859)</f>
        <v>0</v>
      </c>
      <c r="L859">
        <f>IF(DP859, AI859, AG859)</f>
        <v>0</v>
      </c>
      <c r="M859">
        <f>DR859 - IF(AU859&gt;1, L859*DL859*100.0/(AW859), 0)</f>
        <v>0</v>
      </c>
      <c r="N859">
        <f>((T859-J859/2)*M859-L859)/(T859+J859/2)</f>
        <v>0</v>
      </c>
      <c r="O859">
        <f>N859*(DY859+DZ859)/1000.0</f>
        <v>0</v>
      </c>
      <c r="P859">
        <f>(DR859 - IF(AU859&gt;1, L859*DL859*100.0/(AW859), 0))*(DY859+DZ859)/1000.0</f>
        <v>0</v>
      </c>
      <c r="Q859">
        <f>2.0/((1/S859-1/R859)+SIGN(S859)*SQRT((1/S859-1/R859)*(1/S859-1/R859) + 4*DM859/((DM859+1)*(DM859+1))*(2*1/S859*1/R859-1/R859*1/R859)))</f>
        <v>0</v>
      </c>
      <c r="R859">
        <f>IF(LEFT(DN859,1)&lt;&gt;"0",IF(LEFT(DN859,1)="1",3.0,DO859),$D$5+$E$5*(EF859*DY859/($K$5*1000))+$F$5*(EF859*DY859/($K$5*1000))*MAX(MIN(DL859,$J$5),$I$5)*MAX(MIN(DL859,$J$5),$I$5)+$G$5*MAX(MIN(DL859,$J$5),$I$5)*(EF859*DY859/($K$5*1000))+$H$5*(EF859*DY859/($K$5*1000))*(EF859*DY859/($K$5*1000)))</f>
        <v>0</v>
      </c>
      <c r="S859">
        <f>J859*(1000-(1000*0.61365*exp(17.502*W859/(240.97+W859))/(DY859+DZ859)+DT859)/2)/(1000*0.61365*exp(17.502*W859/(240.97+W859))/(DY859+DZ859)-DT859)</f>
        <v>0</v>
      </c>
      <c r="T859">
        <f>1/((DM859+1)/(Q859/1.6)+1/(R859/1.37)) + DM859/((DM859+1)/(Q859/1.6) + DM859/(R859/1.37))</f>
        <v>0</v>
      </c>
      <c r="U859">
        <f>(DH859*DK859)</f>
        <v>0</v>
      </c>
      <c r="V859">
        <f>(EA859+(U859+2*0.95*5.67E-8*(((EA859+$B$7)+273)^4-(EA859+273)^4)-44100*J859)/(1.84*29.3*R859+8*0.95*5.67E-8*(EA859+273)^3))</f>
        <v>0</v>
      </c>
      <c r="W859">
        <f>($C$7*EB859+$D$7*EC859+$E$7*V859)</f>
        <v>0</v>
      </c>
      <c r="X859">
        <f>0.61365*exp(17.502*W859/(240.97+W859))</f>
        <v>0</v>
      </c>
      <c r="Y859">
        <f>(Z859/AA859*100)</f>
        <v>0</v>
      </c>
      <c r="Z859">
        <f>DT859*(DY859+DZ859)/1000</f>
        <v>0</v>
      </c>
      <c r="AA859">
        <f>0.61365*exp(17.502*EA859/(240.97+EA859))</f>
        <v>0</v>
      </c>
      <c r="AB859">
        <f>(X859-DT859*(DY859+DZ859)/1000)</f>
        <v>0</v>
      </c>
      <c r="AC859">
        <f>(-J859*44100)</f>
        <v>0</v>
      </c>
      <c r="AD859">
        <f>2*29.3*R859*0.92*(EA859-W859)</f>
        <v>0</v>
      </c>
      <c r="AE859">
        <f>2*0.95*5.67E-8*(((EA859+$B$7)+273)^4-(W859+273)^4)</f>
        <v>0</v>
      </c>
      <c r="AF859">
        <f>U859+AE859+AC859+AD859</f>
        <v>0</v>
      </c>
      <c r="AG859">
        <f>DX859*AU859*(DS859-DR859*(1000-AU859*DU859)/(1000-AU859*DT859))/(100*DL859)</f>
        <v>0</v>
      </c>
      <c r="AH859">
        <f>1000*DX859*AU859*(DT859-DU859)/(100*DL859*(1000-AU859*DT859))</f>
        <v>0</v>
      </c>
      <c r="AI859">
        <f>(AJ859 - AK859 - DY859*1E3/(8.314*(EA859+273.15)) * AM859/DX859 * AL859) * DX859/(100*DL859) * (1000 - DU859)/1000</f>
        <v>0</v>
      </c>
      <c r="AJ859">
        <v>1243.533113717577</v>
      </c>
      <c r="AK859">
        <v>1203.653757575758</v>
      </c>
      <c r="AL859">
        <v>3.371953687065401</v>
      </c>
      <c r="AM859">
        <v>65.59915054871037</v>
      </c>
      <c r="AN859">
        <f>(AP859 - AO859 + DY859*1E3/(8.314*(EA859+273.15)) * AR859/DX859 * AQ859) * DX859/(100*DL859) * 1000/(1000 - AP859)</f>
        <v>0</v>
      </c>
      <c r="AO859">
        <v>12.167540612182</v>
      </c>
      <c r="AP859">
        <v>16.76589454545454</v>
      </c>
      <c r="AQ859">
        <v>-0.0004307042221291065</v>
      </c>
      <c r="AR859">
        <v>106.857020934854</v>
      </c>
      <c r="AS859">
        <v>0</v>
      </c>
      <c r="AT859">
        <v>0</v>
      </c>
      <c r="AU859">
        <f>IF(AS859*$H$13&gt;=AW859,1.0,(AW859/(AW859-AS859*$H$13)))</f>
        <v>0</v>
      </c>
      <c r="AV859">
        <f>(AU859-1)*100</f>
        <v>0</v>
      </c>
      <c r="AW859">
        <f>MAX(0,($B$13+$C$13*EF859)/(1+$D$13*EF859)*DY859/(EA859+273)*$E$13)</f>
        <v>0</v>
      </c>
      <c r="AX859" t="s">
        <v>437</v>
      </c>
      <c r="AY859" t="s">
        <v>437</v>
      </c>
      <c r="AZ859">
        <v>0</v>
      </c>
      <c r="BA859">
        <v>0</v>
      </c>
      <c r="BB859">
        <f>1-AZ859/BA859</f>
        <v>0</v>
      </c>
      <c r="BC859">
        <v>0</v>
      </c>
      <c r="BD859" t="s">
        <v>437</v>
      </c>
      <c r="BE859" t="s">
        <v>437</v>
      </c>
      <c r="BF859">
        <v>0</v>
      </c>
      <c r="BG859">
        <v>0</v>
      </c>
      <c r="BH859">
        <f>1-BF859/BG859</f>
        <v>0</v>
      </c>
      <c r="BI859">
        <v>0.5</v>
      </c>
      <c r="BJ859">
        <f>DI859</f>
        <v>0</v>
      </c>
      <c r="BK859">
        <f>L859</f>
        <v>0</v>
      </c>
      <c r="BL859">
        <f>BH859*BI859*BJ859</f>
        <v>0</v>
      </c>
      <c r="BM859">
        <f>(BK859-BC859)/BJ859</f>
        <v>0</v>
      </c>
      <c r="BN859">
        <f>(BA859-BG859)/BG859</f>
        <v>0</v>
      </c>
      <c r="BO859">
        <f>AZ859/(BB859+AZ859/BG859)</f>
        <v>0</v>
      </c>
      <c r="BP859" t="s">
        <v>437</v>
      </c>
      <c r="BQ859">
        <v>0</v>
      </c>
      <c r="BR859">
        <f>IF(BQ859&lt;&gt;0, BQ859, BO859)</f>
        <v>0</v>
      </c>
      <c r="BS859">
        <f>1-BR859/BG859</f>
        <v>0</v>
      </c>
      <c r="BT859">
        <f>(BG859-BF859)/(BG859-BR859)</f>
        <v>0</v>
      </c>
      <c r="BU859">
        <f>(BA859-BG859)/(BA859-BR859)</f>
        <v>0</v>
      </c>
      <c r="BV859">
        <f>(BG859-BF859)/(BG859-AZ859)</f>
        <v>0</v>
      </c>
      <c r="BW859">
        <f>(BA859-BG859)/(BA859-AZ859)</f>
        <v>0</v>
      </c>
      <c r="BX859">
        <f>(BT859*BR859/BF859)</f>
        <v>0</v>
      </c>
      <c r="BY859">
        <f>(1-BX859)</f>
        <v>0</v>
      </c>
      <c r="BZ859">
        <v>2020</v>
      </c>
      <c r="CA859">
        <v>290.0000000000001</v>
      </c>
      <c r="CB859">
        <v>1590.42</v>
      </c>
      <c r="CC859">
        <v>295</v>
      </c>
      <c r="CD859">
        <v>5220.67</v>
      </c>
      <c r="CE859">
        <v>1591.29</v>
      </c>
      <c r="CF859">
        <v>-0.87</v>
      </c>
      <c r="CG859">
        <v>300.0000000000001</v>
      </c>
      <c r="CH859">
        <v>23.8</v>
      </c>
      <c r="CI859">
        <v>1650.734719841875</v>
      </c>
      <c r="CJ859">
        <v>2.032994541366527</v>
      </c>
      <c r="CK859">
        <v>-31.03478562282126</v>
      </c>
      <c r="CL859">
        <v>0.9198548094063967</v>
      </c>
      <c r="CM859">
        <v>0.9759925733019913</v>
      </c>
      <c r="CN859">
        <v>-0.00431141668520578</v>
      </c>
      <c r="CO859">
        <v>289.9999999999999</v>
      </c>
      <c r="CP859">
        <v>1590.91</v>
      </c>
      <c r="CQ859">
        <v>765</v>
      </c>
      <c r="CR859">
        <v>5219.32</v>
      </c>
      <c r="CS859">
        <v>1591.27</v>
      </c>
      <c r="CT859">
        <v>-0.36</v>
      </c>
      <c r="DH859">
        <f>$B$11*EG859+$C$11*EH859+$F$11*ES859*(1-EV859)</f>
        <v>0</v>
      </c>
      <c r="DI859">
        <f>DH859*DJ859</f>
        <v>0</v>
      </c>
      <c r="DJ859">
        <f>($B$11*$D$9+$C$11*$D$9+$F$11*((FF859+EX859)/MAX(FF859+EX859+FG859, 0.1)*$I$9+FG859/MAX(FF859+EX859+FG859, 0.1)*$J$9))/($B$11+$C$11+$F$11)</f>
        <v>0</v>
      </c>
      <c r="DK859">
        <f>($B$11*$K$9+$C$11*$K$9+$F$11*((FF859+EX859)/MAX(FF859+EX859+FG859, 0.1)*$P$9+FG859/MAX(FF859+EX859+FG859, 0.1)*$Q$9))/($B$11+$C$11+$F$11)</f>
        <v>0</v>
      </c>
      <c r="DL859">
        <v>6</v>
      </c>
      <c r="DM859">
        <v>0.5</v>
      </c>
      <c r="DN859" t="s">
        <v>438</v>
      </c>
      <c r="DO859">
        <v>2</v>
      </c>
      <c r="DP859" t="b">
        <v>1</v>
      </c>
      <c r="DQ859">
        <v>1761518026.6</v>
      </c>
      <c r="DR859">
        <v>1176.821111111111</v>
      </c>
      <c r="DS859">
        <v>1229.961111111111</v>
      </c>
      <c r="DT859">
        <v>16.76408888888889</v>
      </c>
      <c r="DU859">
        <v>12.17026666666667</v>
      </c>
      <c r="DV859">
        <v>1180.586666666667</v>
      </c>
      <c r="DW859">
        <v>16.68556666666667</v>
      </c>
      <c r="DX859">
        <v>499.8726666666667</v>
      </c>
      <c r="DY859">
        <v>90.23503333333333</v>
      </c>
      <c r="DZ859">
        <v>0.09975736666666668</v>
      </c>
      <c r="EA859">
        <v>24.30106666666667</v>
      </c>
      <c r="EB859">
        <v>23.99772222222222</v>
      </c>
      <c r="EC859">
        <v>999.9000000000001</v>
      </c>
      <c r="ED859">
        <v>0</v>
      </c>
      <c r="EE859">
        <v>0</v>
      </c>
      <c r="EF859">
        <v>10002.57333333333</v>
      </c>
      <c r="EG859">
        <v>0</v>
      </c>
      <c r="EH859">
        <v>1069.181111111111</v>
      </c>
      <c r="EI859">
        <v>-53.13988888888889</v>
      </c>
      <c r="EJ859">
        <v>1196.885555555556</v>
      </c>
      <c r="EK859">
        <v>1245.116666666667</v>
      </c>
      <c r="EL859">
        <v>4.593824444444444</v>
      </c>
      <c r="EM859">
        <v>1229.961111111111</v>
      </c>
      <c r="EN859">
        <v>12.17026666666667</v>
      </c>
      <c r="EO859">
        <v>1.512707777777778</v>
      </c>
      <c r="EP859">
        <v>1.098183333333333</v>
      </c>
      <c r="EQ859">
        <v>13.09723333333333</v>
      </c>
      <c r="ER859">
        <v>8.288495555555556</v>
      </c>
      <c r="ES859">
        <v>2000.001111111111</v>
      </c>
      <c r="ET859">
        <v>0.9799953333333333</v>
      </c>
      <c r="EU859">
        <v>0.02000446666666666</v>
      </c>
      <c r="EV859">
        <v>0</v>
      </c>
      <c r="EW859">
        <v>1321.203333333334</v>
      </c>
      <c r="EX859">
        <v>5.00097</v>
      </c>
      <c r="EY859">
        <v>26768.65555555556</v>
      </c>
      <c r="EZ859">
        <v>16707.55555555555</v>
      </c>
      <c r="FA859">
        <v>41.687</v>
      </c>
      <c r="FB859">
        <v>42.75</v>
      </c>
      <c r="FC859">
        <v>41.812</v>
      </c>
      <c r="FD859">
        <v>42.062</v>
      </c>
      <c r="FE859">
        <v>41.687</v>
      </c>
      <c r="FF859">
        <v>1955.091111111111</v>
      </c>
      <c r="FG859">
        <v>39.91</v>
      </c>
      <c r="FH859">
        <v>0</v>
      </c>
      <c r="FI859">
        <v>12900.20000004768</v>
      </c>
      <c r="FJ859">
        <v>0</v>
      </c>
      <c r="FK859">
        <v>1322.036153846154</v>
      </c>
      <c r="FL859">
        <v>-9.338119663550467</v>
      </c>
      <c r="FM859">
        <v>-184.208547110628</v>
      </c>
      <c r="FN859">
        <v>26783.97307692308</v>
      </c>
      <c r="FO859">
        <v>15</v>
      </c>
      <c r="FP859">
        <v>0</v>
      </c>
      <c r="FQ859" t="s">
        <v>439</v>
      </c>
      <c r="FR859">
        <v>1760210915.6</v>
      </c>
      <c r="FS859">
        <v>0</v>
      </c>
      <c r="FT859">
        <v>0</v>
      </c>
      <c r="FU859">
        <v>-0.215</v>
      </c>
      <c r="FV859">
        <v>0</v>
      </c>
      <c r="FW859">
        <v>-0.6919999999999999</v>
      </c>
      <c r="FX859">
        <v>0</v>
      </c>
      <c r="FY859">
        <v>400</v>
      </c>
      <c r="FZ859">
        <v>0</v>
      </c>
      <c r="GA859">
        <v>0.15</v>
      </c>
      <c r="GB859">
        <v>0</v>
      </c>
      <c r="GC859">
        <v>-52.85319024390243</v>
      </c>
      <c r="GD859">
        <v>-1.632932404181244</v>
      </c>
      <c r="GE859">
        <v>0.1864109226948372</v>
      </c>
      <c r="GF859">
        <v>0</v>
      </c>
      <c r="GG859">
        <v>1322.603823529412</v>
      </c>
      <c r="GH859">
        <v>-9.334606574232991</v>
      </c>
      <c r="GI859">
        <v>0.9364671242176636</v>
      </c>
      <c r="GJ859">
        <v>0</v>
      </c>
      <c r="GK859">
        <v>4.652555121951219</v>
      </c>
      <c r="GL859">
        <v>-0.1763747038327423</v>
      </c>
      <c r="GM859">
        <v>0.02855509506643988</v>
      </c>
      <c r="GN859">
        <v>0</v>
      </c>
      <c r="GO859">
        <v>0</v>
      </c>
      <c r="GP859">
        <v>3</v>
      </c>
      <c r="GQ859" t="s">
        <v>455</v>
      </c>
      <c r="GR859">
        <v>3.13327</v>
      </c>
      <c r="GS859">
        <v>2.76054</v>
      </c>
      <c r="GT859">
        <v>0.190225</v>
      </c>
      <c r="GU859">
        <v>0.193248</v>
      </c>
      <c r="GV859">
        <v>0.0816611</v>
      </c>
      <c r="GW859">
        <v>0.0640892</v>
      </c>
      <c r="GX859">
        <v>25665.4</v>
      </c>
      <c r="GY859">
        <v>25576.7</v>
      </c>
      <c r="GZ859">
        <v>29484.8</v>
      </c>
      <c r="HA859">
        <v>29314.5</v>
      </c>
      <c r="HB859">
        <v>35784.8</v>
      </c>
      <c r="HC859">
        <v>36348.5</v>
      </c>
      <c r="HD859">
        <v>41486.5</v>
      </c>
      <c r="HE859">
        <v>41644.6</v>
      </c>
      <c r="HF859">
        <v>1.91138</v>
      </c>
      <c r="HG859">
        <v>1.82362</v>
      </c>
      <c r="HH859">
        <v>-0.01508</v>
      </c>
      <c r="HI859">
        <v>0</v>
      </c>
      <c r="HJ859">
        <v>24.2501</v>
      </c>
      <c r="HK859">
        <v>999.9</v>
      </c>
      <c r="HL859">
        <v>31.6</v>
      </c>
      <c r="HM859">
        <v>31.2</v>
      </c>
      <c r="HN859">
        <v>15.9807</v>
      </c>
      <c r="HO859">
        <v>62.6489</v>
      </c>
      <c r="HP859">
        <v>30.7492</v>
      </c>
      <c r="HQ859">
        <v>1</v>
      </c>
      <c r="HR859">
        <v>0.315102</v>
      </c>
      <c r="HS859">
        <v>5.2099</v>
      </c>
      <c r="HT859">
        <v>20.2637</v>
      </c>
      <c r="HU859">
        <v>5.21579</v>
      </c>
      <c r="HV859">
        <v>12.0159</v>
      </c>
      <c r="HW859">
        <v>4.98725</v>
      </c>
      <c r="HX859">
        <v>3.28772</v>
      </c>
      <c r="HY859">
        <v>9999</v>
      </c>
      <c r="HZ859">
        <v>9999</v>
      </c>
      <c r="IA859">
        <v>9999</v>
      </c>
      <c r="IB859">
        <v>999.9</v>
      </c>
      <c r="IC859">
        <v>4.97288</v>
      </c>
      <c r="ID859">
        <v>1.86661</v>
      </c>
      <c r="IE859">
        <v>1.86586</v>
      </c>
      <c r="IF859">
        <v>1.86584</v>
      </c>
      <c r="IG859">
        <v>1.86771</v>
      </c>
      <c r="IH859">
        <v>1.87015</v>
      </c>
      <c r="II859">
        <v>1.86874</v>
      </c>
      <c r="IJ859">
        <v>1.87027</v>
      </c>
      <c r="IK859">
        <v>0</v>
      </c>
      <c r="IL859">
        <v>0</v>
      </c>
      <c r="IM859">
        <v>0</v>
      </c>
      <c r="IN859">
        <v>0</v>
      </c>
      <c r="IO859" t="s">
        <v>441</v>
      </c>
      <c r="IP859" t="s">
        <v>442</v>
      </c>
      <c r="IQ859" t="s">
        <v>443</v>
      </c>
      <c r="IR859" t="s">
        <v>443</v>
      </c>
      <c r="IS859" t="s">
        <v>443</v>
      </c>
      <c r="IT859" t="s">
        <v>443</v>
      </c>
      <c r="IU859">
        <v>0</v>
      </c>
      <c r="IV859">
        <v>100</v>
      </c>
      <c r="IW859">
        <v>100</v>
      </c>
      <c r="IX859">
        <v>-3.78</v>
      </c>
      <c r="IY859">
        <v>0.0785</v>
      </c>
      <c r="IZ859">
        <v>-1.414774939843471</v>
      </c>
      <c r="JA859">
        <v>-0.002262605230658699</v>
      </c>
      <c r="JB859">
        <v>4.117972070868355E-07</v>
      </c>
      <c r="JC859">
        <v>-1.535053720392113E-10</v>
      </c>
      <c r="JD859">
        <v>-0.05773197212917025</v>
      </c>
      <c r="JE859">
        <v>-0.004387372397949352</v>
      </c>
      <c r="JF859">
        <v>0.001148265067849212</v>
      </c>
      <c r="JG859">
        <v>-2.372704636287677E-05</v>
      </c>
      <c r="JH859">
        <v>4</v>
      </c>
      <c r="JI859">
        <v>2346</v>
      </c>
      <c r="JJ859">
        <v>1</v>
      </c>
      <c r="JK859">
        <v>24</v>
      </c>
      <c r="JL859">
        <v>21785.2</v>
      </c>
      <c r="JM859">
        <v>29358633.8</v>
      </c>
      <c r="JN859">
        <v>2.46948</v>
      </c>
      <c r="JO859">
        <v>2.24121</v>
      </c>
      <c r="JP859">
        <v>1.39648</v>
      </c>
      <c r="JQ859">
        <v>2.35596</v>
      </c>
      <c r="JR859">
        <v>1.49536</v>
      </c>
      <c r="JS859">
        <v>2.55371</v>
      </c>
      <c r="JT859">
        <v>35.9645</v>
      </c>
      <c r="JU859">
        <v>24.035</v>
      </c>
      <c r="JV859">
        <v>18</v>
      </c>
      <c r="JW859">
        <v>503.176</v>
      </c>
      <c r="JX859">
        <v>436.85</v>
      </c>
      <c r="JY859">
        <v>18.4549</v>
      </c>
      <c r="JZ859">
        <v>31.4386</v>
      </c>
      <c r="KA859">
        <v>30.0001</v>
      </c>
      <c r="KB859">
        <v>31.2189</v>
      </c>
      <c r="KC859">
        <v>31.1442</v>
      </c>
      <c r="KD859">
        <v>49.4235</v>
      </c>
      <c r="KE859">
        <v>22.4472</v>
      </c>
      <c r="KF859">
        <v>21.842</v>
      </c>
      <c r="KG859">
        <v>18.4561</v>
      </c>
      <c r="KH859">
        <v>1256.16</v>
      </c>
      <c r="KI859">
        <v>12.3552</v>
      </c>
      <c r="KJ859">
        <v>100.764</v>
      </c>
      <c r="KK859">
        <v>100.144</v>
      </c>
    </row>
    <row r="860" spans="1:297">
      <c r="A860">
        <v>844</v>
      </c>
      <c r="B860">
        <v>1761518034.1</v>
      </c>
      <c r="C860">
        <v>10823.59999990463</v>
      </c>
      <c r="D860" t="s">
        <v>2138</v>
      </c>
      <c r="E860" t="s">
        <v>2139</v>
      </c>
      <c r="F860">
        <v>5</v>
      </c>
      <c r="G860" t="s">
        <v>1989</v>
      </c>
      <c r="H860" t="s">
        <v>436</v>
      </c>
      <c r="I860">
        <v>1761518031.3</v>
      </c>
      <c r="J860">
        <f>(K860)/1000</f>
        <v>0</v>
      </c>
      <c r="K860">
        <f>IF(DP860, AN860, AH860)</f>
        <v>0</v>
      </c>
      <c r="L860">
        <f>IF(DP860, AI860, AG860)</f>
        <v>0</v>
      </c>
      <c r="M860">
        <f>DR860 - IF(AU860&gt;1, L860*DL860*100.0/(AW860), 0)</f>
        <v>0</v>
      </c>
      <c r="N860">
        <f>((T860-J860/2)*M860-L860)/(T860+J860/2)</f>
        <v>0</v>
      </c>
      <c r="O860">
        <f>N860*(DY860+DZ860)/1000.0</f>
        <v>0</v>
      </c>
      <c r="P860">
        <f>(DR860 - IF(AU860&gt;1, L860*DL860*100.0/(AW860), 0))*(DY860+DZ860)/1000.0</f>
        <v>0</v>
      </c>
      <c r="Q860">
        <f>2.0/((1/S860-1/R860)+SIGN(S860)*SQRT((1/S860-1/R860)*(1/S860-1/R860) + 4*DM860/((DM860+1)*(DM860+1))*(2*1/S860*1/R860-1/R860*1/R860)))</f>
        <v>0</v>
      </c>
      <c r="R860">
        <f>IF(LEFT(DN860,1)&lt;&gt;"0",IF(LEFT(DN860,1)="1",3.0,DO860),$D$5+$E$5*(EF860*DY860/($K$5*1000))+$F$5*(EF860*DY860/($K$5*1000))*MAX(MIN(DL860,$J$5),$I$5)*MAX(MIN(DL860,$J$5),$I$5)+$G$5*MAX(MIN(DL860,$J$5),$I$5)*(EF860*DY860/($K$5*1000))+$H$5*(EF860*DY860/($K$5*1000))*(EF860*DY860/($K$5*1000)))</f>
        <v>0</v>
      </c>
      <c r="S860">
        <f>J860*(1000-(1000*0.61365*exp(17.502*W860/(240.97+W860))/(DY860+DZ860)+DT860)/2)/(1000*0.61365*exp(17.502*W860/(240.97+W860))/(DY860+DZ860)-DT860)</f>
        <v>0</v>
      </c>
      <c r="T860">
        <f>1/((DM860+1)/(Q860/1.6)+1/(R860/1.37)) + DM860/((DM860+1)/(Q860/1.6) + DM860/(R860/1.37))</f>
        <v>0</v>
      </c>
      <c r="U860">
        <f>(DH860*DK860)</f>
        <v>0</v>
      </c>
      <c r="V860">
        <f>(EA860+(U860+2*0.95*5.67E-8*(((EA860+$B$7)+273)^4-(EA860+273)^4)-44100*J860)/(1.84*29.3*R860+8*0.95*5.67E-8*(EA860+273)^3))</f>
        <v>0</v>
      </c>
      <c r="W860">
        <f>($C$7*EB860+$D$7*EC860+$E$7*V860)</f>
        <v>0</v>
      </c>
      <c r="X860">
        <f>0.61365*exp(17.502*W860/(240.97+W860))</f>
        <v>0</v>
      </c>
      <c r="Y860">
        <f>(Z860/AA860*100)</f>
        <v>0</v>
      </c>
      <c r="Z860">
        <f>DT860*(DY860+DZ860)/1000</f>
        <v>0</v>
      </c>
      <c r="AA860">
        <f>0.61365*exp(17.502*EA860/(240.97+EA860))</f>
        <v>0</v>
      </c>
      <c r="AB860">
        <f>(X860-DT860*(DY860+DZ860)/1000)</f>
        <v>0</v>
      </c>
      <c r="AC860">
        <f>(-J860*44100)</f>
        <v>0</v>
      </c>
      <c r="AD860">
        <f>2*29.3*R860*0.92*(EA860-W860)</f>
        <v>0</v>
      </c>
      <c r="AE860">
        <f>2*0.95*5.67E-8*(((EA860+$B$7)+273)^4-(W860+273)^4)</f>
        <v>0</v>
      </c>
      <c r="AF860">
        <f>U860+AE860+AC860+AD860</f>
        <v>0</v>
      </c>
      <c r="AG860">
        <f>DX860*AU860*(DS860-DR860*(1000-AU860*DU860)/(1000-AU860*DT860))/(100*DL860)</f>
        <v>0</v>
      </c>
      <c r="AH860">
        <f>1000*DX860*AU860*(DT860-DU860)/(100*DL860*(1000-AU860*DT860))</f>
        <v>0</v>
      </c>
      <c r="AI860">
        <f>(AJ860 - AK860 - DY860*1E3/(8.314*(EA860+273.15)) * AM860/DX860 * AL860) * DX860/(100*DL860) * (1000 - DU860)/1000</f>
        <v>0</v>
      </c>
      <c r="AJ860">
        <v>1260.715326771023</v>
      </c>
      <c r="AK860">
        <v>1220.674181818182</v>
      </c>
      <c r="AL860">
        <v>3.390724891905554</v>
      </c>
      <c r="AM860">
        <v>65.59915054871037</v>
      </c>
      <c r="AN860">
        <f>(AP860 - AO860 + DY860*1E3/(8.314*(EA860+273.15)) * AR860/DX860 * AQ860) * DX860/(100*DL860) * 1000/(1000 - AP860)</f>
        <v>0</v>
      </c>
      <c r="AO860">
        <v>12.23150696452232</v>
      </c>
      <c r="AP860">
        <v>16.77714606060606</v>
      </c>
      <c r="AQ860">
        <v>0.000537603124564704</v>
      </c>
      <c r="AR860">
        <v>106.857020934854</v>
      </c>
      <c r="AS860">
        <v>0</v>
      </c>
      <c r="AT860">
        <v>0</v>
      </c>
      <c r="AU860">
        <f>IF(AS860*$H$13&gt;=AW860,1.0,(AW860/(AW860-AS860*$H$13)))</f>
        <v>0</v>
      </c>
      <c r="AV860">
        <f>(AU860-1)*100</f>
        <v>0</v>
      </c>
      <c r="AW860">
        <f>MAX(0,($B$13+$C$13*EF860)/(1+$D$13*EF860)*DY860/(EA860+273)*$E$13)</f>
        <v>0</v>
      </c>
      <c r="AX860" t="s">
        <v>437</v>
      </c>
      <c r="AY860" t="s">
        <v>437</v>
      </c>
      <c r="AZ860">
        <v>0</v>
      </c>
      <c r="BA860">
        <v>0</v>
      </c>
      <c r="BB860">
        <f>1-AZ860/BA860</f>
        <v>0</v>
      </c>
      <c r="BC860">
        <v>0</v>
      </c>
      <c r="BD860" t="s">
        <v>437</v>
      </c>
      <c r="BE860" t="s">
        <v>437</v>
      </c>
      <c r="BF860">
        <v>0</v>
      </c>
      <c r="BG860">
        <v>0</v>
      </c>
      <c r="BH860">
        <f>1-BF860/BG860</f>
        <v>0</v>
      </c>
      <c r="BI860">
        <v>0.5</v>
      </c>
      <c r="BJ860">
        <f>DI860</f>
        <v>0</v>
      </c>
      <c r="BK860">
        <f>L860</f>
        <v>0</v>
      </c>
      <c r="BL860">
        <f>BH860*BI860*BJ860</f>
        <v>0</v>
      </c>
      <c r="BM860">
        <f>(BK860-BC860)/BJ860</f>
        <v>0</v>
      </c>
      <c r="BN860">
        <f>(BA860-BG860)/BG860</f>
        <v>0</v>
      </c>
      <c r="BO860">
        <f>AZ860/(BB860+AZ860/BG860)</f>
        <v>0</v>
      </c>
      <c r="BP860" t="s">
        <v>437</v>
      </c>
      <c r="BQ860">
        <v>0</v>
      </c>
      <c r="BR860">
        <f>IF(BQ860&lt;&gt;0, BQ860, BO860)</f>
        <v>0</v>
      </c>
      <c r="BS860">
        <f>1-BR860/BG860</f>
        <v>0</v>
      </c>
      <c r="BT860">
        <f>(BG860-BF860)/(BG860-BR860)</f>
        <v>0</v>
      </c>
      <c r="BU860">
        <f>(BA860-BG860)/(BA860-BR860)</f>
        <v>0</v>
      </c>
      <c r="BV860">
        <f>(BG860-BF860)/(BG860-AZ860)</f>
        <v>0</v>
      </c>
      <c r="BW860">
        <f>(BA860-BG860)/(BA860-AZ860)</f>
        <v>0</v>
      </c>
      <c r="BX860">
        <f>(BT860*BR860/BF860)</f>
        <v>0</v>
      </c>
      <c r="BY860">
        <f>(1-BX860)</f>
        <v>0</v>
      </c>
      <c r="BZ860">
        <v>2020</v>
      </c>
      <c r="CA860">
        <v>290.0000000000001</v>
      </c>
      <c r="CB860">
        <v>1590.42</v>
      </c>
      <c r="CC860">
        <v>295</v>
      </c>
      <c r="CD860">
        <v>5220.67</v>
      </c>
      <c r="CE860">
        <v>1591.29</v>
      </c>
      <c r="CF860">
        <v>-0.87</v>
      </c>
      <c r="CG860">
        <v>300.0000000000001</v>
      </c>
      <c r="CH860">
        <v>23.8</v>
      </c>
      <c r="CI860">
        <v>1650.734719841875</v>
      </c>
      <c r="CJ860">
        <v>2.032994541366527</v>
      </c>
      <c r="CK860">
        <v>-31.03478562282126</v>
      </c>
      <c r="CL860">
        <v>0.9198548094063967</v>
      </c>
      <c r="CM860">
        <v>0.9759925733019913</v>
      </c>
      <c r="CN860">
        <v>-0.00431141668520578</v>
      </c>
      <c r="CO860">
        <v>289.9999999999999</v>
      </c>
      <c r="CP860">
        <v>1590.91</v>
      </c>
      <c r="CQ860">
        <v>765</v>
      </c>
      <c r="CR860">
        <v>5219.32</v>
      </c>
      <c r="CS860">
        <v>1591.27</v>
      </c>
      <c r="CT860">
        <v>-0.36</v>
      </c>
      <c r="DH860">
        <f>$B$11*EG860+$C$11*EH860+$F$11*ES860*(1-EV860)</f>
        <v>0</v>
      </c>
      <c r="DI860">
        <f>DH860*DJ860</f>
        <v>0</v>
      </c>
      <c r="DJ860">
        <f>($B$11*$D$9+$C$11*$D$9+$F$11*((FF860+EX860)/MAX(FF860+EX860+FG860, 0.1)*$I$9+FG860/MAX(FF860+EX860+FG860, 0.1)*$J$9))/($B$11+$C$11+$F$11)</f>
        <v>0</v>
      </c>
      <c r="DK860">
        <f>($B$11*$K$9+$C$11*$K$9+$F$11*((FF860+EX860)/MAX(FF860+EX860+FG860, 0.1)*$P$9+FG860/MAX(FF860+EX860+FG860, 0.1)*$Q$9))/($B$11+$C$11+$F$11)</f>
        <v>0</v>
      </c>
      <c r="DL860">
        <v>6</v>
      </c>
      <c r="DM860">
        <v>0.5</v>
      </c>
      <c r="DN860" t="s">
        <v>438</v>
      </c>
      <c r="DO860">
        <v>2</v>
      </c>
      <c r="DP860" t="b">
        <v>1</v>
      </c>
      <c r="DQ860">
        <v>1761518031.3</v>
      </c>
      <c r="DR860">
        <v>1192.557</v>
      </c>
      <c r="DS860">
        <v>1245.762</v>
      </c>
      <c r="DT860">
        <v>16.77128</v>
      </c>
      <c r="DU860">
        <v>12.22962</v>
      </c>
      <c r="DV860">
        <v>1196.352</v>
      </c>
      <c r="DW860">
        <v>16.69264</v>
      </c>
      <c r="DX860">
        <v>500.109</v>
      </c>
      <c r="DY860">
        <v>90.23434999999999</v>
      </c>
      <c r="DZ860">
        <v>0.10019727</v>
      </c>
      <c r="EA860">
        <v>24.29921</v>
      </c>
      <c r="EB860">
        <v>24.00549</v>
      </c>
      <c r="EC860">
        <v>999.9</v>
      </c>
      <c r="ED860">
        <v>0</v>
      </c>
      <c r="EE860">
        <v>0</v>
      </c>
      <c r="EF860">
        <v>9982.629000000001</v>
      </c>
      <c r="EG860">
        <v>0</v>
      </c>
      <c r="EH860">
        <v>1069.198</v>
      </c>
      <c r="EI860">
        <v>-53.20495000000001</v>
      </c>
      <c r="EJ860">
        <v>1212.897</v>
      </c>
      <c r="EK860">
        <v>1261.187</v>
      </c>
      <c r="EL860">
        <v>4.541657</v>
      </c>
      <c r="EM860">
        <v>1245.762</v>
      </c>
      <c r="EN860">
        <v>12.22962</v>
      </c>
      <c r="EO860">
        <v>1.513344</v>
      </c>
      <c r="EP860">
        <v>1.10353</v>
      </c>
      <c r="EQ860">
        <v>13.10366</v>
      </c>
      <c r="ER860">
        <v>8.360077999999998</v>
      </c>
      <c r="ES860">
        <v>1999.973</v>
      </c>
      <c r="ET860">
        <v>0.9799950000000001</v>
      </c>
      <c r="EU860">
        <v>0.0200048</v>
      </c>
      <c r="EV860">
        <v>0</v>
      </c>
      <c r="EW860">
        <v>1320.704</v>
      </c>
      <c r="EX860">
        <v>5.000970000000001</v>
      </c>
      <c r="EY860">
        <v>26753.96</v>
      </c>
      <c r="EZ860">
        <v>16707.32</v>
      </c>
      <c r="FA860">
        <v>41.687</v>
      </c>
      <c r="FB860">
        <v>42.7122</v>
      </c>
      <c r="FC860">
        <v>41.812</v>
      </c>
      <c r="FD860">
        <v>42.0746</v>
      </c>
      <c r="FE860">
        <v>41.687</v>
      </c>
      <c r="FF860">
        <v>1955.063</v>
      </c>
      <c r="FG860">
        <v>39.90999999999999</v>
      </c>
      <c r="FH860">
        <v>0</v>
      </c>
      <c r="FI860">
        <v>12905.60000014305</v>
      </c>
      <c r="FJ860">
        <v>0</v>
      </c>
      <c r="FK860">
        <v>1321.2144</v>
      </c>
      <c r="FL860">
        <v>-9.020769230524552</v>
      </c>
      <c r="FM860">
        <v>-175.5461537623897</v>
      </c>
      <c r="FN860">
        <v>26766.588</v>
      </c>
      <c r="FO860">
        <v>15</v>
      </c>
      <c r="FP860">
        <v>0</v>
      </c>
      <c r="FQ860" t="s">
        <v>439</v>
      </c>
      <c r="FR860">
        <v>1760210915.6</v>
      </c>
      <c r="FS860">
        <v>0</v>
      </c>
      <c r="FT860">
        <v>0</v>
      </c>
      <c r="FU860">
        <v>-0.215</v>
      </c>
      <c r="FV860">
        <v>0</v>
      </c>
      <c r="FW860">
        <v>-0.6919999999999999</v>
      </c>
      <c r="FX860">
        <v>0</v>
      </c>
      <c r="FY860">
        <v>400</v>
      </c>
      <c r="FZ860">
        <v>0</v>
      </c>
      <c r="GA860">
        <v>0.15</v>
      </c>
      <c r="GB860">
        <v>0</v>
      </c>
      <c r="GC860">
        <v>-53.0089225</v>
      </c>
      <c r="GD860">
        <v>-1.722158724202578</v>
      </c>
      <c r="GE860">
        <v>0.1959140264089073</v>
      </c>
      <c r="GF860">
        <v>0</v>
      </c>
      <c r="GG860">
        <v>1321.797352941177</v>
      </c>
      <c r="GH860">
        <v>-8.584110007723789</v>
      </c>
      <c r="GI860">
        <v>0.8577820538476563</v>
      </c>
      <c r="GJ860">
        <v>0</v>
      </c>
      <c r="GK860">
        <v>4.617752749999999</v>
      </c>
      <c r="GL860">
        <v>-0.437775872420266</v>
      </c>
      <c r="GM860">
        <v>0.05108648720491074</v>
      </c>
      <c r="GN860">
        <v>0</v>
      </c>
      <c r="GO860">
        <v>0</v>
      </c>
      <c r="GP860">
        <v>3</v>
      </c>
      <c r="GQ860" t="s">
        <v>455</v>
      </c>
      <c r="GR860">
        <v>3.13313</v>
      </c>
      <c r="GS860">
        <v>2.76011</v>
      </c>
      <c r="GT860">
        <v>0.191897</v>
      </c>
      <c r="GU860">
        <v>0.194859</v>
      </c>
      <c r="GV860">
        <v>0.0817037</v>
      </c>
      <c r="GW860">
        <v>0.0642693</v>
      </c>
      <c r="GX860">
        <v>25612.2</v>
      </c>
      <c r="GY860">
        <v>25525.9</v>
      </c>
      <c r="GZ860">
        <v>29484.8</v>
      </c>
      <c r="HA860">
        <v>29314.9</v>
      </c>
      <c r="HB860">
        <v>35783</v>
      </c>
      <c r="HC860">
        <v>36341.9</v>
      </c>
      <c r="HD860">
        <v>41486.4</v>
      </c>
      <c r="HE860">
        <v>41645.1</v>
      </c>
      <c r="HF860">
        <v>1.91077</v>
      </c>
      <c r="HG860">
        <v>1.8238</v>
      </c>
      <c r="HH860">
        <v>-0.0151619</v>
      </c>
      <c r="HI860">
        <v>0</v>
      </c>
      <c r="HJ860">
        <v>24.2501</v>
      </c>
      <c r="HK860">
        <v>999.9</v>
      </c>
      <c r="HL860">
        <v>31.6</v>
      </c>
      <c r="HM860">
        <v>31.2</v>
      </c>
      <c r="HN860">
        <v>15.9805</v>
      </c>
      <c r="HO860">
        <v>62.6289</v>
      </c>
      <c r="HP860">
        <v>30.8253</v>
      </c>
      <c r="HQ860">
        <v>1</v>
      </c>
      <c r="HR860">
        <v>0.315335</v>
      </c>
      <c r="HS860">
        <v>5.20275</v>
      </c>
      <c r="HT860">
        <v>20.2638</v>
      </c>
      <c r="HU860">
        <v>5.21594</v>
      </c>
      <c r="HV860">
        <v>12.0159</v>
      </c>
      <c r="HW860">
        <v>4.98785</v>
      </c>
      <c r="HX860">
        <v>3.28755</v>
      </c>
      <c r="HY860">
        <v>9999</v>
      </c>
      <c r="HZ860">
        <v>9999</v>
      </c>
      <c r="IA860">
        <v>9999</v>
      </c>
      <c r="IB860">
        <v>999.9</v>
      </c>
      <c r="IC860">
        <v>4.97286</v>
      </c>
      <c r="ID860">
        <v>1.86661</v>
      </c>
      <c r="IE860">
        <v>1.86585</v>
      </c>
      <c r="IF860">
        <v>1.86585</v>
      </c>
      <c r="IG860">
        <v>1.8677</v>
      </c>
      <c r="IH860">
        <v>1.87015</v>
      </c>
      <c r="II860">
        <v>1.86874</v>
      </c>
      <c r="IJ860">
        <v>1.87027</v>
      </c>
      <c r="IK860">
        <v>0</v>
      </c>
      <c r="IL860">
        <v>0</v>
      </c>
      <c r="IM860">
        <v>0</v>
      </c>
      <c r="IN860">
        <v>0</v>
      </c>
      <c r="IO860" t="s">
        <v>441</v>
      </c>
      <c r="IP860" t="s">
        <v>442</v>
      </c>
      <c r="IQ860" t="s">
        <v>443</v>
      </c>
      <c r="IR860" t="s">
        <v>443</v>
      </c>
      <c r="IS860" t="s">
        <v>443</v>
      </c>
      <c r="IT860" t="s">
        <v>443</v>
      </c>
      <c r="IU860">
        <v>0</v>
      </c>
      <c r="IV860">
        <v>100</v>
      </c>
      <c r="IW860">
        <v>100</v>
      </c>
      <c r="IX860">
        <v>-3.81</v>
      </c>
      <c r="IY860">
        <v>0.0788</v>
      </c>
      <c r="IZ860">
        <v>-1.414774939843471</v>
      </c>
      <c r="JA860">
        <v>-0.002262605230658699</v>
      </c>
      <c r="JB860">
        <v>4.117972070868355E-07</v>
      </c>
      <c r="JC860">
        <v>-1.535053720392113E-10</v>
      </c>
      <c r="JD860">
        <v>-0.05773197212917025</v>
      </c>
      <c r="JE860">
        <v>-0.004387372397949352</v>
      </c>
      <c r="JF860">
        <v>0.001148265067849212</v>
      </c>
      <c r="JG860">
        <v>-2.372704636287677E-05</v>
      </c>
      <c r="JH860">
        <v>4</v>
      </c>
      <c r="JI860">
        <v>2346</v>
      </c>
      <c r="JJ860">
        <v>1</v>
      </c>
      <c r="JK860">
        <v>24</v>
      </c>
      <c r="JL860">
        <v>21785.3</v>
      </c>
      <c r="JM860">
        <v>29358633.9</v>
      </c>
      <c r="JN860">
        <v>2.49268</v>
      </c>
      <c r="JO860">
        <v>2.24854</v>
      </c>
      <c r="JP860">
        <v>1.39648</v>
      </c>
      <c r="JQ860">
        <v>2.35229</v>
      </c>
      <c r="JR860">
        <v>1.49536</v>
      </c>
      <c r="JS860">
        <v>2.54517</v>
      </c>
      <c r="JT860">
        <v>35.9645</v>
      </c>
      <c r="JU860">
        <v>24.0262</v>
      </c>
      <c r="JV860">
        <v>18</v>
      </c>
      <c r="JW860">
        <v>502.783</v>
      </c>
      <c r="JX860">
        <v>436.958</v>
      </c>
      <c r="JY860">
        <v>18.453</v>
      </c>
      <c r="JZ860">
        <v>31.4386</v>
      </c>
      <c r="KA860">
        <v>30</v>
      </c>
      <c r="KB860">
        <v>31.2189</v>
      </c>
      <c r="KC860">
        <v>31.1442</v>
      </c>
      <c r="KD860">
        <v>49.9949</v>
      </c>
      <c r="KE860">
        <v>22.1565</v>
      </c>
      <c r="KF860">
        <v>21.842</v>
      </c>
      <c r="KG860">
        <v>18.4522</v>
      </c>
      <c r="KH860">
        <v>1276.2</v>
      </c>
      <c r="KI860">
        <v>12.3783</v>
      </c>
      <c r="KJ860">
        <v>100.764</v>
      </c>
      <c r="KK860">
        <v>100.145</v>
      </c>
    </row>
    <row r="861" spans="1:297">
      <c r="A861">
        <v>845</v>
      </c>
      <c r="B861">
        <v>1761518039.1</v>
      </c>
      <c r="C861">
        <v>10828.59999990463</v>
      </c>
      <c r="D861" t="s">
        <v>2140</v>
      </c>
      <c r="E861" t="s">
        <v>2141</v>
      </c>
      <c r="F861">
        <v>5</v>
      </c>
      <c r="G861" t="s">
        <v>1989</v>
      </c>
      <c r="H861" t="s">
        <v>436</v>
      </c>
      <c r="I861">
        <v>1761518036.6</v>
      </c>
      <c r="J861">
        <f>(K861)/1000</f>
        <v>0</v>
      </c>
      <c r="K861">
        <f>IF(DP861, AN861, AH861)</f>
        <v>0</v>
      </c>
      <c r="L861">
        <f>IF(DP861, AI861, AG861)</f>
        <v>0</v>
      </c>
      <c r="M861">
        <f>DR861 - IF(AU861&gt;1, L861*DL861*100.0/(AW861), 0)</f>
        <v>0</v>
      </c>
      <c r="N861">
        <f>((T861-J861/2)*M861-L861)/(T861+J861/2)</f>
        <v>0</v>
      </c>
      <c r="O861">
        <f>N861*(DY861+DZ861)/1000.0</f>
        <v>0</v>
      </c>
      <c r="P861">
        <f>(DR861 - IF(AU861&gt;1, L861*DL861*100.0/(AW861), 0))*(DY861+DZ861)/1000.0</f>
        <v>0</v>
      </c>
      <c r="Q861">
        <f>2.0/((1/S861-1/R861)+SIGN(S861)*SQRT((1/S861-1/R861)*(1/S861-1/R861) + 4*DM861/((DM861+1)*(DM861+1))*(2*1/S861*1/R861-1/R861*1/R861)))</f>
        <v>0</v>
      </c>
      <c r="R861">
        <f>IF(LEFT(DN861,1)&lt;&gt;"0",IF(LEFT(DN861,1)="1",3.0,DO861),$D$5+$E$5*(EF861*DY861/($K$5*1000))+$F$5*(EF861*DY861/($K$5*1000))*MAX(MIN(DL861,$J$5),$I$5)*MAX(MIN(DL861,$J$5),$I$5)+$G$5*MAX(MIN(DL861,$J$5),$I$5)*(EF861*DY861/($K$5*1000))+$H$5*(EF861*DY861/($K$5*1000))*(EF861*DY861/($K$5*1000)))</f>
        <v>0</v>
      </c>
      <c r="S861">
        <f>J861*(1000-(1000*0.61365*exp(17.502*W861/(240.97+W861))/(DY861+DZ861)+DT861)/2)/(1000*0.61365*exp(17.502*W861/(240.97+W861))/(DY861+DZ861)-DT861)</f>
        <v>0</v>
      </c>
      <c r="T861">
        <f>1/((DM861+1)/(Q861/1.6)+1/(R861/1.37)) + DM861/((DM861+1)/(Q861/1.6) + DM861/(R861/1.37))</f>
        <v>0</v>
      </c>
      <c r="U861">
        <f>(DH861*DK861)</f>
        <v>0</v>
      </c>
      <c r="V861">
        <f>(EA861+(U861+2*0.95*5.67E-8*(((EA861+$B$7)+273)^4-(EA861+273)^4)-44100*J861)/(1.84*29.3*R861+8*0.95*5.67E-8*(EA861+273)^3))</f>
        <v>0</v>
      </c>
      <c r="W861">
        <f>($C$7*EB861+$D$7*EC861+$E$7*V861)</f>
        <v>0</v>
      </c>
      <c r="X861">
        <f>0.61365*exp(17.502*W861/(240.97+W861))</f>
        <v>0</v>
      </c>
      <c r="Y861">
        <f>(Z861/AA861*100)</f>
        <v>0</v>
      </c>
      <c r="Z861">
        <f>DT861*(DY861+DZ861)/1000</f>
        <v>0</v>
      </c>
      <c r="AA861">
        <f>0.61365*exp(17.502*EA861/(240.97+EA861))</f>
        <v>0</v>
      </c>
      <c r="AB861">
        <f>(X861-DT861*(DY861+DZ861)/1000)</f>
        <v>0</v>
      </c>
      <c r="AC861">
        <f>(-J861*44100)</f>
        <v>0</v>
      </c>
      <c r="AD861">
        <f>2*29.3*R861*0.92*(EA861-W861)</f>
        <v>0</v>
      </c>
      <c r="AE861">
        <f>2*0.95*5.67E-8*(((EA861+$B$7)+273)^4-(W861+273)^4)</f>
        <v>0</v>
      </c>
      <c r="AF861">
        <f>U861+AE861+AC861+AD861</f>
        <v>0</v>
      </c>
      <c r="AG861">
        <f>DX861*AU861*(DS861-DR861*(1000-AU861*DU861)/(1000-AU861*DT861))/(100*DL861)</f>
        <v>0</v>
      </c>
      <c r="AH861">
        <f>1000*DX861*AU861*(DT861-DU861)/(100*DL861*(1000-AU861*DT861))</f>
        <v>0</v>
      </c>
      <c r="AI861">
        <f>(AJ861 - AK861 - DY861*1E3/(8.314*(EA861+273.15)) * AM861/DX861 * AL861) * DX861/(100*DL861) * (1000 - DU861)/1000</f>
        <v>0</v>
      </c>
      <c r="AJ861">
        <v>1277.750429558276</v>
      </c>
      <c r="AK861">
        <v>1237.596545454545</v>
      </c>
      <c r="AL861">
        <v>3.406507683624531</v>
      </c>
      <c r="AM861">
        <v>65.59915054871037</v>
      </c>
      <c r="AN861">
        <f>(AP861 - AO861 + DY861*1E3/(8.314*(EA861+273.15)) * AR861/DX861 * AQ861) * DX861/(100*DL861) * 1000/(1000 - AP861)</f>
        <v>0</v>
      </c>
      <c r="AO861">
        <v>12.27859881241231</v>
      </c>
      <c r="AP861">
        <v>16.79179454545454</v>
      </c>
      <c r="AQ861">
        <v>0.0004362915889949086</v>
      </c>
      <c r="AR861">
        <v>106.857020934854</v>
      </c>
      <c r="AS861">
        <v>0</v>
      </c>
      <c r="AT861">
        <v>0</v>
      </c>
      <c r="AU861">
        <f>IF(AS861*$H$13&gt;=AW861,1.0,(AW861/(AW861-AS861*$H$13)))</f>
        <v>0</v>
      </c>
      <c r="AV861">
        <f>(AU861-1)*100</f>
        <v>0</v>
      </c>
      <c r="AW861">
        <f>MAX(0,($B$13+$C$13*EF861)/(1+$D$13*EF861)*DY861/(EA861+273)*$E$13)</f>
        <v>0</v>
      </c>
      <c r="AX861" t="s">
        <v>437</v>
      </c>
      <c r="AY861" t="s">
        <v>437</v>
      </c>
      <c r="AZ861">
        <v>0</v>
      </c>
      <c r="BA861">
        <v>0</v>
      </c>
      <c r="BB861">
        <f>1-AZ861/BA861</f>
        <v>0</v>
      </c>
      <c r="BC861">
        <v>0</v>
      </c>
      <c r="BD861" t="s">
        <v>437</v>
      </c>
      <c r="BE861" t="s">
        <v>437</v>
      </c>
      <c r="BF861">
        <v>0</v>
      </c>
      <c r="BG861">
        <v>0</v>
      </c>
      <c r="BH861">
        <f>1-BF861/BG861</f>
        <v>0</v>
      </c>
      <c r="BI861">
        <v>0.5</v>
      </c>
      <c r="BJ861">
        <f>DI861</f>
        <v>0</v>
      </c>
      <c r="BK861">
        <f>L861</f>
        <v>0</v>
      </c>
      <c r="BL861">
        <f>BH861*BI861*BJ861</f>
        <v>0</v>
      </c>
      <c r="BM861">
        <f>(BK861-BC861)/BJ861</f>
        <v>0</v>
      </c>
      <c r="BN861">
        <f>(BA861-BG861)/BG861</f>
        <v>0</v>
      </c>
      <c r="BO861">
        <f>AZ861/(BB861+AZ861/BG861)</f>
        <v>0</v>
      </c>
      <c r="BP861" t="s">
        <v>437</v>
      </c>
      <c r="BQ861">
        <v>0</v>
      </c>
      <c r="BR861">
        <f>IF(BQ861&lt;&gt;0, BQ861, BO861)</f>
        <v>0</v>
      </c>
      <c r="BS861">
        <f>1-BR861/BG861</f>
        <v>0</v>
      </c>
      <c r="BT861">
        <f>(BG861-BF861)/(BG861-BR861)</f>
        <v>0</v>
      </c>
      <c r="BU861">
        <f>(BA861-BG861)/(BA861-BR861)</f>
        <v>0</v>
      </c>
      <c r="BV861">
        <f>(BG861-BF861)/(BG861-AZ861)</f>
        <v>0</v>
      </c>
      <c r="BW861">
        <f>(BA861-BG861)/(BA861-AZ861)</f>
        <v>0</v>
      </c>
      <c r="BX861">
        <f>(BT861*BR861/BF861)</f>
        <v>0</v>
      </c>
      <c r="BY861">
        <f>(1-BX861)</f>
        <v>0</v>
      </c>
      <c r="BZ861">
        <v>2020</v>
      </c>
      <c r="CA861">
        <v>290.0000000000001</v>
      </c>
      <c r="CB861">
        <v>1590.42</v>
      </c>
      <c r="CC861">
        <v>295</v>
      </c>
      <c r="CD861">
        <v>5220.67</v>
      </c>
      <c r="CE861">
        <v>1591.29</v>
      </c>
      <c r="CF861">
        <v>-0.87</v>
      </c>
      <c r="CG861">
        <v>300.0000000000001</v>
      </c>
      <c r="CH861">
        <v>23.8</v>
      </c>
      <c r="CI861">
        <v>1650.734719841875</v>
      </c>
      <c r="CJ861">
        <v>2.032994541366527</v>
      </c>
      <c r="CK861">
        <v>-31.03478562282126</v>
      </c>
      <c r="CL861">
        <v>0.9198548094063967</v>
      </c>
      <c r="CM861">
        <v>0.9759925733019913</v>
      </c>
      <c r="CN861">
        <v>-0.00431141668520578</v>
      </c>
      <c r="CO861">
        <v>289.9999999999999</v>
      </c>
      <c r="CP861">
        <v>1590.91</v>
      </c>
      <c r="CQ861">
        <v>765</v>
      </c>
      <c r="CR861">
        <v>5219.32</v>
      </c>
      <c r="CS861">
        <v>1591.27</v>
      </c>
      <c r="CT861">
        <v>-0.36</v>
      </c>
      <c r="DH861">
        <f>$B$11*EG861+$C$11*EH861+$F$11*ES861*(1-EV861)</f>
        <v>0</v>
      </c>
      <c r="DI861">
        <f>DH861*DJ861</f>
        <v>0</v>
      </c>
      <c r="DJ861">
        <f>($B$11*$D$9+$C$11*$D$9+$F$11*((FF861+EX861)/MAX(FF861+EX861+FG861, 0.1)*$I$9+FG861/MAX(FF861+EX861+FG861, 0.1)*$J$9))/($B$11+$C$11+$F$11)</f>
        <v>0</v>
      </c>
      <c r="DK861">
        <f>($B$11*$K$9+$C$11*$K$9+$F$11*((FF861+EX861)/MAX(FF861+EX861+FG861, 0.1)*$P$9+FG861/MAX(FF861+EX861+FG861, 0.1)*$Q$9))/($B$11+$C$11+$F$11)</f>
        <v>0</v>
      </c>
      <c r="DL861">
        <v>6</v>
      </c>
      <c r="DM861">
        <v>0.5</v>
      </c>
      <c r="DN861" t="s">
        <v>438</v>
      </c>
      <c r="DO861">
        <v>2</v>
      </c>
      <c r="DP861" t="b">
        <v>1</v>
      </c>
      <c r="DQ861">
        <v>1761518036.6</v>
      </c>
      <c r="DR861">
        <v>1210.103333333333</v>
      </c>
      <c r="DS861">
        <v>1263.571111111111</v>
      </c>
      <c r="DT861">
        <v>16.7855</v>
      </c>
      <c r="DU861">
        <v>12.2798</v>
      </c>
      <c r="DV861">
        <v>1213.933333333333</v>
      </c>
      <c r="DW861">
        <v>16.7067</v>
      </c>
      <c r="DX861">
        <v>499.9517777777779</v>
      </c>
      <c r="DY861">
        <v>90.23616666666666</v>
      </c>
      <c r="DZ861">
        <v>0.09989076666666667</v>
      </c>
      <c r="EA861">
        <v>24.2928</v>
      </c>
      <c r="EB861">
        <v>23.99967777777778</v>
      </c>
      <c r="EC861">
        <v>999.9000000000001</v>
      </c>
      <c r="ED861">
        <v>0</v>
      </c>
      <c r="EE861">
        <v>0</v>
      </c>
      <c r="EF861">
        <v>10007.15222222222</v>
      </c>
      <c r="EG861">
        <v>0</v>
      </c>
      <c r="EH861">
        <v>1069.172222222222</v>
      </c>
      <c r="EI861">
        <v>-53.46794444444444</v>
      </c>
      <c r="EJ861">
        <v>1230.763333333333</v>
      </c>
      <c r="EK861">
        <v>1279.281111111111</v>
      </c>
      <c r="EL861">
        <v>4.505712222222222</v>
      </c>
      <c r="EM861">
        <v>1263.571111111111</v>
      </c>
      <c r="EN861">
        <v>12.2798</v>
      </c>
      <c r="EO861">
        <v>1.514661111111111</v>
      </c>
      <c r="EP861">
        <v>1.108081111111111</v>
      </c>
      <c r="EQ861">
        <v>13.11695555555556</v>
      </c>
      <c r="ER861">
        <v>8.420756666666668</v>
      </c>
      <c r="ES861">
        <v>2000.003333333333</v>
      </c>
      <c r="ET861">
        <v>0.9799953333333333</v>
      </c>
      <c r="EU861">
        <v>0.02000445555555555</v>
      </c>
      <c r="EV861">
        <v>0</v>
      </c>
      <c r="EW861">
        <v>1319.664444444444</v>
      </c>
      <c r="EX861">
        <v>5.00097</v>
      </c>
      <c r="EY861">
        <v>26739.06666666667</v>
      </c>
      <c r="EZ861">
        <v>16707.58888888889</v>
      </c>
      <c r="FA861">
        <v>41.687</v>
      </c>
      <c r="FB861">
        <v>42.736</v>
      </c>
      <c r="FC861">
        <v>41.812</v>
      </c>
      <c r="FD861">
        <v>42.10400000000001</v>
      </c>
      <c r="FE861">
        <v>41.687</v>
      </c>
      <c r="FF861">
        <v>1955.093333333333</v>
      </c>
      <c r="FG861">
        <v>39.91</v>
      </c>
      <c r="FH861">
        <v>0</v>
      </c>
      <c r="FI861">
        <v>12910.40000009537</v>
      </c>
      <c r="FJ861">
        <v>0</v>
      </c>
      <c r="FK861">
        <v>1320.4252</v>
      </c>
      <c r="FL861">
        <v>-9.811538454970252</v>
      </c>
      <c r="FM861">
        <v>-179.9846150252327</v>
      </c>
      <c r="FN861">
        <v>26752.332</v>
      </c>
      <c r="FO861">
        <v>15</v>
      </c>
      <c r="FP861">
        <v>0</v>
      </c>
      <c r="FQ861" t="s">
        <v>439</v>
      </c>
      <c r="FR861">
        <v>1760210915.6</v>
      </c>
      <c r="FS861">
        <v>0</v>
      </c>
      <c r="FT861">
        <v>0</v>
      </c>
      <c r="FU861">
        <v>-0.215</v>
      </c>
      <c r="FV861">
        <v>0</v>
      </c>
      <c r="FW861">
        <v>-0.6919999999999999</v>
      </c>
      <c r="FX861">
        <v>0</v>
      </c>
      <c r="FY861">
        <v>400</v>
      </c>
      <c r="FZ861">
        <v>0</v>
      </c>
      <c r="GA861">
        <v>0.15</v>
      </c>
      <c r="GB861">
        <v>0</v>
      </c>
      <c r="GC861">
        <v>-53.17031999999999</v>
      </c>
      <c r="GD861">
        <v>-1.699909193245637</v>
      </c>
      <c r="GE861">
        <v>0.1998445185638071</v>
      </c>
      <c r="GF861">
        <v>0</v>
      </c>
      <c r="GG861">
        <v>1321.05</v>
      </c>
      <c r="GH861">
        <v>-9.119327732405303</v>
      </c>
      <c r="GI861">
        <v>0.9151856128034034</v>
      </c>
      <c r="GJ861">
        <v>0</v>
      </c>
      <c r="GK861">
        <v>4.583651999999999</v>
      </c>
      <c r="GL861">
        <v>-0.6321543714821923</v>
      </c>
      <c r="GM861">
        <v>0.06388519610207058</v>
      </c>
      <c r="GN861">
        <v>0</v>
      </c>
      <c r="GO861">
        <v>0</v>
      </c>
      <c r="GP861">
        <v>3</v>
      </c>
      <c r="GQ861" t="s">
        <v>455</v>
      </c>
      <c r="GR861">
        <v>3.13322</v>
      </c>
      <c r="GS861">
        <v>2.76041</v>
      </c>
      <c r="GT861">
        <v>0.193561</v>
      </c>
      <c r="GU861">
        <v>0.196503</v>
      </c>
      <c r="GV861">
        <v>0.081756</v>
      </c>
      <c r="GW861">
        <v>0.0644513</v>
      </c>
      <c r="GX861">
        <v>25559.4</v>
      </c>
      <c r="GY861">
        <v>25473.1</v>
      </c>
      <c r="GZ861">
        <v>29484.8</v>
      </c>
      <c r="HA861">
        <v>29314.3</v>
      </c>
      <c r="HB861">
        <v>35780.9</v>
      </c>
      <c r="HC861">
        <v>36334.2</v>
      </c>
      <c r="HD861">
        <v>41486.3</v>
      </c>
      <c r="HE861">
        <v>41644.3</v>
      </c>
      <c r="HF861">
        <v>1.91107</v>
      </c>
      <c r="HG861">
        <v>1.82388</v>
      </c>
      <c r="HH861">
        <v>-0.0148602</v>
      </c>
      <c r="HI861">
        <v>0</v>
      </c>
      <c r="HJ861">
        <v>24.2501</v>
      </c>
      <c r="HK861">
        <v>999.9</v>
      </c>
      <c r="HL861">
        <v>31.5</v>
      </c>
      <c r="HM861">
        <v>31.2</v>
      </c>
      <c r="HN861">
        <v>15.9298</v>
      </c>
      <c r="HO861">
        <v>62.5189</v>
      </c>
      <c r="HP861">
        <v>30.7131</v>
      </c>
      <c r="HQ861">
        <v>1</v>
      </c>
      <c r="HR861">
        <v>0.314891</v>
      </c>
      <c r="HS861">
        <v>4.89211</v>
      </c>
      <c r="HT861">
        <v>20.2725</v>
      </c>
      <c r="HU861">
        <v>5.21564</v>
      </c>
      <c r="HV861">
        <v>12.0159</v>
      </c>
      <c r="HW861">
        <v>4.98765</v>
      </c>
      <c r="HX861">
        <v>3.28755</v>
      </c>
      <c r="HY861">
        <v>9999</v>
      </c>
      <c r="HZ861">
        <v>9999</v>
      </c>
      <c r="IA861">
        <v>9999</v>
      </c>
      <c r="IB861">
        <v>999.9</v>
      </c>
      <c r="IC861">
        <v>4.97284</v>
      </c>
      <c r="ID861">
        <v>1.8666</v>
      </c>
      <c r="IE861">
        <v>1.86586</v>
      </c>
      <c r="IF861">
        <v>1.86584</v>
      </c>
      <c r="IG861">
        <v>1.8677</v>
      </c>
      <c r="IH861">
        <v>1.87015</v>
      </c>
      <c r="II861">
        <v>1.86876</v>
      </c>
      <c r="IJ861">
        <v>1.87027</v>
      </c>
      <c r="IK861">
        <v>0</v>
      </c>
      <c r="IL861">
        <v>0</v>
      </c>
      <c r="IM861">
        <v>0</v>
      </c>
      <c r="IN861">
        <v>0</v>
      </c>
      <c r="IO861" t="s">
        <v>441</v>
      </c>
      <c r="IP861" t="s">
        <v>442</v>
      </c>
      <c r="IQ861" t="s">
        <v>443</v>
      </c>
      <c r="IR861" t="s">
        <v>443</v>
      </c>
      <c r="IS861" t="s">
        <v>443</v>
      </c>
      <c r="IT861" t="s">
        <v>443</v>
      </c>
      <c r="IU861">
        <v>0</v>
      </c>
      <c r="IV861">
        <v>100</v>
      </c>
      <c r="IW861">
        <v>100</v>
      </c>
      <c r="IX861">
        <v>-3.84</v>
      </c>
      <c r="IY861">
        <v>0.0789</v>
      </c>
      <c r="IZ861">
        <v>-1.414774939843471</v>
      </c>
      <c r="JA861">
        <v>-0.002262605230658699</v>
      </c>
      <c r="JB861">
        <v>4.117972070868355E-07</v>
      </c>
      <c r="JC861">
        <v>-1.535053720392113E-10</v>
      </c>
      <c r="JD861">
        <v>-0.05773197212917025</v>
      </c>
      <c r="JE861">
        <v>-0.004387372397949352</v>
      </c>
      <c r="JF861">
        <v>0.001148265067849212</v>
      </c>
      <c r="JG861">
        <v>-2.372704636287677E-05</v>
      </c>
      <c r="JH861">
        <v>4</v>
      </c>
      <c r="JI861">
        <v>2346</v>
      </c>
      <c r="JJ861">
        <v>1</v>
      </c>
      <c r="JK861">
        <v>24</v>
      </c>
      <c r="JL861">
        <v>21785.4</v>
      </c>
      <c r="JM861">
        <v>29358634</v>
      </c>
      <c r="JN861">
        <v>2.52075</v>
      </c>
      <c r="JO861">
        <v>2.24121</v>
      </c>
      <c r="JP861">
        <v>1.39771</v>
      </c>
      <c r="JQ861">
        <v>2.35229</v>
      </c>
      <c r="JR861">
        <v>1.49536</v>
      </c>
      <c r="JS861">
        <v>2.66968</v>
      </c>
      <c r="JT861">
        <v>35.9645</v>
      </c>
      <c r="JU861">
        <v>24.035</v>
      </c>
      <c r="JV861">
        <v>18</v>
      </c>
      <c r="JW861">
        <v>502.98</v>
      </c>
      <c r="JX861">
        <v>437.004</v>
      </c>
      <c r="JY861">
        <v>18.4576</v>
      </c>
      <c r="JZ861">
        <v>31.4399</v>
      </c>
      <c r="KA861">
        <v>29.9999</v>
      </c>
      <c r="KB861">
        <v>31.2189</v>
      </c>
      <c r="KC861">
        <v>31.1442</v>
      </c>
      <c r="KD861">
        <v>50.4629</v>
      </c>
      <c r="KE861">
        <v>21.8656</v>
      </c>
      <c r="KF861">
        <v>21.842</v>
      </c>
      <c r="KG861">
        <v>18.5712</v>
      </c>
      <c r="KH861">
        <v>1289.55</v>
      </c>
      <c r="KI861">
        <v>12.4001</v>
      </c>
      <c r="KJ861">
        <v>100.764</v>
      </c>
      <c r="KK861">
        <v>100.143</v>
      </c>
    </row>
    <row r="862" spans="1:297">
      <c r="A862">
        <v>846</v>
      </c>
      <c r="B862">
        <v>1761518044.1</v>
      </c>
      <c r="C862">
        <v>10833.59999990463</v>
      </c>
      <c r="D862" t="s">
        <v>2142</v>
      </c>
      <c r="E862" t="s">
        <v>2143</v>
      </c>
      <c r="F862">
        <v>5</v>
      </c>
      <c r="G862" t="s">
        <v>1989</v>
      </c>
      <c r="H862" t="s">
        <v>436</v>
      </c>
      <c r="I862">
        <v>1761518041.3</v>
      </c>
      <c r="J862">
        <f>(K862)/1000</f>
        <v>0</v>
      </c>
      <c r="K862">
        <f>IF(DP862, AN862, AH862)</f>
        <v>0</v>
      </c>
      <c r="L862">
        <f>IF(DP862, AI862, AG862)</f>
        <v>0</v>
      </c>
      <c r="M862">
        <f>DR862 - IF(AU862&gt;1, L862*DL862*100.0/(AW862), 0)</f>
        <v>0</v>
      </c>
      <c r="N862">
        <f>((T862-J862/2)*M862-L862)/(T862+J862/2)</f>
        <v>0</v>
      </c>
      <c r="O862">
        <f>N862*(DY862+DZ862)/1000.0</f>
        <v>0</v>
      </c>
      <c r="P862">
        <f>(DR862 - IF(AU862&gt;1, L862*DL862*100.0/(AW862), 0))*(DY862+DZ862)/1000.0</f>
        <v>0</v>
      </c>
      <c r="Q862">
        <f>2.0/((1/S862-1/R862)+SIGN(S862)*SQRT((1/S862-1/R862)*(1/S862-1/R862) + 4*DM862/((DM862+1)*(DM862+1))*(2*1/S862*1/R862-1/R862*1/R862)))</f>
        <v>0</v>
      </c>
      <c r="R862">
        <f>IF(LEFT(DN862,1)&lt;&gt;"0",IF(LEFT(DN862,1)="1",3.0,DO862),$D$5+$E$5*(EF862*DY862/($K$5*1000))+$F$5*(EF862*DY862/($K$5*1000))*MAX(MIN(DL862,$J$5),$I$5)*MAX(MIN(DL862,$J$5),$I$5)+$G$5*MAX(MIN(DL862,$J$5),$I$5)*(EF862*DY862/($K$5*1000))+$H$5*(EF862*DY862/($K$5*1000))*(EF862*DY862/($K$5*1000)))</f>
        <v>0</v>
      </c>
      <c r="S862">
        <f>J862*(1000-(1000*0.61365*exp(17.502*W862/(240.97+W862))/(DY862+DZ862)+DT862)/2)/(1000*0.61365*exp(17.502*W862/(240.97+W862))/(DY862+DZ862)-DT862)</f>
        <v>0</v>
      </c>
      <c r="T862">
        <f>1/((DM862+1)/(Q862/1.6)+1/(R862/1.37)) + DM862/((DM862+1)/(Q862/1.6) + DM862/(R862/1.37))</f>
        <v>0</v>
      </c>
      <c r="U862">
        <f>(DH862*DK862)</f>
        <v>0</v>
      </c>
      <c r="V862">
        <f>(EA862+(U862+2*0.95*5.67E-8*(((EA862+$B$7)+273)^4-(EA862+273)^4)-44100*J862)/(1.84*29.3*R862+8*0.95*5.67E-8*(EA862+273)^3))</f>
        <v>0</v>
      </c>
      <c r="W862">
        <f>($C$7*EB862+$D$7*EC862+$E$7*V862)</f>
        <v>0</v>
      </c>
      <c r="X862">
        <f>0.61365*exp(17.502*W862/(240.97+W862))</f>
        <v>0</v>
      </c>
      <c r="Y862">
        <f>(Z862/AA862*100)</f>
        <v>0</v>
      </c>
      <c r="Z862">
        <f>DT862*(DY862+DZ862)/1000</f>
        <v>0</v>
      </c>
      <c r="AA862">
        <f>0.61365*exp(17.502*EA862/(240.97+EA862))</f>
        <v>0</v>
      </c>
      <c r="AB862">
        <f>(X862-DT862*(DY862+DZ862)/1000)</f>
        <v>0</v>
      </c>
      <c r="AC862">
        <f>(-J862*44100)</f>
        <v>0</v>
      </c>
      <c r="AD862">
        <f>2*29.3*R862*0.92*(EA862-W862)</f>
        <v>0</v>
      </c>
      <c r="AE862">
        <f>2*0.95*5.67E-8*(((EA862+$B$7)+273)^4-(W862+273)^4)</f>
        <v>0</v>
      </c>
      <c r="AF862">
        <f>U862+AE862+AC862+AD862</f>
        <v>0</v>
      </c>
      <c r="AG862">
        <f>DX862*AU862*(DS862-DR862*(1000-AU862*DU862)/(1000-AU862*DT862))/(100*DL862)</f>
        <v>0</v>
      </c>
      <c r="AH862">
        <f>1000*DX862*AU862*(DT862-DU862)/(100*DL862*(1000-AU862*DT862))</f>
        <v>0</v>
      </c>
      <c r="AI862">
        <f>(AJ862 - AK862 - DY862*1E3/(8.314*(EA862+273.15)) * AM862/DX862 * AL862) * DX862/(100*DL862) * (1000 - DU862)/1000</f>
        <v>0</v>
      </c>
      <c r="AJ862">
        <v>1294.537061586866</v>
      </c>
      <c r="AK862">
        <v>1254.427393939394</v>
      </c>
      <c r="AL862">
        <v>3.350820304578493</v>
      </c>
      <c r="AM862">
        <v>65.59915054871037</v>
      </c>
      <c r="AN862">
        <f>(AP862 - AO862 + DY862*1E3/(8.314*(EA862+273.15)) * AR862/DX862 * AQ862) * DX862/(100*DL862) * 1000/(1000 - AP862)</f>
        <v>0</v>
      </c>
      <c r="AO862">
        <v>12.31692797488822</v>
      </c>
      <c r="AP862">
        <v>16.81085515151514</v>
      </c>
      <c r="AQ862">
        <v>0.0003368411084142259</v>
      </c>
      <c r="AR862">
        <v>106.857020934854</v>
      </c>
      <c r="AS862">
        <v>0</v>
      </c>
      <c r="AT862">
        <v>0</v>
      </c>
      <c r="AU862">
        <f>IF(AS862*$H$13&gt;=AW862,1.0,(AW862/(AW862-AS862*$H$13)))</f>
        <v>0</v>
      </c>
      <c r="AV862">
        <f>(AU862-1)*100</f>
        <v>0</v>
      </c>
      <c r="AW862">
        <f>MAX(0,($B$13+$C$13*EF862)/(1+$D$13*EF862)*DY862/(EA862+273)*$E$13)</f>
        <v>0</v>
      </c>
      <c r="AX862" t="s">
        <v>437</v>
      </c>
      <c r="AY862" t="s">
        <v>437</v>
      </c>
      <c r="AZ862">
        <v>0</v>
      </c>
      <c r="BA862">
        <v>0</v>
      </c>
      <c r="BB862">
        <f>1-AZ862/BA862</f>
        <v>0</v>
      </c>
      <c r="BC862">
        <v>0</v>
      </c>
      <c r="BD862" t="s">
        <v>437</v>
      </c>
      <c r="BE862" t="s">
        <v>437</v>
      </c>
      <c r="BF862">
        <v>0</v>
      </c>
      <c r="BG862">
        <v>0</v>
      </c>
      <c r="BH862">
        <f>1-BF862/BG862</f>
        <v>0</v>
      </c>
      <c r="BI862">
        <v>0.5</v>
      </c>
      <c r="BJ862">
        <f>DI862</f>
        <v>0</v>
      </c>
      <c r="BK862">
        <f>L862</f>
        <v>0</v>
      </c>
      <c r="BL862">
        <f>BH862*BI862*BJ862</f>
        <v>0</v>
      </c>
      <c r="BM862">
        <f>(BK862-BC862)/BJ862</f>
        <v>0</v>
      </c>
      <c r="BN862">
        <f>(BA862-BG862)/BG862</f>
        <v>0</v>
      </c>
      <c r="BO862">
        <f>AZ862/(BB862+AZ862/BG862)</f>
        <v>0</v>
      </c>
      <c r="BP862" t="s">
        <v>437</v>
      </c>
      <c r="BQ862">
        <v>0</v>
      </c>
      <c r="BR862">
        <f>IF(BQ862&lt;&gt;0, BQ862, BO862)</f>
        <v>0</v>
      </c>
      <c r="BS862">
        <f>1-BR862/BG862</f>
        <v>0</v>
      </c>
      <c r="BT862">
        <f>(BG862-BF862)/(BG862-BR862)</f>
        <v>0</v>
      </c>
      <c r="BU862">
        <f>(BA862-BG862)/(BA862-BR862)</f>
        <v>0</v>
      </c>
      <c r="BV862">
        <f>(BG862-BF862)/(BG862-AZ862)</f>
        <v>0</v>
      </c>
      <c r="BW862">
        <f>(BA862-BG862)/(BA862-AZ862)</f>
        <v>0</v>
      </c>
      <c r="BX862">
        <f>(BT862*BR862/BF862)</f>
        <v>0</v>
      </c>
      <c r="BY862">
        <f>(1-BX862)</f>
        <v>0</v>
      </c>
      <c r="BZ862">
        <v>2020</v>
      </c>
      <c r="CA862">
        <v>290.0000000000001</v>
      </c>
      <c r="CB862">
        <v>1590.42</v>
      </c>
      <c r="CC862">
        <v>295</v>
      </c>
      <c r="CD862">
        <v>5220.67</v>
      </c>
      <c r="CE862">
        <v>1591.29</v>
      </c>
      <c r="CF862">
        <v>-0.87</v>
      </c>
      <c r="CG862">
        <v>300.0000000000001</v>
      </c>
      <c r="CH862">
        <v>23.8</v>
      </c>
      <c r="CI862">
        <v>1650.734719841875</v>
      </c>
      <c r="CJ862">
        <v>2.032994541366527</v>
      </c>
      <c r="CK862">
        <v>-31.03478562282126</v>
      </c>
      <c r="CL862">
        <v>0.9198548094063967</v>
      </c>
      <c r="CM862">
        <v>0.9759925733019913</v>
      </c>
      <c r="CN862">
        <v>-0.00431141668520578</v>
      </c>
      <c r="CO862">
        <v>289.9999999999999</v>
      </c>
      <c r="CP862">
        <v>1590.91</v>
      </c>
      <c r="CQ862">
        <v>765</v>
      </c>
      <c r="CR862">
        <v>5219.32</v>
      </c>
      <c r="CS862">
        <v>1591.27</v>
      </c>
      <c r="CT862">
        <v>-0.36</v>
      </c>
      <c r="DH862">
        <f>$B$11*EG862+$C$11*EH862+$F$11*ES862*(1-EV862)</f>
        <v>0</v>
      </c>
      <c r="DI862">
        <f>DH862*DJ862</f>
        <v>0</v>
      </c>
      <c r="DJ862">
        <f>($B$11*$D$9+$C$11*$D$9+$F$11*((FF862+EX862)/MAX(FF862+EX862+FG862, 0.1)*$I$9+FG862/MAX(FF862+EX862+FG862, 0.1)*$J$9))/($B$11+$C$11+$F$11)</f>
        <v>0</v>
      </c>
      <c r="DK862">
        <f>($B$11*$K$9+$C$11*$K$9+$F$11*((FF862+EX862)/MAX(FF862+EX862+FG862, 0.1)*$P$9+FG862/MAX(FF862+EX862+FG862, 0.1)*$Q$9))/($B$11+$C$11+$F$11)</f>
        <v>0</v>
      </c>
      <c r="DL862">
        <v>6</v>
      </c>
      <c r="DM862">
        <v>0.5</v>
      </c>
      <c r="DN862" t="s">
        <v>438</v>
      </c>
      <c r="DO862">
        <v>2</v>
      </c>
      <c r="DP862" t="b">
        <v>1</v>
      </c>
      <c r="DQ862">
        <v>1761518041.3</v>
      </c>
      <c r="DR862">
        <v>1225.796</v>
      </c>
      <c r="DS862">
        <v>1278.936</v>
      </c>
      <c r="DT862">
        <v>16.80062</v>
      </c>
      <c r="DU862">
        <v>12.31398</v>
      </c>
      <c r="DV862">
        <v>1229.653</v>
      </c>
      <c r="DW862">
        <v>16.72158</v>
      </c>
      <c r="DX862">
        <v>500.0272000000001</v>
      </c>
      <c r="DY862">
        <v>90.23564999999999</v>
      </c>
      <c r="DZ862">
        <v>0.10005166</v>
      </c>
      <c r="EA862">
        <v>24.29409</v>
      </c>
      <c r="EB862">
        <v>24.0026</v>
      </c>
      <c r="EC862">
        <v>999.9</v>
      </c>
      <c r="ED862">
        <v>0</v>
      </c>
      <c r="EE862">
        <v>0</v>
      </c>
      <c r="EF862">
        <v>10003.371</v>
      </c>
      <c r="EG862">
        <v>0</v>
      </c>
      <c r="EH862">
        <v>1069.189</v>
      </c>
      <c r="EI862">
        <v>-53.14132000000001</v>
      </c>
      <c r="EJ862">
        <v>1246.742</v>
      </c>
      <c r="EK862">
        <v>1294.881</v>
      </c>
      <c r="EL862">
        <v>4.486653</v>
      </c>
      <c r="EM862">
        <v>1278.936</v>
      </c>
      <c r="EN862">
        <v>12.31398</v>
      </c>
      <c r="EO862">
        <v>1.516015</v>
      </c>
      <c r="EP862">
        <v>1.111158</v>
      </c>
      <c r="EQ862">
        <v>13.13066</v>
      </c>
      <c r="ER862">
        <v>8.461662</v>
      </c>
      <c r="ES862">
        <v>1999.993</v>
      </c>
      <c r="ET862">
        <v>0.9799953</v>
      </c>
      <c r="EU862">
        <v>0.02000449</v>
      </c>
      <c r="EV862">
        <v>0</v>
      </c>
      <c r="EW862">
        <v>1318.887</v>
      </c>
      <c r="EX862">
        <v>5.000970000000001</v>
      </c>
      <c r="EY862">
        <v>26724.94</v>
      </c>
      <c r="EZ862">
        <v>16707.49</v>
      </c>
      <c r="FA862">
        <v>41.687</v>
      </c>
      <c r="FB862">
        <v>42.7248</v>
      </c>
      <c r="FC862">
        <v>41.812</v>
      </c>
      <c r="FD862">
        <v>42.1124</v>
      </c>
      <c r="FE862">
        <v>41.687</v>
      </c>
      <c r="FF862">
        <v>1955.083</v>
      </c>
      <c r="FG862">
        <v>39.90999999999999</v>
      </c>
      <c r="FH862">
        <v>0</v>
      </c>
      <c r="FI862">
        <v>12915.20000004768</v>
      </c>
      <c r="FJ862">
        <v>0</v>
      </c>
      <c r="FK862">
        <v>1319.6828</v>
      </c>
      <c r="FL862">
        <v>-10.25384618054436</v>
      </c>
      <c r="FM862">
        <v>-175.4230771046762</v>
      </c>
      <c r="FN862">
        <v>26738.06</v>
      </c>
      <c r="FO862">
        <v>15</v>
      </c>
      <c r="FP862">
        <v>0</v>
      </c>
      <c r="FQ862" t="s">
        <v>439</v>
      </c>
      <c r="FR862">
        <v>1760210915.6</v>
      </c>
      <c r="FS862">
        <v>0</v>
      </c>
      <c r="FT862">
        <v>0</v>
      </c>
      <c r="FU862">
        <v>-0.215</v>
      </c>
      <c r="FV862">
        <v>0</v>
      </c>
      <c r="FW862">
        <v>-0.6919999999999999</v>
      </c>
      <c r="FX862">
        <v>0</v>
      </c>
      <c r="FY862">
        <v>400</v>
      </c>
      <c r="FZ862">
        <v>0</v>
      </c>
      <c r="GA862">
        <v>0.15</v>
      </c>
      <c r="GB862">
        <v>0</v>
      </c>
      <c r="GC862">
        <v>-53.21589268292684</v>
      </c>
      <c r="GD862">
        <v>-0.404341463414659</v>
      </c>
      <c r="GE862">
        <v>0.2387092622787807</v>
      </c>
      <c r="GF862">
        <v>1</v>
      </c>
      <c r="GG862">
        <v>1320.18794117647</v>
      </c>
      <c r="GH862">
        <v>-9.773720403221548</v>
      </c>
      <c r="GI862">
        <v>0.9805124092917455</v>
      </c>
      <c r="GJ862">
        <v>0</v>
      </c>
      <c r="GK862">
        <v>4.536645853658537</v>
      </c>
      <c r="GL862">
        <v>-0.4686980487804825</v>
      </c>
      <c r="GM862">
        <v>0.04860070279405587</v>
      </c>
      <c r="GN862">
        <v>0</v>
      </c>
      <c r="GO862">
        <v>1</v>
      </c>
      <c r="GP862">
        <v>3</v>
      </c>
      <c r="GQ862" t="s">
        <v>446</v>
      </c>
      <c r="GR862">
        <v>3.13318</v>
      </c>
      <c r="GS862">
        <v>2.76023</v>
      </c>
      <c r="GT862">
        <v>0.195186</v>
      </c>
      <c r="GU862">
        <v>0.197981</v>
      </c>
      <c r="GV862">
        <v>0.0818257</v>
      </c>
      <c r="GW862">
        <v>0.06453739999999999</v>
      </c>
      <c r="GX862">
        <v>25507.4</v>
      </c>
      <c r="GY862">
        <v>25426.3</v>
      </c>
      <c r="GZ862">
        <v>29484.3</v>
      </c>
      <c r="HA862">
        <v>29314.4</v>
      </c>
      <c r="HB862">
        <v>35777.8</v>
      </c>
      <c r="HC862">
        <v>36330.8</v>
      </c>
      <c r="HD862">
        <v>41485.8</v>
      </c>
      <c r="HE862">
        <v>41644.2</v>
      </c>
      <c r="HF862">
        <v>1.91087</v>
      </c>
      <c r="HG862">
        <v>1.82423</v>
      </c>
      <c r="HH862">
        <v>-0.0150576</v>
      </c>
      <c r="HI862">
        <v>0</v>
      </c>
      <c r="HJ862">
        <v>24.2501</v>
      </c>
      <c r="HK862">
        <v>999.9</v>
      </c>
      <c r="HL862">
        <v>31.5</v>
      </c>
      <c r="HM862">
        <v>31.2</v>
      </c>
      <c r="HN862">
        <v>15.9301</v>
      </c>
      <c r="HO862">
        <v>62.3789</v>
      </c>
      <c r="HP862">
        <v>30.8654</v>
      </c>
      <c r="HQ862">
        <v>1</v>
      </c>
      <c r="HR862">
        <v>0.31295</v>
      </c>
      <c r="HS862">
        <v>4.86367</v>
      </c>
      <c r="HT862">
        <v>20.2737</v>
      </c>
      <c r="HU862">
        <v>5.21519</v>
      </c>
      <c r="HV862">
        <v>12.0159</v>
      </c>
      <c r="HW862">
        <v>4.9876</v>
      </c>
      <c r="HX862">
        <v>3.28755</v>
      </c>
      <c r="HY862">
        <v>9999</v>
      </c>
      <c r="HZ862">
        <v>9999</v>
      </c>
      <c r="IA862">
        <v>9999</v>
      </c>
      <c r="IB862">
        <v>999.9</v>
      </c>
      <c r="IC862">
        <v>4.97285</v>
      </c>
      <c r="ID862">
        <v>1.86661</v>
      </c>
      <c r="IE862">
        <v>1.86586</v>
      </c>
      <c r="IF862">
        <v>1.86584</v>
      </c>
      <c r="IG862">
        <v>1.86769</v>
      </c>
      <c r="IH862">
        <v>1.87017</v>
      </c>
      <c r="II862">
        <v>1.86876</v>
      </c>
      <c r="IJ862">
        <v>1.87027</v>
      </c>
      <c r="IK862">
        <v>0</v>
      </c>
      <c r="IL862">
        <v>0</v>
      </c>
      <c r="IM862">
        <v>0</v>
      </c>
      <c r="IN862">
        <v>0</v>
      </c>
      <c r="IO862" t="s">
        <v>441</v>
      </c>
      <c r="IP862" t="s">
        <v>442</v>
      </c>
      <c r="IQ862" t="s">
        <v>443</v>
      </c>
      <c r="IR862" t="s">
        <v>443</v>
      </c>
      <c r="IS862" t="s">
        <v>443</v>
      </c>
      <c r="IT862" t="s">
        <v>443</v>
      </c>
      <c r="IU862">
        <v>0</v>
      </c>
      <c r="IV862">
        <v>100</v>
      </c>
      <c r="IW862">
        <v>100</v>
      </c>
      <c r="IX862">
        <v>-3.88</v>
      </c>
      <c r="IY862">
        <v>0.07920000000000001</v>
      </c>
      <c r="IZ862">
        <v>-1.414774939843471</v>
      </c>
      <c r="JA862">
        <v>-0.002262605230658699</v>
      </c>
      <c r="JB862">
        <v>4.117972070868355E-07</v>
      </c>
      <c r="JC862">
        <v>-1.535053720392113E-10</v>
      </c>
      <c r="JD862">
        <v>-0.05773197212917025</v>
      </c>
      <c r="JE862">
        <v>-0.004387372397949352</v>
      </c>
      <c r="JF862">
        <v>0.001148265067849212</v>
      </c>
      <c r="JG862">
        <v>-2.372704636287677E-05</v>
      </c>
      <c r="JH862">
        <v>4</v>
      </c>
      <c r="JI862">
        <v>2346</v>
      </c>
      <c r="JJ862">
        <v>1</v>
      </c>
      <c r="JK862">
        <v>24</v>
      </c>
      <c r="JL862">
        <v>21785.5</v>
      </c>
      <c r="JM862">
        <v>29358634.1</v>
      </c>
      <c r="JN862">
        <v>2.54639</v>
      </c>
      <c r="JO862">
        <v>2.23755</v>
      </c>
      <c r="JP862">
        <v>1.39648</v>
      </c>
      <c r="JQ862">
        <v>2.35107</v>
      </c>
      <c r="JR862">
        <v>1.49536</v>
      </c>
      <c r="JS862">
        <v>2.70264</v>
      </c>
      <c r="JT862">
        <v>35.9645</v>
      </c>
      <c r="JU862">
        <v>24.035</v>
      </c>
      <c r="JV862">
        <v>18</v>
      </c>
      <c r="JW862">
        <v>502.863</v>
      </c>
      <c r="JX862">
        <v>437.232</v>
      </c>
      <c r="JY862">
        <v>18.5496</v>
      </c>
      <c r="JZ862">
        <v>31.4414</v>
      </c>
      <c r="KA862">
        <v>29.999</v>
      </c>
      <c r="KB862">
        <v>31.2207</v>
      </c>
      <c r="KC862">
        <v>31.1459</v>
      </c>
      <c r="KD862">
        <v>50.9434</v>
      </c>
      <c r="KE862">
        <v>21.587</v>
      </c>
      <c r="KF862">
        <v>21.842</v>
      </c>
      <c r="KG862">
        <v>18.5424</v>
      </c>
      <c r="KH862">
        <v>1309.59</v>
      </c>
      <c r="KI862">
        <v>12.4073</v>
      </c>
      <c r="KJ862">
        <v>100.763</v>
      </c>
      <c r="KK862">
        <v>100.143</v>
      </c>
    </row>
    <row r="863" spans="1:297">
      <c r="A863">
        <v>847</v>
      </c>
      <c r="B863">
        <v>1761518049.1</v>
      </c>
      <c r="C863">
        <v>10838.59999990463</v>
      </c>
      <c r="D863" t="s">
        <v>2144</v>
      </c>
      <c r="E863" t="s">
        <v>2145</v>
      </c>
      <c r="F863">
        <v>5</v>
      </c>
      <c r="G863" t="s">
        <v>1989</v>
      </c>
      <c r="H863" t="s">
        <v>436</v>
      </c>
      <c r="I863">
        <v>1761518046.6</v>
      </c>
      <c r="J863">
        <f>(K863)/1000</f>
        <v>0</v>
      </c>
      <c r="K863">
        <f>IF(DP863, AN863, AH863)</f>
        <v>0</v>
      </c>
      <c r="L863">
        <f>IF(DP863, AI863, AG863)</f>
        <v>0</v>
      </c>
      <c r="M863">
        <f>DR863 - IF(AU863&gt;1, L863*DL863*100.0/(AW863), 0)</f>
        <v>0</v>
      </c>
      <c r="N863">
        <f>((T863-J863/2)*M863-L863)/(T863+J863/2)</f>
        <v>0</v>
      </c>
      <c r="O863">
        <f>N863*(DY863+DZ863)/1000.0</f>
        <v>0</v>
      </c>
      <c r="P863">
        <f>(DR863 - IF(AU863&gt;1, L863*DL863*100.0/(AW863), 0))*(DY863+DZ863)/1000.0</f>
        <v>0</v>
      </c>
      <c r="Q863">
        <f>2.0/((1/S863-1/R863)+SIGN(S863)*SQRT((1/S863-1/R863)*(1/S863-1/R863) + 4*DM863/((DM863+1)*(DM863+1))*(2*1/S863*1/R863-1/R863*1/R863)))</f>
        <v>0</v>
      </c>
      <c r="R863">
        <f>IF(LEFT(DN863,1)&lt;&gt;"0",IF(LEFT(DN863,1)="1",3.0,DO863),$D$5+$E$5*(EF863*DY863/($K$5*1000))+$F$5*(EF863*DY863/($K$5*1000))*MAX(MIN(DL863,$J$5),$I$5)*MAX(MIN(DL863,$J$5),$I$5)+$G$5*MAX(MIN(DL863,$J$5),$I$5)*(EF863*DY863/($K$5*1000))+$H$5*(EF863*DY863/($K$5*1000))*(EF863*DY863/($K$5*1000)))</f>
        <v>0</v>
      </c>
      <c r="S863">
        <f>J863*(1000-(1000*0.61365*exp(17.502*W863/(240.97+W863))/(DY863+DZ863)+DT863)/2)/(1000*0.61365*exp(17.502*W863/(240.97+W863))/(DY863+DZ863)-DT863)</f>
        <v>0</v>
      </c>
      <c r="T863">
        <f>1/((DM863+1)/(Q863/1.6)+1/(R863/1.37)) + DM863/((DM863+1)/(Q863/1.6) + DM863/(R863/1.37))</f>
        <v>0</v>
      </c>
      <c r="U863">
        <f>(DH863*DK863)</f>
        <v>0</v>
      </c>
      <c r="V863">
        <f>(EA863+(U863+2*0.95*5.67E-8*(((EA863+$B$7)+273)^4-(EA863+273)^4)-44100*J863)/(1.84*29.3*R863+8*0.95*5.67E-8*(EA863+273)^3))</f>
        <v>0</v>
      </c>
      <c r="W863">
        <f>($C$7*EB863+$D$7*EC863+$E$7*V863)</f>
        <v>0</v>
      </c>
      <c r="X863">
        <f>0.61365*exp(17.502*W863/(240.97+W863))</f>
        <v>0</v>
      </c>
      <c r="Y863">
        <f>(Z863/AA863*100)</f>
        <v>0</v>
      </c>
      <c r="Z863">
        <f>DT863*(DY863+DZ863)/1000</f>
        <v>0</v>
      </c>
      <c r="AA863">
        <f>0.61365*exp(17.502*EA863/(240.97+EA863))</f>
        <v>0</v>
      </c>
      <c r="AB863">
        <f>(X863-DT863*(DY863+DZ863)/1000)</f>
        <v>0</v>
      </c>
      <c r="AC863">
        <f>(-J863*44100)</f>
        <v>0</v>
      </c>
      <c r="AD863">
        <f>2*29.3*R863*0.92*(EA863-W863)</f>
        <v>0</v>
      </c>
      <c r="AE863">
        <f>2*0.95*5.67E-8*(((EA863+$B$7)+273)^4-(W863+273)^4)</f>
        <v>0</v>
      </c>
      <c r="AF863">
        <f>U863+AE863+AC863+AD863</f>
        <v>0</v>
      </c>
      <c r="AG863">
        <f>DX863*AU863*(DS863-DR863*(1000-AU863*DU863)/(1000-AU863*DT863))/(100*DL863)</f>
        <v>0</v>
      </c>
      <c r="AH863">
        <f>1000*DX863*AU863*(DT863-DU863)/(100*DL863*(1000-AU863*DT863))</f>
        <v>0</v>
      </c>
      <c r="AI863">
        <f>(AJ863 - AK863 - DY863*1E3/(8.314*(EA863+273.15)) * AM863/DX863 * AL863) * DX863/(100*DL863) * (1000 - DU863)/1000</f>
        <v>0</v>
      </c>
      <c r="AJ863">
        <v>1310.219538416051</v>
      </c>
      <c r="AK863">
        <v>1270.753636363636</v>
      </c>
      <c r="AL863">
        <v>3.258392340952012</v>
      </c>
      <c r="AM863">
        <v>65.59915054871037</v>
      </c>
      <c r="AN863">
        <f>(AP863 - AO863 + DY863*1E3/(8.314*(EA863+273.15)) * AR863/DX863 * AQ863) * DX863/(100*DL863) * 1000/(1000 - AP863)</f>
        <v>0</v>
      </c>
      <c r="AO863">
        <v>12.34967460397171</v>
      </c>
      <c r="AP863">
        <v>16.82744484848485</v>
      </c>
      <c r="AQ863">
        <v>0.001454528694533987</v>
      </c>
      <c r="AR863">
        <v>106.857020934854</v>
      </c>
      <c r="AS863">
        <v>0</v>
      </c>
      <c r="AT863">
        <v>0</v>
      </c>
      <c r="AU863">
        <f>IF(AS863*$H$13&gt;=AW863,1.0,(AW863/(AW863-AS863*$H$13)))</f>
        <v>0</v>
      </c>
      <c r="AV863">
        <f>(AU863-1)*100</f>
        <v>0</v>
      </c>
      <c r="AW863">
        <f>MAX(0,($B$13+$C$13*EF863)/(1+$D$13*EF863)*DY863/(EA863+273)*$E$13)</f>
        <v>0</v>
      </c>
      <c r="AX863" t="s">
        <v>437</v>
      </c>
      <c r="AY863" t="s">
        <v>437</v>
      </c>
      <c r="AZ863">
        <v>0</v>
      </c>
      <c r="BA863">
        <v>0</v>
      </c>
      <c r="BB863">
        <f>1-AZ863/BA863</f>
        <v>0</v>
      </c>
      <c r="BC863">
        <v>0</v>
      </c>
      <c r="BD863" t="s">
        <v>437</v>
      </c>
      <c r="BE863" t="s">
        <v>437</v>
      </c>
      <c r="BF863">
        <v>0</v>
      </c>
      <c r="BG863">
        <v>0</v>
      </c>
      <c r="BH863">
        <f>1-BF863/BG863</f>
        <v>0</v>
      </c>
      <c r="BI863">
        <v>0.5</v>
      </c>
      <c r="BJ863">
        <f>DI863</f>
        <v>0</v>
      </c>
      <c r="BK863">
        <f>L863</f>
        <v>0</v>
      </c>
      <c r="BL863">
        <f>BH863*BI863*BJ863</f>
        <v>0</v>
      </c>
      <c r="BM863">
        <f>(BK863-BC863)/BJ863</f>
        <v>0</v>
      </c>
      <c r="BN863">
        <f>(BA863-BG863)/BG863</f>
        <v>0</v>
      </c>
      <c r="BO863">
        <f>AZ863/(BB863+AZ863/BG863)</f>
        <v>0</v>
      </c>
      <c r="BP863" t="s">
        <v>437</v>
      </c>
      <c r="BQ863">
        <v>0</v>
      </c>
      <c r="BR863">
        <f>IF(BQ863&lt;&gt;0, BQ863, BO863)</f>
        <v>0</v>
      </c>
      <c r="BS863">
        <f>1-BR863/BG863</f>
        <v>0</v>
      </c>
      <c r="BT863">
        <f>(BG863-BF863)/(BG863-BR863)</f>
        <v>0</v>
      </c>
      <c r="BU863">
        <f>(BA863-BG863)/(BA863-BR863)</f>
        <v>0</v>
      </c>
      <c r="BV863">
        <f>(BG863-BF863)/(BG863-AZ863)</f>
        <v>0</v>
      </c>
      <c r="BW863">
        <f>(BA863-BG863)/(BA863-AZ863)</f>
        <v>0</v>
      </c>
      <c r="BX863">
        <f>(BT863*BR863/BF863)</f>
        <v>0</v>
      </c>
      <c r="BY863">
        <f>(1-BX863)</f>
        <v>0</v>
      </c>
      <c r="BZ863">
        <v>2020</v>
      </c>
      <c r="CA863">
        <v>290.0000000000001</v>
      </c>
      <c r="CB863">
        <v>1590.42</v>
      </c>
      <c r="CC863">
        <v>295</v>
      </c>
      <c r="CD863">
        <v>5220.67</v>
      </c>
      <c r="CE863">
        <v>1591.29</v>
      </c>
      <c r="CF863">
        <v>-0.87</v>
      </c>
      <c r="CG863">
        <v>300.0000000000001</v>
      </c>
      <c r="CH863">
        <v>23.8</v>
      </c>
      <c r="CI863">
        <v>1650.734719841875</v>
      </c>
      <c r="CJ863">
        <v>2.032994541366527</v>
      </c>
      <c r="CK863">
        <v>-31.03478562282126</v>
      </c>
      <c r="CL863">
        <v>0.9198548094063967</v>
      </c>
      <c r="CM863">
        <v>0.9759925733019913</v>
      </c>
      <c r="CN863">
        <v>-0.00431141668520578</v>
      </c>
      <c r="CO863">
        <v>289.9999999999999</v>
      </c>
      <c r="CP863">
        <v>1590.91</v>
      </c>
      <c r="CQ863">
        <v>765</v>
      </c>
      <c r="CR863">
        <v>5219.32</v>
      </c>
      <c r="CS863">
        <v>1591.27</v>
      </c>
      <c r="CT863">
        <v>-0.36</v>
      </c>
      <c r="DH863">
        <f>$B$11*EG863+$C$11*EH863+$F$11*ES863*(1-EV863)</f>
        <v>0</v>
      </c>
      <c r="DI863">
        <f>DH863*DJ863</f>
        <v>0</v>
      </c>
      <c r="DJ863">
        <f>($B$11*$D$9+$C$11*$D$9+$F$11*((FF863+EX863)/MAX(FF863+EX863+FG863, 0.1)*$I$9+FG863/MAX(FF863+EX863+FG863, 0.1)*$J$9))/($B$11+$C$11+$F$11)</f>
        <v>0</v>
      </c>
      <c r="DK863">
        <f>($B$11*$K$9+$C$11*$K$9+$F$11*((FF863+EX863)/MAX(FF863+EX863+FG863, 0.1)*$P$9+FG863/MAX(FF863+EX863+FG863, 0.1)*$Q$9))/($B$11+$C$11+$F$11)</f>
        <v>0</v>
      </c>
      <c r="DL863">
        <v>6</v>
      </c>
      <c r="DM863">
        <v>0.5</v>
      </c>
      <c r="DN863" t="s">
        <v>438</v>
      </c>
      <c r="DO863">
        <v>2</v>
      </c>
      <c r="DP863" t="b">
        <v>1</v>
      </c>
      <c r="DQ863">
        <v>1761518046.6</v>
      </c>
      <c r="DR863">
        <v>1242.962222222222</v>
      </c>
      <c r="DS863">
        <v>1295.614444444444</v>
      </c>
      <c r="DT863">
        <v>16.82195555555555</v>
      </c>
      <c r="DU863">
        <v>12.35288888888889</v>
      </c>
      <c r="DV863">
        <v>1246.854444444444</v>
      </c>
      <c r="DW863">
        <v>16.74261111111111</v>
      </c>
      <c r="DX863">
        <v>499.9603333333333</v>
      </c>
      <c r="DY863">
        <v>90.23473333333332</v>
      </c>
      <c r="DZ863">
        <v>0.09999193333333332</v>
      </c>
      <c r="EA863">
        <v>24.29288888888889</v>
      </c>
      <c r="EB863">
        <v>24.00836666666667</v>
      </c>
      <c r="EC863">
        <v>999.9000000000001</v>
      </c>
      <c r="ED863">
        <v>0</v>
      </c>
      <c r="EE863">
        <v>0</v>
      </c>
      <c r="EF863">
        <v>10017.09666666667</v>
      </c>
      <c r="EG863">
        <v>0</v>
      </c>
      <c r="EH863">
        <v>1069.194444444444</v>
      </c>
      <c r="EI863">
        <v>-52.655</v>
      </c>
      <c r="EJ863">
        <v>1264.227777777778</v>
      </c>
      <c r="EK863">
        <v>1311.821111111111</v>
      </c>
      <c r="EL863">
        <v>4.469067777777777</v>
      </c>
      <c r="EM863">
        <v>1295.614444444444</v>
      </c>
      <c r="EN863">
        <v>12.35288888888889</v>
      </c>
      <c r="EO863">
        <v>1.517925555555556</v>
      </c>
      <c r="EP863">
        <v>1.11466</v>
      </c>
      <c r="EQ863">
        <v>13.14992222222222</v>
      </c>
      <c r="ER863">
        <v>8.508050000000001</v>
      </c>
      <c r="ES863">
        <v>1999.996666666667</v>
      </c>
      <c r="ET863">
        <v>0.9799953333333333</v>
      </c>
      <c r="EU863">
        <v>0.02000446666666666</v>
      </c>
      <c r="EV863">
        <v>0</v>
      </c>
      <c r="EW863">
        <v>1318.05</v>
      </c>
      <c r="EX863">
        <v>5.00097</v>
      </c>
      <c r="EY863">
        <v>26708.57777777778</v>
      </c>
      <c r="EZ863">
        <v>16707.53333333334</v>
      </c>
      <c r="FA863">
        <v>41.687</v>
      </c>
      <c r="FB863">
        <v>42.743</v>
      </c>
      <c r="FC863">
        <v>41.812</v>
      </c>
      <c r="FD863">
        <v>42.07599999999999</v>
      </c>
      <c r="FE863">
        <v>41.687</v>
      </c>
      <c r="FF863">
        <v>1955.086666666667</v>
      </c>
      <c r="FG863">
        <v>39.91</v>
      </c>
      <c r="FH863">
        <v>0</v>
      </c>
      <c r="FI863">
        <v>12920</v>
      </c>
      <c r="FJ863">
        <v>0</v>
      </c>
      <c r="FK863">
        <v>1318.8628</v>
      </c>
      <c r="FL863">
        <v>-8.764615399976927</v>
      </c>
      <c r="FM863">
        <v>-181.0692309717967</v>
      </c>
      <c r="FN863">
        <v>26723.932</v>
      </c>
      <c r="FO863">
        <v>15</v>
      </c>
      <c r="FP863">
        <v>0</v>
      </c>
      <c r="FQ863" t="s">
        <v>439</v>
      </c>
      <c r="FR863">
        <v>1760210915.6</v>
      </c>
      <c r="FS863">
        <v>0</v>
      </c>
      <c r="FT863">
        <v>0</v>
      </c>
      <c r="FU863">
        <v>-0.215</v>
      </c>
      <c r="FV863">
        <v>0</v>
      </c>
      <c r="FW863">
        <v>-0.6919999999999999</v>
      </c>
      <c r="FX863">
        <v>0</v>
      </c>
      <c r="FY863">
        <v>400</v>
      </c>
      <c r="FZ863">
        <v>0</v>
      </c>
      <c r="GA863">
        <v>0.15</v>
      </c>
      <c r="GB863">
        <v>0</v>
      </c>
      <c r="GC863">
        <v>-53.12604634146341</v>
      </c>
      <c r="GD863">
        <v>2.251114285714404</v>
      </c>
      <c r="GE863">
        <v>0.3593065415203262</v>
      </c>
      <c r="GF863">
        <v>0</v>
      </c>
      <c r="GG863">
        <v>1319.523529411765</v>
      </c>
      <c r="GH863">
        <v>-9.696562252093093</v>
      </c>
      <c r="GI863">
        <v>0.9790868565476499</v>
      </c>
      <c r="GJ863">
        <v>0</v>
      </c>
      <c r="GK863">
        <v>4.509038292682926</v>
      </c>
      <c r="GL863">
        <v>-0.2982324041811847</v>
      </c>
      <c r="GM863">
        <v>0.03051436230435049</v>
      </c>
      <c r="GN863">
        <v>0</v>
      </c>
      <c r="GO863">
        <v>0</v>
      </c>
      <c r="GP863">
        <v>3</v>
      </c>
      <c r="GQ863" t="s">
        <v>455</v>
      </c>
      <c r="GR863">
        <v>3.13325</v>
      </c>
      <c r="GS863">
        <v>2.76029</v>
      </c>
      <c r="GT863">
        <v>0.196762</v>
      </c>
      <c r="GU863">
        <v>0.199567</v>
      </c>
      <c r="GV863">
        <v>0.08188090000000001</v>
      </c>
      <c r="GW863">
        <v>0.0647575</v>
      </c>
      <c r="GX863">
        <v>25457.5</v>
      </c>
      <c r="GY863">
        <v>25376.2</v>
      </c>
      <c r="GZ863">
        <v>29484.5</v>
      </c>
      <c r="HA863">
        <v>29314.8</v>
      </c>
      <c r="HB863">
        <v>35775.6</v>
      </c>
      <c r="HC863">
        <v>36322.9</v>
      </c>
      <c r="HD863">
        <v>41485.7</v>
      </c>
      <c r="HE863">
        <v>41645.1</v>
      </c>
      <c r="HF863">
        <v>1.91125</v>
      </c>
      <c r="HG863">
        <v>1.82395</v>
      </c>
      <c r="HH863">
        <v>-0.0146478</v>
      </c>
      <c r="HI863">
        <v>0</v>
      </c>
      <c r="HJ863">
        <v>24.2497</v>
      </c>
      <c r="HK863">
        <v>999.9</v>
      </c>
      <c r="HL863">
        <v>31.5</v>
      </c>
      <c r="HM863">
        <v>31.2</v>
      </c>
      <c r="HN863">
        <v>15.9298</v>
      </c>
      <c r="HO863">
        <v>62.4489</v>
      </c>
      <c r="HP863">
        <v>30.7412</v>
      </c>
      <c r="HQ863">
        <v>1</v>
      </c>
      <c r="HR863">
        <v>0.314012</v>
      </c>
      <c r="HS863">
        <v>5.04458</v>
      </c>
      <c r="HT863">
        <v>20.2687</v>
      </c>
      <c r="HU863">
        <v>5.21609</v>
      </c>
      <c r="HV863">
        <v>12.0159</v>
      </c>
      <c r="HW863">
        <v>4.988</v>
      </c>
      <c r="HX863">
        <v>3.28778</v>
      </c>
      <c r="HY863">
        <v>9999</v>
      </c>
      <c r="HZ863">
        <v>9999</v>
      </c>
      <c r="IA863">
        <v>9999</v>
      </c>
      <c r="IB863">
        <v>999.9</v>
      </c>
      <c r="IC863">
        <v>4.97285</v>
      </c>
      <c r="ID863">
        <v>1.86661</v>
      </c>
      <c r="IE863">
        <v>1.86586</v>
      </c>
      <c r="IF863">
        <v>1.86584</v>
      </c>
      <c r="IG863">
        <v>1.8677</v>
      </c>
      <c r="IH863">
        <v>1.8702</v>
      </c>
      <c r="II863">
        <v>1.86875</v>
      </c>
      <c r="IJ863">
        <v>1.87027</v>
      </c>
      <c r="IK863">
        <v>0</v>
      </c>
      <c r="IL863">
        <v>0</v>
      </c>
      <c r="IM863">
        <v>0</v>
      </c>
      <c r="IN863">
        <v>0</v>
      </c>
      <c r="IO863" t="s">
        <v>441</v>
      </c>
      <c r="IP863" t="s">
        <v>442</v>
      </c>
      <c r="IQ863" t="s">
        <v>443</v>
      </c>
      <c r="IR863" t="s">
        <v>443</v>
      </c>
      <c r="IS863" t="s">
        <v>443</v>
      </c>
      <c r="IT863" t="s">
        <v>443</v>
      </c>
      <c r="IU863">
        <v>0</v>
      </c>
      <c r="IV863">
        <v>100</v>
      </c>
      <c r="IW863">
        <v>100</v>
      </c>
      <c r="IX863">
        <v>-3.91</v>
      </c>
      <c r="IY863">
        <v>0.0794</v>
      </c>
      <c r="IZ863">
        <v>-1.414774939843471</v>
      </c>
      <c r="JA863">
        <v>-0.002262605230658699</v>
      </c>
      <c r="JB863">
        <v>4.117972070868355E-07</v>
      </c>
      <c r="JC863">
        <v>-1.535053720392113E-10</v>
      </c>
      <c r="JD863">
        <v>-0.05773197212917025</v>
      </c>
      <c r="JE863">
        <v>-0.004387372397949352</v>
      </c>
      <c r="JF863">
        <v>0.001148265067849212</v>
      </c>
      <c r="JG863">
        <v>-2.372704636287677E-05</v>
      </c>
      <c r="JH863">
        <v>4</v>
      </c>
      <c r="JI863">
        <v>2346</v>
      </c>
      <c r="JJ863">
        <v>1</v>
      </c>
      <c r="JK863">
        <v>24</v>
      </c>
      <c r="JL863">
        <v>21785.6</v>
      </c>
      <c r="JM863">
        <v>29358634.2</v>
      </c>
      <c r="JN863">
        <v>2.57324</v>
      </c>
      <c r="JO863">
        <v>2.24243</v>
      </c>
      <c r="JP863">
        <v>1.39771</v>
      </c>
      <c r="JQ863">
        <v>2.35229</v>
      </c>
      <c r="JR863">
        <v>1.49536</v>
      </c>
      <c r="JS863">
        <v>2.5415</v>
      </c>
      <c r="JT863">
        <v>35.9412</v>
      </c>
      <c r="JU863">
        <v>24.0262</v>
      </c>
      <c r="JV863">
        <v>18</v>
      </c>
      <c r="JW863">
        <v>503.115</v>
      </c>
      <c r="JX863">
        <v>437.069</v>
      </c>
      <c r="JY863">
        <v>18.5566</v>
      </c>
      <c r="JZ863">
        <v>31.4414</v>
      </c>
      <c r="KA863">
        <v>30.0004</v>
      </c>
      <c r="KB863">
        <v>31.2216</v>
      </c>
      <c r="KC863">
        <v>31.1469</v>
      </c>
      <c r="KD863">
        <v>51.4953</v>
      </c>
      <c r="KE863">
        <v>21.587</v>
      </c>
      <c r="KF863">
        <v>21.842</v>
      </c>
      <c r="KG863">
        <v>18.5379</v>
      </c>
      <c r="KH863">
        <v>1323.01</v>
      </c>
      <c r="KI863">
        <v>12.4173</v>
      </c>
      <c r="KJ863">
        <v>100.763</v>
      </c>
      <c r="KK863">
        <v>100.145</v>
      </c>
    </row>
    <row r="864" spans="1:297">
      <c r="A864">
        <v>848</v>
      </c>
      <c r="B864">
        <v>1761518054.1</v>
      </c>
      <c r="C864">
        <v>10843.59999990463</v>
      </c>
      <c r="D864" t="s">
        <v>2146</v>
      </c>
      <c r="E864" t="s">
        <v>2147</v>
      </c>
      <c r="F864">
        <v>5</v>
      </c>
      <c r="G864" t="s">
        <v>1989</v>
      </c>
      <c r="H864" t="s">
        <v>436</v>
      </c>
      <c r="I864">
        <v>1761518051.3</v>
      </c>
      <c r="J864">
        <f>(K864)/1000</f>
        <v>0</v>
      </c>
      <c r="K864">
        <f>IF(DP864, AN864, AH864)</f>
        <v>0</v>
      </c>
      <c r="L864">
        <f>IF(DP864, AI864, AG864)</f>
        <v>0</v>
      </c>
      <c r="M864">
        <f>DR864 - IF(AU864&gt;1, L864*DL864*100.0/(AW864), 0)</f>
        <v>0</v>
      </c>
      <c r="N864">
        <f>((T864-J864/2)*M864-L864)/(T864+J864/2)</f>
        <v>0</v>
      </c>
      <c r="O864">
        <f>N864*(DY864+DZ864)/1000.0</f>
        <v>0</v>
      </c>
      <c r="P864">
        <f>(DR864 - IF(AU864&gt;1, L864*DL864*100.0/(AW864), 0))*(DY864+DZ864)/1000.0</f>
        <v>0</v>
      </c>
      <c r="Q864">
        <f>2.0/((1/S864-1/R864)+SIGN(S864)*SQRT((1/S864-1/R864)*(1/S864-1/R864) + 4*DM864/((DM864+1)*(DM864+1))*(2*1/S864*1/R864-1/R864*1/R864)))</f>
        <v>0</v>
      </c>
      <c r="R864">
        <f>IF(LEFT(DN864,1)&lt;&gt;"0",IF(LEFT(DN864,1)="1",3.0,DO864),$D$5+$E$5*(EF864*DY864/($K$5*1000))+$F$5*(EF864*DY864/($K$5*1000))*MAX(MIN(DL864,$J$5),$I$5)*MAX(MIN(DL864,$J$5),$I$5)+$G$5*MAX(MIN(DL864,$J$5),$I$5)*(EF864*DY864/($K$5*1000))+$H$5*(EF864*DY864/($K$5*1000))*(EF864*DY864/($K$5*1000)))</f>
        <v>0</v>
      </c>
      <c r="S864">
        <f>J864*(1000-(1000*0.61365*exp(17.502*W864/(240.97+W864))/(DY864+DZ864)+DT864)/2)/(1000*0.61365*exp(17.502*W864/(240.97+W864))/(DY864+DZ864)-DT864)</f>
        <v>0</v>
      </c>
      <c r="T864">
        <f>1/((DM864+1)/(Q864/1.6)+1/(R864/1.37)) + DM864/((DM864+1)/(Q864/1.6) + DM864/(R864/1.37))</f>
        <v>0</v>
      </c>
      <c r="U864">
        <f>(DH864*DK864)</f>
        <v>0</v>
      </c>
      <c r="V864">
        <f>(EA864+(U864+2*0.95*5.67E-8*(((EA864+$B$7)+273)^4-(EA864+273)^4)-44100*J864)/(1.84*29.3*R864+8*0.95*5.67E-8*(EA864+273)^3))</f>
        <v>0</v>
      </c>
      <c r="W864">
        <f>($C$7*EB864+$D$7*EC864+$E$7*V864)</f>
        <v>0</v>
      </c>
      <c r="X864">
        <f>0.61365*exp(17.502*W864/(240.97+W864))</f>
        <v>0</v>
      </c>
      <c r="Y864">
        <f>(Z864/AA864*100)</f>
        <v>0</v>
      </c>
      <c r="Z864">
        <f>DT864*(DY864+DZ864)/1000</f>
        <v>0</v>
      </c>
      <c r="AA864">
        <f>0.61365*exp(17.502*EA864/(240.97+EA864))</f>
        <v>0</v>
      </c>
      <c r="AB864">
        <f>(X864-DT864*(DY864+DZ864)/1000)</f>
        <v>0</v>
      </c>
      <c r="AC864">
        <f>(-J864*44100)</f>
        <v>0</v>
      </c>
      <c r="AD864">
        <f>2*29.3*R864*0.92*(EA864-W864)</f>
        <v>0</v>
      </c>
      <c r="AE864">
        <f>2*0.95*5.67E-8*(((EA864+$B$7)+273)^4-(W864+273)^4)</f>
        <v>0</v>
      </c>
      <c r="AF864">
        <f>U864+AE864+AC864+AD864</f>
        <v>0</v>
      </c>
      <c r="AG864">
        <f>DX864*AU864*(DS864-DR864*(1000-AU864*DU864)/(1000-AU864*DT864))/(100*DL864)</f>
        <v>0</v>
      </c>
      <c r="AH864">
        <f>1000*DX864*AU864*(DT864-DU864)/(100*DL864*(1000-AU864*DT864))</f>
        <v>0</v>
      </c>
      <c r="AI864">
        <f>(AJ864 - AK864 - DY864*1E3/(8.314*(EA864+273.15)) * AM864/DX864 * AL864) * DX864/(100*DL864) * (1000 - DU864)/1000</f>
        <v>0</v>
      </c>
      <c r="AJ864">
        <v>1327.161495005417</v>
      </c>
      <c r="AK864">
        <v>1287.276727272727</v>
      </c>
      <c r="AL864">
        <v>3.301593074178242</v>
      </c>
      <c r="AM864">
        <v>65.59915054871037</v>
      </c>
      <c r="AN864">
        <f>(AP864 - AO864 + DY864*1E3/(8.314*(EA864+273.15)) * AR864/DX864 * AQ864) * DX864/(100*DL864) * 1000/(1000 - AP864)</f>
        <v>0</v>
      </c>
      <c r="AO864">
        <v>12.38308257385142</v>
      </c>
      <c r="AP864">
        <v>16.83490787878787</v>
      </c>
      <c r="AQ864">
        <v>0.0003993995366525108</v>
      </c>
      <c r="AR864">
        <v>106.857020934854</v>
      </c>
      <c r="AS864">
        <v>0</v>
      </c>
      <c r="AT864">
        <v>0</v>
      </c>
      <c r="AU864">
        <f>IF(AS864*$H$13&gt;=AW864,1.0,(AW864/(AW864-AS864*$H$13)))</f>
        <v>0</v>
      </c>
      <c r="AV864">
        <f>(AU864-1)*100</f>
        <v>0</v>
      </c>
      <c r="AW864">
        <f>MAX(0,($B$13+$C$13*EF864)/(1+$D$13*EF864)*DY864/(EA864+273)*$E$13)</f>
        <v>0</v>
      </c>
      <c r="AX864" t="s">
        <v>437</v>
      </c>
      <c r="AY864" t="s">
        <v>437</v>
      </c>
      <c r="AZ864">
        <v>0</v>
      </c>
      <c r="BA864">
        <v>0</v>
      </c>
      <c r="BB864">
        <f>1-AZ864/BA864</f>
        <v>0</v>
      </c>
      <c r="BC864">
        <v>0</v>
      </c>
      <c r="BD864" t="s">
        <v>437</v>
      </c>
      <c r="BE864" t="s">
        <v>437</v>
      </c>
      <c r="BF864">
        <v>0</v>
      </c>
      <c r="BG864">
        <v>0</v>
      </c>
      <c r="BH864">
        <f>1-BF864/BG864</f>
        <v>0</v>
      </c>
      <c r="BI864">
        <v>0.5</v>
      </c>
      <c r="BJ864">
        <f>DI864</f>
        <v>0</v>
      </c>
      <c r="BK864">
        <f>L864</f>
        <v>0</v>
      </c>
      <c r="BL864">
        <f>BH864*BI864*BJ864</f>
        <v>0</v>
      </c>
      <c r="BM864">
        <f>(BK864-BC864)/BJ864</f>
        <v>0</v>
      </c>
      <c r="BN864">
        <f>(BA864-BG864)/BG864</f>
        <v>0</v>
      </c>
      <c r="BO864">
        <f>AZ864/(BB864+AZ864/BG864)</f>
        <v>0</v>
      </c>
      <c r="BP864" t="s">
        <v>437</v>
      </c>
      <c r="BQ864">
        <v>0</v>
      </c>
      <c r="BR864">
        <f>IF(BQ864&lt;&gt;0, BQ864, BO864)</f>
        <v>0</v>
      </c>
      <c r="BS864">
        <f>1-BR864/BG864</f>
        <v>0</v>
      </c>
      <c r="BT864">
        <f>(BG864-BF864)/(BG864-BR864)</f>
        <v>0</v>
      </c>
      <c r="BU864">
        <f>(BA864-BG864)/(BA864-BR864)</f>
        <v>0</v>
      </c>
      <c r="BV864">
        <f>(BG864-BF864)/(BG864-AZ864)</f>
        <v>0</v>
      </c>
      <c r="BW864">
        <f>(BA864-BG864)/(BA864-AZ864)</f>
        <v>0</v>
      </c>
      <c r="BX864">
        <f>(BT864*BR864/BF864)</f>
        <v>0</v>
      </c>
      <c r="BY864">
        <f>(1-BX864)</f>
        <v>0</v>
      </c>
      <c r="BZ864">
        <v>2020</v>
      </c>
      <c r="CA864">
        <v>290.0000000000001</v>
      </c>
      <c r="CB864">
        <v>1590.42</v>
      </c>
      <c r="CC864">
        <v>295</v>
      </c>
      <c r="CD864">
        <v>5220.67</v>
      </c>
      <c r="CE864">
        <v>1591.29</v>
      </c>
      <c r="CF864">
        <v>-0.87</v>
      </c>
      <c r="CG864">
        <v>300.0000000000001</v>
      </c>
      <c r="CH864">
        <v>23.8</v>
      </c>
      <c r="CI864">
        <v>1650.734719841875</v>
      </c>
      <c r="CJ864">
        <v>2.032994541366527</v>
      </c>
      <c r="CK864">
        <v>-31.03478562282126</v>
      </c>
      <c r="CL864">
        <v>0.9198548094063967</v>
      </c>
      <c r="CM864">
        <v>0.9759925733019913</v>
      </c>
      <c r="CN864">
        <v>-0.00431141668520578</v>
      </c>
      <c r="CO864">
        <v>289.9999999999999</v>
      </c>
      <c r="CP864">
        <v>1590.91</v>
      </c>
      <c r="CQ864">
        <v>765</v>
      </c>
      <c r="CR864">
        <v>5219.32</v>
      </c>
      <c r="CS864">
        <v>1591.27</v>
      </c>
      <c r="CT864">
        <v>-0.36</v>
      </c>
      <c r="DH864">
        <f>$B$11*EG864+$C$11*EH864+$F$11*ES864*(1-EV864)</f>
        <v>0</v>
      </c>
      <c r="DI864">
        <f>DH864*DJ864</f>
        <v>0</v>
      </c>
      <c r="DJ864">
        <f>($B$11*$D$9+$C$11*$D$9+$F$11*((FF864+EX864)/MAX(FF864+EX864+FG864, 0.1)*$I$9+FG864/MAX(FF864+EX864+FG864, 0.1)*$J$9))/($B$11+$C$11+$F$11)</f>
        <v>0</v>
      </c>
      <c r="DK864">
        <f>($B$11*$K$9+$C$11*$K$9+$F$11*((FF864+EX864)/MAX(FF864+EX864+FG864, 0.1)*$P$9+FG864/MAX(FF864+EX864+FG864, 0.1)*$Q$9))/($B$11+$C$11+$F$11)</f>
        <v>0</v>
      </c>
      <c r="DL864">
        <v>6</v>
      </c>
      <c r="DM864">
        <v>0.5</v>
      </c>
      <c r="DN864" t="s">
        <v>438</v>
      </c>
      <c r="DO864">
        <v>2</v>
      </c>
      <c r="DP864" t="b">
        <v>1</v>
      </c>
      <c r="DQ864">
        <v>1761518051.3</v>
      </c>
      <c r="DR864">
        <v>1258.148</v>
      </c>
      <c r="DS864">
        <v>1311.235</v>
      </c>
      <c r="DT864">
        <v>16.8333</v>
      </c>
      <c r="DU864">
        <v>12.38223</v>
      </c>
      <c r="DV864">
        <v>1262.069</v>
      </c>
      <c r="DW864">
        <v>16.75381</v>
      </c>
      <c r="DX864">
        <v>500.0482</v>
      </c>
      <c r="DY864">
        <v>90.23406</v>
      </c>
      <c r="DZ864">
        <v>0.10003405</v>
      </c>
      <c r="EA864">
        <v>24.29095</v>
      </c>
      <c r="EB864">
        <v>24.00805</v>
      </c>
      <c r="EC864">
        <v>999.9</v>
      </c>
      <c r="ED864">
        <v>0</v>
      </c>
      <c r="EE864">
        <v>0</v>
      </c>
      <c r="EF864">
        <v>9992.001</v>
      </c>
      <c r="EG864">
        <v>0</v>
      </c>
      <c r="EH864">
        <v>1069.206</v>
      </c>
      <c r="EI864">
        <v>-53.087</v>
      </c>
      <c r="EJ864">
        <v>1279.689</v>
      </c>
      <c r="EK864">
        <v>1327.674</v>
      </c>
      <c r="EL864">
        <v>4.451067</v>
      </c>
      <c r="EM864">
        <v>1311.235</v>
      </c>
      <c r="EN864">
        <v>12.38223</v>
      </c>
      <c r="EO864">
        <v>1.518936</v>
      </c>
      <c r="EP864">
        <v>1.117299</v>
      </c>
      <c r="EQ864">
        <v>13.16014</v>
      </c>
      <c r="ER864">
        <v>8.542987999999999</v>
      </c>
      <c r="ES864">
        <v>1999.979</v>
      </c>
      <c r="ET864">
        <v>0.9799953</v>
      </c>
      <c r="EU864">
        <v>0.0200045</v>
      </c>
      <c r="EV864">
        <v>0</v>
      </c>
      <c r="EW864">
        <v>1317.375</v>
      </c>
      <c r="EX864">
        <v>5.000970000000001</v>
      </c>
      <c r="EY864">
        <v>26693.98</v>
      </c>
      <c r="EZ864">
        <v>16707.38</v>
      </c>
      <c r="FA864">
        <v>41.687</v>
      </c>
      <c r="FB864">
        <v>42.75</v>
      </c>
      <c r="FC864">
        <v>41.812</v>
      </c>
      <c r="FD864">
        <v>42.1187</v>
      </c>
      <c r="FE864">
        <v>41.687</v>
      </c>
      <c r="FF864">
        <v>1955.069</v>
      </c>
      <c r="FG864">
        <v>39.90999999999999</v>
      </c>
      <c r="FH864">
        <v>0</v>
      </c>
      <c r="FI864">
        <v>12925.40000009537</v>
      </c>
      <c r="FJ864">
        <v>0</v>
      </c>
      <c r="FK864">
        <v>1318.088846153846</v>
      </c>
      <c r="FL864">
        <v>-9.261196548475116</v>
      </c>
      <c r="FM864">
        <v>-182.6529911870488</v>
      </c>
      <c r="FN864">
        <v>26708.38461538461</v>
      </c>
      <c r="FO864">
        <v>15</v>
      </c>
      <c r="FP864">
        <v>0</v>
      </c>
      <c r="FQ864" t="s">
        <v>439</v>
      </c>
      <c r="FR864">
        <v>1760210915.6</v>
      </c>
      <c r="FS864">
        <v>0</v>
      </c>
      <c r="FT864">
        <v>0</v>
      </c>
      <c r="FU864">
        <v>-0.215</v>
      </c>
      <c r="FV864">
        <v>0</v>
      </c>
      <c r="FW864">
        <v>-0.6919999999999999</v>
      </c>
      <c r="FX864">
        <v>0</v>
      </c>
      <c r="FY864">
        <v>400</v>
      </c>
      <c r="FZ864">
        <v>0</v>
      </c>
      <c r="GA864">
        <v>0.15</v>
      </c>
      <c r="GB864">
        <v>0</v>
      </c>
      <c r="GC864">
        <v>-53.07933658536584</v>
      </c>
      <c r="GD864">
        <v>1.640623693379806</v>
      </c>
      <c r="GE864">
        <v>0.351036156678564</v>
      </c>
      <c r="GF864">
        <v>0</v>
      </c>
      <c r="GG864">
        <v>1318.545882352941</v>
      </c>
      <c r="GH864">
        <v>-9.086019851219021</v>
      </c>
      <c r="GI864">
        <v>0.927213147800049</v>
      </c>
      <c r="GJ864">
        <v>0</v>
      </c>
      <c r="GK864">
        <v>4.480258048780488</v>
      </c>
      <c r="GL864">
        <v>-0.2285665505226512</v>
      </c>
      <c r="GM864">
        <v>0.02349360268082452</v>
      </c>
      <c r="GN864">
        <v>0</v>
      </c>
      <c r="GO864">
        <v>0</v>
      </c>
      <c r="GP864">
        <v>3</v>
      </c>
      <c r="GQ864" t="s">
        <v>455</v>
      </c>
      <c r="GR864">
        <v>3.1331</v>
      </c>
      <c r="GS864">
        <v>2.7602</v>
      </c>
      <c r="GT864">
        <v>0.198349</v>
      </c>
      <c r="GU864">
        <v>0.201122</v>
      </c>
      <c r="GV864">
        <v>0.081902</v>
      </c>
      <c r="GW864">
        <v>0.0647716</v>
      </c>
      <c r="GX864">
        <v>25406.2</v>
      </c>
      <c r="GY864">
        <v>25326.7</v>
      </c>
      <c r="GZ864">
        <v>29483.6</v>
      </c>
      <c r="HA864">
        <v>29314.7</v>
      </c>
      <c r="HB864">
        <v>35773.9</v>
      </c>
      <c r="HC864">
        <v>36322.1</v>
      </c>
      <c r="HD864">
        <v>41484.7</v>
      </c>
      <c r="HE864">
        <v>41644.6</v>
      </c>
      <c r="HF864">
        <v>1.9108</v>
      </c>
      <c r="HG864">
        <v>1.82412</v>
      </c>
      <c r="HH864">
        <v>-0.0146702</v>
      </c>
      <c r="HI864">
        <v>0</v>
      </c>
      <c r="HJ864">
        <v>24.2483</v>
      </c>
      <c r="HK864">
        <v>999.9</v>
      </c>
      <c r="HL864">
        <v>31.5</v>
      </c>
      <c r="HM864">
        <v>31.2</v>
      </c>
      <c r="HN864">
        <v>15.9277</v>
      </c>
      <c r="HO864">
        <v>62.1589</v>
      </c>
      <c r="HP864">
        <v>30.8734</v>
      </c>
      <c r="HQ864">
        <v>1</v>
      </c>
      <c r="HR864">
        <v>0.314715</v>
      </c>
      <c r="HS864">
        <v>5.12031</v>
      </c>
      <c r="HT864">
        <v>20.2667</v>
      </c>
      <c r="HU864">
        <v>5.21804</v>
      </c>
      <c r="HV864">
        <v>12.0159</v>
      </c>
      <c r="HW864">
        <v>4.98865</v>
      </c>
      <c r="HX864">
        <v>3.2878</v>
      </c>
      <c r="HY864">
        <v>9999</v>
      </c>
      <c r="HZ864">
        <v>9999</v>
      </c>
      <c r="IA864">
        <v>9999</v>
      </c>
      <c r="IB864">
        <v>999.9</v>
      </c>
      <c r="IC864">
        <v>4.97287</v>
      </c>
      <c r="ID864">
        <v>1.86661</v>
      </c>
      <c r="IE864">
        <v>1.86585</v>
      </c>
      <c r="IF864">
        <v>1.86584</v>
      </c>
      <c r="IG864">
        <v>1.86768</v>
      </c>
      <c r="IH864">
        <v>1.87017</v>
      </c>
      <c r="II864">
        <v>1.86874</v>
      </c>
      <c r="IJ864">
        <v>1.87027</v>
      </c>
      <c r="IK864">
        <v>0</v>
      </c>
      <c r="IL864">
        <v>0</v>
      </c>
      <c r="IM864">
        <v>0</v>
      </c>
      <c r="IN864">
        <v>0</v>
      </c>
      <c r="IO864" t="s">
        <v>441</v>
      </c>
      <c r="IP864" t="s">
        <v>442</v>
      </c>
      <c r="IQ864" t="s">
        <v>443</v>
      </c>
      <c r="IR864" t="s">
        <v>443</v>
      </c>
      <c r="IS864" t="s">
        <v>443</v>
      </c>
      <c r="IT864" t="s">
        <v>443</v>
      </c>
      <c r="IU864">
        <v>0</v>
      </c>
      <c r="IV864">
        <v>100</v>
      </c>
      <c r="IW864">
        <v>100</v>
      </c>
      <c r="IX864">
        <v>-3.94</v>
      </c>
      <c r="IY864">
        <v>0.0795</v>
      </c>
      <c r="IZ864">
        <v>-1.414774939843471</v>
      </c>
      <c r="JA864">
        <v>-0.002262605230658699</v>
      </c>
      <c r="JB864">
        <v>4.117972070868355E-07</v>
      </c>
      <c r="JC864">
        <v>-1.535053720392113E-10</v>
      </c>
      <c r="JD864">
        <v>-0.05773197212917025</v>
      </c>
      <c r="JE864">
        <v>-0.004387372397949352</v>
      </c>
      <c r="JF864">
        <v>0.001148265067849212</v>
      </c>
      <c r="JG864">
        <v>-2.372704636287677E-05</v>
      </c>
      <c r="JH864">
        <v>4</v>
      </c>
      <c r="JI864">
        <v>2346</v>
      </c>
      <c r="JJ864">
        <v>1</v>
      </c>
      <c r="JK864">
        <v>24</v>
      </c>
      <c r="JL864">
        <v>21785.6</v>
      </c>
      <c r="JM864">
        <v>29358634.2</v>
      </c>
      <c r="JN864">
        <v>2.59888</v>
      </c>
      <c r="JO864">
        <v>2.24365</v>
      </c>
      <c r="JP864">
        <v>1.39648</v>
      </c>
      <c r="JQ864">
        <v>2.35352</v>
      </c>
      <c r="JR864">
        <v>1.49536</v>
      </c>
      <c r="JS864">
        <v>2.6416</v>
      </c>
      <c r="JT864">
        <v>35.9645</v>
      </c>
      <c r="JU864">
        <v>24.0262</v>
      </c>
      <c r="JV864">
        <v>18</v>
      </c>
      <c r="JW864">
        <v>502.821</v>
      </c>
      <c r="JX864">
        <v>437.177</v>
      </c>
      <c r="JY864">
        <v>18.5502</v>
      </c>
      <c r="JZ864">
        <v>31.4432</v>
      </c>
      <c r="KA864">
        <v>30.0005</v>
      </c>
      <c r="KB864">
        <v>31.2216</v>
      </c>
      <c r="KC864">
        <v>31.1469</v>
      </c>
      <c r="KD864">
        <v>51.9895</v>
      </c>
      <c r="KE864">
        <v>21.587</v>
      </c>
      <c r="KF864">
        <v>21.842</v>
      </c>
      <c r="KG864">
        <v>18.5282</v>
      </c>
      <c r="KH864">
        <v>1343.04</v>
      </c>
      <c r="KI864">
        <v>12.4347</v>
      </c>
      <c r="KJ864">
        <v>100.76</v>
      </c>
      <c r="KK864">
        <v>100.144</v>
      </c>
    </row>
    <row r="865" spans="1:297">
      <c r="A865">
        <v>849</v>
      </c>
      <c r="B865">
        <v>1761518059.1</v>
      </c>
      <c r="C865">
        <v>10848.59999990463</v>
      </c>
      <c r="D865" t="s">
        <v>2148</v>
      </c>
      <c r="E865" t="s">
        <v>2149</v>
      </c>
      <c r="F865">
        <v>5</v>
      </c>
      <c r="G865" t="s">
        <v>1989</v>
      </c>
      <c r="H865" t="s">
        <v>436</v>
      </c>
      <c r="I865">
        <v>1761518056.6</v>
      </c>
      <c r="J865">
        <f>(K865)/1000</f>
        <v>0</v>
      </c>
      <c r="K865">
        <f>IF(DP865, AN865, AH865)</f>
        <v>0</v>
      </c>
      <c r="L865">
        <f>IF(DP865, AI865, AG865)</f>
        <v>0</v>
      </c>
      <c r="M865">
        <f>DR865 - IF(AU865&gt;1, L865*DL865*100.0/(AW865), 0)</f>
        <v>0</v>
      </c>
      <c r="N865">
        <f>((T865-J865/2)*M865-L865)/(T865+J865/2)</f>
        <v>0</v>
      </c>
      <c r="O865">
        <f>N865*(DY865+DZ865)/1000.0</f>
        <v>0</v>
      </c>
      <c r="P865">
        <f>(DR865 - IF(AU865&gt;1, L865*DL865*100.0/(AW865), 0))*(DY865+DZ865)/1000.0</f>
        <v>0</v>
      </c>
      <c r="Q865">
        <f>2.0/((1/S865-1/R865)+SIGN(S865)*SQRT((1/S865-1/R865)*(1/S865-1/R865) + 4*DM865/((DM865+1)*(DM865+1))*(2*1/S865*1/R865-1/R865*1/R865)))</f>
        <v>0</v>
      </c>
      <c r="R865">
        <f>IF(LEFT(DN865,1)&lt;&gt;"0",IF(LEFT(DN865,1)="1",3.0,DO865),$D$5+$E$5*(EF865*DY865/($K$5*1000))+$F$5*(EF865*DY865/($K$5*1000))*MAX(MIN(DL865,$J$5),$I$5)*MAX(MIN(DL865,$J$5),$I$5)+$G$5*MAX(MIN(DL865,$J$5),$I$5)*(EF865*DY865/($K$5*1000))+$H$5*(EF865*DY865/($K$5*1000))*(EF865*DY865/($K$5*1000)))</f>
        <v>0</v>
      </c>
      <c r="S865">
        <f>J865*(1000-(1000*0.61365*exp(17.502*W865/(240.97+W865))/(DY865+DZ865)+DT865)/2)/(1000*0.61365*exp(17.502*W865/(240.97+W865))/(DY865+DZ865)-DT865)</f>
        <v>0</v>
      </c>
      <c r="T865">
        <f>1/((DM865+1)/(Q865/1.6)+1/(R865/1.37)) + DM865/((DM865+1)/(Q865/1.6) + DM865/(R865/1.37))</f>
        <v>0</v>
      </c>
      <c r="U865">
        <f>(DH865*DK865)</f>
        <v>0</v>
      </c>
      <c r="V865">
        <f>(EA865+(U865+2*0.95*5.67E-8*(((EA865+$B$7)+273)^4-(EA865+273)^4)-44100*J865)/(1.84*29.3*R865+8*0.95*5.67E-8*(EA865+273)^3))</f>
        <v>0</v>
      </c>
      <c r="W865">
        <f>($C$7*EB865+$D$7*EC865+$E$7*V865)</f>
        <v>0</v>
      </c>
      <c r="X865">
        <f>0.61365*exp(17.502*W865/(240.97+W865))</f>
        <v>0</v>
      </c>
      <c r="Y865">
        <f>(Z865/AA865*100)</f>
        <v>0</v>
      </c>
      <c r="Z865">
        <f>DT865*(DY865+DZ865)/1000</f>
        <v>0</v>
      </c>
      <c r="AA865">
        <f>0.61365*exp(17.502*EA865/(240.97+EA865))</f>
        <v>0</v>
      </c>
      <c r="AB865">
        <f>(X865-DT865*(DY865+DZ865)/1000)</f>
        <v>0</v>
      </c>
      <c r="AC865">
        <f>(-J865*44100)</f>
        <v>0</v>
      </c>
      <c r="AD865">
        <f>2*29.3*R865*0.92*(EA865-W865)</f>
        <v>0</v>
      </c>
      <c r="AE865">
        <f>2*0.95*5.67E-8*(((EA865+$B$7)+273)^4-(W865+273)^4)</f>
        <v>0</v>
      </c>
      <c r="AF865">
        <f>U865+AE865+AC865+AD865</f>
        <v>0</v>
      </c>
      <c r="AG865">
        <f>DX865*AU865*(DS865-DR865*(1000-AU865*DU865)/(1000-AU865*DT865))/(100*DL865)</f>
        <v>0</v>
      </c>
      <c r="AH865">
        <f>1000*DX865*AU865*(DT865-DU865)/(100*DL865*(1000-AU865*DT865))</f>
        <v>0</v>
      </c>
      <c r="AI865">
        <f>(AJ865 - AK865 - DY865*1E3/(8.314*(EA865+273.15)) * AM865/DX865 * AL865) * DX865/(100*DL865) * (1000 - DU865)/1000</f>
        <v>0</v>
      </c>
      <c r="AJ865">
        <v>1344.070884725651</v>
      </c>
      <c r="AK865">
        <v>1304.030909090909</v>
      </c>
      <c r="AL865">
        <v>3.387915277587514</v>
      </c>
      <c r="AM865">
        <v>65.59915054871037</v>
      </c>
      <c r="AN865">
        <f>(AP865 - AO865 + DY865*1E3/(8.314*(EA865+273.15)) * AR865/DX865 * AQ865) * DX865/(100*DL865) * 1000/(1000 - AP865)</f>
        <v>0</v>
      </c>
      <c r="AO865">
        <v>12.38154736756732</v>
      </c>
      <c r="AP865">
        <v>16.83002424242424</v>
      </c>
      <c r="AQ865">
        <v>-4.204692244355834E-05</v>
      </c>
      <c r="AR865">
        <v>106.857020934854</v>
      </c>
      <c r="AS865">
        <v>0</v>
      </c>
      <c r="AT865">
        <v>0</v>
      </c>
      <c r="AU865">
        <f>IF(AS865*$H$13&gt;=AW865,1.0,(AW865/(AW865-AS865*$H$13)))</f>
        <v>0</v>
      </c>
      <c r="AV865">
        <f>(AU865-1)*100</f>
        <v>0</v>
      </c>
      <c r="AW865">
        <f>MAX(0,($B$13+$C$13*EF865)/(1+$D$13*EF865)*DY865/(EA865+273)*$E$13)</f>
        <v>0</v>
      </c>
      <c r="AX865" t="s">
        <v>437</v>
      </c>
      <c r="AY865" t="s">
        <v>437</v>
      </c>
      <c r="AZ865">
        <v>0</v>
      </c>
      <c r="BA865">
        <v>0</v>
      </c>
      <c r="BB865">
        <f>1-AZ865/BA865</f>
        <v>0</v>
      </c>
      <c r="BC865">
        <v>0</v>
      </c>
      <c r="BD865" t="s">
        <v>437</v>
      </c>
      <c r="BE865" t="s">
        <v>437</v>
      </c>
      <c r="BF865">
        <v>0</v>
      </c>
      <c r="BG865">
        <v>0</v>
      </c>
      <c r="BH865">
        <f>1-BF865/BG865</f>
        <v>0</v>
      </c>
      <c r="BI865">
        <v>0.5</v>
      </c>
      <c r="BJ865">
        <f>DI865</f>
        <v>0</v>
      </c>
      <c r="BK865">
        <f>L865</f>
        <v>0</v>
      </c>
      <c r="BL865">
        <f>BH865*BI865*BJ865</f>
        <v>0</v>
      </c>
      <c r="BM865">
        <f>(BK865-BC865)/BJ865</f>
        <v>0</v>
      </c>
      <c r="BN865">
        <f>(BA865-BG865)/BG865</f>
        <v>0</v>
      </c>
      <c r="BO865">
        <f>AZ865/(BB865+AZ865/BG865)</f>
        <v>0</v>
      </c>
      <c r="BP865" t="s">
        <v>437</v>
      </c>
      <c r="BQ865">
        <v>0</v>
      </c>
      <c r="BR865">
        <f>IF(BQ865&lt;&gt;0, BQ865, BO865)</f>
        <v>0</v>
      </c>
      <c r="BS865">
        <f>1-BR865/BG865</f>
        <v>0</v>
      </c>
      <c r="BT865">
        <f>(BG865-BF865)/(BG865-BR865)</f>
        <v>0</v>
      </c>
      <c r="BU865">
        <f>(BA865-BG865)/(BA865-BR865)</f>
        <v>0</v>
      </c>
      <c r="BV865">
        <f>(BG865-BF865)/(BG865-AZ865)</f>
        <v>0</v>
      </c>
      <c r="BW865">
        <f>(BA865-BG865)/(BA865-AZ865)</f>
        <v>0</v>
      </c>
      <c r="BX865">
        <f>(BT865*BR865/BF865)</f>
        <v>0</v>
      </c>
      <c r="BY865">
        <f>(1-BX865)</f>
        <v>0</v>
      </c>
      <c r="BZ865">
        <v>2020</v>
      </c>
      <c r="CA865">
        <v>290.0000000000001</v>
      </c>
      <c r="CB865">
        <v>1590.42</v>
      </c>
      <c r="CC865">
        <v>295</v>
      </c>
      <c r="CD865">
        <v>5220.67</v>
      </c>
      <c r="CE865">
        <v>1591.29</v>
      </c>
      <c r="CF865">
        <v>-0.87</v>
      </c>
      <c r="CG865">
        <v>300.0000000000001</v>
      </c>
      <c r="CH865">
        <v>23.8</v>
      </c>
      <c r="CI865">
        <v>1650.734719841875</v>
      </c>
      <c r="CJ865">
        <v>2.032994541366527</v>
      </c>
      <c r="CK865">
        <v>-31.03478562282126</v>
      </c>
      <c r="CL865">
        <v>0.9198548094063967</v>
      </c>
      <c r="CM865">
        <v>0.9759925733019913</v>
      </c>
      <c r="CN865">
        <v>-0.00431141668520578</v>
      </c>
      <c r="CO865">
        <v>289.9999999999999</v>
      </c>
      <c r="CP865">
        <v>1590.91</v>
      </c>
      <c r="CQ865">
        <v>765</v>
      </c>
      <c r="CR865">
        <v>5219.32</v>
      </c>
      <c r="CS865">
        <v>1591.27</v>
      </c>
      <c r="CT865">
        <v>-0.36</v>
      </c>
      <c r="DH865">
        <f>$B$11*EG865+$C$11*EH865+$F$11*ES865*(1-EV865)</f>
        <v>0</v>
      </c>
      <c r="DI865">
        <f>DH865*DJ865</f>
        <v>0</v>
      </c>
      <c r="DJ865">
        <f>($B$11*$D$9+$C$11*$D$9+$F$11*((FF865+EX865)/MAX(FF865+EX865+FG865, 0.1)*$I$9+FG865/MAX(FF865+EX865+FG865, 0.1)*$J$9))/($B$11+$C$11+$F$11)</f>
        <v>0</v>
      </c>
      <c r="DK865">
        <f>($B$11*$K$9+$C$11*$K$9+$F$11*((FF865+EX865)/MAX(FF865+EX865+FG865, 0.1)*$P$9+FG865/MAX(FF865+EX865+FG865, 0.1)*$Q$9))/($B$11+$C$11+$F$11)</f>
        <v>0</v>
      </c>
      <c r="DL865">
        <v>6</v>
      </c>
      <c r="DM865">
        <v>0.5</v>
      </c>
      <c r="DN865" t="s">
        <v>438</v>
      </c>
      <c r="DO865">
        <v>2</v>
      </c>
      <c r="DP865" t="b">
        <v>1</v>
      </c>
      <c r="DQ865">
        <v>1761518056.6</v>
      </c>
      <c r="DR865">
        <v>1275.384444444445</v>
      </c>
      <c r="DS865">
        <v>1328.953333333334</v>
      </c>
      <c r="DT865">
        <v>16.83277777777778</v>
      </c>
      <c r="DU865">
        <v>12.38127777777778</v>
      </c>
      <c r="DV865">
        <v>1279.342222222222</v>
      </c>
      <c r="DW865">
        <v>16.75327777777778</v>
      </c>
      <c r="DX865">
        <v>499.9433333333333</v>
      </c>
      <c r="DY865">
        <v>90.23925555555554</v>
      </c>
      <c r="DZ865">
        <v>0.09991485555555556</v>
      </c>
      <c r="EA865">
        <v>24.29281111111111</v>
      </c>
      <c r="EB865">
        <v>24.00772222222222</v>
      </c>
      <c r="EC865">
        <v>999.9000000000001</v>
      </c>
      <c r="ED865">
        <v>0</v>
      </c>
      <c r="EE865">
        <v>0</v>
      </c>
      <c r="EF865">
        <v>10009.03555555556</v>
      </c>
      <c r="EG865">
        <v>0</v>
      </c>
      <c r="EH865">
        <v>1069.178888888889</v>
      </c>
      <c r="EI865">
        <v>-53.5674</v>
      </c>
      <c r="EJ865">
        <v>1297.222222222222</v>
      </c>
      <c r="EK865">
        <v>1345.613333333333</v>
      </c>
      <c r="EL865">
        <v>4.451507777777778</v>
      </c>
      <c r="EM865">
        <v>1328.953333333334</v>
      </c>
      <c r="EN865">
        <v>12.38127777777778</v>
      </c>
      <c r="EO865">
        <v>1.518975555555556</v>
      </c>
      <c r="EP865">
        <v>1.117275555555556</v>
      </c>
      <c r="EQ865">
        <v>13.16052222222222</v>
      </c>
      <c r="ER865">
        <v>8.542677777777776</v>
      </c>
      <c r="ES865">
        <v>1999.962222222222</v>
      </c>
      <c r="ET865">
        <v>0.9799950000000001</v>
      </c>
      <c r="EU865">
        <v>0.0200048</v>
      </c>
      <c r="EV865">
        <v>0</v>
      </c>
      <c r="EW865">
        <v>1316.474444444444</v>
      </c>
      <c r="EX865">
        <v>5.00097</v>
      </c>
      <c r="EY865">
        <v>26678.26666666667</v>
      </c>
      <c r="EZ865">
        <v>16707.22222222222</v>
      </c>
      <c r="FA865">
        <v>41.687</v>
      </c>
      <c r="FB865">
        <v>42.75</v>
      </c>
      <c r="FC865">
        <v>41.812</v>
      </c>
      <c r="FD865">
        <v>42.125</v>
      </c>
      <c r="FE865">
        <v>41.687</v>
      </c>
      <c r="FF865">
        <v>1955.052222222222</v>
      </c>
      <c r="FG865">
        <v>39.91</v>
      </c>
      <c r="FH865">
        <v>0</v>
      </c>
      <c r="FI865">
        <v>12930.20000004768</v>
      </c>
      <c r="FJ865">
        <v>0</v>
      </c>
      <c r="FK865">
        <v>1317.328076923077</v>
      </c>
      <c r="FL865">
        <v>-9.899829048458049</v>
      </c>
      <c r="FM865">
        <v>-177.78803435481</v>
      </c>
      <c r="FN865">
        <v>26693.88076923077</v>
      </c>
      <c r="FO865">
        <v>15</v>
      </c>
      <c r="FP865">
        <v>0</v>
      </c>
      <c r="FQ865" t="s">
        <v>439</v>
      </c>
      <c r="FR865">
        <v>1760210915.6</v>
      </c>
      <c r="FS865">
        <v>0</v>
      </c>
      <c r="FT865">
        <v>0</v>
      </c>
      <c r="FU865">
        <v>-0.215</v>
      </c>
      <c r="FV865">
        <v>0</v>
      </c>
      <c r="FW865">
        <v>-0.6919999999999999</v>
      </c>
      <c r="FX865">
        <v>0</v>
      </c>
      <c r="FY865">
        <v>400</v>
      </c>
      <c r="FZ865">
        <v>0</v>
      </c>
      <c r="GA865">
        <v>0.15</v>
      </c>
      <c r="GB865">
        <v>0</v>
      </c>
      <c r="GC865">
        <v>-53.10619756097562</v>
      </c>
      <c r="GD865">
        <v>-0.7224188153311363</v>
      </c>
      <c r="GE865">
        <v>0.3761285253141895</v>
      </c>
      <c r="GF865">
        <v>0</v>
      </c>
      <c r="GG865">
        <v>1317.876176470588</v>
      </c>
      <c r="GH865">
        <v>-9.501451486018647</v>
      </c>
      <c r="GI865">
        <v>0.9673341618193971</v>
      </c>
      <c r="GJ865">
        <v>0</v>
      </c>
      <c r="GK865">
        <v>4.468103414634147</v>
      </c>
      <c r="GL865">
        <v>-0.1643895470383281</v>
      </c>
      <c r="GM865">
        <v>0.01789866402014757</v>
      </c>
      <c r="GN865">
        <v>0</v>
      </c>
      <c r="GO865">
        <v>0</v>
      </c>
      <c r="GP865">
        <v>3</v>
      </c>
      <c r="GQ865" t="s">
        <v>455</v>
      </c>
      <c r="GR865">
        <v>3.13327</v>
      </c>
      <c r="GS865">
        <v>2.76039</v>
      </c>
      <c r="GT865">
        <v>0.199961</v>
      </c>
      <c r="GU865">
        <v>0.202723</v>
      </c>
      <c r="GV865">
        <v>0.0818839</v>
      </c>
      <c r="GW865">
        <v>0.06476320000000001</v>
      </c>
      <c r="GX865">
        <v>25355.1</v>
      </c>
      <c r="GY865">
        <v>25275.7</v>
      </c>
      <c r="GZ865">
        <v>29483.7</v>
      </c>
      <c r="HA865">
        <v>29314.5</v>
      </c>
      <c r="HB865">
        <v>35774.6</v>
      </c>
      <c r="HC865">
        <v>36322.3</v>
      </c>
      <c r="HD865">
        <v>41484.6</v>
      </c>
      <c r="HE865">
        <v>41644.5</v>
      </c>
      <c r="HF865">
        <v>1.91112</v>
      </c>
      <c r="HG865">
        <v>1.8243</v>
      </c>
      <c r="HH865">
        <v>-0.0151098</v>
      </c>
      <c r="HI865">
        <v>0</v>
      </c>
      <c r="HJ865">
        <v>24.248</v>
      </c>
      <c r="HK865">
        <v>999.9</v>
      </c>
      <c r="HL865">
        <v>31.5</v>
      </c>
      <c r="HM865">
        <v>31.2</v>
      </c>
      <c r="HN865">
        <v>15.9274</v>
      </c>
      <c r="HO865">
        <v>62.4089</v>
      </c>
      <c r="HP865">
        <v>30.8854</v>
      </c>
      <c r="HQ865">
        <v>1</v>
      </c>
      <c r="HR865">
        <v>0.315356</v>
      </c>
      <c r="HS865">
        <v>5.16566</v>
      </c>
      <c r="HT865">
        <v>20.2651</v>
      </c>
      <c r="HU865">
        <v>5.21939</v>
      </c>
      <c r="HV865">
        <v>12.0159</v>
      </c>
      <c r="HW865">
        <v>4.9891</v>
      </c>
      <c r="HX865">
        <v>3.28772</v>
      </c>
      <c r="HY865">
        <v>9999</v>
      </c>
      <c r="HZ865">
        <v>9999</v>
      </c>
      <c r="IA865">
        <v>9999</v>
      </c>
      <c r="IB865">
        <v>999.9</v>
      </c>
      <c r="IC865">
        <v>4.97284</v>
      </c>
      <c r="ID865">
        <v>1.86661</v>
      </c>
      <c r="IE865">
        <v>1.86586</v>
      </c>
      <c r="IF865">
        <v>1.86584</v>
      </c>
      <c r="IG865">
        <v>1.86769</v>
      </c>
      <c r="IH865">
        <v>1.87016</v>
      </c>
      <c r="II865">
        <v>1.86875</v>
      </c>
      <c r="IJ865">
        <v>1.87027</v>
      </c>
      <c r="IK865">
        <v>0</v>
      </c>
      <c r="IL865">
        <v>0</v>
      </c>
      <c r="IM865">
        <v>0</v>
      </c>
      <c r="IN865">
        <v>0</v>
      </c>
      <c r="IO865" t="s">
        <v>441</v>
      </c>
      <c r="IP865" t="s">
        <v>442</v>
      </c>
      <c r="IQ865" t="s">
        <v>443</v>
      </c>
      <c r="IR865" t="s">
        <v>443</v>
      </c>
      <c r="IS865" t="s">
        <v>443</v>
      </c>
      <c r="IT865" t="s">
        <v>443</v>
      </c>
      <c r="IU865">
        <v>0</v>
      </c>
      <c r="IV865">
        <v>100</v>
      </c>
      <c r="IW865">
        <v>100</v>
      </c>
      <c r="IX865">
        <v>-3.98</v>
      </c>
      <c r="IY865">
        <v>0.0794</v>
      </c>
      <c r="IZ865">
        <v>-1.414774939843471</v>
      </c>
      <c r="JA865">
        <v>-0.002262605230658699</v>
      </c>
      <c r="JB865">
        <v>4.117972070868355E-07</v>
      </c>
      <c r="JC865">
        <v>-1.535053720392113E-10</v>
      </c>
      <c r="JD865">
        <v>-0.05773197212917025</v>
      </c>
      <c r="JE865">
        <v>-0.004387372397949352</v>
      </c>
      <c r="JF865">
        <v>0.001148265067849212</v>
      </c>
      <c r="JG865">
        <v>-2.372704636287677E-05</v>
      </c>
      <c r="JH865">
        <v>4</v>
      </c>
      <c r="JI865">
        <v>2346</v>
      </c>
      <c r="JJ865">
        <v>1</v>
      </c>
      <c r="JK865">
        <v>24</v>
      </c>
      <c r="JL865">
        <v>21785.7</v>
      </c>
      <c r="JM865">
        <v>29358634.3</v>
      </c>
      <c r="JN865">
        <v>2.62573</v>
      </c>
      <c r="JO865">
        <v>2.24854</v>
      </c>
      <c r="JP865">
        <v>1.39771</v>
      </c>
      <c r="JQ865">
        <v>2.34985</v>
      </c>
      <c r="JR865">
        <v>1.49536</v>
      </c>
      <c r="JS865">
        <v>2.65259</v>
      </c>
      <c r="JT865">
        <v>35.9645</v>
      </c>
      <c r="JU865">
        <v>24.0262</v>
      </c>
      <c r="JV865">
        <v>18</v>
      </c>
      <c r="JW865">
        <v>503.049</v>
      </c>
      <c r="JX865">
        <v>437.286</v>
      </c>
      <c r="JY865">
        <v>18.5353</v>
      </c>
      <c r="JZ865">
        <v>31.4441</v>
      </c>
      <c r="KA865">
        <v>30.0006</v>
      </c>
      <c r="KB865">
        <v>31.2236</v>
      </c>
      <c r="KC865">
        <v>31.1469</v>
      </c>
      <c r="KD865">
        <v>52.546</v>
      </c>
      <c r="KE865">
        <v>21.587</v>
      </c>
      <c r="KF865">
        <v>21.842</v>
      </c>
      <c r="KG865">
        <v>18.5201</v>
      </c>
      <c r="KH865">
        <v>1356.42</v>
      </c>
      <c r="KI865">
        <v>12.4602</v>
      </c>
      <c r="KJ865">
        <v>100.76</v>
      </c>
      <c r="KK865">
        <v>100.144</v>
      </c>
    </row>
    <row r="866" spans="1:297">
      <c r="A866">
        <v>850</v>
      </c>
      <c r="B866">
        <v>1761518064.1</v>
      </c>
      <c r="C866">
        <v>10853.59999990463</v>
      </c>
      <c r="D866" t="s">
        <v>2150</v>
      </c>
      <c r="E866" t="s">
        <v>2151</v>
      </c>
      <c r="F866">
        <v>5</v>
      </c>
      <c r="G866" t="s">
        <v>1989</v>
      </c>
      <c r="H866" t="s">
        <v>436</v>
      </c>
      <c r="I866">
        <v>1761518061.3</v>
      </c>
      <c r="J866">
        <f>(K866)/1000</f>
        <v>0</v>
      </c>
      <c r="K866">
        <f>IF(DP866, AN866, AH866)</f>
        <v>0</v>
      </c>
      <c r="L866">
        <f>IF(DP866, AI866, AG866)</f>
        <v>0</v>
      </c>
      <c r="M866">
        <f>DR866 - IF(AU866&gt;1, L866*DL866*100.0/(AW866), 0)</f>
        <v>0</v>
      </c>
      <c r="N866">
        <f>((T866-J866/2)*M866-L866)/(T866+J866/2)</f>
        <v>0</v>
      </c>
      <c r="O866">
        <f>N866*(DY866+DZ866)/1000.0</f>
        <v>0</v>
      </c>
      <c r="P866">
        <f>(DR866 - IF(AU866&gt;1, L866*DL866*100.0/(AW866), 0))*(DY866+DZ866)/1000.0</f>
        <v>0</v>
      </c>
      <c r="Q866">
        <f>2.0/((1/S866-1/R866)+SIGN(S866)*SQRT((1/S866-1/R866)*(1/S866-1/R866) + 4*DM866/((DM866+1)*(DM866+1))*(2*1/S866*1/R866-1/R866*1/R866)))</f>
        <v>0</v>
      </c>
      <c r="R866">
        <f>IF(LEFT(DN866,1)&lt;&gt;"0",IF(LEFT(DN866,1)="1",3.0,DO866),$D$5+$E$5*(EF866*DY866/($K$5*1000))+$F$5*(EF866*DY866/($K$5*1000))*MAX(MIN(DL866,$J$5),$I$5)*MAX(MIN(DL866,$J$5),$I$5)+$G$5*MAX(MIN(DL866,$J$5),$I$5)*(EF866*DY866/($K$5*1000))+$H$5*(EF866*DY866/($K$5*1000))*(EF866*DY866/($K$5*1000)))</f>
        <v>0</v>
      </c>
      <c r="S866">
        <f>J866*(1000-(1000*0.61365*exp(17.502*W866/(240.97+W866))/(DY866+DZ866)+DT866)/2)/(1000*0.61365*exp(17.502*W866/(240.97+W866))/(DY866+DZ866)-DT866)</f>
        <v>0</v>
      </c>
      <c r="T866">
        <f>1/((DM866+1)/(Q866/1.6)+1/(R866/1.37)) + DM866/((DM866+1)/(Q866/1.6) + DM866/(R866/1.37))</f>
        <v>0</v>
      </c>
      <c r="U866">
        <f>(DH866*DK866)</f>
        <v>0</v>
      </c>
      <c r="V866">
        <f>(EA866+(U866+2*0.95*5.67E-8*(((EA866+$B$7)+273)^4-(EA866+273)^4)-44100*J866)/(1.84*29.3*R866+8*0.95*5.67E-8*(EA866+273)^3))</f>
        <v>0</v>
      </c>
      <c r="W866">
        <f>($C$7*EB866+$D$7*EC866+$E$7*V866)</f>
        <v>0</v>
      </c>
      <c r="X866">
        <f>0.61365*exp(17.502*W866/(240.97+W866))</f>
        <v>0</v>
      </c>
      <c r="Y866">
        <f>(Z866/AA866*100)</f>
        <v>0</v>
      </c>
      <c r="Z866">
        <f>DT866*(DY866+DZ866)/1000</f>
        <v>0</v>
      </c>
      <c r="AA866">
        <f>0.61365*exp(17.502*EA866/(240.97+EA866))</f>
        <v>0</v>
      </c>
      <c r="AB866">
        <f>(X866-DT866*(DY866+DZ866)/1000)</f>
        <v>0</v>
      </c>
      <c r="AC866">
        <f>(-J866*44100)</f>
        <v>0</v>
      </c>
      <c r="AD866">
        <f>2*29.3*R866*0.92*(EA866-W866)</f>
        <v>0</v>
      </c>
      <c r="AE866">
        <f>2*0.95*5.67E-8*(((EA866+$B$7)+273)^4-(W866+273)^4)</f>
        <v>0</v>
      </c>
      <c r="AF866">
        <f>U866+AE866+AC866+AD866</f>
        <v>0</v>
      </c>
      <c r="AG866">
        <f>DX866*AU866*(DS866-DR866*(1000-AU866*DU866)/(1000-AU866*DT866))/(100*DL866)</f>
        <v>0</v>
      </c>
      <c r="AH866">
        <f>1000*DX866*AU866*(DT866-DU866)/(100*DL866*(1000-AU866*DT866))</f>
        <v>0</v>
      </c>
      <c r="AI866">
        <f>(AJ866 - AK866 - DY866*1E3/(8.314*(EA866+273.15)) * AM866/DX866 * AL866) * DX866/(100*DL866) * (1000 - DU866)/1000</f>
        <v>0</v>
      </c>
      <c r="AJ866">
        <v>1360.949375944285</v>
      </c>
      <c r="AK866">
        <v>1320.828424242424</v>
      </c>
      <c r="AL866">
        <v>3.327687150568928</v>
      </c>
      <c r="AM866">
        <v>65.59915054871037</v>
      </c>
      <c r="AN866">
        <f>(AP866 - AO866 + DY866*1E3/(8.314*(EA866+273.15)) * AR866/DX866 * AQ866) * DX866/(100*DL866) * 1000/(1000 - AP866)</f>
        <v>0</v>
      </c>
      <c r="AO866">
        <v>12.37774605177271</v>
      </c>
      <c r="AP866">
        <v>16.81793090909091</v>
      </c>
      <c r="AQ866">
        <v>-0.0002671404865871286</v>
      </c>
      <c r="AR866">
        <v>106.857020934854</v>
      </c>
      <c r="AS866">
        <v>0</v>
      </c>
      <c r="AT866">
        <v>0</v>
      </c>
      <c r="AU866">
        <f>IF(AS866*$H$13&gt;=AW866,1.0,(AW866/(AW866-AS866*$H$13)))</f>
        <v>0</v>
      </c>
      <c r="AV866">
        <f>(AU866-1)*100</f>
        <v>0</v>
      </c>
      <c r="AW866">
        <f>MAX(0,($B$13+$C$13*EF866)/(1+$D$13*EF866)*DY866/(EA866+273)*$E$13)</f>
        <v>0</v>
      </c>
      <c r="AX866" t="s">
        <v>437</v>
      </c>
      <c r="AY866" t="s">
        <v>437</v>
      </c>
      <c r="AZ866">
        <v>0</v>
      </c>
      <c r="BA866">
        <v>0</v>
      </c>
      <c r="BB866">
        <f>1-AZ866/BA866</f>
        <v>0</v>
      </c>
      <c r="BC866">
        <v>0</v>
      </c>
      <c r="BD866" t="s">
        <v>437</v>
      </c>
      <c r="BE866" t="s">
        <v>437</v>
      </c>
      <c r="BF866">
        <v>0</v>
      </c>
      <c r="BG866">
        <v>0</v>
      </c>
      <c r="BH866">
        <f>1-BF866/BG866</f>
        <v>0</v>
      </c>
      <c r="BI866">
        <v>0.5</v>
      </c>
      <c r="BJ866">
        <f>DI866</f>
        <v>0</v>
      </c>
      <c r="BK866">
        <f>L866</f>
        <v>0</v>
      </c>
      <c r="BL866">
        <f>BH866*BI866*BJ866</f>
        <v>0</v>
      </c>
      <c r="BM866">
        <f>(BK866-BC866)/BJ866</f>
        <v>0</v>
      </c>
      <c r="BN866">
        <f>(BA866-BG866)/BG866</f>
        <v>0</v>
      </c>
      <c r="BO866">
        <f>AZ866/(BB866+AZ866/BG866)</f>
        <v>0</v>
      </c>
      <c r="BP866" t="s">
        <v>437</v>
      </c>
      <c r="BQ866">
        <v>0</v>
      </c>
      <c r="BR866">
        <f>IF(BQ866&lt;&gt;0, BQ866, BO866)</f>
        <v>0</v>
      </c>
      <c r="BS866">
        <f>1-BR866/BG866</f>
        <v>0</v>
      </c>
      <c r="BT866">
        <f>(BG866-BF866)/(BG866-BR866)</f>
        <v>0</v>
      </c>
      <c r="BU866">
        <f>(BA866-BG866)/(BA866-BR866)</f>
        <v>0</v>
      </c>
      <c r="BV866">
        <f>(BG866-BF866)/(BG866-AZ866)</f>
        <v>0</v>
      </c>
      <c r="BW866">
        <f>(BA866-BG866)/(BA866-AZ866)</f>
        <v>0</v>
      </c>
      <c r="BX866">
        <f>(BT866*BR866/BF866)</f>
        <v>0</v>
      </c>
      <c r="BY866">
        <f>(1-BX866)</f>
        <v>0</v>
      </c>
      <c r="BZ866">
        <v>2020</v>
      </c>
      <c r="CA866">
        <v>290.0000000000001</v>
      </c>
      <c r="CB866">
        <v>1590.42</v>
      </c>
      <c r="CC866">
        <v>295</v>
      </c>
      <c r="CD866">
        <v>5220.67</v>
      </c>
      <c r="CE866">
        <v>1591.29</v>
      </c>
      <c r="CF866">
        <v>-0.87</v>
      </c>
      <c r="CG866">
        <v>300.0000000000001</v>
      </c>
      <c r="CH866">
        <v>23.8</v>
      </c>
      <c r="CI866">
        <v>1650.734719841875</v>
      </c>
      <c r="CJ866">
        <v>2.032994541366527</v>
      </c>
      <c r="CK866">
        <v>-31.03478562282126</v>
      </c>
      <c r="CL866">
        <v>0.9198548094063967</v>
      </c>
      <c r="CM866">
        <v>0.9759925733019913</v>
      </c>
      <c r="CN866">
        <v>-0.00431141668520578</v>
      </c>
      <c r="CO866">
        <v>289.9999999999999</v>
      </c>
      <c r="CP866">
        <v>1590.91</v>
      </c>
      <c r="CQ866">
        <v>765</v>
      </c>
      <c r="CR866">
        <v>5219.32</v>
      </c>
      <c r="CS866">
        <v>1591.27</v>
      </c>
      <c r="CT866">
        <v>-0.36</v>
      </c>
      <c r="DH866">
        <f>$B$11*EG866+$C$11*EH866+$F$11*ES866*(1-EV866)</f>
        <v>0</v>
      </c>
      <c r="DI866">
        <f>DH866*DJ866</f>
        <v>0</v>
      </c>
      <c r="DJ866">
        <f>($B$11*$D$9+$C$11*$D$9+$F$11*((FF866+EX866)/MAX(FF866+EX866+FG866, 0.1)*$I$9+FG866/MAX(FF866+EX866+FG866, 0.1)*$J$9))/($B$11+$C$11+$F$11)</f>
        <v>0</v>
      </c>
      <c r="DK866">
        <f>($B$11*$K$9+$C$11*$K$9+$F$11*((FF866+EX866)/MAX(FF866+EX866+FG866, 0.1)*$P$9+FG866/MAX(FF866+EX866+FG866, 0.1)*$Q$9))/($B$11+$C$11+$F$11)</f>
        <v>0</v>
      </c>
      <c r="DL866">
        <v>6</v>
      </c>
      <c r="DM866">
        <v>0.5</v>
      </c>
      <c r="DN866" t="s">
        <v>438</v>
      </c>
      <c r="DO866">
        <v>2</v>
      </c>
      <c r="DP866" t="b">
        <v>1</v>
      </c>
      <c r="DQ866">
        <v>1761518061.3</v>
      </c>
      <c r="DR866">
        <v>1291.085</v>
      </c>
      <c r="DS866">
        <v>1344.624</v>
      </c>
      <c r="DT866">
        <v>16.82356</v>
      </c>
      <c r="DU866">
        <v>12.38107</v>
      </c>
      <c r="DV866">
        <v>1295.071</v>
      </c>
      <c r="DW866">
        <v>16.74421</v>
      </c>
      <c r="DX866">
        <v>500.0377</v>
      </c>
      <c r="DY866">
        <v>90.23891</v>
      </c>
      <c r="DZ866">
        <v>0.10004666</v>
      </c>
      <c r="EA866">
        <v>24.29367</v>
      </c>
      <c r="EB866">
        <v>24.00428</v>
      </c>
      <c r="EC866">
        <v>999.9</v>
      </c>
      <c r="ED866">
        <v>0</v>
      </c>
      <c r="EE866">
        <v>0</v>
      </c>
      <c r="EF866">
        <v>9990.374</v>
      </c>
      <c r="EG866">
        <v>0</v>
      </c>
      <c r="EH866">
        <v>1069.191</v>
      </c>
      <c r="EI866">
        <v>-53.54194</v>
      </c>
      <c r="EJ866">
        <v>1313.177</v>
      </c>
      <c r="EK866">
        <v>1361.484</v>
      </c>
      <c r="EL866">
        <v>4.442496</v>
      </c>
      <c r="EM866">
        <v>1344.624</v>
      </c>
      <c r="EN866">
        <v>12.38107</v>
      </c>
      <c r="EO866">
        <v>1.518141</v>
      </c>
      <c r="EP866">
        <v>1.117252</v>
      </c>
      <c r="EQ866">
        <v>13.1521</v>
      </c>
      <c r="ER866">
        <v>8.542383000000001</v>
      </c>
      <c r="ES866">
        <v>2000.015</v>
      </c>
      <c r="ET866">
        <v>0.9799956</v>
      </c>
      <c r="EU866">
        <v>0.02000421</v>
      </c>
      <c r="EV866">
        <v>0</v>
      </c>
      <c r="EW866">
        <v>1315.91</v>
      </c>
      <c r="EX866">
        <v>5.000970000000001</v>
      </c>
      <c r="EY866">
        <v>26664.81</v>
      </c>
      <c r="EZ866">
        <v>16707.71</v>
      </c>
      <c r="FA866">
        <v>41.687</v>
      </c>
      <c r="FB866">
        <v>42.75</v>
      </c>
      <c r="FC866">
        <v>41.812</v>
      </c>
      <c r="FD866">
        <v>42.125</v>
      </c>
      <c r="FE866">
        <v>41.687</v>
      </c>
      <c r="FF866">
        <v>1955.105</v>
      </c>
      <c r="FG866">
        <v>39.90999999999999</v>
      </c>
      <c r="FH866">
        <v>0</v>
      </c>
      <c r="FI866">
        <v>12935.60000014305</v>
      </c>
      <c r="FJ866">
        <v>0</v>
      </c>
      <c r="FK866">
        <v>1316.4648</v>
      </c>
      <c r="FL866">
        <v>-8.043846140154901</v>
      </c>
      <c r="FM866">
        <v>-170.9384615665816</v>
      </c>
      <c r="FN866">
        <v>26677.064</v>
      </c>
      <c r="FO866">
        <v>15</v>
      </c>
      <c r="FP866">
        <v>0</v>
      </c>
      <c r="FQ866" t="s">
        <v>439</v>
      </c>
      <c r="FR866">
        <v>1760210915.6</v>
      </c>
      <c r="FS866">
        <v>0</v>
      </c>
      <c r="FT866">
        <v>0</v>
      </c>
      <c r="FU866">
        <v>-0.215</v>
      </c>
      <c r="FV866">
        <v>0</v>
      </c>
      <c r="FW866">
        <v>-0.6919999999999999</v>
      </c>
      <c r="FX866">
        <v>0</v>
      </c>
      <c r="FY866">
        <v>400</v>
      </c>
      <c r="FZ866">
        <v>0</v>
      </c>
      <c r="GA866">
        <v>0.15</v>
      </c>
      <c r="GB866">
        <v>0</v>
      </c>
      <c r="GC866">
        <v>-53.17591</v>
      </c>
      <c r="GD866">
        <v>-3.84912495309564</v>
      </c>
      <c r="GE866">
        <v>0.4044956691980769</v>
      </c>
      <c r="GF866">
        <v>0</v>
      </c>
      <c r="GG866">
        <v>1317.092058823529</v>
      </c>
      <c r="GH866">
        <v>-9.175706637657715</v>
      </c>
      <c r="GI866">
        <v>0.9507760898394509</v>
      </c>
      <c r="GJ866">
        <v>0</v>
      </c>
      <c r="GK866">
        <v>4.455603999999999</v>
      </c>
      <c r="GL866">
        <v>-0.1125417636022557</v>
      </c>
      <c r="GM866">
        <v>0.01355834499487304</v>
      </c>
      <c r="GN866">
        <v>0</v>
      </c>
      <c r="GO866">
        <v>0</v>
      </c>
      <c r="GP866">
        <v>3</v>
      </c>
      <c r="GQ866" t="s">
        <v>455</v>
      </c>
      <c r="GR866">
        <v>3.1331</v>
      </c>
      <c r="GS866">
        <v>2.7602</v>
      </c>
      <c r="GT866">
        <v>0.20154</v>
      </c>
      <c r="GU866">
        <v>0.204257</v>
      </c>
      <c r="GV866">
        <v>0.0818374</v>
      </c>
      <c r="GW866">
        <v>0.0648345</v>
      </c>
      <c r="GX866">
        <v>25304.3</v>
      </c>
      <c r="GY866">
        <v>25226.9</v>
      </c>
      <c r="GZ866">
        <v>29482.9</v>
      </c>
      <c r="HA866">
        <v>29314.4</v>
      </c>
      <c r="HB866">
        <v>35775.9</v>
      </c>
      <c r="HC866">
        <v>36319.4</v>
      </c>
      <c r="HD866">
        <v>41483.9</v>
      </c>
      <c r="HE866">
        <v>41644.3</v>
      </c>
      <c r="HF866">
        <v>1.91085</v>
      </c>
      <c r="HG866">
        <v>1.8245</v>
      </c>
      <c r="HH866">
        <v>-0.0143424</v>
      </c>
      <c r="HI866">
        <v>0</v>
      </c>
      <c r="HJ866">
        <v>24.248</v>
      </c>
      <c r="HK866">
        <v>999.9</v>
      </c>
      <c r="HL866">
        <v>31.4</v>
      </c>
      <c r="HM866">
        <v>31.2</v>
      </c>
      <c r="HN866">
        <v>15.8772</v>
      </c>
      <c r="HO866">
        <v>62.6889</v>
      </c>
      <c r="HP866">
        <v>30.7212</v>
      </c>
      <c r="HQ866">
        <v>1</v>
      </c>
      <c r="HR866">
        <v>0.315556</v>
      </c>
      <c r="HS866">
        <v>5.17102</v>
      </c>
      <c r="HT866">
        <v>20.2647</v>
      </c>
      <c r="HU866">
        <v>5.21834</v>
      </c>
      <c r="HV866">
        <v>12.0159</v>
      </c>
      <c r="HW866">
        <v>4.98885</v>
      </c>
      <c r="HX866">
        <v>3.28763</v>
      </c>
      <c r="HY866">
        <v>9999</v>
      </c>
      <c r="HZ866">
        <v>9999</v>
      </c>
      <c r="IA866">
        <v>9999</v>
      </c>
      <c r="IB866">
        <v>999.9</v>
      </c>
      <c r="IC866">
        <v>4.97286</v>
      </c>
      <c r="ID866">
        <v>1.86661</v>
      </c>
      <c r="IE866">
        <v>1.86588</v>
      </c>
      <c r="IF866">
        <v>1.86585</v>
      </c>
      <c r="IG866">
        <v>1.8677</v>
      </c>
      <c r="IH866">
        <v>1.87018</v>
      </c>
      <c r="II866">
        <v>1.86878</v>
      </c>
      <c r="IJ866">
        <v>1.87027</v>
      </c>
      <c r="IK866">
        <v>0</v>
      </c>
      <c r="IL866">
        <v>0</v>
      </c>
      <c r="IM866">
        <v>0</v>
      </c>
      <c r="IN866">
        <v>0</v>
      </c>
      <c r="IO866" t="s">
        <v>441</v>
      </c>
      <c r="IP866" t="s">
        <v>442</v>
      </c>
      <c r="IQ866" t="s">
        <v>443</v>
      </c>
      <c r="IR866" t="s">
        <v>443</v>
      </c>
      <c r="IS866" t="s">
        <v>443</v>
      </c>
      <c r="IT866" t="s">
        <v>443</v>
      </c>
      <c r="IU866">
        <v>0</v>
      </c>
      <c r="IV866">
        <v>100</v>
      </c>
      <c r="IW866">
        <v>100</v>
      </c>
      <c r="IX866">
        <v>-4.01</v>
      </c>
      <c r="IY866">
        <v>0.0793</v>
      </c>
      <c r="IZ866">
        <v>-1.414774939843471</v>
      </c>
      <c r="JA866">
        <v>-0.002262605230658699</v>
      </c>
      <c r="JB866">
        <v>4.117972070868355E-07</v>
      </c>
      <c r="JC866">
        <v>-1.535053720392113E-10</v>
      </c>
      <c r="JD866">
        <v>-0.05773197212917025</v>
      </c>
      <c r="JE866">
        <v>-0.004387372397949352</v>
      </c>
      <c r="JF866">
        <v>0.001148265067849212</v>
      </c>
      <c r="JG866">
        <v>-2.372704636287677E-05</v>
      </c>
      <c r="JH866">
        <v>4</v>
      </c>
      <c r="JI866">
        <v>2346</v>
      </c>
      <c r="JJ866">
        <v>1</v>
      </c>
      <c r="JK866">
        <v>24</v>
      </c>
      <c r="JL866">
        <v>21785.8</v>
      </c>
      <c r="JM866">
        <v>29358634.4</v>
      </c>
      <c r="JN866">
        <v>2.65015</v>
      </c>
      <c r="JO866">
        <v>2.24365</v>
      </c>
      <c r="JP866">
        <v>1.39648</v>
      </c>
      <c r="JQ866">
        <v>2.35596</v>
      </c>
      <c r="JR866">
        <v>1.49536</v>
      </c>
      <c r="JS866">
        <v>2.53784</v>
      </c>
      <c r="JT866">
        <v>35.9645</v>
      </c>
      <c r="JU866">
        <v>24.0262</v>
      </c>
      <c r="JV866">
        <v>18</v>
      </c>
      <c r="JW866">
        <v>502.875</v>
      </c>
      <c r="JX866">
        <v>437.426</v>
      </c>
      <c r="JY866">
        <v>18.5227</v>
      </c>
      <c r="JZ866">
        <v>31.4441</v>
      </c>
      <c r="KA866">
        <v>30.0003</v>
      </c>
      <c r="KB866">
        <v>31.2243</v>
      </c>
      <c r="KC866">
        <v>31.1494</v>
      </c>
      <c r="KD866">
        <v>53.0357</v>
      </c>
      <c r="KE866">
        <v>21.2796</v>
      </c>
      <c r="KF866">
        <v>21.842</v>
      </c>
      <c r="KG866">
        <v>18.5175</v>
      </c>
      <c r="KH866">
        <v>1376.46</v>
      </c>
      <c r="KI866">
        <v>12.4882</v>
      </c>
      <c r="KJ866">
        <v>100.758</v>
      </c>
      <c r="KK866">
        <v>100.144</v>
      </c>
    </row>
    <row r="867" spans="1:297">
      <c r="A867">
        <v>851</v>
      </c>
      <c r="B867">
        <v>1761518069.1</v>
      </c>
      <c r="C867">
        <v>10858.59999990463</v>
      </c>
      <c r="D867" t="s">
        <v>2152</v>
      </c>
      <c r="E867" t="s">
        <v>2153</v>
      </c>
      <c r="F867">
        <v>5</v>
      </c>
      <c r="G867" t="s">
        <v>1989</v>
      </c>
      <c r="H867" t="s">
        <v>436</v>
      </c>
      <c r="I867">
        <v>1761518066.6</v>
      </c>
      <c r="J867">
        <f>(K867)/1000</f>
        <v>0</v>
      </c>
      <c r="K867">
        <f>IF(DP867, AN867, AH867)</f>
        <v>0</v>
      </c>
      <c r="L867">
        <f>IF(DP867, AI867, AG867)</f>
        <v>0</v>
      </c>
      <c r="M867">
        <f>DR867 - IF(AU867&gt;1, L867*DL867*100.0/(AW867), 0)</f>
        <v>0</v>
      </c>
      <c r="N867">
        <f>((T867-J867/2)*M867-L867)/(T867+J867/2)</f>
        <v>0</v>
      </c>
      <c r="O867">
        <f>N867*(DY867+DZ867)/1000.0</f>
        <v>0</v>
      </c>
      <c r="P867">
        <f>(DR867 - IF(AU867&gt;1, L867*DL867*100.0/(AW867), 0))*(DY867+DZ867)/1000.0</f>
        <v>0</v>
      </c>
      <c r="Q867">
        <f>2.0/((1/S867-1/R867)+SIGN(S867)*SQRT((1/S867-1/R867)*(1/S867-1/R867) + 4*DM867/((DM867+1)*(DM867+1))*(2*1/S867*1/R867-1/R867*1/R867)))</f>
        <v>0</v>
      </c>
      <c r="R867">
        <f>IF(LEFT(DN867,1)&lt;&gt;"0",IF(LEFT(DN867,1)="1",3.0,DO867),$D$5+$E$5*(EF867*DY867/($K$5*1000))+$F$5*(EF867*DY867/($K$5*1000))*MAX(MIN(DL867,$J$5),$I$5)*MAX(MIN(DL867,$J$5),$I$5)+$G$5*MAX(MIN(DL867,$J$5),$I$5)*(EF867*DY867/($K$5*1000))+$H$5*(EF867*DY867/($K$5*1000))*(EF867*DY867/($K$5*1000)))</f>
        <v>0</v>
      </c>
      <c r="S867">
        <f>J867*(1000-(1000*0.61365*exp(17.502*W867/(240.97+W867))/(DY867+DZ867)+DT867)/2)/(1000*0.61365*exp(17.502*W867/(240.97+W867))/(DY867+DZ867)-DT867)</f>
        <v>0</v>
      </c>
      <c r="T867">
        <f>1/((DM867+1)/(Q867/1.6)+1/(R867/1.37)) + DM867/((DM867+1)/(Q867/1.6) + DM867/(R867/1.37))</f>
        <v>0</v>
      </c>
      <c r="U867">
        <f>(DH867*DK867)</f>
        <v>0</v>
      </c>
      <c r="V867">
        <f>(EA867+(U867+2*0.95*5.67E-8*(((EA867+$B$7)+273)^4-(EA867+273)^4)-44100*J867)/(1.84*29.3*R867+8*0.95*5.67E-8*(EA867+273)^3))</f>
        <v>0</v>
      </c>
      <c r="W867">
        <f>($C$7*EB867+$D$7*EC867+$E$7*V867)</f>
        <v>0</v>
      </c>
      <c r="X867">
        <f>0.61365*exp(17.502*W867/(240.97+W867))</f>
        <v>0</v>
      </c>
      <c r="Y867">
        <f>(Z867/AA867*100)</f>
        <v>0</v>
      </c>
      <c r="Z867">
        <f>DT867*(DY867+DZ867)/1000</f>
        <v>0</v>
      </c>
      <c r="AA867">
        <f>0.61365*exp(17.502*EA867/(240.97+EA867))</f>
        <v>0</v>
      </c>
      <c r="AB867">
        <f>(X867-DT867*(DY867+DZ867)/1000)</f>
        <v>0</v>
      </c>
      <c r="AC867">
        <f>(-J867*44100)</f>
        <v>0</v>
      </c>
      <c r="AD867">
        <f>2*29.3*R867*0.92*(EA867-W867)</f>
        <v>0</v>
      </c>
      <c r="AE867">
        <f>2*0.95*5.67E-8*(((EA867+$B$7)+273)^4-(W867+273)^4)</f>
        <v>0</v>
      </c>
      <c r="AF867">
        <f>U867+AE867+AC867+AD867</f>
        <v>0</v>
      </c>
      <c r="AG867">
        <f>DX867*AU867*(DS867-DR867*(1000-AU867*DU867)/(1000-AU867*DT867))/(100*DL867)</f>
        <v>0</v>
      </c>
      <c r="AH867">
        <f>1000*DX867*AU867*(DT867-DU867)/(100*DL867*(1000-AU867*DT867))</f>
        <v>0</v>
      </c>
      <c r="AI867">
        <f>(AJ867 - AK867 - DY867*1E3/(8.314*(EA867+273.15)) * AM867/DX867 * AL867) * DX867/(100*DL867) * (1000 - DU867)/1000</f>
        <v>0</v>
      </c>
      <c r="AJ867">
        <v>1378.168230203688</v>
      </c>
      <c r="AK867">
        <v>1337.802666666666</v>
      </c>
      <c r="AL867">
        <v>3.416214764192761</v>
      </c>
      <c r="AM867">
        <v>65.59915054871037</v>
      </c>
      <c r="AN867">
        <f>(AP867 - AO867 + DY867*1E3/(8.314*(EA867+273.15)) * AR867/DX867 * AQ867) * DX867/(100*DL867) * 1000/(1000 - AP867)</f>
        <v>0</v>
      </c>
      <c r="AO867">
        <v>12.43831669377352</v>
      </c>
      <c r="AP867">
        <v>16.81808606060606</v>
      </c>
      <c r="AQ867">
        <v>1.755943978601988E-05</v>
      </c>
      <c r="AR867">
        <v>106.857020934854</v>
      </c>
      <c r="AS867">
        <v>0</v>
      </c>
      <c r="AT867">
        <v>0</v>
      </c>
      <c r="AU867">
        <f>IF(AS867*$H$13&gt;=AW867,1.0,(AW867/(AW867-AS867*$H$13)))</f>
        <v>0</v>
      </c>
      <c r="AV867">
        <f>(AU867-1)*100</f>
        <v>0</v>
      </c>
      <c r="AW867">
        <f>MAX(0,($B$13+$C$13*EF867)/(1+$D$13*EF867)*DY867/(EA867+273)*$E$13)</f>
        <v>0</v>
      </c>
      <c r="AX867" t="s">
        <v>437</v>
      </c>
      <c r="AY867" t="s">
        <v>437</v>
      </c>
      <c r="AZ867">
        <v>0</v>
      </c>
      <c r="BA867">
        <v>0</v>
      </c>
      <c r="BB867">
        <f>1-AZ867/BA867</f>
        <v>0</v>
      </c>
      <c r="BC867">
        <v>0</v>
      </c>
      <c r="BD867" t="s">
        <v>437</v>
      </c>
      <c r="BE867" t="s">
        <v>437</v>
      </c>
      <c r="BF867">
        <v>0</v>
      </c>
      <c r="BG867">
        <v>0</v>
      </c>
      <c r="BH867">
        <f>1-BF867/BG867</f>
        <v>0</v>
      </c>
      <c r="BI867">
        <v>0.5</v>
      </c>
      <c r="BJ867">
        <f>DI867</f>
        <v>0</v>
      </c>
      <c r="BK867">
        <f>L867</f>
        <v>0</v>
      </c>
      <c r="BL867">
        <f>BH867*BI867*BJ867</f>
        <v>0</v>
      </c>
      <c r="BM867">
        <f>(BK867-BC867)/BJ867</f>
        <v>0</v>
      </c>
      <c r="BN867">
        <f>(BA867-BG867)/BG867</f>
        <v>0</v>
      </c>
      <c r="BO867">
        <f>AZ867/(BB867+AZ867/BG867)</f>
        <v>0</v>
      </c>
      <c r="BP867" t="s">
        <v>437</v>
      </c>
      <c r="BQ867">
        <v>0</v>
      </c>
      <c r="BR867">
        <f>IF(BQ867&lt;&gt;0, BQ867, BO867)</f>
        <v>0</v>
      </c>
      <c r="BS867">
        <f>1-BR867/BG867</f>
        <v>0</v>
      </c>
      <c r="BT867">
        <f>(BG867-BF867)/(BG867-BR867)</f>
        <v>0</v>
      </c>
      <c r="BU867">
        <f>(BA867-BG867)/(BA867-BR867)</f>
        <v>0</v>
      </c>
      <c r="BV867">
        <f>(BG867-BF867)/(BG867-AZ867)</f>
        <v>0</v>
      </c>
      <c r="BW867">
        <f>(BA867-BG867)/(BA867-AZ867)</f>
        <v>0</v>
      </c>
      <c r="BX867">
        <f>(BT867*BR867/BF867)</f>
        <v>0</v>
      </c>
      <c r="BY867">
        <f>(1-BX867)</f>
        <v>0</v>
      </c>
      <c r="BZ867">
        <v>2020</v>
      </c>
      <c r="CA867">
        <v>290.0000000000001</v>
      </c>
      <c r="CB867">
        <v>1590.42</v>
      </c>
      <c r="CC867">
        <v>295</v>
      </c>
      <c r="CD867">
        <v>5220.67</v>
      </c>
      <c r="CE867">
        <v>1591.29</v>
      </c>
      <c r="CF867">
        <v>-0.87</v>
      </c>
      <c r="CG867">
        <v>300.0000000000001</v>
      </c>
      <c r="CH867">
        <v>23.8</v>
      </c>
      <c r="CI867">
        <v>1650.734719841875</v>
      </c>
      <c r="CJ867">
        <v>2.032994541366527</v>
      </c>
      <c r="CK867">
        <v>-31.03478562282126</v>
      </c>
      <c r="CL867">
        <v>0.9198548094063967</v>
      </c>
      <c r="CM867">
        <v>0.9759925733019913</v>
      </c>
      <c r="CN867">
        <v>-0.00431141668520578</v>
      </c>
      <c r="CO867">
        <v>289.9999999999999</v>
      </c>
      <c r="CP867">
        <v>1590.91</v>
      </c>
      <c r="CQ867">
        <v>765</v>
      </c>
      <c r="CR867">
        <v>5219.32</v>
      </c>
      <c r="CS867">
        <v>1591.27</v>
      </c>
      <c r="CT867">
        <v>-0.36</v>
      </c>
      <c r="DH867">
        <f>$B$11*EG867+$C$11*EH867+$F$11*ES867*(1-EV867)</f>
        <v>0</v>
      </c>
      <c r="DI867">
        <f>DH867*DJ867</f>
        <v>0</v>
      </c>
      <c r="DJ867">
        <f>($B$11*$D$9+$C$11*$D$9+$F$11*((FF867+EX867)/MAX(FF867+EX867+FG867, 0.1)*$I$9+FG867/MAX(FF867+EX867+FG867, 0.1)*$J$9))/($B$11+$C$11+$F$11)</f>
        <v>0</v>
      </c>
      <c r="DK867">
        <f>($B$11*$K$9+$C$11*$K$9+$F$11*((FF867+EX867)/MAX(FF867+EX867+FG867, 0.1)*$P$9+FG867/MAX(FF867+EX867+FG867, 0.1)*$Q$9))/($B$11+$C$11+$F$11)</f>
        <v>0</v>
      </c>
      <c r="DL867">
        <v>6</v>
      </c>
      <c r="DM867">
        <v>0.5</v>
      </c>
      <c r="DN867" t="s">
        <v>438</v>
      </c>
      <c r="DO867">
        <v>2</v>
      </c>
      <c r="DP867" t="b">
        <v>1</v>
      </c>
      <c r="DQ867">
        <v>1761518066.6</v>
      </c>
      <c r="DR867">
        <v>1308.572222222222</v>
      </c>
      <c r="DS867">
        <v>1362.518888888889</v>
      </c>
      <c r="DT867">
        <v>16.81595555555556</v>
      </c>
      <c r="DU867">
        <v>12.43665555555555</v>
      </c>
      <c r="DV867">
        <v>1312.593333333333</v>
      </c>
      <c r="DW867">
        <v>16.7367</v>
      </c>
      <c r="DX867">
        <v>500.0216666666666</v>
      </c>
      <c r="DY867">
        <v>90.23821111111111</v>
      </c>
      <c r="DZ867">
        <v>0.09998237777777778</v>
      </c>
      <c r="EA867">
        <v>24.29393333333334</v>
      </c>
      <c r="EB867">
        <v>24.01606666666667</v>
      </c>
      <c r="EC867">
        <v>999.9000000000001</v>
      </c>
      <c r="ED867">
        <v>0</v>
      </c>
      <c r="EE867">
        <v>0</v>
      </c>
      <c r="EF867">
        <v>10004.57222222222</v>
      </c>
      <c r="EG867">
        <v>0</v>
      </c>
      <c r="EH867">
        <v>1069.19</v>
      </c>
      <c r="EI867">
        <v>-53.94581111111111</v>
      </c>
      <c r="EJ867">
        <v>1330.953333333333</v>
      </c>
      <c r="EK867">
        <v>1379.677777777778</v>
      </c>
      <c r="EL867">
        <v>4.379286666666666</v>
      </c>
      <c r="EM867">
        <v>1362.518888888889</v>
      </c>
      <c r="EN867">
        <v>12.43665555555555</v>
      </c>
      <c r="EO867">
        <v>1.517441111111111</v>
      </c>
      <c r="EP867">
        <v>1.122261111111111</v>
      </c>
      <c r="EQ867">
        <v>13.14505555555556</v>
      </c>
      <c r="ER867">
        <v>8.608417777777779</v>
      </c>
      <c r="ES867">
        <v>2000.003333333334</v>
      </c>
      <c r="ET867">
        <v>0.9799956666666666</v>
      </c>
      <c r="EU867">
        <v>0.02000412222222222</v>
      </c>
      <c r="EV867">
        <v>0</v>
      </c>
      <c r="EW867">
        <v>1315.14</v>
      </c>
      <c r="EX867">
        <v>5.00097</v>
      </c>
      <c r="EY867">
        <v>26649.95555555555</v>
      </c>
      <c r="EZ867">
        <v>16707.6</v>
      </c>
      <c r="FA867">
        <v>41.687</v>
      </c>
      <c r="FB867">
        <v>42.75</v>
      </c>
      <c r="FC867">
        <v>41.812</v>
      </c>
      <c r="FD867">
        <v>42.125</v>
      </c>
      <c r="FE867">
        <v>41.687</v>
      </c>
      <c r="FF867">
        <v>1955.093333333333</v>
      </c>
      <c r="FG867">
        <v>39.91</v>
      </c>
      <c r="FH867">
        <v>0</v>
      </c>
      <c r="FI867">
        <v>12940.40000009537</v>
      </c>
      <c r="FJ867">
        <v>0</v>
      </c>
      <c r="FK867">
        <v>1315.776</v>
      </c>
      <c r="FL867">
        <v>-8.176153832293529</v>
      </c>
      <c r="FM867">
        <v>-173.3076920813072</v>
      </c>
      <c r="FN867">
        <v>26663.004</v>
      </c>
      <c r="FO867">
        <v>15</v>
      </c>
      <c r="FP867">
        <v>0</v>
      </c>
      <c r="FQ867" t="s">
        <v>439</v>
      </c>
      <c r="FR867">
        <v>1760210915.6</v>
      </c>
      <c r="FS867">
        <v>0</v>
      </c>
      <c r="FT867">
        <v>0</v>
      </c>
      <c r="FU867">
        <v>-0.215</v>
      </c>
      <c r="FV867">
        <v>0</v>
      </c>
      <c r="FW867">
        <v>-0.6919999999999999</v>
      </c>
      <c r="FX867">
        <v>0</v>
      </c>
      <c r="FY867">
        <v>400</v>
      </c>
      <c r="FZ867">
        <v>0</v>
      </c>
      <c r="GA867">
        <v>0.15</v>
      </c>
      <c r="GB867">
        <v>0</v>
      </c>
      <c r="GC867">
        <v>-53.498565</v>
      </c>
      <c r="GD867">
        <v>-2.920095309568418</v>
      </c>
      <c r="GE867">
        <v>0.3082739638292541</v>
      </c>
      <c r="GF867">
        <v>0</v>
      </c>
      <c r="GG867">
        <v>1316.369705882353</v>
      </c>
      <c r="GH867">
        <v>-8.561497319333871</v>
      </c>
      <c r="GI867">
        <v>0.8938794671151705</v>
      </c>
      <c r="GJ867">
        <v>0</v>
      </c>
      <c r="GK867">
        <v>4.43414175</v>
      </c>
      <c r="GL867">
        <v>-0.2316341088180146</v>
      </c>
      <c r="GM867">
        <v>0.02821092163396126</v>
      </c>
      <c r="GN867">
        <v>0</v>
      </c>
      <c r="GO867">
        <v>0</v>
      </c>
      <c r="GP867">
        <v>3</v>
      </c>
      <c r="GQ867" t="s">
        <v>455</v>
      </c>
      <c r="GR867">
        <v>3.13326</v>
      </c>
      <c r="GS867">
        <v>2.76044</v>
      </c>
      <c r="GT867">
        <v>0.20314</v>
      </c>
      <c r="GU867">
        <v>0.205835</v>
      </c>
      <c r="GV867">
        <v>0.0818475</v>
      </c>
      <c r="GW867">
        <v>0.0650478</v>
      </c>
      <c r="GX867">
        <v>25253.9</v>
      </c>
      <c r="GY867">
        <v>25176.6</v>
      </c>
      <c r="GZ867">
        <v>29483.4</v>
      </c>
      <c r="HA867">
        <v>29314.2</v>
      </c>
      <c r="HB867">
        <v>35775.8</v>
      </c>
      <c r="HC867">
        <v>36311</v>
      </c>
      <c r="HD867">
        <v>41484.2</v>
      </c>
      <c r="HE867">
        <v>41644.2</v>
      </c>
      <c r="HF867">
        <v>1.9112</v>
      </c>
      <c r="HG867">
        <v>1.82472</v>
      </c>
      <c r="HH867">
        <v>-0.0145175</v>
      </c>
      <c r="HI867">
        <v>0</v>
      </c>
      <c r="HJ867">
        <v>24.248</v>
      </c>
      <c r="HK867">
        <v>999.9</v>
      </c>
      <c r="HL867">
        <v>31.4</v>
      </c>
      <c r="HM867">
        <v>31.2</v>
      </c>
      <c r="HN867">
        <v>15.8783</v>
      </c>
      <c r="HO867">
        <v>62.4889</v>
      </c>
      <c r="HP867">
        <v>30.6931</v>
      </c>
      <c r="HQ867">
        <v>1</v>
      </c>
      <c r="HR867">
        <v>0.315653</v>
      </c>
      <c r="HS867">
        <v>5.18465</v>
      </c>
      <c r="HT867">
        <v>20.2645</v>
      </c>
      <c r="HU867">
        <v>5.21924</v>
      </c>
      <c r="HV867">
        <v>12.0159</v>
      </c>
      <c r="HW867">
        <v>4.9892</v>
      </c>
      <c r="HX867">
        <v>3.2877</v>
      </c>
      <c r="HY867">
        <v>9999</v>
      </c>
      <c r="HZ867">
        <v>9999</v>
      </c>
      <c r="IA867">
        <v>9999</v>
      </c>
      <c r="IB867">
        <v>999.9</v>
      </c>
      <c r="IC867">
        <v>4.97282</v>
      </c>
      <c r="ID867">
        <v>1.8666</v>
      </c>
      <c r="IE867">
        <v>1.86586</v>
      </c>
      <c r="IF867">
        <v>1.86584</v>
      </c>
      <c r="IG867">
        <v>1.86768</v>
      </c>
      <c r="IH867">
        <v>1.87012</v>
      </c>
      <c r="II867">
        <v>1.86875</v>
      </c>
      <c r="IJ867">
        <v>1.87027</v>
      </c>
      <c r="IK867">
        <v>0</v>
      </c>
      <c r="IL867">
        <v>0</v>
      </c>
      <c r="IM867">
        <v>0</v>
      </c>
      <c r="IN867">
        <v>0</v>
      </c>
      <c r="IO867" t="s">
        <v>441</v>
      </c>
      <c r="IP867" t="s">
        <v>442</v>
      </c>
      <c r="IQ867" t="s">
        <v>443</v>
      </c>
      <c r="IR867" t="s">
        <v>443</v>
      </c>
      <c r="IS867" t="s">
        <v>443</v>
      </c>
      <c r="IT867" t="s">
        <v>443</v>
      </c>
      <c r="IU867">
        <v>0</v>
      </c>
      <c r="IV867">
        <v>100</v>
      </c>
      <c r="IW867">
        <v>100</v>
      </c>
      <c r="IX867">
        <v>-4.04</v>
      </c>
      <c r="IY867">
        <v>0.0793</v>
      </c>
      <c r="IZ867">
        <v>-1.414774939843471</v>
      </c>
      <c r="JA867">
        <v>-0.002262605230658699</v>
      </c>
      <c r="JB867">
        <v>4.117972070868355E-07</v>
      </c>
      <c r="JC867">
        <v>-1.535053720392113E-10</v>
      </c>
      <c r="JD867">
        <v>-0.05773197212917025</v>
      </c>
      <c r="JE867">
        <v>-0.004387372397949352</v>
      </c>
      <c r="JF867">
        <v>0.001148265067849212</v>
      </c>
      <c r="JG867">
        <v>-2.372704636287677E-05</v>
      </c>
      <c r="JH867">
        <v>4</v>
      </c>
      <c r="JI867">
        <v>2346</v>
      </c>
      <c r="JJ867">
        <v>1</v>
      </c>
      <c r="JK867">
        <v>24</v>
      </c>
      <c r="JL867">
        <v>21785.9</v>
      </c>
      <c r="JM867">
        <v>29358634.5</v>
      </c>
      <c r="JN867">
        <v>2.67822</v>
      </c>
      <c r="JO867">
        <v>2.23389</v>
      </c>
      <c r="JP867">
        <v>1.39771</v>
      </c>
      <c r="JQ867">
        <v>2.35229</v>
      </c>
      <c r="JR867">
        <v>1.49536</v>
      </c>
      <c r="JS867">
        <v>2.58301</v>
      </c>
      <c r="JT867">
        <v>35.9645</v>
      </c>
      <c r="JU867">
        <v>24.035</v>
      </c>
      <c r="JV867">
        <v>18</v>
      </c>
      <c r="JW867">
        <v>503.105</v>
      </c>
      <c r="JX867">
        <v>437.567</v>
      </c>
      <c r="JY867">
        <v>18.5152</v>
      </c>
      <c r="JZ867">
        <v>31.4469</v>
      </c>
      <c r="KA867">
        <v>30.0003</v>
      </c>
      <c r="KB867">
        <v>31.2243</v>
      </c>
      <c r="KC867">
        <v>31.1495</v>
      </c>
      <c r="KD867">
        <v>53.5904</v>
      </c>
      <c r="KE867">
        <v>21.2796</v>
      </c>
      <c r="KF867">
        <v>21.842</v>
      </c>
      <c r="KG867">
        <v>18.5038</v>
      </c>
      <c r="KH867">
        <v>1389.83</v>
      </c>
      <c r="KI867">
        <v>12.5071</v>
      </c>
      <c r="KJ867">
        <v>100.759</v>
      </c>
      <c r="KK867">
        <v>100.143</v>
      </c>
    </row>
    <row r="868" spans="1:297">
      <c r="A868">
        <v>852</v>
      </c>
      <c r="B868">
        <v>1761518073.6</v>
      </c>
      <c r="C868">
        <v>10863.09999990463</v>
      </c>
      <c r="D868" t="s">
        <v>2154</v>
      </c>
      <c r="E868" t="s">
        <v>2155</v>
      </c>
      <c r="F868">
        <v>5</v>
      </c>
      <c r="G868" t="s">
        <v>1989</v>
      </c>
      <c r="H868" t="s">
        <v>436</v>
      </c>
      <c r="I868">
        <v>1761518071.044444</v>
      </c>
      <c r="J868">
        <f>(K868)/1000</f>
        <v>0</v>
      </c>
      <c r="K868">
        <f>IF(DP868, AN868, AH868)</f>
        <v>0</v>
      </c>
      <c r="L868">
        <f>IF(DP868, AI868, AG868)</f>
        <v>0</v>
      </c>
      <c r="M868">
        <f>DR868 - IF(AU868&gt;1, L868*DL868*100.0/(AW868), 0)</f>
        <v>0</v>
      </c>
      <c r="N868">
        <f>((T868-J868/2)*M868-L868)/(T868+J868/2)</f>
        <v>0</v>
      </c>
      <c r="O868">
        <f>N868*(DY868+DZ868)/1000.0</f>
        <v>0</v>
      </c>
      <c r="P868">
        <f>(DR868 - IF(AU868&gt;1, L868*DL868*100.0/(AW868), 0))*(DY868+DZ868)/1000.0</f>
        <v>0</v>
      </c>
      <c r="Q868">
        <f>2.0/((1/S868-1/R868)+SIGN(S868)*SQRT((1/S868-1/R868)*(1/S868-1/R868) + 4*DM868/((DM868+1)*(DM868+1))*(2*1/S868*1/R868-1/R868*1/R868)))</f>
        <v>0</v>
      </c>
      <c r="R868">
        <f>IF(LEFT(DN868,1)&lt;&gt;"0",IF(LEFT(DN868,1)="1",3.0,DO868),$D$5+$E$5*(EF868*DY868/($K$5*1000))+$F$5*(EF868*DY868/($K$5*1000))*MAX(MIN(DL868,$J$5),$I$5)*MAX(MIN(DL868,$J$5),$I$5)+$G$5*MAX(MIN(DL868,$J$5),$I$5)*(EF868*DY868/($K$5*1000))+$H$5*(EF868*DY868/($K$5*1000))*(EF868*DY868/($K$5*1000)))</f>
        <v>0</v>
      </c>
      <c r="S868">
        <f>J868*(1000-(1000*0.61365*exp(17.502*W868/(240.97+W868))/(DY868+DZ868)+DT868)/2)/(1000*0.61365*exp(17.502*W868/(240.97+W868))/(DY868+DZ868)-DT868)</f>
        <v>0</v>
      </c>
      <c r="T868">
        <f>1/((DM868+1)/(Q868/1.6)+1/(R868/1.37)) + DM868/((DM868+1)/(Q868/1.6) + DM868/(R868/1.37))</f>
        <v>0</v>
      </c>
      <c r="U868">
        <f>(DH868*DK868)</f>
        <v>0</v>
      </c>
      <c r="V868">
        <f>(EA868+(U868+2*0.95*5.67E-8*(((EA868+$B$7)+273)^4-(EA868+273)^4)-44100*J868)/(1.84*29.3*R868+8*0.95*5.67E-8*(EA868+273)^3))</f>
        <v>0</v>
      </c>
      <c r="W868">
        <f>($C$7*EB868+$D$7*EC868+$E$7*V868)</f>
        <v>0</v>
      </c>
      <c r="X868">
        <f>0.61365*exp(17.502*W868/(240.97+W868))</f>
        <v>0</v>
      </c>
      <c r="Y868">
        <f>(Z868/AA868*100)</f>
        <v>0</v>
      </c>
      <c r="Z868">
        <f>DT868*(DY868+DZ868)/1000</f>
        <v>0</v>
      </c>
      <c r="AA868">
        <f>0.61365*exp(17.502*EA868/(240.97+EA868))</f>
        <v>0</v>
      </c>
      <c r="AB868">
        <f>(X868-DT868*(DY868+DZ868)/1000)</f>
        <v>0</v>
      </c>
      <c r="AC868">
        <f>(-J868*44100)</f>
        <v>0</v>
      </c>
      <c r="AD868">
        <f>2*29.3*R868*0.92*(EA868-W868)</f>
        <v>0</v>
      </c>
      <c r="AE868">
        <f>2*0.95*5.67E-8*(((EA868+$B$7)+273)^4-(W868+273)^4)</f>
        <v>0</v>
      </c>
      <c r="AF868">
        <f>U868+AE868+AC868+AD868</f>
        <v>0</v>
      </c>
      <c r="AG868">
        <f>DX868*AU868*(DS868-DR868*(1000-AU868*DU868)/(1000-AU868*DT868))/(100*DL868)</f>
        <v>0</v>
      </c>
      <c r="AH868">
        <f>1000*DX868*AU868*(DT868-DU868)/(100*DL868*(1000-AU868*DT868))</f>
        <v>0</v>
      </c>
      <c r="AI868">
        <f>(AJ868 - AK868 - DY868*1E3/(8.314*(EA868+273.15)) * AM868/DX868 * AL868) * DX868/(100*DL868) * (1000 - DU868)/1000</f>
        <v>0</v>
      </c>
      <c r="AJ868">
        <v>1393.310740906838</v>
      </c>
      <c r="AK868">
        <v>1352.850424242424</v>
      </c>
      <c r="AL868">
        <v>3.341901914761694</v>
      </c>
      <c r="AM868">
        <v>65.59915054871037</v>
      </c>
      <c r="AN868">
        <f>(AP868 - AO868 + DY868*1E3/(8.314*(EA868+273.15)) * AR868/DX868 * AQ868) * DX868/(100*DL868) * 1000/(1000 - AP868)</f>
        <v>0</v>
      </c>
      <c r="AO868">
        <v>12.45442255065832</v>
      </c>
      <c r="AP868">
        <v>16.81949818181819</v>
      </c>
      <c r="AQ868">
        <v>5.370129808237467E-05</v>
      </c>
      <c r="AR868">
        <v>106.857020934854</v>
      </c>
      <c r="AS868">
        <v>0</v>
      </c>
      <c r="AT868">
        <v>0</v>
      </c>
      <c r="AU868">
        <f>IF(AS868*$H$13&gt;=AW868,1.0,(AW868/(AW868-AS868*$H$13)))</f>
        <v>0</v>
      </c>
      <c r="AV868">
        <f>(AU868-1)*100</f>
        <v>0</v>
      </c>
      <c r="AW868">
        <f>MAX(0,($B$13+$C$13*EF868)/(1+$D$13*EF868)*DY868/(EA868+273)*$E$13)</f>
        <v>0</v>
      </c>
      <c r="AX868" t="s">
        <v>437</v>
      </c>
      <c r="AY868" t="s">
        <v>437</v>
      </c>
      <c r="AZ868">
        <v>0</v>
      </c>
      <c r="BA868">
        <v>0</v>
      </c>
      <c r="BB868">
        <f>1-AZ868/BA868</f>
        <v>0</v>
      </c>
      <c r="BC868">
        <v>0</v>
      </c>
      <c r="BD868" t="s">
        <v>437</v>
      </c>
      <c r="BE868" t="s">
        <v>437</v>
      </c>
      <c r="BF868">
        <v>0</v>
      </c>
      <c r="BG868">
        <v>0</v>
      </c>
      <c r="BH868">
        <f>1-BF868/BG868</f>
        <v>0</v>
      </c>
      <c r="BI868">
        <v>0.5</v>
      </c>
      <c r="BJ868">
        <f>DI868</f>
        <v>0</v>
      </c>
      <c r="BK868">
        <f>L868</f>
        <v>0</v>
      </c>
      <c r="BL868">
        <f>BH868*BI868*BJ868</f>
        <v>0</v>
      </c>
      <c r="BM868">
        <f>(BK868-BC868)/BJ868</f>
        <v>0</v>
      </c>
      <c r="BN868">
        <f>(BA868-BG868)/BG868</f>
        <v>0</v>
      </c>
      <c r="BO868">
        <f>AZ868/(BB868+AZ868/BG868)</f>
        <v>0</v>
      </c>
      <c r="BP868" t="s">
        <v>437</v>
      </c>
      <c r="BQ868">
        <v>0</v>
      </c>
      <c r="BR868">
        <f>IF(BQ868&lt;&gt;0, BQ868, BO868)</f>
        <v>0</v>
      </c>
      <c r="BS868">
        <f>1-BR868/BG868</f>
        <v>0</v>
      </c>
      <c r="BT868">
        <f>(BG868-BF868)/(BG868-BR868)</f>
        <v>0</v>
      </c>
      <c r="BU868">
        <f>(BA868-BG868)/(BA868-BR868)</f>
        <v>0</v>
      </c>
      <c r="BV868">
        <f>(BG868-BF868)/(BG868-AZ868)</f>
        <v>0</v>
      </c>
      <c r="BW868">
        <f>(BA868-BG868)/(BA868-AZ868)</f>
        <v>0</v>
      </c>
      <c r="BX868">
        <f>(BT868*BR868/BF868)</f>
        <v>0</v>
      </c>
      <c r="BY868">
        <f>(1-BX868)</f>
        <v>0</v>
      </c>
      <c r="BZ868">
        <v>2020</v>
      </c>
      <c r="CA868">
        <v>290.0000000000001</v>
      </c>
      <c r="CB868">
        <v>1590.42</v>
      </c>
      <c r="CC868">
        <v>295</v>
      </c>
      <c r="CD868">
        <v>5220.67</v>
      </c>
      <c r="CE868">
        <v>1591.29</v>
      </c>
      <c r="CF868">
        <v>-0.87</v>
      </c>
      <c r="CG868">
        <v>300.0000000000001</v>
      </c>
      <c r="CH868">
        <v>23.8</v>
      </c>
      <c r="CI868">
        <v>1650.734719841875</v>
      </c>
      <c r="CJ868">
        <v>2.032994541366527</v>
      </c>
      <c r="CK868">
        <v>-31.03478562282126</v>
      </c>
      <c r="CL868">
        <v>0.9198548094063967</v>
      </c>
      <c r="CM868">
        <v>0.9759925733019913</v>
      </c>
      <c r="CN868">
        <v>-0.00431141668520578</v>
      </c>
      <c r="CO868">
        <v>289.9999999999999</v>
      </c>
      <c r="CP868">
        <v>1590.91</v>
      </c>
      <c r="CQ868">
        <v>765</v>
      </c>
      <c r="CR868">
        <v>5219.32</v>
      </c>
      <c r="CS868">
        <v>1591.27</v>
      </c>
      <c r="CT868">
        <v>-0.36</v>
      </c>
      <c r="DH868">
        <f>$B$11*EG868+$C$11*EH868+$F$11*ES868*(1-EV868)</f>
        <v>0</v>
      </c>
      <c r="DI868">
        <f>DH868*DJ868</f>
        <v>0</v>
      </c>
      <c r="DJ868">
        <f>($B$11*$D$9+$C$11*$D$9+$F$11*((FF868+EX868)/MAX(FF868+EX868+FG868, 0.1)*$I$9+FG868/MAX(FF868+EX868+FG868, 0.1)*$J$9))/($B$11+$C$11+$F$11)</f>
        <v>0</v>
      </c>
      <c r="DK868">
        <f>($B$11*$K$9+$C$11*$K$9+$F$11*((FF868+EX868)/MAX(FF868+EX868+FG868, 0.1)*$P$9+FG868/MAX(FF868+EX868+FG868, 0.1)*$Q$9))/($B$11+$C$11+$F$11)</f>
        <v>0</v>
      </c>
      <c r="DL868">
        <v>6</v>
      </c>
      <c r="DM868">
        <v>0.5</v>
      </c>
      <c r="DN868" t="s">
        <v>438</v>
      </c>
      <c r="DO868">
        <v>2</v>
      </c>
      <c r="DP868" t="b">
        <v>1</v>
      </c>
      <c r="DQ868">
        <v>1761518071.044444</v>
      </c>
      <c r="DR868">
        <v>1323.342222222222</v>
      </c>
      <c r="DS868">
        <v>1377.274444444444</v>
      </c>
      <c r="DT868">
        <v>16.8195</v>
      </c>
      <c r="DU868">
        <v>12.45394444444444</v>
      </c>
      <c r="DV868">
        <v>1327.393333333333</v>
      </c>
      <c r="DW868">
        <v>16.7402</v>
      </c>
      <c r="DX868">
        <v>499.9887777777778</v>
      </c>
      <c r="DY868">
        <v>90.23936666666667</v>
      </c>
      <c r="DZ868">
        <v>0.1000214777777778</v>
      </c>
      <c r="EA868">
        <v>24.2935</v>
      </c>
      <c r="EB868">
        <v>24.0049</v>
      </c>
      <c r="EC868">
        <v>999.9000000000001</v>
      </c>
      <c r="ED868">
        <v>0</v>
      </c>
      <c r="EE868">
        <v>0</v>
      </c>
      <c r="EF868">
        <v>10010.53888888889</v>
      </c>
      <c r="EG868">
        <v>0</v>
      </c>
      <c r="EH868">
        <v>1069.2</v>
      </c>
      <c r="EI868">
        <v>-53.93326666666667</v>
      </c>
      <c r="EJ868">
        <v>1345.981111111111</v>
      </c>
      <c r="EK868">
        <v>1394.642222222222</v>
      </c>
      <c r="EL868">
        <v>4.365542222222222</v>
      </c>
      <c r="EM868">
        <v>1377.274444444444</v>
      </c>
      <c r="EN868">
        <v>12.45394444444444</v>
      </c>
      <c r="EO868">
        <v>1.51778</v>
      </c>
      <c r="EP868">
        <v>1.123836666666667</v>
      </c>
      <c r="EQ868">
        <v>13.14848888888889</v>
      </c>
      <c r="ER868">
        <v>8.629141111111112</v>
      </c>
      <c r="ES868">
        <v>1999.98</v>
      </c>
      <c r="ET868">
        <v>0.9799953333333333</v>
      </c>
      <c r="EU868">
        <v>0.02000445555555556</v>
      </c>
      <c r="EV868">
        <v>0</v>
      </c>
      <c r="EW868">
        <v>1314.311111111111</v>
      </c>
      <c r="EX868">
        <v>5.00097</v>
      </c>
      <c r="EY868">
        <v>26636.42222222222</v>
      </c>
      <c r="EZ868">
        <v>16707.41111111111</v>
      </c>
      <c r="FA868">
        <v>41.687</v>
      </c>
      <c r="FB868">
        <v>42.75</v>
      </c>
      <c r="FC868">
        <v>41.812</v>
      </c>
      <c r="FD868">
        <v>42.111</v>
      </c>
      <c r="FE868">
        <v>41.687</v>
      </c>
      <c r="FF868">
        <v>1955.07</v>
      </c>
      <c r="FG868">
        <v>39.91</v>
      </c>
      <c r="FH868">
        <v>0</v>
      </c>
      <c r="FI868">
        <v>12944.60000014305</v>
      </c>
      <c r="FJ868">
        <v>0</v>
      </c>
      <c r="FK868">
        <v>1315.212692307693</v>
      </c>
      <c r="FL868">
        <v>-9.252991457319625</v>
      </c>
      <c r="FM868">
        <v>-176.4649574238905</v>
      </c>
      <c r="FN868">
        <v>26651.73076923077</v>
      </c>
      <c r="FO868">
        <v>15</v>
      </c>
      <c r="FP868">
        <v>0</v>
      </c>
      <c r="FQ868" t="s">
        <v>439</v>
      </c>
      <c r="FR868">
        <v>1760210915.6</v>
      </c>
      <c r="FS868">
        <v>0</v>
      </c>
      <c r="FT868">
        <v>0</v>
      </c>
      <c r="FU868">
        <v>-0.215</v>
      </c>
      <c r="FV868">
        <v>0</v>
      </c>
      <c r="FW868">
        <v>-0.6919999999999999</v>
      </c>
      <c r="FX868">
        <v>0</v>
      </c>
      <c r="FY868">
        <v>400</v>
      </c>
      <c r="FZ868">
        <v>0</v>
      </c>
      <c r="GA868">
        <v>0.15</v>
      </c>
      <c r="GB868">
        <v>0</v>
      </c>
      <c r="GC868">
        <v>-53.6694475</v>
      </c>
      <c r="GD868">
        <v>-2.390081425891096</v>
      </c>
      <c r="GE868">
        <v>0.2650017773407376</v>
      </c>
      <c r="GF868">
        <v>0</v>
      </c>
      <c r="GG868">
        <v>1315.711176470588</v>
      </c>
      <c r="GH868">
        <v>-8.968372801120521</v>
      </c>
      <c r="GI868">
        <v>0.9235028096580647</v>
      </c>
      <c r="GJ868">
        <v>0</v>
      </c>
      <c r="GK868">
        <v>4.4170955</v>
      </c>
      <c r="GL868">
        <v>-0.3587455159474749</v>
      </c>
      <c r="GM868">
        <v>0.03737080504551649</v>
      </c>
      <c r="GN868">
        <v>0</v>
      </c>
      <c r="GO868">
        <v>0</v>
      </c>
      <c r="GP868">
        <v>3</v>
      </c>
      <c r="GQ868" t="s">
        <v>455</v>
      </c>
      <c r="GR868">
        <v>3.13322</v>
      </c>
      <c r="GS868">
        <v>2.76028</v>
      </c>
      <c r="GT868">
        <v>0.204552</v>
      </c>
      <c r="GU868">
        <v>0.20719</v>
      </c>
      <c r="GV868">
        <v>0.0818506</v>
      </c>
      <c r="GW868">
        <v>0.0650491</v>
      </c>
      <c r="GX868">
        <v>25208.7</v>
      </c>
      <c r="GY868">
        <v>25133.5</v>
      </c>
      <c r="GZ868">
        <v>29482.9</v>
      </c>
      <c r="HA868">
        <v>29314.2</v>
      </c>
      <c r="HB868">
        <v>35775.2</v>
      </c>
      <c r="HC868">
        <v>36310.9</v>
      </c>
      <c r="HD868">
        <v>41483.7</v>
      </c>
      <c r="HE868">
        <v>41644.1</v>
      </c>
      <c r="HF868">
        <v>1.91107</v>
      </c>
      <c r="HG868">
        <v>1.82483</v>
      </c>
      <c r="HH868">
        <v>-0.0147447</v>
      </c>
      <c r="HI868">
        <v>0</v>
      </c>
      <c r="HJ868">
        <v>24.248</v>
      </c>
      <c r="HK868">
        <v>999.9</v>
      </c>
      <c r="HL868">
        <v>31.4</v>
      </c>
      <c r="HM868">
        <v>31.2</v>
      </c>
      <c r="HN868">
        <v>15.877</v>
      </c>
      <c r="HO868">
        <v>62.4789</v>
      </c>
      <c r="HP868">
        <v>30.6891</v>
      </c>
      <c r="HQ868">
        <v>1</v>
      </c>
      <c r="HR868">
        <v>0.315747</v>
      </c>
      <c r="HS868">
        <v>5.19177</v>
      </c>
      <c r="HT868">
        <v>20.2646</v>
      </c>
      <c r="HU868">
        <v>5.21939</v>
      </c>
      <c r="HV868">
        <v>12.0159</v>
      </c>
      <c r="HW868">
        <v>4.9891</v>
      </c>
      <c r="HX868">
        <v>3.28775</v>
      </c>
      <c r="HY868">
        <v>9999</v>
      </c>
      <c r="HZ868">
        <v>9999</v>
      </c>
      <c r="IA868">
        <v>9999</v>
      </c>
      <c r="IB868">
        <v>999.9</v>
      </c>
      <c r="IC868">
        <v>4.97286</v>
      </c>
      <c r="ID868">
        <v>1.8666</v>
      </c>
      <c r="IE868">
        <v>1.86586</v>
      </c>
      <c r="IF868">
        <v>1.86584</v>
      </c>
      <c r="IG868">
        <v>1.86769</v>
      </c>
      <c r="IH868">
        <v>1.87013</v>
      </c>
      <c r="II868">
        <v>1.86875</v>
      </c>
      <c r="IJ868">
        <v>1.87027</v>
      </c>
      <c r="IK868">
        <v>0</v>
      </c>
      <c r="IL868">
        <v>0</v>
      </c>
      <c r="IM868">
        <v>0</v>
      </c>
      <c r="IN868">
        <v>0</v>
      </c>
      <c r="IO868" t="s">
        <v>441</v>
      </c>
      <c r="IP868" t="s">
        <v>442</v>
      </c>
      <c r="IQ868" t="s">
        <v>443</v>
      </c>
      <c r="IR868" t="s">
        <v>443</v>
      </c>
      <c r="IS868" t="s">
        <v>443</v>
      </c>
      <c r="IT868" t="s">
        <v>443</v>
      </c>
      <c r="IU868">
        <v>0</v>
      </c>
      <c r="IV868">
        <v>100</v>
      </c>
      <c r="IW868">
        <v>100</v>
      </c>
      <c r="IX868">
        <v>-4.07</v>
      </c>
      <c r="IY868">
        <v>0.0793</v>
      </c>
      <c r="IZ868">
        <v>-1.414774939843471</v>
      </c>
      <c r="JA868">
        <v>-0.002262605230658699</v>
      </c>
      <c r="JB868">
        <v>4.117972070868355E-07</v>
      </c>
      <c r="JC868">
        <v>-1.535053720392113E-10</v>
      </c>
      <c r="JD868">
        <v>-0.05773197212917025</v>
      </c>
      <c r="JE868">
        <v>-0.004387372397949352</v>
      </c>
      <c r="JF868">
        <v>0.001148265067849212</v>
      </c>
      <c r="JG868">
        <v>-2.372704636287677E-05</v>
      </c>
      <c r="JH868">
        <v>4</v>
      </c>
      <c r="JI868">
        <v>2346</v>
      </c>
      <c r="JJ868">
        <v>1</v>
      </c>
      <c r="JK868">
        <v>24</v>
      </c>
      <c r="JL868">
        <v>21786</v>
      </c>
      <c r="JM868">
        <v>29358634.6</v>
      </c>
      <c r="JN868">
        <v>2.70142</v>
      </c>
      <c r="JO868">
        <v>2.23755</v>
      </c>
      <c r="JP868">
        <v>1.39648</v>
      </c>
      <c r="JQ868">
        <v>2.34863</v>
      </c>
      <c r="JR868">
        <v>1.49536</v>
      </c>
      <c r="JS868">
        <v>2.55493</v>
      </c>
      <c r="JT868">
        <v>35.9645</v>
      </c>
      <c r="JU868">
        <v>24.035</v>
      </c>
      <c r="JV868">
        <v>18</v>
      </c>
      <c r="JW868">
        <v>503.022</v>
      </c>
      <c r="JX868">
        <v>437.629</v>
      </c>
      <c r="JY868">
        <v>18.5034</v>
      </c>
      <c r="JZ868">
        <v>31.4469</v>
      </c>
      <c r="KA868">
        <v>30.0003</v>
      </c>
      <c r="KB868">
        <v>31.2243</v>
      </c>
      <c r="KC868">
        <v>31.1495</v>
      </c>
      <c r="KD868">
        <v>54.0522</v>
      </c>
      <c r="KE868">
        <v>21.2796</v>
      </c>
      <c r="KF868">
        <v>21.842</v>
      </c>
      <c r="KG868">
        <v>18.4959</v>
      </c>
      <c r="KH868">
        <v>1403.18</v>
      </c>
      <c r="KI868">
        <v>12.5262</v>
      </c>
      <c r="KJ868">
        <v>100.758</v>
      </c>
      <c r="KK868">
        <v>100.143</v>
      </c>
    </row>
    <row r="869" spans="1:297">
      <c r="A869">
        <v>853</v>
      </c>
      <c r="B869">
        <v>1761518078.6</v>
      </c>
      <c r="C869">
        <v>10868.09999990463</v>
      </c>
      <c r="D869" t="s">
        <v>2156</v>
      </c>
      <c r="E869" t="s">
        <v>2157</v>
      </c>
      <c r="F869">
        <v>5</v>
      </c>
      <c r="G869" t="s">
        <v>1989</v>
      </c>
      <c r="H869" t="s">
        <v>436</v>
      </c>
      <c r="I869">
        <v>1761518076.1</v>
      </c>
      <c r="J869">
        <f>(K869)/1000</f>
        <v>0</v>
      </c>
      <c r="K869">
        <f>IF(DP869, AN869, AH869)</f>
        <v>0</v>
      </c>
      <c r="L869">
        <f>IF(DP869, AI869, AG869)</f>
        <v>0</v>
      </c>
      <c r="M869">
        <f>DR869 - IF(AU869&gt;1, L869*DL869*100.0/(AW869), 0)</f>
        <v>0</v>
      </c>
      <c r="N869">
        <f>((T869-J869/2)*M869-L869)/(T869+J869/2)</f>
        <v>0</v>
      </c>
      <c r="O869">
        <f>N869*(DY869+DZ869)/1000.0</f>
        <v>0</v>
      </c>
      <c r="P869">
        <f>(DR869 - IF(AU869&gt;1, L869*DL869*100.0/(AW869), 0))*(DY869+DZ869)/1000.0</f>
        <v>0</v>
      </c>
      <c r="Q869">
        <f>2.0/((1/S869-1/R869)+SIGN(S869)*SQRT((1/S869-1/R869)*(1/S869-1/R869) + 4*DM869/((DM869+1)*(DM869+1))*(2*1/S869*1/R869-1/R869*1/R869)))</f>
        <v>0</v>
      </c>
      <c r="R869">
        <f>IF(LEFT(DN869,1)&lt;&gt;"0",IF(LEFT(DN869,1)="1",3.0,DO869),$D$5+$E$5*(EF869*DY869/($K$5*1000))+$F$5*(EF869*DY869/($K$5*1000))*MAX(MIN(DL869,$J$5),$I$5)*MAX(MIN(DL869,$J$5),$I$5)+$G$5*MAX(MIN(DL869,$J$5),$I$5)*(EF869*DY869/($K$5*1000))+$H$5*(EF869*DY869/($K$5*1000))*(EF869*DY869/($K$5*1000)))</f>
        <v>0</v>
      </c>
      <c r="S869">
        <f>J869*(1000-(1000*0.61365*exp(17.502*W869/(240.97+W869))/(DY869+DZ869)+DT869)/2)/(1000*0.61365*exp(17.502*W869/(240.97+W869))/(DY869+DZ869)-DT869)</f>
        <v>0</v>
      </c>
      <c r="T869">
        <f>1/((DM869+1)/(Q869/1.6)+1/(R869/1.37)) + DM869/((DM869+1)/(Q869/1.6) + DM869/(R869/1.37))</f>
        <v>0</v>
      </c>
      <c r="U869">
        <f>(DH869*DK869)</f>
        <v>0</v>
      </c>
      <c r="V869">
        <f>(EA869+(U869+2*0.95*5.67E-8*(((EA869+$B$7)+273)^4-(EA869+273)^4)-44100*J869)/(1.84*29.3*R869+8*0.95*5.67E-8*(EA869+273)^3))</f>
        <v>0</v>
      </c>
      <c r="W869">
        <f>($C$7*EB869+$D$7*EC869+$E$7*V869)</f>
        <v>0</v>
      </c>
      <c r="X869">
        <f>0.61365*exp(17.502*W869/(240.97+W869))</f>
        <v>0</v>
      </c>
      <c r="Y869">
        <f>(Z869/AA869*100)</f>
        <v>0</v>
      </c>
      <c r="Z869">
        <f>DT869*(DY869+DZ869)/1000</f>
        <v>0</v>
      </c>
      <c r="AA869">
        <f>0.61365*exp(17.502*EA869/(240.97+EA869))</f>
        <v>0</v>
      </c>
      <c r="AB869">
        <f>(X869-DT869*(DY869+DZ869)/1000)</f>
        <v>0</v>
      </c>
      <c r="AC869">
        <f>(-J869*44100)</f>
        <v>0</v>
      </c>
      <c r="AD869">
        <f>2*29.3*R869*0.92*(EA869-W869)</f>
        <v>0</v>
      </c>
      <c r="AE869">
        <f>2*0.95*5.67E-8*(((EA869+$B$7)+273)^4-(W869+273)^4)</f>
        <v>0</v>
      </c>
      <c r="AF869">
        <f>U869+AE869+AC869+AD869</f>
        <v>0</v>
      </c>
      <c r="AG869">
        <f>DX869*AU869*(DS869-DR869*(1000-AU869*DU869)/(1000-AU869*DT869))/(100*DL869)</f>
        <v>0</v>
      </c>
      <c r="AH869">
        <f>1000*DX869*AU869*(DT869-DU869)/(100*DL869*(1000-AU869*DT869))</f>
        <v>0</v>
      </c>
      <c r="AI869">
        <f>(AJ869 - AK869 - DY869*1E3/(8.314*(EA869+273.15)) * AM869/DX869 * AL869) * DX869/(100*DL869) * (1000 - DU869)/1000</f>
        <v>0</v>
      </c>
      <c r="AJ869">
        <v>1409.916793514085</v>
      </c>
      <c r="AK869">
        <v>1369.82896969697</v>
      </c>
      <c r="AL869">
        <v>3.39073558216584</v>
      </c>
      <c r="AM869">
        <v>65.59915054871037</v>
      </c>
      <c r="AN869">
        <f>(AP869 - AO869 + DY869*1E3/(8.314*(EA869+273.15)) * AR869/DX869 * AQ869) * DX869/(100*DL869) * 1000/(1000 - AP869)</f>
        <v>0</v>
      </c>
      <c r="AO869">
        <v>12.45369195587556</v>
      </c>
      <c r="AP869">
        <v>16.81372545454546</v>
      </c>
      <c r="AQ869">
        <v>-4.87698094425257E-05</v>
      </c>
      <c r="AR869">
        <v>106.857020934854</v>
      </c>
      <c r="AS869">
        <v>0</v>
      </c>
      <c r="AT869">
        <v>0</v>
      </c>
      <c r="AU869">
        <f>IF(AS869*$H$13&gt;=AW869,1.0,(AW869/(AW869-AS869*$H$13)))</f>
        <v>0</v>
      </c>
      <c r="AV869">
        <f>(AU869-1)*100</f>
        <v>0</v>
      </c>
      <c r="AW869">
        <f>MAX(0,($B$13+$C$13*EF869)/(1+$D$13*EF869)*DY869/(EA869+273)*$E$13)</f>
        <v>0</v>
      </c>
      <c r="AX869" t="s">
        <v>437</v>
      </c>
      <c r="AY869" t="s">
        <v>437</v>
      </c>
      <c r="AZ869">
        <v>0</v>
      </c>
      <c r="BA869">
        <v>0</v>
      </c>
      <c r="BB869">
        <f>1-AZ869/BA869</f>
        <v>0</v>
      </c>
      <c r="BC869">
        <v>0</v>
      </c>
      <c r="BD869" t="s">
        <v>437</v>
      </c>
      <c r="BE869" t="s">
        <v>437</v>
      </c>
      <c r="BF869">
        <v>0</v>
      </c>
      <c r="BG869">
        <v>0</v>
      </c>
      <c r="BH869">
        <f>1-BF869/BG869</f>
        <v>0</v>
      </c>
      <c r="BI869">
        <v>0.5</v>
      </c>
      <c r="BJ869">
        <f>DI869</f>
        <v>0</v>
      </c>
      <c r="BK869">
        <f>L869</f>
        <v>0</v>
      </c>
      <c r="BL869">
        <f>BH869*BI869*BJ869</f>
        <v>0</v>
      </c>
      <c r="BM869">
        <f>(BK869-BC869)/BJ869</f>
        <v>0</v>
      </c>
      <c r="BN869">
        <f>(BA869-BG869)/BG869</f>
        <v>0</v>
      </c>
      <c r="BO869">
        <f>AZ869/(BB869+AZ869/BG869)</f>
        <v>0</v>
      </c>
      <c r="BP869" t="s">
        <v>437</v>
      </c>
      <c r="BQ869">
        <v>0</v>
      </c>
      <c r="BR869">
        <f>IF(BQ869&lt;&gt;0, BQ869, BO869)</f>
        <v>0</v>
      </c>
      <c r="BS869">
        <f>1-BR869/BG869</f>
        <v>0</v>
      </c>
      <c r="BT869">
        <f>(BG869-BF869)/(BG869-BR869)</f>
        <v>0</v>
      </c>
      <c r="BU869">
        <f>(BA869-BG869)/(BA869-BR869)</f>
        <v>0</v>
      </c>
      <c r="BV869">
        <f>(BG869-BF869)/(BG869-AZ869)</f>
        <v>0</v>
      </c>
      <c r="BW869">
        <f>(BA869-BG869)/(BA869-AZ869)</f>
        <v>0</v>
      </c>
      <c r="BX869">
        <f>(BT869*BR869/BF869)</f>
        <v>0</v>
      </c>
      <c r="BY869">
        <f>(1-BX869)</f>
        <v>0</v>
      </c>
      <c r="BZ869">
        <v>2020</v>
      </c>
      <c r="CA869">
        <v>290.0000000000001</v>
      </c>
      <c r="CB869">
        <v>1590.42</v>
      </c>
      <c r="CC869">
        <v>295</v>
      </c>
      <c r="CD869">
        <v>5220.67</v>
      </c>
      <c r="CE869">
        <v>1591.29</v>
      </c>
      <c r="CF869">
        <v>-0.87</v>
      </c>
      <c r="CG869">
        <v>300.0000000000001</v>
      </c>
      <c r="CH869">
        <v>23.8</v>
      </c>
      <c r="CI869">
        <v>1650.734719841875</v>
      </c>
      <c r="CJ869">
        <v>2.032994541366527</v>
      </c>
      <c r="CK869">
        <v>-31.03478562282126</v>
      </c>
      <c r="CL869">
        <v>0.9198548094063967</v>
      </c>
      <c r="CM869">
        <v>0.9759925733019913</v>
      </c>
      <c r="CN869">
        <v>-0.00431141668520578</v>
      </c>
      <c r="CO869">
        <v>289.9999999999999</v>
      </c>
      <c r="CP869">
        <v>1590.91</v>
      </c>
      <c r="CQ869">
        <v>765</v>
      </c>
      <c r="CR869">
        <v>5219.32</v>
      </c>
      <c r="CS869">
        <v>1591.27</v>
      </c>
      <c r="CT869">
        <v>-0.36</v>
      </c>
      <c r="DH869">
        <f>$B$11*EG869+$C$11*EH869+$F$11*ES869*(1-EV869)</f>
        <v>0</v>
      </c>
      <c r="DI869">
        <f>DH869*DJ869</f>
        <v>0</v>
      </c>
      <c r="DJ869">
        <f>($B$11*$D$9+$C$11*$D$9+$F$11*((FF869+EX869)/MAX(FF869+EX869+FG869, 0.1)*$I$9+FG869/MAX(FF869+EX869+FG869, 0.1)*$J$9))/($B$11+$C$11+$F$11)</f>
        <v>0</v>
      </c>
      <c r="DK869">
        <f>($B$11*$K$9+$C$11*$K$9+$F$11*((FF869+EX869)/MAX(FF869+EX869+FG869, 0.1)*$P$9+FG869/MAX(FF869+EX869+FG869, 0.1)*$Q$9))/($B$11+$C$11+$F$11)</f>
        <v>0</v>
      </c>
      <c r="DL869">
        <v>6</v>
      </c>
      <c r="DM869">
        <v>0.5</v>
      </c>
      <c r="DN869" t="s">
        <v>438</v>
      </c>
      <c r="DO869">
        <v>2</v>
      </c>
      <c r="DP869" t="b">
        <v>1</v>
      </c>
      <c r="DQ869">
        <v>1761518076.1</v>
      </c>
      <c r="DR869">
        <v>1340.128888888889</v>
      </c>
      <c r="DS869">
        <v>1393.974444444445</v>
      </c>
      <c r="DT869">
        <v>16.81645555555555</v>
      </c>
      <c r="DU869">
        <v>12.45433333333333</v>
      </c>
      <c r="DV869">
        <v>1344.212222222222</v>
      </c>
      <c r="DW869">
        <v>16.73721111111111</v>
      </c>
      <c r="DX869">
        <v>500.0217777777777</v>
      </c>
      <c r="DY869">
        <v>90.23842222222224</v>
      </c>
      <c r="DZ869">
        <v>0.1000337222222222</v>
      </c>
      <c r="EA869">
        <v>24.28942222222222</v>
      </c>
      <c r="EB869">
        <v>24.00767777777778</v>
      </c>
      <c r="EC869">
        <v>999.9000000000001</v>
      </c>
      <c r="ED869">
        <v>0</v>
      </c>
      <c r="EE869">
        <v>0</v>
      </c>
      <c r="EF869">
        <v>9992.227777777778</v>
      </c>
      <c r="EG869">
        <v>0</v>
      </c>
      <c r="EH869">
        <v>1069.19</v>
      </c>
      <c r="EI869">
        <v>-53.8471111111111</v>
      </c>
      <c r="EJ869">
        <v>1363.048888888889</v>
      </c>
      <c r="EK869">
        <v>1411.554444444444</v>
      </c>
      <c r="EL869">
        <v>4.362130000000001</v>
      </c>
      <c r="EM869">
        <v>1393.974444444445</v>
      </c>
      <c r="EN869">
        <v>12.45433333333333</v>
      </c>
      <c r="EO869">
        <v>1.51749</v>
      </c>
      <c r="EP869">
        <v>1.123858888888889</v>
      </c>
      <c r="EQ869">
        <v>13.14553333333333</v>
      </c>
      <c r="ER869">
        <v>8.629427777777776</v>
      </c>
      <c r="ES869">
        <v>1999.976666666667</v>
      </c>
      <c r="ET869">
        <v>0.9799953333333333</v>
      </c>
      <c r="EU869">
        <v>0.02000446666666666</v>
      </c>
      <c r="EV869">
        <v>0</v>
      </c>
      <c r="EW869">
        <v>1313.558888888889</v>
      </c>
      <c r="EX869">
        <v>5.00097</v>
      </c>
      <c r="EY869">
        <v>26621.8</v>
      </c>
      <c r="EZ869">
        <v>16707.35555555555</v>
      </c>
      <c r="FA869">
        <v>41.687</v>
      </c>
      <c r="FB869">
        <v>42.75</v>
      </c>
      <c r="FC869">
        <v>41.812</v>
      </c>
      <c r="FD869">
        <v>42.111</v>
      </c>
      <c r="FE869">
        <v>41.687</v>
      </c>
      <c r="FF869">
        <v>1955.066666666667</v>
      </c>
      <c r="FG869">
        <v>39.91</v>
      </c>
      <c r="FH869">
        <v>0</v>
      </c>
      <c r="FI869">
        <v>12950</v>
      </c>
      <c r="FJ869">
        <v>0</v>
      </c>
      <c r="FK869">
        <v>1314.3144</v>
      </c>
      <c r="FL869">
        <v>-9.104615401193296</v>
      </c>
      <c r="FM869">
        <v>-175.0153849137596</v>
      </c>
      <c r="FN869">
        <v>26635.076</v>
      </c>
      <c r="FO869">
        <v>15</v>
      </c>
      <c r="FP869">
        <v>0</v>
      </c>
      <c r="FQ869" t="s">
        <v>439</v>
      </c>
      <c r="FR869">
        <v>1760210915.6</v>
      </c>
      <c r="FS869">
        <v>0</v>
      </c>
      <c r="FT869">
        <v>0</v>
      </c>
      <c r="FU869">
        <v>-0.215</v>
      </c>
      <c r="FV869">
        <v>0</v>
      </c>
      <c r="FW869">
        <v>-0.6919999999999999</v>
      </c>
      <c r="FX869">
        <v>0</v>
      </c>
      <c r="FY869">
        <v>400</v>
      </c>
      <c r="FZ869">
        <v>0</v>
      </c>
      <c r="GA869">
        <v>0.15</v>
      </c>
      <c r="GB869">
        <v>0</v>
      </c>
      <c r="GC869">
        <v>-53.78397804878049</v>
      </c>
      <c r="GD869">
        <v>-1.052377003484366</v>
      </c>
      <c r="GE869">
        <v>0.1806756054263906</v>
      </c>
      <c r="GF869">
        <v>0</v>
      </c>
      <c r="GG869">
        <v>1314.896176470588</v>
      </c>
      <c r="GH869">
        <v>-9.256073327401452</v>
      </c>
      <c r="GI869">
        <v>0.9526712126680291</v>
      </c>
      <c r="GJ869">
        <v>0</v>
      </c>
      <c r="GK869">
        <v>4.394257073170731</v>
      </c>
      <c r="GL869">
        <v>-0.3337177003484337</v>
      </c>
      <c r="GM869">
        <v>0.03626225311794302</v>
      </c>
      <c r="GN869">
        <v>0</v>
      </c>
      <c r="GO869">
        <v>0</v>
      </c>
      <c r="GP869">
        <v>3</v>
      </c>
      <c r="GQ869" t="s">
        <v>455</v>
      </c>
      <c r="GR869">
        <v>3.13317</v>
      </c>
      <c r="GS869">
        <v>2.76018</v>
      </c>
      <c r="GT869">
        <v>0.206118</v>
      </c>
      <c r="GU869">
        <v>0.208756</v>
      </c>
      <c r="GV869">
        <v>0.08182730000000001</v>
      </c>
      <c r="GW869">
        <v>0.0650694</v>
      </c>
      <c r="GX869">
        <v>25159</v>
      </c>
      <c r="GY869">
        <v>25083.4</v>
      </c>
      <c r="GZ869">
        <v>29483</v>
      </c>
      <c r="HA869">
        <v>29313.9</v>
      </c>
      <c r="HB869">
        <v>35776</v>
      </c>
      <c r="HC869">
        <v>36309.9</v>
      </c>
      <c r="HD869">
        <v>41483.6</v>
      </c>
      <c r="HE869">
        <v>41643.8</v>
      </c>
      <c r="HF869">
        <v>1.91075</v>
      </c>
      <c r="HG869">
        <v>1.82485</v>
      </c>
      <c r="HH869">
        <v>-0.0143796</v>
      </c>
      <c r="HI869">
        <v>0</v>
      </c>
      <c r="HJ869">
        <v>24.2501</v>
      </c>
      <c r="HK869">
        <v>999.9</v>
      </c>
      <c r="HL869">
        <v>31.4</v>
      </c>
      <c r="HM869">
        <v>31.2</v>
      </c>
      <c r="HN869">
        <v>15.8785</v>
      </c>
      <c r="HO869">
        <v>62.5789</v>
      </c>
      <c r="HP869">
        <v>30.7933</v>
      </c>
      <c r="HQ869">
        <v>1</v>
      </c>
      <c r="HR869">
        <v>0.315955</v>
      </c>
      <c r="HS869">
        <v>5.19046</v>
      </c>
      <c r="HT869">
        <v>20.2647</v>
      </c>
      <c r="HU869">
        <v>5.21849</v>
      </c>
      <c r="HV869">
        <v>12.0161</v>
      </c>
      <c r="HW869">
        <v>4.9888</v>
      </c>
      <c r="HX869">
        <v>3.28755</v>
      </c>
      <c r="HY869">
        <v>9999</v>
      </c>
      <c r="HZ869">
        <v>9999</v>
      </c>
      <c r="IA869">
        <v>9999</v>
      </c>
      <c r="IB869">
        <v>999.9</v>
      </c>
      <c r="IC869">
        <v>4.97281</v>
      </c>
      <c r="ID869">
        <v>1.8666</v>
      </c>
      <c r="IE869">
        <v>1.86586</v>
      </c>
      <c r="IF869">
        <v>1.86584</v>
      </c>
      <c r="IG869">
        <v>1.86768</v>
      </c>
      <c r="IH869">
        <v>1.87014</v>
      </c>
      <c r="II869">
        <v>1.86874</v>
      </c>
      <c r="IJ869">
        <v>1.87027</v>
      </c>
      <c r="IK869">
        <v>0</v>
      </c>
      <c r="IL869">
        <v>0</v>
      </c>
      <c r="IM869">
        <v>0</v>
      </c>
      <c r="IN869">
        <v>0</v>
      </c>
      <c r="IO869" t="s">
        <v>441</v>
      </c>
      <c r="IP869" t="s">
        <v>442</v>
      </c>
      <c r="IQ869" t="s">
        <v>443</v>
      </c>
      <c r="IR869" t="s">
        <v>443</v>
      </c>
      <c r="IS869" t="s">
        <v>443</v>
      </c>
      <c r="IT869" t="s">
        <v>443</v>
      </c>
      <c r="IU869">
        <v>0</v>
      </c>
      <c r="IV869">
        <v>100</v>
      </c>
      <c r="IW869">
        <v>100</v>
      </c>
      <c r="IX869">
        <v>-4.1</v>
      </c>
      <c r="IY869">
        <v>0.07920000000000001</v>
      </c>
      <c r="IZ869">
        <v>-1.414774939843471</v>
      </c>
      <c r="JA869">
        <v>-0.002262605230658699</v>
      </c>
      <c r="JB869">
        <v>4.117972070868355E-07</v>
      </c>
      <c r="JC869">
        <v>-1.535053720392113E-10</v>
      </c>
      <c r="JD869">
        <v>-0.05773197212917025</v>
      </c>
      <c r="JE869">
        <v>-0.004387372397949352</v>
      </c>
      <c r="JF869">
        <v>0.001148265067849212</v>
      </c>
      <c r="JG869">
        <v>-2.372704636287677E-05</v>
      </c>
      <c r="JH869">
        <v>4</v>
      </c>
      <c r="JI869">
        <v>2346</v>
      </c>
      <c r="JJ869">
        <v>1</v>
      </c>
      <c r="JK869">
        <v>24</v>
      </c>
      <c r="JL869">
        <v>21786</v>
      </c>
      <c r="JM869">
        <v>29358634.6</v>
      </c>
      <c r="JN869">
        <v>2.72827</v>
      </c>
      <c r="JO869">
        <v>2.24365</v>
      </c>
      <c r="JP869">
        <v>1.39648</v>
      </c>
      <c r="JQ869">
        <v>2.35107</v>
      </c>
      <c r="JR869">
        <v>1.49536</v>
      </c>
      <c r="JS869">
        <v>2.51343</v>
      </c>
      <c r="JT869">
        <v>35.9645</v>
      </c>
      <c r="JU869">
        <v>24.0262</v>
      </c>
      <c r="JV869">
        <v>18</v>
      </c>
      <c r="JW869">
        <v>502.832</v>
      </c>
      <c r="JX869">
        <v>437.659</v>
      </c>
      <c r="JY869">
        <v>18.4939</v>
      </c>
      <c r="JZ869">
        <v>31.4485</v>
      </c>
      <c r="KA869">
        <v>30</v>
      </c>
      <c r="KB869">
        <v>31.2271</v>
      </c>
      <c r="KC869">
        <v>31.1517</v>
      </c>
      <c r="KD869">
        <v>54.5954</v>
      </c>
      <c r="KE869">
        <v>20.9877</v>
      </c>
      <c r="KF869">
        <v>21.842</v>
      </c>
      <c r="KG869">
        <v>18.4898</v>
      </c>
      <c r="KH869">
        <v>1423.22</v>
      </c>
      <c r="KI869">
        <v>12.5555</v>
      </c>
      <c r="KJ869">
        <v>100.758</v>
      </c>
      <c r="KK869">
        <v>100.142</v>
      </c>
    </row>
    <row r="870" spans="1:297">
      <c r="A870">
        <v>854</v>
      </c>
      <c r="B870">
        <v>1761518083.6</v>
      </c>
      <c r="C870">
        <v>10873.09999990463</v>
      </c>
      <c r="D870" t="s">
        <v>2158</v>
      </c>
      <c r="E870" t="s">
        <v>2159</v>
      </c>
      <c r="F870">
        <v>5</v>
      </c>
      <c r="G870" t="s">
        <v>1989</v>
      </c>
      <c r="H870" t="s">
        <v>436</v>
      </c>
      <c r="I870">
        <v>1761518080.8</v>
      </c>
      <c r="J870">
        <f>(K870)/1000</f>
        <v>0</v>
      </c>
      <c r="K870">
        <f>IF(DP870, AN870, AH870)</f>
        <v>0</v>
      </c>
      <c r="L870">
        <f>IF(DP870, AI870, AG870)</f>
        <v>0</v>
      </c>
      <c r="M870">
        <f>DR870 - IF(AU870&gt;1, L870*DL870*100.0/(AW870), 0)</f>
        <v>0</v>
      </c>
      <c r="N870">
        <f>((T870-J870/2)*M870-L870)/(T870+J870/2)</f>
        <v>0</v>
      </c>
      <c r="O870">
        <f>N870*(DY870+DZ870)/1000.0</f>
        <v>0</v>
      </c>
      <c r="P870">
        <f>(DR870 - IF(AU870&gt;1, L870*DL870*100.0/(AW870), 0))*(DY870+DZ870)/1000.0</f>
        <v>0</v>
      </c>
      <c r="Q870">
        <f>2.0/((1/S870-1/R870)+SIGN(S870)*SQRT((1/S870-1/R870)*(1/S870-1/R870) + 4*DM870/((DM870+1)*(DM870+1))*(2*1/S870*1/R870-1/R870*1/R870)))</f>
        <v>0</v>
      </c>
      <c r="R870">
        <f>IF(LEFT(DN870,1)&lt;&gt;"0",IF(LEFT(DN870,1)="1",3.0,DO870),$D$5+$E$5*(EF870*DY870/($K$5*1000))+$F$5*(EF870*DY870/($K$5*1000))*MAX(MIN(DL870,$J$5),$I$5)*MAX(MIN(DL870,$J$5),$I$5)+$G$5*MAX(MIN(DL870,$J$5),$I$5)*(EF870*DY870/($K$5*1000))+$H$5*(EF870*DY870/($K$5*1000))*(EF870*DY870/($K$5*1000)))</f>
        <v>0</v>
      </c>
      <c r="S870">
        <f>J870*(1000-(1000*0.61365*exp(17.502*W870/(240.97+W870))/(DY870+DZ870)+DT870)/2)/(1000*0.61365*exp(17.502*W870/(240.97+W870))/(DY870+DZ870)-DT870)</f>
        <v>0</v>
      </c>
      <c r="T870">
        <f>1/((DM870+1)/(Q870/1.6)+1/(R870/1.37)) + DM870/((DM870+1)/(Q870/1.6) + DM870/(R870/1.37))</f>
        <v>0</v>
      </c>
      <c r="U870">
        <f>(DH870*DK870)</f>
        <v>0</v>
      </c>
      <c r="V870">
        <f>(EA870+(U870+2*0.95*5.67E-8*(((EA870+$B$7)+273)^4-(EA870+273)^4)-44100*J870)/(1.84*29.3*R870+8*0.95*5.67E-8*(EA870+273)^3))</f>
        <v>0</v>
      </c>
      <c r="W870">
        <f>($C$7*EB870+$D$7*EC870+$E$7*V870)</f>
        <v>0</v>
      </c>
      <c r="X870">
        <f>0.61365*exp(17.502*W870/(240.97+W870))</f>
        <v>0</v>
      </c>
      <c r="Y870">
        <f>(Z870/AA870*100)</f>
        <v>0</v>
      </c>
      <c r="Z870">
        <f>DT870*(DY870+DZ870)/1000</f>
        <v>0</v>
      </c>
      <c r="AA870">
        <f>0.61365*exp(17.502*EA870/(240.97+EA870))</f>
        <v>0</v>
      </c>
      <c r="AB870">
        <f>(X870-DT870*(DY870+DZ870)/1000)</f>
        <v>0</v>
      </c>
      <c r="AC870">
        <f>(-J870*44100)</f>
        <v>0</v>
      </c>
      <c r="AD870">
        <f>2*29.3*R870*0.92*(EA870-W870)</f>
        <v>0</v>
      </c>
      <c r="AE870">
        <f>2*0.95*5.67E-8*(((EA870+$B$7)+273)^4-(W870+273)^4)</f>
        <v>0</v>
      </c>
      <c r="AF870">
        <f>U870+AE870+AC870+AD870</f>
        <v>0</v>
      </c>
      <c r="AG870">
        <f>DX870*AU870*(DS870-DR870*(1000-AU870*DU870)/(1000-AU870*DT870))/(100*DL870)</f>
        <v>0</v>
      </c>
      <c r="AH870">
        <f>1000*DX870*AU870*(DT870-DU870)/(100*DL870*(1000-AU870*DT870))</f>
        <v>0</v>
      </c>
      <c r="AI870">
        <f>(AJ870 - AK870 - DY870*1E3/(8.314*(EA870+273.15)) * AM870/DX870 * AL870) * DX870/(100*DL870) * (1000 - DU870)/1000</f>
        <v>0</v>
      </c>
      <c r="AJ870">
        <v>1427.325880816264</v>
      </c>
      <c r="AK870">
        <v>1386.774242424242</v>
      </c>
      <c r="AL870">
        <v>3.408221445605335</v>
      </c>
      <c r="AM870">
        <v>65.59915054871037</v>
      </c>
      <c r="AN870">
        <f>(AP870 - AO870 + DY870*1E3/(8.314*(EA870+273.15)) * AR870/DX870 * AQ870) * DX870/(100*DL870) * 1000/(1000 - AP870)</f>
        <v>0</v>
      </c>
      <c r="AO870">
        <v>12.47313132290692</v>
      </c>
      <c r="AP870">
        <v>16.80871636363636</v>
      </c>
      <c r="AQ870">
        <v>-6.54424988623733E-05</v>
      </c>
      <c r="AR870">
        <v>106.857020934854</v>
      </c>
      <c r="AS870">
        <v>0</v>
      </c>
      <c r="AT870">
        <v>0</v>
      </c>
      <c r="AU870">
        <f>IF(AS870*$H$13&gt;=AW870,1.0,(AW870/(AW870-AS870*$H$13)))</f>
        <v>0</v>
      </c>
      <c r="AV870">
        <f>(AU870-1)*100</f>
        <v>0</v>
      </c>
      <c r="AW870">
        <f>MAX(0,($B$13+$C$13*EF870)/(1+$D$13*EF870)*DY870/(EA870+273)*$E$13)</f>
        <v>0</v>
      </c>
      <c r="AX870" t="s">
        <v>437</v>
      </c>
      <c r="AY870" t="s">
        <v>437</v>
      </c>
      <c r="AZ870">
        <v>0</v>
      </c>
      <c r="BA870">
        <v>0</v>
      </c>
      <c r="BB870">
        <f>1-AZ870/BA870</f>
        <v>0</v>
      </c>
      <c r="BC870">
        <v>0</v>
      </c>
      <c r="BD870" t="s">
        <v>437</v>
      </c>
      <c r="BE870" t="s">
        <v>437</v>
      </c>
      <c r="BF870">
        <v>0</v>
      </c>
      <c r="BG870">
        <v>0</v>
      </c>
      <c r="BH870">
        <f>1-BF870/BG870</f>
        <v>0</v>
      </c>
      <c r="BI870">
        <v>0.5</v>
      </c>
      <c r="BJ870">
        <f>DI870</f>
        <v>0</v>
      </c>
      <c r="BK870">
        <f>L870</f>
        <v>0</v>
      </c>
      <c r="BL870">
        <f>BH870*BI870*BJ870</f>
        <v>0</v>
      </c>
      <c r="BM870">
        <f>(BK870-BC870)/BJ870</f>
        <v>0</v>
      </c>
      <c r="BN870">
        <f>(BA870-BG870)/BG870</f>
        <v>0</v>
      </c>
      <c r="BO870">
        <f>AZ870/(BB870+AZ870/BG870)</f>
        <v>0</v>
      </c>
      <c r="BP870" t="s">
        <v>437</v>
      </c>
      <c r="BQ870">
        <v>0</v>
      </c>
      <c r="BR870">
        <f>IF(BQ870&lt;&gt;0, BQ870, BO870)</f>
        <v>0</v>
      </c>
      <c r="BS870">
        <f>1-BR870/BG870</f>
        <v>0</v>
      </c>
      <c r="BT870">
        <f>(BG870-BF870)/(BG870-BR870)</f>
        <v>0</v>
      </c>
      <c r="BU870">
        <f>(BA870-BG870)/(BA870-BR870)</f>
        <v>0</v>
      </c>
      <c r="BV870">
        <f>(BG870-BF870)/(BG870-AZ870)</f>
        <v>0</v>
      </c>
      <c r="BW870">
        <f>(BA870-BG870)/(BA870-AZ870)</f>
        <v>0</v>
      </c>
      <c r="BX870">
        <f>(BT870*BR870/BF870)</f>
        <v>0</v>
      </c>
      <c r="BY870">
        <f>(1-BX870)</f>
        <v>0</v>
      </c>
      <c r="BZ870">
        <v>2020</v>
      </c>
      <c r="CA870">
        <v>290.0000000000001</v>
      </c>
      <c r="CB870">
        <v>1590.42</v>
      </c>
      <c r="CC870">
        <v>295</v>
      </c>
      <c r="CD870">
        <v>5220.67</v>
      </c>
      <c r="CE870">
        <v>1591.29</v>
      </c>
      <c r="CF870">
        <v>-0.87</v>
      </c>
      <c r="CG870">
        <v>300.0000000000001</v>
      </c>
      <c r="CH870">
        <v>23.8</v>
      </c>
      <c r="CI870">
        <v>1650.734719841875</v>
      </c>
      <c r="CJ870">
        <v>2.032994541366527</v>
      </c>
      <c r="CK870">
        <v>-31.03478562282126</v>
      </c>
      <c r="CL870">
        <v>0.9198548094063967</v>
      </c>
      <c r="CM870">
        <v>0.9759925733019913</v>
      </c>
      <c r="CN870">
        <v>-0.00431141668520578</v>
      </c>
      <c r="CO870">
        <v>289.9999999999999</v>
      </c>
      <c r="CP870">
        <v>1590.91</v>
      </c>
      <c r="CQ870">
        <v>765</v>
      </c>
      <c r="CR870">
        <v>5219.32</v>
      </c>
      <c r="CS870">
        <v>1591.27</v>
      </c>
      <c r="CT870">
        <v>-0.36</v>
      </c>
      <c r="DH870">
        <f>$B$11*EG870+$C$11*EH870+$F$11*ES870*(1-EV870)</f>
        <v>0</v>
      </c>
      <c r="DI870">
        <f>DH870*DJ870</f>
        <v>0</v>
      </c>
      <c r="DJ870">
        <f>($B$11*$D$9+$C$11*$D$9+$F$11*((FF870+EX870)/MAX(FF870+EX870+FG870, 0.1)*$I$9+FG870/MAX(FF870+EX870+FG870, 0.1)*$J$9))/($B$11+$C$11+$F$11)</f>
        <v>0</v>
      </c>
      <c r="DK870">
        <f>($B$11*$K$9+$C$11*$K$9+$F$11*((FF870+EX870)/MAX(FF870+EX870+FG870, 0.1)*$P$9+FG870/MAX(FF870+EX870+FG870, 0.1)*$Q$9))/($B$11+$C$11+$F$11)</f>
        <v>0</v>
      </c>
      <c r="DL870">
        <v>6</v>
      </c>
      <c r="DM870">
        <v>0.5</v>
      </c>
      <c r="DN870" t="s">
        <v>438</v>
      </c>
      <c r="DO870">
        <v>2</v>
      </c>
      <c r="DP870" t="b">
        <v>1</v>
      </c>
      <c r="DQ870">
        <v>1761518080.8</v>
      </c>
      <c r="DR870">
        <v>1355.733</v>
      </c>
      <c r="DS870">
        <v>1410.054</v>
      </c>
      <c r="DT870">
        <v>16.81028</v>
      </c>
      <c r="DU870">
        <v>12.47175</v>
      </c>
      <c r="DV870">
        <v>1359.845</v>
      </c>
      <c r="DW870">
        <v>16.73111</v>
      </c>
      <c r="DX870">
        <v>500.0012</v>
      </c>
      <c r="DY870">
        <v>90.23788999999999</v>
      </c>
      <c r="DZ870">
        <v>0.09994172</v>
      </c>
      <c r="EA870">
        <v>24.29031</v>
      </c>
      <c r="EB870">
        <v>24.01227</v>
      </c>
      <c r="EC870">
        <v>999.9</v>
      </c>
      <c r="ED870">
        <v>0</v>
      </c>
      <c r="EE870">
        <v>0</v>
      </c>
      <c r="EF870">
        <v>10010.49</v>
      </c>
      <c r="EG870">
        <v>0</v>
      </c>
      <c r="EH870">
        <v>1069.173</v>
      </c>
      <c r="EI870">
        <v>-54.32315</v>
      </c>
      <c r="EJ870">
        <v>1378.913</v>
      </c>
      <c r="EK870">
        <v>1427.86</v>
      </c>
      <c r="EL870">
        <v>4.33854</v>
      </c>
      <c r="EM870">
        <v>1410.054</v>
      </c>
      <c r="EN870">
        <v>12.47175</v>
      </c>
      <c r="EO870">
        <v>1.516925</v>
      </c>
      <c r="EP870">
        <v>1.125423</v>
      </c>
      <c r="EQ870">
        <v>13.13982</v>
      </c>
      <c r="ER870">
        <v>8.649980999999999</v>
      </c>
      <c r="ES870">
        <v>1999.999</v>
      </c>
      <c r="ET870">
        <v>0.9799956</v>
      </c>
      <c r="EU870">
        <v>0.02000421</v>
      </c>
      <c r="EV870">
        <v>0</v>
      </c>
      <c r="EW870">
        <v>1312.959</v>
      </c>
      <c r="EX870">
        <v>5.000970000000001</v>
      </c>
      <c r="EY870">
        <v>26609.15</v>
      </c>
      <c r="EZ870">
        <v>16707.55</v>
      </c>
      <c r="FA870">
        <v>41.687</v>
      </c>
      <c r="FB870">
        <v>42.75</v>
      </c>
      <c r="FC870">
        <v>41.812</v>
      </c>
      <c r="FD870">
        <v>42.1124</v>
      </c>
      <c r="FE870">
        <v>41.687</v>
      </c>
      <c r="FF870">
        <v>1955.089</v>
      </c>
      <c r="FG870">
        <v>39.90999999999999</v>
      </c>
      <c r="FH870">
        <v>0</v>
      </c>
      <c r="FI870">
        <v>12954.80000019073</v>
      </c>
      <c r="FJ870">
        <v>0</v>
      </c>
      <c r="FK870">
        <v>1313.5796</v>
      </c>
      <c r="FL870">
        <v>-8.419999988569048</v>
      </c>
      <c r="FM870">
        <v>-167.823076637467</v>
      </c>
      <c r="FN870">
        <v>26621.376</v>
      </c>
      <c r="FO870">
        <v>15</v>
      </c>
      <c r="FP870">
        <v>0</v>
      </c>
      <c r="FQ870" t="s">
        <v>439</v>
      </c>
      <c r="FR870">
        <v>1760210915.6</v>
      </c>
      <c r="FS870">
        <v>0</v>
      </c>
      <c r="FT870">
        <v>0</v>
      </c>
      <c r="FU870">
        <v>-0.215</v>
      </c>
      <c r="FV870">
        <v>0</v>
      </c>
      <c r="FW870">
        <v>-0.6919999999999999</v>
      </c>
      <c r="FX870">
        <v>0</v>
      </c>
      <c r="FY870">
        <v>400</v>
      </c>
      <c r="FZ870">
        <v>0</v>
      </c>
      <c r="GA870">
        <v>0.15</v>
      </c>
      <c r="GB870">
        <v>0</v>
      </c>
      <c r="GC870">
        <v>-53.99682</v>
      </c>
      <c r="GD870">
        <v>-1.607320075046837</v>
      </c>
      <c r="GE870">
        <v>0.2280095734832205</v>
      </c>
      <c r="GF870">
        <v>0</v>
      </c>
      <c r="GG870">
        <v>1314.079411764706</v>
      </c>
      <c r="GH870">
        <v>-8.851031322086506</v>
      </c>
      <c r="GI870">
        <v>0.9040657874827842</v>
      </c>
      <c r="GJ870">
        <v>0</v>
      </c>
      <c r="GK870">
        <v>4.36386675</v>
      </c>
      <c r="GL870">
        <v>-0.1965108067542391</v>
      </c>
      <c r="GM870">
        <v>0.02150147429683602</v>
      </c>
      <c r="GN870">
        <v>0</v>
      </c>
      <c r="GO870">
        <v>0</v>
      </c>
      <c r="GP870">
        <v>3</v>
      </c>
      <c r="GQ870" t="s">
        <v>455</v>
      </c>
      <c r="GR870">
        <v>3.1333</v>
      </c>
      <c r="GS870">
        <v>2.76037</v>
      </c>
      <c r="GT870">
        <v>0.20768</v>
      </c>
      <c r="GU870">
        <v>0.210265</v>
      </c>
      <c r="GV870">
        <v>0.08180949999999999</v>
      </c>
      <c r="GW870">
        <v>0.06515940000000001</v>
      </c>
      <c r="GX870">
        <v>25109.3</v>
      </c>
      <c r="GY870">
        <v>25035.8</v>
      </c>
      <c r="GZ870">
        <v>29482.9</v>
      </c>
      <c r="HA870">
        <v>29314.2</v>
      </c>
      <c r="HB870">
        <v>35776.9</v>
      </c>
      <c r="HC870">
        <v>36306.7</v>
      </c>
      <c r="HD870">
        <v>41483.8</v>
      </c>
      <c r="HE870">
        <v>41644.2</v>
      </c>
      <c r="HF870">
        <v>1.9112</v>
      </c>
      <c r="HG870">
        <v>1.82515</v>
      </c>
      <c r="HH870">
        <v>-0.0148714</v>
      </c>
      <c r="HI870">
        <v>0</v>
      </c>
      <c r="HJ870">
        <v>24.2501</v>
      </c>
      <c r="HK870">
        <v>999.9</v>
      </c>
      <c r="HL870">
        <v>31.4</v>
      </c>
      <c r="HM870">
        <v>31.2</v>
      </c>
      <c r="HN870">
        <v>15.8782</v>
      </c>
      <c r="HO870">
        <v>62.6489</v>
      </c>
      <c r="HP870">
        <v>30.8373</v>
      </c>
      <c r="HQ870">
        <v>1</v>
      </c>
      <c r="HR870">
        <v>0.31594</v>
      </c>
      <c r="HS870">
        <v>5.1952</v>
      </c>
      <c r="HT870">
        <v>20.2643</v>
      </c>
      <c r="HU870">
        <v>5.21909</v>
      </c>
      <c r="HV870">
        <v>12.0159</v>
      </c>
      <c r="HW870">
        <v>4.98905</v>
      </c>
      <c r="HX870">
        <v>3.28778</v>
      </c>
      <c r="HY870">
        <v>9999</v>
      </c>
      <c r="HZ870">
        <v>9999</v>
      </c>
      <c r="IA870">
        <v>9999</v>
      </c>
      <c r="IB870">
        <v>999.9</v>
      </c>
      <c r="IC870">
        <v>4.97284</v>
      </c>
      <c r="ID870">
        <v>1.86661</v>
      </c>
      <c r="IE870">
        <v>1.86587</v>
      </c>
      <c r="IF870">
        <v>1.86584</v>
      </c>
      <c r="IG870">
        <v>1.86768</v>
      </c>
      <c r="IH870">
        <v>1.87014</v>
      </c>
      <c r="II870">
        <v>1.86874</v>
      </c>
      <c r="IJ870">
        <v>1.87027</v>
      </c>
      <c r="IK870">
        <v>0</v>
      </c>
      <c r="IL870">
        <v>0</v>
      </c>
      <c r="IM870">
        <v>0</v>
      </c>
      <c r="IN870">
        <v>0</v>
      </c>
      <c r="IO870" t="s">
        <v>441</v>
      </c>
      <c r="IP870" t="s">
        <v>442</v>
      </c>
      <c r="IQ870" t="s">
        <v>443</v>
      </c>
      <c r="IR870" t="s">
        <v>443</v>
      </c>
      <c r="IS870" t="s">
        <v>443</v>
      </c>
      <c r="IT870" t="s">
        <v>443</v>
      </c>
      <c r="IU870">
        <v>0</v>
      </c>
      <c r="IV870">
        <v>100</v>
      </c>
      <c r="IW870">
        <v>100</v>
      </c>
      <c r="IX870">
        <v>-4.13</v>
      </c>
      <c r="IY870">
        <v>0.0791</v>
      </c>
      <c r="IZ870">
        <v>-1.414774939843471</v>
      </c>
      <c r="JA870">
        <v>-0.002262605230658699</v>
      </c>
      <c r="JB870">
        <v>4.117972070868355E-07</v>
      </c>
      <c r="JC870">
        <v>-1.535053720392113E-10</v>
      </c>
      <c r="JD870">
        <v>-0.05773197212917025</v>
      </c>
      <c r="JE870">
        <v>-0.004387372397949352</v>
      </c>
      <c r="JF870">
        <v>0.001148265067849212</v>
      </c>
      <c r="JG870">
        <v>-2.372704636287677E-05</v>
      </c>
      <c r="JH870">
        <v>4</v>
      </c>
      <c r="JI870">
        <v>2346</v>
      </c>
      <c r="JJ870">
        <v>1</v>
      </c>
      <c r="JK870">
        <v>24</v>
      </c>
      <c r="JL870">
        <v>21786.1</v>
      </c>
      <c r="JM870">
        <v>29358634.7</v>
      </c>
      <c r="JN870">
        <v>2.75391</v>
      </c>
      <c r="JO870">
        <v>2.24487</v>
      </c>
      <c r="JP870">
        <v>1.39771</v>
      </c>
      <c r="JQ870">
        <v>2.35107</v>
      </c>
      <c r="JR870">
        <v>1.49536</v>
      </c>
      <c r="JS870">
        <v>2.59277</v>
      </c>
      <c r="JT870">
        <v>35.9645</v>
      </c>
      <c r="JU870">
        <v>24.0262</v>
      </c>
      <c r="JV870">
        <v>18</v>
      </c>
      <c r="JW870">
        <v>503.126</v>
      </c>
      <c r="JX870">
        <v>437.849</v>
      </c>
      <c r="JY870">
        <v>18.4867</v>
      </c>
      <c r="JZ870">
        <v>31.4496</v>
      </c>
      <c r="KA870">
        <v>30.0002</v>
      </c>
      <c r="KB870">
        <v>31.2271</v>
      </c>
      <c r="KC870">
        <v>31.1522</v>
      </c>
      <c r="KD870">
        <v>55.0869</v>
      </c>
      <c r="KE870">
        <v>20.6849</v>
      </c>
      <c r="KF870">
        <v>21.842</v>
      </c>
      <c r="KG870">
        <v>18.4767</v>
      </c>
      <c r="KH870">
        <v>1436.58</v>
      </c>
      <c r="KI870">
        <v>12.5841</v>
      </c>
      <c r="KJ870">
        <v>100.758</v>
      </c>
      <c r="KK870">
        <v>100.143</v>
      </c>
    </row>
    <row r="871" spans="1:297">
      <c r="A871">
        <v>855</v>
      </c>
      <c r="B871">
        <v>1761518088.6</v>
      </c>
      <c r="C871">
        <v>10878.09999990463</v>
      </c>
      <c r="D871" t="s">
        <v>2160</v>
      </c>
      <c r="E871" t="s">
        <v>2161</v>
      </c>
      <c r="F871">
        <v>5</v>
      </c>
      <c r="G871" t="s">
        <v>1989</v>
      </c>
      <c r="H871" t="s">
        <v>436</v>
      </c>
      <c r="I871">
        <v>1761518086.1</v>
      </c>
      <c r="J871">
        <f>(K871)/1000</f>
        <v>0</v>
      </c>
      <c r="K871">
        <f>IF(DP871, AN871, AH871)</f>
        <v>0</v>
      </c>
      <c r="L871">
        <f>IF(DP871, AI871, AG871)</f>
        <v>0</v>
      </c>
      <c r="M871">
        <f>DR871 - IF(AU871&gt;1, L871*DL871*100.0/(AW871), 0)</f>
        <v>0</v>
      </c>
      <c r="N871">
        <f>((T871-J871/2)*M871-L871)/(T871+J871/2)</f>
        <v>0</v>
      </c>
      <c r="O871">
        <f>N871*(DY871+DZ871)/1000.0</f>
        <v>0</v>
      </c>
      <c r="P871">
        <f>(DR871 - IF(AU871&gt;1, L871*DL871*100.0/(AW871), 0))*(DY871+DZ871)/1000.0</f>
        <v>0</v>
      </c>
      <c r="Q871">
        <f>2.0/((1/S871-1/R871)+SIGN(S871)*SQRT((1/S871-1/R871)*(1/S871-1/R871) + 4*DM871/((DM871+1)*(DM871+1))*(2*1/S871*1/R871-1/R871*1/R871)))</f>
        <v>0</v>
      </c>
      <c r="R871">
        <f>IF(LEFT(DN871,1)&lt;&gt;"0",IF(LEFT(DN871,1)="1",3.0,DO871),$D$5+$E$5*(EF871*DY871/($K$5*1000))+$F$5*(EF871*DY871/($K$5*1000))*MAX(MIN(DL871,$J$5),$I$5)*MAX(MIN(DL871,$J$5),$I$5)+$G$5*MAX(MIN(DL871,$J$5),$I$5)*(EF871*DY871/($K$5*1000))+$H$5*(EF871*DY871/($K$5*1000))*(EF871*DY871/($K$5*1000)))</f>
        <v>0</v>
      </c>
      <c r="S871">
        <f>J871*(1000-(1000*0.61365*exp(17.502*W871/(240.97+W871))/(DY871+DZ871)+DT871)/2)/(1000*0.61365*exp(17.502*W871/(240.97+W871))/(DY871+DZ871)-DT871)</f>
        <v>0</v>
      </c>
      <c r="T871">
        <f>1/((DM871+1)/(Q871/1.6)+1/(R871/1.37)) + DM871/((DM871+1)/(Q871/1.6) + DM871/(R871/1.37))</f>
        <v>0</v>
      </c>
      <c r="U871">
        <f>(DH871*DK871)</f>
        <v>0</v>
      </c>
      <c r="V871">
        <f>(EA871+(U871+2*0.95*5.67E-8*(((EA871+$B$7)+273)^4-(EA871+273)^4)-44100*J871)/(1.84*29.3*R871+8*0.95*5.67E-8*(EA871+273)^3))</f>
        <v>0</v>
      </c>
      <c r="W871">
        <f>($C$7*EB871+$D$7*EC871+$E$7*V871)</f>
        <v>0</v>
      </c>
      <c r="X871">
        <f>0.61365*exp(17.502*W871/(240.97+W871))</f>
        <v>0</v>
      </c>
      <c r="Y871">
        <f>(Z871/AA871*100)</f>
        <v>0</v>
      </c>
      <c r="Z871">
        <f>DT871*(DY871+DZ871)/1000</f>
        <v>0</v>
      </c>
      <c r="AA871">
        <f>0.61365*exp(17.502*EA871/(240.97+EA871))</f>
        <v>0</v>
      </c>
      <c r="AB871">
        <f>(X871-DT871*(DY871+DZ871)/1000)</f>
        <v>0</v>
      </c>
      <c r="AC871">
        <f>(-J871*44100)</f>
        <v>0</v>
      </c>
      <c r="AD871">
        <f>2*29.3*R871*0.92*(EA871-W871)</f>
        <v>0</v>
      </c>
      <c r="AE871">
        <f>2*0.95*5.67E-8*(((EA871+$B$7)+273)^4-(W871+273)^4)</f>
        <v>0</v>
      </c>
      <c r="AF871">
        <f>U871+AE871+AC871+AD871</f>
        <v>0</v>
      </c>
      <c r="AG871">
        <f>DX871*AU871*(DS871-DR871*(1000-AU871*DU871)/(1000-AU871*DT871))/(100*DL871)</f>
        <v>0</v>
      </c>
      <c r="AH871">
        <f>1000*DX871*AU871*(DT871-DU871)/(100*DL871*(1000-AU871*DT871))</f>
        <v>0</v>
      </c>
      <c r="AI871">
        <f>(AJ871 - AK871 - DY871*1E3/(8.314*(EA871+273.15)) * AM871/DX871 * AL871) * DX871/(100*DL871) * (1000 - DU871)/1000</f>
        <v>0</v>
      </c>
      <c r="AJ871">
        <v>1444.063324568069</v>
      </c>
      <c r="AK871">
        <v>1403.616484848484</v>
      </c>
      <c r="AL871">
        <v>3.341529503809106</v>
      </c>
      <c r="AM871">
        <v>65.59915054871037</v>
      </c>
      <c r="AN871">
        <f>(AP871 - AO871 + DY871*1E3/(8.314*(EA871+273.15)) * AR871/DX871 * AQ871) * DX871/(100*DL871) * 1000/(1000 - AP871)</f>
        <v>0</v>
      </c>
      <c r="AO871">
        <v>12.5047337067021</v>
      </c>
      <c r="AP871">
        <v>16.80559030303031</v>
      </c>
      <c r="AQ871">
        <v>-6.225075485665766E-05</v>
      </c>
      <c r="AR871">
        <v>106.857020934854</v>
      </c>
      <c r="AS871">
        <v>0</v>
      </c>
      <c r="AT871">
        <v>0</v>
      </c>
      <c r="AU871">
        <f>IF(AS871*$H$13&gt;=AW871,1.0,(AW871/(AW871-AS871*$H$13)))</f>
        <v>0</v>
      </c>
      <c r="AV871">
        <f>(AU871-1)*100</f>
        <v>0</v>
      </c>
      <c r="AW871">
        <f>MAX(0,($B$13+$C$13*EF871)/(1+$D$13*EF871)*DY871/(EA871+273)*$E$13)</f>
        <v>0</v>
      </c>
      <c r="AX871" t="s">
        <v>437</v>
      </c>
      <c r="AY871" t="s">
        <v>437</v>
      </c>
      <c r="AZ871">
        <v>0</v>
      </c>
      <c r="BA871">
        <v>0</v>
      </c>
      <c r="BB871">
        <f>1-AZ871/BA871</f>
        <v>0</v>
      </c>
      <c r="BC871">
        <v>0</v>
      </c>
      <c r="BD871" t="s">
        <v>437</v>
      </c>
      <c r="BE871" t="s">
        <v>437</v>
      </c>
      <c r="BF871">
        <v>0</v>
      </c>
      <c r="BG871">
        <v>0</v>
      </c>
      <c r="BH871">
        <f>1-BF871/BG871</f>
        <v>0</v>
      </c>
      <c r="BI871">
        <v>0.5</v>
      </c>
      <c r="BJ871">
        <f>DI871</f>
        <v>0</v>
      </c>
      <c r="BK871">
        <f>L871</f>
        <v>0</v>
      </c>
      <c r="BL871">
        <f>BH871*BI871*BJ871</f>
        <v>0</v>
      </c>
      <c r="BM871">
        <f>(BK871-BC871)/BJ871</f>
        <v>0</v>
      </c>
      <c r="BN871">
        <f>(BA871-BG871)/BG871</f>
        <v>0</v>
      </c>
      <c r="BO871">
        <f>AZ871/(BB871+AZ871/BG871)</f>
        <v>0</v>
      </c>
      <c r="BP871" t="s">
        <v>437</v>
      </c>
      <c r="BQ871">
        <v>0</v>
      </c>
      <c r="BR871">
        <f>IF(BQ871&lt;&gt;0, BQ871, BO871)</f>
        <v>0</v>
      </c>
      <c r="BS871">
        <f>1-BR871/BG871</f>
        <v>0</v>
      </c>
      <c r="BT871">
        <f>(BG871-BF871)/(BG871-BR871)</f>
        <v>0</v>
      </c>
      <c r="BU871">
        <f>(BA871-BG871)/(BA871-BR871)</f>
        <v>0</v>
      </c>
      <c r="BV871">
        <f>(BG871-BF871)/(BG871-AZ871)</f>
        <v>0</v>
      </c>
      <c r="BW871">
        <f>(BA871-BG871)/(BA871-AZ871)</f>
        <v>0</v>
      </c>
      <c r="BX871">
        <f>(BT871*BR871/BF871)</f>
        <v>0</v>
      </c>
      <c r="BY871">
        <f>(1-BX871)</f>
        <v>0</v>
      </c>
      <c r="BZ871">
        <v>2020</v>
      </c>
      <c r="CA871">
        <v>290.0000000000001</v>
      </c>
      <c r="CB871">
        <v>1590.42</v>
      </c>
      <c r="CC871">
        <v>295</v>
      </c>
      <c r="CD871">
        <v>5220.67</v>
      </c>
      <c r="CE871">
        <v>1591.29</v>
      </c>
      <c r="CF871">
        <v>-0.87</v>
      </c>
      <c r="CG871">
        <v>300.0000000000001</v>
      </c>
      <c r="CH871">
        <v>23.8</v>
      </c>
      <c r="CI871">
        <v>1650.734719841875</v>
      </c>
      <c r="CJ871">
        <v>2.032994541366527</v>
      </c>
      <c r="CK871">
        <v>-31.03478562282126</v>
      </c>
      <c r="CL871">
        <v>0.9198548094063967</v>
      </c>
      <c r="CM871">
        <v>0.9759925733019913</v>
      </c>
      <c r="CN871">
        <v>-0.00431141668520578</v>
      </c>
      <c r="CO871">
        <v>289.9999999999999</v>
      </c>
      <c r="CP871">
        <v>1590.91</v>
      </c>
      <c r="CQ871">
        <v>765</v>
      </c>
      <c r="CR871">
        <v>5219.32</v>
      </c>
      <c r="CS871">
        <v>1591.27</v>
      </c>
      <c r="CT871">
        <v>-0.36</v>
      </c>
      <c r="DH871">
        <f>$B$11*EG871+$C$11*EH871+$F$11*ES871*(1-EV871)</f>
        <v>0</v>
      </c>
      <c r="DI871">
        <f>DH871*DJ871</f>
        <v>0</v>
      </c>
      <c r="DJ871">
        <f>($B$11*$D$9+$C$11*$D$9+$F$11*((FF871+EX871)/MAX(FF871+EX871+FG871, 0.1)*$I$9+FG871/MAX(FF871+EX871+FG871, 0.1)*$J$9))/($B$11+$C$11+$F$11)</f>
        <v>0</v>
      </c>
      <c r="DK871">
        <f>($B$11*$K$9+$C$11*$K$9+$F$11*((FF871+EX871)/MAX(FF871+EX871+FG871, 0.1)*$P$9+FG871/MAX(FF871+EX871+FG871, 0.1)*$Q$9))/($B$11+$C$11+$F$11)</f>
        <v>0</v>
      </c>
      <c r="DL871">
        <v>6</v>
      </c>
      <c r="DM871">
        <v>0.5</v>
      </c>
      <c r="DN871" t="s">
        <v>438</v>
      </c>
      <c r="DO871">
        <v>2</v>
      </c>
      <c r="DP871" t="b">
        <v>1</v>
      </c>
      <c r="DQ871">
        <v>1761518086.1</v>
      </c>
      <c r="DR871">
        <v>1373.45</v>
      </c>
      <c r="DS871">
        <v>1427.63</v>
      </c>
      <c r="DT871">
        <v>16.80633333333333</v>
      </c>
      <c r="DU871">
        <v>12.50768888888889</v>
      </c>
      <c r="DV871">
        <v>1377.603333333333</v>
      </c>
      <c r="DW871">
        <v>16.72722222222222</v>
      </c>
      <c r="DX871">
        <v>499.9942222222223</v>
      </c>
      <c r="DY871">
        <v>90.23353333333334</v>
      </c>
      <c r="DZ871">
        <v>0.1000304555555556</v>
      </c>
      <c r="EA871">
        <v>24.28802222222222</v>
      </c>
      <c r="EB871">
        <v>24.00314444444444</v>
      </c>
      <c r="EC871">
        <v>999.9000000000001</v>
      </c>
      <c r="ED871">
        <v>0</v>
      </c>
      <c r="EE871">
        <v>0</v>
      </c>
      <c r="EF871">
        <v>10000.83111111111</v>
      </c>
      <c r="EG871">
        <v>0</v>
      </c>
      <c r="EH871">
        <v>1069.18</v>
      </c>
      <c r="EI871">
        <v>-54.17881111111111</v>
      </c>
      <c r="EJ871">
        <v>1396.928888888889</v>
      </c>
      <c r="EK871">
        <v>1445.714444444445</v>
      </c>
      <c r="EL871">
        <v>4.298654444444444</v>
      </c>
      <c r="EM871">
        <v>1427.63</v>
      </c>
      <c r="EN871">
        <v>12.50768888888889</v>
      </c>
      <c r="EO871">
        <v>1.516495555555555</v>
      </c>
      <c r="EP871">
        <v>1.128613333333333</v>
      </c>
      <c r="EQ871">
        <v>13.1355</v>
      </c>
      <c r="ER871">
        <v>8.691787777777778</v>
      </c>
      <c r="ES871">
        <v>2000.037777777778</v>
      </c>
      <c r="ET871">
        <v>0.9799959999999999</v>
      </c>
      <c r="EU871">
        <v>0.02000381111111112</v>
      </c>
      <c r="EV871">
        <v>0</v>
      </c>
      <c r="EW871">
        <v>1312.226666666666</v>
      </c>
      <c r="EX871">
        <v>5.00097</v>
      </c>
      <c r="EY871">
        <v>26594.38888888889</v>
      </c>
      <c r="EZ871">
        <v>16707.85555555556</v>
      </c>
      <c r="FA871">
        <v>41.687</v>
      </c>
      <c r="FB871">
        <v>42.75</v>
      </c>
      <c r="FC871">
        <v>41.812</v>
      </c>
      <c r="FD871">
        <v>42.111</v>
      </c>
      <c r="FE871">
        <v>41.687</v>
      </c>
      <c r="FF871">
        <v>1955.127777777778</v>
      </c>
      <c r="FG871">
        <v>39.91</v>
      </c>
      <c r="FH871">
        <v>0</v>
      </c>
      <c r="FI871">
        <v>12959.60000014305</v>
      </c>
      <c r="FJ871">
        <v>0</v>
      </c>
      <c r="FK871">
        <v>1312.8956</v>
      </c>
      <c r="FL871">
        <v>-8.193846151459638</v>
      </c>
      <c r="FM871">
        <v>-164.0999999963184</v>
      </c>
      <c r="FN871">
        <v>26608.024</v>
      </c>
      <c r="FO871">
        <v>15</v>
      </c>
      <c r="FP871">
        <v>0</v>
      </c>
      <c r="FQ871" t="s">
        <v>439</v>
      </c>
      <c r="FR871">
        <v>1760210915.6</v>
      </c>
      <c r="FS871">
        <v>0</v>
      </c>
      <c r="FT871">
        <v>0</v>
      </c>
      <c r="FU871">
        <v>-0.215</v>
      </c>
      <c r="FV871">
        <v>0</v>
      </c>
      <c r="FW871">
        <v>-0.6919999999999999</v>
      </c>
      <c r="FX871">
        <v>0</v>
      </c>
      <c r="FY871">
        <v>400</v>
      </c>
      <c r="FZ871">
        <v>0</v>
      </c>
      <c r="GA871">
        <v>0.15</v>
      </c>
      <c r="GB871">
        <v>0</v>
      </c>
      <c r="GC871">
        <v>-54.0717825</v>
      </c>
      <c r="GD871">
        <v>-1.564263039399498</v>
      </c>
      <c r="GE871">
        <v>0.2266207800351726</v>
      </c>
      <c r="GF871">
        <v>0</v>
      </c>
      <c r="GG871">
        <v>1313.28205882353</v>
      </c>
      <c r="GH871">
        <v>-8.349121469667907</v>
      </c>
      <c r="GI871">
        <v>0.8515721772171527</v>
      </c>
      <c r="GJ871">
        <v>0</v>
      </c>
      <c r="GK871">
        <v>4.34189075</v>
      </c>
      <c r="GL871">
        <v>-0.261869606003765</v>
      </c>
      <c r="GM871">
        <v>0.02740416158063405</v>
      </c>
      <c r="GN871">
        <v>0</v>
      </c>
      <c r="GO871">
        <v>0</v>
      </c>
      <c r="GP871">
        <v>3</v>
      </c>
      <c r="GQ871" t="s">
        <v>455</v>
      </c>
      <c r="GR871">
        <v>3.1332</v>
      </c>
      <c r="GS871">
        <v>2.76029</v>
      </c>
      <c r="GT871">
        <v>0.209214</v>
      </c>
      <c r="GU871">
        <v>0.211785</v>
      </c>
      <c r="GV871">
        <v>0.0817976</v>
      </c>
      <c r="GW871">
        <v>0.065341</v>
      </c>
      <c r="GX871">
        <v>25060.9</v>
      </c>
      <c r="GY871">
        <v>24987.3</v>
      </c>
      <c r="GZ871">
        <v>29483.3</v>
      </c>
      <c r="HA871">
        <v>29314.1</v>
      </c>
      <c r="HB871">
        <v>35777.5</v>
      </c>
      <c r="HC871">
        <v>36299.5</v>
      </c>
      <c r="HD871">
        <v>41483.9</v>
      </c>
      <c r="HE871">
        <v>41644</v>
      </c>
      <c r="HF871">
        <v>1.91085</v>
      </c>
      <c r="HG871">
        <v>1.82465</v>
      </c>
      <c r="HH871">
        <v>-0.0151843</v>
      </c>
      <c r="HI871">
        <v>0</v>
      </c>
      <c r="HJ871">
        <v>24.2501</v>
      </c>
      <c r="HK871">
        <v>999.9</v>
      </c>
      <c r="HL871">
        <v>31.4</v>
      </c>
      <c r="HM871">
        <v>31.2</v>
      </c>
      <c r="HN871">
        <v>15.878</v>
      </c>
      <c r="HO871">
        <v>62.4489</v>
      </c>
      <c r="HP871">
        <v>30.7732</v>
      </c>
      <c r="HQ871">
        <v>1</v>
      </c>
      <c r="HR871">
        <v>0.316159</v>
      </c>
      <c r="HS871">
        <v>5.2124</v>
      </c>
      <c r="HT871">
        <v>20.2641</v>
      </c>
      <c r="HU871">
        <v>5.21894</v>
      </c>
      <c r="HV871">
        <v>12.0159</v>
      </c>
      <c r="HW871">
        <v>4.98895</v>
      </c>
      <c r="HX871">
        <v>3.28775</v>
      </c>
      <c r="HY871">
        <v>9999</v>
      </c>
      <c r="HZ871">
        <v>9999</v>
      </c>
      <c r="IA871">
        <v>9999</v>
      </c>
      <c r="IB871">
        <v>999.9</v>
      </c>
      <c r="IC871">
        <v>4.97286</v>
      </c>
      <c r="ID871">
        <v>1.86661</v>
      </c>
      <c r="IE871">
        <v>1.86586</v>
      </c>
      <c r="IF871">
        <v>1.86584</v>
      </c>
      <c r="IG871">
        <v>1.86768</v>
      </c>
      <c r="IH871">
        <v>1.87014</v>
      </c>
      <c r="II871">
        <v>1.86875</v>
      </c>
      <c r="IJ871">
        <v>1.87027</v>
      </c>
      <c r="IK871">
        <v>0</v>
      </c>
      <c r="IL871">
        <v>0</v>
      </c>
      <c r="IM871">
        <v>0</v>
      </c>
      <c r="IN871">
        <v>0</v>
      </c>
      <c r="IO871" t="s">
        <v>441</v>
      </c>
      <c r="IP871" t="s">
        <v>442</v>
      </c>
      <c r="IQ871" t="s">
        <v>443</v>
      </c>
      <c r="IR871" t="s">
        <v>443</v>
      </c>
      <c r="IS871" t="s">
        <v>443</v>
      </c>
      <c r="IT871" t="s">
        <v>443</v>
      </c>
      <c r="IU871">
        <v>0</v>
      </c>
      <c r="IV871">
        <v>100</v>
      </c>
      <c r="IW871">
        <v>100</v>
      </c>
      <c r="IX871">
        <v>-4.16</v>
      </c>
      <c r="IY871">
        <v>0.0791</v>
      </c>
      <c r="IZ871">
        <v>-1.414774939843471</v>
      </c>
      <c r="JA871">
        <v>-0.002262605230658699</v>
      </c>
      <c r="JB871">
        <v>4.117972070868355E-07</v>
      </c>
      <c r="JC871">
        <v>-1.535053720392113E-10</v>
      </c>
      <c r="JD871">
        <v>-0.05773197212917025</v>
      </c>
      <c r="JE871">
        <v>-0.004387372397949352</v>
      </c>
      <c r="JF871">
        <v>0.001148265067849212</v>
      </c>
      <c r="JG871">
        <v>-2.372704636287677E-05</v>
      </c>
      <c r="JH871">
        <v>4</v>
      </c>
      <c r="JI871">
        <v>2346</v>
      </c>
      <c r="JJ871">
        <v>1</v>
      </c>
      <c r="JK871">
        <v>24</v>
      </c>
      <c r="JL871">
        <v>21786.2</v>
      </c>
      <c r="JM871">
        <v>29358634.8</v>
      </c>
      <c r="JN871">
        <v>2.77954</v>
      </c>
      <c r="JO871">
        <v>2.24365</v>
      </c>
      <c r="JP871">
        <v>1.39648</v>
      </c>
      <c r="JQ871">
        <v>2.35352</v>
      </c>
      <c r="JR871">
        <v>1.49536</v>
      </c>
      <c r="JS871">
        <v>2.51587</v>
      </c>
      <c r="JT871">
        <v>35.9645</v>
      </c>
      <c r="JU871">
        <v>24.0262</v>
      </c>
      <c r="JV871">
        <v>18</v>
      </c>
      <c r="JW871">
        <v>502.897</v>
      </c>
      <c r="JX871">
        <v>437.54</v>
      </c>
      <c r="JY871">
        <v>18.4763</v>
      </c>
      <c r="JZ871">
        <v>31.4496</v>
      </c>
      <c r="KA871">
        <v>30.0003</v>
      </c>
      <c r="KB871">
        <v>31.2271</v>
      </c>
      <c r="KC871">
        <v>31.1522</v>
      </c>
      <c r="KD871">
        <v>55.6201</v>
      </c>
      <c r="KE871">
        <v>20.6849</v>
      </c>
      <c r="KF871">
        <v>21.842</v>
      </c>
      <c r="KG871">
        <v>18.4721</v>
      </c>
      <c r="KH871">
        <v>1456.61</v>
      </c>
      <c r="KI871">
        <v>12.6068</v>
      </c>
      <c r="KJ871">
        <v>100.758</v>
      </c>
      <c r="KK871">
        <v>100.143</v>
      </c>
    </row>
    <row r="872" spans="1:297">
      <c r="A872">
        <v>856</v>
      </c>
      <c r="B872">
        <v>1761518093.6</v>
      </c>
      <c r="C872">
        <v>10883.09999990463</v>
      </c>
      <c r="D872" t="s">
        <v>2162</v>
      </c>
      <c r="E872" t="s">
        <v>2163</v>
      </c>
      <c r="F872">
        <v>5</v>
      </c>
      <c r="G872" t="s">
        <v>1989</v>
      </c>
      <c r="H872" t="s">
        <v>436</v>
      </c>
      <c r="I872">
        <v>1761518090.8</v>
      </c>
      <c r="J872">
        <f>(K872)/1000</f>
        <v>0</v>
      </c>
      <c r="K872">
        <f>IF(DP872, AN872, AH872)</f>
        <v>0</v>
      </c>
      <c r="L872">
        <f>IF(DP872, AI872, AG872)</f>
        <v>0</v>
      </c>
      <c r="M872">
        <f>DR872 - IF(AU872&gt;1, L872*DL872*100.0/(AW872), 0)</f>
        <v>0</v>
      </c>
      <c r="N872">
        <f>((T872-J872/2)*M872-L872)/(T872+J872/2)</f>
        <v>0</v>
      </c>
      <c r="O872">
        <f>N872*(DY872+DZ872)/1000.0</f>
        <v>0</v>
      </c>
      <c r="P872">
        <f>(DR872 - IF(AU872&gt;1, L872*DL872*100.0/(AW872), 0))*(DY872+DZ872)/1000.0</f>
        <v>0</v>
      </c>
      <c r="Q872">
        <f>2.0/((1/S872-1/R872)+SIGN(S872)*SQRT((1/S872-1/R872)*(1/S872-1/R872) + 4*DM872/((DM872+1)*(DM872+1))*(2*1/S872*1/R872-1/R872*1/R872)))</f>
        <v>0</v>
      </c>
      <c r="R872">
        <f>IF(LEFT(DN872,1)&lt;&gt;"0",IF(LEFT(DN872,1)="1",3.0,DO872),$D$5+$E$5*(EF872*DY872/($K$5*1000))+$F$5*(EF872*DY872/($K$5*1000))*MAX(MIN(DL872,$J$5),$I$5)*MAX(MIN(DL872,$J$5),$I$5)+$G$5*MAX(MIN(DL872,$J$5),$I$5)*(EF872*DY872/($K$5*1000))+$H$5*(EF872*DY872/($K$5*1000))*(EF872*DY872/($K$5*1000)))</f>
        <v>0</v>
      </c>
      <c r="S872">
        <f>J872*(1000-(1000*0.61365*exp(17.502*W872/(240.97+W872))/(DY872+DZ872)+DT872)/2)/(1000*0.61365*exp(17.502*W872/(240.97+W872))/(DY872+DZ872)-DT872)</f>
        <v>0</v>
      </c>
      <c r="T872">
        <f>1/((DM872+1)/(Q872/1.6)+1/(R872/1.37)) + DM872/((DM872+1)/(Q872/1.6) + DM872/(R872/1.37))</f>
        <v>0</v>
      </c>
      <c r="U872">
        <f>(DH872*DK872)</f>
        <v>0</v>
      </c>
      <c r="V872">
        <f>(EA872+(U872+2*0.95*5.67E-8*(((EA872+$B$7)+273)^4-(EA872+273)^4)-44100*J872)/(1.84*29.3*R872+8*0.95*5.67E-8*(EA872+273)^3))</f>
        <v>0</v>
      </c>
      <c r="W872">
        <f>($C$7*EB872+$D$7*EC872+$E$7*V872)</f>
        <v>0</v>
      </c>
      <c r="X872">
        <f>0.61365*exp(17.502*W872/(240.97+W872))</f>
        <v>0</v>
      </c>
      <c r="Y872">
        <f>(Z872/AA872*100)</f>
        <v>0</v>
      </c>
      <c r="Z872">
        <f>DT872*(DY872+DZ872)/1000</f>
        <v>0</v>
      </c>
      <c r="AA872">
        <f>0.61365*exp(17.502*EA872/(240.97+EA872))</f>
        <v>0</v>
      </c>
      <c r="AB872">
        <f>(X872-DT872*(DY872+DZ872)/1000)</f>
        <v>0</v>
      </c>
      <c r="AC872">
        <f>(-J872*44100)</f>
        <v>0</v>
      </c>
      <c r="AD872">
        <f>2*29.3*R872*0.92*(EA872-W872)</f>
        <v>0</v>
      </c>
      <c r="AE872">
        <f>2*0.95*5.67E-8*(((EA872+$B$7)+273)^4-(W872+273)^4)</f>
        <v>0</v>
      </c>
      <c r="AF872">
        <f>U872+AE872+AC872+AD872</f>
        <v>0</v>
      </c>
      <c r="AG872">
        <f>DX872*AU872*(DS872-DR872*(1000-AU872*DU872)/(1000-AU872*DT872))/(100*DL872)</f>
        <v>0</v>
      </c>
      <c r="AH872">
        <f>1000*DX872*AU872*(DT872-DU872)/(100*DL872*(1000-AU872*DT872))</f>
        <v>0</v>
      </c>
      <c r="AI872">
        <f>(AJ872 - AK872 - DY872*1E3/(8.314*(EA872+273.15)) * AM872/DX872 * AL872) * DX872/(100*DL872) * (1000 - DU872)/1000</f>
        <v>0</v>
      </c>
      <c r="AJ872">
        <v>1461.387545637693</v>
      </c>
      <c r="AK872">
        <v>1420.553333333333</v>
      </c>
      <c r="AL872">
        <v>3.379693831981553</v>
      </c>
      <c r="AM872">
        <v>65.59915054871037</v>
      </c>
      <c r="AN872">
        <f>(AP872 - AO872 + DY872*1E3/(8.314*(EA872+273.15)) * AR872/DX872 * AQ872) * DX872/(100*DL872) * 1000/(1000 - AP872)</f>
        <v>0</v>
      </c>
      <c r="AO872">
        <v>12.53235106821923</v>
      </c>
      <c r="AP872">
        <v>16.80622303030303</v>
      </c>
      <c r="AQ872">
        <v>1.93328199300882E-05</v>
      </c>
      <c r="AR872">
        <v>106.857020934854</v>
      </c>
      <c r="AS872">
        <v>0</v>
      </c>
      <c r="AT872">
        <v>0</v>
      </c>
      <c r="AU872">
        <f>IF(AS872*$H$13&gt;=AW872,1.0,(AW872/(AW872-AS872*$H$13)))</f>
        <v>0</v>
      </c>
      <c r="AV872">
        <f>(AU872-1)*100</f>
        <v>0</v>
      </c>
      <c r="AW872">
        <f>MAX(0,($B$13+$C$13*EF872)/(1+$D$13*EF872)*DY872/(EA872+273)*$E$13)</f>
        <v>0</v>
      </c>
      <c r="AX872" t="s">
        <v>437</v>
      </c>
      <c r="AY872" t="s">
        <v>437</v>
      </c>
      <c r="AZ872">
        <v>0</v>
      </c>
      <c r="BA872">
        <v>0</v>
      </c>
      <c r="BB872">
        <f>1-AZ872/BA872</f>
        <v>0</v>
      </c>
      <c r="BC872">
        <v>0</v>
      </c>
      <c r="BD872" t="s">
        <v>437</v>
      </c>
      <c r="BE872" t="s">
        <v>437</v>
      </c>
      <c r="BF872">
        <v>0</v>
      </c>
      <c r="BG872">
        <v>0</v>
      </c>
      <c r="BH872">
        <f>1-BF872/BG872</f>
        <v>0</v>
      </c>
      <c r="BI872">
        <v>0.5</v>
      </c>
      <c r="BJ872">
        <f>DI872</f>
        <v>0</v>
      </c>
      <c r="BK872">
        <f>L872</f>
        <v>0</v>
      </c>
      <c r="BL872">
        <f>BH872*BI872*BJ872</f>
        <v>0</v>
      </c>
      <c r="BM872">
        <f>(BK872-BC872)/BJ872</f>
        <v>0</v>
      </c>
      <c r="BN872">
        <f>(BA872-BG872)/BG872</f>
        <v>0</v>
      </c>
      <c r="BO872">
        <f>AZ872/(BB872+AZ872/BG872)</f>
        <v>0</v>
      </c>
      <c r="BP872" t="s">
        <v>437</v>
      </c>
      <c r="BQ872">
        <v>0</v>
      </c>
      <c r="BR872">
        <f>IF(BQ872&lt;&gt;0, BQ872, BO872)</f>
        <v>0</v>
      </c>
      <c r="BS872">
        <f>1-BR872/BG872</f>
        <v>0</v>
      </c>
      <c r="BT872">
        <f>(BG872-BF872)/(BG872-BR872)</f>
        <v>0</v>
      </c>
      <c r="BU872">
        <f>(BA872-BG872)/(BA872-BR872)</f>
        <v>0</v>
      </c>
      <c r="BV872">
        <f>(BG872-BF872)/(BG872-AZ872)</f>
        <v>0</v>
      </c>
      <c r="BW872">
        <f>(BA872-BG872)/(BA872-AZ872)</f>
        <v>0</v>
      </c>
      <c r="BX872">
        <f>(BT872*BR872/BF872)</f>
        <v>0</v>
      </c>
      <c r="BY872">
        <f>(1-BX872)</f>
        <v>0</v>
      </c>
      <c r="BZ872">
        <v>2020</v>
      </c>
      <c r="CA872">
        <v>290.0000000000001</v>
      </c>
      <c r="CB872">
        <v>1590.42</v>
      </c>
      <c r="CC872">
        <v>295</v>
      </c>
      <c r="CD872">
        <v>5220.67</v>
      </c>
      <c r="CE872">
        <v>1591.29</v>
      </c>
      <c r="CF872">
        <v>-0.87</v>
      </c>
      <c r="CG872">
        <v>300.0000000000001</v>
      </c>
      <c r="CH872">
        <v>23.8</v>
      </c>
      <c r="CI872">
        <v>1650.734719841875</v>
      </c>
      <c r="CJ872">
        <v>2.032994541366527</v>
      </c>
      <c r="CK872">
        <v>-31.03478562282126</v>
      </c>
      <c r="CL872">
        <v>0.9198548094063967</v>
      </c>
      <c r="CM872">
        <v>0.9759925733019913</v>
      </c>
      <c r="CN872">
        <v>-0.00431141668520578</v>
      </c>
      <c r="CO872">
        <v>289.9999999999999</v>
      </c>
      <c r="CP872">
        <v>1590.91</v>
      </c>
      <c r="CQ872">
        <v>765</v>
      </c>
      <c r="CR872">
        <v>5219.32</v>
      </c>
      <c r="CS872">
        <v>1591.27</v>
      </c>
      <c r="CT872">
        <v>-0.36</v>
      </c>
      <c r="DH872">
        <f>$B$11*EG872+$C$11*EH872+$F$11*ES872*(1-EV872)</f>
        <v>0</v>
      </c>
      <c r="DI872">
        <f>DH872*DJ872</f>
        <v>0</v>
      </c>
      <c r="DJ872">
        <f>($B$11*$D$9+$C$11*$D$9+$F$11*((FF872+EX872)/MAX(FF872+EX872+FG872, 0.1)*$I$9+FG872/MAX(FF872+EX872+FG872, 0.1)*$J$9))/($B$11+$C$11+$F$11)</f>
        <v>0</v>
      </c>
      <c r="DK872">
        <f>($B$11*$K$9+$C$11*$K$9+$F$11*((FF872+EX872)/MAX(FF872+EX872+FG872, 0.1)*$P$9+FG872/MAX(FF872+EX872+FG872, 0.1)*$Q$9))/($B$11+$C$11+$F$11)</f>
        <v>0</v>
      </c>
      <c r="DL872">
        <v>6</v>
      </c>
      <c r="DM872">
        <v>0.5</v>
      </c>
      <c r="DN872" t="s">
        <v>438</v>
      </c>
      <c r="DO872">
        <v>2</v>
      </c>
      <c r="DP872" t="b">
        <v>1</v>
      </c>
      <c r="DQ872">
        <v>1761518090.8</v>
      </c>
      <c r="DR872">
        <v>1389.034</v>
      </c>
      <c r="DS872">
        <v>1443.543</v>
      </c>
      <c r="DT872">
        <v>16.80706</v>
      </c>
      <c r="DU872">
        <v>12.53371</v>
      </c>
      <c r="DV872">
        <v>1393.216</v>
      </c>
      <c r="DW872">
        <v>16.72795</v>
      </c>
      <c r="DX872">
        <v>500.0027</v>
      </c>
      <c r="DY872">
        <v>90.2337</v>
      </c>
      <c r="DZ872">
        <v>0.09998692000000001</v>
      </c>
      <c r="EA872">
        <v>24.28399</v>
      </c>
      <c r="EB872">
        <v>24.00579</v>
      </c>
      <c r="EC872">
        <v>999.9</v>
      </c>
      <c r="ED872">
        <v>0</v>
      </c>
      <c r="EE872">
        <v>0</v>
      </c>
      <c r="EF872">
        <v>10006.88</v>
      </c>
      <c r="EG872">
        <v>0</v>
      </c>
      <c r="EH872">
        <v>1069.18</v>
      </c>
      <c r="EI872">
        <v>-54.50894999999999</v>
      </c>
      <c r="EJ872">
        <v>1412.779</v>
      </c>
      <c r="EK872">
        <v>1461.865</v>
      </c>
      <c r="EL872">
        <v>4.273337</v>
      </c>
      <c r="EM872">
        <v>1443.543</v>
      </c>
      <c r="EN872">
        <v>12.53371</v>
      </c>
      <c r="EO872">
        <v>1.516564</v>
      </c>
      <c r="EP872">
        <v>1.130964</v>
      </c>
      <c r="EQ872">
        <v>13.1362</v>
      </c>
      <c r="ER872">
        <v>8.722579999999999</v>
      </c>
      <c r="ES872">
        <v>1999.997</v>
      </c>
      <c r="ET872">
        <v>0.9799956</v>
      </c>
      <c r="EU872">
        <v>0.02000419</v>
      </c>
      <c r="EV872">
        <v>0</v>
      </c>
      <c r="EW872">
        <v>1311.731</v>
      </c>
      <c r="EX872">
        <v>5.000970000000001</v>
      </c>
      <c r="EY872">
        <v>26580.64</v>
      </c>
      <c r="EZ872">
        <v>16707.56</v>
      </c>
      <c r="FA872">
        <v>41.687</v>
      </c>
      <c r="FB872">
        <v>42.75</v>
      </c>
      <c r="FC872">
        <v>41.812</v>
      </c>
      <c r="FD872">
        <v>42.125</v>
      </c>
      <c r="FE872">
        <v>41.687</v>
      </c>
      <c r="FF872">
        <v>1955.087</v>
      </c>
      <c r="FG872">
        <v>39.90999999999999</v>
      </c>
      <c r="FH872">
        <v>0</v>
      </c>
      <c r="FI872">
        <v>12965</v>
      </c>
      <c r="FJ872">
        <v>0</v>
      </c>
      <c r="FK872">
        <v>1312.273076923077</v>
      </c>
      <c r="FL872">
        <v>-7.364786321164454</v>
      </c>
      <c r="FM872">
        <v>-172.1196581068047</v>
      </c>
      <c r="FN872">
        <v>26593.54230769231</v>
      </c>
      <c r="FO872">
        <v>15</v>
      </c>
      <c r="FP872">
        <v>0</v>
      </c>
      <c r="FQ872" t="s">
        <v>439</v>
      </c>
      <c r="FR872">
        <v>1760210915.6</v>
      </c>
      <c r="FS872">
        <v>0</v>
      </c>
      <c r="FT872">
        <v>0</v>
      </c>
      <c r="FU872">
        <v>-0.215</v>
      </c>
      <c r="FV872">
        <v>0</v>
      </c>
      <c r="FW872">
        <v>-0.6919999999999999</v>
      </c>
      <c r="FX872">
        <v>0</v>
      </c>
      <c r="FY872">
        <v>400</v>
      </c>
      <c r="FZ872">
        <v>0</v>
      </c>
      <c r="GA872">
        <v>0.15</v>
      </c>
      <c r="GB872">
        <v>0</v>
      </c>
      <c r="GC872">
        <v>-54.19213999999999</v>
      </c>
      <c r="GD872">
        <v>-2.302660412757762</v>
      </c>
      <c r="GE872">
        <v>0.2770216740617963</v>
      </c>
      <c r="GF872">
        <v>0</v>
      </c>
      <c r="GG872">
        <v>1312.807941176471</v>
      </c>
      <c r="GH872">
        <v>-8.109854849344366</v>
      </c>
      <c r="GI872">
        <v>0.8296873238535585</v>
      </c>
      <c r="GJ872">
        <v>0</v>
      </c>
      <c r="GK872">
        <v>4.32373775</v>
      </c>
      <c r="GL872">
        <v>-0.3546865666041238</v>
      </c>
      <c r="GM872">
        <v>0.03487999824308338</v>
      </c>
      <c r="GN872">
        <v>0</v>
      </c>
      <c r="GO872">
        <v>0</v>
      </c>
      <c r="GP872">
        <v>3</v>
      </c>
      <c r="GQ872" t="s">
        <v>455</v>
      </c>
      <c r="GR872">
        <v>3.13323</v>
      </c>
      <c r="GS872">
        <v>2.76031</v>
      </c>
      <c r="GT872">
        <v>0.210757</v>
      </c>
      <c r="GU872">
        <v>0.213275</v>
      </c>
      <c r="GV872">
        <v>0.08180220000000001</v>
      </c>
      <c r="GW872">
        <v>0.06539349999999999</v>
      </c>
      <c r="GX872">
        <v>25011.7</v>
      </c>
      <c r="GY872">
        <v>24940.1</v>
      </c>
      <c r="GZ872">
        <v>29483.1</v>
      </c>
      <c r="HA872">
        <v>29314.2</v>
      </c>
      <c r="HB872">
        <v>35777.3</v>
      </c>
      <c r="HC872">
        <v>36297.7</v>
      </c>
      <c r="HD872">
        <v>41483.8</v>
      </c>
      <c r="HE872">
        <v>41644.3</v>
      </c>
      <c r="HF872">
        <v>1.91083</v>
      </c>
      <c r="HG872">
        <v>1.82463</v>
      </c>
      <c r="HH872">
        <v>-0.0142679</v>
      </c>
      <c r="HI872">
        <v>0</v>
      </c>
      <c r="HJ872">
        <v>24.2501</v>
      </c>
      <c r="HK872">
        <v>999.9</v>
      </c>
      <c r="HL872">
        <v>31.4</v>
      </c>
      <c r="HM872">
        <v>31.2</v>
      </c>
      <c r="HN872">
        <v>15.8792</v>
      </c>
      <c r="HO872">
        <v>62.5789</v>
      </c>
      <c r="HP872">
        <v>30.7572</v>
      </c>
      <c r="HQ872">
        <v>1</v>
      </c>
      <c r="HR872">
        <v>0.316222</v>
      </c>
      <c r="HS872">
        <v>5.19437</v>
      </c>
      <c r="HT872">
        <v>20.2645</v>
      </c>
      <c r="HU872">
        <v>5.21984</v>
      </c>
      <c r="HV872">
        <v>12.0159</v>
      </c>
      <c r="HW872">
        <v>4.98925</v>
      </c>
      <c r="HX872">
        <v>3.28783</v>
      </c>
      <c r="HY872">
        <v>9999</v>
      </c>
      <c r="HZ872">
        <v>9999</v>
      </c>
      <c r="IA872">
        <v>9999</v>
      </c>
      <c r="IB872">
        <v>999.9</v>
      </c>
      <c r="IC872">
        <v>4.97283</v>
      </c>
      <c r="ID872">
        <v>1.86661</v>
      </c>
      <c r="IE872">
        <v>1.86588</v>
      </c>
      <c r="IF872">
        <v>1.86584</v>
      </c>
      <c r="IG872">
        <v>1.8677</v>
      </c>
      <c r="IH872">
        <v>1.87012</v>
      </c>
      <c r="II872">
        <v>1.86875</v>
      </c>
      <c r="IJ872">
        <v>1.87027</v>
      </c>
      <c r="IK872">
        <v>0</v>
      </c>
      <c r="IL872">
        <v>0</v>
      </c>
      <c r="IM872">
        <v>0</v>
      </c>
      <c r="IN872">
        <v>0</v>
      </c>
      <c r="IO872" t="s">
        <v>441</v>
      </c>
      <c r="IP872" t="s">
        <v>442</v>
      </c>
      <c r="IQ872" t="s">
        <v>443</v>
      </c>
      <c r="IR872" t="s">
        <v>443</v>
      </c>
      <c r="IS872" t="s">
        <v>443</v>
      </c>
      <c r="IT872" t="s">
        <v>443</v>
      </c>
      <c r="IU872">
        <v>0</v>
      </c>
      <c r="IV872">
        <v>100</v>
      </c>
      <c r="IW872">
        <v>100</v>
      </c>
      <c r="IX872">
        <v>-4.2</v>
      </c>
      <c r="IY872">
        <v>0.0791</v>
      </c>
      <c r="IZ872">
        <v>-1.414774939843471</v>
      </c>
      <c r="JA872">
        <v>-0.002262605230658699</v>
      </c>
      <c r="JB872">
        <v>4.117972070868355E-07</v>
      </c>
      <c r="JC872">
        <v>-1.535053720392113E-10</v>
      </c>
      <c r="JD872">
        <v>-0.05773197212917025</v>
      </c>
      <c r="JE872">
        <v>-0.004387372397949352</v>
      </c>
      <c r="JF872">
        <v>0.001148265067849212</v>
      </c>
      <c r="JG872">
        <v>-2.372704636287677E-05</v>
      </c>
      <c r="JH872">
        <v>4</v>
      </c>
      <c r="JI872">
        <v>2346</v>
      </c>
      <c r="JJ872">
        <v>1</v>
      </c>
      <c r="JK872">
        <v>24</v>
      </c>
      <c r="JL872">
        <v>21786.3</v>
      </c>
      <c r="JM872">
        <v>29358634.9</v>
      </c>
      <c r="JN872">
        <v>2.80396</v>
      </c>
      <c r="JO872">
        <v>2.23267</v>
      </c>
      <c r="JP872">
        <v>1.39648</v>
      </c>
      <c r="JQ872">
        <v>2.35474</v>
      </c>
      <c r="JR872">
        <v>1.49536</v>
      </c>
      <c r="JS872">
        <v>2.70752</v>
      </c>
      <c r="JT872">
        <v>35.9645</v>
      </c>
      <c r="JU872">
        <v>24.035</v>
      </c>
      <c r="JV872">
        <v>18</v>
      </c>
      <c r="JW872">
        <v>502.898</v>
      </c>
      <c r="JX872">
        <v>437.534</v>
      </c>
      <c r="JY872">
        <v>18.4692</v>
      </c>
      <c r="JZ872">
        <v>31.452</v>
      </c>
      <c r="KA872">
        <v>30.0003</v>
      </c>
      <c r="KB872">
        <v>31.2294</v>
      </c>
      <c r="KC872">
        <v>31.1537</v>
      </c>
      <c r="KD872">
        <v>56.1079</v>
      </c>
      <c r="KE872">
        <v>20.3896</v>
      </c>
      <c r="KF872">
        <v>21.842</v>
      </c>
      <c r="KG872">
        <v>18.4691</v>
      </c>
      <c r="KH872">
        <v>1469.97</v>
      </c>
      <c r="KI872">
        <v>12.635</v>
      </c>
      <c r="KJ872">
        <v>100.758</v>
      </c>
      <c r="KK872">
        <v>100.143</v>
      </c>
    </row>
    <row r="873" spans="1:297">
      <c r="A873">
        <v>857</v>
      </c>
      <c r="B873">
        <v>1761518098.6</v>
      </c>
      <c r="C873">
        <v>10888.09999990463</v>
      </c>
      <c r="D873" t="s">
        <v>2164</v>
      </c>
      <c r="E873" t="s">
        <v>2165</v>
      </c>
      <c r="F873">
        <v>5</v>
      </c>
      <c r="G873" t="s">
        <v>1989</v>
      </c>
      <c r="H873" t="s">
        <v>436</v>
      </c>
      <c r="I873">
        <v>1761518096.1</v>
      </c>
      <c r="J873">
        <f>(K873)/1000</f>
        <v>0</v>
      </c>
      <c r="K873">
        <f>IF(DP873, AN873, AH873)</f>
        <v>0</v>
      </c>
      <c r="L873">
        <f>IF(DP873, AI873, AG873)</f>
        <v>0</v>
      </c>
      <c r="M873">
        <f>DR873 - IF(AU873&gt;1, L873*DL873*100.0/(AW873), 0)</f>
        <v>0</v>
      </c>
      <c r="N873">
        <f>((T873-J873/2)*M873-L873)/(T873+J873/2)</f>
        <v>0</v>
      </c>
      <c r="O873">
        <f>N873*(DY873+DZ873)/1000.0</f>
        <v>0</v>
      </c>
      <c r="P873">
        <f>(DR873 - IF(AU873&gt;1, L873*DL873*100.0/(AW873), 0))*(DY873+DZ873)/1000.0</f>
        <v>0</v>
      </c>
      <c r="Q873">
        <f>2.0/((1/S873-1/R873)+SIGN(S873)*SQRT((1/S873-1/R873)*(1/S873-1/R873) + 4*DM873/((DM873+1)*(DM873+1))*(2*1/S873*1/R873-1/R873*1/R873)))</f>
        <v>0</v>
      </c>
      <c r="R873">
        <f>IF(LEFT(DN873,1)&lt;&gt;"0",IF(LEFT(DN873,1)="1",3.0,DO873),$D$5+$E$5*(EF873*DY873/($K$5*1000))+$F$5*(EF873*DY873/($K$5*1000))*MAX(MIN(DL873,$J$5),$I$5)*MAX(MIN(DL873,$J$5),$I$5)+$G$5*MAX(MIN(DL873,$J$5),$I$5)*(EF873*DY873/($K$5*1000))+$H$5*(EF873*DY873/($K$5*1000))*(EF873*DY873/($K$5*1000)))</f>
        <v>0</v>
      </c>
      <c r="S873">
        <f>J873*(1000-(1000*0.61365*exp(17.502*W873/(240.97+W873))/(DY873+DZ873)+DT873)/2)/(1000*0.61365*exp(17.502*W873/(240.97+W873))/(DY873+DZ873)-DT873)</f>
        <v>0</v>
      </c>
      <c r="T873">
        <f>1/((DM873+1)/(Q873/1.6)+1/(R873/1.37)) + DM873/((DM873+1)/(Q873/1.6) + DM873/(R873/1.37))</f>
        <v>0</v>
      </c>
      <c r="U873">
        <f>(DH873*DK873)</f>
        <v>0</v>
      </c>
      <c r="V873">
        <f>(EA873+(U873+2*0.95*5.67E-8*(((EA873+$B$7)+273)^4-(EA873+273)^4)-44100*J873)/(1.84*29.3*R873+8*0.95*5.67E-8*(EA873+273)^3))</f>
        <v>0</v>
      </c>
      <c r="W873">
        <f>($C$7*EB873+$D$7*EC873+$E$7*V873)</f>
        <v>0</v>
      </c>
      <c r="X873">
        <f>0.61365*exp(17.502*W873/(240.97+W873))</f>
        <v>0</v>
      </c>
      <c r="Y873">
        <f>(Z873/AA873*100)</f>
        <v>0</v>
      </c>
      <c r="Z873">
        <f>DT873*(DY873+DZ873)/1000</f>
        <v>0</v>
      </c>
      <c r="AA873">
        <f>0.61365*exp(17.502*EA873/(240.97+EA873))</f>
        <v>0</v>
      </c>
      <c r="AB873">
        <f>(X873-DT873*(DY873+DZ873)/1000)</f>
        <v>0</v>
      </c>
      <c r="AC873">
        <f>(-J873*44100)</f>
        <v>0</v>
      </c>
      <c r="AD873">
        <f>2*29.3*R873*0.92*(EA873-W873)</f>
        <v>0</v>
      </c>
      <c r="AE873">
        <f>2*0.95*5.67E-8*(((EA873+$B$7)+273)^4-(W873+273)^4)</f>
        <v>0</v>
      </c>
      <c r="AF873">
        <f>U873+AE873+AC873+AD873</f>
        <v>0</v>
      </c>
      <c r="AG873">
        <f>DX873*AU873*(DS873-DR873*(1000-AU873*DU873)/(1000-AU873*DT873))/(100*DL873)</f>
        <v>0</v>
      </c>
      <c r="AH873">
        <f>1000*DX873*AU873*(DT873-DU873)/(100*DL873*(1000-AU873*DT873))</f>
        <v>0</v>
      </c>
      <c r="AI873">
        <f>(AJ873 - AK873 - DY873*1E3/(8.314*(EA873+273.15)) * AM873/DX873 * AL873) * DX873/(100*DL873) * (1000 - DU873)/1000</f>
        <v>0</v>
      </c>
      <c r="AJ873">
        <v>1478.170753699596</v>
      </c>
      <c r="AK873">
        <v>1437.40509090909</v>
      </c>
      <c r="AL873">
        <v>3.35772166543758</v>
      </c>
      <c r="AM873">
        <v>65.59915054871037</v>
      </c>
      <c r="AN873">
        <f>(AP873 - AO873 + DY873*1E3/(8.314*(EA873+273.15)) * AR873/DX873 * AQ873) * DX873/(100*DL873) * 1000/(1000 - AP873)</f>
        <v>0</v>
      </c>
      <c r="AO873">
        <v>12.5563525471403</v>
      </c>
      <c r="AP873">
        <v>16.80718969696969</v>
      </c>
      <c r="AQ873">
        <v>7.018892136152452E-06</v>
      </c>
      <c r="AR873">
        <v>106.857020934854</v>
      </c>
      <c r="AS873">
        <v>0</v>
      </c>
      <c r="AT873">
        <v>0</v>
      </c>
      <c r="AU873">
        <f>IF(AS873*$H$13&gt;=AW873,1.0,(AW873/(AW873-AS873*$H$13)))</f>
        <v>0</v>
      </c>
      <c r="AV873">
        <f>(AU873-1)*100</f>
        <v>0</v>
      </c>
      <c r="AW873">
        <f>MAX(0,($B$13+$C$13*EF873)/(1+$D$13*EF873)*DY873/(EA873+273)*$E$13)</f>
        <v>0</v>
      </c>
      <c r="AX873" t="s">
        <v>437</v>
      </c>
      <c r="AY873" t="s">
        <v>437</v>
      </c>
      <c r="AZ873">
        <v>0</v>
      </c>
      <c r="BA873">
        <v>0</v>
      </c>
      <c r="BB873">
        <f>1-AZ873/BA873</f>
        <v>0</v>
      </c>
      <c r="BC873">
        <v>0</v>
      </c>
      <c r="BD873" t="s">
        <v>437</v>
      </c>
      <c r="BE873" t="s">
        <v>437</v>
      </c>
      <c r="BF873">
        <v>0</v>
      </c>
      <c r="BG873">
        <v>0</v>
      </c>
      <c r="BH873">
        <f>1-BF873/BG873</f>
        <v>0</v>
      </c>
      <c r="BI873">
        <v>0.5</v>
      </c>
      <c r="BJ873">
        <f>DI873</f>
        <v>0</v>
      </c>
      <c r="BK873">
        <f>L873</f>
        <v>0</v>
      </c>
      <c r="BL873">
        <f>BH873*BI873*BJ873</f>
        <v>0</v>
      </c>
      <c r="BM873">
        <f>(BK873-BC873)/BJ873</f>
        <v>0</v>
      </c>
      <c r="BN873">
        <f>(BA873-BG873)/BG873</f>
        <v>0</v>
      </c>
      <c r="BO873">
        <f>AZ873/(BB873+AZ873/BG873)</f>
        <v>0</v>
      </c>
      <c r="BP873" t="s">
        <v>437</v>
      </c>
      <c r="BQ873">
        <v>0</v>
      </c>
      <c r="BR873">
        <f>IF(BQ873&lt;&gt;0, BQ873, BO873)</f>
        <v>0</v>
      </c>
      <c r="BS873">
        <f>1-BR873/BG873</f>
        <v>0</v>
      </c>
      <c r="BT873">
        <f>(BG873-BF873)/(BG873-BR873)</f>
        <v>0</v>
      </c>
      <c r="BU873">
        <f>(BA873-BG873)/(BA873-BR873)</f>
        <v>0</v>
      </c>
      <c r="BV873">
        <f>(BG873-BF873)/(BG873-AZ873)</f>
        <v>0</v>
      </c>
      <c r="BW873">
        <f>(BA873-BG873)/(BA873-AZ873)</f>
        <v>0</v>
      </c>
      <c r="BX873">
        <f>(BT873*BR873/BF873)</f>
        <v>0</v>
      </c>
      <c r="BY873">
        <f>(1-BX873)</f>
        <v>0</v>
      </c>
      <c r="BZ873">
        <v>2020</v>
      </c>
      <c r="CA873">
        <v>290.0000000000001</v>
      </c>
      <c r="CB873">
        <v>1590.42</v>
      </c>
      <c r="CC873">
        <v>295</v>
      </c>
      <c r="CD873">
        <v>5220.67</v>
      </c>
      <c r="CE873">
        <v>1591.29</v>
      </c>
      <c r="CF873">
        <v>-0.87</v>
      </c>
      <c r="CG873">
        <v>300.0000000000001</v>
      </c>
      <c r="CH873">
        <v>23.8</v>
      </c>
      <c r="CI873">
        <v>1650.734719841875</v>
      </c>
      <c r="CJ873">
        <v>2.032994541366527</v>
      </c>
      <c r="CK873">
        <v>-31.03478562282126</v>
      </c>
      <c r="CL873">
        <v>0.9198548094063967</v>
      </c>
      <c r="CM873">
        <v>0.9759925733019913</v>
      </c>
      <c r="CN873">
        <v>-0.00431141668520578</v>
      </c>
      <c r="CO873">
        <v>289.9999999999999</v>
      </c>
      <c r="CP873">
        <v>1590.91</v>
      </c>
      <c r="CQ873">
        <v>765</v>
      </c>
      <c r="CR873">
        <v>5219.32</v>
      </c>
      <c r="CS873">
        <v>1591.27</v>
      </c>
      <c r="CT873">
        <v>-0.36</v>
      </c>
      <c r="DH873">
        <f>$B$11*EG873+$C$11*EH873+$F$11*ES873*(1-EV873)</f>
        <v>0</v>
      </c>
      <c r="DI873">
        <f>DH873*DJ873</f>
        <v>0</v>
      </c>
      <c r="DJ873">
        <f>($B$11*$D$9+$C$11*$D$9+$F$11*((FF873+EX873)/MAX(FF873+EX873+FG873, 0.1)*$I$9+FG873/MAX(FF873+EX873+FG873, 0.1)*$J$9))/($B$11+$C$11+$F$11)</f>
        <v>0</v>
      </c>
      <c r="DK873">
        <f>($B$11*$K$9+$C$11*$K$9+$F$11*((FF873+EX873)/MAX(FF873+EX873+FG873, 0.1)*$P$9+FG873/MAX(FF873+EX873+FG873, 0.1)*$Q$9))/($B$11+$C$11+$F$11)</f>
        <v>0</v>
      </c>
      <c r="DL873">
        <v>6</v>
      </c>
      <c r="DM873">
        <v>0.5</v>
      </c>
      <c r="DN873" t="s">
        <v>438</v>
      </c>
      <c r="DO873">
        <v>2</v>
      </c>
      <c r="DP873" t="b">
        <v>1</v>
      </c>
      <c r="DQ873">
        <v>1761518096.1</v>
      </c>
      <c r="DR873">
        <v>1406.645555555556</v>
      </c>
      <c r="DS873">
        <v>1461.147777777778</v>
      </c>
      <c r="DT873">
        <v>16.80712222222222</v>
      </c>
      <c r="DU873">
        <v>12.55614444444444</v>
      </c>
      <c r="DV873">
        <v>1410.865555555555</v>
      </c>
      <c r="DW873">
        <v>16.72798888888889</v>
      </c>
      <c r="DX873">
        <v>500.0516666666667</v>
      </c>
      <c r="DY873">
        <v>90.23465555555555</v>
      </c>
      <c r="DZ873">
        <v>0.1000528222222222</v>
      </c>
      <c r="EA873">
        <v>24.27903333333333</v>
      </c>
      <c r="EB873">
        <v>24.00301111111111</v>
      </c>
      <c r="EC873">
        <v>999.9000000000001</v>
      </c>
      <c r="ED873">
        <v>0</v>
      </c>
      <c r="EE873">
        <v>0</v>
      </c>
      <c r="EF873">
        <v>9991.596666666666</v>
      </c>
      <c r="EG873">
        <v>0</v>
      </c>
      <c r="EH873">
        <v>1069.178888888889</v>
      </c>
      <c r="EI873">
        <v>-54.50292222222222</v>
      </c>
      <c r="EJ873">
        <v>1430.691111111111</v>
      </c>
      <c r="EK873">
        <v>1479.728888888889</v>
      </c>
      <c r="EL873">
        <v>4.250963333333334</v>
      </c>
      <c r="EM873">
        <v>1461.147777777778</v>
      </c>
      <c r="EN873">
        <v>12.55614444444444</v>
      </c>
      <c r="EO873">
        <v>1.516584444444445</v>
      </c>
      <c r="EP873">
        <v>1.133001111111111</v>
      </c>
      <c r="EQ873">
        <v>13.1364</v>
      </c>
      <c r="ER873">
        <v>8.749154444444445</v>
      </c>
      <c r="ES873">
        <v>1999.973333333333</v>
      </c>
      <c r="ET873">
        <v>0.9799953333333333</v>
      </c>
      <c r="EU873">
        <v>0.02000446666666666</v>
      </c>
      <c r="EV873">
        <v>0</v>
      </c>
      <c r="EW873">
        <v>1310.92</v>
      </c>
      <c r="EX873">
        <v>5.00097</v>
      </c>
      <c r="EY873">
        <v>26565.35555555555</v>
      </c>
      <c r="EZ873">
        <v>16707.28888888889</v>
      </c>
      <c r="FA873">
        <v>41.687</v>
      </c>
      <c r="FB873">
        <v>42.75</v>
      </c>
      <c r="FC873">
        <v>41.812</v>
      </c>
      <c r="FD873">
        <v>42.125</v>
      </c>
      <c r="FE873">
        <v>41.687</v>
      </c>
      <c r="FF873">
        <v>1955.063333333333</v>
      </c>
      <c r="FG873">
        <v>39.91</v>
      </c>
      <c r="FH873">
        <v>0</v>
      </c>
      <c r="FI873">
        <v>12969.80000019073</v>
      </c>
      <c r="FJ873">
        <v>0</v>
      </c>
      <c r="FK873">
        <v>1311.617307692308</v>
      </c>
      <c r="FL873">
        <v>-8.251282057171499</v>
      </c>
      <c r="FM873">
        <v>-172.73504279206</v>
      </c>
      <c r="FN873">
        <v>26579.75</v>
      </c>
      <c r="FO873">
        <v>15</v>
      </c>
      <c r="FP873">
        <v>0</v>
      </c>
      <c r="FQ873" t="s">
        <v>439</v>
      </c>
      <c r="FR873">
        <v>1760210915.6</v>
      </c>
      <c r="FS873">
        <v>0</v>
      </c>
      <c r="FT873">
        <v>0</v>
      </c>
      <c r="FU873">
        <v>-0.215</v>
      </c>
      <c r="FV873">
        <v>0</v>
      </c>
      <c r="FW873">
        <v>-0.6919999999999999</v>
      </c>
      <c r="FX873">
        <v>0</v>
      </c>
      <c r="FY873">
        <v>400</v>
      </c>
      <c r="FZ873">
        <v>0</v>
      </c>
      <c r="GA873">
        <v>0.15</v>
      </c>
      <c r="GB873">
        <v>0</v>
      </c>
      <c r="GC873">
        <v>-54.36168292682926</v>
      </c>
      <c r="GD873">
        <v>-1.070931010453134</v>
      </c>
      <c r="GE873">
        <v>0.1705495863842068</v>
      </c>
      <c r="GF873">
        <v>0</v>
      </c>
      <c r="GG873">
        <v>1312.107647058824</v>
      </c>
      <c r="GH873">
        <v>-7.99694423604196</v>
      </c>
      <c r="GI873">
        <v>0.8191784220774053</v>
      </c>
      <c r="GJ873">
        <v>0</v>
      </c>
      <c r="GK873">
        <v>4.29562487804878</v>
      </c>
      <c r="GL873">
        <v>-0.3537378397212528</v>
      </c>
      <c r="GM873">
        <v>0.03549487851218657</v>
      </c>
      <c r="GN873">
        <v>0</v>
      </c>
      <c r="GO873">
        <v>0</v>
      </c>
      <c r="GP873">
        <v>3</v>
      </c>
      <c r="GQ873" t="s">
        <v>455</v>
      </c>
      <c r="GR873">
        <v>3.13331</v>
      </c>
      <c r="GS873">
        <v>2.76022</v>
      </c>
      <c r="GT873">
        <v>0.212278</v>
      </c>
      <c r="GU873">
        <v>0.214769</v>
      </c>
      <c r="GV873">
        <v>0.0818006</v>
      </c>
      <c r="GW873">
        <v>0.0654776</v>
      </c>
      <c r="GX873">
        <v>24963.3</v>
      </c>
      <c r="GY873">
        <v>24892.7</v>
      </c>
      <c r="GZ873">
        <v>29482.9</v>
      </c>
      <c r="HA873">
        <v>29314.3</v>
      </c>
      <c r="HB873">
        <v>35777.2</v>
      </c>
      <c r="HC873">
        <v>36294.3</v>
      </c>
      <c r="HD873">
        <v>41483.6</v>
      </c>
      <c r="HE873">
        <v>41644.1</v>
      </c>
      <c r="HF873">
        <v>1.9108</v>
      </c>
      <c r="HG873">
        <v>1.82485</v>
      </c>
      <c r="HH873">
        <v>-0.0154823</v>
      </c>
      <c r="HI873">
        <v>0</v>
      </c>
      <c r="HJ873">
        <v>24.2501</v>
      </c>
      <c r="HK873">
        <v>999.9</v>
      </c>
      <c r="HL873">
        <v>31.4</v>
      </c>
      <c r="HM873">
        <v>31.2</v>
      </c>
      <c r="HN873">
        <v>15.8787</v>
      </c>
      <c r="HO873">
        <v>62.6189</v>
      </c>
      <c r="HP873">
        <v>30.7572</v>
      </c>
      <c r="HQ873">
        <v>1</v>
      </c>
      <c r="HR873">
        <v>0.31625</v>
      </c>
      <c r="HS873">
        <v>5.19436</v>
      </c>
      <c r="HT873">
        <v>20.2645</v>
      </c>
      <c r="HU873">
        <v>5.21999</v>
      </c>
      <c r="HV873">
        <v>12.0159</v>
      </c>
      <c r="HW873">
        <v>4.98925</v>
      </c>
      <c r="HX873">
        <v>3.28768</v>
      </c>
      <c r="HY873">
        <v>9999</v>
      </c>
      <c r="HZ873">
        <v>9999</v>
      </c>
      <c r="IA873">
        <v>9999</v>
      </c>
      <c r="IB873">
        <v>999.9</v>
      </c>
      <c r="IC873">
        <v>4.97283</v>
      </c>
      <c r="ID873">
        <v>1.86661</v>
      </c>
      <c r="IE873">
        <v>1.86586</v>
      </c>
      <c r="IF873">
        <v>1.86584</v>
      </c>
      <c r="IG873">
        <v>1.86769</v>
      </c>
      <c r="IH873">
        <v>1.87014</v>
      </c>
      <c r="II873">
        <v>1.86875</v>
      </c>
      <c r="IJ873">
        <v>1.87027</v>
      </c>
      <c r="IK873">
        <v>0</v>
      </c>
      <c r="IL873">
        <v>0</v>
      </c>
      <c r="IM873">
        <v>0</v>
      </c>
      <c r="IN873">
        <v>0</v>
      </c>
      <c r="IO873" t="s">
        <v>441</v>
      </c>
      <c r="IP873" t="s">
        <v>442</v>
      </c>
      <c r="IQ873" t="s">
        <v>443</v>
      </c>
      <c r="IR873" t="s">
        <v>443</v>
      </c>
      <c r="IS873" t="s">
        <v>443</v>
      </c>
      <c r="IT873" t="s">
        <v>443</v>
      </c>
      <c r="IU873">
        <v>0</v>
      </c>
      <c r="IV873">
        <v>100</v>
      </c>
      <c r="IW873">
        <v>100</v>
      </c>
      <c r="IX873">
        <v>-4.23</v>
      </c>
      <c r="IY873">
        <v>0.0791</v>
      </c>
      <c r="IZ873">
        <v>-1.414774939843471</v>
      </c>
      <c r="JA873">
        <v>-0.002262605230658699</v>
      </c>
      <c r="JB873">
        <v>4.117972070868355E-07</v>
      </c>
      <c r="JC873">
        <v>-1.535053720392113E-10</v>
      </c>
      <c r="JD873">
        <v>-0.05773197212917025</v>
      </c>
      <c r="JE873">
        <v>-0.004387372397949352</v>
      </c>
      <c r="JF873">
        <v>0.001148265067849212</v>
      </c>
      <c r="JG873">
        <v>-2.372704636287677E-05</v>
      </c>
      <c r="JH873">
        <v>4</v>
      </c>
      <c r="JI873">
        <v>2346</v>
      </c>
      <c r="JJ873">
        <v>1</v>
      </c>
      <c r="JK873">
        <v>24</v>
      </c>
      <c r="JL873">
        <v>21786.4</v>
      </c>
      <c r="JM873">
        <v>29358635</v>
      </c>
      <c r="JN873">
        <v>2.83203</v>
      </c>
      <c r="JO873">
        <v>2.24487</v>
      </c>
      <c r="JP873">
        <v>1.39771</v>
      </c>
      <c r="JQ873">
        <v>2.35474</v>
      </c>
      <c r="JR873">
        <v>1.49536</v>
      </c>
      <c r="JS873">
        <v>2.56836</v>
      </c>
      <c r="JT873">
        <v>35.9645</v>
      </c>
      <c r="JU873">
        <v>24.0262</v>
      </c>
      <c r="JV873">
        <v>18</v>
      </c>
      <c r="JW873">
        <v>502.885</v>
      </c>
      <c r="JX873">
        <v>437.682</v>
      </c>
      <c r="JY873">
        <v>18.4657</v>
      </c>
      <c r="JZ873">
        <v>31.4524</v>
      </c>
      <c r="KA873">
        <v>30.0002</v>
      </c>
      <c r="KB873">
        <v>31.2298</v>
      </c>
      <c r="KC873">
        <v>31.1549</v>
      </c>
      <c r="KD873">
        <v>56.6522</v>
      </c>
      <c r="KE873">
        <v>20.0972</v>
      </c>
      <c r="KF873">
        <v>21.842</v>
      </c>
      <c r="KG873">
        <v>18.4608</v>
      </c>
      <c r="KH873">
        <v>1490.01</v>
      </c>
      <c r="KI873">
        <v>12.6622</v>
      </c>
      <c r="KJ873">
        <v>100.757</v>
      </c>
      <c r="KK873">
        <v>100.143</v>
      </c>
    </row>
    <row r="874" spans="1:297">
      <c r="A874">
        <v>858</v>
      </c>
      <c r="B874">
        <v>1761518103.6</v>
      </c>
      <c r="C874">
        <v>10893.09999990463</v>
      </c>
      <c r="D874" t="s">
        <v>2166</v>
      </c>
      <c r="E874" t="s">
        <v>2167</v>
      </c>
      <c r="F874">
        <v>5</v>
      </c>
      <c r="G874" t="s">
        <v>1989</v>
      </c>
      <c r="H874" t="s">
        <v>436</v>
      </c>
      <c r="I874">
        <v>1761518100.8</v>
      </c>
      <c r="J874">
        <f>(K874)/1000</f>
        <v>0</v>
      </c>
      <c r="K874">
        <f>IF(DP874, AN874, AH874)</f>
        <v>0</v>
      </c>
      <c r="L874">
        <f>IF(DP874, AI874, AG874)</f>
        <v>0</v>
      </c>
      <c r="M874">
        <f>DR874 - IF(AU874&gt;1, L874*DL874*100.0/(AW874), 0)</f>
        <v>0</v>
      </c>
      <c r="N874">
        <f>((T874-J874/2)*M874-L874)/(T874+J874/2)</f>
        <v>0</v>
      </c>
      <c r="O874">
        <f>N874*(DY874+DZ874)/1000.0</f>
        <v>0</v>
      </c>
      <c r="P874">
        <f>(DR874 - IF(AU874&gt;1, L874*DL874*100.0/(AW874), 0))*(DY874+DZ874)/1000.0</f>
        <v>0</v>
      </c>
      <c r="Q874">
        <f>2.0/((1/S874-1/R874)+SIGN(S874)*SQRT((1/S874-1/R874)*(1/S874-1/R874) + 4*DM874/((DM874+1)*(DM874+1))*(2*1/S874*1/R874-1/R874*1/R874)))</f>
        <v>0</v>
      </c>
      <c r="R874">
        <f>IF(LEFT(DN874,1)&lt;&gt;"0",IF(LEFT(DN874,1)="1",3.0,DO874),$D$5+$E$5*(EF874*DY874/($K$5*1000))+$F$5*(EF874*DY874/($K$5*1000))*MAX(MIN(DL874,$J$5),$I$5)*MAX(MIN(DL874,$J$5),$I$5)+$G$5*MAX(MIN(DL874,$J$5),$I$5)*(EF874*DY874/($K$5*1000))+$H$5*(EF874*DY874/($K$5*1000))*(EF874*DY874/($K$5*1000)))</f>
        <v>0</v>
      </c>
      <c r="S874">
        <f>J874*(1000-(1000*0.61365*exp(17.502*W874/(240.97+W874))/(DY874+DZ874)+DT874)/2)/(1000*0.61365*exp(17.502*W874/(240.97+W874))/(DY874+DZ874)-DT874)</f>
        <v>0</v>
      </c>
      <c r="T874">
        <f>1/((DM874+1)/(Q874/1.6)+1/(R874/1.37)) + DM874/((DM874+1)/(Q874/1.6) + DM874/(R874/1.37))</f>
        <v>0</v>
      </c>
      <c r="U874">
        <f>(DH874*DK874)</f>
        <v>0</v>
      </c>
      <c r="V874">
        <f>(EA874+(U874+2*0.95*5.67E-8*(((EA874+$B$7)+273)^4-(EA874+273)^4)-44100*J874)/(1.84*29.3*R874+8*0.95*5.67E-8*(EA874+273)^3))</f>
        <v>0</v>
      </c>
      <c r="W874">
        <f>($C$7*EB874+$D$7*EC874+$E$7*V874)</f>
        <v>0</v>
      </c>
      <c r="X874">
        <f>0.61365*exp(17.502*W874/(240.97+W874))</f>
        <v>0</v>
      </c>
      <c r="Y874">
        <f>(Z874/AA874*100)</f>
        <v>0</v>
      </c>
      <c r="Z874">
        <f>DT874*(DY874+DZ874)/1000</f>
        <v>0</v>
      </c>
      <c r="AA874">
        <f>0.61365*exp(17.502*EA874/(240.97+EA874))</f>
        <v>0</v>
      </c>
      <c r="AB874">
        <f>(X874-DT874*(DY874+DZ874)/1000)</f>
        <v>0</v>
      </c>
      <c r="AC874">
        <f>(-J874*44100)</f>
        <v>0</v>
      </c>
      <c r="AD874">
        <f>2*29.3*R874*0.92*(EA874-W874)</f>
        <v>0</v>
      </c>
      <c r="AE874">
        <f>2*0.95*5.67E-8*(((EA874+$B$7)+273)^4-(W874+273)^4)</f>
        <v>0</v>
      </c>
      <c r="AF874">
        <f>U874+AE874+AC874+AD874</f>
        <v>0</v>
      </c>
      <c r="AG874">
        <f>DX874*AU874*(DS874-DR874*(1000-AU874*DU874)/(1000-AU874*DT874))/(100*DL874)</f>
        <v>0</v>
      </c>
      <c r="AH874">
        <f>1000*DX874*AU874*(DT874-DU874)/(100*DL874*(1000-AU874*DT874))</f>
        <v>0</v>
      </c>
      <c r="AI874">
        <f>(AJ874 - AK874 - DY874*1E3/(8.314*(EA874+273.15)) * AM874/DX874 * AL874) * DX874/(100*DL874) * (1000 - DU874)/1000</f>
        <v>0</v>
      </c>
      <c r="AJ874">
        <v>1495.152494630337</v>
      </c>
      <c r="AK874">
        <v>1454.314424242423</v>
      </c>
      <c r="AL874">
        <v>3.38602783345599</v>
      </c>
      <c r="AM874">
        <v>65.59915054871037</v>
      </c>
      <c r="AN874">
        <f>(AP874 - AO874 + DY874*1E3/(8.314*(EA874+273.15)) * AR874/DX874 * AQ874) * DX874/(100*DL874) * 1000/(1000 - AP874)</f>
        <v>0</v>
      </c>
      <c r="AO874">
        <v>12.59356327191414</v>
      </c>
      <c r="AP874">
        <v>16.8092303030303</v>
      </c>
      <c r="AQ874">
        <v>-1.878768774579544E-08</v>
      </c>
      <c r="AR874">
        <v>106.857020934854</v>
      </c>
      <c r="AS874">
        <v>0</v>
      </c>
      <c r="AT874">
        <v>0</v>
      </c>
      <c r="AU874">
        <f>IF(AS874*$H$13&gt;=AW874,1.0,(AW874/(AW874-AS874*$H$13)))</f>
        <v>0</v>
      </c>
      <c r="AV874">
        <f>(AU874-1)*100</f>
        <v>0</v>
      </c>
      <c r="AW874">
        <f>MAX(0,($B$13+$C$13*EF874)/(1+$D$13*EF874)*DY874/(EA874+273)*$E$13)</f>
        <v>0</v>
      </c>
      <c r="AX874" t="s">
        <v>437</v>
      </c>
      <c r="AY874" t="s">
        <v>437</v>
      </c>
      <c r="AZ874">
        <v>0</v>
      </c>
      <c r="BA874">
        <v>0</v>
      </c>
      <c r="BB874">
        <f>1-AZ874/BA874</f>
        <v>0</v>
      </c>
      <c r="BC874">
        <v>0</v>
      </c>
      <c r="BD874" t="s">
        <v>437</v>
      </c>
      <c r="BE874" t="s">
        <v>437</v>
      </c>
      <c r="BF874">
        <v>0</v>
      </c>
      <c r="BG874">
        <v>0</v>
      </c>
      <c r="BH874">
        <f>1-BF874/BG874</f>
        <v>0</v>
      </c>
      <c r="BI874">
        <v>0.5</v>
      </c>
      <c r="BJ874">
        <f>DI874</f>
        <v>0</v>
      </c>
      <c r="BK874">
        <f>L874</f>
        <v>0</v>
      </c>
      <c r="BL874">
        <f>BH874*BI874*BJ874</f>
        <v>0</v>
      </c>
      <c r="BM874">
        <f>(BK874-BC874)/BJ874</f>
        <v>0</v>
      </c>
      <c r="BN874">
        <f>(BA874-BG874)/BG874</f>
        <v>0</v>
      </c>
      <c r="BO874">
        <f>AZ874/(BB874+AZ874/BG874)</f>
        <v>0</v>
      </c>
      <c r="BP874" t="s">
        <v>437</v>
      </c>
      <c r="BQ874">
        <v>0</v>
      </c>
      <c r="BR874">
        <f>IF(BQ874&lt;&gt;0, BQ874, BO874)</f>
        <v>0</v>
      </c>
      <c r="BS874">
        <f>1-BR874/BG874</f>
        <v>0</v>
      </c>
      <c r="BT874">
        <f>(BG874-BF874)/(BG874-BR874)</f>
        <v>0</v>
      </c>
      <c r="BU874">
        <f>(BA874-BG874)/(BA874-BR874)</f>
        <v>0</v>
      </c>
      <c r="BV874">
        <f>(BG874-BF874)/(BG874-AZ874)</f>
        <v>0</v>
      </c>
      <c r="BW874">
        <f>(BA874-BG874)/(BA874-AZ874)</f>
        <v>0</v>
      </c>
      <c r="BX874">
        <f>(BT874*BR874/BF874)</f>
        <v>0</v>
      </c>
      <c r="BY874">
        <f>(1-BX874)</f>
        <v>0</v>
      </c>
      <c r="BZ874">
        <v>2020</v>
      </c>
      <c r="CA874">
        <v>290.0000000000001</v>
      </c>
      <c r="CB874">
        <v>1590.42</v>
      </c>
      <c r="CC874">
        <v>295</v>
      </c>
      <c r="CD874">
        <v>5220.67</v>
      </c>
      <c r="CE874">
        <v>1591.29</v>
      </c>
      <c r="CF874">
        <v>-0.87</v>
      </c>
      <c r="CG874">
        <v>300.0000000000001</v>
      </c>
      <c r="CH874">
        <v>23.8</v>
      </c>
      <c r="CI874">
        <v>1650.734719841875</v>
      </c>
      <c r="CJ874">
        <v>2.032994541366527</v>
      </c>
      <c r="CK874">
        <v>-31.03478562282126</v>
      </c>
      <c r="CL874">
        <v>0.9198548094063967</v>
      </c>
      <c r="CM874">
        <v>0.9759925733019913</v>
      </c>
      <c r="CN874">
        <v>-0.00431141668520578</v>
      </c>
      <c r="CO874">
        <v>289.9999999999999</v>
      </c>
      <c r="CP874">
        <v>1590.91</v>
      </c>
      <c r="CQ874">
        <v>765</v>
      </c>
      <c r="CR874">
        <v>5219.32</v>
      </c>
      <c r="CS874">
        <v>1591.27</v>
      </c>
      <c r="CT874">
        <v>-0.36</v>
      </c>
      <c r="DH874">
        <f>$B$11*EG874+$C$11*EH874+$F$11*ES874*(1-EV874)</f>
        <v>0</v>
      </c>
      <c r="DI874">
        <f>DH874*DJ874</f>
        <v>0</v>
      </c>
      <c r="DJ874">
        <f>($B$11*$D$9+$C$11*$D$9+$F$11*((FF874+EX874)/MAX(FF874+EX874+FG874, 0.1)*$I$9+FG874/MAX(FF874+EX874+FG874, 0.1)*$J$9))/($B$11+$C$11+$F$11)</f>
        <v>0</v>
      </c>
      <c r="DK874">
        <f>($B$11*$K$9+$C$11*$K$9+$F$11*((FF874+EX874)/MAX(FF874+EX874+FG874, 0.1)*$P$9+FG874/MAX(FF874+EX874+FG874, 0.1)*$Q$9))/($B$11+$C$11+$F$11)</f>
        <v>0</v>
      </c>
      <c r="DL874">
        <v>6</v>
      </c>
      <c r="DM874">
        <v>0.5</v>
      </c>
      <c r="DN874" t="s">
        <v>438</v>
      </c>
      <c r="DO874">
        <v>2</v>
      </c>
      <c r="DP874" t="b">
        <v>1</v>
      </c>
      <c r="DQ874">
        <v>1761518100.8</v>
      </c>
      <c r="DR874">
        <v>1422.217</v>
      </c>
      <c r="DS874">
        <v>1476.854</v>
      </c>
      <c r="DT874">
        <v>16.80649</v>
      </c>
      <c r="DU874">
        <v>12.59189</v>
      </c>
      <c r="DV874">
        <v>1426.465</v>
      </c>
      <c r="DW874">
        <v>16.72737</v>
      </c>
      <c r="DX874">
        <v>499.9809</v>
      </c>
      <c r="DY874">
        <v>90.23545</v>
      </c>
      <c r="DZ874">
        <v>0.09998886</v>
      </c>
      <c r="EA874">
        <v>24.28055</v>
      </c>
      <c r="EB874">
        <v>23.99923</v>
      </c>
      <c r="EC874">
        <v>999.9</v>
      </c>
      <c r="ED874">
        <v>0</v>
      </c>
      <c r="EE874">
        <v>0</v>
      </c>
      <c r="EF874">
        <v>9985.563999999998</v>
      </c>
      <c r="EG874">
        <v>0</v>
      </c>
      <c r="EH874">
        <v>1069.161</v>
      </c>
      <c r="EI874">
        <v>-54.6382</v>
      </c>
      <c r="EJ874">
        <v>1446.529</v>
      </c>
      <c r="EK874">
        <v>1495.688</v>
      </c>
      <c r="EL874">
        <v>4.214582</v>
      </c>
      <c r="EM874">
        <v>1476.854</v>
      </c>
      <c r="EN874">
        <v>12.59189</v>
      </c>
      <c r="EO874">
        <v>1.516541</v>
      </c>
      <c r="EP874">
        <v>1.136236</v>
      </c>
      <c r="EQ874">
        <v>13.13595</v>
      </c>
      <c r="ER874">
        <v>8.791314</v>
      </c>
      <c r="ES874">
        <v>2000.025</v>
      </c>
      <c r="ET874">
        <v>0.9799959000000001</v>
      </c>
      <c r="EU874">
        <v>0.02000391</v>
      </c>
      <c r="EV874">
        <v>0</v>
      </c>
      <c r="EW874">
        <v>1310.373</v>
      </c>
      <c r="EX874">
        <v>5.000970000000001</v>
      </c>
      <c r="EY874">
        <v>26552.69</v>
      </c>
      <c r="EZ874">
        <v>16707.75</v>
      </c>
      <c r="FA874">
        <v>41.687</v>
      </c>
      <c r="FB874">
        <v>42.75</v>
      </c>
      <c r="FC874">
        <v>41.812</v>
      </c>
      <c r="FD874">
        <v>42.125</v>
      </c>
      <c r="FE874">
        <v>41.687</v>
      </c>
      <c r="FF874">
        <v>1955.115</v>
      </c>
      <c r="FG874">
        <v>39.90999999999999</v>
      </c>
      <c r="FH874">
        <v>0</v>
      </c>
      <c r="FI874">
        <v>12974.60000014305</v>
      </c>
      <c r="FJ874">
        <v>0</v>
      </c>
      <c r="FK874">
        <v>1310.994230769231</v>
      </c>
      <c r="FL874">
        <v>-8.455726518160938</v>
      </c>
      <c r="FM874">
        <v>-171.0393163835523</v>
      </c>
      <c r="FN874">
        <v>26566.17307692308</v>
      </c>
      <c r="FO874">
        <v>15</v>
      </c>
      <c r="FP874">
        <v>0</v>
      </c>
      <c r="FQ874" t="s">
        <v>439</v>
      </c>
      <c r="FR874">
        <v>1760210915.6</v>
      </c>
      <c r="FS874">
        <v>0</v>
      </c>
      <c r="FT874">
        <v>0</v>
      </c>
      <c r="FU874">
        <v>-0.215</v>
      </c>
      <c r="FV874">
        <v>0</v>
      </c>
      <c r="FW874">
        <v>-0.6919999999999999</v>
      </c>
      <c r="FX874">
        <v>0</v>
      </c>
      <c r="FY874">
        <v>400</v>
      </c>
      <c r="FZ874">
        <v>0</v>
      </c>
      <c r="GA874">
        <v>0.15</v>
      </c>
      <c r="GB874">
        <v>0</v>
      </c>
      <c r="GC874">
        <v>-54.45741250000001</v>
      </c>
      <c r="GD874">
        <v>-1.596892682926581</v>
      </c>
      <c r="GE874">
        <v>0.1929305654730478</v>
      </c>
      <c r="GF874">
        <v>0</v>
      </c>
      <c r="GG874">
        <v>1311.392941176471</v>
      </c>
      <c r="GH874">
        <v>-8.382887710178863</v>
      </c>
      <c r="GI874">
        <v>0.8598239539777301</v>
      </c>
      <c r="GJ874">
        <v>0</v>
      </c>
      <c r="GK874">
        <v>4.26022875</v>
      </c>
      <c r="GL874">
        <v>-0.3442542213883674</v>
      </c>
      <c r="GM874">
        <v>0.03399353373713158</v>
      </c>
      <c r="GN874">
        <v>0</v>
      </c>
      <c r="GO874">
        <v>0</v>
      </c>
      <c r="GP874">
        <v>3</v>
      </c>
      <c r="GQ874" t="s">
        <v>455</v>
      </c>
      <c r="GR874">
        <v>3.13321</v>
      </c>
      <c r="GS874">
        <v>2.76021</v>
      </c>
      <c r="GT874">
        <v>0.213799</v>
      </c>
      <c r="GU874">
        <v>0.216251</v>
      </c>
      <c r="GV874">
        <v>0.081814</v>
      </c>
      <c r="GW874">
        <v>0.065676</v>
      </c>
      <c r="GX874">
        <v>24915.2</v>
      </c>
      <c r="GY874">
        <v>24845.7</v>
      </c>
      <c r="GZ874">
        <v>29483.2</v>
      </c>
      <c r="HA874">
        <v>29314.4</v>
      </c>
      <c r="HB874">
        <v>35777</v>
      </c>
      <c r="HC874">
        <v>36287.1</v>
      </c>
      <c r="HD874">
        <v>41483.9</v>
      </c>
      <c r="HE874">
        <v>41644.6</v>
      </c>
      <c r="HF874">
        <v>1.91075</v>
      </c>
      <c r="HG874">
        <v>1.82475</v>
      </c>
      <c r="HH874">
        <v>-0.0154153</v>
      </c>
      <c r="HI874">
        <v>0</v>
      </c>
      <c r="HJ874">
        <v>24.2501</v>
      </c>
      <c r="HK874">
        <v>999.9</v>
      </c>
      <c r="HL874">
        <v>31.4</v>
      </c>
      <c r="HM874">
        <v>31.2</v>
      </c>
      <c r="HN874">
        <v>15.8794</v>
      </c>
      <c r="HO874">
        <v>62.5989</v>
      </c>
      <c r="HP874">
        <v>30.7051</v>
      </c>
      <c r="HQ874">
        <v>1</v>
      </c>
      <c r="HR874">
        <v>0.316428</v>
      </c>
      <c r="HS874">
        <v>5.12336</v>
      </c>
      <c r="HT874">
        <v>20.2666</v>
      </c>
      <c r="HU874">
        <v>5.21969</v>
      </c>
      <c r="HV874">
        <v>12.0159</v>
      </c>
      <c r="HW874">
        <v>4.98935</v>
      </c>
      <c r="HX874">
        <v>3.28778</v>
      </c>
      <c r="HY874">
        <v>9999</v>
      </c>
      <c r="HZ874">
        <v>9999</v>
      </c>
      <c r="IA874">
        <v>9999</v>
      </c>
      <c r="IB874">
        <v>999.9</v>
      </c>
      <c r="IC874">
        <v>4.97282</v>
      </c>
      <c r="ID874">
        <v>1.86661</v>
      </c>
      <c r="IE874">
        <v>1.86586</v>
      </c>
      <c r="IF874">
        <v>1.86584</v>
      </c>
      <c r="IG874">
        <v>1.86769</v>
      </c>
      <c r="IH874">
        <v>1.87015</v>
      </c>
      <c r="II874">
        <v>1.86875</v>
      </c>
      <c r="IJ874">
        <v>1.87027</v>
      </c>
      <c r="IK874">
        <v>0</v>
      </c>
      <c r="IL874">
        <v>0</v>
      </c>
      <c r="IM874">
        <v>0</v>
      </c>
      <c r="IN874">
        <v>0</v>
      </c>
      <c r="IO874" t="s">
        <v>441</v>
      </c>
      <c r="IP874" t="s">
        <v>442</v>
      </c>
      <c r="IQ874" t="s">
        <v>443</v>
      </c>
      <c r="IR874" t="s">
        <v>443</v>
      </c>
      <c r="IS874" t="s">
        <v>443</v>
      </c>
      <c r="IT874" t="s">
        <v>443</v>
      </c>
      <c r="IU874">
        <v>0</v>
      </c>
      <c r="IV874">
        <v>100</v>
      </c>
      <c r="IW874">
        <v>100</v>
      </c>
      <c r="IX874">
        <v>-4.27</v>
      </c>
      <c r="IY874">
        <v>0.07920000000000001</v>
      </c>
      <c r="IZ874">
        <v>-1.414774939843471</v>
      </c>
      <c r="JA874">
        <v>-0.002262605230658699</v>
      </c>
      <c r="JB874">
        <v>4.117972070868355E-07</v>
      </c>
      <c r="JC874">
        <v>-1.535053720392113E-10</v>
      </c>
      <c r="JD874">
        <v>-0.05773197212917025</v>
      </c>
      <c r="JE874">
        <v>-0.004387372397949352</v>
      </c>
      <c r="JF874">
        <v>0.001148265067849212</v>
      </c>
      <c r="JG874">
        <v>-2.372704636287677E-05</v>
      </c>
      <c r="JH874">
        <v>4</v>
      </c>
      <c r="JI874">
        <v>2346</v>
      </c>
      <c r="JJ874">
        <v>1</v>
      </c>
      <c r="JK874">
        <v>24</v>
      </c>
      <c r="JL874">
        <v>21786.5</v>
      </c>
      <c r="JM874">
        <v>29358635.1</v>
      </c>
      <c r="JN874">
        <v>2.854</v>
      </c>
      <c r="JO874">
        <v>2.23389</v>
      </c>
      <c r="JP874">
        <v>1.39648</v>
      </c>
      <c r="JQ874">
        <v>2.35229</v>
      </c>
      <c r="JR874">
        <v>1.49536</v>
      </c>
      <c r="JS874">
        <v>2.68066</v>
      </c>
      <c r="JT874">
        <v>35.9645</v>
      </c>
      <c r="JU874">
        <v>24.035</v>
      </c>
      <c r="JV874">
        <v>18</v>
      </c>
      <c r="JW874">
        <v>502.853</v>
      </c>
      <c r="JX874">
        <v>437.621</v>
      </c>
      <c r="JY874">
        <v>18.4598</v>
      </c>
      <c r="JZ874">
        <v>31.4534</v>
      </c>
      <c r="KA874">
        <v>30.0002</v>
      </c>
      <c r="KB874">
        <v>31.2298</v>
      </c>
      <c r="KC874">
        <v>31.1549</v>
      </c>
      <c r="KD874">
        <v>57.1313</v>
      </c>
      <c r="KE874">
        <v>20.0972</v>
      </c>
      <c r="KF874">
        <v>21.842</v>
      </c>
      <c r="KG874">
        <v>18.5017</v>
      </c>
      <c r="KH874">
        <v>1503.36</v>
      </c>
      <c r="KI874">
        <v>12.6873</v>
      </c>
      <c r="KJ874">
        <v>100.758</v>
      </c>
      <c r="KK874">
        <v>100.144</v>
      </c>
    </row>
    <row r="875" spans="1:297">
      <c r="A875">
        <v>859</v>
      </c>
      <c r="B875">
        <v>1761518108.6</v>
      </c>
      <c r="C875">
        <v>10898.09999990463</v>
      </c>
      <c r="D875" t="s">
        <v>2168</v>
      </c>
      <c r="E875" t="s">
        <v>2169</v>
      </c>
      <c r="F875">
        <v>5</v>
      </c>
      <c r="G875" t="s">
        <v>1989</v>
      </c>
      <c r="H875" t="s">
        <v>436</v>
      </c>
      <c r="I875">
        <v>1761518106.1</v>
      </c>
      <c r="J875">
        <f>(K875)/1000</f>
        <v>0</v>
      </c>
      <c r="K875">
        <f>IF(DP875, AN875, AH875)</f>
        <v>0</v>
      </c>
      <c r="L875">
        <f>IF(DP875, AI875, AG875)</f>
        <v>0</v>
      </c>
      <c r="M875">
        <f>DR875 - IF(AU875&gt;1, L875*DL875*100.0/(AW875), 0)</f>
        <v>0</v>
      </c>
      <c r="N875">
        <f>((T875-J875/2)*M875-L875)/(T875+J875/2)</f>
        <v>0</v>
      </c>
      <c r="O875">
        <f>N875*(DY875+DZ875)/1000.0</f>
        <v>0</v>
      </c>
      <c r="P875">
        <f>(DR875 - IF(AU875&gt;1, L875*DL875*100.0/(AW875), 0))*(DY875+DZ875)/1000.0</f>
        <v>0</v>
      </c>
      <c r="Q875">
        <f>2.0/((1/S875-1/R875)+SIGN(S875)*SQRT((1/S875-1/R875)*(1/S875-1/R875) + 4*DM875/((DM875+1)*(DM875+1))*(2*1/S875*1/R875-1/R875*1/R875)))</f>
        <v>0</v>
      </c>
      <c r="R875">
        <f>IF(LEFT(DN875,1)&lt;&gt;"0",IF(LEFT(DN875,1)="1",3.0,DO875),$D$5+$E$5*(EF875*DY875/($K$5*1000))+$F$5*(EF875*DY875/($K$5*1000))*MAX(MIN(DL875,$J$5),$I$5)*MAX(MIN(DL875,$J$5),$I$5)+$G$5*MAX(MIN(DL875,$J$5),$I$5)*(EF875*DY875/($K$5*1000))+$H$5*(EF875*DY875/($K$5*1000))*(EF875*DY875/($K$5*1000)))</f>
        <v>0</v>
      </c>
      <c r="S875">
        <f>J875*(1000-(1000*0.61365*exp(17.502*W875/(240.97+W875))/(DY875+DZ875)+DT875)/2)/(1000*0.61365*exp(17.502*W875/(240.97+W875))/(DY875+DZ875)-DT875)</f>
        <v>0</v>
      </c>
      <c r="T875">
        <f>1/((DM875+1)/(Q875/1.6)+1/(R875/1.37)) + DM875/((DM875+1)/(Q875/1.6) + DM875/(R875/1.37))</f>
        <v>0</v>
      </c>
      <c r="U875">
        <f>(DH875*DK875)</f>
        <v>0</v>
      </c>
      <c r="V875">
        <f>(EA875+(U875+2*0.95*5.67E-8*(((EA875+$B$7)+273)^4-(EA875+273)^4)-44100*J875)/(1.84*29.3*R875+8*0.95*5.67E-8*(EA875+273)^3))</f>
        <v>0</v>
      </c>
      <c r="W875">
        <f>($C$7*EB875+$D$7*EC875+$E$7*V875)</f>
        <v>0</v>
      </c>
      <c r="X875">
        <f>0.61365*exp(17.502*W875/(240.97+W875))</f>
        <v>0</v>
      </c>
      <c r="Y875">
        <f>(Z875/AA875*100)</f>
        <v>0</v>
      </c>
      <c r="Z875">
        <f>DT875*(DY875+DZ875)/1000</f>
        <v>0</v>
      </c>
      <c r="AA875">
        <f>0.61365*exp(17.502*EA875/(240.97+EA875))</f>
        <v>0</v>
      </c>
      <c r="AB875">
        <f>(X875-DT875*(DY875+DZ875)/1000)</f>
        <v>0</v>
      </c>
      <c r="AC875">
        <f>(-J875*44100)</f>
        <v>0</v>
      </c>
      <c r="AD875">
        <f>2*29.3*R875*0.92*(EA875-W875)</f>
        <v>0</v>
      </c>
      <c r="AE875">
        <f>2*0.95*5.67E-8*(((EA875+$B$7)+273)^4-(W875+273)^4)</f>
        <v>0</v>
      </c>
      <c r="AF875">
        <f>U875+AE875+AC875+AD875</f>
        <v>0</v>
      </c>
      <c r="AG875">
        <f>DX875*AU875*(DS875-DR875*(1000-AU875*DU875)/(1000-AU875*DT875))/(100*DL875)</f>
        <v>0</v>
      </c>
      <c r="AH875">
        <f>1000*DX875*AU875*(DT875-DU875)/(100*DL875*(1000-AU875*DT875))</f>
        <v>0</v>
      </c>
      <c r="AI875">
        <f>(AJ875 - AK875 - DY875*1E3/(8.314*(EA875+273.15)) * AM875/DX875 * AL875) * DX875/(100*DL875) * (1000 - DU875)/1000</f>
        <v>0</v>
      </c>
      <c r="AJ875">
        <v>1512.277102058056</v>
      </c>
      <c r="AK875">
        <v>1471.320727272727</v>
      </c>
      <c r="AL875">
        <v>3.393593074178237</v>
      </c>
      <c r="AM875">
        <v>65.59915054871037</v>
      </c>
      <c r="AN875">
        <f>(AP875 - AO875 + DY875*1E3/(8.314*(EA875+273.15)) * AR875/DX875 * AQ875) * DX875/(100*DL875) * 1000/(1000 - AP875)</f>
        <v>0</v>
      </c>
      <c r="AO875">
        <v>12.61874112443586</v>
      </c>
      <c r="AP875">
        <v>16.81207999999999</v>
      </c>
      <c r="AQ875">
        <v>5.657324073845338E-06</v>
      </c>
      <c r="AR875">
        <v>106.857020934854</v>
      </c>
      <c r="AS875">
        <v>0</v>
      </c>
      <c r="AT875">
        <v>0</v>
      </c>
      <c r="AU875">
        <f>IF(AS875*$H$13&gt;=AW875,1.0,(AW875/(AW875-AS875*$H$13)))</f>
        <v>0</v>
      </c>
      <c r="AV875">
        <f>(AU875-1)*100</f>
        <v>0</v>
      </c>
      <c r="AW875">
        <f>MAX(0,($B$13+$C$13*EF875)/(1+$D$13*EF875)*DY875/(EA875+273)*$E$13)</f>
        <v>0</v>
      </c>
      <c r="AX875" t="s">
        <v>437</v>
      </c>
      <c r="AY875" t="s">
        <v>437</v>
      </c>
      <c r="AZ875">
        <v>0</v>
      </c>
      <c r="BA875">
        <v>0</v>
      </c>
      <c r="BB875">
        <f>1-AZ875/BA875</f>
        <v>0</v>
      </c>
      <c r="BC875">
        <v>0</v>
      </c>
      <c r="BD875" t="s">
        <v>437</v>
      </c>
      <c r="BE875" t="s">
        <v>437</v>
      </c>
      <c r="BF875">
        <v>0</v>
      </c>
      <c r="BG875">
        <v>0</v>
      </c>
      <c r="BH875">
        <f>1-BF875/BG875</f>
        <v>0</v>
      </c>
      <c r="BI875">
        <v>0.5</v>
      </c>
      <c r="BJ875">
        <f>DI875</f>
        <v>0</v>
      </c>
      <c r="BK875">
        <f>L875</f>
        <v>0</v>
      </c>
      <c r="BL875">
        <f>BH875*BI875*BJ875</f>
        <v>0</v>
      </c>
      <c r="BM875">
        <f>(BK875-BC875)/BJ875</f>
        <v>0</v>
      </c>
      <c r="BN875">
        <f>(BA875-BG875)/BG875</f>
        <v>0</v>
      </c>
      <c r="BO875">
        <f>AZ875/(BB875+AZ875/BG875)</f>
        <v>0</v>
      </c>
      <c r="BP875" t="s">
        <v>437</v>
      </c>
      <c r="BQ875">
        <v>0</v>
      </c>
      <c r="BR875">
        <f>IF(BQ875&lt;&gt;0, BQ875, BO875)</f>
        <v>0</v>
      </c>
      <c r="BS875">
        <f>1-BR875/BG875</f>
        <v>0</v>
      </c>
      <c r="BT875">
        <f>(BG875-BF875)/(BG875-BR875)</f>
        <v>0</v>
      </c>
      <c r="BU875">
        <f>(BA875-BG875)/(BA875-BR875)</f>
        <v>0</v>
      </c>
      <c r="BV875">
        <f>(BG875-BF875)/(BG875-AZ875)</f>
        <v>0</v>
      </c>
      <c r="BW875">
        <f>(BA875-BG875)/(BA875-AZ875)</f>
        <v>0</v>
      </c>
      <c r="BX875">
        <f>(BT875*BR875/BF875)</f>
        <v>0</v>
      </c>
      <c r="BY875">
        <f>(1-BX875)</f>
        <v>0</v>
      </c>
      <c r="BZ875">
        <v>2020</v>
      </c>
      <c r="CA875">
        <v>290.0000000000001</v>
      </c>
      <c r="CB875">
        <v>1590.42</v>
      </c>
      <c r="CC875">
        <v>295</v>
      </c>
      <c r="CD875">
        <v>5220.67</v>
      </c>
      <c r="CE875">
        <v>1591.29</v>
      </c>
      <c r="CF875">
        <v>-0.87</v>
      </c>
      <c r="CG875">
        <v>300.0000000000001</v>
      </c>
      <c r="CH875">
        <v>23.8</v>
      </c>
      <c r="CI875">
        <v>1650.734719841875</v>
      </c>
      <c r="CJ875">
        <v>2.032994541366527</v>
      </c>
      <c r="CK875">
        <v>-31.03478562282126</v>
      </c>
      <c r="CL875">
        <v>0.9198548094063967</v>
      </c>
      <c r="CM875">
        <v>0.9759925733019913</v>
      </c>
      <c r="CN875">
        <v>-0.00431141668520578</v>
      </c>
      <c r="CO875">
        <v>289.9999999999999</v>
      </c>
      <c r="CP875">
        <v>1590.91</v>
      </c>
      <c r="CQ875">
        <v>765</v>
      </c>
      <c r="CR875">
        <v>5219.32</v>
      </c>
      <c r="CS875">
        <v>1591.27</v>
      </c>
      <c r="CT875">
        <v>-0.36</v>
      </c>
      <c r="DH875">
        <f>$B$11*EG875+$C$11*EH875+$F$11*ES875*(1-EV875)</f>
        <v>0</v>
      </c>
      <c r="DI875">
        <f>DH875*DJ875</f>
        <v>0</v>
      </c>
      <c r="DJ875">
        <f>($B$11*$D$9+$C$11*$D$9+$F$11*((FF875+EX875)/MAX(FF875+EX875+FG875, 0.1)*$I$9+FG875/MAX(FF875+EX875+FG875, 0.1)*$J$9))/($B$11+$C$11+$F$11)</f>
        <v>0</v>
      </c>
      <c r="DK875">
        <f>($B$11*$K$9+$C$11*$K$9+$F$11*((FF875+EX875)/MAX(FF875+EX875+FG875, 0.1)*$P$9+FG875/MAX(FF875+EX875+FG875, 0.1)*$Q$9))/($B$11+$C$11+$F$11)</f>
        <v>0</v>
      </c>
      <c r="DL875">
        <v>6</v>
      </c>
      <c r="DM875">
        <v>0.5</v>
      </c>
      <c r="DN875" t="s">
        <v>438</v>
      </c>
      <c r="DO875">
        <v>2</v>
      </c>
      <c r="DP875" t="b">
        <v>1</v>
      </c>
      <c r="DQ875">
        <v>1761518106.1</v>
      </c>
      <c r="DR875">
        <v>1439.922222222222</v>
      </c>
      <c r="DS875">
        <v>1494.734444444445</v>
      </c>
      <c r="DT875">
        <v>16.81168888888889</v>
      </c>
      <c r="DU875">
        <v>12.61857777777778</v>
      </c>
      <c r="DV875">
        <v>1444.207777777778</v>
      </c>
      <c r="DW875">
        <v>16.73248888888889</v>
      </c>
      <c r="DX875">
        <v>500.0061111111111</v>
      </c>
      <c r="DY875">
        <v>90.23497777777779</v>
      </c>
      <c r="DZ875">
        <v>0.0999929888888889</v>
      </c>
      <c r="EA875">
        <v>24.28427777777777</v>
      </c>
      <c r="EB875">
        <v>23.99683333333333</v>
      </c>
      <c r="EC875">
        <v>999.9000000000001</v>
      </c>
      <c r="ED875">
        <v>0</v>
      </c>
      <c r="EE875">
        <v>0</v>
      </c>
      <c r="EF875">
        <v>9986.25</v>
      </c>
      <c r="EG875">
        <v>0</v>
      </c>
      <c r="EH875">
        <v>1069.173333333333</v>
      </c>
      <c r="EI875">
        <v>-54.81191111111111</v>
      </c>
      <c r="EJ875">
        <v>1464.544444444444</v>
      </c>
      <c r="EK875">
        <v>1513.836666666667</v>
      </c>
      <c r="EL875">
        <v>4.193113333333333</v>
      </c>
      <c r="EM875">
        <v>1494.734444444445</v>
      </c>
      <c r="EN875">
        <v>12.61857777777778</v>
      </c>
      <c r="EO875">
        <v>1.517002222222222</v>
      </c>
      <c r="EP875">
        <v>1.138637777777778</v>
      </c>
      <c r="EQ875">
        <v>13.14062222222222</v>
      </c>
      <c r="ER875">
        <v>8.82255777777778</v>
      </c>
      <c r="ES875">
        <v>2000</v>
      </c>
      <c r="ET875">
        <v>0.9799956666666666</v>
      </c>
      <c r="EU875">
        <v>0.02000412222222222</v>
      </c>
      <c r="EV875">
        <v>0</v>
      </c>
      <c r="EW875">
        <v>1309.493333333334</v>
      </c>
      <c r="EX875">
        <v>5.00097</v>
      </c>
      <c r="EY875">
        <v>26537.25555555556</v>
      </c>
      <c r="EZ875">
        <v>16707.55555555555</v>
      </c>
      <c r="FA875">
        <v>41.687</v>
      </c>
      <c r="FB875">
        <v>42.75</v>
      </c>
      <c r="FC875">
        <v>41.812</v>
      </c>
      <c r="FD875">
        <v>42.125</v>
      </c>
      <c r="FE875">
        <v>41.687</v>
      </c>
      <c r="FF875">
        <v>1955.09</v>
      </c>
      <c r="FG875">
        <v>39.91</v>
      </c>
      <c r="FH875">
        <v>0</v>
      </c>
      <c r="FI875">
        <v>12980</v>
      </c>
      <c r="FJ875">
        <v>0</v>
      </c>
      <c r="FK875">
        <v>1310.1528</v>
      </c>
      <c r="FL875">
        <v>-8.676923102282791</v>
      </c>
      <c r="FM875">
        <v>-165.8769233534792</v>
      </c>
      <c r="FN875">
        <v>26550.288</v>
      </c>
      <c r="FO875">
        <v>15</v>
      </c>
      <c r="FP875">
        <v>0</v>
      </c>
      <c r="FQ875" t="s">
        <v>439</v>
      </c>
      <c r="FR875">
        <v>1760210915.6</v>
      </c>
      <c r="FS875">
        <v>0</v>
      </c>
      <c r="FT875">
        <v>0</v>
      </c>
      <c r="FU875">
        <v>-0.215</v>
      </c>
      <c r="FV875">
        <v>0</v>
      </c>
      <c r="FW875">
        <v>-0.6919999999999999</v>
      </c>
      <c r="FX875">
        <v>0</v>
      </c>
      <c r="FY875">
        <v>400</v>
      </c>
      <c r="FZ875">
        <v>0</v>
      </c>
      <c r="GA875">
        <v>0.15</v>
      </c>
      <c r="GB875">
        <v>0</v>
      </c>
      <c r="GC875">
        <v>-54.6114325</v>
      </c>
      <c r="GD875">
        <v>-1.200699061913402</v>
      </c>
      <c r="GE875">
        <v>0.145550560609535</v>
      </c>
      <c r="GF875">
        <v>0</v>
      </c>
      <c r="GG875">
        <v>1310.646764705883</v>
      </c>
      <c r="GH875">
        <v>-8.636058065520423</v>
      </c>
      <c r="GI875">
        <v>0.8847755467722276</v>
      </c>
      <c r="GJ875">
        <v>0</v>
      </c>
      <c r="GK875">
        <v>4.233175749999999</v>
      </c>
      <c r="GL875">
        <v>-0.328597936210131</v>
      </c>
      <c r="GM875">
        <v>0.03249729310938837</v>
      </c>
      <c r="GN875">
        <v>0</v>
      </c>
      <c r="GO875">
        <v>0</v>
      </c>
      <c r="GP875">
        <v>3</v>
      </c>
      <c r="GQ875" t="s">
        <v>455</v>
      </c>
      <c r="GR875">
        <v>3.13324</v>
      </c>
      <c r="GS875">
        <v>2.76012</v>
      </c>
      <c r="GT875">
        <v>0.215312</v>
      </c>
      <c r="GU875">
        <v>0.217745</v>
      </c>
      <c r="GV875">
        <v>0.0818183</v>
      </c>
      <c r="GW875">
        <v>0.0656833</v>
      </c>
      <c r="GX875">
        <v>24866.8</v>
      </c>
      <c r="GY875">
        <v>24798.2</v>
      </c>
      <c r="GZ875">
        <v>29482.9</v>
      </c>
      <c r="HA875">
        <v>29314.4</v>
      </c>
      <c r="HB875">
        <v>35776.2</v>
      </c>
      <c r="HC875">
        <v>36286.9</v>
      </c>
      <c r="HD875">
        <v>41483.2</v>
      </c>
      <c r="HE875">
        <v>41644.7</v>
      </c>
      <c r="HF875">
        <v>1.91098</v>
      </c>
      <c r="HG875">
        <v>1.82493</v>
      </c>
      <c r="HH875">
        <v>-0.0153482</v>
      </c>
      <c r="HI875">
        <v>0</v>
      </c>
      <c r="HJ875">
        <v>24.2501</v>
      </c>
      <c r="HK875">
        <v>999.9</v>
      </c>
      <c r="HL875">
        <v>31.3</v>
      </c>
      <c r="HM875">
        <v>31.2</v>
      </c>
      <c r="HN875">
        <v>15.827</v>
      </c>
      <c r="HO875">
        <v>62.3389</v>
      </c>
      <c r="HP875">
        <v>30.6611</v>
      </c>
      <c r="HQ875">
        <v>1</v>
      </c>
      <c r="HR875">
        <v>0.315803</v>
      </c>
      <c r="HS875">
        <v>5.02465</v>
      </c>
      <c r="HT875">
        <v>20.2695</v>
      </c>
      <c r="HU875">
        <v>5.21969</v>
      </c>
      <c r="HV875">
        <v>12.0159</v>
      </c>
      <c r="HW875">
        <v>4.98915</v>
      </c>
      <c r="HX875">
        <v>3.28783</v>
      </c>
      <c r="HY875">
        <v>9999</v>
      </c>
      <c r="HZ875">
        <v>9999</v>
      </c>
      <c r="IA875">
        <v>9999</v>
      </c>
      <c r="IB875">
        <v>999.9</v>
      </c>
      <c r="IC875">
        <v>4.97282</v>
      </c>
      <c r="ID875">
        <v>1.86661</v>
      </c>
      <c r="IE875">
        <v>1.86585</v>
      </c>
      <c r="IF875">
        <v>1.86584</v>
      </c>
      <c r="IG875">
        <v>1.86769</v>
      </c>
      <c r="IH875">
        <v>1.87013</v>
      </c>
      <c r="II875">
        <v>1.86874</v>
      </c>
      <c r="IJ875">
        <v>1.87027</v>
      </c>
      <c r="IK875">
        <v>0</v>
      </c>
      <c r="IL875">
        <v>0</v>
      </c>
      <c r="IM875">
        <v>0</v>
      </c>
      <c r="IN875">
        <v>0</v>
      </c>
      <c r="IO875" t="s">
        <v>441</v>
      </c>
      <c r="IP875" t="s">
        <v>442</v>
      </c>
      <c r="IQ875" t="s">
        <v>443</v>
      </c>
      <c r="IR875" t="s">
        <v>443</v>
      </c>
      <c r="IS875" t="s">
        <v>443</v>
      </c>
      <c r="IT875" t="s">
        <v>443</v>
      </c>
      <c r="IU875">
        <v>0</v>
      </c>
      <c r="IV875">
        <v>100</v>
      </c>
      <c r="IW875">
        <v>100</v>
      </c>
      <c r="IX875">
        <v>-4.31</v>
      </c>
      <c r="IY875">
        <v>0.0791</v>
      </c>
      <c r="IZ875">
        <v>-1.414774939843471</v>
      </c>
      <c r="JA875">
        <v>-0.002262605230658699</v>
      </c>
      <c r="JB875">
        <v>4.117972070868355E-07</v>
      </c>
      <c r="JC875">
        <v>-1.535053720392113E-10</v>
      </c>
      <c r="JD875">
        <v>-0.05773197212917025</v>
      </c>
      <c r="JE875">
        <v>-0.004387372397949352</v>
      </c>
      <c r="JF875">
        <v>0.001148265067849212</v>
      </c>
      <c r="JG875">
        <v>-2.372704636287677E-05</v>
      </c>
      <c r="JH875">
        <v>4</v>
      </c>
      <c r="JI875">
        <v>2346</v>
      </c>
      <c r="JJ875">
        <v>1</v>
      </c>
      <c r="JK875">
        <v>24</v>
      </c>
      <c r="JL875">
        <v>21786.5</v>
      </c>
      <c r="JM875">
        <v>29358635.1</v>
      </c>
      <c r="JN875">
        <v>2.88208</v>
      </c>
      <c r="JO875">
        <v>2.22656</v>
      </c>
      <c r="JP875">
        <v>1.39648</v>
      </c>
      <c r="JQ875">
        <v>2.35474</v>
      </c>
      <c r="JR875">
        <v>1.49536</v>
      </c>
      <c r="JS875">
        <v>2.68677</v>
      </c>
      <c r="JT875">
        <v>35.9645</v>
      </c>
      <c r="JU875">
        <v>24.035</v>
      </c>
      <c r="JV875">
        <v>18</v>
      </c>
      <c r="JW875">
        <v>503.012</v>
      </c>
      <c r="JX875">
        <v>437.729</v>
      </c>
      <c r="JY875">
        <v>18.4895</v>
      </c>
      <c r="JZ875">
        <v>31.4551</v>
      </c>
      <c r="KA875">
        <v>29.9998</v>
      </c>
      <c r="KB875">
        <v>31.2314</v>
      </c>
      <c r="KC875">
        <v>31.1549</v>
      </c>
      <c r="KD875">
        <v>57.664</v>
      </c>
      <c r="KE875">
        <v>19.8138</v>
      </c>
      <c r="KF875">
        <v>21.842</v>
      </c>
      <c r="KG875">
        <v>18.5038</v>
      </c>
      <c r="KH875">
        <v>1523.4</v>
      </c>
      <c r="KI875">
        <v>12.71</v>
      </c>
      <c r="KJ875">
        <v>100.757</v>
      </c>
      <c r="KK875">
        <v>100.144</v>
      </c>
    </row>
    <row r="876" spans="1:297">
      <c r="A876">
        <v>860</v>
      </c>
      <c r="B876">
        <v>1761518113.6</v>
      </c>
      <c r="C876">
        <v>10903.09999990463</v>
      </c>
      <c r="D876" t="s">
        <v>2170</v>
      </c>
      <c r="E876" t="s">
        <v>2171</v>
      </c>
      <c r="F876">
        <v>5</v>
      </c>
      <c r="G876" t="s">
        <v>1989</v>
      </c>
      <c r="H876" t="s">
        <v>436</v>
      </c>
      <c r="I876">
        <v>1761518110.8</v>
      </c>
      <c r="J876">
        <f>(K876)/1000</f>
        <v>0</v>
      </c>
      <c r="K876">
        <f>IF(DP876, AN876, AH876)</f>
        <v>0</v>
      </c>
      <c r="L876">
        <f>IF(DP876, AI876, AG876)</f>
        <v>0</v>
      </c>
      <c r="M876">
        <f>DR876 - IF(AU876&gt;1, L876*DL876*100.0/(AW876), 0)</f>
        <v>0</v>
      </c>
      <c r="N876">
        <f>((T876-J876/2)*M876-L876)/(T876+J876/2)</f>
        <v>0</v>
      </c>
      <c r="O876">
        <f>N876*(DY876+DZ876)/1000.0</f>
        <v>0</v>
      </c>
      <c r="P876">
        <f>(DR876 - IF(AU876&gt;1, L876*DL876*100.0/(AW876), 0))*(DY876+DZ876)/1000.0</f>
        <v>0</v>
      </c>
      <c r="Q876">
        <f>2.0/((1/S876-1/R876)+SIGN(S876)*SQRT((1/S876-1/R876)*(1/S876-1/R876) + 4*DM876/((DM876+1)*(DM876+1))*(2*1/S876*1/R876-1/R876*1/R876)))</f>
        <v>0</v>
      </c>
      <c r="R876">
        <f>IF(LEFT(DN876,1)&lt;&gt;"0",IF(LEFT(DN876,1)="1",3.0,DO876),$D$5+$E$5*(EF876*DY876/($K$5*1000))+$F$5*(EF876*DY876/($K$5*1000))*MAX(MIN(DL876,$J$5),$I$5)*MAX(MIN(DL876,$J$5),$I$5)+$G$5*MAX(MIN(DL876,$J$5),$I$5)*(EF876*DY876/($K$5*1000))+$H$5*(EF876*DY876/($K$5*1000))*(EF876*DY876/($K$5*1000)))</f>
        <v>0</v>
      </c>
      <c r="S876">
        <f>J876*(1000-(1000*0.61365*exp(17.502*W876/(240.97+W876))/(DY876+DZ876)+DT876)/2)/(1000*0.61365*exp(17.502*W876/(240.97+W876))/(DY876+DZ876)-DT876)</f>
        <v>0</v>
      </c>
      <c r="T876">
        <f>1/((DM876+1)/(Q876/1.6)+1/(R876/1.37)) + DM876/((DM876+1)/(Q876/1.6) + DM876/(R876/1.37))</f>
        <v>0</v>
      </c>
      <c r="U876">
        <f>(DH876*DK876)</f>
        <v>0</v>
      </c>
      <c r="V876">
        <f>(EA876+(U876+2*0.95*5.67E-8*(((EA876+$B$7)+273)^4-(EA876+273)^4)-44100*J876)/(1.84*29.3*R876+8*0.95*5.67E-8*(EA876+273)^3))</f>
        <v>0</v>
      </c>
      <c r="W876">
        <f>($C$7*EB876+$D$7*EC876+$E$7*V876)</f>
        <v>0</v>
      </c>
      <c r="X876">
        <f>0.61365*exp(17.502*W876/(240.97+W876))</f>
        <v>0</v>
      </c>
      <c r="Y876">
        <f>(Z876/AA876*100)</f>
        <v>0</v>
      </c>
      <c r="Z876">
        <f>DT876*(DY876+DZ876)/1000</f>
        <v>0</v>
      </c>
      <c r="AA876">
        <f>0.61365*exp(17.502*EA876/(240.97+EA876))</f>
        <v>0</v>
      </c>
      <c r="AB876">
        <f>(X876-DT876*(DY876+DZ876)/1000)</f>
        <v>0</v>
      </c>
      <c r="AC876">
        <f>(-J876*44100)</f>
        <v>0</v>
      </c>
      <c r="AD876">
        <f>2*29.3*R876*0.92*(EA876-W876)</f>
        <v>0</v>
      </c>
      <c r="AE876">
        <f>2*0.95*5.67E-8*(((EA876+$B$7)+273)^4-(W876+273)^4)</f>
        <v>0</v>
      </c>
      <c r="AF876">
        <f>U876+AE876+AC876+AD876</f>
        <v>0</v>
      </c>
      <c r="AG876">
        <f>DX876*AU876*(DS876-DR876*(1000-AU876*DU876)/(1000-AU876*DT876))/(100*DL876)</f>
        <v>0</v>
      </c>
      <c r="AH876">
        <f>1000*DX876*AU876*(DT876-DU876)/(100*DL876*(1000-AU876*DT876))</f>
        <v>0</v>
      </c>
      <c r="AI876">
        <f>(AJ876 - AK876 - DY876*1E3/(8.314*(EA876+273.15)) * AM876/DX876 * AL876) * DX876/(100*DL876) * (1000 - DU876)/1000</f>
        <v>0</v>
      </c>
      <c r="AJ876">
        <v>1529.219826162003</v>
      </c>
      <c r="AK876">
        <v>1488.326121212121</v>
      </c>
      <c r="AL876">
        <v>3.408754061644185</v>
      </c>
      <c r="AM876">
        <v>65.59915054871037</v>
      </c>
      <c r="AN876">
        <f>(AP876 - AO876 + DY876*1E3/(8.314*(EA876+273.15)) * AR876/DX876 * AQ876) * DX876/(100*DL876) * 1000/(1000 - AP876)</f>
        <v>0</v>
      </c>
      <c r="AO876">
        <v>12.62871875086894</v>
      </c>
      <c r="AP876">
        <v>16.81329272727272</v>
      </c>
      <c r="AQ876">
        <v>3.609636844010515E-06</v>
      </c>
      <c r="AR876">
        <v>106.857020934854</v>
      </c>
      <c r="AS876">
        <v>0</v>
      </c>
      <c r="AT876">
        <v>0</v>
      </c>
      <c r="AU876">
        <f>IF(AS876*$H$13&gt;=AW876,1.0,(AW876/(AW876-AS876*$H$13)))</f>
        <v>0</v>
      </c>
      <c r="AV876">
        <f>(AU876-1)*100</f>
        <v>0</v>
      </c>
      <c r="AW876">
        <f>MAX(0,($B$13+$C$13*EF876)/(1+$D$13*EF876)*DY876/(EA876+273)*$E$13)</f>
        <v>0</v>
      </c>
      <c r="AX876" t="s">
        <v>437</v>
      </c>
      <c r="AY876" t="s">
        <v>437</v>
      </c>
      <c r="AZ876">
        <v>0</v>
      </c>
      <c r="BA876">
        <v>0</v>
      </c>
      <c r="BB876">
        <f>1-AZ876/BA876</f>
        <v>0</v>
      </c>
      <c r="BC876">
        <v>0</v>
      </c>
      <c r="BD876" t="s">
        <v>437</v>
      </c>
      <c r="BE876" t="s">
        <v>437</v>
      </c>
      <c r="BF876">
        <v>0</v>
      </c>
      <c r="BG876">
        <v>0</v>
      </c>
      <c r="BH876">
        <f>1-BF876/BG876</f>
        <v>0</v>
      </c>
      <c r="BI876">
        <v>0.5</v>
      </c>
      <c r="BJ876">
        <f>DI876</f>
        <v>0</v>
      </c>
      <c r="BK876">
        <f>L876</f>
        <v>0</v>
      </c>
      <c r="BL876">
        <f>BH876*BI876*BJ876</f>
        <v>0</v>
      </c>
      <c r="BM876">
        <f>(BK876-BC876)/BJ876</f>
        <v>0</v>
      </c>
      <c r="BN876">
        <f>(BA876-BG876)/BG876</f>
        <v>0</v>
      </c>
      <c r="BO876">
        <f>AZ876/(BB876+AZ876/BG876)</f>
        <v>0</v>
      </c>
      <c r="BP876" t="s">
        <v>437</v>
      </c>
      <c r="BQ876">
        <v>0</v>
      </c>
      <c r="BR876">
        <f>IF(BQ876&lt;&gt;0, BQ876, BO876)</f>
        <v>0</v>
      </c>
      <c r="BS876">
        <f>1-BR876/BG876</f>
        <v>0</v>
      </c>
      <c r="BT876">
        <f>(BG876-BF876)/(BG876-BR876)</f>
        <v>0</v>
      </c>
      <c r="BU876">
        <f>(BA876-BG876)/(BA876-BR876)</f>
        <v>0</v>
      </c>
      <c r="BV876">
        <f>(BG876-BF876)/(BG876-AZ876)</f>
        <v>0</v>
      </c>
      <c r="BW876">
        <f>(BA876-BG876)/(BA876-AZ876)</f>
        <v>0</v>
      </c>
      <c r="BX876">
        <f>(BT876*BR876/BF876)</f>
        <v>0</v>
      </c>
      <c r="BY876">
        <f>(1-BX876)</f>
        <v>0</v>
      </c>
      <c r="BZ876">
        <v>2020</v>
      </c>
      <c r="CA876">
        <v>290.0000000000001</v>
      </c>
      <c r="CB876">
        <v>1590.42</v>
      </c>
      <c r="CC876">
        <v>295</v>
      </c>
      <c r="CD876">
        <v>5220.67</v>
      </c>
      <c r="CE876">
        <v>1591.29</v>
      </c>
      <c r="CF876">
        <v>-0.87</v>
      </c>
      <c r="CG876">
        <v>300.0000000000001</v>
      </c>
      <c r="CH876">
        <v>23.8</v>
      </c>
      <c r="CI876">
        <v>1650.734719841875</v>
      </c>
      <c r="CJ876">
        <v>2.032994541366527</v>
      </c>
      <c r="CK876">
        <v>-31.03478562282126</v>
      </c>
      <c r="CL876">
        <v>0.9198548094063967</v>
      </c>
      <c r="CM876">
        <v>0.9759925733019913</v>
      </c>
      <c r="CN876">
        <v>-0.00431141668520578</v>
      </c>
      <c r="CO876">
        <v>289.9999999999999</v>
      </c>
      <c r="CP876">
        <v>1590.91</v>
      </c>
      <c r="CQ876">
        <v>765</v>
      </c>
      <c r="CR876">
        <v>5219.32</v>
      </c>
      <c r="CS876">
        <v>1591.27</v>
      </c>
      <c r="CT876">
        <v>-0.36</v>
      </c>
      <c r="DH876">
        <f>$B$11*EG876+$C$11*EH876+$F$11*ES876*(1-EV876)</f>
        <v>0</v>
      </c>
      <c r="DI876">
        <f>DH876*DJ876</f>
        <v>0</v>
      </c>
      <c r="DJ876">
        <f>($B$11*$D$9+$C$11*$D$9+$F$11*((FF876+EX876)/MAX(FF876+EX876+FG876, 0.1)*$I$9+FG876/MAX(FF876+EX876+FG876, 0.1)*$J$9))/($B$11+$C$11+$F$11)</f>
        <v>0</v>
      </c>
      <c r="DK876">
        <f>($B$11*$K$9+$C$11*$K$9+$F$11*((FF876+EX876)/MAX(FF876+EX876+FG876, 0.1)*$P$9+FG876/MAX(FF876+EX876+FG876, 0.1)*$Q$9))/($B$11+$C$11+$F$11)</f>
        <v>0</v>
      </c>
      <c r="DL876">
        <v>6</v>
      </c>
      <c r="DM876">
        <v>0.5</v>
      </c>
      <c r="DN876" t="s">
        <v>438</v>
      </c>
      <c r="DO876">
        <v>2</v>
      </c>
      <c r="DP876" t="b">
        <v>1</v>
      </c>
      <c r="DQ876">
        <v>1761518110.8</v>
      </c>
      <c r="DR876">
        <v>1455.622</v>
      </c>
      <c r="DS876">
        <v>1510.418</v>
      </c>
      <c r="DT876">
        <v>16.81232</v>
      </c>
      <c r="DU876">
        <v>12.62979</v>
      </c>
      <c r="DV876">
        <v>1459.938</v>
      </c>
      <c r="DW876">
        <v>16.73313</v>
      </c>
      <c r="DX876">
        <v>499.97</v>
      </c>
      <c r="DY876">
        <v>90.23262000000001</v>
      </c>
      <c r="DZ876">
        <v>0.09988437999999999</v>
      </c>
      <c r="EA876">
        <v>24.27858</v>
      </c>
      <c r="EB876">
        <v>24.00137</v>
      </c>
      <c r="EC876">
        <v>999.9</v>
      </c>
      <c r="ED876">
        <v>0</v>
      </c>
      <c r="EE876">
        <v>0</v>
      </c>
      <c r="EF876">
        <v>10013.95</v>
      </c>
      <c r="EG876">
        <v>0</v>
      </c>
      <c r="EH876">
        <v>1069.17</v>
      </c>
      <c r="EI876">
        <v>-54.79593999999999</v>
      </c>
      <c r="EJ876">
        <v>1480.513</v>
      </c>
      <c r="EK876">
        <v>1529.738</v>
      </c>
      <c r="EL876">
        <v>4.182505000000001</v>
      </c>
      <c r="EM876">
        <v>1510.418</v>
      </c>
      <c r="EN876">
        <v>12.62979</v>
      </c>
      <c r="EO876">
        <v>1.51702</v>
      </c>
      <c r="EP876">
        <v>1.139621</v>
      </c>
      <c r="EQ876">
        <v>13.14079</v>
      </c>
      <c r="ER876">
        <v>8.835322999999999</v>
      </c>
      <c r="ES876">
        <v>1999.995</v>
      </c>
      <c r="ET876">
        <v>0.9799956</v>
      </c>
      <c r="EU876">
        <v>0.0200042</v>
      </c>
      <c r="EV876">
        <v>0</v>
      </c>
      <c r="EW876">
        <v>1308.601</v>
      </c>
      <c r="EX876">
        <v>5.000970000000001</v>
      </c>
      <c r="EY876">
        <v>26524.03000000001</v>
      </c>
      <c r="EZ876">
        <v>16707.53</v>
      </c>
      <c r="FA876">
        <v>41.687</v>
      </c>
      <c r="FB876">
        <v>42.75</v>
      </c>
      <c r="FC876">
        <v>41.812</v>
      </c>
      <c r="FD876">
        <v>42.125</v>
      </c>
      <c r="FE876">
        <v>41.687</v>
      </c>
      <c r="FF876">
        <v>1955.085</v>
      </c>
      <c r="FG876">
        <v>39.90999999999999</v>
      </c>
      <c r="FH876">
        <v>0</v>
      </c>
      <c r="FI876">
        <v>12984.80000019073</v>
      </c>
      <c r="FJ876">
        <v>0</v>
      </c>
      <c r="FK876">
        <v>1309.4224</v>
      </c>
      <c r="FL876">
        <v>-10.2461538355561</v>
      </c>
      <c r="FM876">
        <v>-174.084615090906</v>
      </c>
      <c r="FN876">
        <v>26536.712</v>
      </c>
      <c r="FO876">
        <v>15</v>
      </c>
      <c r="FP876">
        <v>0</v>
      </c>
      <c r="FQ876" t="s">
        <v>439</v>
      </c>
      <c r="FR876">
        <v>1760210915.6</v>
      </c>
      <c r="FS876">
        <v>0</v>
      </c>
      <c r="FT876">
        <v>0</v>
      </c>
      <c r="FU876">
        <v>-0.215</v>
      </c>
      <c r="FV876">
        <v>0</v>
      </c>
      <c r="FW876">
        <v>-0.6919999999999999</v>
      </c>
      <c r="FX876">
        <v>0</v>
      </c>
      <c r="FY876">
        <v>400</v>
      </c>
      <c r="FZ876">
        <v>0</v>
      </c>
      <c r="GA876">
        <v>0.15</v>
      </c>
      <c r="GB876">
        <v>0</v>
      </c>
      <c r="GC876">
        <v>-54.668775</v>
      </c>
      <c r="GD876">
        <v>-1.473124953095546</v>
      </c>
      <c r="GE876">
        <v>0.1666116318718473</v>
      </c>
      <c r="GF876">
        <v>0</v>
      </c>
      <c r="GG876">
        <v>1310.007647058824</v>
      </c>
      <c r="GH876">
        <v>-9.478991609597093</v>
      </c>
      <c r="GI876">
        <v>0.9650817058476985</v>
      </c>
      <c r="GJ876">
        <v>0</v>
      </c>
      <c r="GK876">
        <v>4.215351</v>
      </c>
      <c r="GL876">
        <v>-0.2890547842401643</v>
      </c>
      <c r="GM876">
        <v>0.02927803338682433</v>
      </c>
      <c r="GN876">
        <v>0</v>
      </c>
      <c r="GO876">
        <v>0</v>
      </c>
      <c r="GP876">
        <v>3</v>
      </c>
      <c r="GQ876" t="s">
        <v>455</v>
      </c>
      <c r="GR876">
        <v>3.13332</v>
      </c>
      <c r="GS876">
        <v>2.76038</v>
      </c>
      <c r="GT876">
        <v>0.216809</v>
      </c>
      <c r="GU876">
        <v>0.219175</v>
      </c>
      <c r="GV876">
        <v>0.0818209</v>
      </c>
      <c r="GW876">
        <v>0.06578489999999999</v>
      </c>
      <c r="GX876">
        <v>24819.2</v>
      </c>
      <c r="GY876">
        <v>24752.8</v>
      </c>
      <c r="GZ876">
        <v>29482.7</v>
      </c>
      <c r="HA876">
        <v>29314.5</v>
      </c>
      <c r="HB876">
        <v>35776.1</v>
      </c>
      <c r="HC876">
        <v>36283</v>
      </c>
      <c r="HD876">
        <v>41483.1</v>
      </c>
      <c r="HE876">
        <v>41644.8</v>
      </c>
      <c r="HF876">
        <v>1.91095</v>
      </c>
      <c r="HG876">
        <v>1.8251</v>
      </c>
      <c r="HH876">
        <v>-0.0153258</v>
      </c>
      <c r="HI876">
        <v>0</v>
      </c>
      <c r="HJ876">
        <v>24.2501</v>
      </c>
      <c r="HK876">
        <v>999.9</v>
      </c>
      <c r="HL876">
        <v>31.3</v>
      </c>
      <c r="HM876">
        <v>31.2</v>
      </c>
      <c r="HN876">
        <v>15.8273</v>
      </c>
      <c r="HO876">
        <v>62.6189</v>
      </c>
      <c r="HP876">
        <v>30.8253</v>
      </c>
      <c r="HQ876">
        <v>1</v>
      </c>
      <c r="HR876">
        <v>0.315816</v>
      </c>
      <c r="HS876">
        <v>5.07214</v>
      </c>
      <c r="HT876">
        <v>20.2681</v>
      </c>
      <c r="HU876">
        <v>5.21849</v>
      </c>
      <c r="HV876">
        <v>12.0159</v>
      </c>
      <c r="HW876">
        <v>4.9892</v>
      </c>
      <c r="HX876">
        <v>3.28755</v>
      </c>
      <c r="HY876">
        <v>9999</v>
      </c>
      <c r="HZ876">
        <v>9999</v>
      </c>
      <c r="IA876">
        <v>9999</v>
      </c>
      <c r="IB876">
        <v>999.9</v>
      </c>
      <c r="IC876">
        <v>4.97283</v>
      </c>
      <c r="ID876">
        <v>1.86661</v>
      </c>
      <c r="IE876">
        <v>1.86586</v>
      </c>
      <c r="IF876">
        <v>1.86584</v>
      </c>
      <c r="IG876">
        <v>1.86769</v>
      </c>
      <c r="IH876">
        <v>1.87014</v>
      </c>
      <c r="II876">
        <v>1.86876</v>
      </c>
      <c r="IJ876">
        <v>1.87027</v>
      </c>
      <c r="IK876">
        <v>0</v>
      </c>
      <c r="IL876">
        <v>0</v>
      </c>
      <c r="IM876">
        <v>0</v>
      </c>
      <c r="IN876">
        <v>0</v>
      </c>
      <c r="IO876" t="s">
        <v>441</v>
      </c>
      <c r="IP876" t="s">
        <v>442</v>
      </c>
      <c r="IQ876" t="s">
        <v>443</v>
      </c>
      <c r="IR876" t="s">
        <v>443</v>
      </c>
      <c r="IS876" t="s">
        <v>443</v>
      </c>
      <c r="IT876" t="s">
        <v>443</v>
      </c>
      <c r="IU876">
        <v>0</v>
      </c>
      <c r="IV876">
        <v>100</v>
      </c>
      <c r="IW876">
        <v>100</v>
      </c>
      <c r="IX876">
        <v>-4.34</v>
      </c>
      <c r="IY876">
        <v>0.07920000000000001</v>
      </c>
      <c r="IZ876">
        <v>-1.414774939843471</v>
      </c>
      <c r="JA876">
        <v>-0.002262605230658699</v>
      </c>
      <c r="JB876">
        <v>4.117972070868355E-07</v>
      </c>
      <c r="JC876">
        <v>-1.535053720392113E-10</v>
      </c>
      <c r="JD876">
        <v>-0.05773197212917025</v>
      </c>
      <c r="JE876">
        <v>-0.004387372397949352</v>
      </c>
      <c r="JF876">
        <v>0.001148265067849212</v>
      </c>
      <c r="JG876">
        <v>-2.372704636287677E-05</v>
      </c>
      <c r="JH876">
        <v>4</v>
      </c>
      <c r="JI876">
        <v>2346</v>
      </c>
      <c r="JJ876">
        <v>1</v>
      </c>
      <c r="JK876">
        <v>24</v>
      </c>
      <c r="JL876">
        <v>21786.6</v>
      </c>
      <c r="JM876">
        <v>29358635.2</v>
      </c>
      <c r="JN876">
        <v>2.90649</v>
      </c>
      <c r="JO876">
        <v>2.23267</v>
      </c>
      <c r="JP876">
        <v>1.39771</v>
      </c>
      <c r="JQ876">
        <v>2.35352</v>
      </c>
      <c r="JR876">
        <v>1.49536</v>
      </c>
      <c r="JS876">
        <v>2.68799</v>
      </c>
      <c r="JT876">
        <v>35.9645</v>
      </c>
      <c r="JU876">
        <v>24.035</v>
      </c>
      <c r="JV876">
        <v>18</v>
      </c>
      <c r="JW876">
        <v>503.005</v>
      </c>
      <c r="JX876">
        <v>437.856</v>
      </c>
      <c r="JY876">
        <v>18.5049</v>
      </c>
      <c r="JZ876">
        <v>31.4551</v>
      </c>
      <c r="KA876">
        <v>29.9999</v>
      </c>
      <c r="KB876">
        <v>31.2325</v>
      </c>
      <c r="KC876">
        <v>31.1576</v>
      </c>
      <c r="KD876">
        <v>58.1423</v>
      </c>
      <c r="KE876">
        <v>19.8138</v>
      </c>
      <c r="KF876">
        <v>21.842</v>
      </c>
      <c r="KG876">
        <v>18.5018</v>
      </c>
      <c r="KH876">
        <v>1536.75</v>
      </c>
      <c r="KI876">
        <v>12.7331</v>
      </c>
      <c r="KJ876">
        <v>100.757</v>
      </c>
      <c r="KK876">
        <v>100.144</v>
      </c>
    </row>
    <row r="877" spans="1:297">
      <c r="A877">
        <v>861</v>
      </c>
      <c r="B877">
        <v>1761518118.6</v>
      </c>
      <c r="C877">
        <v>10908.09999990463</v>
      </c>
      <c r="D877" t="s">
        <v>2172</v>
      </c>
      <c r="E877" t="s">
        <v>2173</v>
      </c>
      <c r="F877">
        <v>5</v>
      </c>
      <c r="G877" t="s">
        <v>1989</v>
      </c>
      <c r="H877" t="s">
        <v>436</v>
      </c>
      <c r="I877">
        <v>1761518116.1</v>
      </c>
      <c r="J877">
        <f>(K877)/1000</f>
        <v>0</v>
      </c>
      <c r="K877">
        <f>IF(DP877, AN877, AH877)</f>
        <v>0</v>
      </c>
      <c r="L877">
        <f>IF(DP877, AI877, AG877)</f>
        <v>0</v>
      </c>
      <c r="M877">
        <f>DR877 - IF(AU877&gt;1, L877*DL877*100.0/(AW877), 0)</f>
        <v>0</v>
      </c>
      <c r="N877">
        <f>((T877-J877/2)*M877-L877)/(T877+J877/2)</f>
        <v>0</v>
      </c>
      <c r="O877">
        <f>N877*(DY877+DZ877)/1000.0</f>
        <v>0</v>
      </c>
      <c r="P877">
        <f>(DR877 - IF(AU877&gt;1, L877*DL877*100.0/(AW877), 0))*(DY877+DZ877)/1000.0</f>
        <v>0</v>
      </c>
      <c r="Q877">
        <f>2.0/((1/S877-1/R877)+SIGN(S877)*SQRT((1/S877-1/R877)*(1/S877-1/R877) + 4*DM877/((DM877+1)*(DM877+1))*(2*1/S877*1/R877-1/R877*1/R877)))</f>
        <v>0</v>
      </c>
      <c r="R877">
        <f>IF(LEFT(DN877,1)&lt;&gt;"0",IF(LEFT(DN877,1)="1",3.0,DO877),$D$5+$E$5*(EF877*DY877/($K$5*1000))+$F$5*(EF877*DY877/($K$5*1000))*MAX(MIN(DL877,$J$5),$I$5)*MAX(MIN(DL877,$J$5),$I$5)+$G$5*MAX(MIN(DL877,$J$5),$I$5)*(EF877*DY877/($K$5*1000))+$H$5*(EF877*DY877/($K$5*1000))*(EF877*DY877/($K$5*1000)))</f>
        <v>0</v>
      </c>
      <c r="S877">
        <f>J877*(1000-(1000*0.61365*exp(17.502*W877/(240.97+W877))/(DY877+DZ877)+DT877)/2)/(1000*0.61365*exp(17.502*W877/(240.97+W877))/(DY877+DZ877)-DT877)</f>
        <v>0</v>
      </c>
      <c r="T877">
        <f>1/((DM877+1)/(Q877/1.6)+1/(R877/1.37)) + DM877/((DM877+1)/(Q877/1.6) + DM877/(R877/1.37))</f>
        <v>0</v>
      </c>
      <c r="U877">
        <f>(DH877*DK877)</f>
        <v>0</v>
      </c>
      <c r="V877">
        <f>(EA877+(U877+2*0.95*5.67E-8*(((EA877+$B$7)+273)^4-(EA877+273)^4)-44100*J877)/(1.84*29.3*R877+8*0.95*5.67E-8*(EA877+273)^3))</f>
        <v>0</v>
      </c>
      <c r="W877">
        <f>($C$7*EB877+$D$7*EC877+$E$7*V877)</f>
        <v>0</v>
      </c>
      <c r="X877">
        <f>0.61365*exp(17.502*W877/(240.97+W877))</f>
        <v>0</v>
      </c>
      <c r="Y877">
        <f>(Z877/AA877*100)</f>
        <v>0</v>
      </c>
      <c r="Z877">
        <f>DT877*(DY877+DZ877)/1000</f>
        <v>0</v>
      </c>
      <c r="AA877">
        <f>0.61365*exp(17.502*EA877/(240.97+EA877))</f>
        <v>0</v>
      </c>
      <c r="AB877">
        <f>(X877-DT877*(DY877+DZ877)/1000)</f>
        <v>0</v>
      </c>
      <c r="AC877">
        <f>(-J877*44100)</f>
        <v>0</v>
      </c>
      <c r="AD877">
        <f>2*29.3*R877*0.92*(EA877-W877)</f>
        <v>0</v>
      </c>
      <c r="AE877">
        <f>2*0.95*5.67E-8*(((EA877+$B$7)+273)^4-(W877+273)^4)</f>
        <v>0</v>
      </c>
      <c r="AF877">
        <f>U877+AE877+AC877+AD877</f>
        <v>0</v>
      </c>
      <c r="AG877">
        <f>DX877*AU877*(DS877-DR877*(1000-AU877*DU877)/(1000-AU877*DT877))/(100*DL877)</f>
        <v>0</v>
      </c>
      <c r="AH877">
        <f>1000*DX877*AU877*(DT877-DU877)/(100*DL877*(1000-AU877*DT877))</f>
        <v>0</v>
      </c>
      <c r="AI877">
        <f>(AJ877 - AK877 - DY877*1E3/(8.314*(EA877+273.15)) * AM877/DX877 * AL877) * DX877/(100*DL877) * (1000 - DU877)/1000</f>
        <v>0</v>
      </c>
      <c r="AJ877">
        <v>1546.067928960819</v>
      </c>
      <c r="AK877">
        <v>1505.14206060606</v>
      </c>
      <c r="AL877">
        <v>3.383988087695541</v>
      </c>
      <c r="AM877">
        <v>65.59915054871037</v>
      </c>
      <c r="AN877">
        <f>(AP877 - AO877 + DY877*1E3/(8.314*(EA877+273.15)) * AR877/DX877 * AQ877) * DX877/(100*DL877) * 1000/(1000 - AP877)</f>
        <v>0</v>
      </c>
      <c r="AO877">
        <v>12.64807000396694</v>
      </c>
      <c r="AP877">
        <v>16.80726606060605</v>
      </c>
      <c r="AQ877">
        <v>-3.61588300970441E-05</v>
      </c>
      <c r="AR877">
        <v>106.857020934854</v>
      </c>
      <c r="AS877">
        <v>0</v>
      </c>
      <c r="AT877">
        <v>0</v>
      </c>
      <c r="AU877">
        <f>IF(AS877*$H$13&gt;=AW877,1.0,(AW877/(AW877-AS877*$H$13)))</f>
        <v>0</v>
      </c>
      <c r="AV877">
        <f>(AU877-1)*100</f>
        <v>0</v>
      </c>
      <c r="AW877">
        <f>MAX(0,($B$13+$C$13*EF877)/(1+$D$13*EF877)*DY877/(EA877+273)*$E$13)</f>
        <v>0</v>
      </c>
      <c r="AX877" t="s">
        <v>437</v>
      </c>
      <c r="AY877" t="s">
        <v>437</v>
      </c>
      <c r="AZ877">
        <v>0</v>
      </c>
      <c r="BA877">
        <v>0</v>
      </c>
      <c r="BB877">
        <f>1-AZ877/BA877</f>
        <v>0</v>
      </c>
      <c r="BC877">
        <v>0</v>
      </c>
      <c r="BD877" t="s">
        <v>437</v>
      </c>
      <c r="BE877" t="s">
        <v>437</v>
      </c>
      <c r="BF877">
        <v>0</v>
      </c>
      <c r="BG877">
        <v>0</v>
      </c>
      <c r="BH877">
        <f>1-BF877/BG877</f>
        <v>0</v>
      </c>
      <c r="BI877">
        <v>0.5</v>
      </c>
      <c r="BJ877">
        <f>DI877</f>
        <v>0</v>
      </c>
      <c r="BK877">
        <f>L877</f>
        <v>0</v>
      </c>
      <c r="BL877">
        <f>BH877*BI877*BJ877</f>
        <v>0</v>
      </c>
      <c r="BM877">
        <f>(BK877-BC877)/BJ877</f>
        <v>0</v>
      </c>
      <c r="BN877">
        <f>(BA877-BG877)/BG877</f>
        <v>0</v>
      </c>
      <c r="BO877">
        <f>AZ877/(BB877+AZ877/BG877)</f>
        <v>0</v>
      </c>
      <c r="BP877" t="s">
        <v>437</v>
      </c>
      <c r="BQ877">
        <v>0</v>
      </c>
      <c r="BR877">
        <f>IF(BQ877&lt;&gt;0, BQ877, BO877)</f>
        <v>0</v>
      </c>
      <c r="BS877">
        <f>1-BR877/BG877</f>
        <v>0</v>
      </c>
      <c r="BT877">
        <f>(BG877-BF877)/(BG877-BR877)</f>
        <v>0</v>
      </c>
      <c r="BU877">
        <f>(BA877-BG877)/(BA877-BR877)</f>
        <v>0</v>
      </c>
      <c r="BV877">
        <f>(BG877-BF877)/(BG877-AZ877)</f>
        <v>0</v>
      </c>
      <c r="BW877">
        <f>(BA877-BG877)/(BA877-AZ877)</f>
        <v>0</v>
      </c>
      <c r="BX877">
        <f>(BT877*BR877/BF877)</f>
        <v>0</v>
      </c>
      <c r="BY877">
        <f>(1-BX877)</f>
        <v>0</v>
      </c>
      <c r="BZ877">
        <v>2020</v>
      </c>
      <c r="CA877">
        <v>290.0000000000001</v>
      </c>
      <c r="CB877">
        <v>1590.42</v>
      </c>
      <c r="CC877">
        <v>295</v>
      </c>
      <c r="CD877">
        <v>5220.67</v>
      </c>
      <c r="CE877">
        <v>1591.29</v>
      </c>
      <c r="CF877">
        <v>-0.87</v>
      </c>
      <c r="CG877">
        <v>300.0000000000001</v>
      </c>
      <c r="CH877">
        <v>23.8</v>
      </c>
      <c r="CI877">
        <v>1650.734719841875</v>
      </c>
      <c r="CJ877">
        <v>2.032994541366527</v>
      </c>
      <c r="CK877">
        <v>-31.03478562282126</v>
      </c>
      <c r="CL877">
        <v>0.9198548094063967</v>
      </c>
      <c r="CM877">
        <v>0.9759925733019913</v>
      </c>
      <c r="CN877">
        <v>-0.00431141668520578</v>
      </c>
      <c r="CO877">
        <v>289.9999999999999</v>
      </c>
      <c r="CP877">
        <v>1590.91</v>
      </c>
      <c r="CQ877">
        <v>765</v>
      </c>
      <c r="CR877">
        <v>5219.32</v>
      </c>
      <c r="CS877">
        <v>1591.27</v>
      </c>
      <c r="CT877">
        <v>-0.36</v>
      </c>
      <c r="DH877">
        <f>$B$11*EG877+$C$11*EH877+$F$11*ES877*(1-EV877)</f>
        <v>0</v>
      </c>
      <c r="DI877">
        <f>DH877*DJ877</f>
        <v>0</v>
      </c>
      <c r="DJ877">
        <f>($B$11*$D$9+$C$11*$D$9+$F$11*((FF877+EX877)/MAX(FF877+EX877+FG877, 0.1)*$I$9+FG877/MAX(FF877+EX877+FG877, 0.1)*$J$9))/($B$11+$C$11+$F$11)</f>
        <v>0</v>
      </c>
      <c r="DK877">
        <f>($B$11*$K$9+$C$11*$K$9+$F$11*((FF877+EX877)/MAX(FF877+EX877+FG877, 0.1)*$P$9+FG877/MAX(FF877+EX877+FG877, 0.1)*$Q$9))/($B$11+$C$11+$F$11)</f>
        <v>0</v>
      </c>
      <c r="DL877">
        <v>6</v>
      </c>
      <c r="DM877">
        <v>0.5</v>
      </c>
      <c r="DN877" t="s">
        <v>438</v>
      </c>
      <c r="DO877">
        <v>2</v>
      </c>
      <c r="DP877" t="b">
        <v>1</v>
      </c>
      <c r="DQ877">
        <v>1761518116.1</v>
      </c>
      <c r="DR877">
        <v>1473.181111111111</v>
      </c>
      <c r="DS877">
        <v>1527.974444444444</v>
      </c>
      <c r="DT877">
        <v>16.81047777777778</v>
      </c>
      <c r="DU877">
        <v>12.65255555555555</v>
      </c>
      <c r="DV877">
        <v>1477.534444444444</v>
      </c>
      <c r="DW877">
        <v>16.73133333333334</v>
      </c>
      <c r="DX877">
        <v>500.002</v>
      </c>
      <c r="DY877">
        <v>90.23293333333334</v>
      </c>
      <c r="DZ877">
        <v>0.09998142222222223</v>
      </c>
      <c r="EA877">
        <v>24.27928888888889</v>
      </c>
      <c r="EB877">
        <v>23.99745555555555</v>
      </c>
      <c r="EC877">
        <v>999.9000000000001</v>
      </c>
      <c r="ED877">
        <v>0</v>
      </c>
      <c r="EE877">
        <v>0</v>
      </c>
      <c r="EF877">
        <v>10003.19444444445</v>
      </c>
      <c r="EG877">
        <v>0</v>
      </c>
      <c r="EH877">
        <v>1069.155555555556</v>
      </c>
      <c r="EI877">
        <v>-54.79432222222223</v>
      </c>
      <c r="EJ877">
        <v>1498.368888888889</v>
      </c>
      <c r="EK877">
        <v>1547.555555555556</v>
      </c>
      <c r="EL877">
        <v>4.157938888888889</v>
      </c>
      <c r="EM877">
        <v>1527.974444444444</v>
      </c>
      <c r="EN877">
        <v>12.65255555555555</v>
      </c>
      <c r="EO877">
        <v>1.51686</v>
      </c>
      <c r="EP877">
        <v>1.141676666666667</v>
      </c>
      <c r="EQ877">
        <v>13.13918888888889</v>
      </c>
      <c r="ER877">
        <v>8.862011111111112</v>
      </c>
      <c r="ES877">
        <v>2000.075555555556</v>
      </c>
      <c r="ET877">
        <v>0.9799963333333334</v>
      </c>
      <c r="EU877">
        <v>0.02000347777777778</v>
      </c>
      <c r="EV877">
        <v>0</v>
      </c>
      <c r="EW877">
        <v>1307.977777777778</v>
      </c>
      <c r="EX877">
        <v>5.00097</v>
      </c>
      <c r="EY877">
        <v>26509.8</v>
      </c>
      <c r="EZ877">
        <v>16708.18888888889</v>
      </c>
      <c r="FA877">
        <v>41.687</v>
      </c>
      <c r="FB877">
        <v>42.75</v>
      </c>
      <c r="FC877">
        <v>41.812</v>
      </c>
      <c r="FD877">
        <v>42.125</v>
      </c>
      <c r="FE877">
        <v>41.687</v>
      </c>
      <c r="FF877">
        <v>1955.165555555555</v>
      </c>
      <c r="FG877">
        <v>39.91</v>
      </c>
      <c r="FH877">
        <v>0</v>
      </c>
      <c r="FI877">
        <v>12989.60000014305</v>
      </c>
      <c r="FJ877">
        <v>0</v>
      </c>
      <c r="FK877">
        <v>1308.6952</v>
      </c>
      <c r="FL877">
        <v>-9.314615391157226</v>
      </c>
      <c r="FM877">
        <v>-171.6076922784226</v>
      </c>
      <c r="FN877">
        <v>26523.268</v>
      </c>
      <c r="FO877">
        <v>15</v>
      </c>
      <c r="FP877">
        <v>0</v>
      </c>
      <c r="FQ877" t="s">
        <v>439</v>
      </c>
      <c r="FR877">
        <v>1760210915.6</v>
      </c>
      <c r="FS877">
        <v>0</v>
      </c>
      <c r="FT877">
        <v>0</v>
      </c>
      <c r="FU877">
        <v>-0.215</v>
      </c>
      <c r="FV877">
        <v>0</v>
      </c>
      <c r="FW877">
        <v>-0.6919999999999999</v>
      </c>
      <c r="FX877">
        <v>0</v>
      </c>
      <c r="FY877">
        <v>400</v>
      </c>
      <c r="FZ877">
        <v>0</v>
      </c>
      <c r="GA877">
        <v>0.15</v>
      </c>
      <c r="GB877">
        <v>0</v>
      </c>
      <c r="GC877">
        <v>-54.74763658536585</v>
      </c>
      <c r="GD877">
        <v>-0.5423979094076925</v>
      </c>
      <c r="GE877">
        <v>0.1136934190688262</v>
      </c>
      <c r="GF877">
        <v>0</v>
      </c>
      <c r="GG877">
        <v>1309.209411764706</v>
      </c>
      <c r="GH877">
        <v>-9.191443860972386</v>
      </c>
      <c r="GI877">
        <v>0.9413349131340749</v>
      </c>
      <c r="GJ877">
        <v>0</v>
      </c>
      <c r="GK877">
        <v>4.19119756097561</v>
      </c>
      <c r="GL877">
        <v>-0.231690940766551</v>
      </c>
      <c r="GM877">
        <v>0.02422631685166987</v>
      </c>
      <c r="GN877">
        <v>0</v>
      </c>
      <c r="GO877">
        <v>0</v>
      </c>
      <c r="GP877">
        <v>3</v>
      </c>
      <c r="GQ877" t="s">
        <v>455</v>
      </c>
      <c r="GR877">
        <v>3.1333</v>
      </c>
      <c r="GS877">
        <v>2.76032</v>
      </c>
      <c r="GT877">
        <v>0.218296</v>
      </c>
      <c r="GU877">
        <v>0.220631</v>
      </c>
      <c r="GV877">
        <v>0.08180229999999999</v>
      </c>
      <c r="GW877">
        <v>0.0658905</v>
      </c>
      <c r="GX877">
        <v>24772.3</v>
      </c>
      <c r="GY877">
        <v>24707.1</v>
      </c>
      <c r="GZ877">
        <v>29483.2</v>
      </c>
      <c r="HA877">
        <v>29315.1</v>
      </c>
      <c r="HB877">
        <v>35777.2</v>
      </c>
      <c r="HC877">
        <v>36279.5</v>
      </c>
      <c r="HD877">
        <v>41483.5</v>
      </c>
      <c r="HE877">
        <v>41645.4</v>
      </c>
      <c r="HF877">
        <v>1.91092</v>
      </c>
      <c r="HG877">
        <v>1.82507</v>
      </c>
      <c r="HH877">
        <v>-0.0151545</v>
      </c>
      <c r="HI877">
        <v>0</v>
      </c>
      <c r="HJ877">
        <v>24.25</v>
      </c>
      <c r="HK877">
        <v>999.9</v>
      </c>
      <c r="HL877">
        <v>31.3</v>
      </c>
      <c r="HM877">
        <v>31.2</v>
      </c>
      <c r="HN877">
        <v>15.8263</v>
      </c>
      <c r="HO877">
        <v>62.6289</v>
      </c>
      <c r="HP877">
        <v>30.8093</v>
      </c>
      <c r="HQ877">
        <v>1</v>
      </c>
      <c r="HR877">
        <v>0.31593</v>
      </c>
      <c r="HS877">
        <v>5.10391</v>
      </c>
      <c r="HT877">
        <v>20.2673</v>
      </c>
      <c r="HU877">
        <v>5.21909</v>
      </c>
      <c r="HV877">
        <v>12.0159</v>
      </c>
      <c r="HW877">
        <v>4.9891</v>
      </c>
      <c r="HX877">
        <v>3.28783</v>
      </c>
      <c r="HY877">
        <v>9999</v>
      </c>
      <c r="HZ877">
        <v>9999</v>
      </c>
      <c r="IA877">
        <v>9999</v>
      </c>
      <c r="IB877">
        <v>999.9</v>
      </c>
      <c r="IC877">
        <v>4.97283</v>
      </c>
      <c r="ID877">
        <v>1.86661</v>
      </c>
      <c r="IE877">
        <v>1.86586</v>
      </c>
      <c r="IF877">
        <v>1.86584</v>
      </c>
      <c r="IG877">
        <v>1.86768</v>
      </c>
      <c r="IH877">
        <v>1.87013</v>
      </c>
      <c r="II877">
        <v>1.86875</v>
      </c>
      <c r="IJ877">
        <v>1.87027</v>
      </c>
      <c r="IK877">
        <v>0</v>
      </c>
      <c r="IL877">
        <v>0</v>
      </c>
      <c r="IM877">
        <v>0</v>
      </c>
      <c r="IN877">
        <v>0</v>
      </c>
      <c r="IO877" t="s">
        <v>441</v>
      </c>
      <c r="IP877" t="s">
        <v>442</v>
      </c>
      <c r="IQ877" t="s">
        <v>443</v>
      </c>
      <c r="IR877" t="s">
        <v>443</v>
      </c>
      <c r="IS877" t="s">
        <v>443</v>
      </c>
      <c r="IT877" t="s">
        <v>443</v>
      </c>
      <c r="IU877">
        <v>0</v>
      </c>
      <c r="IV877">
        <v>100</v>
      </c>
      <c r="IW877">
        <v>100</v>
      </c>
      <c r="IX877">
        <v>-4.37</v>
      </c>
      <c r="IY877">
        <v>0.0791</v>
      </c>
      <c r="IZ877">
        <v>-1.414774939843471</v>
      </c>
      <c r="JA877">
        <v>-0.002262605230658699</v>
      </c>
      <c r="JB877">
        <v>4.117972070868355E-07</v>
      </c>
      <c r="JC877">
        <v>-1.535053720392113E-10</v>
      </c>
      <c r="JD877">
        <v>-0.05773197212917025</v>
      </c>
      <c r="JE877">
        <v>-0.004387372397949352</v>
      </c>
      <c r="JF877">
        <v>0.001148265067849212</v>
      </c>
      <c r="JG877">
        <v>-2.372704636287677E-05</v>
      </c>
      <c r="JH877">
        <v>4</v>
      </c>
      <c r="JI877">
        <v>2346</v>
      </c>
      <c r="JJ877">
        <v>1</v>
      </c>
      <c r="JK877">
        <v>24</v>
      </c>
      <c r="JL877">
        <v>21786.7</v>
      </c>
      <c r="JM877">
        <v>29358635.3</v>
      </c>
      <c r="JN877">
        <v>2.92847</v>
      </c>
      <c r="JO877">
        <v>2.22534</v>
      </c>
      <c r="JP877">
        <v>1.39648</v>
      </c>
      <c r="JQ877">
        <v>2.35352</v>
      </c>
      <c r="JR877">
        <v>1.49536</v>
      </c>
      <c r="JS877">
        <v>2.70386</v>
      </c>
      <c r="JT877">
        <v>35.9645</v>
      </c>
      <c r="JU877">
        <v>24.0437</v>
      </c>
      <c r="JV877">
        <v>18</v>
      </c>
      <c r="JW877">
        <v>502.989</v>
      </c>
      <c r="JX877">
        <v>437.841</v>
      </c>
      <c r="JY877">
        <v>18.5069</v>
      </c>
      <c r="JZ877">
        <v>31.4575</v>
      </c>
      <c r="KA877">
        <v>30</v>
      </c>
      <c r="KB877">
        <v>31.2325</v>
      </c>
      <c r="KC877">
        <v>31.1576</v>
      </c>
      <c r="KD877">
        <v>58.6843</v>
      </c>
      <c r="KE877">
        <v>19.522</v>
      </c>
      <c r="KF877">
        <v>21.842</v>
      </c>
      <c r="KG877">
        <v>18.5044</v>
      </c>
      <c r="KH877">
        <v>1556.8</v>
      </c>
      <c r="KI877">
        <v>12.7595</v>
      </c>
      <c r="KJ877">
        <v>100.758</v>
      </c>
      <c r="KK877">
        <v>100.146</v>
      </c>
    </row>
    <row r="878" spans="1:297">
      <c r="A878">
        <v>862</v>
      </c>
      <c r="B878">
        <v>1761518123.6</v>
      </c>
      <c r="C878">
        <v>10913.09999990463</v>
      </c>
      <c r="D878" t="s">
        <v>2174</v>
      </c>
      <c r="E878" t="s">
        <v>2175</v>
      </c>
      <c r="F878">
        <v>5</v>
      </c>
      <c r="G878" t="s">
        <v>1989</v>
      </c>
      <c r="H878" t="s">
        <v>436</v>
      </c>
      <c r="I878">
        <v>1761518120.8</v>
      </c>
      <c r="J878">
        <f>(K878)/1000</f>
        <v>0</v>
      </c>
      <c r="K878">
        <f>IF(DP878, AN878, AH878)</f>
        <v>0</v>
      </c>
      <c r="L878">
        <f>IF(DP878, AI878, AG878)</f>
        <v>0</v>
      </c>
      <c r="M878">
        <f>DR878 - IF(AU878&gt;1, L878*DL878*100.0/(AW878), 0)</f>
        <v>0</v>
      </c>
      <c r="N878">
        <f>((T878-J878/2)*M878-L878)/(T878+J878/2)</f>
        <v>0</v>
      </c>
      <c r="O878">
        <f>N878*(DY878+DZ878)/1000.0</f>
        <v>0</v>
      </c>
      <c r="P878">
        <f>(DR878 - IF(AU878&gt;1, L878*DL878*100.0/(AW878), 0))*(DY878+DZ878)/1000.0</f>
        <v>0</v>
      </c>
      <c r="Q878">
        <f>2.0/((1/S878-1/R878)+SIGN(S878)*SQRT((1/S878-1/R878)*(1/S878-1/R878) + 4*DM878/((DM878+1)*(DM878+1))*(2*1/S878*1/R878-1/R878*1/R878)))</f>
        <v>0</v>
      </c>
      <c r="R878">
        <f>IF(LEFT(DN878,1)&lt;&gt;"0",IF(LEFT(DN878,1)="1",3.0,DO878),$D$5+$E$5*(EF878*DY878/($K$5*1000))+$F$5*(EF878*DY878/($K$5*1000))*MAX(MIN(DL878,$J$5),$I$5)*MAX(MIN(DL878,$J$5),$I$5)+$G$5*MAX(MIN(DL878,$J$5),$I$5)*(EF878*DY878/($K$5*1000))+$H$5*(EF878*DY878/($K$5*1000))*(EF878*DY878/($K$5*1000)))</f>
        <v>0</v>
      </c>
      <c r="S878">
        <f>J878*(1000-(1000*0.61365*exp(17.502*W878/(240.97+W878))/(DY878+DZ878)+DT878)/2)/(1000*0.61365*exp(17.502*W878/(240.97+W878))/(DY878+DZ878)-DT878)</f>
        <v>0</v>
      </c>
      <c r="T878">
        <f>1/((DM878+1)/(Q878/1.6)+1/(R878/1.37)) + DM878/((DM878+1)/(Q878/1.6) + DM878/(R878/1.37))</f>
        <v>0</v>
      </c>
      <c r="U878">
        <f>(DH878*DK878)</f>
        <v>0</v>
      </c>
      <c r="V878">
        <f>(EA878+(U878+2*0.95*5.67E-8*(((EA878+$B$7)+273)^4-(EA878+273)^4)-44100*J878)/(1.84*29.3*R878+8*0.95*5.67E-8*(EA878+273)^3))</f>
        <v>0</v>
      </c>
      <c r="W878">
        <f>($C$7*EB878+$D$7*EC878+$E$7*V878)</f>
        <v>0</v>
      </c>
      <c r="X878">
        <f>0.61365*exp(17.502*W878/(240.97+W878))</f>
        <v>0</v>
      </c>
      <c r="Y878">
        <f>(Z878/AA878*100)</f>
        <v>0</v>
      </c>
      <c r="Z878">
        <f>DT878*(DY878+DZ878)/1000</f>
        <v>0</v>
      </c>
      <c r="AA878">
        <f>0.61365*exp(17.502*EA878/(240.97+EA878))</f>
        <v>0</v>
      </c>
      <c r="AB878">
        <f>(X878-DT878*(DY878+DZ878)/1000)</f>
        <v>0</v>
      </c>
      <c r="AC878">
        <f>(-J878*44100)</f>
        <v>0</v>
      </c>
      <c r="AD878">
        <f>2*29.3*R878*0.92*(EA878-W878)</f>
        <v>0</v>
      </c>
      <c r="AE878">
        <f>2*0.95*5.67E-8*(((EA878+$B$7)+273)^4-(W878+273)^4)</f>
        <v>0</v>
      </c>
      <c r="AF878">
        <f>U878+AE878+AC878+AD878</f>
        <v>0</v>
      </c>
      <c r="AG878">
        <f>DX878*AU878*(DS878-DR878*(1000-AU878*DU878)/(1000-AU878*DT878))/(100*DL878)</f>
        <v>0</v>
      </c>
      <c r="AH878">
        <f>1000*DX878*AU878*(DT878-DU878)/(100*DL878*(1000-AU878*DT878))</f>
        <v>0</v>
      </c>
      <c r="AI878">
        <f>(AJ878 - AK878 - DY878*1E3/(8.314*(EA878+273.15)) * AM878/DX878 * AL878) * DX878/(100*DL878) * (1000 - DU878)/1000</f>
        <v>0</v>
      </c>
      <c r="AJ878">
        <v>1563.121988021443</v>
      </c>
      <c r="AK878">
        <v>1522.165393939393</v>
      </c>
      <c r="AL878">
        <v>3.430111448063355</v>
      </c>
      <c r="AM878">
        <v>65.59915054871037</v>
      </c>
      <c r="AN878">
        <f>(AP878 - AO878 + DY878*1E3/(8.314*(EA878+273.15)) * AR878/DX878 * AQ878) * DX878/(100*DL878) * 1000/(1000 - AP878)</f>
        <v>0</v>
      </c>
      <c r="AO878">
        <v>12.69261957300567</v>
      </c>
      <c r="AP878">
        <v>16.80947090909091</v>
      </c>
      <c r="AQ878">
        <v>2.400944671174431E-05</v>
      </c>
      <c r="AR878">
        <v>106.857020934854</v>
      </c>
      <c r="AS878">
        <v>0</v>
      </c>
      <c r="AT878">
        <v>0</v>
      </c>
      <c r="AU878">
        <f>IF(AS878*$H$13&gt;=AW878,1.0,(AW878/(AW878-AS878*$H$13)))</f>
        <v>0</v>
      </c>
      <c r="AV878">
        <f>(AU878-1)*100</f>
        <v>0</v>
      </c>
      <c r="AW878">
        <f>MAX(0,($B$13+$C$13*EF878)/(1+$D$13*EF878)*DY878/(EA878+273)*$E$13)</f>
        <v>0</v>
      </c>
      <c r="AX878" t="s">
        <v>437</v>
      </c>
      <c r="AY878" t="s">
        <v>437</v>
      </c>
      <c r="AZ878">
        <v>0</v>
      </c>
      <c r="BA878">
        <v>0</v>
      </c>
      <c r="BB878">
        <f>1-AZ878/BA878</f>
        <v>0</v>
      </c>
      <c r="BC878">
        <v>0</v>
      </c>
      <c r="BD878" t="s">
        <v>437</v>
      </c>
      <c r="BE878" t="s">
        <v>437</v>
      </c>
      <c r="BF878">
        <v>0</v>
      </c>
      <c r="BG878">
        <v>0</v>
      </c>
      <c r="BH878">
        <f>1-BF878/BG878</f>
        <v>0</v>
      </c>
      <c r="BI878">
        <v>0.5</v>
      </c>
      <c r="BJ878">
        <f>DI878</f>
        <v>0</v>
      </c>
      <c r="BK878">
        <f>L878</f>
        <v>0</v>
      </c>
      <c r="BL878">
        <f>BH878*BI878*BJ878</f>
        <v>0</v>
      </c>
      <c r="BM878">
        <f>(BK878-BC878)/BJ878</f>
        <v>0</v>
      </c>
      <c r="BN878">
        <f>(BA878-BG878)/BG878</f>
        <v>0</v>
      </c>
      <c r="BO878">
        <f>AZ878/(BB878+AZ878/BG878)</f>
        <v>0</v>
      </c>
      <c r="BP878" t="s">
        <v>437</v>
      </c>
      <c r="BQ878">
        <v>0</v>
      </c>
      <c r="BR878">
        <f>IF(BQ878&lt;&gt;0, BQ878, BO878)</f>
        <v>0</v>
      </c>
      <c r="BS878">
        <f>1-BR878/BG878</f>
        <v>0</v>
      </c>
      <c r="BT878">
        <f>(BG878-BF878)/(BG878-BR878)</f>
        <v>0</v>
      </c>
      <c r="BU878">
        <f>(BA878-BG878)/(BA878-BR878)</f>
        <v>0</v>
      </c>
      <c r="BV878">
        <f>(BG878-BF878)/(BG878-AZ878)</f>
        <v>0</v>
      </c>
      <c r="BW878">
        <f>(BA878-BG878)/(BA878-AZ878)</f>
        <v>0</v>
      </c>
      <c r="BX878">
        <f>(BT878*BR878/BF878)</f>
        <v>0</v>
      </c>
      <c r="BY878">
        <f>(1-BX878)</f>
        <v>0</v>
      </c>
      <c r="BZ878">
        <v>2020</v>
      </c>
      <c r="CA878">
        <v>290.0000000000001</v>
      </c>
      <c r="CB878">
        <v>1590.42</v>
      </c>
      <c r="CC878">
        <v>295</v>
      </c>
      <c r="CD878">
        <v>5220.67</v>
      </c>
      <c r="CE878">
        <v>1591.29</v>
      </c>
      <c r="CF878">
        <v>-0.87</v>
      </c>
      <c r="CG878">
        <v>300.0000000000001</v>
      </c>
      <c r="CH878">
        <v>23.8</v>
      </c>
      <c r="CI878">
        <v>1650.734719841875</v>
      </c>
      <c r="CJ878">
        <v>2.032994541366527</v>
      </c>
      <c r="CK878">
        <v>-31.03478562282126</v>
      </c>
      <c r="CL878">
        <v>0.9198548094063967</v>
      </c>
      <c r="CM878">
        <v>0.9759925733019913</v>
      </c>
      <c r="CN878">
        <v>-0.00431141668520578</v>
      </c>
      <c r="CO878">
        <v>289.9999999999999</v>
      </c>
      <c r="CP878">
        <v>1590.91</v>
      </c>
      <c r="CQ878">
        <v>765</v>
      </c>
      <c r="CR878">
        <v>5219.32</v>
      </c>
      <c r="CS878">
        <v>1591.27</v>
      </c>
      <c r="CT878">
        <v>-0.36</v>
      </c>
      <c r="DH878">
        <f>$B$11*EG878+$C$11*EH878+$F$11*ES878*(1-EV878)</f>
        <v>0</v>
      </c>
      <c r="DI878">
        <f>DH878*DJ878</f>
        <v>0</v>
      </c>
      <c r="DJ878">
        <f>($B$11*$D$9+$C$11*$D$9+$F$11*((FF878+EX878)/MAX(FF878+EX878+FG878, 0.1)*$I$9+FG878/MAX(FF878+EX878+FG878, 0.1)*$J$9))/($B$11+$C$11+$F$11)</f>
        <v>0</v>
      </c>
      <c r="DK878">
        <f>($B$11*$K$9+$C$11*$K$9+$F$11*((FF878+EX878)/MAX(FF878+EX878+FG878, 0.1)*$P$9+FG878/MAX(FF878+EX878+FG878, 0.1)*$Q$9))/($B$11+$C$11+$F$11)</f>
        <v>0</v>
      </c>
      <c r="DL878">
        <v>6</v>
      </c>
      <c r="DM878">
        <v>0.5</v>
      </c>
      <c r="DN878" t="s">
        <v>438</v>
      </c>
      <c r="DO878">
        <v>2</v>
      </c>
      <c r="DP878" t="b">
        <v>1</v>
      </c>
      <c r="DQ878">
        <v>1761518120.8</v>
      </c>
      <c r="DR878">
        <v>1488.8</v>
      </c>
      <c r="DS878">
        <v>1543.8</v>
      </c>
      <c r="DT878">
        <v>16.80834</v>
      </c>
      <c r="DU878">
        <v>12.68874</v>
      </c>
      <c r="DV878">
        <v>1493.188</v>
      </c>
      <c r="DW878">
        <v>16.72919</v>
      </c>
      <c r="DX878">
        <v>500.0070000000001</v>
      </c>
      <c r="DY878">
        <v>90.23695000000001</v>
      </c>
      <c r="DZ878">
        <v>0.1000522</v>
      </c>
      <c r="EA878">
        <v>24.27989</v>
      </c>
      <c r="EB878">
        <v>24.00207</v>
      </c>
      <c r="EC878">
        <v>999.9</v>
      </c>
      <c r="ED878">
        <v>0</v>
      </c>
      <c r="EE878">
        <v>0</v>
      </c>
      <c r="EF878">
        <v>9985.687</v>
      </c>
      <c r="EG878">
        <v>0</v>
      </c>
      <c r="EH878">
        <v>1069.178</v>
      </c>
      <c r="EI878">
        <v>-54.9982</v>
      </c>
      <c r="EJ878">
        <v>1514.253</v>
      </c>
      <c r="EK878">
        <v>1563.639</v>
      </c>
      <c r="EL878">
        <v>4.119611999999999</v>
      </c>
      <c r="EM878">
        <v>1543.8</v>
      </c>
      <c r="EN878">
        <v>12.68874</v>
      </c>
      <c r="EO878">
        <v>1.516733</v>
      </c>
      <c r="EP878">
        <v>1.144991</v>
      </c>
      <c r="EQ878">
        <v>13.1379</v>
      </c>
      <c r="ER878">
        <v>8.904918</v>
      </c>
      <c r="ES878">
        <v>1999.989</v>
      </c>
      <c r="ET878">
        <v>0.9799956</v>
      </c>
      <c r="EU878">
        <v>0.0200042</v>
      </c>
      <c r="EV878">
        <v>0</v>
      </c>
      <c r="EW878">
        <v>1307.254</v>
      </c>
      <c r="EX878">
        <v>5.000970000000001</v>
      </c>
      <c r="EY878">
        <v>26495.17</v>
      </c>
      <c r="EZ878">
        <v>16707.46</v>
      </c>
      <c r="FA878">
        <v>41.687</v>
      </c>
      <c r="FB878">
        <v>42.75</v>
      </c>
      <c r="FC878">
        <v>41.812</v>
      </c>
      <c r="FD878">
        <v>42.125</v>
      </c>
      <c r="FE878">
        <v>41.687</v>
      </c>
      <c r="FF878">
        <v>1955.079</v>
      </c>
      <c r="FG878">
        <v>39.90999999999999</v>
      </c>
      <c r="FH878">
        <v>0</v>
      </c>
      <c r="FI878">
        <v>12995</v>
      </c>
      <c r="FJ878">
        <v>0</v>
      </c>
      <c r="FK878">
        <v>1307.924615384615</v>
      </c>
      <c r="FL878">
        <v>-8.389059853794322</v>
      </c>
      <c r="FM878">
        <v>-170.594871752576</v>
      </c>
      <c r="FN878">
        <v>26508.4423076923</v>
      </c>
      <c r="FO878">
        <v>15</v>
      </c>
      <c r="FP878">
        <v>0</v>
      </c>
      <c r="FQ878" t="s">
        <v>439</v>
      </c>
      <c r="FR878">
        <v>1760210915.6</v>
      </c>
      <c r="FS878">
        <v>0</v>
      </c>
      <c r="FT878">
        <v>0</v>
      </c>
      <c r="FU878">
        <v>-0.215</v>
      </c>
      <c r="FV878">
        <v>0</v>
      </c>
      <c r="FW878">
        <v>-0.6919999999999999</v>
      </c>
      <c r="FX878">
        <v>0</v>
      </c>
      <c r="FY878">
        <v>400</v>
      </c>
      <c r="FZ878">
        <v>0</v>
      </c>
      <c r="GA878">
        <v>0.15</v>
      </c>
      <c r="GB878">
        <v>0</v>
      </c>
      <c r="GC878">
        <v>-54.82913902439024</v>
      </c>
      <c r="GD878">
        <v>-0.726901045296276</v>
      </c>
      <c r="GE878">
        <v>0.1412133533346748</v>
      </c>
      <c r="GF878">
        <v>0</v>
      </c>
      <c r="GG878">
        <v>1308.48705882353</v>
      </c>
      <c r="GH878">
        <v>-9.17738731835926</v>
      </c>
      <c r="GI878">
        <v>0.9377649567918871</v>
      </c>
      <c r="GJ878">
        <v>0</v>
      </c>
      <c r="GK878">
        <v>4.166150975609756</v>
      </c>
      <c r="GL878">
        <v>-0.2744011149825781</v>
      </c>
      <c r="GM878">
        <v>0.02858489971525376</v>
      </c>
      <c r="GN878">
        <v>0</v>
      </c>
      <c r="GO878">
        <v>0</v>
      </c>
      <c r="GP878">
        <v>3</v>
      </c>
      <c r="GQ878" t="s">
        <v>455</v>
      </c>
      <c r="GR878">
        <v>3.13338</v>
      </c>
      <c r="GS878">
        <v>2.76014</v>
      </c>
      <c r="GT878">
        <v>0.219795</v>
      </c>
      <c r="GU878">
        <v>0.22212</v>
      </c>
      <c r="GV878">
        <v>0.0818099</v>
      </c>
      <c r="GW878">
        <v>0.0659839</v>
      </c>
      <c r="GX878">
        <v>24724.7</v>
      </c>
      <c r="GY878">
        <v>24659.3</v>
      </c>
      <c r="GZ878">
        <v>29483.2</v>
      </c>
      <c r="HA878">
        <v>29314.6</v>
      </c>
      <c r="HB878">
        <v>35777.3</v>
      </c>
      <c r="HC878">
        <v>36275.1</v>
      </c>
      <c r="HD878">
        <v>41483.9</v>
      </c>
      <c r="HE878">
        <v>41644.6</v>
      </c>
      <c r="HF878">
        <v>1.91083</v>
      </c>
      <c r="HG878">
        <v>1.82528</v>
      </c>
      <c r="HH878">
        <v>-0.0148863</v>
      </c>
      <c r="HI878">
        <v>0</v>
      </c>
      <c r="HJ878">
        <v>24.248</v>
      </c>
      <c r="HK878">
        <v>999.9</v>
      </c>
      <c r="HL878">
        <v>31.3</v>
      </c>
      <c r="HM878">
        <v>31.2</v>
      </c>
      <c r="HN878">
        <v>15.8263</v>
      </c>
      <c r="HO878">
        <v>62.8189</v>
      </c>
      <c r="HP878">
        <v>30.597</v>
      </c>
      <c r="HQ878">
        <v>1</v>
      </c>
      <c r="HR878">
        <v>0.316037</v>
      </c>
      <c r="HS878">
        <v>5.11053</v>
      </c>
      <c r="HT878">
        <v>20.2671</v>
      </c>
      <c r="HU878">
        <v>5.21879</v>
      </c>
      <c r="HV878">
        <v>12.0159</v>
      </c>
      <c r="HW878">
        <v>4.9893</v>
      </c>
      <c r="HX878">
        <v>3.28783</v>
      </c>
      <c r="HY878">
        <v>9999</v>
      </c>
      <c r="HZ878">
        <v>9999</v>
      </c>
      <c r="IA878">
        <v>9999</v>
      </c>
      <c r="IB878">
        <v>999.9</v>
      </c>
      <c r="IC878">
        <v>4.97287</v>
      </c>
      <c r="ID878">
        <v>1.8666</v>
      </c>
      <c r="IE878">
        <v>1.86585</v>
      </c>
      <c r="IF878">
        <v>1.86584</v>
      </c>
      <c r="IG878">
        <v>1.86768</v>
      </c>
      <c r="IH878">
        <v>1.87013</v>
      </c>
      <c r="II878">
        <v>1.86874</v>
      </c>
      <c r="IJ878">
        <v>1.87027</v>
      </c>
      <c r="IK878">
        <v>0</v>
      </c>
      <c r="IL878">
        <v>0</v>
      </c>
      <c r="IM878">
        <v>0</v>
      </c>
      <c r="IN878">
        <v>0</v>
      </c>
      <c r="IO878" t="s">
        <v>441</v>
      </c>
      <c r="IP878" t="s">
        <v>442</v>
      </c>
      <c r="IQ878" t="s">
        <v>443</v>
      </c>
      <c r="IR878" t="s">
        <v>443</v>
      </c>
      <c r="IS878" t="s">
        <v>443</v>
      </c>
      <c r="IT878" t="s">
        <v>443</v>
      </c>
      <c r="IU878">
        <v>0</v>
      </c>
      <c r="IV878">
        <v>100</v>
      </c>
      <c r="IW878">
        <v>100</v>
      </c>
      <c r="IX878">
        <v>-4.4</v>
      </c>
      <c r="IY878">
        <v>0.0791</v>
      </c>
      <c r="IZ878">
        <v>-1.414774939843471</v>
      </c>
      <c r="JA878">
        <v>-0.002262605230658699</v>
      </c>
      <c r="JB878">
        <v>4.117972070868355E-07</v>
      </c>
      <c r="JC878">
        <v>-1.535053720392113E-10</v>
      </c>
      <c r="JD878">
        <v>-0.05773197212917025</v>
      </c>
      <c r="JE878">
        <v>-0.004387372397949352</v>
      </c>
      <c r="JF878">
        <v>0.001148265067849212</v>
      </c>
      <c r="JG878">
        <v>-2.372704636287677E-05</v>
      </c>
      <c r="JH878">
        <v>4</v>
      </c>
      <c r="JI878">
        <v>2346</v>
      </c>
      <c r="JJ878">
        <v>1</v>
      </c>
      <c r="JK878">
        <v>24</v>
      </c>
      <c r="JL878">
        <v>21786.8</v>
      </c>
      <c r="JM878">
        <v>29358635.4</v>
      </c>
      <c r="JN878">
        <v>2.95654</v>
      </c>
      <c r="JO878">
        <v>2.22534</v>
      </c>
      <c r="JP878">
        <v>1.39771</v>
      </c>
      <c r="JQ878">
        <v>2.35474</v>
      </c>
      <c r="JR878">
        <v>1.49536</v>
      </c>
      <c r="JS878">
        <v>2.68555</v>
      </c>
      <c r="JT878">
        <v>35.9645</v>
      </c>
      <c r="JU878">
        <v>24.035</v>
      </c>
      <c r="JV878">
        <v>18</v>
      </c>
      <c r="JW878">
        <v>502.931</v>
      </c>
      <c r="JX878">
        <v>437.964</v>
      </c>
      <c r="JY878">
        <v>18.5072</v>
      </c>
      <c r="JZ878">
        <v>31.4579</v>
      </c>
      <c r="KA878">
        <v>30.0001</v>
      </c>
      <c r="KB878">
        <v>31.2334</v>
      </c>
      <c r="KC878">
        <v>31.1576</v>
      </c>
      <c r="KD878">
        <v>59.1514</v>
      </c>
      <c r="KE878">
        <v>19.2325</v>
      </c>
      <c r="KF878">
        <v>21.842</v>
      </c>
      <c r="KG878">
        <v>18.5058</v>
      </c>
      <c r="KH878">
        <v>1570.16</v>
      </c>
      <c r="KI878">
        <v>12.7861</v>
      </c>
      <c r="KJ878">
        <v>100.758</v>
      </c>
      <c r="KK878">
        <v>100.144</v>
      </c>
    </row>
    <row r="879" spans="1:297">
      <c r="A879">
        <v>863</v>
      </c>
      <c r="B879">
        <v>1761518128.6</v>
      </c>
      <c r="C879">
        <v>10918.09999990463</v>
      </c>
      <c r="D879" t="s">
        <v>2176</v>
      </c>
      <c r="E879" t="s">
        <v>2177</v>
      </c>
      <c r="F879">
        <v>5</v>
      </c>
      <c r="G879" t="s">
        <v>1989</v>
      </c>
      <c r="H879" t="s">
        <v>436</v>
      </c>
      <c r="I879">
        <v>1761518126.1</v>
      </c>
      <c r="J879">
        <f>(K879)/1000</f>
        <v>0</v>
      </c>
      <c r="K879">
        <f>IF(DP879, AN879, AH879)</f>
        <v>0</v>
      </c>
      <c r="L879">
        <f>IF(DP879, AI879, AG879)</f>
        <v>0</v>
      </c>
      <c r="M879">
        <f>DR879 - IF(AU879&gt;1, L879*DL879*100.0/(AW879), 0)</f>
        <v>0</v>
      </c>
      <c r="N879">
        <f>((T879-J879/2)*M879-L879)/(T879+J879/2)</f>
        <v>0</v>
      </c>
      <c r="O879">
        <f>N879*(DY879+DZ879)/1000.0</f>
        <v>0</v>
      </c>
      <c r="P879">
        <f>(DR879 - IF(AU879&gt;1, L879*DL879*100.0/(AW879), 0))*(DY879+DZ879)/1000.0</f>
        <v>0</v>
      </c>
      <c r="Q879">
        <f>2.0/((1/S879-1/R879)+SIGN(S879)*SQRT((1/S879-1/R879)*(1/S879-1/R879) + 4*DM879/((DM879+1)*(DM879+1))*(2*1/S879*1/R879-1/R879*1/R879)))</f>
        <v>0</v>
      </c>
      <c r="R879">
        <f>IF(LEFT(DN879,1)&lt;&gt;"0",IF(LEFT(DN879,1)="1",3.0,DO879),$D$5+$E$5*(EF879*DY879/($K$5*1000))+$F$5*(EF879*DY879/($K$5*1000))*MAX(MIN(DL879,$J$5),$I$5)*MAX(MIN(DL879,$J$5),$I$5)+$G$5*MAX(MIN(DL879,$J$5),$I$5)*(EF879*DY879/($K$5*1000))+$H$5*(EF879*DY879/($K$5*1000))*(EF879*DY879/($K$5*1000)))</f>
        <v>0</v>
      </c>
      <c r="S879">
        <f>J879*(1000-(1000*0.61365*exp(17.502*W879/(240.97+W879))/(DY879+DZ879)+DT879)/2)/(1000*0.61365*exp(17.502*W879/(240.97+W879))/(DY879+DZ879)-DT879)</f>
        <v>0</v>
      </c>
      <c r="T879">
        <f>1/((DM879+1)/(Q879/1.6)+1/(R879/1.37)) + DM879/((DM879+1)/(Q879/1.6) + DM879/(R879/1.37))</f>
        <v>0</v>
      </c>
      <c r="U879">
        <f>(DH879*DK879)</f>
        <v>0</v>
      </c>
      <c r="V879">
        <f>(EA879+(U879+2*0.95*5.67E-8*(((EA879+$B$7)+273)^4-(EA879+273)^4)-44100*J879)/(1.84*29.3*R879+8*0.95*5.67E-8*(EA879+273)^3))</f>
        <v>0</v>
      </c>
      <c r="W879">
        <f>($C$7*EB879+$D$7*EC879+$E$7*V879)</f>
        <v>0</v>
      </c>
      <c r="X879">
        <f>0.61365*exp(17.502*W879/(240.97+W879))</f>
        <v>0</v>
      </c>
      <c r="Y879">
        <f>(Z879/AA879*100)</f>
        <v>0</v>
      </c>
      <c r="Z879">
        <f>DT879*(DY879+DZ879)/1000</f>
        <v>0</v>
      </c>
      <c r="AA879">
        <f>0.61365*exp(17.502*EA879/(240.97+EA879))</f>
        <v>0</v>
      </c>
      <c r="AB879">
        <f>(X879-DT879*(DY879+DZ879)/1000)</f>
        <v>0</v>
      </c>
      <c r="AC879">
        <f>(-J879*44100)</f>
        <v>0</v>
      </c>
      <c r="AD879">
        <f>2*29.3*R879*0.92*(EA879-W879)</f>
        <v>0</v>
      </c>
      <c r="AE879">
        <f>2*0.95*5.67E-8*(((EA879+$B$7)+273)^4-(W879+273)^4)</f>
        <v>0</v>
      </c>
      <c r="AF879">
        <f>U879+AE879+AC879+AD879</f>
        <v>0</v>
      </c>
      <c r="AG879">
        <f>DX879*AU879*(DS879-DR879*(1000-AU879*DU879)/(1000-AU879*DT879))/(100*DL879)</f>
        <v>0</v>
      </c>
      <c r="AH879">
        <f>1000*DX879*AU879*(DT879-DU879)/(100*DL879*(1000-AU879*DT879))</f>
        <v>0</v>
      </c>
      <c r="AI879">
        <f>(AJ879 - AK879 - DY879*1E3/(8.314*(EA879+273.15)) * AM879/DX879 * AL879) * DX879/(100*DL879) * (1000 - DU879)/1000</f>
        <v>0</v>
      </c>
      <c r="AJ879">
        <v>1580.223983845786</v>
      </c>
      <c r="AK879">
        <v>1539.141939393939</v>
      </c>
      <c r="AL879">
        <v>3.38828356545367</v>
      </c>
      <c r="AM879">
        <v>65.59915054871037</v>
      </c>
      <c r="AN879">
        <f>(AP879 - AO879 + DY879*1E3/(8.314*(EA879+273.15)) * AR879/DX879 * AQ879) * DX879/(100*DL879) * 1000/(1000 - AP879)</f>
        <v>0</v>
      </c>
      <c r="AO879">
        <v>12.70041330085936</v>
      </c>
      <c r="AP879">
        <v>16.80262545454545</v>
      </c>
      <c r="AQ879">
        <v>-3.950770242765323E-05</v>
      </c>
      <c r="AR879">
        <v>106.857020934854</v>
      </c>
      <c r="AS879">
        <v>0</v>
      </c>
      <c r="AT879">
        <v>0</v>
      </c>
      <c r="AU879">
        <f>IF(AS879*$H$13&gt;=AW879,1.0,(AW879/(AW879-AS879*$H$13)))</f>
        <v>0</v>
      </c>
      <c r="AV879">
        <f>(AU879-1)*100</f>
        <v>0</v>
      </c>
      <c r="AW879">
        <f>MAX(0,($B$13+$C$13*EF879)/(1+$D$13*EF879)*DY879/(EA879+273)*$E$13)</f>
        <v>0</v>
      </c>
      <c r="AX879" t="s">
        <v>437</v>
      </c>
      <c r="AY879" t="s">
        <v>437</v>
      </c>
      <c r="AZ879">
        <v>0</v>
      </c>
      <c r="BA879">
        <v>0</v>
      </c>
      <c r="BB879">
        <f>1-AZ879/BA879</f>
        <v>0</v>
      </c>
      <c r="BC879">
        <v>0</v>
      </c>
      <c r="BD879" t="s">
        <v>437</v>
      </c>
      <c r="BE879" t="s">
        <v>437</v>
      </c>
      <c r="BF879">
        <v>0</v>
      </c>
      <c r="BG879">
        <v>0</v>
      </c>
      <c r="BH879">
        <f>1-BF879/BG879</f>
        <v>0</v>
      </c>
      <c r="BI879">
        <v>0.5</v>
      </c>
      <c r="BJ879">
        <f>DI879</f>
        <v>0</v>
      </c>
      <c r="BK879">
        <f>L879</f>
        <v>0</v>
      </c>
      <c r="BL879">
        <f>BH879*BI879*BJ879</f>
        <v>0</v>
      </c>
      <c r="BM879">
        <f>(BK879-BC879)/BJ879</f>
        <v>0</v>
      </c>
      <c r="BN879">
        <f>(BA879-BG879)/BG879</f>
        <v>0</v>
      </c>
      <c r="BO879">
        <f>AZ879/(BB879+AZ879/BG879)</f>
        <v>0</v>
      </c>
      <c r="BP879" t="s">
        <v>437</v>
      </c>
      <c r="BQ879">
        <v>0</v>
      </c>
      <c r="BR879">
        <f>IF(BQ879&lt;&gt;0, BQ879, BO879)</f>
        <v>0</v>
      </c>
      <c r="BS879">
        <f>1-BR879/BG879</f>
        <v>0</v>
      </c>
      <c r="BT879">
        <f>(BG879-BF879)/(BG879-BR879)</f>
        <v>0</v>
      </c>
      <c r="BU879">
        <f>(BA879-BG879)/(BA879-BR879)</f>
        <v>0</v>
      </c>
      <c r="BV879">
        <f>(BG879-BF879)/(BG879-AZ879)</f>
        <v>0</v>
      </c>
      <c r="BW879">
        <f>(BA879-BG879)/(BA879-AZ879)</f>
        <v>0</v>
      </c>
      <c r="BX879">
        <f>(BT879*BR879/BF879)</f>
        <v>0</v>
      </c>
      <c r="BY879">
        <f>(1-BX879)</f>
        <v>0</v>
      </c>
      <c r="BZ879">
        <v>2020</v>
      </c>
      <c r="CA879">
        <v>290.0000000000001</v>
      </c>
      <c r="CB879">
        <v>1590.42</v>
      </c>
      <c r="CC879">
        <v>295</v>
      </c>
      <c r="CD879">
        <v>5220.67</v>
      </c>
      <c r="CE879">
        <v>1591.29</v>
      </c>
      <c r="CF879">
        <v>-0.87</v>
      </c>
      <c r="CG879">
        <v>300.0000000000001</v>
      </c>
      <c r="CH879">
        <v>23.8</v>
      </c>
      <c r="CI879">
        <v>1650.734719841875</v>
      </c>
      <c r="CJ879">
        <v>2.032994541366527</v>
      </c>
      <c r="CK879">
        <v>-31.03478562282126</v>
      </c>
      <c r="CL879">
        <v>0.9198548094063967</v>
      </c>
      <c r="CM879">
        <v>0.9759925733019913</v>
      </c>
      <c r="CN879">
        <v>-0.00431141668520578</v>
      </c>
      <c r="CO879">
        <v>289.9999999999999</v>
      </c>
      <c r="CP879">
        <v>1590.91</v>
      </c>
      <c r="CQ879">
        <v>765</v>
      </c>
      <c r="CR879">
        <v>5219.32</v>
      </c>
      <c r="CS879">
        <v>1591.27</v>
      </c>
      <c r="CT879">
        <v>-0.36</v>
      </c>
      <c r="DH879">
        <f>$B$11*EG879+$C$11*EH879+$F$11*ES879*(1-EV879)</f>
        <v>0</v>
      </c>
      <c r="DI879">
        <f>DH879*DJ879</f>
        <v>0</v>
      </c>
      <c r="DJ879">
        <f>($B$11*$D$9+$C$11*$D$9+$F$11*((FF879+EX879)/MAX(FF879+EX879+FG879, 0.1)*$I$9+FG879/MAX(FF879+EX879+FG879, 0.1)*$J$9))/($B$11+$C$11+$F$11)</f>
        <v>0</v>
      </c>
      <c r="DK879">
        <f>($B$11*$K$9+$C$11*$K$9+$F$11*((FF879+EX879)/MAX(FF879+EX879+FG879, 0.1)*$P$9+FG879/MAX(FF879+EX879+FG879, 0.1)*$Q$9))/($B$11+$C$11+$F$11)</f>
        <v>0</v>
      </c>
      <c r="DL879">
        <v>6</v>
      </c>
      <c r="DM879">
        <v>0.5</v>
      </c>
      <c r="DN879" t="s">
        <v>438</v>
      </c>
      <c r="DO879">
        <v>2</v>
      </c>
      <c r="DP879" t="b">
        <v>1</v>
      </c>
      <c r="DQ879">
        <v>1761518126.1</v>
      </c>
      <c r="DR879">
        <v>1506.634444444444</v>
      </c>
      <c r="DS879">
        <v>1561.621111111111</v>
      </c>
      <c r="DT879">
        <v>16.80524444444445</v>
      </c>
      <c r="DU879">
        <v>12.70214444444444</v>
      </c>
      <c r="DV879">
        <v>1511.056666666667</v>
      </c>
      <c r="DW879">
        <v>16.72614444444444</v>
      </c>
      <c r="DX879">
        <v>500.0145555555555</v>
      </c>
      <c r="DY879">
        <v>90.2388</v>
      </c>
      <c r="DZ879">
        <v>0.09992538888888888</v>
      </c>
      <c r="EA879">
        <v>24.28125555555556</v>
      </c>
      <c r="EB879">
        <v>23.99962222222222</v>
      </c>
      <c r="EC879">
        <v>999.9000000000001</v>
      </c>
      <c r="ED879">
        <v>0</v>
      </c>
      <c r="EE879">
        <v>0</v>
      </c>
      <c r="EF879">
        <v>9999.66</v>
      </c>
      <c r="EG879">
        <v>0</v>
      </c>
      <c r="EH879">
        <v>1069.18</v>
      </c>
      <c r="EI879">
        <v>-54.98613333333333</v>
      </c>
      <c r="EJ879">
        <v>1532.386666666667</v>
      </c>
      <c r="EK879">
        <v>1581.712222222222</v>
      </c>
      <c r="EL879">
        <v>4.103093333333333</v>
      </c>
      <c r="EM879">
        <v>1561.621111111111</v>
      </c>
      <c r="EN879">
        <v>12.70214444444444</v>
      </c>
      <c r="EO879">
        <v>1.516484444444445</v>
      </c>
      <c r="EP879">
        <v>1.146225555555556</v>
      </c>
      <c r="EQ879">
        <v>13.13537777777778</v>
      </c>
      <c r="ER879">
        <v>8.920867777777778</v>
      </c>
      <c r="ES879">
        <v>1999.954444444445</v>
      </c>
      <c r="ET879">
        <v>0.9799953333333333</v>
      </c>
      <c r="EU879">
        <v>0.02000445555555555</v>
      </c>
      <c r="EV879">
        <v>0</v>
      </c>
      <c r="EW879">
        <v>1306.352222222222</v>
      </c>
      <c r="EX879">
        <v>5.00097</v>
      </c>
      <c r="EY879">
        <v>26480.18888888889</v>
      </c>
      <c r="EZ879">
        <v>16707.18888888889</v>
      </c>
      <c r="FA879">
        <v>41.687</v>
      </c>
      <c r="FB879">
        <v>42.75</v>
      </c>
      <c r="FC879">
        <v>41.812</v>
      </c>
      <c r="FD879">
        <v>42.125</v>
      </c>
      <c r="FE879">
        <v>41.687</v>
      </c>
      <c r="FF879">
        <v>1955.044444444444</v>
      </c>
      <c r="FG879">
        <v>39.91</v>
      </c>
      <c r="FH879">
        <v>0</v>
      </c>
      <c r="FI879">
        <v>12999.80000019073</v>
      </c>
      <c r="FJ879">
        <v>0</v>
      </c>
      <c r="FK879">
        <v>1307.211538461539</v>
      </c>
      <c r="FL879">
        <v>-10.064273525968</v>
      </c>
      <c r="FM879">
        <v>-171.9247863871314</v>
      </c>
      <c r="FN879">
        <v>26494.98461538462</v>
      </c>
      <c r="FO879">
        <v>15</v>
      </c>
      <c r="FP879">
        <v>0</v>
      </c>
      <c r="FQ879" t="s">
        <v>439</v>
      </c>
      <c r="FR879">
        <v>1760210915.6</v>
      </c>
      <c r="FS879">
        <v>0</v>
      </c>
      <c r="FT879">
        <v>0</v>
      </c>
      <c r="FU879">
        <v>-0.215</v>
      </c>
      <c r="FV879">
        <v>0</v>
      </c>
      <c r="FW879">
        <v>-0.6919999999999999</v>
      </c>
      <c r="FX879">
        <v>0</v>
      </c>
      <c r="FY879">
        <v>400</v>
      </c>
      <c r="FZ879">
        <v>0</v>
      </c>
      <c r="GA879">
        <v>0.15</v>
      </c>
      <c r="GB879">
        <v>0</v>
      </c>
      <c r="GC879">
        <v>-54.90074146341464</v>
      </c>
      <c r="GD879">
        <v>-0.7993839721252477</v>
      </c>
      <c r="GE879">
        <v>0.1541497608450631</v>
      </c>
      <c r="GF879">
        <v>0</v>
      </c>
      <c r="GG879">
        <v>1307.721176470588</v>
      </c>
      <c r="GH879">
        <v>-8.961038974948472</v>
      </c>
      <c r="GI879">
        <v>0.9133479612228325</v>
      </c>
      <c r="GJ879">
        <v>0</v>
      </c>
      <c r="GK879">
        <v>4.144841951219512</v>
      </c>
      <c r="GL879">
        <v>-0.3267447386759635</v>
      </c>
      <c r="GM879">
        <v>0.03272058278295414</v>
      </c>
      <c r="GN879">
        <v>0</v>
      </c>
      <c r="GO879">
        <v>0</v>
      </c>
      <c r="GP879">
        <v>3</v>
      </c>
      <c r="GQ879" t="s">
        <v>455</v>
      </c>
      <c r="GR879">
        <v>3.13326</v>
      </c>
      <c r="GS879">
        <v>2.76019</v>
      </c>
      <c r="GT879">
        <v>0.221272</v>
      </c>
      <c r="GU879">
        <v>0.223522</v>
      </c>
      <c r="GV879">
        <v>0.0817879</v>
      </c>
      <c r="GW879">
        <v>0.0660428</v>
      </c>
      <c r="GX879">
        <v>24678.1</v>
      </c>
      <c r="GY879">
        <v>24614.6</v>
      </c>
      <c r="GZ879">
        <v>29483.6</v>
      </c>
      <c r="HA879">
        <v>29314.4</v>
      </c>
      <c r="HB879">
        <v>35778.6</v>
      </c>
      <c r="HC879">
        <v>36272.8</v>
      </c>
      <c r="HD879">
        <v>41484.5</v>
      </c>
      <c r="HE879">
        <v>41644.5</v>
      </c>
      <c r="HF879">
        <v>1.911</v>
      </c>
      <c r="HG879">
        <v>1.82545</v>
      </c>
      <c r="HH879">
        <v>-0.015229</v>
      </c>
      <c r="HI879">
        <v>0</v>
      </c>
      <c r="HJ879">
        <v>24.248</v>
      </c>
      <c r="HK879">
        <v>999.9</v>
      </c>
      <c r="HL879">
        <v>31.3</v>
      </c>
      <c r="HM879">
        <v>31.2</v>
      </c>
      <c r="HN879">
        <v>15.8281</v>
      </c>
      <c r="HO879">
        <v>62.7089</v>
      </c>
      <c r="HP879">
        <v>30.6571</v>
      </c>
      <c r="HQ879">
        <v>1</v>
      </c>
      <c r="HR879">
        <v>0.316153</v>
      </c>
      <c r="HS879">
        <v>5.11777</v>
      </c>
      <c r="HT879">
        <v>20.2667</v>
      </c>
      <c r="HU879">
        <v>5.21894</v>
      </c>
      <c r="HV879">
        <v>12.0159</v>
      </c>
      <c r="HW879">
        <v>4.98885</v>
      </c>
      <c r="HX879">
        <v>3.28793</v>
      </c>
      <c r="HY879">
        <v>9999</v>
      </c>
      <c r="HZ879">
        <v>9999</v>
      </c>
      <c r="IA879">
        <v>9999</v>
      </c>
      <c r="IB879">
        <v>999.9</v>
      </c>
      <c r="IC879">
        <v>4.97286</v>
      </c>
      <c r="ID879">
        <v>1.86661</v>
      </c>
      <c r="IE879">
        <v>1.86587</v>
      </c>
      <c r="IF879">
        <v>1.86585</v>
      </c>
      <c r="IG879">
        <v>1.86768</v>
      </c>
      <c r="IH879">
        <v>1.87015</v>
      </c>
      <c r="II879">
        <v>1.86875</v>
      </c>
      <c r="IJ879">
        <v>1.87027</v>
      </c>
      <c r="IK879">
        <v>0</v>
      </c>
      <c r="IL879">
        <v>0</v>
      </c>
      <c r="IM879">
        <v>0</v>
      </c>
      <c r="IN879">
        <v>0</v>
      </c>
      <c r="IO879" t="s">
        <v>441</v>
      </c>
      <c r="IP879" t="s">
        <v>442</v>
      </c>
      <c r="IQ879" t="s">
        <v>443</v>
      </c>
      <c r="IR879" t="s">
        <v>443</v>
      </c>
      <c r="IS879" t="s">
        <v>443</v>
      </c>
      <c r="IT879" t="s">
        <v>443</v>
      </c>
      <c r="IU879">
        <v>0</v>
      </c>
      <c r="IV879">
        <v>100</v>
      </c>
      <c r="IW879">
        <v>100</v>
      </c>
      <c r="IX879">
        <v>-4.44</v>
      </c>
      <c r="IY879">
        <v>0.0791</v>
      </c>
      <c r="IZ879">
        <v>-1.414774939843471</v>
      </c>
      <c r="JA879">
        <v>-0.002262605230658699</v>
      </c>
      <c r="JB879">
        <v>4.117972070868355E-07</v>
      </c>
      <c r="JC879">
        <v>-1.535053720392113E-10</v>
      </c>
      <c r="JD879">
        <v>-0.05773197212917025</v>
      </c>
      <c r="JE879">
        <v>-0.004387372397949352</v>
      </c>
      <c r="JF879">
        <v>0.001148265067849212</v>
      </c>
      <c r="JG879">
        <v>-2.372704636287677E-05</v>
      </c>
      <c r="JH879">
        <v>4</v>
      </c>
      <c r="JI879">
        <v>2346</v>
      </c>
      <c r="JJ879">
        <v>1</v>
      </c>
      <c r="JK879">
        <v>24</v>
      </c>
      <c r="JL879">
        <v>21786.9</v>
      </c>
      <c r="JM879">
        <v>29358635.5</v>
      </c>
      <c r="JN879">
        <v>2.9834</v>
      </c>
      <c r="JO879">
        <v>2.22534</v>
      </c>
      <c r="JP879">
        <v>1.39648</v>
      </c>
      <c r="JQ879">
        <v>2.35352</v>
      </c>
      <c r="JR879">
        <v>1.49536</v>
      </c>
      <c r="JS879">
        <v>2.57324</v>
      </c>
      <c r="JT879">
        <v>35.9645</v>
      </c>
      <c r="JU879">
        <v>24.0262</v>
      </c>
      <c r="JV879">
        <v>18</v>
      </c>
      <c r="JW879">
        <v>503.06</v>
      </c>
      <c r="JX879">
        <v>438.088</v>
      </c>
      <c r="JY879">
        <v>18.5074</v>
      </c>
      <c r="JZ879">
        <v>31.4582</v>
      </c>
      <c r="KA879">
        <v>30.0003</v>
      </c>
      <c r="KB879">
        <v>31.2352</v>
      </c>
      <c r="KC879">
        <v>31.1598</v>
      </c>
      <c r="KD879">
        <v>59.6964</v>
      </c>
      <c r="KE879">
        <v>18.9612</v>
      </c>
      <c r="KF879">
        <v>21.842</v>
      </c>
      <c r="KG879">
        <v>18.5046</v>
      </c>
      <c r="KH879">
        <v>1590.21</v>
      </c>
      <c r="KI879">
        <v>12.8155</v>
      </c>
      <c r="KJ879">
        <v>100.76</v>
      </c>
      <c r="KK879">
        <v>100.144</v>
      </c>
    </row>
    <row r="880" spans="1:297">
      <c r="A880">
        <v>864</v>
      </c>
      <c r="B880">
        <v>1761518133.6</v>
      </c>
      <c r="C880">
        <v>10923.09999990463</v>
      </c>
      <c r="D880" t="s">
        <v>2178</v>
      </c>
      <c r="E880" t="s">
        <v>2179</v>
      </c>
      <c r="F880">
        <v>5</v>
      </c>
      <c r="G880" t="s">
        <v>1989</v>
      </c>
      <c r="H880" t="s">
        <v>436</v>
      </c>
      <c r="I880">
        <v>1761518130.8</v>
      </c>
      <c r="J880">
        <f>(K880)/1000</f>
        <v>0</v>
      </c>
      <c r="K880">
        <f>IF(DP880, AN880, AH880)</f>
        <v>0</v>
      </c>
      <c r="L880">
        <f>IF(DP880, AI880, AG880)</f>
        <v>0</v>
      </c>
      <c r="M880">
        <f>DR880 - IF(AU880&gt;1, L880*DL880*100.0/(AW880), 0)</f>
        <v>0</v>
      </c>
      <c r="N880">
        <f>((T880-J880/2)*M880-L880)/(T880+J880/2)</f>
        <v>0</v>
      </c>
      <c r="O880">
        <f>N880*(DY880+DZ880)/1000.0</f>
        <v>0</v>
      </c>
      <c r="P880">
        <f>(DR880 - IF(AU880&gt;1, L880*DL880*100.0/(AW880), 0))*(DY880+DZ880)/1000.0</f>
        <v>0</v>
      </c>
      <c r="Q880">
        <f>2.0/((1/S880-1/R880)+SIGN(S880)*SQRT((1/S880-1/R880)*(1/S880-1/R880) + 4*DM880/((DM880+1)*(DM880+1))*(2*1/S880*1/R880-1/R880*1/R880)))</f>
        <v>0</v>
      </c>
      <c r="R880">
        <f>IF(LEFT(DN880,1)&lt;&gt;"0",IF(LEFT(DN880,1)="1",3.0,DO880),$D$5+$E$5*(EF880*DY880/($K$5*1000))+$F$5*(EF880*DY880/($K$5*1000))*MAX(MIN(DL880,$J$5),$I$5)*MAX(MIN(DL880,$J$5),$I$5)+$G$5*MAX(MIN(DL880,$J$5),$I$5)*(EF880*DY880/($K$5*1000))+$H$5*(EF880*DY880/($K$5*1000))*(EF880*DY880/($K$5*1000)))</f>
        <v>0</v>
      </c>
      <c r="S880">
        <f>J880*(1000-(1000*0.61365*exp(17.502*W880/(240.97+W880))/(DY880+DZ880)+DT880)/2)/(1000*0.61365*exp(17.502*W880/(240.97+W880))/(DY880+DZ880)-DT880)</f>
        <v>0</v>
      </c>
      <c r="T880">
        <f>1/((DM880+1)/(Q880/1.6)+1/(R880/1.37)) + DM880/((DM880+1)/(Q880/1.6) + DM880/(R880/1.37))</f>
        <v>0</v>
      </c>
      <c r="U880">
        <f>(DH880*DK880)</f>
        <v>0</v>
      </c>
      <c r="V880">
        <f>(EA880+(U880+2*0.95*5.67E-8*(((EA880+$B$7)+273)^4-(EA880+273)^4)-44100*J880)/(1.84*29.3*R880+8*0.95*5.67E-8*(EA880+273)^3))</f>
        <v>0</v>
      </c>
      <c r="W880">
        <f>($C$7*EB880+$D$7*EC880+$E$7*V880)</f>
        <v>0</v>
      </c>
      <c r="X880">
        <f>0.61365*exp(17.502*W880/(240.97+W880))</f>
        <v>0</v>
      </c>
      <c r="Y880">
        <f>(Z880/AA880*100)</f>
        <v>0</v>
      </c>
      <c r="Z880">
        <f>DT880*(DY880+DZ880)/1000</f>
        <v>0</v>
      </c>
      <c r="AA880">
        <f>0.61365*exp(17.502*EA880/(240.97+EA880))</f>
        <v>0</v>
      </c>
      <c r="AB880">
        <f>(X880-DT880*(DY880+DZ880)/1000)</f>
        <v>0</v>
      </c>
      <c r="AC880">
        <f>(-J880*44100)</f>
        <v>0</v>
      </c>
      <c r="AD880">
        <f>2*29.3*R880*0.92*(EA880-W880)</f>
        <v>0</v>
      </c>
      <c r="AE880">
        <f>2*0.95*5.67E-8*(((EA880+$B$7)+273)^4-(W880+273)^4)</f>
        <v>0</v>
      </c>
      <c r="AF880">
        <f>U880+AE880+AC880+AD880</f>
        <v>0</v>
      </c>
      <c r="AG880">
        <f>DX880*AU880*(DS880-DR880*(1000-AU880*DU880)/(1000-AU880*DT880))/(100*DL880)</f>
        <v>0</v>
      </c>
      <c r="AH880">
        <f>1000*DX880*AU880*(DT880-DU880)/(100*DL880*(1000-AU880*DT880))</f>
        <v>0</v>
      </c>
      <c r="AI880">
        <f>(AJ880 - AK880 - DY880*1E3/(8.314*(EA880+273.15)) * AM880/DX880 * AL880) * DX880/(100*DL880) * (1000 - DU880)/1000</f>
        <v>0</v>
      </c>
      <c r="AJ880">
        <v>1596.9718029621</v>
      </c>
      <c r="AK880">
        <v>1555.92212121212</v>
      </c>
      <c r="AL880">
        <v>3.363507015483058</v>
      </c>
      <c r="AM880">
        <v>65.59915054871037</v>
      </c>
      <c r="AN880">
        <f>(AP880 - AO880 + DY880*1E3/(8.314*(EA880+273.15)) * AR880/DX880 * AQ880) * DX880/(100*DL880) * 1000/(1000 - AP880)</f>
        <v>0</v>
      </c>
      <c r="AO880">
        <v>12.72571258117169</v>
      </c>
      <c r="AP880">
        <v>16.79642363636363</v>
      </c>
      <c r="AQ880">
        <v>-3.625664284119563E-05</v>
      </c>
      <c r="AR880">
        <v>106.857020934854</v>
      </c>
      <c r="AS880">
        <v>0</v>
      </c>
      <c r="AT880">
        <v>0</v>
      </c>
      <c r="AU880">
        <f>IF(AS880*$H$13&gt;=AW880,1.0,(AW880/(AW880-AS880*$H$13)))</f>
        <v>0</v>
      </c>
      <c r="AV880">
        <f>(AU880-1)*100</f>
        <v>0</v>
      </c>
      <c r="AW880">
        <f>MAX(0,($B$13+$C$13*EF880)/(1+$D$13*EF880)*DY880/(EA880+273)*$E$13)</f>
        <v>0</v>
      </c>
      <c r="AX880" t="s">
        <v>437</v>
      </c>
      <c r="AY880" t="s">
        <v>437</v>
      </c>
      <c r="AZ880">
        <v>0</v>
      </c>
      <c r="BA880">
        <v>0</v>
      </c>
      <c r="BB880">
        <f>1-AZ880/BA880</f>
        <v>0</v>
      </c>
      <c r="BC880">
        <v>0</v>
      </c>
      <c r="BD880" t="s">
        <v>437</v>
      </c>
      <c r="BE880" t="s">
        <v>437</v>
      </c>
      <c r="BF880">
        <v>0</v>
      </c>
      <c r="BG880">
        <v>0</v>
      </c>
      <c r="BH880">
        <f>1-BF880/BG880</f>
        <v>0</v>
      </c>
      <c r="BI880">
        <v>0.5</v>
      </c>
      <c r="BJ880">
        <f>DI880</f>
        <v>0</v>
      </c>
      <c r="BK880">
        <f>L880</f>
        <v>0</v>
      </c>
      <c r="BL880">
        <f>BH880*BI880*BJ880</f>
        <v>0</v>
      </c>
      <c r="BM880">
        <f>(BK880-BC880)/BJ880</f>
        <v>0</v>
      </c>
      <c r="BN880">
        <f>(BA880-BG880)/BG880</f>
        <v>0</v>
      </c>
      <c r="BO880">
        <f>AZ880/(BB880+AZ880/BG880)</f>
        <v>0</v>
      </c>
      <c r="BP880" t="s">
        <v>437</v>
      </c>
      <c r="BQ880">
        <v>0</v>
      </c>
      <c r="BR880">
        <f>IF(BQ880&lt;&gt;0, BQ880, BO880)</f>
        <v>0</v>
      </c>
      <c r="BS880">
        <f>1-BR880/BG880</f>
        <v>0</v>
      </c>
      <c r="BT880">
        <f>(BG880-BF880)/(BG880-BR880)</f>
        <v>0</v>
      </c>
      <c r="BU880">
        <f>(BA880-BG880)/(BA880-BR880)</f>
        <v>0</v>
      </c>
      <c r="BV880">
        <f>(BG880-BF880)/(BG880-AZ880)</f>
        <v>0</v>
      </c>
      <c r="BW880">
        <f>(BA880-BG880)/(BA880-AZ880)</f>
        <v>0</v>
      </c>
      <c r="BX880">
        <f>(BT880*BR880/BF880)</f>
        <v>0</v>
      </c>
      <c r="BY880">
        <f>(1-BX880)</f>
        <v>0</v>
      </c>
      <c r="BZ880">
        <v>2020</v>
      </c>
      <c r="CA880">
        <v>290.0000000000001</v>
      </c>
      <c r="CB880">
        <v>1590.42</v>
      </c>
      <c r="CC880">
        <v>295</v>
      </c>
      <c r="CD880">
        <v>5220.67</v>
      </c>
      <c r="CE880">
        <v>1591.29</v>
      </c>
      <c r="CF880">
        <v>-0.87</v>
      </c>
      <c r="CG880">
        <v>300.0000000000001</v>
      </c>
      <c r="CH880">
        <v>23.8</v>
      </c>
      <c r="CI880">
        <v>1650.734719841875</v>
      </c>
      <c r="CJ880">
        <v>2.032994541366527</v>
      </c>
      <c r="CK880">
        <v>-31.03478562282126</v>
      </c>
      <c r="CL880">
        <v>0.9198548094063967</v>
      </c>
      <c r="CM880">
        <v>0.9759925733019913</v>
      </c>
      <c r="CN880">
        <v>-0.00431141668520578</v>
      </c>
      <c r="CO880">
        <v>289.9999999999999</v>
      </c>
      <c r="CP880">
        <v>1590.91</v>
      </c>
      <c r="CQ880">
        <v>765</v>
      </c>
      <c r="CR880">
        <v>5219.32</v>
      </c>
      <c r="CS880">
        <v>1591.27</v>
      </c>
      <c r="CT880">
        <v>-0.36</v>
      </c>
      <c r="DH880">
        <f>$B$11*EG880+$C$11*EH880+$F$11*ES880*(1-EV880)</f>
        <v>0</v>
      </c>
      <c r="DI880">
        <f>DH880*DJ880</f>
        <v>0</v>
      </c>
      <c r="DJ880">
        <f>($B$11*$D$9+$C$11*$D$9+$F$11*((FF880+EX880)/MAX(FF880+EX880+FG880, 0.1)*$I$9+FG880/MAX(FF880+EX880+FG880, 0.1)*$J$9))/($B$11+$C$11+$F$11)</f>
        <v>0</v>
      </c>
      <c r="DK880">
        <f>($B$11*$K$9+$C$11*$K$9+$F$11*((FF880+EX880)/MAX(FF880+EX880+FG880, 0.1)*$P$9+FG880/MAX(FF880+EX880+FG880, 0.1)*$Q$9))/($B$11+$C$11+$F$11)</f>
        <v>0</v>
      </c>
      <c r="DL880">
        <v>6</v>
      </c>
      <c r="DM880">
        <v>0.5</v>
      </c>
      <c r="DN880" t="s">
        <v>438</v>
      </c>
      <c r="DO880">
        <v>2</v>
      </c>
      <c r="DP880" t="b">
        <v>1</v>
      </c>
      <c r="DQ880">
        <v>1761518130.8</v>
      </c>
      <c r="DR880">
        <v>1522.17</v>
      </c>
      <c r="DS880">
        <v>1577.257</v>
      </c>
      <c r="DT880">
        <v>16.79908</v>
      </c>
      <c r="DU880">
        <v>12.7265</v>
      </c>
      <c r="DV880">
        <v>1526.624</v>
      </c>
      <c r="DW880">
        <v>16.72006</v>
      </c>
      <c r="DX880">
        <v>499.9706</v>
      </c>
      <c r="DY880">
        <v>90.2381</v>
      </c>
      <c r="DZ880">
        <v>0.09996051</v>
      </c>
      <c r="EA880">
        <v>24.2784</v>
      </c>
      <c r="EB880">
        <v>24.0034</v>
      </c>
      <c r="EC880">
        <v>999.9</v>
      </c>
      <c r="ED880">
        <v>0</v>
      </c>
      <c r="EE880">
        <v>0</v>
      </c>
      <c r="EF880">
        <v>9997.062</v>
      </c>
      <c r="EG880">
        <v>0</v>
      </c>
      <c r="EH880">
        <v>1069.18</v>
      </c>
      <c r="EI880">
        <v>-55.08786</v>
      </c>
      <c r="EJ880">
        <v>1548.174</v>
      </c>
      <c r="EK880">
        <v>1597.588</v>
      </c>
      <c r="EL880">
        <v>4.072572</v>
      </c>
      <c r="EM880">
        <v>1577.257</v>
      </c>
      <c r="EN880">
        <v>12.7265</v>
      </c>
      <c r="EO880">
        <v>1.515917</v>
      </c>
      <c r="EP880">
        <v>1.148417</v>
      </c>
      <c r="EQ880">
        <v>13.12967</v>
      </c>
      <c r="ER880">
        <v>8.949133999999999</v>
      </c>
      <c r="ES880">
        <v>1999.975</v>
      </c>
      <c r="ET880">
        <v>0.9799956</v>
      </c>
      <c r="EU880">
        <v>0.0200042</v>
      </c>
      <c r="EV880">
        <v>0</v>
      </c>
      <c r="EW880">
        <v>1305.796</v>
      </c>
      <c r="EX880">
        <v>5.000970000000001</v>
      </c>
      <c r="EY880">
        <v>26467.26</v>
      </c>
      <c r="EZ880">
        <v>16707.35</v>
      </c>
      <c r="FA880">
        <v>41.687</v>
      </c>
      <c r="FB880">
        <v>42.75</v>
      </c>
      <c r="FC880">
        <v>41.812</v>
      </c>
      <c r="FD880">
        <v>42.125</v>
      </c>
      <c r="FE880">
        <v>41.687</v>
      </c>
      <c r="FF880">
        <v>1955.065</v>
      </c>
      <c r="FG880">
        <v>39.90999999999999</v>
      </c>
      <c r="FH880">
        <v>0</v>
      </c>
      <c r="FI880">
        <v>13004.60000014305</v>
      </c>
      <c r="FJ880">
        <v>0</v>
      </c>
      <c r="FK880">
        <v>1306.490769230769</v>
      </c>
      <c r="FL880">
        <v>-8.577094048310125</v>
      </c>
      <c r="FM880">
        <v>-170.3760684814555</v>
      </c>
      <c r="FN880">
        <v>26481.38846153847</v>
      </c>
      <c r="FO880">
        <v>15</v>
      </c>
      <c r="FP880">
        <v>0</v>
      </c>
      <c r="FQ880" t="s">
        <v>439</v>
      </c>
      <c r="FR880">
        <v>1760210915.6</v>
      </c>
      <c r="FS880">
        <v>0</v>
      </c>
      <c r="FT880">
        <v>0</v>
      </c>
      <c r="FU880">
        <v>-0.215</v>
      </c>
      <c r="FV880">
        <v>0</v>
      </c>
      <c r="FW880">
        <v>-0.6919999999999999</v>
      </c>
      <c r="FX880">
        <v>0</v>
      </c>
      <c r="FY880">
        <v>400</v>
      </c>
      <c r="FZ880">
        <v>0</v>
      </c>
      <c r="GA880">
        <v>0.15</v>
      </c>
      <c r="GB880">
        <v>0</v>
      </c>
      <c r="GC880">
        <v>-54.9677675</v>
      </c>
      <c r="GD880">
        <v>-1.169231144465204</v>
      </c>
      <c r="GE880">
        <v>0.1887239841507962</v>
      </c>
      <c r="GF880">
        <v>0</v>
      </c>
      <c r="GG880">
        <v>1306.956176470588</v>
      </c>
      <c r="GH880">
        <v>-9.145148985644596</v>
      </c>
      <c r="GI880">
        <v>0.9408475987917656</v>
      </c>
      <c r="GJ880">
        <v>0</v>
      </c>
      <c r="GK880">
        <v>4.113575249999999</v>
      </c>
      <c r="GL880">
        <v>-0.3309040525328426</v>
      </c>
      <c r="GM880">
        <v>0.03243925476852846</v>
      </c>
      <c r="GN880">
        <v>0</v>
      </c>
      <c r="GO880">
        <v>0</v>
      </c>
      <c r="GP880">
        <v>3</v>
      </c>
      <c r="GQ880" t="s">
        <v>455</v>
      </c>
      <c r="GR880">
        <v>3.13328</v>
      </c>
      <c r="GS880">
        <v>2.7603</v>
      </c>
      <c r="GT880">
        <v>0.222729</v>
      </c>
      <c r="GU880">
        <v>0.225</v>
      </c>
      <c r="GV880">
        <v>0.0817676</v>
      </c>
      <c r="GW880">
        <v>0.0661795</v>
      </c>
      <c r="GX880">
        <v>24631.5</v>
      </c>
      <c r="GY880">
        <v>24567.7</v>
      </c>
      <c r="GZ880">
        <v>29483.3</v>
      </c>
      <c r="HA880">
        <v>29314.5</v>
      </c>
      <c r="HB880">
        <v>35779</v>
      </c>
      <c r="HC880">
        <v>36267.4</v>
      </c>
      <c r="HD880">
        <v>41483.9</v>
      </c>
      <c r="HE880">
        <v>41644.4</v>
      </c>
      <c r="HF880">
        <v>1.9108</v>
      </c>
      <c r="HG880">
        <v>1.82547</v>
      </c>
      <c r="HH880">
        <v>-0.0146106</v>
      </c>
      <c r="HI880">
        <v>0</v>
      </c>
      <c r="HJ880">
        <v>24.248</v>
      </c>
      <c r="HK880">
        <v>999.9</v>
      </c>
      <c r="HL880">
        <v>31.3</v>
      </c>
      <c r="HM880">
        <v>31.2</v>
      </c>
      <c r="HN880">
        <v>15.8275</v>
      </c>
      <c r="HO880">
        <v>62.5389</v>
      </c>
      <c r="HP880">
        <v>30.633</v>
      </c>
      <c r="HQ880">
        <v>1</v>
      </c>
      <c r="HR880">
        <v>0.316443</v>
      </c>
      <c r="HS880">
        <v>5.12791</v>
      </c>
      <c r="HT880">
        <v>20.2662</v>
      </c>
      <c r="HU880">
        <v>5.21954</v>
      </c>
      <c r="HV880">
        <v>12.0159</v>
      </c>
      <c r="HW880">
        <v>4.9893</v>
      </c>
      <c r="HX880">
        <v>3.28788</v>
      </c>
      <c r="HY880">
        <v>9999</v>
      </c>
      <c r="HZ880">
        <v>9999</v>
      </c>
      <c r="IA880">
        <v>9999</v>
      </c>
      <c r="IB880">
        <v>999.9</v>
      </c>
      <c r="IC880">
        <v>4.97284</v>
      </c>
      <c r="ID880">
        <v>1.86661</v>
      </c>
      <c r="IE880">
        <v>1.86587</v>
      </c>
      <c r="IF880">
        <v>1.86584</v>
      </c>
      <c r="IG880">
        <v>1.86769</v>
      </c>
      <c r="IH880">
        <v>1.87014</v>
      </c>
      <c r="II880">
        <v>1.86875</v>
      </c>
      <c r="IJ880">
        <v>1.87027</v>
      </c>
      <c r="IK880">
        <v>0</v>
      </c>
      <c r="IL880">
        <v>0</v>
      </c>
      <c r="IM880">
        <v>0</v>
      </c>
      <c r="IN880">
        <v>0</v>
      </c>
      <c r="IO880" t="s">
        <v>441</v>
      </c>
      <c r="IP880" t="s">
        <v>442</v>
      </c>
      <c r="IQ880" t="s">
        <v>443</v>
      </c>
      <c r="IR880" t="s">
        <v>443</v>
      </c>
      <c r="IS880" t="s">
        <v>443</v>
      </c>
      <c r="IT880" t="s">
        <v>443</v>
      </c>
      <c r="IU880">
        <v>0</v>
      </c>
      <c r="IV880">
        <v>100</v>
      </c>
      <c r="IW880">
        <v>100</v>
      </c>
      <c r="IX880">
        <v>-4.47</v>
      </c>
      <c r="IY880">
        <v>0.079</v>
      </c>
      <c r="IZ880">
        <v>-1.414774939843471</v>
      </c>
      <c r="JA880">
        <v>-0.002262605230658699</v>
      </c>
      <c r="JB880">
        <v>4.117972070868355E-07</v>
      </c>
      <c r="JC880">
        <v>-1.535053720392113E-10</v>
      </c>
      <c r="JD880">
        <v>-0.05773197212917025</v>
      </c>
      <c r="JE880">
        <v>-0.004387372397949352</v>
      </c>
      <c r="JF880">
        <v>0.001148265067849212</v>
      </c>
      <c r="JG880">
        <v>-2.372704636287677E-05</v>
      </c>
      <c r="JH880">
        <v>4</v>
      </c>
      <c r="JI880">
        <v>2346</v>
      </c>
      <c r="JJ880">
        <v>1</v>
      </c>
      <c r="JK880">
        <v>24</v>
      </c>
      <c r="JL880">
        <v>21787</v>
      </c>
      <c r="JM880">
        <v>29358635.6</v>
      </c>
      <c r="JN880">
        <v>3.00659</v>
      </c>
      <c r="JO880">
        <v>2.22046</v>
      </c>
      <c r="JP880">
        <v>1.39648</v>
      </c>
      <c r="JQ880">
        <v>2.35107</v>
      </c>
      <c r="JR880">
        <v>1.49536</v>
      </c>
      <c r="JS880">
        <v>2.64282</v>
      </c>
      <c r="JT880">
        <v>35.9412</v>
      </c>
      <c r="JU880">
        <v>24.035</v>
      </c>
      <c r="JV880">
        <v>18</v>
      </c>
      <c r="JW880">
        <v>502.929</v>
      </c>
      <c r="JX880">
        <v>438.107</v>
      </c>
      <c r="JY880">
        <v>18.5061</v>
      </c>
      <c r="JZ880">
        <v>31.4607</v>
      </c>
      <c r="KA880">
        <v>30.0004</v>
      </c>
      <c r="KB880">
        <v>31.2352</v>
      </c>
      <c r="KC880">
        <v>31.1603</v>
      </c>
      <c r="KD880">
        <v>60.15</v>
      </c>
      <c r="KE880">
        <v>18.6872</v>
      </c>
      <c r="KF880">
        <v>21.842</v>
      </c>
      <c r="KG880">
        <v>18.5035</v>
      </c>
      <c r="KH880">
        <v>1603.56</v>
      </c>
      <c r="KI880">
        <v>12.8494</v>
      </c>
      <c r="KJ880">
        <v>100.758</v>
      </c>
      <c r="KK880">
        <v>100.144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2025-10-26T22:38:09Z</dcterms:created>
  <dcterms:modified xsi:type="dcterms:W3CDTF">2025-10-26T22:38:09Z</dcterms:modified>
</cp:coreProperties>
</file>